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https://infocorp365-my.sharepoint.com/personal/rekha_chandawar_ihsmarkit_com/Documents/Disclaimer_pending/XILI/"/>
    </mc:Choice>
  </mc:AlternateContent>
  <xr:revisionPtr revIDLastSave="0" documentId="8_{97552639-67D6-466D-A88F-1F5BC818C85B}" xr6:coauthVersionLast="47" xr6:coauthVersionMax="47" xr10:uidLastSave="{00000000-0000-0000-0000-000000000000}"/>
  <bookViews>
    <workbookView xWindow="-120" yWindow="-120" windowWidth="20730" windowHeight="11160" tabRatio="830" xr2:uid="{00000000-000D-0000-FFFF-FFFF00000000}"/>
  </bookViews>
  <sheets>
    <sheet name="Disclaimer" sheetId="9" r:id="rId1"/>
    <sheet name="Revision" sheetId="1" r:id="rId2"/>
    <sheet name="Instructions" sheetId="2" r:id="rId3"/>
    <sheet name="Definition" sheetId="3" r:id="rId4"/>
    <sheet name="Declaration" sheetId="4" r:id="rId5"/>
    <sheet name="Smelter List" sheetId="5" r:id="rId6"/>
    <sheet name="Checker" sheetId="6" r:id="rId7"/>
    <sheet name="Product List" sheetId="7" r:id="rId8"/>
    <sheet name="Smelter Look-up" sheetId="8" r:id="rId9"/>
  </sheets>
  <externalReferences>
    <externalReference r:id="rId10"/>
    <externalReference r:id="rId11"/>
    <externalReference r:id="rId12"/>
    <externalReference r:id="rId13"/>
    <externalReference r:id="rId14"/>
  </externalReferences>
  <definedNames>
    <definedName name="CL" comment="CountryList" localSheetId="0">#REF!</definedName>
    <definedName name="CL">[1]C!$B$2:$B$250</definedName>
    <definedName name="LN" comment="language list for dropdown" localSheetId="0">#REF!</definedName>
    <definedName name="LN">[1]L!$D$1:$M$1</definedName>
    <definedName name="Metal" localSheetId="6">'[2]Smelter List'!$W$3:$Z$3</definedName>
    <definedName name="Metal" localSheetId="5">'[1]Smelter List'!$W$3:$Z$3</definedName>
    <definedName name="MetalSmelter" localSheetId="0">#REF!</definedName>
    <definedName name="MetalSmelter">'[1]Smelter Look-up'!#REF!</definedName>
    <definedName name="SL" comment="Selected Lanruage" localSheetId="0">#REF!</definedName>
    <definedName name="SL">[1]Declaration!$P$3</definedName>
    <definedName name="SmelterID" localSheetId="0">#REF!</definedName>
    <definedName name="SmelterID">#REF!</definedName>
    <definedName name="SmelterIdetifiedForMetal" localSheetId="0">#REF!</definedName>
    <definedName name="SmelterIdetifiedForMetal">#REF!</definedName>
    <definedName name="SN" comment="smelter list for dropdown" localSheetId="0">OFFSET(#REF!,MATCH(!$B1,#REF!,0)-4,0,COUNTIF(#REF!,!$B1),1)</definedName>
    <definedName name="SN">OFFSET('[1]Smelter Look-up'!$B$4,MATCH(!$B1,'[1]Smelter Look-up'!$A:$A,0)-4,0,COUNTIF('[1]Smelter Look-up'!$A:$A,!$B1),1)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69" i="6" l="1"/>
  <c r="I68" i="6"/>
  <c r="I67" i="6"/>
  <c r="I66" i="6"/>
  <c r="I65" i="6"/>
  <c r="I64" i="6"/>
  <c r="I63" i="6"/>
  <c r="I62" i="6"/>
  <c r="I60" i="6"/>
  <c r="I59" i="6"/>
  <c r="I58" i="6"/>
  <c r="I57" i="6"/>
  <c r="I56" i="6"/>
  <c r="I55" i="6"/>
  <c r="I54" i="6"/>
  <c r="I52" i="6"/>
  <c r="D52" i="6"/>
  <c r="I51" i="6"/>
  <c r="D51" i="6"/>
  <c r="I50" i="6"/>
  <c r="D50" i="6"/>
  <c r="I49" i="6"/>
  <c r="D49" i="6"/>
  <c r="I47" i="6"/>
  <c r="D47" i="6"/>
  <c r="I46" i="6"/>
  <c r="D46" i="6"/>
  <c r="I45" i="6"/>
  <c r="D45" i="6"/>
  <c r="I44" i="6"/>
  <c r="D44" i="6"/>
  <c r="I42" i="6"/>
  <c r="D42" i="6"/>
  <c r="I41" i="6"/>
  <c r="D41" i="6"/>
  <c r="I40" i="6"/>
  <c r="D40" i="6"/>
  <c r="I39" i="6"/>
  <c r="D39" i="6"/>
  <c r="I37" i="6"/>
  <c r="D37" i="6"/>
  <c r="I36" i="6"/>
  <c r="D36" i="6"/>
  <c r="I35" i="6"/>
  <c r="D35" i="6"/>
  <c r="I34" i="6"/>
  <c r="D34" i="6"/>
  <c r="I32" i="6"/>
  <c r="D32" i="6"/>
  <c r="I31" i="6"/>
  <c r="D31" i="6"/>
  <c r="I30" i="6"/>
  <c r="D30" i="6"/>
  <c r="I29" i="6"/>
  <c r="D29" i="6"/>
  <c r="I27" i="6"/>
  <c r="I26" i="6"/>
  <c r="I25" i="6"/>
  <c r="I24" i="6"/>
  <c r="I22" i="6"/>
  <c r="I21" i="6"/>
  <c r="I20" i="6"/>
  <c r="I19" i="6"/>
  <c r="I17" i="6"/>
  <c r="I16" i="6"/>
  <c r="I15" i="6"/>
  <c r="I14" i="6"/>
  <c r="I12" i="6"/>
  <c r="I11" i="6"/>
  <c r="I10" i="6"/>
  <c r="I9" i="6"/>
  <c r="I8" i="6"/>
  <c r="I7" i="6"/>
  <c r="I6" i="6"/>
  <c r="I5" i="6"/>
  <c r="I4" i="6"/>
  <c r="AB2476" i="5"/>
  <c r="T2476" i="5"/>
  <c r="S2476" i="5"/>
  <c r="AB2475" i="5"/>
  <c r="X2475" i="5"/>
  <c r="V2475" i="5"/>
  <c r="T2475" i="5"/>
  <c r="S2475" i="5"/>
  <c r="V2474" i="5"/>
  <c r="T2474" i="5"/>
  <c r="S2474" i="5"/>
  <c r="V2473" i="5"/>
  <c r="T2473" i="5"/>
  <c r="S2473" i="5"/>
  <c r="V2472" i="5"/>
  <c r="T2472" i="5"/>
  <c r="S2472" i="5"/>
  <c r="V2471" i="5"/>
  <c r="T2471" i="5"/>
  <c r="S2471" i="5"/>
  <c r="V2470" i="5"/>
  <c r="T2470" i="5"/>
  <c r="S2470" i="5"/>
  <c r="V2469" i="5"/>
  <c r="T2469" i="5"/>
  <c r="S2469" i="5"/>
  <c r="V2468" i="5"/>
  <c r="T2468" i="5"/>
  <c r="S2468" i="5"/>
  <c r="V2467" i="5"/>
  <c r="T2467" i="5"/>
  <c r="S2467" i="5"/>
  <c r="V2466" i="5"/>
  <c r="T2466" i="5"/>
  <c r="S2466" i="5"/>
  <c r="V2465" i="5"/>
  <c r="T2465" i="5"/>
  <c r="S2465" i="5"/>
  <c r="V2464" i="5"/>
  <c r="T2464" i="5"/>
  <c r="S2464" i="5"/>
  <c r="AB2463" i="5"/>
  <c r="X2463" i="5"/>
  <c r="V2463" i="5"/>
  <c r="T2463" i="5"/>
  <c r="S2463" i="5"/>
  <c r="AB2462" i="5"/>
  <c r="X2462" i="5"/>
  <c r="V2462" i="5"/>
  <c r="T2462" i="5"/>
  <c r="S2462" i="5"/>
  <c r="AB2461" i="5"/>
  <c r="X2461" i="5"/>
  <c r="V2461" i="5"/>
  <c r="T2461" i="5"/>
  <c r="S2461" i="5"/>
  <c r="AB2460" i="5"/>
  <c r="X2460" i="5"/>
  <c r="V2460" i="5"/>
  <c r="T2460" i="5"/>
  <c r="S2460" i="5"/>
  <c r="AB2459" i="5"/>
  <c r="X2459" i="5"/>
  <c r="V2459" i="5"/>
  <c r="T2459" i="5"/>
  <c r="S2459" i="5"/>
  <c r="AB2458" i="5"/>
  <c r="X2458" i="5"/>
  <c r="V2458" i="5"/>
  <c r="T2458" i="5"/>
  <c r="S2458" i="5"/>
  <c r="AB2457" i="5"/>
  <c r="X2457" i="5"/>
  <c r="V2457" i="5"/>
  <c r="T2457" i="5"/>
  <c r="S2457" i="5"/>
  <c r="AB2456" i="5"/>
  <c r="X2456" i="5"/>
  <c r="V2456" i="5"/>
  <c r="T2456" i="5"/>
  <c r="S2456" i="5"/>
  <c r="AB2455" i="5"/>
  <c r="X2455" i="5"/>
  <c r="V2455" i="5"/>
  <c r="T2455" i="5"/>
  <c r="S2455" i="5"/>
  <c r="AB2454" i="5"/>
  <c r="X2454" i="5"/>
  <c r="V2454" i="5"/>
  <c r="T2454" i="5"/>
  <c r="S2454" i="5"/>
  <c r="AB2453" i="5"/>
  <c r="X2453" i="5"/>
  <c r="V2453" i="5"/>
  <c r="T2453" i="5"/>
  <c r="S2453" i="5"/>
  <c r="AB2452" i="5"/>
  <c r="X2452" i="5"/>
  <c r="V2452" i="5"/>
  <c r="T2452" i="5"/>
  <c r="S2452" i="5"/>
  <c r="AB2451" i="5"/>
  <c r="X2451" i="5"/>
  <c r="V2451" i="5"/>
  <c r="T2451" i="5"/>
  <c r="S2451" i="5"/>
  <c r="AB2450" i="5"/>
  <c r="X2450" i="5"/>
  <c r="V2450" i="5"/>
  <c r="T2450" i="5"/>
  <c r="S2450" i="5"/>
  <c r="AB2449" i="5"/>
  <c r="X2449" i="5"/>
  <c r="V2449" i="5"/>
  <c r="T2449" i="5"/>
  <c r="S2449" i="5"/>
  <c r="AB2448" i="5"/>
  <c r="X2448" i="5"/>
  <c r="V2448" i="5"/>
  <c r="T2448" i="5"/>
  <c r="S2448" i="5"/>
  <c r="AB2447" i="5"/>
  <c r="X2447" i="5"/>
  <c r="V2447" i="5"/>
  <c r="T2447" i="5"/>
  <c r="S2447" i="5"/>
  <c r="AB2446" i="5"/>
  <c r="X2446" i="5"/>
  <c r="V2446" i="5"/>
  <c r="T2446" i="5"/>
  <c r="S2446" i="5"/>
  <c r="AB2445" i="5"/>
  <c r="X2445" i="5"/>
  <c r="V2445" i="5"/>
  <c r="T2445" i="5"/>
  <c r="S2445" i="5"/>
  <c r="AB2444" i="5"/>
  <c r="X2444" i="5"/>
  <c r="V2444" i="5"/>
  <c r="T2444" i="5"/>
  <c r="S2444" i="5"/>
  <c r="AB2443" i="5"/>
  <c r="X2443" i="5"/>
  <c r="V2443" i="5"/>
  <c r="T2443" i="5"/>
  <c r="S2443" i="5"/>
  <c r="AB2442" i="5"/>
  <c r="X2442" i="5"/>
  <c r="V2442" i="5"/>
  <c r="T2442" i="5"/>
  <c r="S2442" i="5"/>
  <c r="AB2441" i="5"/>
  <c r="X2441" i="5"/>
  <c r="V2441" i="5"/>
  <c r="T2441" i="5"/>
  <c r="S2441" i="5"/>
  <c r="AB2440" i="5"/>
  <c r="X2440" i="5"/>
  <c r="V2440" i="5"/>
  <c r="T2440" i="5"/>
  <c r="S2440" i="5"/>
  <c r="AB2439" i="5"/>
  <c r="X2439" i="5"/>
  <c r="V2439" i="5"/>
  <c r="T2439" i="5"/>
  <c r="S2439" i="5"/>
  <c r="AB2438" i="5"/>
  <c r="X2438" i="5"/>
  <c r="V2438" i="5"/>
  <c r="T2438" i="5"/>
  <c r="S2438" i="5"/>
  <c r="AB2437" i="5"/>
  <c r="X2437" i="5"/>
  <c r="V2437" i="5"/>
  <c r="T2437" i="5"/>
  <c r="S2437" i="5"/>
  <c r="AB2436" i="5"/>
  <c r="X2436" i="5"/>
  <c r="V2436" i="5"/>
  <c r="T2436" i="5"/>
  <c r="S2436" i="5"/>
  <c r="AB2435" i="5"/>
  <c r="X2435" i="5"/>
  <c r="V2435" i="5"/>
  <c r="T2435" i="5"/>
  <c r="S2435" i="5"/>
  <c r="AB2434" i="5"/>
  <c r="X2434" i="5"/>
  <c r="V2434" i="5"/>
  <c r="T2434" i="5"/>
  <c r="S2434" i="5"/>
  <c r="AB2433" i="5"/>
  <c r="X2433" i="5"/>
  <c r="V2433" i="5"/>
  <c r="T2433" i="5"/>
  <c r="S2433" i="5"/>
  <c r="AB2432" i="5"/>
  <c r="X2432" i="5"/>
  <c r="V2432" i="5"/>
  <c r="T2432" i="5"/>
  <c r="S2432" i="5"/>
  <c r="AB2431" i="5"/>
  <c r="X2431" i="5"/>
  <c r="V2431" i="5"/>
  <c r="T2431" i="5"/>
  <c r="S2431" i="5"/>
  <c r="AB2430" i="5"/>
  <c r="X2430" i="5"/>
  <c r="V2430" i="5"/>
  <c r="T2430" i="5"/>
  <c r="S2430" i="5"/>
  <c r="AB2429" i="5"/>
  <c r="X2429" i="5"/>
  <c r="V2429" i="5"/>
  <c r="T2429" i="5"/>
  <c r="S2429" i="5"/>
  <c r="AB2428" i="5"/>
  <c r="X2428" i="5"/>
  <c r="V2428" i="5"/>
  <c r="T2428" i="5"/>
  <c r="S2428" i="5"/>
  <c r="AB2427" i="5"/>
  <c r="X2427" i="5"/>
  <c r="V2427" i="5"/>
  <c r="T2427" i="5"/>
  <c r="S2427" i="5"/>
  <c r="AB2426" i="5"/>
  <c r="X2426" i="5"/>
  <c r="V2426" i="5"/>
  <c r="T2426" i="5"/>
  <c r="S2426" i="5"/>
  <c r="AB2425" i="5"/>
  <c r="X2425" i="5"/>
  <c r="V2425" i="5"/>
  <c r="T2425" i="5"/>
  <c r="S2425" i="5"/>
  <c r="AB2424" i="5"/>
  <c r="X2424" i="5"/>
  <c r="V2424" i="5"/>
  <c r="T2424" i="5"/>
  <c r="S2424" i="5"/>
  <c r="AB2423" i="5"/>
  <c r="X2423" i="5"/>
  <c r="V2423" i="5"/>
  <c r="T2423" i="5"/>
  <c r="S2423" i="5"/>
  <c r="AB2422" i="5"/>
  <c r="X2422" i="5"/>
  <c r="V2422" i="5"/>
  <c r="T2422" i="5"/>
  <c r="S2422" i="5"/>
  <c r="AB2421" i="5"/>
  <c r="X2421" i="5"/>
  <c r="V2421" i="5"/>
  <c r="T2421" i="5"/>
  <c r="S2421" i="5"/>
  <c r="AB2420" i="5"/>
  <c r="X2420" i="5"/>
  <c r="V2420" i="5"/>
  <c r="T2420" i="5"/>
  <c r="S2420" i="5"/>
  <c r="AB2419" i="5"/>
  <c r="X2419" i="5"/>
  <c r="V2419" i="5"/>
  <c r="T2419" i="5"/>
  <c r="S2419" i="5"/>
  <c r="AB2418" i="5"/>
  <c r="X2418" i="5"/>
  <c r="V2418" i="5"/>
  <c r="T2418" i="5"/>
  <c r="S2418" i="5"/>
  <c r="AB2417" i="5"/>
  <c r="X2417" i="5"/>
  <c r="V2417" i="5"/>
  <c r="T2417" i="5"/>
  <c r="S2417" i="5"/>
  <c r="AB2416" i="5"/>
  <c r="X2416" i="5"/>
  <c r="V2416" i="5"/>
  <c r="T2416" i="5"/>
  <c r="S2416" i="5"/>
  <c r="AB2415" i="5"/>
  <c r="X2415" i="5"/>
  <c r="V2415" i="5"/>
  <c r="T2415" i="5"/>
  <c r="S2415" i="5"/>
  <c r="AB2414" i="5"/>
  <c r="X2414" i="5"/>
  <c r="V2414" i="5"/>
  <c r="T2414" i="5"/>
  <c r="S2414" i="5"/>
  <c r="AB2413" i="5"/>
  <c r="X2413" i="5"/>
  <c r="V2413" i="5"/>
  <c r="T2413" i="5"/>
  <c r="S2413" i="5"/>
  <c r="AB2412" i="5"/>
  <c r="X2412" i="5"/>
  <c r="V2412" i="5"/>
  <c r="T2412" i="5"/>
  <c r="S2412" i="5"/>
  <c r="AB2411" i="5"/>
  <c r="X2411" i="5"/>
  <c r="V2411" i="5"/>
  <c r="T2411" i="5"/>
  <c r="S2411" i="5"/>
  <c r="AB2410" i="5"/>
  <c r="X2410" i="5"/>
  <c r="V2410" i="5"/>
  <c r="T2410" i="5"/>
  <c r="S2410" i="5"/>
  <c r="AB2409" i="5"/>
  <c r="X2409" i="5"/>
  <c r="V2409" i="5"/>
  <c r="T2409" i="5"/>
  <c r="S2409" i="5"/>
  <c r="AB2408" i="5"/>
  <c r="X2408" i="5"/>
  <c r="V2408" i="5"/>
  <c r="T2408" i="5"/>
  <c r="S2408" i="5"/>
  <c r="AB2407" i="5"/>
  <c r="X2407" i="5"/>
  <c r="V2407" i="5"/>
  <c r="T2407" i="5"/>
  <c r="S2407" i="5"/>
  <c r="AB2406" i="5"/>
  <c r="X2406" i="5"/>
  <c r="V2406" i="5"/>
  <c r="T2406" i="5"/>
  <c r="S2406" i="5"/>
  <c r="AB2405" i="5"/>
  <c r="X2405" i="5"/>
  <c r="V2405" i="5"/>
  <c r="T2405" i="5"/>
  <c r="S2405" i="5"/>
  <c r="AB2404" i="5"/>
  <c r="X2404" i="5"/>
  <c r="V2404" i="5"/>
  <c r="T2404" i="5"/>
  <c r="S2404" i="5"/>
  <c r="AB2403" i="5"/>
  <c r="X2403" i="5"/>
  <c r="V2403" i="5"/>
  <c r="T2403" i="5"/>
  <c r="S2403" i="5"/>
  <c r="AB2402" i="5"/>
  <c r="X2402" i="5"/>
  <c r="V2402" i="5"/>
  <c r="T2402" i="5"/>
  <c r="S2402" i="5"/>
  <c r="AB2401" i="5"/>
  <c r="X2401" i="5"/>
  <c r="V2401" i="5"/>
  <c r="T2401" i="5"/>
  <c r="S2401" i="5"/>
  <c r="AB2400" i="5"/>
  <c r="X2400" i="5"/>
  <c r="V2400" i="5"/>
  <c r="T2400" i="5"/>
  <c r="S2400" i="5"/>
  <c r="AB2399" i="5"/>
  <c r="X2399" i="5"/>
  <c r="V2399" i="5"/>
  <c r="T2399" i="5"/>
  <c r="S2399" i="5"/>
  <c r="AB2398" i="5"/>
  <c r="X2398" i="5"/>
  <c r="V2398" i="5"/>
  <c r="T2398" i="5"/>
  <c r="S2398" i="5"/>
  <c r="AB2397" i="5"/>
  <c r="X2397" i="5"/>
  <c r="V2397" i="5"/>
  <c r="T2397" i="5"/>
  <c r="S2397" i="5"/>
  <c r="AB2396" i="5"/>
  <c r="X2396" i="5"/>
  <c r="V2396" i="5"/>
  <c r="T2396" i="5"/>
  <c r="S2396" i="5"/>
  <c r="AB2395" i="5"/>
  <c r="X2395" i="5"/>
  <c r="V2395" i="5"/>
  <c r="T2395" i="5"/>
  <c r="S2395" i="5"/>
  <c r="AB2394" i="5"/>
  <c r="X2394" i="5"/>
  <c r="V2394" i="5"/>
  <c r="T2394" i="5"/>
  <c r="S2394" i="5"/>
  <c r="AB2393" i="5"/>
  <c r="X2393" i="5"/>
  <c r="V2393" i="5"/>
  <c r="T2393" i="5"/>
  <c r="S2393" i="5"/>
  <c r="AB2392" i="5"/>
  <c r="X2392" i="5"/>
  <c r="V2392" i="5"/>
  <c r="T2392" i="5"/>
  <c r="S2392" i="5"/>
  <c r="AB2391" i="5"/>
  <c r="X2391" i="5"/>
  <c r="V2391" i="5"/>
  <c r="T2391" i="5"/>
  <c r="S2391" i="5"/>
  <c r="AB2390" i="5"/>
  <c r="X2390" i="5"/>
  <c r="V2390" i="5"/>
  <c r="T2390" i="5"/>
  <c r="S2390" i="5"/>
  <c r="AB2389" i="5"/>
  <c r="X2389" i="5"/>
  <c r="V2389" i="5"/>
  <c r="T2389" i="5"/>
  <c r="S2389" i="5"/>
  <c r="AB2388" i="5"/>
  <c r="X2388" i="5"/>
  <c r="V2388" i="5"/>
  <c r="T2388" i="5"/>
  <c r="S2388" i="5"/>
  <c r="AB2387" i="5"/>
  <c r="X2387" i="5"/>
  <c r="V2387" i="5"/>
  <c r="T2387" i="5"/>
  <c r="S2387" i="5"/>
  <c r="AB2386" i="5"/>
  <c r="X2386" i="5"/>
  <c r="V2386" i="5"/>
  <c r="T2386" i="5"/>
  <c r="S2386" i="5"/>
  <c r="AB2385" i="5"/>
  <c r="X2385" i="5"/>
  <c r="V2385" i="5"/>
  <c r="T2385" i="5"/>
  <c r="S2385" i="5"/>
  <c r="AB2384" i="5"/>
  <c r="X2384" i="5"/>
  <c r="V2384" i="5"/>
  <c r="T2384" i="5"/>
  <c r="S2384" i="5"/>
  <c r="AB2383" i="5"/>
  <c r="X2383" i="5"/>
  <c r="V2383" i="5"/>
  <c r="T2383" i="5"/>
  <c r="S2383" i="5"/>
  <c r="AB2382" i="5"/>
  <c r="X2382" i="5"/>
  <c r="V2382" i="5"/>
  <c r="T2382" i="5"/>
  <c r="S2382" i="5"/>
  <c r="AB2381" i="5"/>
  <c r="X2381" i="5"/>
  <c r="V2381" i="5"/>
  <c r="T2381" i="5"/>
  <c r="S2381" i="5"/>
  <c r="AB2380" i="5"/>
  <c r="X2380" i="5"/>
  <c r="V2380" i="5"/>
  <c r="T2380" i="5"/>
  <c r="S2380" i="5"/>
  <c r="AB2379" i="5"/>
  <c r="X2379" i="5"/>
  <c r="V2379" i="5"/>
  <c r="T2379" i="5"/>
  <c r="S2379" i="5"/>
  <c r="AB2378" i="5"/>
  <c r="X2378" i="5"/>
  <c r="V2378" i="5"/>
  <c r="T2378" i="5"/>
  <c r="S2378" i="5"/>
  <c r="AB2377" i="5"/>
  <c r="X2377" i="5"/>
  <c r="V2377" i="5"/>
  <c r="T2377" i="5"/>
  <c r="S2377" i="5"/>
  <c r="AB2376" i="5"/>
  <c r="X2376" i="5"/>
  <c r="V2376" i="5"/>
  <c r="T2376" i="5"/>
  <c r="S2376" i="5"/>
  <c r="AB2375" i="5"/>
  <c r="X2375" i="5"/>
  <c r="V2375" i="5"/>
  <c r="T2375" i="5"/>
  <c r="S2375" i="5"/>
  <c r="AB2374" i="5"/>
  <c r="X2374" i="5"/>
  <c r="V2374" i="5"/>
  <c r="T2374" i="5"/>
  <c r="S2374" i="5"/>
  <c r="AB2373" i="5"/>
  <c r="X2373" i="5"/>
  <c r="V2373" i="5"/>
  <c r="T2373" i="5"/>
  <c r="S2373" i="5"/>
  <c r="AB2372" i="5"/>
  <c r="X2372" i="5"/>
  <c r="V2372" i="5"/>
  <c r="T2372" i="5"/>
  <c r="S2372" i="5"/>
  <c r="AB2371" i="5"/>
  <c r="X2371" i="5"/>
  <c r="V2371" i="5"/>
  <c r="T2371" i="5"/>
  <c r="S2371" i="5"/>
  <c r="AB2370" i="5"/>
  <c r="X2370" i="5"/>
  <c r="V2370" i="5"/>
  <c r="T2370" i="5"/>
  <c r="S2370" i="5"/>
  <c r="AB2369" i="5"/>
  <c r="X2369" i="5"/>
  <c r="V2369" i="5"/>
  <c r="T2369" i="5"/>
  <c r="S2369" i="5"/>
  <c r="AB2368" i="5"/>
  <c r="X2368" i="5"/>
  <c r="V2368" i="5"/>
  <c r="T2368" i="5"/>
  <c r="S2368" i="5"/>
  <c r="AB2367" i="5"/>
  <c r="X2367" i="5"/>
  <c r="V2367" i="5"/>
  <c r="T2367" i="5"/>
  <c r="S2367" i="5"/>
  <c r="AB2366" i="5"/>
  <c r="X2366" i="5"/>
  <c r="V2366" i="5"/>
  <c r="T2366" i="5"/>
  <c r="S2366" i="5"/>
  <c r="AB2365" i="5"/>
  <c r="X2365" i="5"/>
  <c r="V2365" i="5"/>
  <c r="T2365" i="5"/>
  <c r="S2365" i="5"/>
  <c r="AB2364" i="5"/>
  <c r="X2364" i="5"/>
  <c r="V2364" i="5"/>
  <c r="T2364" i="5"/>
  <c r="S2364" i="5"/>
  <c r="AB2363" i="5"/>
  <c r="X2363" i="5"/>
  <c r="V2363" i="5"/>
  <c r="T2363" i="5"/>
  <c r="S2363" i="5"/>
  <c r="AB2362" i="5"/>
  <c r="X2362" i="5"/>
  <c r="V2362" i="5"/>
  <c r="T2362" i="5"/>
  <c r="S2362" i="5"/>
  <c r="AB2361" i="5"/>
  <c r="X2361" i="5"/>
  <c r="V2361" i="5"/>
  <c r="T2361" i="5"/>
  <c r="S2361" i="5"/>
  <c r="AB2360" i="5"/>
  <c r="X2360" i="5"/>
  <c r="V2360" i="5"/>
  <c r="T2360" i="5"/>
  <c r="S2360" i="5"/>
  <c r="AB2359" i="5"/>
  <c r="X2359" i="5"/>
  <c r="V2359" i="5"/>
  <c r="T2359" i="5"/>
  <c r="S2359" i="5"/>
  <c r="AB2358" i="5"/>
  <c r="X2358" i="5"/>
  <c r="V2358" i="5"/>
  <c r="T2358" i="5"/>
  <c r="S2358" i="5"/>
  <c r="AB2357" i="5"/>
  <c r="X2357" i="5"/>
  <c r="V2357" i="5"/>
  <c r="T2357" i="5"/>
  <c r="S2357" i="5"/>
  <c r="AB2356" i="5"/>
  <c r="X2356" i="5"/>
  <c r="V2356" i="5"/>
  <c r="T2356" i="5"/>
  <c r="S2356" i="5"/>
  <c r="AB2355" i="5"/>
  <c r="X2355" i="5"/>
  <c r="V2355" i="5"/>
  <c r="T2355" i="5"/>
  <c r="S2355" i="5"/>
  <c r="AB2354" i="5"/>
  <c r="X2354" i="5"/>
  <c r="V2354" i="5"/>
  <c r="T2354" i="5"/>
  <c r="S2354" i="5"/>
  <c r="AB2353" i="5"/>
  <c r="X2353" i="5"/>
  <c r="V2353" i="5"/>
  <c r="T2353" i="5"/>
  <c r="S2353" i="5"/>
  <c r="AB2352" i="5"/>
  <c r="X2352" i="5"/>
  <c r="V2352" i="5"/>
  <c r="T2352" i="5"/>
  <c r="S2352" i="5"/>
  <c r="AB2351" i="5"/>
  <c r="X2351" i="5"/>
  <c r="V2351" i="5"/>
  <c r="T2351" i="5"/>
  <c r="S2351" i="5"/>
  <c r="AB2350" i="5"/>
  <c r="X2350" i="5"/>
  <c r="V2350" i="5"/>
  <c r="T2350" i="5"/>
  <c r="S2350" i="5"/>
  <c r="AB2349" i="5"/>
  <c r="X2349" i="5"/>
  <c r="V2349" i="5"/>
  <c r="T2349" i="5"/>
  <c r="S2349" i="5"/>
  <c r="AB2348" i="5"/>
  <c r="X2348" i="5"/>
  <c r="V2348" i="5"/>
  <c r="T2348" i="5"/>
  <c r="S2348" i="5"/>
  <c r="AB2347" i="5"/>
  <c r="X2347" i="5"/>
  <c r="V2347" i="5"/>
  <c r="T2347" i="5"/>
  <c r="S2347" i="5"/>
  <c r="AB2346" i="5"/>
  <c r="X2346" i="5"/>
  <c r="V2346" i="5"/>
  <c r="T2346" i="5"/>
  <c r="S2346" i="5"/>
  <c r="AB2345" i="5"/>
  <c r="X2345" i="5"/>
  <c r="V2345" i="5"/>
  <c r="T2345" i="5"/>
  <c r="S2345" i="5"/>
  <c r="AB2344" i="5"/>
  <c r="X2344" i="5"/>
  <c r="V2344" i="5"/>
  <c r="T2344" i="5"/>
  <c r="S2344" i="5"/>
  <c r="AB2343" i="5"/>
  <c r="X2343" i="5"/>
  <c r="V2343" i="5"/>
  <c r="T2343" i="5"/>
  <c r="S2343" i="5"/>
  <c r="AB2342" i="5"/>
  <c r="X2342" i="5"/>
  <c r="V2342" i="5"/>
  <c r="T2342" i="5"/>
  <c r="S2342" i="5"/>
  <c r="AB2341" i="5"/>
  <c r="X2341" i="5"/>
  <c r="V2341" i="5"/>
  <c r="T2341" i="5"/>
  <c r="S2341" i="5"/>
  <c r="AB2340" i="5"/>
  <c r="X2340" i="5"/>
  <c r="V2340" i="5"/>
  <c r="T2340" i="5"/>
  <c r="S2340" i="5"/>
  <c r="AB2339" i="5"/>
  <c r="X2339" i="5"/>
  <c r="V2339" i="5"/>
  <c r="T2339" i="5"/>
  <c r="S2339" i="5"/>
  <c r="AB2338" i="5"/>
  <c r="X2338" i="5"/>
  <c r="V2338" i="5"/>
  <c r="T2338" i="5"/>
  <c r="S2338" i="5"/>
  <c r="AB2337" i="5"/>
  <c r="X2337" i="5"/>
  <c r="V2337" i="5"/>
  <c r="T2337" i="5"/>
  <c r="S2337" i="5"/>
  <c r="AB2336" i="5"/>
  <c r="X2336" i="5"/>
  <c r="V2336" i="5"/>
  <c r="T2336" i="5"/>
  <c r="S2336" i="5"/>
  <c r="AB2335" i="5"/>
  <c r="X2335" i="5"/>
  <c r="V2335" i="5"/>
  <c r="T2335" i="5"/>
  <c r="S2335" i="5"/>
  <c r="AB2334" i="5"/>
  <c r="X2334" i="5"/>
  <c r="V2334" i="5"/>
  <c r="T2334" i="5"/>
  <c r="S2334" i="5"/>
  <c r="AB2333" i="5"/>
  <c r="X2333" i="5"/>
  <c r="V2333" i="5"/>
  <c r="T2333" i="5"/>
  <c r="S2333" i="5"/>
  <c r="AB2332" i="5"/>
  <c r="X2332" i="5"/>
  <c r="V2332" i="5"/>
  <c r="T2332" i="5"/>
  <c r="S2332" i="5"/>
  <c r="AB2331" i="5"/>
  <c r="X2331" i="5"/>
  <c r="V2331" i="5"/>
  <c r="T2331" i="5"/>
  <c r="S2331" i="5"/>
  <c r="AB2330" i="5"/>
  <c r="X2330" i="5"/>
  <c r="V2330" i="5"/>
  <c r="T2330" i="5"/>
  <c r="S2330" i="5"/>
  <c r="AB2329" i="5"/>
  <c r="X2329" i="5"/>
  <c r="V2329" i="5"/>
  <c r="T2329" i="5"/>
  <c r="S2329" i="5"/>
  <c r="AB2328" i="5"/>
  <c r="X2328" i="5"/>
  <c r="V2328" i="5"/>
  <c r="T2328" i="5"/>
  <c r="S2328" i="5"/>
  <c r="AB2327" i="5"/>
  <c r="X2327" i="5"/>
  <c r="V2327" i="5"/>
  <c r="T2327" i="5"/>
  <c r="S2327" i="5"/>
  <c r="AB2326" i="5"/>
  <c r="X2326" i="5"/>
  <c r="V2326" i="5"/>
  <c r="T2326" i="5"/>
  <c r="S2326" i="5"/>
  <c r="AB2325" i="5"/>
  <c r="X2325" i="5"/>
  <c r="V2325" i="5"/>
  <c r="T2325" i="5"/>
  <c r="S2325" i="5"/>
  <c r="AB2324" i="5"/>
  <c r="X2324" i="5"/>
  <c r="V2324" i="5"/>
  <c r="T2324" i="5"/>
  <c r="S2324" i="5"/>
  <c r="AB2323" i="5"/>
  <c r="X2323" i="5"/>
  <c r="V2323" i="5"/>
  <c r="T2323" i="5"/>
  <c r="S2323" i="5"/>
  <c r="AB2322" i="5"/>
  <c r="X2322" i="5"/>
  <c r="V2322" i="5"/>
  <c r="T2322" i="5"/>
  <c r="S2322" i="5"/>
  <c r="AB2321" i="5"/>
  <c r="X2321" i="5"/>
  <c r="V2321" i="5"/>
  <c r="T2321" i="5"/>
  <c r="S2321" i="5"/>
  <c r="AB2320" i="5"/>
  <c r="X2320" i="5"/>
  <c r="V2320" i="5"/>
  <c r="T2320" i="5"/>
  <c r="S2320" i="5"/>
  <c r="AB2319" i="5"/>
  <c r="X2319" i="5"/>
  <c r="V2319" i="5"/>
  <c r="T2319" i="5"/>
  <c r="S2319" i="5"/>
  <c r="AB2318" i="5"/>
  <c r="X2318" i="5"/>
  <c r="V2318" i="5"/>
  <c r="T2318" i="5"/>
  <c r="S2318" i="5"/>
  <c r="AB2317" i="5"/>
  <c r="X2317" i="5"/>
  <c r="V2317" i="5"/>
  <c r="T2317" i="5"/>
  <c r="S2317" i="5"/>
  <c r="AB2316" i="5"/>
  <c r="X2316" i="5"/>
  <c r="V2316" i="5"/>
  <c r="T2316" i="5"/>
  <c r="S2316" i="5"/>
  <c r="AB2315" i="5"/>
  <c r="X2315" i="5"/>
  <c r="V2315" i="5"/>
  <c r="T2315" i="5"/>
  <c r="S2315" i="5"/>
  <c r="AB2314" i="5"/>
  <c r="X2314" i="5"/>
  <c r="V2314" i="5"/>
  <c r="T2314" i="5"/>
  <c r="S2314" i="5"/>
  <c r="AB2313" i="5"/>
  <c r="X2313" i="5"/>
  <c r="V2313" i="5"/>
  <c r="T2313" i="5"/>
  <c r="S2313" i="5"/>
  <c r="AB2312" i="5"/>
  <c r="X2312" i="5"/>
  <c r="V2312" i="5"/>
  <c r="T2312" i="5"/>
  <c r="S2312" i="5"/>
  <c r="AB2311" i="5"/>
  <c r="X2311" i="5"/>
  <c r="V2311" i="5"/>
  <c r="T2311" i="5"/>
  <c r="S2311" i="5"/>
  <c r="AB2310" i="5"/>
  <c r="X2310" i="5"/>
  <c r="V2310" i="5"/>
  <c r="T2310" i="5"/>
  <c r="S2310" i="5"/>
  <c r="AB2309" i="5"/>
  <c r="X2309" i="5"/>
  <c r="V2309" i="5"/>
  <c r="T2309" i="5"/>
  <c r="S2309" i="5"/>
  <c r="AB2308" i="5"/>
  <c r="X2308" i="5"/>
  <c r="V2308" i="5"/>
  <c r="T2308" i="5"/>
  <c r="S2308" i="5"/>
  <c r="AB2307" i="5"/>
  <c r="X2307" i="5"/>
  <c r="V2307" i="5"/>
  <c r="T2307" i="5"/>
  <c r="S2307" i="5"/>
  <c r="AB2306" i="5"/>
  <c r="X2306" i="5"/>
  <c r="V2306" i="5"/>
  <c r="T2306" i="5"/>
  <c r="S2306" i="5"/>
  <c r="AB2305" i="5"/>
  <c r="X2305" i="5"/>
  <c r="V2305" i="5"/>
  <c r="T2305" i="5"/>
  <c r="S2305" i="5"/>
  <c r="AB2304" i="5"/>
  <c r="X2304" i="5"/>
  <c r="V2304" i="5"/>
  <c r="T2304" i="5"/>
  <c r="S2304" i="5"/>
  <c r="AB2303" i="5"/>
  <c r="X2303" i="5"/>
  <c r="V2303" i="5"/>
  <c r="T2303" i="5"/>
  <c r="S2303" i="5"/>
  <c r="AB2302" i="5"/>
  <c r="X2302" i="5"/>
  <c r="V2302" i="5"/>
  <c r="T2302" i="5"/>
  <c r="S2302" i="5"/>
  <c r="AB2301" i="5"/>
  <c r="X2301" i="5"/>
  <c r="V2301" i="5"/>
  <c r="T2301" i="5"/>
  <c r="S2301" i="5"/>
  <c r="AB2300" i="5"/>
  <c r="X2300" i="5"/>
  <c r="V2300" i="5"/>
  <c r="T2300" i="5"/>
  <c r="S2300" i="5"/>
  <c r="AB2299" i="5"/>
  <c r="X2299" i="5"/>
  <c r="V2299" i="5"/>
  <c r="T2299" i="5"/>
  <c r="S2299" i="5"/>
  <c r="AB2298" i="5"/>
  <c r="X2298" i="5"/>
  <c r="V2298" i="5"/>
  <c r="T2298" i="5"/>
  <c r="S2298" i="5"/>
  <c r="AB2297" i="5"/>
  <c r="X2297" i="5"/>
  <c r="V2297" i="5"/>
  <c r="T2297" i="5"/>
  <c r="S2297" i="5"/>
  <c r="AB2296" i="5"/>
  <c r="X2296" i="5"/>
  <c r="V2296" i="5"/>
  <c r="T2296" i="5"/>
  <c r="S2296" i="5"/>
  <c r="AB2295" i="5"/>
  <c r="X2295" i="5"/>
  <c r="V2295" i="5"/>
  <c r="T2295" i="5"/>
  <c r="S2295" i="5"/>
  <c r="AB2294" i="5"/>
  <c r="X2294" i="5"/>
  <c r="V2294" i="5"/>
  <c r="T2294" i="5"/>
  <c r="S2294" i="5"/>
  <c r="AB2293" i="5"/>
  <c r="X2293" i="5"/>
  <c r="V2293" i="5"/>
  <c r="T2293" i="5"/>
  <c r="S2293" i="5"/>
  <c r="AB2292" i="5"/>
  <c r="X2292" i="5"/>
  <c r="V2292" i="5"/>
  <c r="T2292" i="5"/>
  <c r="S2292" i="5"/>
  <c r="AB2291" i="5"/>
  <c r="X2291" i="5"/>
  <c r="V2291" i="5"/>
  <c r="T2291" i="5"/>
  <c r="S2291" i="5"/>
  <c r="AB2290" i="5"/>
  <c r="X2290" i="5"/>
  <c r="V2290" i="5"/>
  <c r="T2290" i="5"/>
  <c r="S2290" i="5"/>
  <c r="AB2289" i="5"/>
  <c r="X2289" i="5"/>
  <c r="V2289" i="5"/>
  <c r="T2289" i="5"/>
  <c r="S2289" i="5"/>
  <c r="AB2288" i="5"/>
  <c r="X2288" i="5"/>
  <c r="V2288" i="5"/>
  <c r="T2288" i="5"/>
  <c r="S2288" i="5"/>
  <c r="AB2287" i="5"/>
  <c r="X2287" i="5"/>
  <c r="V2287" i="5"/>
  <c r="T2287" i="5"/>
  <c r="S2287" i="5"/>
  <c r="AB2286" i="5"/>
  <c r="X2286" i="5"/>
  <c r="V2286" i="5"/>
  <c r="T2286" i="5"/>
  <c r="S2286" i="5"/>
  <c r="AB2285" i="5"/>
  <c r="X2285" i="5"/>
  <c r="V2285" i="5"/>
  <c r="T2285" i="5"/>
  <c r="S2285" i="5"/>
  <c r="AB2284" i="5"/>
  <c r="X2284" i="5"/>
  <c r="V2284" i="5"/>
  <c r="T2284" i="5"/>
  <c r="S2284" i="5"/>
  <c r="AB2283" i="5"/>
  <c r="X2283" i="5"/>
  <c r="V2283" i="5"/>
  <c r="T2283" i="5"/>
  <c r="S2283" i="5"/>
  <c r="AB2282" i="5"/>
  <c r="X2282" i="5"/>
  <c r="V2282" i="5"/>
  <c r="T2282" i="5"/>
  <c r="S2282" i="5"/>
  <c r="AB2281" i="5"/>
  <c r="X2281" i="5"/>
  <c r="V2281" i="5"/>
  <c r="T2281" i="5"/>
  <c r="S2281" i="5"/>
  <c r="AB2280" i="5"/>
  <c r="X2280" i="5"/>
  <c r="V2280" i="5"/>
  <c r="T2280" i="5"/>
  <c r="S2280" i="5"/>
  <c r="AB2279" i="5"/>
  <c r="X2279" i="5"/>
  <c r="V2279" i="5"/>
  <c r="T2279" i="5"/>
  <c r="S2279" i="5"/>
  <c r="AB2278" i="5"/>
  <c r="X2278" i="5"/>
  <c r="V2278" i="5"/>
  <c r="T2278" i="5"/>
  <c r="S2278" i="5"/>
  <c r="AB2277" i="5"/>
  <c r="X2277" i="5"/>
  <c r="V2277" i="5"/>
  <c r="T2277" i="5"/>
  <c r="S2277" i="5"/>
  <c r="AB2276" i="5"/>
  <c r="X2276" i="5"/>
  <c r="V2276" i="5"/>
  <c r="T2276" i="5"/>
  <c r="S2276" i="5"/>
  <c r="AB2275" i="5"/>
  <c r="X2275" i="5"/>
  <c r="V2275" i="5"/>
  <c r="T2275" i="5"/>
  <c r="S2275" i="5"/>
  <c r="AB2274" i="5"/>
  <c r="X2274" i="5"/>
  <c r="V2274" i="5"/>
  <c r="T2274" i="5"/>
  <c r="S2274" i="5"/>
  <c r="AB2273" i="5"/>
  <c r="X2273" i="5"/>
  <c r="V2273" i="5"/>
  <c r="T2273" i="5"/>
  <c r="S2273" i="5"/>
  <c r="AB2272" i="5"/>
  <c r="X2272" i="5"/>
  <c r="V2272" i="5"/>
  <c r="T2272" i="5"/>
  <c r="S2272" i="5"/>
  <c r="AB2271" i="5"/>
  <c r="X2271" i="5"/>
  <c r="V2271" i="5"/>
  <c r="T2271" i="5"/>
  <c r="S2271" i="5"/>
  <c r="AB2270" i="5"/>
  <c r="X2270" i="5"/>
  <c r="V2270" i="5"/>
  <c r="T2270" i="5"/>
  <c r="S2270" i="5"/>
  <c r="AB2269" i="5"/>
  <c r="X2269" i="5"/>
  <c r="V2269" i="5"/>
  <c r="T2269" i="5"/>
  <c r="S2269" i="5"/>
  <c r="AB2268" i="5"/>
  <c r="X2268" i="5"/>
  <c r="V2268" i="5"/>
  <c r="T2268" i="5"/>
  <c r="S2268" i="5"/>
  <c r="AB2267" i="5"/>
  <c r="X2267" i="5"/>
  <c r="V2267" i="5"/>
  <c r="T2267" i="5"/>
  <c r="S2267" i="5"/>
  <c r="AB2266" i="5"/>
  <c r="X2266" i="5"/>
  <c r="V2266" i="5"/>
  <c r="T2266" i="5"/>
  <c r="S2266" i="5"/>
  <c r="AB2265" i="5"/>
  <c r="X2265" i="5"/>
  <c r="V2265" i="5"/>
  <c r="T2265" i="5"/>
  <c r="S2265" i="5"/>
  <c r="AB2264" i="5"/>
  <c r="X2264" i="5"/>
  <c r="V2264" i="5"/>
  <c r="T2264" i="5"/>
  <c r="S2264" i="5"/>
  <c r="AB2263" i="5"/>
  <c r="X2263" i="5"/>
  <c r="V2263" i="5"/>
  <c r="T2263" i="5"/>
  <c r="S2263" i="5"/>
  <c r="AB2262" i="5"/>
  <c r="X2262" i="5"/>
  <c r="V2262" i="5"/>
  <c r="T2262" i="5"/>
  <c r="S2262" i="5"/>
  <c r="AB2261" i="5"/>
  <c r="X2261" i="5"/>
  <c r="V2261" i="5"/>
  <c r="T2261" i="5"/>
  <c r="S2261" i="5"/>
  <c r="AB2260" i="5"/>
  <c r="X2260" i="5"/>
  <c r="V2260" i="5"/>
  <c r="T2260" i="5"/>
  <c r="S2260" i="5"/>
  <c r="AB2259" i="5"/>
  <c r="X2259" i="5"/>
  <c r="V2259" i="5"/>
  <c r="T2259" i="5"/>
  <c r="S2259" i="5"/>
  <c r="AB2258" i="5"/>
  <c r="X2258" i="5"/>
  <c r="V2258" i="5"/>
  <c r="T2258" i="5"/>
  <c r="S2258" i="5"/>
  <c r="AB2257" i="5"/>
  <c r="X2257" i="5"/>
  <c r="V2257" i="5"/>
  <c r="T2257" i="5"/>
  <c r="S2257" i="5"/>
  <c r="AB2256" i="5"/>
  <c r="X2256" i="5"/>
  <c r="V2256" i="5"/>
  <c r="T2256" i="5"/>
  <c r="S2256" i="5"/>
  <c r="AB2255" i="5"/>
  <c r="X2255" i="5"/>
  <c r="V2255" i="5"/>
  <c r="T2255" i="5"/>
  <c r="S2255" i="5"/>
  <c r="AB2254" i="5"/>
  <c r="X2254" i="5"/>
  <c r="V2254" i="5"/>
  <c r="T2254" i="5"/>
  <c r="S2254" i="5"/>
  <c r="AB2253" i="5"/>
  <c r="X2253" i="5"/>
  <c r="V2253" i="5"/>
  <c r="T2253" i="5"/>
  <c r="S2253" i="5"/>
  <c r="AB2252" i="5"/>
  <c r="X2252" i="5"/>
  <c r="V2252" i="5"/>
  <c r="T2252" i="5"/>
  <c r="S2252" i="5"/>
  <c r="AB2251" i="5"/>
  <c r="X2251" i="5"/>
  <c r="V2251" i="5"/>
  <c r="T2251" i="5"/>
  <c r="S2251" i="5"/>
  <c r="AB2250" i="5"/>
  <c r="X2250" i="5"/>
  <c r="V2250" i="5"/>
  <c r="T2250" i="5"/>
  <c r="S2250" i="5"/>
  <c r="AB2249" i="5"/>
  <c r="X2249" i="5"/>
  <c r="V2249" i="5"/>
  <c r="T2249" i="5"/>
  <c r="S2249" i="5"/>
  <c r="AB2248" i="5"/>
  <c r="X2248" i="5"/>
  <c r="V2248" i="5"/>
  <c r="T2248" i="5"/>
  <c r="S2248" i="5"/>
  <c r="AB2247" i="5"/>
  <c r="X2247" i="5"/>
  <c r="V2247" i="5"/>
  <c r="T2247" i="5"/>
  <c r="S2247" i="5"/>
  <c r="AB2246" i="5"/>
  <c r="X2246" i="5"/>
  <c r="V2246" i="5"/>
  <c r="T2246" i="5"/>
  <c r="S2246" i="5"/>
  <c r="AB2245" i="5"/>
  <c r="X2245" i="5"/>
  <c r="V2245" i="5"/>
  <c r="T2245" i="5"/>
  <c r="S2245" i="5"/>
  <c r="AB2244" i="5"/>
  <c r="X2244" i="5"/>
  <c r="V2244" i="5"/>
  <c r="T2244" i="5"/>
  <c r="S2244" i="5"/>
  <c r="AB2243" i="5"/>
  <c r="X2243" i="5"/>
  <c r="V2243" i="5"/>
  <c r="T2243" i="5"/>
  <c r="S2243" i="5"/>
  <c r="AB2242" i="5"/>
  <c r="X2242" i="5"/>
  <c r="V2242" i="5"/>
  <c r="T2242" i="5"/>
  <c r="S2242" i="5"/>
  <c r="AB2241" i="5"/>
  <c r="X2241" i="5"/>
  <c r="V2241" i="5"/>
  <c r="T2241" i="5"/>
  <c r="S2241" i="5"/>
  <c r="AB2240" i="5"/>
  <c r="X2240" i="5"/>
  <c r="V2240" i="5"/>
  <c r="T2240" i="5"/>
  <c r="S2240" i="5"/>
  <c r="AB2239" i="5"/>
  <c r="X2239" i="5"/>
  <c r="V2239" i="5"/>
  <c r="T2239" i="5"/>
  <c r="S2239" i="5"/>
  <c r="AB2238" i="5"/>
  <c r="X2238" i="5"/>
  <c r="V2238" i="5"/>
  <c r="T2238" i="5"/>
  <c r="S2238" i="5"/>
  <c r="AB2237" i="5"/>
  <c r="X2237" i="5"/>
  <c r="V2237" i="5"/>
  <c r="T2237" i="5"/>
  <c r="S2237" i="5"/>
  <c r="AB2236" i="5"/>
  <c r="X2236" i="5"/>
  <c r="V2236" i="5"/>
  <c r="T2236" i="5"/>
  <c r="S2236" i="5"/>
  <c r="AB2235" i="5"/>
  <c r="X2235" i="5"/>
  <c r="V2235" i="5"/>
  <c r="T2235" i="5"/>
  <c r="S2235" i="5"/>
  <c r="AB2234" i="5"/>
  <c r="X2234" i="5"/>
  <c r="V2234" i="5"/>
  <c r="T2234" i="5"/>
  <c r="S2234" i="5"/>
  <c r="AB2233" i="5"/>
  <c r="X2233" i="5"/>
  <c r="V2233" i="5"/>
  <c r="T2233" i="5"/>
  <c r="S2233" i="5"/>
  <c r="AB2232" i="5"/>
  <c r="X2232" i="5"/>
  <c r="V2232" i="5"/>
  <c r="T2232" i="5"/>
  <c r="S2232" i="5"/>
  <c r="AB2231" i="5"/>
  <c r="X2231" i="5"/>
  <c r="V2231" i="5"/>
  <c r="T2231" i="5"/>
  <c r="S2231" i="5"/>
  <c r="AB2230" i="5"/>
  <c r="X2230" i="5"/>
  <c r="V2230" i="5"/>
  <c r="T2230" i="5"/>
  <c r="S2230" i="5"/>
  <c r="AB2229" i="5"/>
  <c r="X2229" i="5"/>
  <c r="V2229" i="5"/>
  <c r="T2229" i="5"/>
  <c r="S2229" i="5"/>
  <c r="AB2228" i="5"/>
  <c r="X2228" i="5"/>
  <c r="V2228" i="5"/>
  <c r="T2228" i="5"/>
  <c r="S2228" i="5"/>
  <c r="AB2227" i="5"/>
  <c r="X2227" i="5"/>
  <c r="V2227" i="5"/>
  <c r="T2227" i="5"/>
  <c r="S2227" i="5"/>
  <c r="AB2226" i="5"/>
  <c r="X2226" i="5"/>
  <c r="V2226" i="5"/>
  <c r="T2226" i="5"/>
  <c r="S2226" i="5"/>
  <c r="AB2225" i="5"/>
  <c r="X2225" i="5"/>
  <c r="V2225" i="5"/>
  <c r="T2225" i="5"/>
  <c r="S2225" i="5"/>
  <c r="AB2224" i="5"/>
  <c r="X2224" i="5"/>
  <c r="V2224" i="5"/>
  <c r="T2224" i="5"/>
  <c r="S2224" i="5"/>
  <c r="AB2223" i="5"/>
  <c r="X2223" i="5"/>
  <c r="V2223" i="5"/>
  <c r="T2223" i="5"/>
  <c r="S2223" i="5"/>
  <c r="AB2222" i="5"/>
  <c r="X2222" i="5"/>
  <c r="V2222" i="5"/>
  <c r="T2222" i="5"/>
  <c r="S2222" i="5"/>
  <c r="AB2221" i="5"/>
  <c r="X2221" i="5"/>
  <c r="V2221" i="5"/>
  <c r="T2221" i="5"/>
  <c r="S2221" i="5"/>
  <c r="AB2220" i="5"/>
  <c r="X2220" i="5"/>
  <c r="V2220" i="5"/>
  <c r="T2220" i="5"/>
  <c r="S2220" i="5"/>
  <c r="AB2219" i="5"/>
  <c r="X2219" i="5"/>
  <c r="V2219" i="5"/>
  <c r="T2219" i="5"/>
  <c r="S2219" i="5"/>
  <c r="AB2218" i="5"/>
  <c r="X2218" i="5"/>
  <c r="V2218" i="5"/>
  <c r="T2218" i="5"/>
  <c r="S2218" i="5"/>
  <c r="AB2217" i="5"/>
  <c r="X2217" i="5"/>
  <c r="V2217" i="5"/>
  <c r="T2217" i="5"/>
  <c r="S2217" i="5"/>
  <c r="AB2216" i="5"/>
  <c r="X2216" i="5"/>
  <c r="V2216" i="5"/>
  <c r="T2216" i="5"/>
  <c r="S2216" i="5"/>
  <c r="AB2215" i="5"/>
  <c r="X2215" i="5"/>
  <c r="V2215" i="5"/>
  <c r="T2215" i="5"/>
  <c r="S2215" i="5"/>
  <c r="AB2214" i="5"/>
  <c r="X2214" i="5"/>
  <c r="V2214" i="5"/>
  <c r="T2214" i="5"/>
  <c r="S2214" i="5"/>
  <c r="AB2213" i="5"/>
  <c r="X2213" i="5"/>
  <c r="V2213" i="5"/>
  <c r="T2213" i="5"/>
  <c r="S2213" i="5"/>
  <c r="AB2212" i="5"/>
  <c r="X2212" i="5"/>
  <c r="V2212" i="5"/>
  <c r="T2212" i="5"/>
  <c r="S2212" i="5"/>
  <c r="AB2211" i="5"/>
  <c r="X2211" i="5"/>
  <c r="V2211" i="5"/>
  <c r="T2211" i="5"/>
  <c r="S2211" i="5"/>
  <c r="AB2210" i="5"/>
  <c r="X2210" i="5"/>
  <c r="V2210" i="5"/>
  <c r="T2210" i="5"/>
  <c r="S2210" i="5"/>
  <c r="AB2209" i="5"/>
  <c r="X2209" i="5"/>
  <c r="V2209" i="5"/>
  <c r="T2209" i="5"/>
  <c r="S2209" i="5"/>
  <c r="AB2208" i="5"/>
  <c r="X2208" i="5"/>
  <c r="V2208" i="5"/>
  <c r="T2208" i="5"/>
  <c r="S2208" i="5"/>
  <c r="AB2207" i="5"/>
  <c r="X2207" i="5"/>
  <c r="V2207" i="5"/>
  <c r="T2207" i="5"/>
  <c r="S2207" i="5"/>
  <c r="AB2206" i="5"/>
  <c r="X2206" i="5"/>
  <c r="V2206" i="5"/>
  <c r="T2206" i="5"/>
  <c r="S2206" i="5"/>
  <c r="AB2205" i="5"/>
  <c r="X2205" i="5"/>
  <c r="V2205" i="5"/>
  <c r="T2205" i="5"/>
  <c r="S2205" i="5"/>
  <c r="AB2204" i="5"/>
  <c r="X2204" i="5"/>
  <c r="V2204" i="5"/>
  <c r="T2204" i="5"/>
  <c r="S2204" i="5"/>
  <c r="AB2203" i="5"/>
  <c r="X2203" i="5"/>
  <c r="V2203" i="5"/>
  <c r="T2203" i="5"/>
  <c r="S2203" i="5"/>
  <c r="AB2202" i="5"/>
  <c r="X2202" i="5"/>
  <c r="V2202" i="5"/>
  <c r="T2202" i="5"/>
  <c r="S2202" i="5"/>
  <c r="AB2201" i="5"/>
  <c r="X2201" i="5"/>
  <c r="V2201" i="5"/>
  <c r="T2201" i="5"/>
  <c r="S2201" i="5"/>
  <c r="AB2200" i="5"/>
  <c r="X2200" i="5"/>
  <c r="V2200" i="5"/>
  <c r="T2200" i="5"/>
  <c r="S2200" i="5"/>
  <c r="AB2199" i="5"/>
  <c r="X2199" i="5"/>
  <c r="V2199" i="5"/>
  <c r="T2199" i="5"/>
  <c r="S2199" i="5"/>
  <c r="AB2198" i="5"/>
  <c r="X2198" i="5"/>
  <c r="V2198" i="5"/>
  <c r="T2198" i="5"/>
  <c r="S2198" i="5"/>
  <c r="AB2197" i="5"/>
  <c r="X2197" i="5"/>
  <c r="V2197" i="5"/>
  <c r="T2197" i="5"/>
  <c r="S2197" i="5"/>
  <c r="AB2196" i="5"/>
  <c r="X2196" i="5"/>
  <c r="V2196" i="5"/>
  <c r="T2196" i="5"/>
  <c r="S2196" i="5"/>
  <c r="AB2195" i="5"/>
  <c r="X2195" i="5"/>
  <c r="V2195" i="5"/>
  <c r="T2195" i="5"/>
  <c r="S2195" i="5"/>
  <c r="AB2194" i="5"/>
  <c r="X2194" i="5"/>
  <c r="V2194" i="5"/>
  <c r="T2194" i="5"/>
  <c r="S2194" i="5"/>
  <c r="AB2193" i="5"/>
  <c r="X2193" i="5"/>
  <c r="V2193" i="5"/>
  <c r="T2193" i="5"/>
  <c r="S2193" i="5"/>
  <c r="AB2192" i="5"/>
  <c r="X2192" i="5"/>
  <c r="V2192" i="5"/>
  <c r="T2192" i="5"/>
  <c r="S2192" i="5"/>
  <c r="AB2191" i="5"/>
  <c r="X2191" i="5"/>
  <c r="V2191" i="5"/>
  <c r="T2191" i="5"/>
  <c r="S2191" i="5"/>
  <c r="AB2190" i="5"/>
  <c r="X2190" i="5"/>
  <c r="V2190" i="5"/>
  <c r="T2190" i="5"/>
  <c r="S2190" i="5"/>
  <c r="AB2189" i="5"/>
  <c r="X2189" i="5"/>
  <c r="V2189" i="5"/>
  <c r="T2189" i="5"/>
  <c r="S2189" i="5"/>
  <c r="AB2188" i="5"/>
  <c r="X2188" i="5"/>
  <c r="V2188" i="5"/>
  <c r="T2188" i="5"/>
  <c r="S2188" i="5"/>
  <c r="AB2187" i="5"/>
  <c r="X2187" i="5"/>
  <c r="V2187" i="5"/>
  <c r="T2187" i="5"/>
  <c r="S2187" i="5"/>
  <c r="AB2186" i="5"/>
  <c r="X2186" i="5"/>
  <c r="V2186" i="5"/>
  <c r="T2186" i="5"/>
  <c r="S2186" i="5"/>
  <c r="AB2185" i="5"/>
  <c r="X2185" i="5"/>
  <c r="V2185" i="5"/>
  <c r="T2185" i="5"/>
  <c r="S2185" i="5"/>
  <c r="AB2184" i="5"/>
  <c r="X2184" i="5"/>
  <c r="V2184" i="5"/>
  <c r="T2184" i="5"/>
  <c r="S2184" i="5"/>
  <c r="AB2183" i="5"/>
  <c r="X2183" i="5"/>
  <c r="V2183" i="5"/>
  <c r="T2183" i="5"/>
  <c r="S2183" i="5"/>
  <c r="AB2182" i="5"/>
  <c r="X2182" i="5"/>
  <c r="V2182" i="5"/>
  <c r="T2182" i="5"/>
  <c r="S2182" i="5"/>
  <c r="AB2181" i="5"/>
  <c r="X2181" i="5"/>
  <c r="V2181" i="5"/>
  <c r="T2181" i="5"/>
  <c r="S2181" i="5"/>
  <c r="AB2180" i="5"/>
  <c r="X2180" i="5"/>
  <c r="V2180" i="5"/>
  <c r="T2180" i="5"/>
  <c r="S2180" i="5"/>
  <c r="AB2179" i="5"/>
  <c r="X2179" i="5"/>
  <c r="V2179" i="5"/>
  <c r="T2179" i="5"/>
  <c r="S2179" i="5"/>
  <c r="AB2178" i="5"/>
  <c r="X2178" i="5"/>
  <c r="V2178" i="5"/>
  <c r="T2178" i="5"/>
  <c r="S2178" i="5"/>
  <c r="AB2177" i="5"/>
  <c r="X2177" i="5"/>
  <c r="V2177" i="5"/>
  <c r="T2177" i="5"/>
  <c r="S2177" i="5"/>
  <c r="AB2176" i="5"/>
  <c r="X2176" i="5"/>
  <c r="V2176" i="5"/>
  <c r="T2176" i="5"/>
  <c r="S2176" i="5"/>
  <c r="AB2175" i="5"/>
  <c r="X2175" i="5"/>
  <c r="V2175" i="5"/>
  <c r="T2175" i="5"/>
  <c r="S2175" i="5"/>
  <c r="AB2174" i="5"/>
  <c r="X2174" i="5"/>
  <c r="V2174" i="5"/>
  <c r="T2174" i="5"/>
  <c r="S2174" i="5"/>
  <c r="AB2173" i="5"/>
  <c r="X2173" i="5"/>
  <c r="V2173" i="5"/>
  <c r="T2173" i="5"/>
  <c r="S2173" i="5"/>
  <c r="AB2172" i="5"/>
  <c r="X2172" i="5"/>
  <c r="V2172" i="5"/>
  <c r="T2172" i="5"/>
  <c r="S2172" i="5"/>
  <c r="AB2171" i="5"/>
  <c r="X2171" i="5"/>
  <c r="V2171" i="5"/>
  <c r="T2171" i="5"/>
  <c r="S2171" i="5"/>
  <c r="AB2170" i="5"/>
  <c r="X2170" i="5"/>
  <c r="V2170" i="5"/>
  <c r="T2170" i="5"/>
  <c r="S2170" i="5"/>
  <c r="AB2169" i="5"/>
  <c r="X2169" i="5"/>
  <c r="V2169" i="5"/>
  <c r="T2169" i="5"/>
  <c r="S2169" i="5"/>
  <c r="AB2168" i="5"/>
  <c r="X2168" i="5"/>
  <c r="V2168" i="5"/>
  <c r="T2168" i="5"/>
  <c r="S2168" i="5"/>
  <c r="AB2167" i="5"/>
  <c r="X2167" i="5"/>
  <c r="V2167" i="5"/>
  <c r="T2167" i="5"/>
  <c r="S2167" i="5"/>
  <c r="AB2166" i="5"/>
  <c r="X2166" i="5"/>
  <c r="V2166" i="5"/>
  <c r="T2166" i="5"/>
  <c r="S2166" i="5"/>
  <c r="AB2165" i="5"/>
  <c r="X2165" i="5"/>
  <c r="V2165" i="5"/>
  <c r="T2165" i="5"/>
  <c r="S2165" i="5"/>
  <c r="AB2164" i="5"/>
  <c r="X2164" i="5"/>
  <c r="V2164" i="5"/>
  <c r="T2164" i="5"/>
  <c r="S2164" i="5"/>
  <c r="AB2163" i="5"/>
  <c r="X2163" i="5"/>
  <c r="V2163" i="5"/>
  <c r="T2163" i="5"/>
  <c r="S2163" i="5"/>
  <c r="AB2162" i="5"/>
  <c r="X2162" i="5"/>
  <c r="V2162" i="5"/>
  <c r="T2162" i="5"/>
  <c r="S2162" i="5"/>
  <c r="AB2161" i="5"/>
  <c r="X2161" i="5"/>
  <c r="V2161" i="5"/>
  <c r="T2161" i="5"/>
  <c r="S2161" i="5"/>
  <c r="AB2160" i="5"/>
  <c r="X2160" i="5"/>
  <c r="V2160" i="5"/>
  <c r="T2160" i="5"/>
  <c r="S2160" i="5"/>
  <c r="AB2159" i="5"/>
  <c r="X2159" i="5"/>
  <c r="V2159" i="5"/>
  <c r="T2159" i="5"/>
  <c r="S2159" i="5"/>
  <c r="AB2158" i="5"/>
  <c r="X2158" i="5"/>
  <c r="V2158" i="5"/>
  <c r="T2158" i="5"/>
  <c r="S2158" i="5"/>
  <c r="AB2157" i="5"/>
  <c r="X2157" i="5"/>
  <c r="V2157" i="5"/>
  <c r="T2157" i="5"/>
  <c r="S2157" i="5"/>
  <c r="AB2156" i="5"/>
  <c r="X2156" i="5"/>
  <c r="V2156" i="5"/>
  <c r="T2156" i="5"/>
  <c r="S2156" i="5"/>
  <c r="AB2155" i="5"/>
  <c r="X2155" i="5"/>
  <c r="V2155" i="5"/>
  <c r="T2155" i="5"/>
  <c r="S2155" i="5"/>
  <c r="AB2154" i="5"/>
  <c r="X2154" i="5"/>
  <c r="V2154" i="5"/>
  <c r="T2154" i="5"/>
  <c r="S2154" i="5"/>
  <c r="AB2153" i="5"/>
  <c r="X2153" i="5"/>
  <c r="V2153" i="5"/>
  <c r="T2153" i="5"/>
  <c r="S2153" i="5"/>
  <c r="AB2152" i="5"/>
  <c r="X2152" i="5"/>
  <c r="V2152" i="5"/>
  <c r="T2152" i="5"/>
  <c r="S2152" i="5"/>
  <c r="AB2151" i="5"/>
  <c r="X2151" i="5"/>
  <c r="V2151" i="5"/>
  <c r="T2151" i="5"/>
  <c r="S2151" i="5"/>
  <c r="AB2150" i="5"/>
  <c r="X2150" i="5"/>
  <c r="V2150" i="5"/>
  <c r="T2150" i="5"/>
  <c r="S2150" i="5"/>
  <c r="AB2149" i="5"/>
  <c r="X2149" i="5"/>
  <c r="V2149" i="5"/>
  <c r="T2149" i="5"/>
  <c r="S2149" i="5"/>
  <c r="AB2148" i="5"/>
  <c r="X2148" i="5"/>
  <c r="V2148" i="5"/>
  <c r="T2148" i="5"/>
  <c r="S2148" i="5"/>
  <c r="AB2147" i="5"/>
  <c r="X2147" i="5"/>
  <c r="V2147" i="5"/>
  <c r="T2147" i="5"/>
  <c r="S2147" i="5"/>
  <c r="AB2146" i="5"/>
  <c r="X2146" i="5"/>
  <c r="V2146" i="5"/>
  <c r="T2146" i="5"/>
  <c r="S2146" i="5"/>
  <c r="AB2145" i="5"/>
  <c r="X2145" i="5"/>
  <c r="V2145" i="5"/>
  <c r="T2145" i="5"/>
  <c r="S2145" i="5"/>
  <c r="AB2144" i="5"/>
  <c r="X2144" i="5"/>
  <c r="V2144" i="5"/>
  <c r="T2144" i="5"/>
  <c r="S2144" i="5"/>
  <c r="AB2143" i="5"/>
  <c r="X2143" i="5"/>
  <c r="V2143" i="5"/>
  <c r="T2143" i="5"/>
  <c r="S2143" i="5"/>
  <c r="AB2142" i="5"/>
  <c r="X2142" i="5"/>
  <c r="V2142" i="5"/>
  <c r="T2142" i="5"/>
  <c r="S2142" i="5"/>
  <c r="AB2141" i="5"/>
  <c r="X2141" i="5"/>
  <c r="V2141" i="5"/>
  <c r="T2141" i="5"/>
  <c r="S2141" i="5"/>
  <c r="AB2140" i="5"/>
  <c r="X2140" i="5"/>
  <c r="V2140" i="5"/>
  <c r="T2140" i="5"/>
  <c r="S2140" i="5"/>
  <c r="AB2139" i="5"/>
  <c r="X2139" i="5"/>
  <c r="V2139" i="5"/>
  <c r="T2139" i="5"/>
  <c r="S2139" i="5"/>
  <c r="AB2138" i="5"/>
  <c r="X2138" i="5"/>
  <c r="V2138" i="5"/>
  <c r="T2138" i="5"/>
  <c r="S2138" i="5"/>
  <c r="AB2137" i="5"/>
  <c r="X2137" i="5"/>
  <c r="V2137" i="5"/>
  <c r="T2137" i="5"/>
  <c r="S2137" i="5"/>
  <c r="AB2136" i="5"/>
  <c r="X2136" i="5"/>
  <c r="V2136" i="5"/>
  <c r="T2136" i="5"/>
  <c r="S2136" i="5"/>
  <c r="AB2135" i="5"/>
  <c r="X2135" i="5"/>
  <c r="V2135" i="5"/>
  <c r="T2135" i="5"/>
  <c r="S2135" i="5"/>
  <c r="AB2134" i="5"/>
  <c r="X2134" i="5"/>
  <c r="V2134" i="5"/>
  <c r="T2134" i="5"/>
  <c r="S2134" i="5"/>
  <c r="AB2133" i="5"/>
  <c r="X2133" i="5"/>
  <c r="V2133" i="5"/>
  <c r="T2133" i="5"/>
  <c r="S2133" i="5"/>
  <c r="AB2132" i="5"/>
  <c r="X2132" i="5"/>
  <c r="V2132" i="5"/>
  <c r="T2132" i="5"/>
  <c r="S2132" i="5"/>
  <c r="AB2131" i="5"/>
  <c r="X2131" i="5"/>
  <c r="V2131" i="5"/>
  <c r="T2131" i="5"/>
  <c r="S2131" i="5"/>
  <c r="AB2130" i="5"/>
  <c r="X2130" i="5"/>
  <c r="V2130" i="5"/>
  <c r="T2130" i="5"/>
  <c r="S2130" i="5"/>
  <c r="AB2129" i="5"/>
  <c r="X2129" i="5"/>
  <c r="V2129" i="5"/>
  <c r="T2129" i="5"/>
  <c r="S2129" i="5"/>
  <c r="AB2128" i="5"/>
  <c r="X2128" i="5"/>
  <c r="V2128" i="5"/>
  <c r="T2128" i="5"/>
  <c r="S2128" i="5"/>
  <c r="AB2127" i="5"/>
  <c r="X2127" i="5"/>
  <c r="V2127" i="5"/>
  <c r="T2127" i="5"/>
  <c r="S2127" i="5"/>
  <c r="AB2126" i="5"/>
  <c r="X2126" i="5"/>
  <c r="V2126" i="5"/>
  <c r="T2126" i="5"/>
  <c r="S2126" i="5"/>
  <c r="AB2125" i="5"/>
  <c r="X2125" i="5"/>
  <c r="V2125" i="5"/>
  <c r="T2125" i="5"/>
  <c r="S2125" i="5"/>
  <c r="AB2124" i="5"/>
  <c r="X2124" i="5"/>
  <c r="V2124" i="5"/>
  <c r="T2124" i="5"/>
  <c r="S2124" i="5"/>
  <c r="AB2123" i="5"/>
  <c r="X2123" i="5"/>
  <c r="V2123" i="5"/>
  <c r="T2123" i="5"/>
  <c r="S2123" i="5"/>
  <c r="AB2122" i="5"/>
  <c r="X2122" i="5"/>
  <c r="V2122" i="5"/>
  <c r="T2122" i="5"/>
  <c r="S2122" i="5"/>
  <c r="AB2121" i="5"/>
  <c r="X2121" i="5"/>
  <c r="V2121" i="5"/>
  <c r="T2121" i="5"/>
  <c r="S2121" i="5"/>
  <c r="AB2120" i="5"/>
  <c r="X2120" i="5"/>
  <c r="V2120" i="5"/>
  <c r="T2120" i="5"/>
  <c r="S2120" i="5"/>
  <c r="AB2119" i="5"/>
  <c r="X2119" i="5"/>
  <c r="V2119" i="5"/>
  <c r="T2119" i="5"/>
  <c r="S2119" i="5"/>
  <c r="AB2118" i="5"/>
  <c r="X2118" i="5"/>
  <c r="V2118" i="5"/>
  <c r="T2118" i="5"/>
  <c r="S2118" i="5"/>
  <c r="AB2117" i="5"/>
  <c r="X2117" i="5"/>
  <c r="V2117" i="5"/>
  <c r="T2117" i="5"/>
  <c r="S2117" i="5"/>
  <c r="AB2116" i="5"/>
  <c r="X2116" i="5"/>
  <c r="V2116" i="5"/>
  <c r="T2116" i="5"/>
  <c r="S2116" i="5"/>
  <c r="AB2115" i="5"/>
  <c r="X2115" i="5"/>
  <c r="V2115" i="5"/>
  <c r="T2115" i="5"/>
  <c r="S2115" i="5"/>
  <c r="AB2114" i="5"/>
  <c r="X2114" i="5"/>
  <c r="V2114" i="5"/>
  <c r="T2114" i="5"/>
  <c r="S2114" i="5"/>
  <c r="AB2113" i="5"/>
  <c r="X2113" i="5"/>
  <c r="V2113" i="5"/>
  <c r="T2113" i="5"/>
  <c r="S2113" i="5"/>
  <c r="AB2112" i="5"/>
  <c r="X2112" i="5"/>
  <c r="V2112" i="5"/>
  <c r="T2112" i="5"/>
  <c r="S2112" i="5"/>
  <c r="AB2111" i="5"/>
  <c r="X2111" i="5"/>
  <c r="V2111" i="5"/>
  <c r="T2111" i="5"/>
  <c r="S2111" i="5"/>
  <c r="AB2110" i="5"/>
  <c r="X2110" i="5"/>
  <c r="V2110" i="5"/>
  <c r="T2110" i="5"/>
  <c r="S2110" i="5"/>
  <c r="AB2109" i="5"/>
  <c r="X2109" i="5"/>
  <c r="V2109" i="5"/>
  <c r="T2109" i="5"/>
  <c r="S2109" i="5"/>
  <c r="AB2108" i="5"/>
  <c r="X2108" i="5"/>
  <c r="V2108" i="5"/>
  <c r="T2108" i="5"/>
  <c r="S2108" i="5"/>
  <c r="AB2107" i="5"/>
  <c r="X2107" i="5"/>
  <c r="V2107" i="5"/>
  <c r="T2107" i="5"/>
  <c r="S2107" i="5"/>
  <c r="AB2106" i="5"/>
  <c r="X2106" i="5"/>
  <c r="V2106" i="5"/>
  <c r="T2106" i="5"/>
  <c r="S2106" i="5"/>
  <c r="AB2105" i="5"/>
  <c r="X2105" i="5"/>
  <c r="V2105" i="5"/>
  <c r="T2105" i="5"/>
  <c r="S2105" i="5"/>
  <c r="AB2104" i="5"/>
  <c r="X2104" i="5"/>
  <c r="V2104" i="5"/>
  <c r="T2104" i="5"/>
  <c r="S2104" i="5"/>
  <c r="AB2103" i="5"/>
  <c r="X2103" i="5"/>
  <c r="V2103" i="5"/>
  <c r="T2103" i="5"/>
  <c r="S2103" i="5"/>
  <c r="AB2102" i="5"/>
  <c r="X2102" i="5"/>
  <c r="V2102" i="5"/>
  <c r="T2102" i="5"/>
  <c r="S2102" i="5"/>
  <c r="AB2101" i="5"/>
  <c r="X2101" i="5"/>
  <c r="V2101" i="5"/>
  <c r="T2101" i="5"/>
  <c r="S2101" i="5"/>
  <c r="AB2100" i="5"/>
  <c r="X2100" i="5"/>
  <c r="V2100" i="5"/>
  <c r="T2100" i="5"/>
  <c r="S2100" i="5"/>
  <c r="AB2099" i="5"/>
  <c r="X2099" i="5"/>
  <c r="V2099" i="5"/>
  <c r="T2099" i="5"/>
  <c r="S2099" i="5"/>
  <c r="AB2098" i="5"/>
  <c r="X2098" i="5"/>
  <c r="V2098" i="5"/>
  <c r="T2098" i="5"/>
  <c r="S2098" i="5"/>
  <c r="AB2097" i="5"/>
  <c r="X2097" i="5"/>
  <c r="V2097" i="5"/>
  <c r="T2097" i="5"/>
  <c r="S2097" i="5"/>
  <c r="AB2096" i="5"/>
  <c r="X2096" i="5"/>
  <c r="V2096" i="5"/>
  <c r="T2096" i="5"/>
  <c r="S2096" i="5"/>
  <c r="AB2095" i="5"/>
  <c r="X2095" i="5"/>
  <c r="V2095" i="5"/>
  <c r="T2095" i="5"/>
  <c r="S2095" i="5"/>
  <c r="AB2094" i="5"/>
  <c r="X2094" i="5"/>
  <c r="V2094" i="5"/>
  <c r="T2094" i="5"/>
  <c r="S2094" i="5"/>
  <c r="AB2093" i="5"/>
  <c r="X2093" i="5"/>
  <c r="V2093" i="5"/>
  <c r="T2093" i="5"/>
  <c r="S2093" i="5"/>
  <c r="AB2092" i="5"/>
  <c r="X2092" i="5"/>
  <c r="V2092" i="5"/>
  <c r="T2092" i="5"/>
  <c r="S2092" i="5"/>
  <c r="AB2091" i="5"/>
  <c r="X2091" i="5"/>
  <c r="V2091" i="5"/>
  <c r="T2091" i="5"/>
  <c r="S2091" i="5"/>
  <c r="AB2090" i="5"/>
  <c r="X2090" i="5"/>
  <c r="V2090" i="5"/>
  <c r="T2090" i="5"/>
  <c r="S2090" i="5"/>
  <c r="AB2089" i="5"/>
  <c r="X2089" i="5"/>
  <c r="V2089" i="5"/>
  <c r="T2089" i="5"/>
  <c r="S2089" i="5"/>
  <c r="AB2088" i="5"/>
  <c r="X2088" i="5"/>
  <c r="V2088" i="5"/>
  <c r="T2088" i="5"/>
  <c r="S2088" i="5"/>
  <c r="AB2087" i="5"/>
  <c r="X2087" i="5"/>
  <c r="V2087" i="5"/>
  <c r="T2087" i="5"/>
  <c r="S2087" i="5"/>
  <c r="AB2086" i="5"/>
  <c r="X2086" i="5"/>
  <c r="V2086" i="5"/>
  <c r="T2086" i="5"/>
  <c r="S2086" i="5"/>
  <c r="AB2085" i="5"/>
  <c r="X2085" i="5"/>
  <c r="V2085" i="5"/>
  <c r="T2085" i="5"/>
  <c r="S2085" i="5"/>
  <c r="AB2084" i="5"/>
  <c r="X2084" i="5"/>
  <c r="V2084" i="5"/>
  <c r="T2084" i="5"/>
  <c r="S2084" i="5"/>
  <c r="AB2083" i="5"/>
  <c r="X2083" i="5"/>
  <c r="V2083" i="5"/>
  <c r="T2083" i="5"/>
  <c r="S2083" i="5"/>
  <c r="AB2082" i="5"/>
  <c r="X2082" i="5"/>
  <c r="V2082" i="5"/>
  <c r="T2082" i="5"/>
  <c r="S2082" i="5"/>
  <c r="AB2081" i="5"/>
  <c r="X2081" i="5"/>
  <c r="V2081" i="5"/>
  <c r="T2081" i="5"/>
  <c r="S2081" i="5"/>
  <c r="AB2080" i="5"/>
  <c r="X2080" i="5"/>
  <c r="V2080" i="5"/>
  <c r="T2080" i="5"/>
  <c r="S2080" i="5"/>
  <c r="AB2079" i="5"/>
  <c r="X2079" i="5"/>
  <c r="V2079" i="5"/>
  <c r="T2079" i="5"/>
  <c r="S2079" i="5"/>
  <c r="AB2078" i="5"/>
  <c r="X2078" i="5"/>
  <c r="V2078" i="5"/>
  <c r="T2078" i="5"/>
  <c r="S2078" i="5"/>
  <c r="AB2077" i="5"/>
  <c r="X2077" i="5"/>
  <c r="V2077" i="5"/>
  <c r="T2077" i="5"/>
  <c r="S2077" i="5"/>
  <c r="AB2076" i="5"/>
  <c r="X2076" i="5"/>
  <c r="V2076" i="5"/>
  <c r="T2076" i="5"/>
  <c r="S2076" i="5"/>
  <c r="AB2075" i="5"/>
  <c r="X2075" i="5"/>
  <c r="V2075" i="5"/>
  <c r="T2075" i="5"/>
  <c r="S2075" i="5"/>
  <c r="AB2074" i="5"/>
  <c r="X2074" i="5"/>
  <c r="V2074" i="5"/>
  <c r="T2074" i="5"/>
  <c r="S2074" i="5"/>
  <c r="AB2073" i="5"/>
  <c r="X2073" i="5"/>
  <c r="V2073" i="5"/>
  <c r="T2073" i="5"/>
  <c r="S2073" i="5"/>
  <c r="AB2072" i="5"/>
  <c r="X2072" i="5"/>
  <c r="V2072" i="5"/>
  <c r="T2072" i="5"/>
  <c r="S2072" i="5"/>
  <c r="AB2071" i="5"/>
  <c r="X2071" i="5"/>
  <c r="V2071" i="5"/>
  <c r="T2071" i="5"/>
  <c r="S2071" i="5"/>
  <c r="AB2070" i="5"/>
  <c r="X2070" i="5"/>
  <c r="V2070" i="5"/>
  <c r="T2070" i="5"/>
  <c r="S2070" i="5"/>
  <c r="AB2069" i="5"/>
  <c r="X2069" i="5"/>
  <c r="V2069" i="5"/>
  <c r="T2069" i="5"/>
  <c r="S2069" i="5"/>
  <c r="AB2068" i="5"/>
  <c r="X2068" i="5"/>
  <c r="V2068" i="5"/>
  <c r="T2068" i="5"/>
  <c r="S2068" i="5"/>
  <c r="AB2067" i="5"/>
  <c r="X2067" i="5"/>
  <c r="V2067" i="5"/>
  <c r="T2067" i="5"/>
  <c r="S2067" i="5"/>
  <c r="AB2066" i="5"/>
  <c r="X2066" i="5"/>
  <c r="V2066" i="5"/>
  <c r="T2066" i="5"/>
  <c r="S2066" i="5"/>
  <c r="AB2065" i="5"/>
  <c r="X2065" i="5"/>
  <c r="V2065" i="5"/>
  <c r="T2065" i="5"/>
  <c r="S2065" i="5"/>
  <c r="AB2064" i="5"/>
  <c r="X2064" i="5"/>
  <c r="V2064" i="5"/>
  <c r="T2064" i="5"/>
  <c r="S2064" i="5"/>
  <c r="AB2063" i="5"/>
  <c r="X2063" i="5"/>
  <c r="V2063" i="5"/>
  <c r="T2063" i="5"/>
  <c r="S2063" i="5"/>
  <c r="AB2062" i="5"/>
  <c r="X2062" i="5"/>
  <c r="V2062" i="5"/>
  <c r="T2062" i="5"/>
  <c r="S2062" i="5"/>
  <c r="AB2061" i="5"/>
  <c r="X2061" i="5"/>
  <c r="V2061" i="5"/>
  <c r="T2061" i="5"/>
  <c r="S2061" i="5"/>
  <c r="AB2060" i="5"/>
  <c r="X2060" i="5"/>
  <c r="V2060" i="5"/>
  <c r="T2060" i="5"/>
  <c r="S2060" i="5"/>
  <c r="AB2059" i="5"/>
  <c r="X2059" i="5"/>
  <c r="V2059" i="5"/>
  <c r="T2059" i="5"/>
  <c r="S2059" i="5"/>
  <c r="AB2058" i="5"/>
  <c r="X2058" i="5"/>
  <c r="V2058" i="5"/>
  <c r="T2058" i="5"/>
  <c r="S2058" i="5"/>
  <c r="AB2057" i="5"/>
  <c r="X2057" i="5"/>
  <c r="V2057" i="5"/>
  <c r="T2057" i="5"/>
  <c r="S2057" i="5"/>
  <c r="AB2056" i="5"/>
  <c r="X2056" i="5"/>
  <c r="V2056" i="5"/>
  <c r="T2056" i="5"/>
  <c r="S2056" i="5"/>
  <c r="AB2055" i="5"/>
  <c r="X2055" i="5"/>
  <c r="V2055" i="5"/>
  <c r="T2055" i="5"/>
  <c r="S2055" i="5"/>
  <c r="AB2054" i="5"/>
  <c r="X2054" i="5"/>
  <c r="V2054" i="5"/>
  <c r="T2054" i="5"/>
  <c r="S2054" i="5"/>
  <c r="AB2053" i="5"/>
  <c r="X2053" i="5"/>
  <c r="V2053" i="5"/>
  <c r="T2053" i="5"/>
  <c r="S2053" i="5"/>
  <c r="AB2052" i="5"/>
  <c r="X2052" i="5"/>
  <c r="V2052" i="5"/>
  <c r="T2052" i="5"/>
  <c r="S2052" i="5"/>
  <c r="AB2051" i="5"/>
  <c r="X2051" i="5"/>
  <c r="V2051" i="5"/>
  <c r="T2051" i="5"/>
  <c r="S2051" i="5"/>
  <c r="AB2050" i="5"/>
  <c r="X2050" i="5"/>
  <c r="V2050" i="5"/>
  <c r="T2050" i="5"/>
  <c r="S2050" i="5"/>
  <c r="AB2049" i="5"/>
  <c r="X2049" i="5"/>
  <c r="V2049" i="5"/>
  <c r="T2049" i="5"/>
  <c r="S2049" i="5"/>
  <c r="AB2048" i="5"/>
  <c r="X2048" i="5"/>
  <c r="V2048" i="5"/>
  <c r="T2048" i="5"/>
  <c r="S2048" i="5"/>
  <c r="AB2047" i="5"/>
  <c r="X2047" i="5"/>
  <c r="V2047" i="5"/>
  <c r="T2047" i="5"/>
  <c r="S2047" i="5"/>
  <c r="AB2046" i="5"/>
  <c r="X2046" i="5"/>
  <c r="V2046" i="5"/>
  <c r="T2046" i="5"/>
  <c r="S2046" i="5"/>
  <c r="AB2045" i="5"/>
  <c r="X2045" i="5"/>
  <c r="V2045" i="5"/>
  <c r="T2045" i="5"/>
  <c r="S2045" i="5"/>
  <c r="AB2044" i="5"/>
  <c r="X2044" i="5"/>
  <c r="V2044" i="5"/>
  <c r="T2044" i="5"/>
  <c r="S2044" i="5"/>
  <c r="AB2043" i="5"/>
  <c r="X2043" i="5"/>
  <c r="V2043" i="5"/>
  <c r="T2043" i="5"/>
  <c r="S2043" i="5"/>
  <c r="AB2042" i="5"/>
  <c r="X2042" i="5"/>
  <c r="V2042" i="5"/>
  <c r="T2042" i="5"/>
  <c r="S2042" i="5"/>
  <c r="AB2041" i="5"/>
  <c r="X2041" i="5"/>
  <c r="V2041" i="5"/>
  <c r="T2041" i="5"/>
  <c r="S2041" i="5"/>
  <c r="AB2040" i="5"/>
  <c r="X2040" i="5"/>
  <c r="V2040" i="5"/>
  <c r="T2040" i="5"/>
  <c r="S2040" i="5"/>
  <c r="AB2039" i="5"/>
  <c r="X2039" i="5"/>
  <c r="V2039" i="5"/>
  <c r="T2039" i="5"/>
  <c r="S2039" i="5"/>
  <c r="AB2038" i="5"/>
  <c r="X2038" i="5"/>
  <c r="V2038" i="5"/>
  <c r="T2038" i="5"/>
  <c r="S2038" i="5"/>
  <c r="AB2037" i="5"/>
  <c r="X2037" i="5"/>
  <c r="V2037" i="5"/>
  <c r="T2037" i="5"/>
  <c r="S2037" i="5"/>
  <c r="AB2036" i="5"/>
  <c r="X2036" i="5"/>
  <c r="V2036" i="5"/>
  <c r="T2036" i="5"/>
  <c r="S2036" i="5"/>
  <c r="AB2035" i="5"/>
  <c r="X2035" i="5"/>
  <c r="V2035" i="5"/>
  <c r="T2035" i="5"/>
  <c r="S2035" i="5"/>
  <c r="AB2034" i="5"/>
  <c r="X2034" i="5"/>
  <c r="V2034" i="5"/>
  <c r="T2034" i="5"/>
  <c r="S2034" i="5"/>
  <c r="AB2033" i="5"/>
  <c r="X2033" i="5"/>
  <c r="V2033" i="5"/>
  <c r="T2033" i="5"/>
  <c r="S2033" i="5"/>
  <c r="AB2032" i="5"/>
  <c r="X2032" i="5"/>
  <c r="V2032" i="5"/>
  <c r="T2032" i="5"/>
  <c r="S2032" i="5"/>
  <c r="AB2031" i="5"/>
  <c r="X2031" i="5"/>
  <c r="V2031" i="5"/>
  <c r="T2031" i="5"/>
  <c r="S2031" i="5"/>
  <c r="AB2030" i="5"/>
  <c r="X2030" i="5"/>
  <c r="V2030" i="5"/>
  <c r="T2030" i="5"/>
  <c r="S2030" i="5"/>
  <c r="AB2029" i="5"/>
  <c r="X2029" i="5"/>
  <c r="V2029" i="5"/>
  <c r="T2029" i="5"/>
  <c r="S2029" i="5"/>
  <c r="AB2028" i="5"/>
  <c r="X2028" i="5"/>
  <c r="V2028" i="5"/>
  <c r="T2028" i="5"/>
  <c r="S2028" i="5"/>
  <c r="AB2027" i="5"/>
  <c r="X2027" i="5"/>
  <c r="V2027" i="5"/>
  <c r="T2027" i="5"/>
  <c r="S2027" i="5"/>
  <c r="AB2026" i="5"/>
  <c r="X2026" i="5"/>
  <c r="V2026" i="5"/>
  <c r="T2026" i="5"/>
  <c r="S2026" i="5"/>
  <c r="AB2025" i="5"/>
  <c r="X2025" i="5"/>
  <c r="V2025" i="5"/>
  <c r="T2025" i="5"/>
  <c r="S2025" i="5"/>
  <c r="AB2024" i="5"/>
  <c r="X2024" i="5"/>
  <c r="V2024" i="5"/>
  <c r="T2024" i="5"/>
  <c r="S2024" i="5"/>
  <c r="AB2023" i="5"/>
  <c r="X2023" i="5"/>
  <c r="V2023" i="5"/>
  <c r="T2023" i="5"/>
  <c r="S2023" i="5"/>
  <c r="AB2022" i="5"/>
  <c r="X2022" i="5"/>
  <c r="V2022" i="5"/>
  <c r="T2022" i="5"/>
  <c r="S2022" i="5"/>
  <c r="AB2021" i="5"/>
  <c r="X2021" i="5"/>
  <c r="V2021" i="5"/>
  <c r="T2021" i="5"/>
  <c r="S2021" i="5"/>
  <c r="AB2020" i="5"/>
  <c r="X2020" i="5"/>
  <c r="V2020" i="5"/>
  <c r="T2020" i="5"/>
  <c r="S2020" i="5"/>
  <c r="AB2019" i="5"/>
  <c r="X2019" i="5"/>
  <c r="V2019" i="5"/>
  <c r="T2019" i="5"/>
  <c r="S2019" i="5"/>
  <c r="AB2018" i="5"/>
  <c r="X2018" i="5"/>
  <c r="V2018" i="5"/>
  <c r="T2018" i="5"/>
  <c r="S2018" i="5"/>
  <c r="AB2017" i="5"/>
  <c r="X2017" i="5"/>
  <c r="V2017" i="5"/>
  <c r="T2017" i="5"/>
  <c r="S2017" i="5"/>
  <c r="AB2016" i="5"/>
  <c r="X2016" i="5"/>
  <c r="V2016" i="5"/>
  <c r="T2016" i="5"/>
  <c r="S2016" i="5"/>
  <c r="AB2015" i="5"/>
  <c r="X2015" i="5"/>
  <c r="V2015" i="5"/>
  <c r="T2015" i="5"/>
  <c r="S2015" i="5"/>
  <c r="AB2014" i="5"/>
  <c r="X2014" i="5"/>
  <c r="V2014" i="5"/>
  <c r="T2014" i="5"/>
  <c r="S2014" i="5"/>
  <c r="AB2013" i="5"/>
  <c r="X2013" i="5"/>
  <c r="V2013" i="5"/>
  <c r="T2013" i="5"/>
  <c r="S2013" i="5"/>
  <c r="AB2012" i="5"/>
  <c r="X2012" i="5"/>
  <c r="V2012" i="5"/>
  <c r="T2012" i="5"/>
  <c r="S2012" i="5"/>
  <c r="AB2011" i="5"/>
  <c r="X2011" i="5"/>
  <c r="V2011" i="5"/>
  <c r="T2011" i="5"/>
  <c r="S2011" i="5"/>
  <c r="AB2010" i="5"/>
  <c r="X2010" i="5"/>
  <c r="V2010" i="5"/>
  <c r="T2010" i="5"/>
  <c r="S2010" i="5"/>
  <c r="AB2009" i="5"/>
  <c r="X2009" i="5"/>
  <c r="V2009" i="5"/>
  <c r="T2009" i="5"/>
  <c r="S2009" i="5"/>
  <c r="AB2008" i="5"/>
  <c r="X2008" i="5"/>
  <c r="V2008" i="5"/>
  <c r="T2008" i="5"/>
  <c r="S2008" i="5"/>
  <c r="AB2007" i="5"/>
  <c r="X2007" i="5"/>
  <c r="V2007" i="5"/>
  <c r="T2007" i="5"/>
  <c r="S2007" i="5"/>
  <c r="AB2006" i="5"/>
  <c r="X2006" i="5"/>
  <c r="V2006" i="5"/>
  <c r="T2006" i="5"/>
  <c r="S2006" i="5"/>
  <c r="AB2005" i="5"/>
  <c r="X2005" i="5"/>
  <c r="V2005" i="5"/>
  <c r="T2005" i="5"/>
  <c r="S2005" i="5"/>
  <c r="AB2004" i="5"/>
  <c r="X2004" i="5"/>
  <c r="V2004" i="5"/>
  <c r="T2004" i="5"/>
  <c r="S2004" i="5"/>
  <c r="AB2003" i="5"/>
  <c r="X2003" i="5"/>
  <c r="V2003" i="5"/>
  <c r="T2003" i="5"/>
  <c r="S2003" i="5"/>
  <c r="AB2002" i="5"/>
  <c r="X2002" i="5"/>
  <c r="V2002" i="5"/>
  <c r="T2002" i="5"/>
  <c r="S2002" i="5"/>
  <c r="AB2001" i="5"/>
  <c r="X2001" i="5"/>
  <c r="V2001" i="5"/>
  <c r="T2001" i="5"/>
  <c r="S2001" i="5"/>
  <c r="AB2000" i="5"/>
  <c r="X2000" i="5"/>
  <c r="V2000" i="5"/>
  <c r="T2000" i="5"/>
  <c r="S2000" i="5"/>
  <c r="AB1999" i="5"/>
  <c r="X1999" i="5"/>
  <c r="V1999" i="5"/>
  <c r="T1999" i="5"/>
  <c r="S1999" i="5"/>
  <c r="AB1998" i="5"/>
  <c r="X1998" i="5"/>
  <c r="V1998" i="5"/>
  <c r="T1998" i="5"/>
  <c r="S1998" i="5"/>
  <c r="AB1997" i="5"/>
  <c r="X1997" i="5"/>
  <c r="V1997" i="5"/>
  <c r="T1997" i="5"/>
  <c r="S1997" i="5"/>
  <c r="AB1996" i="5"/>
  <c r="X1996" i="5"/>
  <c r="V1996" i="5"/>
  <c r="T1996" i="5"/>
  <c r="S1996" i="5"/>
  <c r="AB1995" i="5"/>
  <c r="X1995" i="5"/>
  <c r="V1995" i="5"/>
  <c r="T1995" i="5"/>
  <c r="S1995" i="5"/>
  <c r="AB1994" i="5"/>
  <c r="X1994" i="5"/>
  <c r="V1994" i="5"/>
  <c r="T1994" i="5"/>
  <c r="S1994" i="5"/>
  <c r="AB1993" i="5"/>
  <c r="X1993" i="5"/>
  <c r="V1993" i="5"/>
  <c r="T1993" i="5"/>
  <c r="S1993" i="5"/>
  <c r="AB1992" i="5"/>
  <c r="X1992" i="5"/>
  <c r="V1992" i="5"/>
  <c r="T1992" i="5"/>
  <c r="S1992" i="5"/>
  <c r="AB1991" i="5"/>
  <c r="X1991" i="5"/>
  <c r="V1991" i="5"/>
  <c r="T1991" i="5"/>
  <c r="S1991" i="5"/>
  <c r="AB1990" i="5"/>
  <c r="X1990" i="5"/>
  <c r="V1990" i="5"/>
  <c r="T1990" i="5"/>
  <c r="S1990" i="5"/>
  <c r="AB1989" i="5"/>
  <c r="X1989" i="5"/>
  <c r="V1989" i="5"/>
  <c r="T1989" i="5"/>
  <c r="S1989" i="5"/>
  <c r="AB1988" i="5"/>
  <c r="X1988" i="5"/>
  <c r="V1988" i="5"/>
  <c r="T1988" i="5"/>
  <c r="S1988" i="5"/>
  <c r="AB1987" i="5"/>
  <c r="X1987" i="5"/>
  <c r="V1987" i="5"/>
  <c r="T1987" i="5"/>
  <c r="S1987" i="5"/>
  <c r="AB1986" i="5"/>
  <c r="X1986" i="5"/>
  <c r="V1986" i="5"/>
  <c r="T1986" i="5"/>
  <c r="S1986" i="5"/>
  <c r="AB1985" i="5"/>
  <c r="X1985" i="5"/>
  <c r="V1985" i="5"/>
  <c r="T1985" i="5"/>
  <c r="S1985" i="5"/>
  <c r="AB1984" i="5"/>
  <c r="X1984" i="5"/>
  <c r="V1984" i="5"/>
  <c r="T1984" i="5"/>
  <c r="S1984" i="5"/>
  <c r="AB1983" i="5"/>
  <c r="X1983" i="5"/>
  <c r="V1983" i="5"/>
  <c r="T1983" i="5"/>
  <c r="S1983" i="5"/>
  <c r="AB1982" i="5"/>
  <c r="X1982" i="5"/>
  <c r="V1982" i="5"/>
  <c r="T1982" i="5"/>
  <c r="S1982" i="5"/>
  <c r="AB1981" i="5"/>
  <c r="X1981" i="5"/>
  <c r="V1981" i="5"/>
  <c r="T1981" i="5"/>
  <c r="S1981" i="5"/>
  <c r="AB1980" i="5"/>
  <c r="X1980" i="5"/>
  <c r="V1980" i="5"/>
  <c r="T1980" i="5"/>
  <c r="S1980" i="5"/>
  <c r="AB1979" i="5"/>
  <c r="X1979" i="5"/>
  <c r="V1979" i="5"/>
  <c r="T1979" i="5"/>
  <c r="S1979" i="5"/>
  <c r="AB1978" i="5"/>
  <c r="X1978" i="5"/>
  <c r="V1978" i="5"/>
  <c r="T1978" i="5"/>
  <c r="S1978" i="5"/>
  <c r="AB1977" i="5"/>
  <c r="X1977" i="5"/>
  <c r="V1977" i="5"/>
  <c r="T1977" i="5"/>
  <c r="S1977" i="5"/>
  <c r="AB1976" i="5"/>
  <c r="X1976" i="5"/>
  <c r="V1976" i="5"/>
  <c r="T1976" i="5"/>
  <c r="S1976" i="5"/>
  <c r="AB1975" i="5"/>
  <c r="X1975" i="5"/>
  <c r="V1975" i="5"/>
  <c r="T1975" i="5"/>
  <c r="S1975" i="5"/>
  <c r="AB1974" i="5"/>
  <c r="X1974" i="5"/>
  <c r="V1974" i="5"/>
  <c r="T1974" i="5"/>
  <c r="S1974" i="5"/>
  <c r="AB1973" i="5"/>
  <c r="X1973" i="5"/>
  <c r="V1973" i="5"/>
  <c r="T1973" i="5"/>
  <c r="S1973" i="5"/>
  <c r="AB1972" i="5"/>
  <c r="X1972" i="5"/>
  <c r="V1972" i="5"/>
  <c r="T1972" i="5"/>
  <c r="S1972" i="5"/>
  <c r="AB1971" i="5"/>
  <c r="X1971" i="5"/>
  <c r="V1971" i="5"/>
  <c r="T1971" i="5"/>
  <c r="S1971" i="5"/>
  <c r="AB1970" i="5"/>
  <c r="X1970" i="5"/>
  <c r="V1970" i="5"/>
  <c r="T1970" i="5"/>
  <c r="S1970" i="5"/>
  <c r="AB1969" i="5"/>
  <c r="X1969" i="5"/>
  <c r="V1969" i="5"/>
  <c r="T1969" i="5"/>
  <c r="S1969" i="5"/>
  <c r="AB1968" i="5"/>
  <c r="X1968" i="5"/>
  <c r="V1968" i="5"/>
  <c r="T1968" i="5"/>
  <c r="S1968" i="5"/>
  <c r="AB1967" i="5"/>
  <c r="X1967" i="5"/>
  <c r="V1967" i="5"/>
  <c r="T1967" i="5"/>
  <c r="S1967" i="5"/>
  <c r="AB1966" i="5"/>
  <c r="X1966" i="5"/>
  <c r="V1966" i="5"/>
  <c r="T1966" i="5"/>
  <c r="S1966" i="5"/>
  <c r="AB1965" i="5"/>
  <c r="X1965" i="5"/>
  <c r="V1965" i="5"/>
  <c r="T1965" i="5"/>
  <c r="S1965" i="5"/>
  <c r="AB1964" i="5"/>
  <c r="X1964" i="5"/>
  <c r="V1964" i="5"/>
  <c r="T1964" i="5"/>
  <c r="S1964" i="5"/>
  <c r="AB1963" i="5"/>
  <c r="X1963" i="5"/>
  <c r="V1963" i="5"/>
  <c r="T1963" i="5"/>
  <c r="S1963" i="5"/>
  <c r="AB1962" i="5"/>
  <c r="X1962" i="5"/>
  <c r="V1962" i="5"/>
  <c r="T1962" i="5"/>
  <c r="S1962" i="5"/>
  <c r="AB1961" i="5"/>
  <c r="X1961" i="5"/>
  <c r="V1961" i="5"/>
  <c r="T1961" i="5"/>
  <c r="S1961" i="5"/>
  <c r="AB1960" i="5"/>
  <c r="X1960" i="5"/>
  <c r="V1960" i="5"/>
  <c r="T1960" i="5"/>
  <c r="S1960" i="5"/>
  <c r="AB1959" i="5"/>
  <c r="X1959" i="5"/>
  <c r="V1959" i="5"/>
  <c r="T1959" i="5"/>
  <c r="S1959" i="5"/>
  <c r="AB1958" i="5"/>
  <c r="X1958" i="5"/>
  <c r="V1958" i="5"/>
  <c r="T1958" i="5"/>
  <c r="S1958" i="5"/>
  <c r="AB1957" i="5"/>
  <c r="X1957" i="5"/>
  <c r="V1957" i="5"/>
  <c r="T1957" i="5"/>
  <c r="S1957" i="5"/>
  <c r="AB1956" i="5"/>
  <c r="X1956" i="5"/>
  <c r="V1956" i="5"/>
  <c r="T1956" i="5"/>
  <c r="S1956" i="5"/>
  <c r="AB1955" i="5"/>
  <c r="X1955" i="5"/>
  <c r="V1955" i="5"/>
  <c r="T1955" i="5"/>
  <c r="S1955" i="5"/>
  <c r="AB1954" i="5"/>
  <c r="X1954" i="5"/>
  <c r="V1954" i="5"/>
  <c r="T1954" i="5"/>
  <c r="S1954" i="5"/>
  <c r="AB1953" i="5"/>
  <c r="X1953" i="5"/>
  <c r="V1953" i="5"/>
  <c r="T1953" i="5"/>
  <c r="S1953" i="5"/>
  <c r="AB1952" i="5"/>
  <c r="X1952" i="5"/>
  <c r="V1952" i="5"/>
  <c r="T1952" i="5"/>
  <c r="S1952" i="5"/>
  <c r="AB1951" i="5"/>
  <c r="X1951" i="5"/>
  <c r="V1951" i="5"/>
  <c r="T1951" i="5"/>
  <c r="S1951" i="5"/>
  <c r="AB1950" i="5"/>
  <c r="X1950" i="5"/>
  <c r="V1950" i="5"/>
  <c r="T1950" i="5"/>
  <c r="S1950" i="5"/>
  <c r="AB1949" i="5"/>
  <c r="X1949" i="5"/>
  <c r="V1949" i="5"/>
  <c r="T1949" i="5"/>
  <c r="S1949" i="5"/>
  <c r="AB1948" i="5"/>
  <c r="X1948" i="5"/>
  <c r="V1948" i="5"/>
  <c r="T1948" i="5"/>
  <c r="S1948" i="5"/>
  <c r="AB1947" i="5"/>
  <c r="X1947" i="5"/>
  <c r="V1947" i="5"/>
  <c r="T1947" i="5"/>
  <c r="S1947" i="5"/>
  <c r="AB1946" i="5"/>
  <c r="X1946" i="5"/>
  <c r="V1946" i="5"/>
  <c r="T1946" i="5"/>
  <c r="S1946" i="5"/>
  <c r="AB1945" i="5"/>
  <c r="X1945" i="5"/>
  <c r="V1945" i="5"/>
  <c r="T1945" i="5"/>
  <c r="S1945" i="5"/>
  <c r="AB1944" i="5"/>
  <c r="X1944" i="5"/>
  <c r="V1944" i="5"/>
  <c r="T1944" i="5"/>
  <c r="S1944" i="5"/>
  <c r="AB1943" i="5"/>
  <c r="X1943" i="5"/>
  <c r="V1943" i="5"/>
  <c r="T1943" i="5"/>
  <c r="S1943" i="5"/>
  <c r="AB1942" i="5"/>
  <c r="X1942" i="5"/>
  <c r="V1942" i="5"/>
  <c r="T1942" i="5"/>
  <c r="S1942" i="5"/>
  <c r="AB1941" i="5"/>
  <c r="X1941" i="5"/>
  <c r="V1941" i="5"/>
  <c r="T1941" i="5"/>
  <c r="S1941" i="5"/>
  <c r="AB1940" i="5"/>
  <c r="X1940" i="5"/>
  <c r="V1940" i="5"/>
  <c r="T1940" i="5"/>
  <c r="S1940" i="5"/>
  <c r="AB1939" i="5"/>
  <c r="X1939" i="5"/>
  <c r="V1939" i="5"/>
  <c r="T1939" i="5"/>
  <c r="S1939" i="5"/>
  <c r="AB1938" i="5"/>
  <c r="X1938" i="5"/>
  <c r="V1938" i="5"/>
  <c r="T1938" i="5"/>
  <c r="S1938" i="5"/>
  <c r="AB1937" i="5"/>
  <c r="X1937" i="5"/>
  <c r="V1937" i="5"/>
  <c r="T1937" i="5"/>
  <c r="S1937" i="5"/>
  <c r="AB1936" i="5"/>
  <c r="X1936" i="5"/>
  <c r="V1936" i="5"/>
  <c r="T1936" i="5"/>
  <c r="S1936" i="5"/>
  <c r="AB1935" i="5"/>
  <c r="X1935" i="5"/>
  <c r="V1935" i="5"/>
  <c r="T1935" i="5"/>
  <c r="S1935" i="5"/>
  <c r="AB1934" i="5"/>
  <c r="X1934" i="5"/>
  <c r="V1934" i="5"/>
  <c r="T1934" i="5"/>
  <c r="S1934" i="5"/>
  <c r="AB1933" i="5"/>
  <c r="X1933" i="5"/>
  <c r="V1933" i="5"/>
  <c r="T1933" i="5"/>
  <c r="S1933" i="5"/>
  <c r="AB1932" i="5"/>
  <c r="X1932" i="5"/>
  <c r="V1932" i="5"/>
  <c r="T1932" i="5"/>
  <c r="S1932" i="5"/>
  <c r="AB1931" i="5"/>
  <c r="X1931" i="5"/>
  <c r="V1931" i="5"/>
  <c r="T1931" i="5"/>
  <c r="S1931" i="5"/>
  <c r="AB1930" i="5"/>
  <c r="X1930" i="5"/>
  <c r="V1930" i="5"/>
  <c r="T1930" i="5"/>
  <c r="S1930" i="5"/>
  <c r="AB1929" i="5"/>
  <c r="X1929" i="5"/>
  <c r="V1929" i="5"/>
  <c r="T1929" i="5"/>
  <c r="S1929" i="5"/>
  <c r="AB1928" i="5"/>
  <c r="X1928" i="5"/>
  <c r="V1928" i="5"/>
  <c r="T1928" i="5"/>
  <c r="S1928" i="5"/>
  <c r="AB1927" i="5"/>
  <c r="X1927" i="5"/>
  <c r="V1927" i="5"/>
  <c r="T1927" i="5"/>
  <c r="S1927" i="5"/>
  <c r="AB1926" i="5"/>
  <c r="X1926" i="5"/>
  <c r="V1926" i="5"/>
  <c r="T1926" i="5"/>
  <c r="S1926" i="5"/>
  <c r="AB1925" i="5"/>
  <c r="X1925" i="5"/>
  <c r="V1925" i="5"/>
  <c r="T1925" i="5"/>
  <c r="S1925" i="5"/>
  <c r="AB1924" i="5"/>
  <c r="X1924" i="5"/>
  <c r="V1924" i="5"/>
  <c r="T1924" i="5"/>
  <c r="S1924" i="5"/>
  <c r="AB1923" i="5"/>
  <c r="X1923" i="5"/>
  <c r="V1923" i="5"/>
  <c r="T1923" i="5"/>
  <c r="S1923" i="5"/>
  <c r="AB1922" i="5"/>
  <c r="X1922" i="5"/>
  <c r="V1922" i="5"/>
  <c r="T1922" i="5"/>
  <c r="S1922" i="5"/>
  <c r="AB1921" i="5"/>
  <c r="X1921" i="5"/>
  <c r="V1921" i="5"/>
  <c r="T1921" i="5"/>
  <c r="S1921" i="5"/>
  <c r="AB1920" i="5"/>
  <c r="X1920" i="5"/>
  <c r="V1920" i="5"/>
  <c r="T1920" i="5"/>
  <c r="S1920" i="5"/>
  <c r="AB1919" i="5"/>
  <c r="X1919" i="5"/>
  <c r="V1919" i="5"/>
  <c r="T1919" i="5"/>
  <c r="S1919" i="5"/>
  <c r="AB1918" i="5"/>
  <c r="X1918" i="5"/>
  <c r="V1918" i="5"/>
  <c r="T1918" i="5"/>
  <c r="S1918" i="5"/>
  <c r="AB1917" i="5"/>
  <c r="X1917" i="5"/>
  <c r="V1917" i="5"/>
  <c r="T1917" i="5"/>
  <c r="S1917" i="5"/>
  <c r="AB1916" i="5"/>
  <c r="X1916" i="5"/>
  <c r="V1916" i="5"/>
  <c r="T1916" i="5"/>
  <c r="S1916" i="5"/>
  <c r="AB1915" i="5"/>
  <c r="X1915" i="5"/>
  <c r="V1915" i="5"/>
  <c r="T1915" i="5"/>
  <c r="S1915" i="5"/>
  <c r="AB1914" i="5"/>
  <c r="X1914" i="5"/>
  <c r="V1914" i="5"/>
  <c r="T1914" i="5"/>
  <c r="S1914" i="5"/>
  <c r="AB1913" i="5"/>
  <c r="X1913" i="5"/>
  <c r="V1913" i="5"/>
  <c r="T1913" i="5"/>
  <c r="S1913" i="5"/>
  <c r="AB1912" i="5"/>
  <c r="X1912" i="5"/>
  <c r="V1912" i="5"/>
  <c r="T1912" i="5"/>
  <c r="S1912" i="5"/>
  <c r="AB1911" i="5"/>
  <c r="X1911" i="5"/>
  <c r="V1911" i="5"/>
  <c r="T1911" i="5"/>
  <c r="S1911" i="5"/>
  <c r="AB1910" i="5"/>
  <c r="X1910" i="5"/>
  <c r="V1910" i="5"/>
  <c r="T1910" i="5"/>
  <c r="S1910" i="5"/>
  <c r="AB1909" i="5"/>
  <c r="X1909" i="5"/>
  <c r="V1909" i="5"/>
  <c r="T1909" i="5"/>
  <c r="S1909" i="5"/>
  <c r="AB1908" i="5"/>
  <c r="X1908" i="5"/>
  <c r="V1908" i="5"/>
  <c r="T1908" i="5"/>
  <c r="S1908" i="5"/>
  <c r="AB1907" i="5"/>
  <c r="X1907" i="5"/>
  <c r="V1907" i="5"/>
  <c r="T1907" i="5"/>
  <c r="S1907" i="5"/>
  <c r="AB1906" i="5"/>
  <c r="X1906" i="5"/>
  <c r="V1906" i="5"/>
  <c r="T1906" i="5"/>
  <c r="S1906" i="5"/>
  <c r="AB1905" i="5"/>
  <c r="X1905" i="5"/>
  <c r="V1905" i="5"/>
  <c r="T1905" i="5"/>
  <c r="S1905" i="5"/>
  <c r="AB1904" i="5"/>
  <c r="X1904" i="5"/>
  <c r="V1904" i="5"/>
  <c r="T1904" i="5"/>
  <c r="S1904" i="5"/>
  <c r="AB1903" i="5"/>
  <c r="X1903" i="5"/>
  <c r="V1903" i="5"/>
  <c r="T1903" i="5"/>
  <c r="S1903" i="5"/>
  <c r="AB1902" i="5"/>
  <c r="X1902" i="5"/>
  <c r="V1902" i="5"/>
  <c r="T1902" i="5"/>
  <c r="S1902" i="5"/>
  <c r="AB1901" i="5"/>
  <c r="X1901" i="5"/>
  <c r="V1901" i="5"/>
  <c r="T1901" i="5"/>
  <c r="S1901" i="5"/>
  <c r="AB1900" i="5"/>
  <c r="X1900" i="5"/>
  <c r="V1900" i="5"/>
  <c r="T1900" i="5"/>
  <c r="S1900" i="5"/>
  <c r="AB1899" i="5"/>
  <c r="X1899" i="5"/>
  <c r="V1899" i="5"/>
  <c r="T1899" i="5"/>
  <c r="S1899" i="5"/>
  <c r="AB1898" i="5"/>
  <c r="X1898" i="5"/>
  <c r="V1898" i="5"/>
  <c r="T1898" i="5"/>
  <c r="S1898" i="5"/>
  <c r="AB1897" i="5"/>
  <c r="X1897" i="5"/>
  <c r="V1897" i="5"/>
  <c r="T1897" i="5"/>
  <c r="S1897" i="5"/>
  <c r="AB1896" i="5"/>
  <c r="X1896" i="5"/>
  <c r="V1896" i="5"/>
  <c r="T1896" i="5"/>
  <c r="S1896" i="5"/>
  <c r="AB1895" i="5"/>
  <c r="X1895" i="5"/>
  <c r="V1895" i="5"/>
  <c r="T1895" i="5"/>
  <c r="S1895" i="5"/>
  <c r="AB1894" i="5"/>
  <c r="X1894" i="5"/>
  <c r="V1894" i="5"/>
  <c r="T1894" i="5"/>
  <c r="S1894" i="5"/>
  <c r="AB1893" i="5"/>
  <c r="X1893" i="5"/>
  <c r="V1893" i="5"/>
  <c r="T1893" i="5"/>
  <c r="S1893" i="5"/>
  <c r="AB1892" i="5"/>
  <c r="X1892" i="5"/>
  <c r="V1892" i="5"/>
  <c r="T1892" i="5"/>
  <c r="S1892" i="5"/>
  <c r="AB1891" i="5"/>
  <c r="X1891" i="5"/>
  <c r="V1891" i="5"/>
  <c r="T1891" i="5"/>
  <c r="S1891" i="5"/>
  <c r="AB1890" i="5"/>
  <c r="X1890" i="5"/>
  <c r="V1890" i="5"/>
  <c r="T1890" i="5"/>
  <c r="S1890" i="5"/>
  <c r="AB1889" i="5"/>
  <c r="X1889" i="5"/>
  <c r="V1889" i="5"/>
  <c r="T1889" i="5"/>
  <c r="S1889" i="5"/>
  <c r="AB1888" i="5"/>
  <c r="X1888" i="5"/>
  <c r="V1888" i="5"/>
  <c r="T1888" i="5"/>
  <c r="S1888" i="5"/>
  <c r="AB1887" i="5"/>
  <c r="X1887" i="5"/>
  <c r="V1887" i="5"/>
  <c r="T1887" i="5"/>
  <c r="S1887" i="5"/>
  <c r="AB1886" i="5"/>
  <c r="X1886" i="5"/>
  <c r="V1886" i="5"/>
  <c r="T1886" i="5"/>
  <c r="S1886" i="5"/>
  <c r="AB1885" i="5"/>
  <c r="X1885" i="5"/>
  <c r="V1885" i="5"/>
  <c r="T1885" i="5"/>
  <c r="S1885" i="5"/>
  <c r="AB1884" i="5"/>
  <c r="X1884" i="5"/>
  <c r="V1884" i="5"/>
  <c r="T1884" i="5"/>
  <c r="S1884" i="5"/>
  <c r="AB1883" i="5"/>
  <c r="X1883" i="5"/>
  <c r="V1883" i="5"/>
  <c r="T1883" i="5"/>
  <c r="S1883" i="5"/>
  <c r="AB1882" i="5"/>
  <c r="X1882" i="5"/>
  <c r="V1882" i="5"/>
  <c r="T1882" i="5"/>
  <c r="S1882" i="5"/>
  <c r="AB1881" i="5"/>
  <c r="X1881" i="5"/>
  <c r="V1881" i="5"/>
  <c r="T1881" i="5"/>
  <c r="S1881" i="5"/>
  <c r="AB1880" i="5"/>
  <c r="X1880" i="5"/>
  <c r="V1880" i="5"/>
  <c r="T1880" i="5"/>
  <c r="S1880" i="5"/>
  <c r="AB1879" i="5"/>
  <c r="X1879" i="5"/>
  <c r="V1879" i="5"/>
  <c r="T1879" i="5"/>
  <c r="S1879" i="5"/>
  <c r="AB1878" i="5"/>
  <c r="X1878" i="5"/>
  <c r="V1878" i="5"/>
  <c r="T1878" i="5"/>
  <c r="S1878" i="5"/>
  <c r="AB1877" i="5"/>
  <c r="X1877" i="5"/>
  <c r="V1877" i="5"/>
  <c r="T1877" i="5"/>
  <c r="S1877" i="5"/>
  <c r="AB1876" i="5"/>
  <c r="X1876" i="5"/>
  <c r="V1876" i="5"/>
  <c r="T1876" i="5"/>
  <c r="S1876" i="5"/>
  <c r="AB1875" i="5"/>
  <c r="X1875" i="5"/>
  <c r="V1875" i="5"/>
  <c r="T1875" i="5"/>
  <c r="S1875" i="5"/>
  <c r="AB1874" i="5"/>
  <c r="X1874" i="5"/>
  <c r="V1874" i="5"/>
  <c r="T1874" i="5"/>
  <c r="S1874" i="5"/>
  <c r="AB1873" i="5"/>
  <c r="X1873" i="5"/>
  <c r="V1873" i="5"/>
  <c r="T1873" i="5"/>
  <c r="S1873" i="5"/>
  <c r="AB1872" i="5"/>
  <c r="X1872" i="5"/>
  <c r="V1872" i="5"/>
  <c r="T1872" i="5"/>
  <c r="S1872" i="5"/>
  <c r="AB1871" i="5"/>
  <c r="X1871" i="5"/>
  <c r="V1871" i="5"/>
  <c r="T1871" i="5"/>
  <c r="S1871" i="5"/>
  <c r="AB1870" i="5"/>
  <c r="X1870" i="5"/>
  <c r="V1870" i="5"/>
  <c r="T1870" i="5"/>
  <c r="S1870" i="5"/>
  <c r="AB1869" i="5"/>
  <c r="X1869" i="5"/>
  <c r="V1869" i="5"/>
  <c r="T1869" i="5"/>
  <c r="S1869" i="5"/>
  <c r="AB1868" i="5"/>
  <c r="X1868" i="5"/>
  <c r="V1868" i="5"/>
  <c r="T1868" i="5"/>
  <c r="S1868" i="5"/>
  <c r="AB1867" i="5"/>
  <c r="X1867" i="5"/>
  <c r="V1867" i="5"/>
  <c r="T1867" i="5"/>
  <c r="S1867" i="5"/>
  <c r="AB1866" i="5"/>
  <c r="X1866" i="5"/>
  <c r="V1866" i="5"/>
  <c r="T1866" i="5"/>
  <c r="S1866" i="5"/>
  <c r="AB1865" i="5"/>
  <c r="X1865" i="5"/>
  <c r="V1865" i="5"/>
  <c r="T1865" i="5"/>
  <c r="S1865" i="5"/>
  <c r="AB1864" i="5"/>
  <c r="X1864" i="5"/>
  <c r="V1864" i="5"/>
  <c r="T1864" i="5"/>
  <c r="S1864" i="5"/>
  <c r="AB1863" i="5"/>
  <c r="X1863" i="5"/>
  <c r="V1863" i="5"/>
  <c r="T1863" i="5"/>
  <c r="S1863" i="5"/>
  <c r="AB1862" i="5"/>
  <c r="X1862" i="5"/>
  <c r="V1862" i="5"/>
  <c r="T1862" i="5"/>
  <c r="S1862" i="5"/>
  <c r="AB1861" i="5"/>
  <c r="X1861" i="5"/>
  <c r="V1861" i="5"/>
  <c r="T1861" i="5"/>
  <c r="S1861" i="5"/>
  <c r="AB1860" i="5"/>
  <c r="X1860" i="5"/>
  <c r="V1860" i="5"/>
  <c r="T1860" i="5"/>
  <c r="S1860" i="5"/>
  <c r="AB1859" i="5"/>
  <c r="X1859" i="5"/>
  <c r="V1859" i="5"/>
  <c r="T1859" i="5"/>
  <c r="S1859" i="5"/>
  <c r="AB1858" i="5"/>
  <c r="X1858" i="5"/>
  <c r="V1858" i="5"/>
  <c r="T1858" i="5"/>
  <c r="S1858" i="5"/>
  <c r="AB1857" i="5"/>
  <c r="X1857" i="5"/>
  <c r="V1857" i="5"/>
  <c r="T1857" i="5"/>
  <c r="S1857" i="5"/>
  <c r="AB1856" i="5"/>
  <c r="X1856" i="5"/>
  <c r="V1856" i="5"/>
  <c r="T1856" i="5"/>
  <c r="S1856" i="5"/>
  <c r="AB1855" i="5"/>
  <c r="X1855" i="5"/>
  <c r="V1855" i="5"/>
  <c r="T1855" i="5"/>
  <c r="S1855" i="5"/>
  <c r="AB1854" i="5"/>
  <c r="X1854" i="5"/>
  <c r="V1854" i="5"/>
  <c r="T1854" i="5"/>
  <c r="S1854" i="5"/>
  <c r="AB1853" i="5"/>
  <c r="X1853" i="5"/>
  <c r="V1853" i="5"/>
  <c r="T1853" i="5"/>
  <c r="S1853" i="5"/>
  <c r="AB1852" i="5"/>
  <c r="X1852" i="5"/>
  <c r="V1852" i="5"/>
  <c r="T1852" i="5"/>
  <c r="S1852" i="5"/>
  <c r="AB1851" i="5"/>
  <c r="X1851" i="5"/>
  <c r="V1851" i="5"/>
  <c r="T1851" i="5"/>
  <c r="S1851" i="5"/>
  <c r="AB1850" i="5"/>
  <c r="X1850" i="5"/>
  <c r="V1850" i="5"/>
  <c r="T1850" i="5"/>
  <c r="S1850" i="5"/>
  <c r="AB1849" i="5"/>
  <c r="X1849" i="5"/>
  <c r="V1849" i="5"/>
  <c r="T1849" i="5"/>
  <c r="S1849" i="5"/>
  <c r="AB1848" i="5"/>
  <c r="X1848" i="5"/>
  <c r="V1848" i="5"/>
  <c r="T1848" i="5"/>
  <c r="S1848" i="5"/>
  <c r="AB1847" i="5"/>
  <c r="X1847" i="5"/>
  <c r="V1847" i="5"/>
  <c r="T1847" i="5"/>
  <c r="S1847" i="5"/>
  <c r="AB1846" i="5"/>
  <c r="X1846" i="5"/>
  <c r="V1846" i="5"/>
  <c r="T1846" i="5"/>
  <c r="S1846" i="5"/>
  <c r="AB1845" i="5"/>
  <c r="X1845" i="5"/>
  <c r="V1845" i="5"/>
  <c r="T1845" i="5"/>
  <c r="S1845" i="5"/>
  <c r="AB1844" i="5"/>
  <c r="X1844" i="5"/>
  <c r="V1844" i="5"/>
  <c r="T1844" i="5"/>
  <c r="S1844" i="5"/>
  <c r="AB1843" i="5"/>
  <c r="X1843" i="5"/>
  <c r="V1843" i="5"/>
  <c r="T1843" i="5"/>
  <c r="S1843" i="5"/>
  <c r="AB1842" i="5"/>
  <c r="X1842" i="5"/>
  <c r="V1842" i="5"/>
  <c r="T1842" i="5"/>
  <c r="S1842" i="5"/>
  <c r="AB1841" i="5"/>
  <c r="X1841" i="5"/>
  <c r="V1841" i="5"/>
  <c r="T1841" i="5"/>
  <c r="S1841" i="5"/>
  <c r="AB1840" i="5"/>
  <c r="X1840" i="5"/>
  <c r="V1840" i="5"/>
  <c r="T1840" i="5"/>
  <c r="S1840" i="5"/>
  <c r="AB1839" i="5"/>
  <c r="X1839" i="5"/>
  <c r="V1839" i="5"/>
  <c r="T1839" i="5"/>
  <c r="S1839" i="5"/>
  <c r="AB1838" i="5"/>
  <c r="X1838" i="5"/>
  <c r="V1838" i="5"/>
  <c r="T1838" i="5"/>
  <c r="S1838" i="5"/>
  <c r="AB1837" i="5"/>
  <c r="X1837" i="5"/>
  <c r="V1837" i="5"/>
  <c r="T1837" i="5"/>
  <c r="S1837" i="5"/>
  <c r="AB1836" i="5"/>
  <c r="X1836" i="5"/>
  <c r="V1836" i="5"/>
  <c r="T1836" i="5"/>
  <c r="S1836" i="5"/>
  <c r="AB1835" i="5"/>
  <c r="X1835" i="5"/>
  <c r="V1835" i="5"/>
  <c r="T1835" i="5"/>
  <c r="S1835" i="5"/>
  <c r="AB1834" i="5"/>
  <c r="X1834" i="5"/>
  <c r="V1834" i="5"/>
  <c r="T1834" i="5"/>
  <c r="S1834" i="5"/>
  <c r="AB1833" i="5"/>
  <c r="X1833" i="5"/>
  <c r="V1833" i="5"/>
  <c r="T1833" i="5"/>
  <c r="S1833" i="5"/>
  <c r="AB1832" i="5"/>
  <c r="X1832" i="5"/>
  <c r="V1832" i="5"/>
  <c r="T1832" i="5"/>
  <c r="S1832" i="5"/>
  <c r="AB1831" i="5"/>
  <c r="X1831" i="5"/>
  <c r="V1831" i="5"/>
  <c r="T1831" i="5"/>
  <c r="S1831" i="5"/>
  <c r="AB1830" i="5"/>
  <c r="X1830" i="5"/>
  <c r="V1830" i="5"/>
  <c r="T1830" i="5"/>
  <c r="S1830" i="5"/>
  <c r="AB1829" i="5"/>
  <c r="X1829" i="5"/>
  <c r="V1829" i="5"/>
  <c r="T1829" i="5"/>
  <c r="S1829" i="5"/>
  <c r="AB1828" i="5"/>
  <c r="X1828" i="5"/>
  <c r="V1828" i="5"/>
  <c r="T1828" i="5"/>
  <c r="S1828" i="5"/>
  <c r="AB1827" i="5"/>
  <c r="X1827" i="5"/>
  <c r="V1827" i="5"/>
  <c r="T1827" i="5"/>
  <c r="S1827" i="5"/>
  <c r="AB1826" i="5"/>
  <c r="X1826" i="5"/>
  <c r="V1826" i="5"/>
  <c r="T1826" i="5"/>
  <c r="S1826" i="5"/>
  <c r="AB1825" i="5"/>
  <c r="X1825" i="5"/>
  <c r="V1825" i="5"/>
  <c r="T1825" i="5"/>
  <c r="S1825" i="5"/>
  <c r="AB1824" i="5"/>
  <c r="X1824" i="5"/>
  <c r="V1824" i="5"/>
  <c r="T1824" i="5"/>
  <c r="S1824" i="5"/>
  <c r="AB1823" i="5"/>
  <c r="X1823" i="5"/>
  <c r="V1823" i="5"/>
  <c r="T1823" i="5"/>
  <c r="S1823" i="5"/>
  <c r="AB1822" i="5"/>
  <c r="X1822" i="5"/>
  <c r="V1822" i="5"/>
  <c r="T1822" i="5"/>
  <c r="S1822" i="5"/>
  <c r="AB1821" i="5"/>
  <c r="X1821" i="5"/>
  <c r="V1821" i="5"/>
  <c r="T1821" i="5"/>
  <c r="S1821" i="5"/>
  <c r="AB1820" i="5"/>
  <c r="X1820" i="5"/>
  <c r="V1820" i="5"/>
  <c r="T1820" i="5"/>
  <c r="S1820" i="5"/>
  <c r="AB1819" i="5"/>
  <c r="X1819" i="5"/>
  <c r="V1819" i="5"/>
  <c r="T1819" i="5"/>
  <c r="S1819" i="5"/>
  <c r="AB1818" i="5"/>
  <c r="X1818" i="5"/>
  <c r="V1818" i="5"/>
  <c r="T1818" i="5"/>
  <c r="S1818" i="5"/>
  <c r="AB1817" i="5"/>
  <c r="X1817" i="5"/>
  <c r="V1817" i="5"/>
  <c r="T1817" i="5"/>
  <c r="S1817" i="5"/>
  <c r="AB1816" i="5"/>
  <c r="X1816" i="5"/>
  <c r="V1816" i="5"/>
  <c r="T1816" i="5"/>
  <c r="S1816" i="5"/>
  <c r="AB1815" i="5"/>
  <c r="X1815" i="5"/>
  <c r="V1815" i="5"/>
  <c r="T1815" i="5"/>
  <c r="S1815" i="5"/>
  <c r="AB1814" i="5"/>
  <c r="X1814" i="5"/>
  <c r="V1814" i="5"/>
  <c r="T1814" i="5"/>
  <c r="S1814" i="5"/>
  <c r="AB1813" i="5"/>
  <c r="X1813" i="5"/>
  <c r="V1813" i="5"/>
  <c r="T1813" i="5"/>
  <c r="S1813" i="5"/>
  <c r="AB1812" i="5"/>
  <c r="X1812" i="5"/>
  <c r="V1812" i="5"/>
  <c r="T1812" i="5"/>
  <c r="S1812" i="5"/>
  <c r="AB1811" i="5"/>
  <c r="X1811" i="5"/>
  <c r="V1811" i="5"/>
  <c r="T1811" i="5"/>
  <c r="S1811" i="5"/>
  <c r="AB1810" i="5"/>
  <c r="X1810" i="5"/>
  <c r="V1810" i="5"/>
  <c r="T1810" i="5"/>
  <c r="S1810" i="5"/>
  <c r="AB1809" i="5"/>
  <c r="X1809" i="5"/>
  <c r="V1809" i="5"/>
  <c r="T1809" i="5"/>
  <c r="S1809" i="5"/>
  <c r="AB1808" i="5"/>
  <c r="X1808" i="5"/>
  <c r="V1808" i="5"/>
  <c r="T1808" i="5"/>
  <c r="S1808" i="5"/>
  <c r="AB1807" i="5"/>
  <c r="X1807" i="5"/>
  <c r="V1807" i="5"/>
  <c r="T1807" i="5"/>
  <c r="S1807" i="5"/>
  <c r="AB1806" i="5"/>
  <c r="X1806" i="5"/>
  <c r="V1806" i="5"/>
  <c r="T1806" i="5"/>
  <c r="S1806" i="5"/>
  <c r="AB1805" i="5"/>
  <c r="X1805" i="5"/>
  <c r="V1805" i="5"/>
  <c r="T1805" i="5"/>
  <c r="S1805" i="5"/>
  <c r="AB1804" i="5"/>
  <c r="X1804" i="5"/>
  <c r="V1804" i="5"/>
  <c r="T1804" i="5"/>
  <c r="S1804" i="5"/>
  <c r="AB1803" i="5"/>
  <c r="X1803" i="5"/>
  <c r="V1803" i="5"/>
  <c r="T1803" i="5"/>
  <c r="S1803" i="5"/>
  <c r="AB1802" i="5"/>
  <c r="X1802" i="5"/>
  <c r="V1802" i="5"/>
  <c r="T1802" i="5"/>
  <c r="S1802" i="5"/>
  <c r="AB1801" i="5"/>
  <c r="X1801" i="5"/>
  <c r="V1801" i="5"/>
  <c r="T1801" i="5"/>
  <c r="S1801" i="5"/>
  <c r="AB1800" i="5"/>
  <c r="X1800" i="5"/>
  <c r="V1800" i="5"/>
  <c r="T1800" i="5"/>
  <c r="S1800" i="5"/>
  <c r="AB1799" i="5"/>
  <c r="X1799" i="5"/>
  <c r="V1799" i="5"/>
  <c r="T1799" i="5"/>
  <c r="S1799" i="5"/>
  <c r="AB1798" i="5"/>
  <c r="X1798" i="5"/>
  <c r="V1798" i="5"/>
  <c r="T1798" i="5"/>
  <c r="S1798" i="5"/>
  <c r="AB1797" i="5"/>
  <c r="X1797" i="5"/>
  <c r="V1797" i="5"/>
  <c r="T1797" i="5"/>
  <c r="S1797" i="5"/>
  <c r="AB1796" i="5"/>
  <c r="X1796" i="5"/>
  <c r="V1796" i="5"/>
  <c r="T1796" i="5"/>
  <c r="S1796" i="5"/>
  <c r="AB1795" i="5"/>
  <c r="X1795" i="5"/>
  <c r="V1795" i="5"/>
  <c r="T1795" i="5"/>
  <c r="S1795" i="5"/>
  <c r="AB1794" i="5"/>
  <c r="X1794" i="5"/>
  <c r="V1794" i="5"/>
  <c r="T1794" i="5"/>
  <c r="S1794" i="5"/>
  <c r="AB1793" i="5"/>
  <c r="X1793" i="5"/>
  <c r="V1793" i="5"/>
  <c r="T1793" i="5"/>
  <c r="S1793" i="5"/>
  <c r="AB1792" i="5"/>
  <c r="X1792" i="5"/>
  <c r="V1792" i="5"/>
  <c r="T1792" i="5"/>
  <c r="S1792" i="5"/>
  <c r="AB1791" i="5"/>
  <c r="X1791" i="5"/>
  <c r="V1791" i="5"/>
  <c r="T1791" i="5"/>
  <c r="S1791" i="5"/>
  <c r="AB1790" i="5"/>
  <c r="X1790" i="5"/>
  <c r="V1790" i="5"/>
  <c r="T1790" i="5"/>
  <c r="S1790" i="5"/>
  <c r="AB1789" i="5"/>
  <c r="X1789" i="5"/>
  <c r="V1789" i="5"/>
  <c r="T1789" i="5"/>
  <c r="S1789" i="5"/>
  <c r="AB1788" i="5"/>
  <c r="X1788" i="5"/>
  <c r="V1788" i="5"/>
  <c r="T1788" i="5"/>
  <c r="S1788" i="5"/>
  <c r="AB1787" i="5"/>
  <c r="X1787" i="5"/>
  <c r="V1787" i="5"/>
  <c r="T1787" i="5"/>
  <c r="S1787" i="5"/>
  <c r="AB1786" i="5"/>
  <c r="X1786" i="5"/>
  <c r="V1786" i="5"/>
  <c r="T1786" i="5"/>
  <c r="S1786" i="5"/>
  <c r="AB1785" i="5"/>
  <c r="X1785" i="5"/>
  <c r="V1785" i="5"/>
  <c r="T1785" i="5"/>
  <c r="S1785" i="5"/>
  <c r="AB1784" i="5"/>
  <c r="X1784" i="5"/>
  <c r="V1784" i="5"/>
  <c r="T1784" i="5"/>
  <c r="S1784" i="5"/>
  <c r="AB1783" i="5"/>
  <c r="X1783" i="5"/>
  <c r="V1783" i="5"/>
  <c r="T1783" i="5"/>
  <c r="S1783" i="5"/>
  <c r="AB1782" i="5"/>
  <c r="X1782" i="5"/>
  <c r="V1782" i="5"/>
  <c r="T1782" i="5"/>
  <c r="S1782" i="5"/>
  <c r="AB1781" i="5"/>
  <c r="X1781" i="5"/>
  <c r="V1781" i="5"/>
  <c r="T1781" i="5"/>
  <c r="S1781" i="5"/>
  <c r="AB1780" i="5"/>
  <c r="X1780" i="5"/>
  <c r="V1780" i="5"/>
  <c r="T1780" i="5"/>
  <c r="S1780" i="5"/>
  <c r="AB1779" i="5"/>
  <c r="X1779" i="5"/>
  <c r="V1779" i="5"/>
  <c r="T1779" i="5"/>
  <c r="S1779" i="5"/>
  <c r="AB1778" i="5"/>
  <c r="X1778" i="5"/>
  <c r="V1778" i="5"/>
  <c r="T1778" i="5"/>
  <c r="S1778" i="5"/>
  <c r="AB1777" i="5"/>
  <c r="X1777" i="5"/>
  <c r="V1777" i="5"/>
  <c r="T1777" i="5"/>
  <c r="S1777" i="5"/>
  <c r="AB1776" i="5"/>
  <c r="X1776" i="5"/>
  <c r="V1776" i="5"/>
  <c r="T1776" i="5"/>
  <c r="S1776" i="5"/>
  <c r="AB1775" i="5"/>
  <c r="X1775" i="5"/>
  <c r="V1775" i="5"/>
  <c r="T1775" i="5"/>
  <c r="S1775" i="5"/>
  <c r="AB1774" i="5"/>
  <c r="X1774" i="5"/>
  <c r="V1774" i="5"/>
  <c r="T1774" i="5"/>
  <c r="S1774" i="5"/>
  <c r="AB1773" i="5"/>
  <c r="X1773" i="5"/>
  <c r="V1773" i="5"/>
  <c r="T1773" i="5"/>
  <c r="S1773" i="5"/>
  <c r="AB1772" i="5"/>
  <c r="X1772" i="5"/>
  <c r="V1772" i="5"/>
  <c r="T1772" i="5"/>
  <c r="S1772" i="5"/>
  <c r="AB1771" i="5"/>
  <c r="X1771" i="5"/>
  <c r="V1771" i="5"/>
  <c r="T1771" i="5"/>
  <c r="S1771" i="5"/>
  <c r="AB1770" i="5"/>
  <c r="X1770" i="5"/>
  <c r="V1770" i="5"/>
  <c r="T1770" i="5"/>
  <c r="S1770" i="5"/>
  <c r="AB1769" i="5"/>
  <c r="X1769" i="5"/>
  <c r="V1769" i="5"/>
  <c r="T1769" i="5"/>
  <c r="S1769" i="5"/>
  <c r="AB1768" i="5"/>
  <c r="X1768" i="5"/>
  <c r="V1768" i="5"/>
  <c r="T1768" i="5"/>
  <c r="S1768" i="5"/>
  <c r="AB1767" i="5"/>
  <c r="X1767" i="5"/>
  <c r="V1767" i="5"/>
  <c r="T1767" i="5"/>
  <c r="S1767" i="5"/>
  <c r="AB1766" i="5"/>
  <c r="X1766" i="5"/>
  <c r="V1766" i="5"/>
  <c r="T1766" i="5"/>
  <c r="S1766" i="5"/>
  <c r="AB1765" i="5"/>
  <c r="X1765" i="5"/>
  <c r="V1765" i="5"/>
  <c r="T1765" i="5"/>
  <c r="S1765" i="5"/>
  <c r="AB1764" i="5"/>
  <c r="X1764" i="5"/>
  <c r="V1764" i="5"/>
  <c r="T1764" i="5"/>
  <c r="S1764" i="5"/>
  <c r="AB1763" i="5"/>
  <c r="X1763" i="5"/>
  <c r="V1763" i="5"/>
  <c r="T1763" i="5"/>
  <c r="S1763" i="5"/>
  <c r="AB1762" i="5"/>
  <c r="X1762" i="5"/>
  <c r="V1762" i="5"/>
  <c r="T1762" i="5"/>
  <c r="S1762" i="5"/>
  <c r="AB1761" i="5"/>
  <c r="X1761" i="5"/>
  <c r="V1761" i="5"/>
  <c r="T1761" i="5"/>
  <c r="S1761" i="5"/>
  <c r="AB1760" i="5"/>
  <c r="X1760" i="5"/>
  <c r="V1760" i="5"/>
  <c r="T1760" i="5"/>
  <c r="S1760" i="5"/>
  <c r="AB1759" i="5"/>
  <c r="X1759" i="5"/>
  <c r="V1759" i="5"/>
  <c r="T1759" i="5"/>
  <c r="S1759" i="5"/>
  <c r="AB1758" i="5"/>
  <c r="X1758" i="5"/>
  <c r="V1758" i="5"/>
  <c r="T1758" i="5"/>
  <c r="S1758" i="5"/>
  <c r="AB1757" i="5"/>
  <c r="X1757" i="5"/>
  <c r="V1757" i="5"/>
  <c r="T1757" i="5"/>
  <c r="S1757" i="5"/>
  <c r="AB1756" i="5"/>
  <c r="X1756" i="5"/>
  <c r="V1756" i="5"/>
  <c r="T1756" i="5"/>
  <c r="S1756" i="5"/>
  <c r="AB1755" i="5"/>
  <c r="X1755" i="5"/>
  <c r="V1755" i="5"/>
  <c r="T1755" i="5"/>
  <c r="S1755" i="5"/>
  <c r="AB1754" i="5"/>
  <c r="X1754" i="5"/>
  <c r="V1754" i="5"/>
  <c r="T1754" i="5"/>
  <c r="S1754" i="5"/>
  <c r="AB1753" i="5"/>
  <c r="X1753" i="5"/>
  <c r="V1753" i="5"/>
  <c r="T1753" i="5"/>
  <c r="S1753" i="5"/>
  <c r="AB1752" i="5"/>
  <c r="X1752" i="5"/>
  <c r="V1752" i="5"/>
  <c r="T1752" i="5"/>
  <c r="S1752" i="5"/>
  <c r="AB1751" i="5"/>
  <c r="X1751" i="5"/>
  <c r="V1751" i="5"/>
  <c r="T1751" i="5"/>
  <c r="S1751" i="5"/>
  <c r="AB1750" i="5"/>
  <c r="X1750" i="5"/>
  <c r="V1750" i="5"/>
  <c r="T1750" i="5"/>
  <c r="S1750" i="5"/>
  <c r="AB1749" i="5"/>
  <c r="X1749" i="5"/>
  <c r="V1749" i="5"/>
  <c r="T1749" i="5"/>
  <c r="S1749" i="5"/>
  <c r="AB1748" i="5"/>
  <c r="X1748" i="5"/>
  <c r="V1748" i="5"/>
  <c r="T1748" i="5"/>
  <c r="S1748" i="5"/>
  <c r="AB1747" i="5"/>
  <c r="X1747" i="5"/>
  <c r="V1747" i="5"/>
  <c r="T1747" i="5"/>
  <c r="S1747" i="5"/>
  <c r="AB1746" i="5"/>
  <c r="X1746" i="5"/>
  <c r="V1746" i="5"/>
  <c r="T1746" i="5"/>
  <c r="S1746" i="5"/>
  <c r="AB1745" i="5"/>
  <c r="X1745" i="5"/>
  <c r="V1745" i="5"/>
  <c r="T1745" i="5"/>
  <c r="S1745" i="5"/>
  <c r="AB1744" i="5"/>
  <c r="X1744" i="5"/>
  <c r="V1744" i="5"/>
  <c r="T1744" i="5"/>
  <c r="S1744" i="5"/>
  <c r="AB1743" i="5"/>
  <c r="X1743" i="5"/>
  <c r="V1743" i="5"/>
  <c r="T1743" i="5"/>
  <c r="S1743" i="5"/>
  <c r="AB1742" i="5"/>
  <c r="X1742" i="5"/>
  <c r="V1742" i="5"/>
  <c r="T1742" i="5"/>
  <c r="S1742" i="5"/>
  <c r="AB1741" i="5"/>
  <c r="X1741" i="5"/>
  <c r="V1741" i="5"/>
  <c r="T1741" i="5"/>
  <c r="S1741" i="5"/>
  <c r="AB1740" i="5"/>
  <c r="X1740" i="5"/>
  <c r="V1740" i="5"/>
  <c r="T1740" i="5"/>
  <c r="S1740" i="5"/>
  <c r="AB1739" i="5"/>
  <c r="X1739" i="5"/>
  <c r="V1739" i="5"/>
  <c r="T1739" i="5"/>
  <c r="S1739" i="5"/>
  <c r="AB1738" i="5"/>
  <c r="X1738" i="5"/>
  <c r="V1738" i="5"/>
  <c r="T1738" i="5"/>
  <c r="S1738" i="5"/>
  <c r="AB1737" i="5"/>
  <c r="X1737" i="5"/>
  <c r="V1737" i="5"/>
  <c r="T1737" i="5"/>
  <c r="S1737" i="5"/>
  <c r="AB1736" i="5"/>
  <c r="X1736" i="5"/>
  <c r="V1736" i="5"/>
  <c r="T1736" i="5"/>
  <c r="S1736" i="5"/>
  <c r="AB1735" i="5"/>
  <c r="X1735" i="5"/>
  <c r="V1735" i="5"/>
  <c r="T1735" i="5"/>
  <c r="S1735" i="5"/>
  <c r="AB1734" i="5"/>
  <c r="X1734" i="5"/>
  <c r="V1734" i="5"/>
  <c r="T1734" i="5"/>
  <c r="S1734" i="5"/>
  <c r="AB1733" i="5"/>
  <c r="X1733" i="5"/>
  <c r="V1733" i="5"/>
  <c r="T1733" i="5"/>
  <c r="S1733" i="5"/>
  <c r="AB1732" i="5"/>
  <c r="X1732" i="5"/>
  <c r="V1732" i="5"/>
  <c r="T1732" i="5"/>
  <c r="S1732" i="5"/>
  <c r="AB1731" i="5"/>
  <c r="X1731" i="5"/>
  <c r="V1731" i="5"/>
  <c r="T1731" i="5"/>
  <c r="S1731" i="5"/>
  <c r="AB1730" i="5"/>
  <c r="X1730" i="5"/>
  <c r="V1730" i="5"/>
  <c r="T1730" i="5"/>
  <c r="S1730" i="5"/>
  <c r="AB1729" i="5"/>
  <c r="X1729" i="5"/>
  <c r="V1729" i="5"/>
  <c r="T1729" i="5"/>
  <c r="S1729" i="5"/>
  <c r="AB1728" i="5"/>
  <c r="X1728" i="5"/>
  <c r="V1728" i="5"/>
  <c r="T1728" i="5"/>
  <c r="S1728" i="5"/>
  <c r="AB1727" i="5"/>
  <c r="X1727" i="5"/>
  <c r="V1727" i="5"/>
  <c r="T1727" i="5"/>
  <c r="S1727" i="5"/>
  <c r="AB1726" i="5"/>
  <c r="X1726" i="5"/>
  <c r="V1726" i="5"/>
  <c r="T1726" i="5"/>
  <c r="S1726" i="5"/>
  <c r="AB1725" i="5"/>
  <c r="X1725" i="5"/>
  <c r="V1725" i="5"/>
  <c r="T1725" i="5"/>
  <c r="S1725" i="5"/>
  <c r="AB1724" i="5"/>
  <c r="X1724" i="5"/>
  <c r="V1724" i="5"/>
  <c r="T1724" i="5"/>
  <c r="S1724" i="5"/>
  <c r="AB1723" i="5"/>
  <c r="X1723" i="5"/>
  <c r="V1723" i="5"/>
  <c r="T1723" i="5"/>
  <c r="S1723" i="5"/>
  <c r="AB1722" i="5"/>
  <c r="X1722" i="5"/>
  <c r="V1722" i="5"/>
  <c r="T1722" i="5"/>
  <c r="S1722" i="5"/>
  <c r="AB1721" i="5"/>
  <c r="X1721" i="5"/>
  <c r="V1721" i="5"/>
  <c r="T1721" i="5"/>
  <c r="S1721" i="5"/>
  <c r="AB1720" i="5"/>
  <c r="X1720" i="5"/>
  <c r="V1720" i="5"/>
  <c r="T1720" i="5"/>
  <c r="S1720" i="5"/>
  <c r="AB1719" i="5"/>
  <c r="X1719" i="5"/>
  <c r="V1719" i="5"/>
  <c r="T1719" i="5"/>
  <c r="S1719" i="5"/>
  <c r="AB1718" i="5"/>
  <c r="X1718" i="5"/>
  <c r="V1718" i="5"/>
  <c r="T1718" i="5"/>
  <c r="S1718" i="5"/>
  <c r="AB1717" i="5"/>
  <c r="X1717" i="5"/>
  <c r="V1717" i="5"/>
  <c r="T1717" i="5"/>
  <c r="S1717" i="5"/>
  <c r="AB1716" i="5"/>
  <c r="X1716" i="5"/>
  <c r="V1716" i="5"/>
  <c r="T1716" i="5"/>
  <c r="S1716" i="5"/>
  <c r="AB1715" i="5"/>
  <c r="X1715" i="5"/>
  <c r="V1715" i="5"/>
  <c r="T1715" i="5"/>
  <c r="S1715" i="5"/>
  <c r="AB1714" i="5"/>
  <c r="X1714" i="5"/>
  <c r="V1714" i="5"/>
  <c r="T1714" i="5"/>
  <c r="S1714" i="5"/>
  <c r="AB1713" i="5"/>
  <c r="X1713" i="5"/>
  <c r="V1713" i="5"/>
  <c r="T1713" i="5"/>
  <c r="S1713" i="5"/>
  <c r="AB1712" i="5"/>
  <c r="X1712" i="5"/>
  <c r="V1712" i="5"/>
  <c r="T1712" i="5"/>
  <c r="S1712" i="5"/>
  <c r="AB1711" i="5"/>
  <c r="X1711" i="5"/>
  <c r="V1711" i="5"/>
  <c r="T1711" i="5"/>
  <c r="S1711" i="5"/>
  <c r="AB1710" i="5"/>
  <c r="X1710" i="5"/>
  <c r="V1710" i="5"/>
  <c r="T1710" i="5"/>
  <c r="S1710" i="5"/>
  <c r="AB1709" i="5"/>
  <c r="X1709" i="5"/>
  <c r="V1709" i="5"/>
  <c r="T1709" i="5"/>
  <c r="S1709" i="5"/>
  <c r="AB1708" i="5"/>
  <c r="X1708" i="5"/>
  <c r="V1708" i="5"/>
  <c r="T1708" i="5"/>
  <c r="S1708" i="5"/>
  <c r="AB1707" i="5"/>
  <c r="X1707" i="5"/>
  <c r="V1707" i="5"/>
  <c r="T1707" i="5"/>
  <c r="S1707" i="5"/>
  <c r="AB1706" i="5"/>
  <c r="X1706" i="5"/>
  <c r="V1706" i="5"/>
  <c r="T1706" i="5"/>
  <c r="S1706" i="5"/>
  <c r="AB1705" i="5"/>
  <c r="X1705" i="5"/>
  <c r="V1705" i="5"/>
  <c r="T1705" i="5"/>
  <c r="S1705" i="5"/>
  <c r="AB1704" i="5"/>
  <c r="X1704" i="5"/>
  <c r="V1704" i="5"/>
  <c r="T1704" i="5"/>
  <c r="S1704" i="5"/>
  <c r="AB1703" i="5"/>
  <c r="X1703" i="5"/>
  <c r="V1703" i="5"/>
  <c r="T1703" i="5"/>
  <c r="S1703" i="5"/>
  <c r="AB1702" i="5"/>
  <c r="X1702" i="5"/>
  <c r="V1702" i="5"/>
  <c r="T1702" i="5"/>
  <c r="S1702" i="5"/>
  <c r="AB1701" i="5"/>
  <c r="X1701" i="5"/>
  <c r="V1701" i="5"/>
  <c r="T1701" i="5"/>
  <c r="S1701" i="5"/>
  <c r="AB1700" i="5"/>
  <c r="X1700" i="5"/>
  <c r="V1700" i="5"/>
  <c r="T1700" i="5"/>
  <c r="S1700" i="5"/>
  <c r="AB1699" i="5"/>
  <c r="X1699" i="5"/>
  <c r="V1699" i="5"/>
  <c r="T1699" i="5"/>
  <c r="S1699" i="5"/>
  <c r="AB1698" i="5"/>
  <c r="X1698" i="5"/>
  <c r="V1698" i="5"/>
  <c r="T1698" i="5"/>
  <c r="S1698" i="5"/>
  <c r="AB1697" i="5"/>
  <c r="X1697" i="5"/>
  <c r="V1697" i="5"/>
  <c r="T1697" i="5"/>
  <c r="S1697" i="5"/>
  <c r="AB1696" i="5"/>
  <c r="X1696" i="5"/>
  <c r="V1696" i="5"/>
  <c r="T1696" i="5"/>
  <c r="S1696" i="5"/>
  <c r="AB1695" i="5"/>
  <c r="X1695" i="5"/>
  <c r="V1695" i="5"/>
  <c r="T1695" i="5"/>
  <c r="S1695" i="5"/>
  <c r="AB1694" i="5"/>
  <c r="X1694" i="5"/>
  <c r="V1694" i="5"/>
  <c r="T1694" i="5"/>
  <c r="S1694" i="5"/>
  <c r="AB1693" i="5"/>
  <c r="X1693" i="5"/>
  <c r="V1693" i="5"/>
  <c r="T1693" i="5"/>
  <c r="S1693" i="5"/>
  <c r="AB1692" i="5"/>
  <c r="X1692" i="5"/>
  <c r="V1692" i="5"/>
  <c r="T1692" i="5"/>
  <c r="S1692" i="5"/>
  <c r="AB1691" i="5"/>
  <c r="X1691" i="5"/>
  <c r="V1691" i="5"/>
  <c r="T1691" i="5"/>
  <c r="S1691" i="5"/>
  <c r="AB1690" i="5"/>
  <c r="X1690" i="5"/>
  <c r="V1690" i="5"/>
  <c r="T1690" i="5"/>
  <c r="S1690" i="5"/>
  <c r="AB1689" i="5"/>
  <c r="X1689" i="5"/>
  <c r="V1689" i="5"/>
  <c r="T1689" i="5"/>
  <c r="S1689" i="5"/>
  <c r="AB1688" i="5"/>
  <c r="X1688" i="5"/>
  <c r="V1688" i="5"/>
  <c r="T1688" i="5"/>
  <c r="S1688" i="5"/>
  <c r="AB1687" i="5"/>
  <c r="X1687" i="5"/>
  <c r="V1687" i="5"/>
  <c r="T1687" i="5"/>
  <c r="S1687" i="5"/>
  <c r="AB1686" i="5"/>
  <c r="X1686" i="5"/>
  <c r="V1686" i="5"/>
  <c r="T1686" i="5"/>
  <c r="S1686" i="5"/>
  <c r="AB1685" i="5"/>
  <c r="X1685" i="5"/>
  <c r="V1685" i="5"/>
  <c r="T1685" i="5"/>
  <c r="S1685" i="5"/>
  <c r="AB1684" i="5"/>
  <c r="X1684" i="5"/>
  <c r="V1684" i="5"/>
  <c r="T1684" i="5"/>
  <c r="S1684" i="5"/>
  <c r="AB1683" i="5"/>
  <c r="X1683" i="5"/>
  <c r="V1683" i="5"/>
  <c r="T1683" i="5"/>
  <c r="S1683" i="5"/>
  <c r="AB1682" i="5"/>
  <c r="X1682" i="5"/>
  <c r="V1682" i="5"/>
  <c r="T1682" i="5"/>
  <c r="S1682" i="5"/>
  <c r="AB1681" i="5"/>
  <c r="X1681" i="5"/>
  <c r="V1681" i="5"/>
  <c r="T1681" i="5"/>
  <c r="S1681" i="5"/>
  <c r="AB1680" i="5"/>
  <c r="X1680" i="5"/>
  <c r="V1680" i="5"/>
  <c r="T1680" i="5"/>
  <c r="S1680" i="5"/>
  <c r="AB1679" i="5"/>
  <c r="X1679" i="5"/>
  <c r="V1679" i="5"/>
  <c r="T1679" i="5"/>
  <c r="S1679" i="5"/>
  <c r="AB1678" i="5"/>
  <c r="X1678" i="5"/>
  <c r="V1678" i="5"/>
  <c r="T1678" i="5"/>
  <c r="S1678" i="5"/>
  <c r="AB1677" i="5"/>
  <c r="X1677" i="5"/>
  <c r="V1677" i="5"/>
  <c r="T1677" i="5"/>
  <c r="S1677" i="5"/>
  <c r="AB1676" i="5"/>
  <c r="X1676" i="5"/>
  <c r="V1676" i="5"/>
  <c r="T1676" i="5"/>
  <c r="S1676" i="5"/>
  <c r="AB1675" i="5"/>
  <c r="X1675" i="5"/>
  <c r="V1675" i="5"/>
  <c r="T1675" i="5"/>
  <c r="S1675" i="5"/>
  <c r="AB1674" i="5"/>
  <c r="X1674" i="5"/>
  <c r="V1674" i="5"/>
  <c r="T1674" i="5"/>
  <c r="S1674" i="5"/>
  <c r="AB1673" i="5"/>
  <c r="X1673" i="5"/>
  <c r="V1673" i="5"/>
  <c r="T1673" i="5"/>
  <c r="S1673" i="5"/>
  <c r="AB1672" i="5"/>
  <c r="X1672" i="5"/>
  <c r="V1672" i="5"/>
  <c r="T1672" i="5"/>
  <c r="S1672" i="5"/>
  <c r="AB1671" i="5"/>
  <c r="X1671" i="5"/>
  <c r="V1671" i="5"/>
  <c r="T1671" i="5"/>
  <c r="S1671" i="5"/>
  <c r="AB1670" i="5"/>
  <c r="X1670" i="5"/>
  <c r="V1670" i="5"/>
  <c r="T1670" i="5"/>
  <c r="S1670" i="5"/>
  <c r="AB1669" i="5"/>
  <c r="X1669" i="5"/>
  <c r="V1669" i="5"/>
  <c r="T1669" i="5"/>
  <c r="S1669" i="5"/>
  <c r="AB1668" i="5"/>
  <c r="X1668" i="5"/>
  <c r="V1668" i="5"/>
  <c r="T1668" i="5"/>
  <c r="S1668" i="5"/>
  <c r="AB1667" i="5"/>
  <c r="X1667" i="5"/>
  <c r="V1667" i="5"/>
  <c r="T1667" i="5"/>
  <c r="S1667" i="5"/>
  <c r="AB1666" i="5"/>
  <c r="X1666" i="5"/>
  <c r="V1666" i="5"/>
  <c r="T1666" i="5"/>
  <c r="S1666" i="5"/>
  <c r="AB1665" i="5"/>
  <c r="X1665" i="5"/>
  <c r="V1665" i="5"/>
  <c r="T1665" i="5"/>
  <c r="S1665" i="5"/>
  <c r="AB1664" i="5"/>
  <c r="X1664" i="5"/>
  <c r="V1664" i="5"/>
  <c r="T1664" i="5"/>
  <c r="S1664" i="5"/>
  <c r="AB1663" i="5"/>
  <c r="X1663" i="5"/>
  <c r="V1663" i="5"/>
  <c r="T1663" i="5"/>
  <c r="S1663" i="5"/>
  <c r="AB1662" i="5"/>
  <c r="X1662" i="5"/>
  <c r="V1662" i="5"/>
  <c r="T1662" i="5"/>
  <c r="S1662" i="5"/>
  <c r="AB1661" i="5"/>
  <c r="X1661" i="5"/>
  <c r="V1661" i="5"/>
  <c r="T1661" i="5"/>
  <c r="S1661" i="5"/>
  <c r="AB1660" i="5"/>
  <c r="X1660" i="5"/>
  <c r="V1660" i="5"/>
  <c r="T1660" i="5"/>
  <c r="S1660" i="5"/>
  <c r="AB1659" i="5"/>
  <c r="X1659" i="5"/>
  <c r="V1659" i="5"/>
  <c r="T1659" i="5"/>
  <c r="S1659" i="5"/>
  <c r="AB1658" i="5"/>
  <c r="X1658" i="5"/>
  <c r="V1658" i="5"/>
  <c r="T1658" i="5"/>
  <c r="S1658" i="5"/>
  <c r="AB1657" i="5"/>
  <c r="X1657" i="5"/>
  <c r="V1657" i="5"/>
  <c r="T1657" i="5"/>
  <c r="S1657" i="5"/>
  <c r="AB1656" i="5"/>
  <c r="X1656" i="5"/>
  <c r="V1656" i="5"/>
  <c r="T1656" i="5"/>
  <c r="S1656" i="5"/>
  <c r="AB1655" i="5"/>
  <c r="X1655" i="5"/>
  <c r="V1655" i="5"/>
  <c r="T1655" i="5"/>
  <c r="S1655" i="5"/>
  <c r="AB1654" i="5"/>
  <c r="X1654" i="5"/>
  <c r="V1654" i="5"/>
  <c r="T1654" i="5"/>
  <c r="S1654" i="5"/>
  <c r="AB1653" i="5"/>
  <c r="X1653" i="5"/>
  <c r="V1653" i="5"/>
  <c r="T1653" i="5"/>
  <c r="S1653" i="5"/>
  <c r="AB1652" i="5"/>
  <c r="X1652" i="5"/>
  <c r="V1652" i="5"/>
  <c r="T1652" i="5"/>
  <c r="S1652" i="5"/>
  <c r="AB1651" i="5"/>
  <c r="X1651" i="5"/>
  <c r="V1651" i="5"/>
  <c r="T1651" i="5"/>
  <c r="S1651" i="5"/>
  <c r="AB1650" i="5"/>
  <c r="X1650" i="5"/>
  <c r="V1650" i="5"/>
  <c r="T1650" i="5"/>
  <c r="S1650" i="5"/>
  <c r="AB1649" i="5"/>
  <c r="X1649" i="5"/>
  <c r="V1649" i="5"/>
  <c r="T1649" i="5"/>
  <c r="S1649" i="5"/>
  <c r="AB1648" i="5"/>
  <c r="X1648" i="5"/>
  <c r="V1648" i="5"/>
  <c r="T1648" i="5"/>
  <c r="S1648" i="5"/>
  <c r="AB1647" i="5"/>
  <c r="X1647" i="5"/>
  <c r="V1647" i="5"/>
  <c r="T1647" i="5"/>
  <c r="S1647" i="5"/>
  <c r="AB1646" i="5"/>
  <c r="X1646" i="5"/>
  <c r="V1646" i="5"/>
  <c r="T1646" i="5"/>
  <c r="S1646" i="5"/>
  <c r="AB1645" i="5"/>
  <c r="X1645" i="5"/>
  <c r="V1645" i="5"/>
  <c r="T1645" i="5"/>
  <c r="S1645" i="5"/>
  <c r="AB1644" i="5"/>
  <c r="X1644" i="5"/>
  <c r="V1644" i="5"/>
  <c r="T1644" i="5"/>
  <c r="S1644" i="5"/>
  <c r="AB1643" i="5"/>
  <c r="X1643" i="5"/>
  <c r="V1643" i="5"/>
  <c r="T1643" i="5"/>
  <c r="S1643" i="5"/>
  <c r="AB1642" i="5"/>
  <c r="X1642" i="5"/>
  <c r="V1642" i="5"/>
  <c r="T1642" i="5"/>
  <c r="S1642" i="5"/>
  <c r="AB1641" i="5"/>
  <c r="X1641" i="5"/>
  <c r="V1641" i="5"/>
  <c r="T1641" i="5"/>
  <c r="S1641" i="5"/>
  <c r="AB1640" i="5"/>
  <c r="X1640" i="5"/>
  <c r="V1640" i="5"/>
  <c r="T1640" i="5"/>
  <c r="S1640" i="5"/>
  <c r="AB1639" i="5"/>
  <c r="X1639" i="5"/>
  <c r="V1639" i="5"/>
  <c r="T1639" i="5"/>
  <c r="S1639" i="5"/>
  <c r="AB1638" i="5"/>
  <c r="X1638" i="5"/>
  <c r="V1638" i="5"/>
  <c r="T1638" i="5"/>
  <c r="S1638" i="5"/>
  <c r="AB1637" i="5"/>
  <c r="X1637" i="5"/>
  <c r="V1637" i="5"/>
  <c r="T1637" i="5"/>
  <c r="S1637" i="5"/>
  <c r="AB1636" i="5"/>
  <c r="X1636" i="5"/>
  <c r="V1636" i="5"/>
  <c r="T1636" i="5"/>
  <c r="S1636" i="5"/>
  <c r="AB1635" i="5"/>
  <c r="X1635" i="5"/>
  <c r="V1635" i="5"/>
  <c r="T1635" i="5"/>
  <c r="S1635" i="5"/>
  <c r="AB1634" i="5"/>
  <c r="X1634" i="5"/>
  <c r="V1634" i="5"/>
  <c r="T1634" i="5"/>
  <c r="S1634" i="5"/>
  <c r="AB1633" i="5"/>
  <c r="X1633" i="5"/>
  <c r="V1633" i="5"/>
  <c r="T1633" i="5"/>
  <c r="S1633" i="5"/>
  <c r="AB1632" i="5"/>
  <c r="X1632" i="5"/>
  <c r="V1632" i="5"/>
  <c r="T1632" i="5"/>
  <c r="S1632" i="5"/>
  <c r="AB1631" i="5"/>
  <c r="X1631" i="5"/>
  <c r="V1631" i="5"/>
  <c r="T1631" i="5"/>
  <c r="S1631" i="5"/>
  <c r="AB1630" i="5"/>
  <c r="X1630" i="5"/>
  <c r="V1630" i="5"/>
  <c r="T1630" i="5"/>
  <c r="S1630" i="5"/>
  <c r="AB1629" i="5"/>
  <c r="X1629" i="5"/>
  <c r="V1629" i="5"/>
  <c r="T1629" i="5"/>
  <c r="S1629" i="5"/>
  <c r="AB1628" i="5"/>
  <c r="X1628" i="5"/>
  <c r="V1628" i="5"/>
  <c r="T1628" i="5"/>
  <c r="S1628" i="5"/>
  <c r="AB1627" i="5"/>
  <c r="X1627" i="5"/>
  <c r="V1627" i="5"/>
  <c r="T1627" i="5"/>
  <c r="S1627" i="5"/>
  <c r="AB1626" i="5"/>
  <c r="X1626" i="5"/>
  <c r="V1626" i="5"/>
  <c r="T1626" i="5"/>
  <c r="S1626" i="5"/>
  <c r="AB1625" i="5"/>
  <c r="X1625" i="5"/>
  <c r="V1625" i="5"/>
  <c r="T1625" i="5"/>
  <c r="S1625" i="5"/>
  <c r="AB1624" i="5"/>
  <c r="X1624" i="5"/>
  <c r="V1624" i="5"/>
  <c r="T1624" i="5"/>
  <c r="S1624" i="5"/>
  <c r="AB1623" i="5"/>
  <c r="X1623" i="5"/>
  <c r="V1623" i="5"/>
  <c r="T1623" i="5"/>
  <c r="S1623" i="5"/>
  <c r="AB1622" i="5"/>
  <c r="X1622" i="5"/>
  <c r="V1622" i="5"/>
  <c r="T1622" i="5"/>
  <c r="S1622" i="5"/>
  <c r="AB1621" i="5"/>
  <c r="X1621" i="5"/>
  <c r="V1621" i="5"/>
  <c r="T1621" i="5"/>
  <c r="S1621" i="5"/>
  <c r="AB1620" i="5"/>
  <c r="X1620" i="5"/>
  <c r="V1620" i="5"/>
  <c r="T1620" i="5"/>
  <c r="S1620" i="5"/>
  <c r="AB1619" i="5"/>
  <c r="X1619" i="5"/>
  <c r="V1619" i="5"/>
  <c r="T1619" i="5"/>
  <c r="S1619" i="5"/>
  <c r="AB1618" i="5"/>
  <c r="X1618" i="5"/>
  <c r="V1618" i="5"/>
  <c r="T1618" i="5"/>
  <c r="S1618" i="5"/>
  <c r="AB1617" i="5"/>
  <c r="X1617" i="5"/>
  <c r="V1617" i="5"/>
  <c r="T1617" i="5"/>
  <c r="S1617" i="5"/>
  <c r="AB1616" i="5"/>
  <c r="X1616" i="5"/>
  <c r="V1616" i="5"/>
  <c r="T1616" i="5"/>
  <c r="S1616" i="5"/>
  <c r="AB1615" i="5"/>
  <c r="X1615" i="5"/>
  <c r="V1615" i="5"/>
  <c r="T1615" i="5"/>
  <c r="S1615" i="5"/>
  <c r="AB1614" i="5"/>
  <c r="X1614" i="5"/>
  <c r="V1614" i="5"/>
  <c r="T1614" i="5"/>
  <c r="S1614" i="5"/>
  <c r="AB1613" i="5"/>
  <c r="X1613" i="5"/>
  <c r="V1613" i="5"/>
  <c r="T1613" i="5"/>
  <c r="S1613" i="5"/>
  <c r="AB1612" i="5"/>
  <c r="X1612" i="5"/>
  <c r="V1612" i="5"/>
  <c r="T1612" i="5"/>
  <c r="S1612" i="5"/>
  <c r="AB1611" i="5"/>
  <c r="X1611" i="5"/>
  <c r="V1611" i="5"/>
  <c r="T1611" i="5"/>
  <c r="S1611" i="5"/>
  <c r="AB1610" i="5"/>
  <c r="X1610" i="5"/>
  <c r="V1610" i="5"/>
  <c r="T1610" i="5"/>
  <c r="S1610" i="5"/>
  <c r="AB1609" i="5"/>
  <c r="X1609" i="5"/>
  <c r="V1609" i="5"/>
  <c r="T1609" i="5"/>
  <c r="S1609" i="5"/>
  <c r="AB1608" i="5"/>
  <c r="X1608" i="5"/>
  <c r="V1608" i="5"/>
  <c r="T1608" i="5"/>
  <c r="S1608" i="5"/>
  <c r="AB1607" i="5"/>
  <c r="X1607" i="5"/>
  <c r="V1607" i="5"/>
  <c r="T1607" i="5"/>
  <c r="S1607" i="5"/>
  <c r="AB1606" i="5"/>
  <c r="X1606" i="5"/>
  <c r="V1606" i="5"/>
  <c r="T1606" i="5"/>
  <c r="S1606" i="5"/>
  <c r="AB1605" i="5"/>
  <c r="X1605" i="5"/>
  <c r="V1605" i="5"/>
  <c r="T1605" i="5"/>
  <c r="S1605" i="5"/>
  <c r="AB1604" i="5"/>
  <c r="X1604" i="5"/>
  <c r="V1604" i="5"/>
  <c r="T1604" i="5"/>
  <c r="S1604" i="5"/>
  <c r="AB1603" i="5"/>
  <c r="X1603" i="5"/>
  <c r="V1603" i="5"/>
  <c r="T1603" i="5"/>
  <c r="S1603" i="5"/>
  <c r="AB1602" i="5"/>
  <c r="X1602" i="5"/>
  <c r="V1602" i="5"/>
  <c r="T1602" i="5"/>
  <c r="S1602" i="5"/>
  <c r="AB1601" i="5"/>
  <c r="X1601" i="5"/>
  <c r="V1601" i="5"/>
  <c r="T1601" i="5"/>
  <c r="S1601" i="5"/>
  <c r="AB1600" i="5"/>
  <c r="X1600" i="5"/>
  <c r="V1600" i="5"/>
  <c r="T1600" i="5"/>
  <c r="S1600" i="5"/>
  <c r="AB1599" i="5"/>
  <c r="X1599" i="5"/>
  <c r="V1599" i="5"/>
  <c r="T1599" i="5"/>
  <c r="S1599" i="5"/>
  <c r="AB1598" i="5"/>
  <c r="X1598" i="5"/>
  <c r="V1598" i="5"/>
  <c r="T1598" i="5"/>
  <c r="S1598" i="5"/>
  <c r="AB1597" i="5"/>
  <c r="X1597" i="5"/>
  <c r="V1597" i="5"/>
  <c r="T1597" i="5"/>
  <c r="S1597" i="5"/>
  <c r="AB1596" i="5"/>
  <c r="X1596" i="5"/>
  <c r="V1596" i="5"/>
  <c r="T1596" i="5"/>
  <c r="S1596" i="5"/>
  <c r="AB1595" i="5"/>
  <c r="X1595" i="5"/>
  <c r="V1595" i="5"/>
  <c r="T1595" i="5"/>
  <c r="S1595" i="5"/>
  <c r="AB1594" i="5"/>
  <c r="X1594" i="5"/>
  <c r="V1594" i="5"/>
  <c r="T1594" i="5"/>
  <c r="S1594" i="5"/>
  <c r="AB1593" i="5"/>
  <c r="X1593" i="5"/>
  <c r="V1593" i="5"/>
  <c r="T1593" i="5"/>
  <c r="S1593" i="5"/>
  <c r="AB1592" i="5"/>
  <c r="X1592" i="5"/>
  <c r="V1592" i="5"/>
  <c r="T1592" i="5"/>
  <c r="S1592" i="5"/>
  <c r="AB1591" i="5"/>
  <c r="X1591" i="5"/>
  <c r="V1591" i="5"/>
  <c r="T1591" i="5"/>
  <c r="S1591" i="5"/>
  <c r="AB1590" i="5"/>
  <c r="X1590" i="5"/>
  <c r="V1590" i="5"/>
  <c r="T1590" i="5"/>
  <c r="S1590" i="5"/>
  <c r="AB1589" i="5"/>
  <c r="X1589" i="5"/>
  <c r="V1589" i="5"/>
  <c r="T1589" i="5"/>
  <c r="S1589" i="5"/>
  <c r="AB1588" i="5"/>
  <c r="X1588" i="5"/>
  <c r="V1588" i="5"/>
  <c r="T1588" i="5"/>
  <c r="S1588" i="5"/>
  <c r="AB1587" i="5"/>
  <c r="X1587" i="5"/>
  <c r="V1587" i="5"/>
  <c r="T1587" i="5"/>
  <c r="S1587" i="5"/>
  <c r="AB1586" i="5"/>
  <c r="X1586" i="5"/>
  <c r="V1586" i="5"/>
  <c r="T1586" i="5"/>
  <c r="S1586" i="5"/>
  <c r="AB1585" i="5"/>
  <c r="X1585" i="5"/>
  <c r="V1585" i="5"/>
  <c r="T1585" i="5"/>
  <c r="S1585" i="5"/>
  <c r="AB1584" i="5"/>
  <c r="X1584" i="5"/>
  <c r="V1584" i="5"/>
  <c r="T1584" i="5"/>
  <c r="S1584" i="5"/>
  <c r="AB1583" i="5"/>
  <c r="X1583" i="5"/>
  <c r="V1583" i="5"/>
  <c r="T1583" i="5"/>
  <c r="S1583" i="5"/>
  <c r="AB1582" i="5"/>
  <c r="X1582" i="5"/>
  <c r="V1582" i="5"/>
  <c r="T1582" i="5"/>
  <c r="S1582" i="5"/>
  <c r="AB1581" i="5"/>
  <c r="X1581" i="5"/>
  <c r="V1581" i="5"/>
  <c r="T1581" i="5"/>
  <c r="S1581" i="5"/>
  <c r="AB1580" i="5"/>
  <c r="X1580" i="5"/>
  <c r="V1580" i="5"/>
  <c r="T1580" i="5"/>
  <c r="S1580" i="5"/>
  <c r="AB1579" i="5"/>
  <c r="X1579" i="5"/>
  <c r="V1579" i="5"/>
  <c r="T1579" i="5"/>
  <c r="S1579" i="5"/>
  <c r="AB1578" i="5"/>
  <c r="X1578" i="5"/>
  <c r="V1578" i="5"/>
  <c r="T1578" i="5"/>
  <c r="S1578" i="5"/>
  <c r="AB1577" i="5"/>
  <c r="X1577" i="5"/>
  <c r="V1577" i="5"/>
  <c r="T1577" i="5"/>
  <c r="S1577" i="5"/>
  <c r="AB1576" i="5"/>
  <c r="X1576" i="5"/>
  <c r="V1576" i="5"/>
  <c r="T1576" i="5"/>
  <c r="S1576" i="5"/>
  <c r="AB1575" i="5"/>
  <c r="X1575" i="5"/>
  <c r="V1575" i="5"/>
  <c r="T1575" i="5"/>
  <c r="S1575" i="5"/>
  <c r="AB1574" i="5"/>
  <c r="X1574" i="5"/>
  <c r="V1574" i="5"/>
  <c r="T1574" i="5"/>
  <c r="S1574" i="5"/>
  <c r="AB1573" i="5"/>
  <c r="X1573" i="5"/>
  <c r="V1573" i="5"/>
  <c r="T1573" i="5"/>
  <c r="S1573" i="5"/>
  <c r="AB1572" i="5"/>
  <c r="X1572" i="5"/>
  <c r="V1572" i="5"/>
  <c r="T1572" i="5"/>
  <c r="S1572" i="5"/>
  <c r="AB1571" i="5"/>
  <c r="X1571" i="5"/>
  <c r="V1571" i="5"/>
  <c r="T1571" i="5"/>
  <c r="S1571" i="5"/>
  <c r="AB1570" i="5"/>
  <c r="X1570" i="5"/>
  <c r="V1570" i="5"/>
  <c r="T1570" i="5"/>
  <c r="S1570" i="5"/>
  <c r="AB1569" i="5"/>
  <c r="X1569" i="5"/>
  <c r="V1569" i="5"/>
  <c r="T1569" i="5"/>
  <c r="S1569" i="5"/>
  <c r="AB1568" i="5"/>
  <c r="X1568" i="5"/>
  <c r="V1568" i="5"/>
  <c r="T1568" i="5"/>
  <c r="S1568" i="5"/>
  <c r="AB1567" i="5"/>
  <c r="X1567" i="5"/>
  <c r="V1567" i="5"/>
  <c r="T1567" i="5"/>
  <c r="S1567" i="5"/>
  <c r="AB1566" i="5"/>
  <c r="X1566" i="5"/>
  <c r="V1566" i="5"/>
  <c r="T1566" i="5"/>
  <c r="S1566" i="5"/>
  <c r="AB1565" i="5"/>
  <c r="X1565" i="5"/>
  <c r="V1565" i="5"/>
  <c r="T1565" i="5"/>
  <c r="S1565" i="5"/>
  <c r="AB1564" i="5"/>
  <c r="X1564" i="5"/>
  <c r="V1564" i="5"/>
  <c r="T1564" i="5"/>
  <c r="S1564" i="5"/>
  <c r="AB1563" i="5"/>
  <c r="X1563" i="5"/>
  <c r="V1563" i="5"/>
  <c r="T1563" i="5"/>
  <c r="S1563" i="5"/>
  <c r="AB1562" i="5"/>
  <c r="X1562" i="5"/>
  <c r="V1562" i="5"/>
  <c r="T1562" i="5"/>
  <c r="S1562" i="5"/>
  <c r="AB1561" i="5"/>
  <c r="X1561" i="5"/>
  <c r="V1561" i="5"/>
  <c r="T1561" i="5"/>
  <c r="S1561" i="5"/>
  <c r="AB1560" i="5"/>
  <c r="X1560" i="5"/>
  <c r="V1560" i="5"/>
  <c r="T1560" i="5"/>
  <c r="S1560" i="5"/>
  <c r="AB1559" i="5"/>
  <c r="X1559" i="5"/>
  <c r="V1559" i="5"/>
  <c r="T1559" i="5"/>
  <c r="S1559" i="5"/>
  <c r="AB1558" i="5"/>
  <c r="X1558" i="5"/>
  <c r="V1558" i="5"/>
  <c r="T1558" i="5"/>
  <c r="S1558" i="5"/>
  <c r="AB1557" i="5"/>
  <c r="X1557" i="5"/>
  <c r="V1557" i="5"/>
  <c r="T1557" i="5"/>
  <c r="S1557" i="5"/>
  <c r="AB1556" i="5"/>
  <c r="X1556" i="5"/>
  <c r="V1556" i="5"/>
  <c r="T1556" i="5"/>
  <c r="S1556" i="5"/>
  <c r="AB1555" i="5"/>
  <c r="X1555" i="5"/>
  <c r="V1555" i="5"/>
  <c r="T1555" i="5"/>
  <c r="S1555" i="5"/>
  <c r="AB1554" i="5"/>
  <c r="X1554" i="5"/>
  <c r="V1554" i="5"/>
  <c r="T1554" i="5"/>
  <c r="S1554" i="5"/>
  <c r="AB1553" i="5"/>
  <c r="X1553" i="5"/>
  <c r="V1553" i="5"/>
  <c r="T1553" i="5"/>
  <c r="S1553" i="5"/>
  <c r="AB1552" i="5"/>
  <c r="X1552" i="5"/>
  <c r="V1552" i="5"/>
  <c r="T1552" i="5"/>
  <c r="S1552" i="5"/>
  <c r="AB1551" i="5"/>
  <c r="X1551" i="5"/>
  <c r="V1551" i="5"/>
  <c r="T1551" i="5"/>
  <c r="S1551" i="5"/>
  <c r="AB1550" i="5"/>
  <c r="X1550" i="5"/>
  <c r="V1550" i="5"/>
  <c r="T1550" i="5"/>
  <c r="S1550" i="5"/>
  <c r="AB1549" i="5"/>
  <c r="X1549" i="5"/>
  <c r="V1549" i="5"/>
  <c r="T1549" i="5"/>
  <c r="S1549" i="5"/>
  <c r="AB1548" i="5"/>
  <c r="X1548" i="5"/>
  <c r="V1548" i="5"/>
  <c r="T1548" i="5"/>
  <c r="S1548" i="5"/>
  <c r="AB1547" i="5"/>
  <c r="X1547" i="5"/>
  <c r="V1547" i="5"/>
  <c r="T1547" i="5"/>
  <c r="S1547" i="5"/>
  <c r="AB1546" i="5"/>
  <c r="X1546" i="5"/>
  <c r="V1546" i="5"/>
  <c r="T1546" i="5"/>
  <c r="S1546" i="5"/>
  <c r="AB1545" i="5"/>
  <c r="X1545" i="5"/>
  <c r="V1545" i="5"/>
  <c r="T1545" i="5"/>
  <c r="S1545" i="5"/>
  <c r="AB1544" i="5"/>
  <c r="X1544" i="5"/>
  <c r="V1544" i="5"/>
  <c r="T1544" i="5"/>
  <c r="S1544" i="5"/>
  <c r="AB1543" i="5"/>
  <c r="X1543" i="5"/>
  <c r="V1543" i="5"/>
  <c r="T1543" i="5"/>
  <c r="S1543" i="5"/>
  <c r="AB1542" i="5"/>
  <c r="X1542" i="5"/>
  <c r="V1542" i="5"/>
  <c r="T1542" i="5"/>
  <c r="S1542" i="5"/>
  <c r="AB1541" i="5"/>
  <c r="X1541" i="5"/>
  <c r="V1541" i="5"/>
  <c r="T1541" i="5"/>
  <c r="S1541" i="5"/>
  <c r="AB1540" i="5"/>
  <c r="X1540" i="5"/>
  <c r="V1540" i="5"/>
  <c r="T1540" i="5"/>
  <c r="S1540" i="5"/>
  <c r="AB1539" i="5"/>
  <c r="X1539" i="5"/>
  <c r="V1539" i="5"/>
  <c r="T1539" i="5"/>
  <c r="S1539" i="5"/>
  <c r="AB1538" i="5"/>
  <c r="X1538" i="5"/>
  <c r="V1538" i="5"/>
  <c r="T1538" i="5"/>
  <c r="S1538" i="5"/>
  <c r="AB1537" i="5"/>
  <c r="X1537" i="5"/>
  <c r="V1537" i="5"/>
  <c r="T1537" i="5"/>
  <c r="S1537" i="5"/>
  <c r="AB1536" i="5"/>
  <c r="X1536" i="5"/>
  <c r="V1536" i="5"/>
  <c r="T1536" i="5"/>
  <c r="S1536" i="5"/>
  <c r="AB1535" i="5"/>
  <c r="X1535" i="5"/>
  <c r="V1535" i="5"/>
  <c r="T1535" i="5"/>
  <c r="S1535" i="5"/>
  <c r="AB1534" i="5"/>
  <c r="X1534" i="5"/>
  <c r="V1534" i="5"/>
  <c r="T1534" i="5"/>
  <c r="S1534" i="5"/>
  <c r="AB1533" i="5"/>
  <c r="X1533" i="5"/>
  <c r="V1533" i="5"/>
  <c r="T1533" i="5"/>
  <c r="S1533" i="5"/>
  <c r="AB1532" i="5"/>
  <c r="X1532" i="5"/>
  <c r="V1532" i="5"/>
  <c r="T1532" i="5"/>
  <c r="S1532" i="5"/>
  <c r="AB1531" i="5"/>
  <c r="X1531" i="5"/>
  <c r="V1531" i="5"/>
  <c r="T1531" i="5"/>
  <c r="S1531" i="5"/>
  <c r="AB1530" i="5"/>
  <c r="X1530" i="5"/>
  <c r="V1530" i="5"/>
  <c r="T1530" i="5"/>
  <c r="S1530" i="5"/>
  <c r="AB1529" i="5"/>
  <c r="X1529" i="5"/>
  <c r="V1529" i="5"/>
  <c r="T1529" i="5"/>
  <c r="S1529" i="5"/>
  <c r="AB1528" i="5"/>
  <c r="X1528" i="5"/>
  <c r="V1528" i="5"/>
  <c r="T1528" i="5"/>
  <c r="S1528" i="5"/>
  <c r="AB1527" i="5"/>
  <c r="X1527" i="5"/>
  <c r="V1527" i="5"/>
  <c r="T1527" i="5"/>
  <c r="S1527" i="5"/>
  <c r="AB1526" i="5"/>
  <c r="X1526" i="5"/>
  <c r="V1526" i="5"/>
  <c r="T1526" i="5"/>
  <c r="S1526" i="5"/>
  <c r="AB1525" i="5"/>
  <c r="X1525" i="5"/>
  <c r="V1525" i="5"/>
  <c r="T1525" i="5"/>
  <c r="S1525" i="5"/>
  <c r="AB1524" i="5"/>
  <c r="X1524" i="5"/>
  <c r="V1524" i="5"/>
  <c r="T1524" i="5"/>
  <c r="S1524" i="5"/>
  <c r="AB1523" i="5"/>
  <c r="X1523" i="5"/>
  <c r="V1523" i="5"/>
  <c r="T1523" i="5"/>
  <c r="S1523" i="5"/>
  <c r="AB1522" i="5"/>
  <c r="X1522" i="5"/>
  <c r="V1522" i="5"/>
  <c r="T1522" i="5"/>
  <c r="S1522" i="5"/>
  <c r="AB1521" i="5"/>
  <c r="X1521" i="5"/>
  <c r="V1521" i="5"/>
  <c r="T1521" i="5"/>
  <c r="S1521" i="5"/>
  <c r="AB1520" i="5"/>
  <c r="X1520" i="5"/>
  <c r="V1520" i="5"/>
  <c r="T1520" i="5"/>
  <c r="S1520" i="5"/>
  <c r="AB1519" i="5"/>
  <c r="X1519" i="5"/>
  <c r="V1519" i="5"/>
  <c r="T1519" i="5"/>
  <c r="S1519" i="5"/>
  <c r="AB1518" i="5"/>
  <c r="X1518" i="5"/>
  <c r="V1518" i="5"/>
  <c r="T1518" i="5"/>
  <c r="S1518" i="5"/>
  <c r="AB1517" i="5"/>
  <c r="X1517" i="5"/>
  <c r="V1517" i="5"/>
  <c r="T1517" i="5"/>
  <c r="S1517" i="5"/>
  <c r="AB1516" i="5"/>
  <c r="X1516" i="5"/>
  <c r="V1516" i="5"/>
  <c r="T1516" i="5"/>
  <c r="S1516" i="5"/>
  <c r="AB1515" i="5"/>
  <c r="X1515" i="5"/>
  <c r="V1515" i="5"/>
  <c r="T1515" i="5"/>
  <c r="S1515" i="5"/>
  <c r="AB1514" i="5"/>
  <c r="X1514" i="5"/>
  <c r="V1514" i="5"/>
  <c r="T1514" i="5"/>
  <c r="S1514" i="5"/>
  <c r="AB1513" i="5"/>
  <c r="X1513" i="5"/>
  <c r="V1513" i="5"/>
  <c r="T1513" i="5"/>
  <c r="S1513" i="5"/>
  <c r="AB1512" i="5"/>
  <c r="X1512" i="5"/>
  <c r="V1512" i="5"/>
  <c r="T1512" i="5"/>
  <c r="S1512" i="5"/>
  <c r="AB1511" i="5"/>
  <c r="X1511" i="5"/>
  <c r="V1511" i="5"/>
  <c r="T1511" i="5"/>
  <c r="S1511" i="5"/>
  <c r="AB1510" i="5"/>
  <c r="X1510" i="5"/>
  <c r="V1510" i="5"/>
  <c r="T1510" i="5"/>
  <c r="S1510" i="5"/>
  <c r="AB1509" i="5"/>
  <c r="X1509" i="5"/>
  <c r="V1509" i="5"/>
  <c r="T1509" i="5"/>
  <c r="S1509" i="5"/>
  <c r="AB1508" i="5"/>
  <c r="X1508" i="5"/>
  <c r="V1508" i="5"/>
  <c r="T1508" i="5"/>
  <c r="S1508" i="5"/>
  <c r="AB1507" i="5"/>
  <c r="X1507" i="5"/>
  <c r="V1507" i="5"/>
  <c r="T1507" i="5"/>
  <c r="S1507" i="5"/>
  <c r="AB1506" i="5"/>
  <c r="X1506" i="5"/>
  <c r="V1506" i="5"/>
  <c r="T1506" i="5"/>
  <c r="S1506" i="5"/>
  <c r="AB1505" i="5"/>
  <c r="X1505" i="5"/>
  <c r="V1505" i="5"/>
  <c r="T1505" i="5"/>
  <c r="S1505" i="5"/>
  <c r="AB1504" i="5"/>
  <c r="X1504" i="5"/>
  <c r="V1504" i="5"/>
  <c r="T1504" i="5"/>
  <c r="S1504" i="5"/>
  <c r="AB1503" i="5"/>
  <c r="X1503" i="5"/>
  <c r="V1503" i="5"/>
  <c r="T1503" i="5"/>
  <c r="S1503" i="5"/>
  <c r="AB1502" i="5"/>
  <c r="X1502" i="5"/>
  <c r="V1502" i="5"/>
  <c r="T1502" i="5"/>
  <c r="S1502" i="5"/>
  <c r="AB1501" i="5"/>
  <c r="X1501" i="5"/>
  <c r="V1501" i="5"/>
  <c r="T1501" i="5"/>
  <c r="S1501" i="5"/>
  <c r="AB1500" i="5"/>
  <c r="X1500" i="5"/>
  <c r="V1500" i="5"/>
  <c r="T1500" i="5"/>
  <c r="S1500" i="5"/>
  <c r="AB1499" i="5"/>
  <c r="X1499" i="5"/>
  <c r="V1499" i="5"/>
  <c r="T1499" i="5"/>
  <c r="S1499" i="5"/>
  <c r="AB1498" i="5"/>
  <c r="X1498" i="5"/>
  <c r="V1498" i="5"/>
  <c r="T1498" i="5"/>
  <c r="S1498" i="5"/>
  <c r="AB1497" i="5"/>
  <c r="X1497" i="5"/>
  <c r="V1497" i="5"/>
  <c r="T1497" i="5"/>
  <c r="S1497" i="5"/>
  <c r="AB1496" i="5"/>
  <c r="X1496" i="5"/>
  <c r="V1496" i="5"/>
  <c r="T1496" i="5"/>
  <c r="S1496" i="5"/>
  <c r="AB1495" i="5"/>
  <c r="X1495" i="5"/>
  <c r="V1495" i="5"/>
  <c r="T1495" i="5"/>
  <c r="S1495" i="5"/>
  <c r="AB1494" i="5"/>
  <c r="X1494" i="5"/>
  <c r="V1494" i="5"/>
  <c r="T1494" i="5"/>
  <c r="S1494" i="5"/>
  <c r="AB1493" i="5"/>
  <c r="X1493" i="5"/>
  <c r="V1493" i="5"/>
  <c r="T1493" i="5"/>
  <c r="S1493" i="5"/>
  <c r="AB1492" i="5"/>
  <c r="X1492" i="5"/>
  <c r="V1492" i="5"/>
  <c r="T1492" i="5"/>
  <c r="S1492" i="5"/>
  <c r="AB1491" i="5"/>
  <c r="X1491" i="5"/>
  <c r="V1491" i="5"/>
  <c r="T1491" i="5"/>
  <c r="S1491" i="5"/>
  <c r="AB1490" i="5"/>
  <c r="X1490" i="5"/>
  <c r="V1490" i="5"/>
  <c r="T1490" i="5"/>
  <c r="S1490" i="5"/>
  <c r="AB1489" i="5"/>
  <c r="X1489" i="5"/>
  <c r="V1489" i="5"/>
  <c r="T1489" i="5"/>
  <c r="S1489" i="5"/>
  <c r="AB1488" i="5"/>
  <c r="X1488" i="5"/>
  <c r="V1488" i="5"/>
  <c r="T1488" i="5"/>
  <c r="S1488" i="5"/>
  <c r="AB1487" i="5"/>
  <c r="X1487" i="5"/>
  <c r="V1487" i="5"/>
  <c r="T1487" i="5"/>
  <c r="S1487" i="5"/>
  <c r="AB1486" i="5"/>
  <c r="X1486" i="5"/>
  <c r="V1486" i="5"/>
  <c r="T1486" i="5"/>
  <c r="S1486" i="5"/>
  <c r="AB1485" i="5"/>
  <c r="X1485" i="5"/>
  <c r="V1485" i="5"/>
  <c r="T1485" i="5"/>
  <c r="S1485" i="5"/>
  <c r="AB1484" i="5"/>
  <c r="X1484" i="5"/>
  <c r="V1484" i="5"/>
  <c r="T1484" i="5"/>
  <c r="S1484" i="5"/>
  <c r="AB1483" i="5"/>
  <c r="X1483" i="5"/>
  <c r="V1483" i="5"/>
  <c r="T1483" i="5"/>
  <c r="S1483" i="5"/>
  <c r="AB1482" i="5"/>
  <c r="X1482" i="5"/>
  <c r="V1482" i="5"/>
  <c r="T1482" i="5"/>
  <c r="S1482" i="5"/>
  <c r="AB1481" i="5"/>
  <c r="X1481" i="5"/>
  <c r="V1481" i="5"/>
  <c r="T1481" i="5"/>
  <c r="S1481" i="5"/>
  <c r="AB1480" i="5"/>
  <c r="X1480" i="5"/>
  <c r="V1480" i="5"/>
  <c r="T1480" i="5"/>
  <c r="S1480" i="5"/>
  <c r="AB1479" i="5"/>
  <c r="X1479" i="5"/>
  <c r="V1479" i="5"/>
  <c r="T1479" i="5"/>
  <c r="S1479" i="5"/>
  <c r="AB1478" i="5"/>
  <c r="X1478" i="5"/>
  <c r="V1478" i="5"/>
  <c r="T1478" i="5"/>
  <c r="S1478" i="5"/>
  <c r="AB1477" i="5"/>
  <c r="X1477" i="5"/>
  <c r="V1477" i="5"/>
  <c r="T1477" i="5"/>
  <c r="S1477" i="5"/>
  <c r="AB1476" i="5"/>
  <c r="X1476" i="5"/>
  <c r="V1476" i="5"/>
  <c r="T1476" i="5"/>
  <c r="S1476" i="5"/>
  <c r="AB1475" i="5"/>
  <c r="X1475" i="5"/>
  <c r="V1475" i="5"/>
  <c r="T1475" i="5"/>
  <c r="S1475" i="5"/>
  <c r="AB1474" i="5"/>
  <c r="X1474" i="5"/>
  <c r="V1474" i="5"/>
  <c r="T1474" i="5"/>
  <c r="S1474" i="5"/>
  <c r="AB1473" i="5"/>
  <c r="X1473" i="5"/>
  <c r="V1473" i="5"/>
  <c r="T1473" i="5"/>
  <c r="S1473" i="5"/>
  <c r="AB1472" i="5"/>
  <c r="X1472" i="5"/>
  <c r="V1472" i="5"/>
  <c r="T1472" i="5"/>
  <c r="S1472" i="5"/>
  <c r="AB1471" i="5"/>
  <c r="X1471" i="5"/>
  <c r="V1471" i="5"/>
  <c r="T1471" i="5"/>
  <c r="S1471" i="5"/>
  <c r="AB1470" i="5"/>
  <c r="X1470" i="5"/>
  <c r="V1470" i="5"/>
  <c r="T1470" i="5"/>
  <c r="S1470" i="5"/>
  <c r="AB1469" i="5"/>
  <c r="X1469" i="5"/>
  <c r="V1469" i="5"/>
  <c r="T1469" i="5"/>
  <c r="S1469" i="5"/>
  <c r="AB1468" i="5"/>
  <c r="X1468" i="5"/>
  <c r="V1468" i="5"/>
  <c r="T1468" i="5"/>
  <c r="S1468" i="5"/>
  <c r="AB1467" i="5"/>
  <c r="X1467" i="5"/>
  <c r="V1467" i="5"/>
  <c r="T1467" i="5"/>
  <c r="S1467" i="5"/>
  <c r="AB1466" i="5"/>
  <c r="X1466" i="5"/>
  <c r="V1466" i="5"/>
  <c r="T1466" i="5"/>
  <c r="S1466" i="5"/>
  <c r="AB1465" i="5"/>
  <c r="X1465" i="5"/>
  <c r="V1465" i="5"/>
  <c r="T1465" i="5"/>
  <c r="S1465" i="5"/>
  <c r="AB1464" i="5"/>
  <c r="X1464" i="5"/>
  <c r="V1464" i="5"/>
  <c r="T1464" i="5"/>
  <c r="S1464" i="5"/>
  <c r="AB1463" i="5"/>
  <c r="X1463" i="5"/>
  <c r="V1463" i="5"/>
  <c r="T1463" i="5"/>
  <c r="S1463" i="5"/>
  <c r="AB1462" i="5"/>
  <c r="X1462" i="5"/>
  <c r="V1462" i="5"/>
  <c r="T1462" i="5"/>
  <c r="S1462" i="5"/>
  <c r="AB1461" i="5"/>
  <c r="X1461" i="5"/>
  <c r="V1461" i="5"/>
  <c r="T1461" i="5"/>
  <c r="S1461" i="5"/>
  <c r="AB1460" i="5"/>
  <c r="X1460" i="5"/>
  <c r="V1460" i="5"/>
  <c r="T1460" i="5"/>
  <c r="S1460" i="5"/>
  <c r="AB1459" i="5"/>
  <c r="X1459" i="5"/>
  <c r="V1459" i="5"/>
  <c r="T1459" i="5"/>
  <c r="S1459" i="5"/>
  <c r="AB1458" i="5"/>
  <c r="X1458" i="5"/>
  <c r="V1458" i="5"/>
  <c r="T1458" i="5"/>
  <c r="S1458" i="5"/>
  <c r="AB1457" i="5"/>
  <c r="X1457" i="5"/>
  <c r="V1457" i="5"/>
  <c r="T1457" i="5"/>
  <c r="S1457" i="5"/>
  <c r="AB1456" i="5"/>
  <c r="X1456" i="5"/>
  <c r="V1456" i="5"/>
  <c r="T1456" i="5"/>
  <c r="S1456" i="5"/>
  <c r="AB1455" i="5"/>
  <c r="X1455" i="5"/>
  <c r="V1455" i="5"/>
  <c r="T1455" i="5"/>
  <c r="S1455" i="5"/>
  <c r="AB1454" i="5"/>
  <c r="X1454" i="5"/>
  <c r="V1454" i="5"/>
  <c r="T1454" i="5"/>
  <c r="S1454" i="5"/>
  <c r="AB1453" i="5"/>
  <c r="X1453" i="5"/>
  <c r="V1453" i="5"/>
  <c r="T1453" i="5"/>
  <c r="S1453" i="5"/>
  <c r="AB1452" i="5"/>
  <c r="X1452" i="5"/>
  <c r="V1452" i="5"/>
  <c r="T1452" i="5"/>
  <c r="S1452" i="5"/>
  <c r="AB1451" i="5"/>
  <c r="X1451" i="5"/>
  <c r="V1451" i="5"/>
  <c r="T1451" i="5"/>
  <c r="S1451" i="5"/>
  <c r="AB1450" i="5"/>
  <c r="X1450" i="5"/>
  <c r="V1450" i="5"/>
  <c r="T1450" i="5"/>
  <c r="S1450" i="5"/>
  <c r="AB1449" i="5"/>
  <c r="X1449" i="5"/>
  <c r="V1449" i="5"/>
  <c r="T1449" i="5"/>
  <c r="S1449" i="5"/>
  <c r="AB1448" i="5"/>
  <c r="X1448" i="5"/>
  <c r="V1448" i="5"/>
  <c r="T1448" i="5"/>
  <c r="S1448" i="5"/>
  <c r="AB1447" i="5"/>
  <c r="X1447" i="5"/>
  <c r="V1447" i="5"/>
  <c r="T1447" i="5"/>
  <c r="S1447" i="5"/>
  <c r="AB1446" i="5"/>
  <c r="X1446" i="5"/>
  <c r="V1446" i="5"/>
  <c r="T1446" i="5"/>
  <c r="S1446" i="5"/>
  <c r="AB1445" i="5"/>
  <c r="X1445" i="5"/>
  <c r="V1445" i="5"/>
  <c r="T1445" i="5"/>
  <c r="S1445" i="5"/>
  <c r="AB1444" i="5"/>
  <c r="X1444" i="5"/>
  <c r="V1444" i="5"/>
  <c r="T1444" i="5"/>
  <c r="S1444" i="5"/>
  <c r="AB1443" i="5"/>
  <c r="X1443" i="5"/>
  <c r="V1443" i="5"/>
  <c r="T1443" i="5"/>
  <c r="S1443" i="5"/>
  <c r="AB1442" i="5"/>
  <c r="X1442" i="5"/>
  <c r="V1442" i="5"/>
  <c r="T1442" i="5"/>
  <c r="S1442" i="5"/>
  <c r="AB1441" i="5"/>
  <c r="X1441" i="5"/>
  <c r="V1441" i="5"/>
  <c r="T1441" i="5"/>
  <c r="S1441" i="5"/>
  <c r="AB1440" i="5"/>
  <c r="X1440" i="5"/>
  <c r="V1440" i="5"/>
  <c r="T1440" i="5"/>
  <c r="S1440" i="5"/>
  <c r="AB1439" i="5"/>
  <c r="X1439" i="5"/>
  <c r="V1439" i="5"/>
  <c r="T1439" i="5"/>
  <c r="S1439" i="5"/>
  <c r="AB1438" i="5"/>
  <c r="X1438" i="5"/>
  <c r="V1438" i="5"/>
  <c r="T1438" i="5"/>
  <c r="S1438" i="5"/>
  <c r="AB1437" i="5"/>
  <c r="X1437" i="5"/>
  <c r="V1437" i="5"/>
  <c r="T1437" i="5"/>
  <c r="S1437" i="5"/>
  <c r="AB1436" i="5"/>
  <c r="X1436" i="5"/>
  <c r="V1436" i="5"/>
  <c r="T1436" i="5"/>
  <c r="S1436" i="5"/>
  <c r="AB1435" i="5"/>
  <c r="X1435" i="5"/>
  <c r="V1435" i="5"/>
  <c r="T1435" i="5"/>
  <c r="S1435" i="5"/>
  <c r="AB1434" i="5"/>
  <c r="X1434" i="5"/>
  <c r="V1434" i="5"/>
  <c r="T1434" i="5"/>
  <c r="S1434" i="5"/>
  <c r="AB1433" i="5"/>
  <c r="X1433" i="5"/>
  <c r="V1433" i="5"/>
  <c r="T1433" i="5"/>
  <c r="S1433" i="5"/>
  <c r="AB1432" i="5"/>
  <c r="X1432" i="5"/>
  <c r="V1432" i="5"/>
  <c r="T1432" i="5"/>
  <c r="S1432" i="5"/>
  <c r="AB1431" i="5"/>
  <c r="X1431" i="5"/>
  <c r="V1431" i="5"/>
  <c r="T1431" i="5"/>
  <c r="S1431" i="5"/>
  <c r="AB1430" i="5"/>
  <c r="X1430" i="5"/>
  <c r="V1430" i="5"/>
  <c r="T1430" i="5"/>
  <c r="S1430" i="5"/>
  <c r="AB1429" i="5"/>
  <c r="X1429" i="5"/>
  <c r="V1429" i="5"/>
  <c r="T1429" i="5"/>
  <c r="S1429" i="5"/>
  <c r="AB1428" i="5"/>
  <c r="X1428" i="5"/>
  <c r="V1428" i="5"/>
  <c r="T1428" i="5"/>
  <c r="S1428" i="5"/>
  <c r="AB1427" i="5"/>
  <c r="X1427" i="5"/>
  <c r="V1427" i="5"/>
  <c r="T1427" i="5"/>
  <c r="S1427" i="5"/>
  <c r="AB1426" i="5"/>
  <c r="X1426" i="5"/>
  <c r="V1426" i="5"/>
  <c r="T1426" i="5"/>
  <c r="S1426" i="5"/>
  <c r="AB1425" i="5"/>
  <c r="X1425" i="5"/>
  <c r="V1425" i="5"/>
  <c r="T1425" i="5"/>
  <c r="S1425" i="5"/>
  <c r="AB1424" i="5"/>
  <c r="X1424" i="5"/>
  <c r="V1424" i="5"/>
  <c r="T1424" i="5"/>
  <c r="S1424" i="5"/>
  <c r="AB1423" i="5"/>
  <c r="X1423" i="5"/>
  <c r="V1423" i="5"/>
  <c r="T1423" i="5"/>
  <c r="S1423" i="5"/>
  <c r="AB1422" i="5"/>
  <c r="X1422" i="5"/>
  <c r="V1422" i="5"/>
  <c r="T1422" i="5"/>
  <c r="S1422" i="5"/>
  <c r="AB1421" i="5"/>
  <c r="X1421" i="5"/>
  <c r="V1421" i="5"/>
  <c r="T1421" i="5"/>
  <c r="S1421" i="5"/>
  <c r="AB1420" i="5"/>
  <c r="X1420" i="5"/>
  <c r="V1420" i="5"/>
  <c r="T1420" i="5"/>
  <c r="S1420" i="5"/>
  <c r="AB1419" i="5"/>
  <c r="X1419" i="5"/>
  <c r="V1419" i="5"/>
  <c r="T1419" i="5"/>
  <c r="S1419" i="5"/>
  <c r="AB1418" i="5"/>
  <c r="X1418" i="5"/>
  <c r="V1418" i="5"/>
  <c r="T1418" i="5"/>
  <c r="S1418" i="5"/>
  <c r="AB1417" i="5"/>
  <c r="X1417" i="5"/>
  <c r="V1417" i="5"/>
  <c r="T1417" i="5"/>
  <c r="S1417" i="5"/>
  <c r="AB1416" i="5"/>
  <c r="X1416" i="5"/>
  <c r="V1416" i="5"/>
  <c r="T1416" i="5"/>
  <c r="S1416" i="5"/>
  <c r="AB1415" i="5"/>
  <c r="X1415" i="5"/>
  <c r="V1415" i="5"/>
  <c r="T1415" i="5"/>
  <c r="S1415" i="5"/>
  <c r="AB1414" i="5"/>
  <c r="X1414" i="5"/>
  <c r="V1414" i="5"/>
  <c r="T1414" i="5"/>
  <c r="S1414" i="5"/>
  <c r="AB1413" i="5"/>
  <c r="X1413" i="5"/>
  <c r="V1413" i="5"/>
  <c r="T1413" i="5"/>
  <c r="S1413" i="5"/>
  <c r="AB1412" i="5"/>
  <c r="X1412" i="5"/>
  <c r="V1412" i="5"/>
  <c r="T1412" i="5"/>
  <c r="S1412" i="5"/>
  <c r="AB1411" i="5"/>
  <c r="X1411" i="5"/>
  <c r="V1411" i="5"/>
  <c r="T1411" i="5"/>
  <c r="S1411" i="5"/>
  <c r="AB1410" i="5"/>
  <c r="X1410" i="5"/>
  <c r="V1410" i="5"/>
  <c r="T1410" i="5"/>
  <c r="S1410" i="5"/>
  <c r="AB1409" i="5"/>
  <c r="X1409" i="5"/>
  <c r="V1409" i="5"/>
  <c r="T1409" i="5"/>
  <c r="S1409" i="5"/>
  <c r="AB1408" i="5"/>
  <c r="X1408" i="5"/>
  <c r="V1408" i="5"/>
  <c r="T1408" i="5"/>
  <c r="S1408" i="5"/>
  <c r="AB1407" i="5"/>
  <c r="X1407" i="5"/>
  <c r="V1407" i="5"/>
  <c r="T1407" i="5"/>
  <c r="S1407" i="5"/>
  <c r="AB1406" i="5"/>
  <c r="X1406" i="5"/>
  <c r="V1406" i="5"/>
  <c r="T1406" i="5"/>
  <c r="S1406" i="5"/>
  <c r="AB1405" i="5"/>
  <c r="X1405" i="5"/>
  <c r="V1405" i="5"/>
  <c r="T1405" i="5"/>
  <c r="S1405" i="5"/>
  <c r="AB1404" i="5"/>
  <c r="X1404" i="5"/>
  <c r="V1404" i="5"/>
  <c r="T1404" i="5"/>
  <c r="S1404" i="5"/>
  <c r="AB1403" i="5"/>
  <c r="X1403" i="5"/>
  <c r="V1403" i="5"/>
  <c r="T1403" i="5"/>
  <c r="S1403" i="5"/>
  <c r="AB1402" i="5"/>
  <c r="X1402" i="5"/>
  <c r="V1402" i="5"/>
  <c r="T1402" i="5"/>
  <c r="S1402" i="5"/>
  <c r="AB1401" i="5"/>
  <c r="X1401" i="5"/>
  <c r="V1401" i="5"/>
  <c r="T1401" i="5"/>
  <c r="S1401" i="5"/>
  <c r="AB1400" i="5"/>
  <c r="X1400" i="5"/>
  <c r="V1400" i="5"/>
  <c r="T1400" i="5"/>
  <c r="S1400" i="5"/>
  <c r="AB1399" i="5"/>
  <c r="X1399" i="5"/>
  <c r="V1399" i="5"/>
  <c r="T1399" i="5"/>
  <c r="S1399" i="5"/>
  <c r="AB1398" i="5"/>
  <c r="X1398" i="5"/>
  <c r="V1398" i="5"/>
  <c r="T1398" i="5"/>
  <c r="S1398" i="5"/>
  <c r="AB1397" i="5"/>
  <c r="X1397" i="5"/>
  <c r="V1397" i="5"/>
  <c r="T1397" i="5"/>
  <c r="S1397" i="5"/>
  <c r="AB1396" i="5"/>
  <c r="X1396" i="5"/>
  <c r="V1396" i="5"/>
  <c r="T1396" i="5"/>
  <c r="S1396" i="5"/>
  <c r="AB1395" i="5"/>
  <c r="X1395" i="5"/>
  <c r="V1395" i="5"/>
  <c r="T1395" i="5"/>
  <c r="S1395" i="5"/>
  <c r="AB1394" i="5"/>
  <c r="X1394" i="5"/>
  <c r="V1394" i="5"/>
  <c r="T1394" i="5"/>
  <c r="S1394" i="5"/>
  <c r="AB1393" i="5"/>
  <c r="X1393" i="5"/>
  <c r="V1393" i="5"/>
  <c r="T1393" i="5"/>
  <c r="S1393" i="5"/>
  <c r="AB1392" i="5"/>
  <c r="X1392" i="5"/>
  <c r="V1392" i="5"/>
  <c r="T1392" i="5"/>
  <c r="S1392" i="5"/>
  <c r="AB1391" i="5"/>
  <c r="X1391" i="5"/>
  <c r="V1391" i="5"/>
  <c r="T1391" i="5"/>
  <c r="S1391" i="5"/>
  <c r="AB1390" i="5"/>
  <c r="X1390" i="5"/>
  <c r="V1390" i="5"/>
  <c r="T1390" i="5"/>
  <c r="S1390" i="5"/>
  <c r="AB1389" i="5"/>
  <c r="X1389" i="5"/>
  <c r="V1389" i="5"/>
  <c r="T1389" i="5"/>
  <c r="S1389" i="5"/>
  <c r="AB1388" i="5"/>
  <c r="X1388" i="5"/>
  <c r="V1388" i="5"/>
  <c r="T1388" i="5"/>
  <c r="S1388" i="5"/>
  <c r="AB1387" i="5"/>
  <c r="X1387" i="5"/>
  <c r="V1387" i="5"/>
  <c r="T1387" i="5"/>
  <c r="S1387" i="5"/>
  <c r="AB1386" i="5"/>
  <c r="X1386" i="5"/>
  <c r="V1386" i="5"/>
  <c r="T1386" i="5"/>
  <c r="S1386" i="5"/>
  <c r="AB1385" i="5"/>
  <c r="X1385" i="5"/>
  <c r="V1385" i="5"/>
  <c r="T1385" i="5"/>
  <c r="S1385" i="5"/>
  <c r="AB1384" i="5"/>
  <c r="X1384" i="5"/>
  <c r="V1384" i="5"/>
  <c r="T1384" i="5"/>
  <c r="S1384" i="5"/>
  <c r="AB1383" i="5"/>
  <c r="X1383" i="5"/>
  <c r="V1383" i="5"/>
  <c r="T1383" i="5"/>
  <c r="S1383" i="5"/>
  <c r="AB1382" i="5"/>
  <c r="X1382" i="5"/>
  <c r="V1382" i="5"/>
  <c r="T1382" i="5"/>
  <c r="S1382" i="5"/>
  <c r="AB1381" i="5"/>
  <c r="X1381" i="5"/>
  <c r="V1381" i="5"/>
  <c r="T1381" i="5"/>
  <c r="S1381" i="5"/>
  <c r="AB1380" i="5"/>
  <c r="X1380" i="5"/>
  <c r="V1380" i="5"/>
  <c r="T1380" i="5"/>
  <c r="S1380" i="5"/>
  <c r="AB1379" i="5"/>
  <c r="X1379" i="5"/>
  <c r="V1379" i="5"/>
  <c r="T1379" i="5"/>
  <c r="S1379" i="5"/>
  <c r="AB1378" i="5"/>
  <c r="X1378" i="5"/>
  <c r="V1378" i="5"/>
  <c r="T1378" i="5"/>
  <c r="S1378" i="5"/>
  <c r="AB1377" i="5"/>
  <c r="X1377" i="5"/>
  <c r="V1377" i="5"/>
  <c r="T1377" i="5"/>
  <c r="S1377" i="5"/>
  <c r="AB1376" i="5"/>
  <c r="X1376" i="5"/>
  <c r="V1376" i="5"/>
  <c r="T1376" i="5"/>
  <c r="S1376" i="5"/>
  <c r="AB1375" i="5"/>
  <c r="X1375" i="5"/>
  <c r="V1375" i="5"/>
  <c r="T1375" i="5"/>
  <c r="S1375" i="5"/>
  <c r="AB1374" i="5"/>
  <c r="X1374" i="5"/>
  <c r="V1374" i="5"/>
  <c r="T1374" i="5"/>
  <c r="S1374" i="5"/>
  <c r="AB1373" i="5"/>
  <c r="X1373" i="5"/>
  <c r="V1373" i="5"/>
  <c r="T1373" i="5"/>
  <c r="S1373" i="5"/>
  <c r="AB1372" i="5"/>
  <c r="X1372" i="5"/>
  <c r="V1372" i="5"/>
  <c r="T1372" i="5"/>
  <c r="S1372" i="5"/>
  <c r="AB1371" i="5"/>
  <c r="X1371" i="5"/>
  <c r="V1371" i="5"/>
  <c r="T1371" i="5"/>
  <c r="S1371" i="5"/>
  <c r="AB1370" i="5"/>
  <c r="X1370" i="5"/>
  <c r="V1370" i="5"/>
  <c r="T1370" i="5"/>
  <c r="S1370" i="5"/>
  <c r="AB1369" i="5"/>
  <c r="X1369" i="5"/>
  <c r="V1369" i="5"/>
  <c r="T1369" i="5"/>
  <c r="S1369" i="5"/>
  <c r="AB1368" i="5"/>
  <c r="X1368" i="5"/>
  <c r="V1368" i="5"/>
  <c r="T1368" i="5"/>
  <c r="S1368" i="5"/>
  <c r="AB1367" i="5"/>
  <c r="X1367" i="5"/>
  <c r="V1367" i="5"/>
  <c r="T1367" i="5"/>
  <c r="S1367" i="5"/>
  <c r="AB1366" i="5"/>
  <c r="X1366" i="5"/>
  <c r="V1366" i="5"/>
  <c r="T1366" i="5"/>
  <c r="S1366" i="5"/>
  <c r="AB1365" i="5"/>
  <c r="X1365" i="5"/>
  <c r="V1365" i="5"/>
  <c r="T1365" i="5"/>
  <c r="S1365" i="5"/>
  <c r="AB1364" i="5"/>
  <c r="X1364" i="5"/>
  <c r="V1364" i="5"/>
  <c r="T1364" i="5"/>
  <c r="S1364" i="5"/>
  <c r="AB1363" i="5"/>
  <c r="X1363" i="5"/>
  <c r="V1363" i="5"/>
  <c r="T1363" i="5"/>
  <c r="S1363" i="5"/>
  <c r="AB1362" i="5"/>
  <c r="X1362" i="5"/>
  <c r="V1362" i="5"/>
  <c r="T1362" i="5"/>
  <c r="S1362" i="5"/>
  <c r="AB1361" i="5"/>
  <c r="X1361" i="5"/>
  <c r="V1361" i="5"/>
  <c r="T1361" i="5"/>
  <c r="S1361" i="5"/>
  <c r="AB1360" i="5"/>
  <c r="X1360" i="5"/>
  <c r="V1360" i="5"/>
  <c r="T1360" i="5"/>
  <c r="S1360" i="5"/>
  <c r="AB1359" i="5"/>
  <c r="X1359" i="5"/>
  <c r="V1359" i="5"/>
  <c r="T1359" i="5"/>
  <c r="S1359" i="5"/>
  <c r="AB1358" i="5"/>
  <c r="X1358" i="5"/>
  <c r="V1358" i="5"/>
  <c r="T1358" i="5"/>
  <c r="S1358" i="5"/>
  <c r="AB1357" i="5"/>
  <c r="X1357" i="5"/>
  <c r="V1357" i="5"/>
  <c r="T1357" i="5"/>
  <c r="S1357" i="5"/>
  <c r="AB1356" i="5"/>
  <c r="X1356" i="5"/>
  <c r="V1356" i="5"/>
  <c r="T1356" i="5"/>
  <c r="S1356" i="5"/>
  <c r="AB1355" i="5"/>
  <c r="X1355" i="5"/>
  <c r="V1355" i="5"/>
  <c r="T1355" i="5"/>
  <c r="S1355" i="5"/>
  <c r="AB1354" i="5"/>
  <c r="X1354" i="5"/>
  <c r="V1354" i="5"/>
  <c r="T1354" i="5"/>
  <c r="S1354" i="5"/>
  <c r="AB1353" i="5"/>
  <c r="X1353" i="5"/>
  <c r="V1353" i="5"/>
  <c r="T1353" i="5"/>
  <c r="S1353" i="5"/>
  <c r="AB1352" i="5"/>
  <c r="X1352" i="5"/>
  <c r="V1352" i="5"/>
  <c r="T1352" i="5"/>
  <c r="S1352" i="5"/>
  <c r="AB1351" i="5"/>
  <c r="X1351" i="5"/>
  <c r="V1351" i="5"/>
  <c r="T1351" i="5"/>
  <c r="S1351" i="5"/>
  <c r="AB1350" i="5"/>
  <c r="X1350" i="5"/>
  <c r="V1350" i="5"/>
  <c r="T1350" i="5"/>
  <c r="S1350" i="5"/>
  <c r="AB1349" i="5"/>
  <c r="X1349" i="5"/>
  <c r="V1349" i="5"/>
  <c r="T1349" i="5"/>
  <c r="S1349" i="5"/>
  <c r="AB1348" i="5"/>
  <c r="X1348" i="5"/>
  <c r="V1348" i="5"/>
  <c r="T1348" i="5"/>
  <c r="S1348" i="5"/>
  <c r="AB1347" i="5"/>
  <c r="X1347" i="5"/>
  <c r="V1347" i="5"/>
  <c r="T1347" i="5"/>
  <c r="S1347" i="5"/>
  <c r="AB1346" i="5"/>
  <c r="X1346" i="5"/>
  <c r="V1346" i="5"/>
  <c r="T1346" i="5"/>
  <c r="S1346" i="5"/>
  <c r="AB1345" i="5"/>
  <c r="X1345" i="5"/>
  <c r="V1345" i="5"/>
  <c r="T1345" i="5"/>
  <c r="S1345" i="5"/>
  <c r="AB1344" i="5"/>
  <c r="X1344" i="5"/>
  <c r="V1344" i="5"/>
  <c r="T1344" i="5"/>
  <c r="S1344" i="5"/>
  <c r="AB1343" i="5"/>
  <c r="X1343" i="5"/>
  <c r="V1343" i="5"/>
  <c r="T1343" i="5"/>
  <c r="S1343" i="5"/>
  <c r="AB1342" i="5"/>
  <c r="X1342" i="5"/>
  <c r="V1342" i="5"/>
  <c r="T1342" i="5"/>
  <c r="S1342" i="5"/>
  <c r="AB1341" i="5"/>
  <c r="X1341" i="5"/>
  <c r="V1341" i="5"/>
  <c r="T1341" i="5"/>
  <c r="S1341" i="5"/>
  <c r="AB1340" i="5"/>
  <c r="X1340" i="5"/>
  <c r="V1340" i="5"/>
  <c r="T1340" i="5"/>
  <c r="S1340" i="5"/>
  <c r="AB1339" i="5"/>
  <c r="X1339" i="5"/>
  <c r="V1339" i="5"/>
  <c r="T1339" i="5"/>
  <c r="S1339" i="5"/>
  <c r="AB1338" i="5"/>
  <c r="X1338" i="5"/>
  <c r="V1338" i="5"/>
  <c r="T1338" i="5"/>
  <c r="S1338" i="5"/>
  <c r="AB1337" i="5"/>
  <c r="X1337" i="5"/>
  <c r="V1337" i="5"/>
  <c r="T1337" i="5"/>
  <c r="S1337" i="5"/>
  <c r="AB1336" i="5"/>
  <c r="X1336" i="5"/>
  <c r="V1336" i="5"/>
  <c r="T1336" i="5"/>
  <c r="S1336" i="5"/>
  <c r="AB1335" i="5"/>
  <c r="X1335" i="5"/>
  <c r="V1335" i="5"/>
  <c r="T1335" i="5"/>
  <c r="S1335" i="5"/>
  <c r="AB1334" i="5"/>
  <c r="X1334" i="5"/>
  <c r="V1334" i="5"/>
  <c r="T1334" i="5"/>
  <c r="S1334" i="5"/>
  <c r="AB1333" i="5"/>
  <c r="X1333" i="5"/>
  <c r="V1333" i="5"/>
  <c r="T1333" i="5"/>
  <c r="S1333" i="5"/>
  <c r="AB1332" i="5"/>
  <c r="X1332" i="5"/>
  <c r="V1332" i="5"/>
  <c r="T1332" i="5"/>
  <c r="S1332" i="5"/>
  <c r="AB1331" i="5"/>
  <c r="X1331" i="5"/>
  <c r="V1331" i="5"/>
  <c r="T1331" i="5"/>
  <c r="S1331" i="5"/>
  <c r="AB1330" i="5"/>
  <c r="X1330" i="5"/>
  <c r="V1330" i="5"/>
  <c r="T1330" i="5"/>
  <c r="S1330" i="5"/>
  <c r="AB1329" i="5"/>
  <c r="X1329" i="5"/>
  <c r="V1329" i="5"/>
  <c r="T1329" i="5"/>
  <c r="S1329" i="5"/>
  <c r="AB1328" i="5"/>
  <c r="X1328" i="5"/>
  <c r="V1328" i="5"/>
  <c r="T1328" i="5"/>
  <c r="S1328" i="5"/>
  <c r="AB1327" i="5"/>
  <c r="X1327" i="5"/>
  <c r="V1327" i="5"/>
  <c r="T1327" i="5"/>
  <c r="S1327" i="5"/>
  <c r="AB1326" i="5"/>
  <c r="X1326" i="5"/>
  <c r="V1326" i="5"/>
  <c r="T1326" i="5"/>
  <c r="S1326" i="5"/>
  <c r="AB1325" i="5"/>
  <c r="X1325" i="5"/>
  <c r="V1325" i="5"/>
  <c r="T1325" i="5"/>
  <c r="S1325" i="5"/>
  <c r="AB1324" i="5"/>
  <c r="X1324" i="5"/>
  <c r="V1324" i="5"/>
  <c r="T1324" i="5"/>
  <c r="S1324" i="5"/>
  <c r="AB1323" i="5"/>
  <c r="X1323" i="5"/>
  <c r="V1323" i="5"/>
  <c r="T1323" i="5"/>
  <c r="S1323" i="5"/>
  <c r="AB1322" i="5"/>
  <c r="X1322" i="5"/>
  <c r="V1322" i="5"/>
  <c r="T1322" i="5"/>
  <c r="S1322" i="5"/>
  <c r="AB1321" i="5"/>
  <c r="X1321" i="5"/>
  <c r="V1321" i="5"/>
  <c r="T1321" i="5"/>
  <c r="S1321" i="5"/>
  <c r="AB1320" i="5"/>
  <c r="X1320" i="5"/>
  <c r="V1320" i="5"/>
  <c r="T1320" i="5"/>
  <c r="S1320" i="5"/>
  <c r="AB1319" i="5"/>
  <c r="X1319" i="5"/>
  <c r="V1319" i="5"/>
  <c r="T1319" i="5"/>
  <c r="S1319" i="5"/>
  <c r="AB1318" i="5"/>
  <c r="X1318" i="5"/>
  <c r="V1318" i="5"/>
  <c r="T1318" i="5"/>
  <c r="S1318" i="5"/>
  <c r="AB1317" i="5"/>
  <c r="X1317" i="5"/>
  <c r="V1317" i="5"/>
  <c r="T1317" i="5"/>
  <c r="S1317" i="5"/>
  <c r="AB1316" i="5"/>
  <c r="X1316" i="5"/>
  <c r="V1316" i="5"/>
  <c r="T1316" i="5"/>
  <c r="S1316" i="5"/>
  <c r="AB1315" i="5"/>
  <c r="X1315" i="5"/>
  <c r="V1315" i="5"/>
  <c r="T1315" i="5"/>
  <c r="S1315" i="5"/>
  <c r="AB1314" i="5"/>
  <c r="X1314" i="5"/>
  <c r="V1314" i="5"/>
  <c r="T1314" i="5"/>
  <c r="S1314" i="5"/>
  <c r="AB1313" i="5"/>
  <c r="X1313" i="5"/>
  <c r="V1313" i="5"/>
  <c r="T1313" i="5"/>
  <c r="S1313" i="5"/>
  <c r="AB1312" i="5"/>
  <c r="X1312" i="5"/>
  <c r="V1312" i="5"/>
  <c r="T1312" i="5"/>
  <c r="S1312" i="5"/>
  <c r="AB1311" i="5"/>
  <c r="X1311" i="5"/>
  <c r="V1311" i="5"/>
  <c r="T1311" i="5"/>
  <c r="S1311" i="5"/>
  <c r="AB1310" i="5"/>
  <c r="X1310" i="5"/>
  <c r="V1310" i="5"/>
  <c r="T1310" i="5"/>
  <c r="S1310" i="5"/>
  <c r="AB1309" i="5"/>
  <c r="X1309" i="5"/>
  <c r="V1309" i="5"/>
  <c r="T1309" i="5"/>
  <c r="S1309" i="5"/>
  <c r="AB1308" i="5"/>
  <c r="X1308" i="5"/>
  <c r="V1308" i="5"/>
  <c r="T1308" i="5"/>
  <c r="S1308" i="5"/>
  <c r="AB1307" i="5"/>
  <c r="X1307" i="5"/>
  <c r="V1307" i="5"/>
  <c r="T1307" i="5"/>
  <c r="S1307" i="5"/>
  <c r="AB1306" i="5"/>
  <c r="X1306" i="5"/>
  <c r="V1306" i="5"/>
  <c r="T1306" i="5"/>
  <c r="S1306" i="5"/>
  <c r="AB1305" i="5"/>
  <c r="X1305" i="5"/>
  <c r="V1305" i="5"/>
  <c r="T1305" i="5"/>
  <c r="S1305" i="5"/>
  <c r="AB1304" i="5"/>
  <c r="X1304" i="5"/>
  <c r="V1304" i="5"/>
  <c r="T1304" i="5"/>
  <c r="S1304" i="5"/>
  <c r="AB1303" i="5"/>
  <c r="X1303" i="5"/>
  <c r="V1303" i="5"/>
  <c r="T1303" i="5"/>
  <c r="S1303" i="5"/>
  <c r="AB1302" i="5"/>
  <c r="X1302" i="5"/>
  <c r="V1302" i="5"/>
  <c r="T1302" i="5"/>
  <c r="S1302" i="5"/>
  <c r="AB1301" i="5"/>
  <c r="X1301" i="5"/>
  <c r="V1301" i="5"/>
  <c r="T1301" i="5"/>
  <c r="S1301" i="5"/>
  <c r="AB1300" i="5"/>
  <c r="X1300" i="5"/>
  <c r="V1300" i="5"/>
  <c r="T1300" i="5"/>
  <c r="S1300" i="5"/>
  <c r="AB1299" i="5"/>
  <c r="X1299" i="5"/>
  <c r="V1299" i="5"/>
  <c r="T1299" i="5"/>
  <c r="S1299" i="5"/>
  <c r="AB1298" i="5"/>
  <c r="X1298" i="5"/>
  <c r="V1298" i="5"/>
  <c r="T1298" i="5"/>
  <c r="S1298" i="5"/>
  <c r="AB1297" i="5"/>
  <c r="X1297" i="5"/>
  <c r="V1297" i="5"/>
  <c r="T1297" i="5"/>
  <c r="S1297" i="5"/>
  <c r="AB1296" i="5"/>
  <c r="X1296" i="5"/>
  <c r="V1296" i="5"/>
  <c r="T1296" i="5"/>
  <c r="S1296" i="5"/>
  <c r="AB1295" i="5"/>
  <c r="X1295" i="5"/>
  <c r="V1295" i="5"/>
  <c r="T1295" i="5"/>
  <c r="S1295" i="5"/>
  <c r="AB1294" i="5"/>
  <c r="X1294" i="5"/>
  <c r="V1294" i="5"/>
  <c r="T1294" i="5"/>
  <c r="S1294" i="5"/>
  <c r="AB1293" i="5"/>
  <c r="X1293" i="5"/>
  <c r="V1293" i="5"/>
  <c r="T1293" i="5"/>
  <c r="S1293" i="5"/>
  <c r="AB1292" i="5"/>
  <c r="X1292" i="5"/>
  <c r="V1292" i="5"/>
  <c r="T1292" i="5"/>
  <c r="S1292" i="5"/>
  <c r="AB1291" i="5"/>
  <c r="X1291" i="5"/>
  <c r="V1291" i="5"/>
  <c r="T1291" i="5"/>
  <c r="S1291" i="5"/>
  <c r="AB1290" i="5"/>
  <c r="X1290" i="5"/>
  <c r="V1290" i="5"/>
  <c r="T1290" i="5"/>
  <c r="S1290" i="5"/>
  <c r="AB1289" i="5"/>
  <c r="X1289" i="5"/>
  <c r="V1289" i="5"/>
  <c r="T1289" i="5"/>
  <c r="S1289" i="5"/>
  <c r="AB1288" i="5"/>
  <c r="X1288" i="5"/>
  <c r="V1288" i="5"/>
  <c r="T1288" i="5"/>
  <c r="S1288" i="5"/>
  <c r="AB1287" i="5"/>
  <c r="X1287" i="5"/>
  <c r="V1287" i="5"/>
  <c r="T1287" i="5"/>
  <c r="S1287" i="5"/>
  <c r="AB1286" i="5"/>
  <c r="X1286" i="5"/>
  <c r="V1286" i="5"/>
  <c r="T1286" i="5"/>
  <c r="S1286" i="5"/>
  <c r="AB1285" i="5"/>
  <c r="X1285" i="5"/>
  <c r="V1285" i="5"/>
  <c r="T1285" i="5"/>
  <c r="S1285" i="5"/>
  <c r="AB1284" i="5"/>
  <c r="X1284" i="5"/>
  <c r="V1284" i="5"/>
  <c r="T1284" i="5"/>
  <c r="S1284" i="5"/>
  <c r="AB1283" i="5"/>
  <c r="X1283" i="5"/>
  <c r="V1283" i="5"/>
  <c r="T1283" i="5"/>
  <c r="S1283" i="5"/>
  <c r="AB1282" i="5"/>
  <c r="X1282" i="5"/>
  <c r="V1282" i="5"/>
  <c r="T1282" i="5"/>
  <c r="S1282" i="5"/>
  <c r="AB1281" i="5"/>
  <c r="X1281" i="5"/>
  <c r="V1281" i="5"/>
  <c r="T1281" i="5"/>
  <c r="S1281" i="5"/>
  <c r="AB1280" i="5"/>
  <c r="X1280" i="5"/>
  <c r="V1280" i="5"/>
  <c r="T1280" i="5"/>
  <c r="S1280" i="5"/>
  <c r="AB1279" i="5"/>
  <c r="X1279" i="5"/>
  <c r="V1279" i="5"/>
  <c r="T1279" i="5"/>
  <c r="S1279" i="5"/>
  <c r="AB1278" i="5"/>
  <c r="X1278" i="5"/>
  <c r="V1278" i="5"/>
  <c r="T1278" i="5"/>
  <c r="S1278" i="5"/>
  <c r="AB1277" i="5"/>
  <c r="X1277" i="5"/>
  <c r="V1277" i="5"/>
  <c r="T1277" i="5"/>
  <c r="S1277" i="5"/>
  <c r="AB1276" i="5"/>
  <c r="X1276" i="5"/>
  <c r="V1276" i="5"/>
  <c r="T1276" i="5"/>
  <c r="S1276" i="5"/>
  <c r="AB1275" i="5"/>
  <c r="X1275" i="5"/>
  <c r="V1275" i="5"/>
  <c r="T1275" i="5"/>
  <c r="S1275" i="5"/>
  <c r="AB1274" i="5"/>
  <c r="X1274" i="5"/>
  <c r="V1274" i="5"/>
  <c r="T1274" i="5"/>
  <c r="S1274" i="5"/>
  <c r="AB1273" i="5"/>
  <c r="X1273" i="5"/>
  <c r="V1273" i="5"/>
  <c r="T1273" i="5"/>
  <c r="S1273" i="5"/>
  <c r="AB1272" i="5"/>
  <c r="X1272" i="5"/>
  <c r="V1272" i="5"/>
  <c r="T1272" i="5"/>
  <c r="S1272" i="5"/>
  <c r="AB1271" i="5"/>
  <c r="X1271" i="5"/>
  <c r="V1271" i="5"/>
  <c r="T1271" i="5"/>
  <c r="S1271" i="5"/>
  <c r="AB1270" i="5"/>
  <c r="X1270" i="5"/>
  <c r="V1270" i="5"/>
  <c r="T1270" i="5"/>
  <c r="S1270" i="5"/>
  <c r="AB1269" i="5"/>
  <c r="X1269" i="5"/>
  <c r="V1269" i="5"/>
  <c r="T1269" i="5"/>
  <c r="S1269" i="5"/>
  <c r="AB1268" i="5"/>
  <c r="X1268" i="5"/>
  <c r="V1268" i="5"/>
  <c r="T1268" i="5"/>
  <c r="S1268" i="5"/>
  <c r="AB1267" i="5"/>
  <c r="X1267" i="5"/>
  <c r="V1267" i="5"/>
  <c r="T1267" i="5"/>
  <c r="S1267" i="5"/>
  <c r="AB1266" i="5"/>
  <c r="X1266" i="5"/>
  <c r="V1266" i="5"/>
  <c r="T1266" i="5"/>
  <c r="S1266" i="5"/>
  <c r="AB1265" i="5"/>
  <c r="X1265" i="5"/>
  <c r="V1265" i="5"/>
  <c r="T1265" i="5"/>
  <c r="S1265" i="5"/>
  <c r="AB1264" i="5"/>
  <c r="X1264" i="5"/>
  <c r="V1264" i="5"/>
  <c r="T1264" i="5"/>
  <c r="S1264" i="5"/>
  <c r="AB1263" i="5"/>
  <c r="X1263" i="5"/>
  <c r="V1263" i="5"/>
  <c r="T1263" i="5"/>
  <c r="S1263" i="5"/>
  <c r="AB1262" i="5"/>
  <c r="X1262" i="5"/>
  <c r="V1262" i="5"/>
  <c r="T1262" i="5"/>
  <c r="S1262" i="5"/>
  <c r="AB1261" i="5"/>
  <c r="X1261" i="5"/>
  <c r="V1261" i="5"/>
  <c r="T1261" i="5"/>
  <c r="S1261" i="5"/>
  <c r="AB1260" i="5"/>
  <c r="X1260" i="5"/>
  <c r="V1260" i="5"/>
  <c r="T1260" i="5"/>
  <c r="S1260" i="5"/>
  <c r="AB1259" i="5"/>
  <c r="X1259" i="5"/>
  <c r="V1259" i="5"/>
  <c r="T1259" i="5"/>
  <c r="S1259" i="5"/>
  <c r="AB1258" i="5"/>
  <c r="X1258" i="5"/>
  <c r="V1258" i="5"/>
  <c r="T1258" i="5"/>
  <c r="S1258" i="5"/>
  <c r="AB1257" i="5"/>
  <c r="X1257" i="5"/>
  <c r="V1257" i="5"/>
  <c r="T1257" i="5"/>
  <c r="S1257" i="5"/>
  <c r="AB1256" i="5"/>
  <c r="X1256" i="5"/>
  <c r="V1256" i="5"/>
  <c r="T1256" i="5"/>
  <c r="S1256" i="5"/>
  <c r="AB1255" i="5"/>
  <c r="X1255" i="5"/>
  <c r="V1255" i="5"/>
  <c r="T1255" i="5"/>
  <c r="S1255" i="5"/>
  <c r="AB1254" i="5"/>
  <c r="X1254" i="5"/>
  <c r="V1254" i="5"/>
  <c r="T1254" i="5"/>
  <c r="S1254" i="5"/>
  <c r="AB1253" i="5"/>
  <c r="X1253" i="5"/>
  <c r="V1253" i="5"/>
  <c r="T1253" i="5"/>
  <c r="S1253" i="5"/>
  <c r="AB1252" i="5"/>
  <c r="X1252" i="5"/>
  <c r="V1252" i="5"/>
  <c r="T1252" i="5"/>
  <c r="S1252" i="5"/>
  <c r="AB1251" i="5"/>
  <c r="X1251" i="5"/>
  <c r="V1251" i="5"/>
  <c r="T1251" i="5"/>
  <c r="S1251" i="5"/>
  <c r="AB1250" i="5"/>
  <c r="X1250" i="5"/>
  <c r="V1250" i="5"/>
  <c r="T1250" i="5"/>
  <c r="S1250" i="5"/>
  <c r="AB1249" i="5"/>
  <c r="X1249" i="5"/>
  <c r="V1249" i="5"/>
  <c r="T1249" i="5"/>
  <c r="S1249" i="5"/>
  <c r="AB1248" i="5"/>
  <c r="X1248" i="5"/>
  <c r="V1248" i="5"/>
  <c r="T1248" i="5"/>
  <c r="S1248" i="5"/>
  <c r="AB1247" i="5"/>
  <c r="X1247" i="5"/>
  <c r="V1247" i="5"/>
  <c r="T1247" i="5"/>
  <c r="S1247" i="5"/>
  <c r="AB1246" i="5"/>
  <c r="X1246" i="5"/>
  <c r="V1246" i="5"/>
  <c r="T1246" i="5"/>
  <c r="S1246" i="5"/>
  <c r="AB1245" i="5"/>
  <c r="X1245" i="5"/>
  <c r="V1245" i="5"/>
  <c r="T1245" i="5"/>
  <c r="S1245" i="5"/>
  <c r="AB1244" i="5"/>
  <c r="X1244" i="5"/>
  <c r="V1244" i="5"/>
  <c r="T1244" i="5"/>
  <c r="S1244" i="5"/>
  <c r="AB1243" i="5"/>
  <c r="X1243" i="5"/>
  <c r="V1243" i="5"/>
  <c r="T1243" i="5"/>
  <c r="S1243" i="5"/>
  <c r="AB1242" i="5"/>
  <c r="X1242" i="5"/>
  <c r="V1242" i="5"/>
  <c r="T1242" i="5"/>
  <c r="S1242" i="5"/>
  <c r="AB1241" i="5"/>
  <c r="X1241" i="5"/>
  <c r="V1241" i="5"/>
  <c r="T1241" i="5"/>
  <c r="S1241" i="5"/>
  <c r="AB1240" i="5"/>
  <c r="X1240" i="5"/>
  <c r="V1240" i="5"/>
  <c r="T1240" i="5"/>
  <c r="S1240" i="5"/>
  <c r="AB1239" i="5"/>
  <c r="X1239" i="5"/>
  <c r="V1239" i="5"/>
  <c r="T1239" i="5"/>
  <c r="S1239" i="5"/>
  <c r="AB1238" i="5"/>
  <c r="X1238" i="5"/>
  <c r="V1238" i="5"/>
  <c r="T1238" i="5"/>
  <c r="S1238" i="5"/>
  <c r="AB1237" i="5"/>
  <c r="X1237" i="5"/>
  <c r="V1237" i="5"/>
  <c r="T1237" i="5"/>
  <c r="S1237" i="5"/>
  <c r="AB1236" i="5"/>
  <c r="X1236" i="5"/>
  <c r="V1236" i="5"/>
  <c r="T1236" i="5"/>
  <c r="S1236" i="5"/>
  <c r="AB1235" i="5"/>
  <c r="X1235" i="5"/>
  <c r="V1235" i="5"/>
  <c r="T1235" i="5"/>
  <c r="S1235" i="5"/>
  <c r="AB1234" i="5"/>
  <c r="X1234" i="5"/>
  <c r="V1234" i="5"/>
  <c r="T1234" i="5"/>
  <c r="S1234" i="5"/>
  <c r="AB1233" i="5"/>
  <c r="X1233" i="5"/>
  <c r="V1233" i="5"/>
  <c r="T1233" i="5"/>
  <c r="S1233" i="5"/>
  <c r="AB1232" i="5"/>
  <c r="X1232" i="5"/>
  <c r="V1232" i="5"/>
  <c r="T1232" i="5"/>
  <c r="S1232" i="5"/>
  <c r="AB1231" i="5"/>
  <c r="X1231" i="5"/>
  <c r="V1231" i="5"/>
  <c r="T1231" i="5"/>
  <c r="S1231" i="5"/>
  <c r="AB1230" i="5"/>
  <c r="X1230" i="5"/>
  <c r="V1230" i="5"/>
  <c r="T1230" i="5"/>
  <c r="S1230" i="5"/>
  <c r="AB1229" i="5"/>
  <c r="X1229" i="5"/>
  <c r="V1229" i="5"/>
  <c r="T1229" i="5"/>
  <c r="S1229" i="5"/>
  <c r="AB1228" i="5"/>
  <c r="X1228" i="5"/>
  <c r="V1228" i="5"/>
  <c r="T1228" i="5"/>
  <c r="S1228" i="5"/>
  <c r="AB1227" i="5"/>
  <c r="X1227" i="5"/>
  <c r="V1227" i="5"/>
  <c r="T1227" i="5"/>
  <c r="S1227" i="5"/>
  <c r="AB1226" i="5"/>
  <c r="X1226" i="5"/>
  <c r="V1226" i="5"/>
  <c r="T1226" i="5"/>
  <c r="S1226" i="5"/>
  <c r="AB1225" i="5"/>
  <c r="X1225" i="5"/>
  <c r="V1225" i="5"/>
  <c r="T1225" i="5"/>
  <c r="S1225" i="5"/>
  <c r="AB1224" i="5"/>
  <c r="X1224" i="5"/>
  <c r="V1224" i="5"/>
  <c r="T1224" i="5"/>
  <c r="S1224" i="5"/>
  <c r="AB1223" i="5"/>
  <c r="X1223" i="5"/>
  <c r="V1223" i="5"/>
  <c r="T1223" i="5"/>
  <c r="S1223" i="5"/>
  <c r="AB1222" i="5"/>
  <c r="X1222" i="5"/>
  <c r="V1222" i="5"/>
  <c r="T1222" i="5"/>
  <c r="S1222" i="5"/>
  <c r="AB1221" i="5"/>
  <c r="X1221" i="5"/>
  <c r="V1221" i="5"/>
  <c r="T1221" i="5"/>
  <c r="S1221" i="5"/>
  <c r="AB1220" i="5"/>
  <c r="X1220" i="5"/>
  <c r="V1220" i="5"/>
  <c r="T1220" i="5"/>
  <c r="S1220" i="5"/>
  <c r="AB1219" i="5"/>
  <c r="X1219" i="5"/>
  <c r="V1219" i="5"/>
  <c r="T1219" i="5"/>
  <c r="S1219" i="5"/>
  <c r="AB1218" i="5"/>
  <c r="X1218" i="5"/>
  <c r="V1218" i="5"/>
  <c r="T1218" i="5"/>
  <c r="S1218" i="5"/>
  <c r="AB1217" i="5"/>
  <c r="X1217" i="5"/>
  <c r="V1217" i="5"/>
  <c r="T1217" i="5"/>
  <c r="S1217" i="5"/>
  <c r="AB1216" i="5"/>
  <c r="X1216" i="5"/>
  <c r="V1216" i="5"/>
  <c r="T1216" i="5"/>
  <c r="S1216" i="5"/>
  <c r="AB1215" i="5"/>
  <c r="X1215" i="5"/>
  <c r="V1215" i="5"/>
  <c r="T1215" i="5"/>
  <c r="S1215" i="5"/>
  <c r="AB1214" i="5"/>
  <c r="X1214" i="5"/>
  <c r="V1214" i="5"/>
  <c r="T1214" i="5"/>
  <c r="S1214" i="5"/>
  <c r="AB1213" i="5"/>
  <c r="X1213" i="5"/>
  <c r="V1213" i="5"/>
  <c r="T1213" i="5"/>
  <c r="S1213" i="5"/>
  <c r="AB1212" i="5"/>
  <c r="X1212" i="5"/>
  <c r="V1212" i="5"/>
  <c r="T1212" i="5"/>
  <c r="S1212" i="5"/>
  <c r="AB1211" i="5"/>
  <c r="X1211" i="5"/>
  <c r="V1211" i="5"/>
  <c r="T1211" i="5"/>
  <c r="S1211" i="5"/>
  <c r="AB1210" i="5"/>
  <c r="X1210" i="5"/>
  <c r="V1210" i="5"/>
  <c r="T1210" i="5"/>
  <c r="S1210" i="5"/>
  <c r="AB1209" i="5"/>
  <c r="X1209" i="5"/>
  <c r="V1209" i="5"/>
  <c r="T1209" i="5"/>
  <c r="S1209" i="5"/>
  <c r="AB1208" i="5"/>
  <c r="X1208" i="5"/>
  <c r="V1208" i="5"/>
  <c r="T1208" i="5"/>
  <c r="S1208" i="5"/>
  <c r="AB1207" i="5"/>
  <c r="X1207" i="5"/>
  <c r="V1207" i="5"/>
  <c r="T1207" i="5"/>
  <c r="S1207" i="5"/>
  <c r="AB1206" i="5"/>
  <c r="X1206" i="5"/>
  <c r="V1206" i="5"/>
  <c r="T1206" i="5"/>
  <c r="S1206" i="5"/>
  <c r="AB1205" i="5"/>
  <c r="X1205" i="5"/>
  <c r="V1205" i="5"/>
  <c r="T1205" i="5"/>
  <c r="S1205" i="5"/>
  <c r="AB1204" i="5"/>
  <c r="X1204" i="5"/>
  <c r="V1204" i="5"/>
  <c r="T1204" i="5"/>
  <c r="S1204" i="5"/>
  <c r="AB1203" i="5"/>
  <c r="X1203" i="5"/>
  <c r="V1203" i="5"/>
  <c r="T1203" i="5"/>
  <c r="S1203" i="5"/>
  <c r="AB1202" i="5"/>
  <c r="X1202" i="5"/>
  <c r="V1202" i="5"/>
  <c r="T1202" i="5"/>
  <c r="S1202" i="5"/>
  <c r="AB1201" i="5"/>
  <c r="X1201" i="5"/>
  <c r="V1201" i="5"/>
  <c r="T1201" i="5"/>
  <c r="S1201" i="5"/>
  <c r="AB1200" i="5"/>
  <c r="X1200" i="5"/>
  <c r="V1200" i="5"/>
  <c r="T1200" i="5"/>
  <c r="S1200" i="5"/>
  <c r="AB1199" i="5"/>
  <c r="X1199" i="5"/>
  <c r="V1199" i="5"/>
  <c r="T1199" i="5"/>
  <c r="S1199" i="5"/>
  <c r="AB1198" i="5"/>
  <c r="X1198" i="5"/>
  <c r="V1198" i="5"/>
  <c r="T1198" i="5"/>
  <c r="S1198" i="5"/>
  <c r="AB1197" i="5"/>
  <c r="X1197" i="5"/>
  <c r="V1197" i="5"/>
  <c r="T1197" i="5"/>
  <c r="S1197" i="5"/>
  <c r="AB1196" i="5"/>
  <c r="X1196" i="5"/>
  <c r="V1196" i="5"/>
  <c r="T1196" i="5"/>
  <c r="S1196" i="5"/>
  <c r="AB1195" i="5"/>
  <c r="X1195" i="5"/>
  <c r="V1195" i="5"/>
  <c r="T1195" i="5"/>
  <c r="S1195" i="5"/>
  <c r="AB1194" i="5"/>
  <c r="X1194" i="5"/>
  <c r="V1194" i="5"/>
  <c r="T1194" i="5"/>
  <c r="S1194" i="5"/>
  <c r="AB1193" i="5"/>
  <c r="X1193" i="5"/>
  <c r="V1193" i="5"/>
  <c r="T1193" i="5"/>
  <c r="S1193" i="5"/>
  <c r="AB1192" i="5"/>
  <c r="X1192" i="5"/>
  <c r="V1192" i="5"/>
  <c r="T1192" i="5"/>
  <c r="S1192" i="5"/>
  <c r="AB1191" i="5"/>
  <c r="X1191" i="5"/>
  <c r="V1191" i="5"/>
  <c r="T1191" i="5"/>
  <c r="S1191" i="5"/>
  <c r="AB1190" i="5"/>
  <c r="X1190" i="5"/>
  <c r="V1190" i="5"/>
  <c r="T1190" i="5"/>
  <c r="S1190" i="5"/>
  <c r="AB1189" i="5"/>
  <c r="X1189" i="5"/>
  <c r="V1189" i="5"/>
  <c r="T1189" i="5"/>
  <c r="S1189" i="5"/>
  <c r="AB1188" i="5"/>
  <c r="X1188" i="5"/>
  <c r="V1188" i="5"/>
  <c r="T1188" i="5"/>
  <c r="S1188" i="5"/>
  <c r="AB1187" i="5"/>
  <c r="X1187" i="5"/>
  <c r="V1187" i="5"/>
  <c r="T1187" i="5"/>
  <c r="S1187" i="5"/>
  <c r="AB1186" i="5"/>
  <c r="X1186" i="5"/>
  <c r="V1186" i="5"/>
  <c r="T1186" i="5"/>
  <c r="S1186" i="5"/>
  <c r="AB1185" i="5"/>
  <c r="X1185" i="5"/>
  <c r="V1185" i="5"/>
  <c r="T1185" i="5"/>
  <c r="S1185" i="5"/>
  <c r="AB1184" i="5"/>
  <c r="X1184" i="5"/>
  <c r="V1184" i="5"/>
  <c r="T1184" i="5"/>
  <c r="S1184" i="5"/>
  <c r="AB1183" i="5"/>
  <c r="X1183" i="5"/>
  <c r="V1183" i="5"/>
  <c r="T1183" i="5"/>
  <c r="S1183" i="5"/>
  <c r="AB1182" i="5"/>
  <c r="X1182" i="5"/>
  <c r="V1182" i="5"/>
  <c r="T1182" i="5"/>
  <c r="S1182" i="5"/>
  <c r="AB1181" i="5"/>
  <c r="X1181" i="5"/>
  <c r="V1181" i="5"/>
  <c r="T1181" i="5"/>
  <c r="S1181" i="5"/>
  <c r="AB1180" i="5"/>
  <c r="X1180" i="5"/>
  <c r="V1180" i="5"/>
  <c r="T1180" i="5"/>
  <c r="S1180" i="5"/>
  <c r="AB1179" i="5"/>
  <c r="X1179" i="5"/>
  <c r="V1179" i="5"/>
  <c r="T1179" i="5"/>
  <c r="S1179" i="5"/>
  <c r="AB1178" i="5"/>
  <c r="X1178" i="5"/>
  <c r="V1178" i="5"/>
  <c r="T1178" i="5"/>
  <c r="S1178" i="5"/>
  <c r="AB1177" i="5"/>
  <c r="X1177" i="5"/>
  <c r="V1177" i="5"/>
  <c r="T1177" i="5"/>
  <c r="S1177" i="5"/>
  <c r="AB1176" i="5"/>
  <c r="X1176" i="5"/>
  <c r="V1176" i="5"/>
  <c r="T1176" i="5"/>
  <c r="S1176" i="5"/>
  <c r="AB1175" i="5"/>
  <c r="X1175" i="5"/>
  <c r="V1175" i="5"/>
  <c r="T1175" i="5"/>
  <c r="S1175" i="5"/>
  <c r="AB1174" i="5"/>
  <c r="X1174" i="5"/>
  <c r="V1174" i="5"/>
  <c r="T1174" i="5"/>
  <c r="S1174" i="5"/>
  <c r="AB1173" i="5"/>
  <c r="X1173" i="5"/>
  <c r="V1173" i="5"/>
  <c r="T1173" i="5"/>
  <c r="S1173" i="5"/>
  <c r="AB1172" i="5"/>
  <c r="X1172" i="5"/>
  <c r="V1172" i="5"/>
  <c r="T1172" i="5"/>
  <c r="S1172" i="5"/>
  <c r="AB1171" i="5"/>
  <c r="X1171" i="5"/>
  <c r="V1171" i="5"/>
  <c r="T1171" i="5"/>
  <c r="S1171" i="5"/>
  <c r="AB1170" i="5"/>
  <c r="X1170" i="5"/>
  <c r="V1170" i="5"/>
  <c r="T1170" i="5"/>
  <c r="S1170" i="5"/>
  <c r="AB1169" i="5"/>
  <c r="X1169" i="5"/>
  <c r="V1169" i="5"/>
  <c r="T1169" i="5"/>
  <c r="S1169" i="5"/>
  <c r="AB1168" i="5"/>
  <c r="X1168" i="5"/>
  <c r="V1168" i="5"/>
  <c r="T1168" i="5"/>
  <c r="S1168" i="5"/>
  <c r="AB1167" i="5"/>
  <c r="X1167" i="5"/>
  <c r="V1167" i="5"/>
  <c r="T1167" i="5"/>
  <c r="S1167" i="5"/>
  <c r="AB1166" i="5"/>
  <c r="X1166" i="5"/>
  <c r="V1166" i="5"/>
  <c r="T1166" i="5"/>
  <c r="S1166" i="5"/>
  <c r="AB1165" i="5"/>
  <c r="X1165" i="5"/>
  <c r="V1165" i="5"/>
  <c r="T1165" i="5"/>
  <c r="S1165" i="5"/>
  <c r="AB1164" i="5"/>
  <c r="X1164" i="5"/>
  <c r="V1164" i="5"/>
  <c r="T1164" i="5"/>
  <c r="S1164" i="5"/>
  <c r="AB1163" i="5"/>
  <c r="X1163" i="5"/>
  <c r="V1163" i="5"/>
  <c r="T1163" i="5"/>
  <c r="S1163" i="5"/>
  <c r="AB1162" i="5"/>
  <c r="X1162" i="5"/>
  <c r="V1162" i="5"/>
  <c r="T1162" i="5"/>
  <c r="S1162" i="5"/>
  <c r="AB1161" i="5"/>
  <c r="X1161" i="5"/>
  <c r="V1161" i="5"/>
  <c r="T1161" i="5"/>
  <c r="S1161" i="5"/>
  <c r="AB1160" i="5"/>
  <c r="X1160" i="5"/>
  <c r="V1160" i="5"/>
  <c r="T1160" i="5"/>
  <c r="S1160" i="5"/>
  <c r="AB1159" i="5"/>
  <c r="X1159" i="5"/>
  <c r="V1159" i="5"/>
  <c r="T1159" i="5"/>
  <c r="S1159" i="5"/>
  <c r="AB1158" i="5"/>
  <c r="X1158" i="5"/>
  <c r="V1158" i="5"/>
  <c r="T1158" i="5"/>
  <c r="S1158" i="5"/>
  <c r="AB1157" i="5"/>
  <c r="X1157" i="5"/>
  <c r="V1157" i="5"/>
  <c r="T1157" i="5"/>
  <c r="S1157" i="5"/>
  <c r="AB1156" i="5"/>
  <c r="X1156" i="5"/>
  <c r="V1156" i="5"/>
  <c r="T1156" i="5"/>
  <c r="S1156" i="5"/>
  <c r="AB1155" i="5"/>
  <c r="X1155" i="5"/>
  <c r="V1155" i="5"/>
  <c r="T1155" i="5"/>
  <c r="S1155" i="5"/>
  <c r="AB1154" i="5"/>
  <c r="X1154" i="5"/>
  <c r="V1154" i="5"/>
  <c r="T1154" i="5"/>
  <c r="S1154" i="5"/>
  <c r="AB1153" i="5"/>
  <c r="X1153" i="5"/>
  <c r="V1153" i="5"/>
  <c r="T1153" i="5"/>
  <c r="S1153" i="5"/>
  <c r="AB1152" i="5"/>
  <c r="X1152" i="5"/>
  <c r="V1152" i="5"/>
  <c r="T1152" i="5"/>
  <c r="S1152" i="5"/>
  <c r="AB1151" i="5"/>
  <c r="X1151" i="5"/>
  <c r="V1151" i="5"/>
  <c r="T1151" i="5"/>
  <c r="S1151" i="5"/>
  <c r="AB1150" i="5"/>
  <c r="X1150" i="5"/>
  <c r="V1150" i="5"/>
  <c r="T1150" i="5"/>
  <c r="S1150" i="5"/>
  <c r="AB1149" i="5"/>
  <c r="X1149" i="5"/>
  <c r="V1149" i="5"/>
  <c r="T1149" i="5"/>
  <c r="S1149" i="5"/>
  <c r="AB1148" i="5"/>
  <c r="X1148" i="5"/>
  <c r="V1148" i="5"/>
  <c r="T1148" i="5"/>
  <c r="S1148" i="5"/>
  <c r="AB1147" i="5"/>
  <c r="X1147" i="5"/>
  <c r="V1147" i="5"/>
  <c r="T1147" i="5"/>
  <c r="S1147" i="5"/>
  <c r="AB1146" i="5"/>
  <c r="X1146" i="5"/>
  <c r="V1146" i="5"/>
  <c r="T1146" i="5"/>
  <c r="S1146" i="5"/>
  <c r="AB1145" i="5"/>
  <c r="X1145" i="5"/>
  <c r="V1145" i="5"/>
  <c r="T1145" i="5"/>
  <c r="S1145" i="5"/>
  <c r="AB1144" i="5"/>
  <c r="X1144" i="5"/>
  <c r="V1144" i="5"/>
  <c r="T1144" i="5"/>
  <c r="S1144" i="5"/>
  <c r="AB1143" i="5"/>
  <c r="X1143" i="5"/>
  <c r="V1143" i="5"/>
  <c r="T1143" i="5"/>
  <c r="S1143" i="5"/>
  <c r="AB1142" i="5"/>
  <c r="X1142" i="5"/>
  <c r="V1142" i="5"/>
  <c r="T1142" i="5"/>
  <c r="S1142" i="5"/>
  <c r="AB1141" i="5"/>
  <c r="X1141" i="5"/>
  <c r="V1141" i="5"/>
  <c r="T1141" i="5"/>
  <c r="S1141" i="5"/>
  <c r="AB1140" i="5"/>
  <c r="X1140" i="5"/>
  <c r="V1140" i="5"/>
  <c r="T1140" i="5"/>
  <c r="S1140" i="5"/>
  <c r="AB1139" i="5"/>
  <c r="X1139" i="5"/>
  <c r="V1139" i="5"/>
  <c r="T1139" i="5"/>
  <c r="S1139" i="5"/>
  <c r="AB1138" i="5"/>
  <c r="X1138" i="5"/>
  <c r="V1138" i="5"/>
  <c r="T1138" i="5"/>
  <c r="S1138" i="5"/>
  <c r="AB1137" i="5"/>
  <c r="X1137" i="5"/>
  <c r="V1137" i="5"/>
  <c r="T1137" i="5"/>
  <c r="S1137" i="5"/>
  <c r="AB1136" i="5"/>
  <c r="X1136" i="5"/>
  <c r="V1136" i="5"/>
  <c r="T1136" i="5"/>
  <c r="S1136" i="5"/>
  <c r="AB1135" i="5"/>
  <c r="X1135" i="5"/>
  <c r="V1135" i="5"/>
  <c r="T1135" i="5"/>
  <c r="S1135" i="5"/>
  <c r="AB1134" i="5"/>
  <c r="X1134" i="5"/>
  <c r="V1134" i="5"/>
  <c r="T1134" i="5"/>
  <c r="S1134" i="5"/>
  <c r="AB1133" i="5"/>
  <c r="X1133" i="5"/>
  <c r="V1133" i="5"/>
  <c r="T1133" i="5"/>
  <c r="S1133" i="5"/>
  <c r="AB1132" i="5"/>
  <c r="X1132" i="5"/>
  <c r="V1132" i="5"/>
  <c r="T1132" i="5"/>
  <c r="S1132" i="5"/>
  <c r="AB1131" i="5"/>
  <c r="X1131" i="5"/>
  <c r="V1131" i="5"/>
  <c r="T1131" i="5"/>
  <c r="S1131" i="5"/>
  <c r="AB1130" i="5"/>
  <c r="X1130" i="5"/>
  <c r="V1130" i="5"/>
  <c r="T1130" i="5"/>
  <c r="S1130" i="5"/>
  <c r="AB1129" i="5"/>
  <c r="X1129" i="5"/>
  <c r="V1129" i="5"/>
  <c r="T1129" i="5"/>
  <c r="S1129" i="5"/>
  <c r="AB1128" i="5"/>
  <c r="X1128" i="5"/>
  <c r="V1128" i="5"/>
  <c r="T1128" i="5"/>
  <c r="S1128" i="5"/>
  <c r="AB1127" i="5"/>
  <c r="X1127" i="5"/>
  <c r="V1127" i="5"/>
  <c r="T1127" i="5"/>
  <c r="S1127" i="5"/>
  <c r="AB1126" i="5"/>
  <c r="X1126" i="5"/>
  <c r="V1126" i="5"/>
  <c r="T1126" i="5"/>
  <c r="S1126" i="5"/>
  <c r="AB1125" i="5"/>
  <c r="X1125" i="5"/>
  <c r="V1125" i="5"/>
  <c r="T1125" i="5"/>
  <c r="S1125" i="5"/>
  <c r="AB1124" i="5"/>
  <c r="X1124" i="5"/>
  <c r="V1124" i="5"/>
  <c r="T1124" i="5"/>
  <c r="S1124" i="5"/>
  <c r="AB1123" i="5"/>
  <c r="X1123" i="5"/>
  <c r="V1123" i="5"/>
  <c r="T1123" i="5"/>
  <c r="S1123" i="5"/>
  <c r="AB1122" i="5"/>
  <c r="X1122" i="5"/>
  <c r="V1122" i="5"/>
  <c r="T1122" i="5"/>
  <c r="S1122" i="5"/>
  <c r="AB1121" i="5"/>
  <c r="X1121" i="5"/>
  <c r="V1121" i="5"/>
  <c r="T1121" i="5"/>
  <c r="S1121" i="5"/>
  <c r="AB1120" i="5"/>
  <c r="X1120" i="5"/>
  <c r="V1120" i="5"/>
  <c r="T1120" i="5"/>
  <c r="S1120" i="5"/>
  <c r="AB1119" i="5"/>
  <c r="X1119" i="5"/>
  <c r="V1119" i="5"/>
  <c r="T1119" i="5"/>
  <c r="S1119" i="5"/>
  <c r="AB1118" i="5"/>
  <c r="X1118" i="5"/>
  <c r="V1118" i="5"/>
  <c r="T1118" i="5"/>
  <c r="S1118" i="5"/>
  <c r="AB1117" i="5"/>
  <c r="X1117" i="5"/>
  <c r="V1117" i="5"/>
  <c r="T1117" i="5"/>
  <c r="S1117" i="5"/>
  <c r="AB1116" i="5"/>
  <c r="X1116" i="5"/>
  <c r="V1116" i="5"/>
  <c r="T1116" i="5"/>
  <c r="S1116" i="5"/>
  <c r="AB1115" i="5"/>
  <c r="X1115" i="5"/>
  <c r="V1115" i="5"/>
  <c r="T1115" i="5"/>
  <c r="S1115" i="5"/>
  <c r="AB1114" i="5"/>
  <c r="X1114" i="5"/>
  <c r="V1114" i="5"/>
  <c r="T1114" i="5"/>
  <c r="S1114" i="5"/>
  <c r="AB1113" i="5"/>
  <c r="X1113" i="5"/>
  <c r="V1113" i="5"/>
  <c r="T1113" i="5"/>
  <c r="S1113" i="5"/>
  <c r="AB1112" i="5"/>
  <c r="X1112" i="5"/>
  <c r="V1112" i="5"/>
  <c r="T1112" i="5"/>
  <c r="S1112" i="5"/>
  <c r="AB1111" i="5"/>
  <c r="X1111" i="5"/>
  <c r="V1111" i="5"/>
  <c r="T1111" i="5"/>
  <c r="S1111" i="5"/>
  <c r="AB1110" i="5"/>
  <c r="X1110" i="5"/>
  <c r="V1110" i="5"/>
  <c r="T1110" i="5"/>
  <c r="S1110" i="5"/>
  <c r="AB1109" i="5"/>
  <c r="X1109" i="5"/>
  <c r="V1109" i="5"/>
  <c r="T1109" i="5"/>
  <c r="S1109" i="5"/>
  <c r="AB1108" i="5"/>
  <c r="X1108" i="5"/>
  <c r="V1108" i="5"/>
  <c r="T1108" i="5"/>
  <c r="S1108" i="5"/>
  <c r="AB1107" i="5"/>
  <c r="X1107" i="5"/>
  <c r="V1107" i="5"/>
  <c r="T1107" i="5"/>
  <c r="S1107" i="5"/>
  <c r="AB1106" i="5"/>
  <c r="X1106" i="5"/>
  <c r="V1106" i="5"/>
  <c r="T1106" i="5"/>
  <c r="S1106" i="5"/>
  <c r="AB1105" i="5"/>
  <c r="X1105" i="5"/>
  <c r="V1105" i="5"/>
  <c r="T1105" i="5"/>
  <c r="S1105" i="5"/>
  <c r="AB1104" i="5"/>
  <c r="X1104" i="5"/>
  <c r="V1104" i="5"/>
  <c r="T1104" i="5"/>
  <c r="S1104" i="5"/>
  <c r="AB1103" i="5"/>
  <c r="X1103" i="5"/>
  <c r="V1103" i="5"/>
  <c r="T1103" i="5"/>
  <c r="S1103" i="5"/>
  <c r="AB1102" i="5"/>
  <c r="X1102" i="5"/>
  <c r="V1102" i="5"/>
  <c r="T1102" i="5"/>
  <c r="S1102" i="5"/>
  <c r="AB1101" i="5"/>
  <c r="X1101" i="5"/>
  <c r="V1101" i="5"/>
  <c r="T1101" i="5"/>
  <c r="S1101" i="5"/>
  <c r="AB1100" i="5"/>
  <c r="X1100" i="5"/>
  <c r="V1100" i="5"/>
  <c r="T1100" i="5"/>
  <c r="S1100" i="5"/>
  <c r="AB1099" i="5"/>
  <c r="X1099" i="5"/>
  <c r="V1099" i="5"/>
  <c r="T1099" i="5"/>
  <c r="S1099" i="5"/>
  <c r="AB1098" i="5"/>
  <c r="X1098" i="5"/>
  <c r="V1098" i="5"/>
  <c r="T1098" i="5"/>
  <c r="S1098" i="5"/>
  <c r="AB1097" i="5"/>
  <c r="X1097" i="5"/>
  <c r="V1097" i="5"/>
  <c r="T1097" i="5"/>
  <c r="S1097" i="5"/>
  <c r="AB1096" i="5"/>
  <c r="X1096" i="5"/>
  <c r="V1096" i="5"/>
  <c r="T1096" i="5"/>
  <c r="S1096" i="5"/>
  <c r="AB1095" i="5"/>
  <c r="X1095" i="5"/>
  <c r="V1095" i="5"/>
  <c r="T1095" i="5"/>
  <c r="S1095" i="5"/>
  <c r="AB1094" i="5"/>
  <c r="X1094" i="5"/>
  <c r="V1094" i="5"/>
  <c r="T1094" i="5"/>
  <c r="S1094" i="5"/>
  <c r="AB1093" i="5"/>
  <c r="X1093" i="5"/>
  <c r="V1093" i="5"/>
  <c r="T1093" i="5"/>
  <c r="S1093" i="5"/>
  <c r="AB1092" i="5"/>
  <c r="X1092" i="5"/>
  <c r="V1092" i="5"/>
  <c r="T1092" i="5"/>
  <c r="S1092" i="5"/>
  <c r="AB1091" i="5"/>
  <c r="X1091" i="5"/>
  <c r="V1091" i="5"/>
  <c r="T1091" i="5"/>
  <c r="S1091" i="5"/>
  <c r="AB1090" i="5"/>
  <c r="X1090" i="5"/>
  <c r="V1090" i="5"/>
  <c r="T1090" i="5"/>
  <c r="S1090" i="5"/>
  <c r="AB1089" i="5"/>
  <c r="X1089" i="5"/>
  <c r="V1089" i="5"/>
  <c r="T1089" i="5"/>
  <c r="S1089" i="5"/>
  <c r="AB1088" i="5"/>
  <c r="X1088" i="5"/>
  <c r="V1088" i="5"/>
  <c r="T1088" i="5"/>
  <c r="S1088" i="5"/>
  <c r="AB1087" i="5"/>
  <c r="X1087" i="5"/>
  <c r="V1087" i="5"/>
  <c r="T1087" i="5"/>
  <c r="S1087" i="5"/>
  <c r="AB1086" i="5"/>
  <c r="X1086" i="5"/>
  <c r="V1086" i="5"/>
  <c r="T1086" i="5"/>
  <c r="S1086" i="5"/>
  <c r="AB1085" i="5"/>
  <c r="X1085" i="5"/>
  <c r="V1085" i="5"/>
  <c r="T1085" i="5"/>
  <c r="S1085" i="5"/>
  <c r="AB1084" i="5"/>
  <c r="X1084" i="5"/>
  <c r="V1084" i="5"/>
  <c r="T1084" i="5"/>
  <c r="S1084" i="5"/>
  <c r="AB1083" i="5"/>
  <c r="X1083" i="5"/>
  <c r="V1083" i="5"/>
  <c r="T1083" i="5"/>
  <c r="S1083" i="5"/>
  <c r="AB1082" i="5"/>
  <c r="X1082" i="5"/>
  <c r="V1082" i="5"/>
  <c r="T1082" i="5"/>
  <c r="S1082" i="5"/>
  <c r="AB1081" i="5"/>
  <c r="X1081" i="5"/>
  <c r="V1081" i="5"/>
  <c r="T1081" i="5"/>
  <c r="S1081" i="5"/>
  <c r="AB1080" i="5"/>
  <c r="X1080" i="5"/>
  <c r="V1080" i="5"/>
  <c r="T1080" i="5"/>
  <c r="S1080" i="5"/>
  <c r="AB1079" i="5"/>
  <c r="X1079" i="5"/>
  <c r="V1079" i="5"/>
  <c r="T1079" i="5"/>
  <c r="S1079" i="5"/>
  <c r="AB1078" i="5"/>
  <c r="X1078" i="5"/>
  <c r="V1078" i="5"/>
  <c r="T1078" i="5"/>
  <c r="S1078" i="5"/>
  <c r="AB1077" i="5"/>
  <c r="X1077" i="5"/>
  <c r="V1077" i="5"/>
  <c r="T1077" i="5"/>
  <c r="S1077" i="5"/>
  <c r="AB1076" i="5"/>
  <c r="X1076" i="5"/>
  <c r="V1076" i="5"/>
  <c r="T1076" i="5"/>
  <c r="S1076" i="5"/>
  <c r="AB1075" i="5"/>
  <c r="X1075" i="5"/>
  <c r="V1075" i="5"/>
  <c r="T1075" i="5"/>
  <c r="S1075" i="5"/>
  <c r="AB1074" i="5"/>
  <c r="X1074" i="5"/>
  <c r="V1074" i="5"/>
  <c r="T1074" i="5"/>
  <c r="S1074" i="5"/>
  <c r="AB1073" i="5"/>
  <c r="X1073" i="5"/>
  <c r="V1073" i="5"/>
  <c r="T1073" i="5"/>
  <c r="S1073" i="5"/>
  <c r="AB1072" i="5"/>
  <c r="X1072" i="5"/>
  <c r="V1072" i="5"/>
  <c r="T1072" i="5"/>
  <c r="S1072" i="5"/>
  <c r="AB1071" i="5"/>
  <c r="X1071" i="5"/>
  <c r="V1071" i="5"/>
  <c r="T1071" i="5"/>
  <c r="S1071" i="5"/>
  <c r="AB1070" i="5"/>
  <c r="X1070" i="5"/>
  <c r="V1070" i="5"/>
  <c r="T1070" i="5"/>
  <c r="S1070" i="5"/>
  <c r="AB1069" i="5"/>
  <c r="X1069" i="5"/>
  <c r="V1069" i="5"/>
  <c r="T1069" i="5"/>
  <c r="S1069" i="5"/>
  <c r="AB1068" i="5"/>
  <c r="X1068" i="5"/>
  <c r="V1068" i="5"/>
  <c r="T1068" i="5"/>
  <c r="S1068" i="5"/>
  <c r="AB1067" i="5"/>
  <c r="X1067" i="5"/>
  <c r="V1067" i="5"/>
  <c r="T1067" i="5"/>
  <c r="S1067" i="5"/>
  <c r="AB1066" i="5"/>
  <c r="X1066" i="5"/>
  <c r="V1066" i="5"/>
  <c r="T1066" i="5"/>
  <c r="S1066" i="5"/>
  <c r="AB1065" i="5"/>
  <c r="X1065" i="5"/>
  <c r="V1065" i="5"/>
  <c r="T1065" i="5"/>
  <c r="S1065" i="5"/>
  <c r="AB1064" i="5"/>
  <c r="X1064" i="5"/>
  <c r="V1064" i="5"/>
  <c r="T1064" i="5"/>
  <c r="S1064" i="5"/>
  <c r="AB1063" i="5"/>
  <c r="X1063" i="5"/>
  <c r="V1063" i="5"/>
  <c r="T1063" i="5"/>
  <c r="S1063" i="5"/>
  <c r="AB1062" i="5"/>
  <c r="X1062" i="5"/>
  <c r="V1062" i="5"/>
  <c r="T1062" i="5"/>
  <c r="S1062" i="5"/>
  <c r="AB1061" i="5"/>
  <c r="X1061" i="5"/>
  <c r="V1061" i="5"/>
  <c r="T1061" i="5"/>
  <c r="S1061" i="5"/>
  <c r="AB1060" i="5"/>
  <c r="X1060" i="5"/>
  <c r="V1060" i="5"/>
  <c r="T1060" i="5"/>
  <c r="S1060" i="5"/>
  <c r="AB1059" i="5"/>
  <c r="X1059" i="5"/>
  <c r="V1059" i="5"/>
  <c r="T1059" i="5"/>
  <c r="S1059" i="5"/>
  <c r="AB1058" i="5"/>
  <c r="X1058" i="5"/>
  <c r="V1058" i="5"/>
  <c r="T1058" i="5"/>
  <c r="S1058" i="5"/>
  <c r="AB1057" i="5"/>
  <c r="X1057" i="5"/>
  <c r="V1057" i="5"/>
  <c r="T1057" i="5"/>
  <c r="S1057" i="5"/>
  <c r="AB1056" i="5"/>
  <c r="X1056" i="5"/>
  <c r="V1056" i="5"/>
  <c r="T1056" i="5"/>
  <c r="S1056" i="5"/>
  <c r="AB1055" i="5"/>
  <c r="X1055" i="5"/>
  <c r="V1055" i="5"/>
  <c r="T1055" i="5"/>
  <c r="S1055" i="5"/>
  <c r="AB1054" i="5"/>
  <c r="X1054" i="5"/>
  <c r="V1054" i="5"/>
  <c r="T1054" i="5"/>
  <c r="S1054" i="5"/>
  <c r="AB1053" i="5"/>
  <c r="X1053" i="5"/>
  <c r="V1053" i="5"/>
  <c r="T1053" i="5"/>
  <c r="S1053" i="5"/>
  <c r="AB1052" i="5"/>
  <c r="X1052" i="5"/>
  <c r="V1052" i="5"/>
  <c r="T1052" i="5"/>
  <c r="S1052" i="5"/>
  <c r="AB1051" i="5"/>
  <c r="X1051" i="5"/>
  <c r="V1051" i="5"/>
  <c r="T1051" i="5"/>
  <c r="S1051" i="5"/>
  <c r="AB1050" i="5"/>
  <c r="X1050" i="5"/>
  <c r="V1050" i="5"/>
  <c r="T1050" i="5"/>
  <c r="S1050" i="5"/>
  <c r="AB1049" i="5"/>
  <c r="X1049" i="5"/>
  <c r="V1049" i="5"/>
  <c r="T1049" i="5"/>
  <c r="S1049" i="5"/>
  <c r="AB1048" i="5"/>
  <c r="X1048" i="5"/>
  <c r="V1048" i="5"/>
  <c r="T1048" i="5"/>
  <c r="S1048" i="5"/>
  <c r="AB1047" i="5"/>
  <c r="X1047" i="5"/>
  <c r="V1047" i="5"/>
  <c r="T1047" i="5"/>
  <c r="S1047" i="5"/>
  <c r="AB1046" i="5"/>
  <c r="X1046" i="5"/>
  <c r="V1046" i="5"/>
  <c r="T1046" i="5"/>
  <c r="S1046" i="5"/>
  <c r="AB1045" i="5"/>
  <c r="X1045" i="5"/>
  <c r="V1045" i="5"/>
  <c r="T1045" i="5"/>
  <c r="S1045" i="5"/>
  <c r="AB1044" i="5"/>
  <c r="X1044" i="5"/>
  <c r="V1044" i="5"/>
  <c r="T1044" i="5"/>
  <c r="S1044" i="5"/>
  <c r="AB1043" i="5"/>
  <c r="X1043" i="5"/>
  <c r="V1043" i="5"/>
  <c r="T1043" i="5"/>
  <c r="S1043" i="5"/>
  <c r="AB1042" i="5"/>
  <c r="X1042" i="5"/>
  <c r="V1042" i="5"/>
  <c r="T1042" i="5"/>
  <c r="S1042" i="5"/>
  <c r="AB1041" i="5"/>
  <c r="X1041" i="5"/>
  <c r="V1041" i="5"/>
  <c r="T1041" i="5"/>
  <c r="S1041" i="5"/>
  <c r="AB1040" i="5"/>
  <c r="X1040" i="5"/>
  <c r="V1040" i="5"/>
  <c r="T1040" i="5"/>
  <c r="S1040" i="5"/>
  <c r="AB1039" i="5"/>
  <c r="X1039" i="5"/>
  <c r="V1039" i="5"/>
  <c r="T1039" i="5"/>
  <c r="S1039" i="5"/>
  <c r="AB1038" i="5"/>
  <c r="X1038" i="5"/>
  <c r="V1038" i="5"/>
  <c r="T1038" i="5"/>
  <c r="S1038" i="5"/>
  <c r="AB1037" i="5"/>
  <c r="X1037" i="5"/>
  <c r="V1037" i="5"/>
  <c r="T1037" i="5"/>
  <c r="S1037" i="5"/>
  <c r="AB1036" i="5"/>
  <c r="X1036" i="5"/>
  <c r="V1036" i="5"/>
  <c r="T1036" i="5"/>
  <c r="S1036" i="5"/>
  <c r="AB1035" i="5"/>
  <c r="X1035" i="5"/>
  <c r="V1035" i="5"/>
  <c r="T1035" i="5"/>
  <c r="S1035" i="5"/>
  <c r="AB1034" i="5"/>
  <c r="X1034" i="5"/>
  <c r="V1034" i="5"/>
  <c r="T1034" i="5"/>
  <c r="S1034" i="5"/>
  <c r="AB1033" i="5"/>
  <c r="X1033" i="5"/>
  <c r="V1033" i="5"/>
  <c r="T1033" i="5"/>
  <c r="S1033" i="5"/>
  <c r="AB1032" i="5"/>
  <c r="X1032" i="5"/>
  <c r="V1032" i="5"/>
  <c r="T1032" i="5"/>
  <c r="S1032" i="5"/>
  <c r="AB1031" i="5"/>
  <c r="X1031" i="5"/>
  <c r="V1031" i="5"/>
  <c r="T1031" i="5"/>
  <c r="S1031" i="5"/>
  <c r="AB1030" i="5"/>
  <c r="X1030" i="5"/>
  <c r="V1030" i="5"/>
  <c r="T1030" i="5"/>
  <c r="S1030" i="5"/>
  <c r="AB1029" i="5"/>
  <c r="X1029" i="5"/>
  <c r="V1029" i="5"/>
  <c r="T1029" i="5"/>
  <c r="S1029" i="5"/>
  <c r="AB1028" i="5"/>
  <c r="X1028" i="5"/>
  <c r="V1028" i="5"/>
  <c r="T1028" i="5"/>
  <c r="S1028" i="5"/>
  <c r="AB1027" i="5"/>
  <c r="X1027" i="5"/>
  <c r="V1027" i="5"/>
  <c r="T1027" i="5"/>
  <c r="S1027" i="5"/>
  <c r="AB1026" i="5"/>
  <c r="X1026" i="5"/>
  <c r="V1026" i="5"/>
  <c r="T1026" i="5"/>
  <c r="S1026" i="5"/>
  <c r="AB1025" i="5"/>
  <c r="X1025" i="5"/>
  <c r="V1025" i="5"/>
  <c r="T1025" i="5"/>
  <c r="S1025" i="5"/>
  <c r="AB1024" i="5"/>
  <c r="X1024" i="5"/>
  <c r="V1024" i="5"/>
  <c r="T1024" i="5"/>
  <c r="S1024" i="5"/>
  <c r="AB1023" i="5"/>
  <c r="X1023" i="5"/>
  <c r="V1023" i="5"/>
  <c r="T1023" i="5"/>
  <c r="S1023" i="5"/>
  <c r="AB1022" i="5"/>
  <c r="X1022" i="5"/>
  <c r="V1022" i="5"/>
  <c r="T1022" i="5"/>
  <c r="S1022" i="5"/>
  <c r="AB1021" i="5"/>
  <c r="X1021" i="5"/>
  <c r="V1021" i="5"/>
  <c r="T1021" i="5"/>
  <c r="S1021" i="5"/>
  <c r="AB1020" i="5"/>
  <c r="X1020" i="5"/>
  <c r="V1020" i="5"/>
  <c r="T1020" i="5"/>
  <c r="S1020" i="5"/>
  <c r="AB1019" i="5"/>
  <c r="X1019" i="5"/>
  <c r="V1019" i="5"/>
  <c r="T1019" i="5"/>
  <c r="S1019" i="5"/>
  <c r="AB1018" i="5"/>
  <c r="X1018" i="5"/>
  <c r="V1018" i="5"/>
  <c r="T1018" i="5"/>
  <c r="S1018" i="5"/>
  <c r="AB1017" i="5"/>
  <c r="X1017" i="5"/>
  <c r="V1017" i="5"/>
  <c r="T1017" i="5"/>
  <c r="S1017" i="5"/>
  <c r="AB1016" i="5"/>
  <c r="X1016" i="5"/>
  <c r="V1016" i="5"/>
  <c r="T1016" i="5"/>
  <c r="S1016" i="5"/>
  <c r="AB1015" i="5"/>
  <c r="X1015" i="5"/>
  <c r="V1015" i="5"/>
  <c r="T1015" i="5"/>
  <c r="S1015" i="5"/>
  <c r="AB1014" i="5"/>
  <c r="X1014" i="5"/>
  <c r="V1014" i="5"/>
  <c r="T1014" i="5"/>
  <c r="S1014" i="5"/>
  <c r="AB1013" i="5"/>
  <c r="X1013" i="5"/>
  <c r="V1013" i="5"/>
  <c r="T1013" i="5"/>
  <c r="S1013" i="5"/>
  <c r="AB1012" i="5"/>
  <c r="X1012" i="5"/>
  <c r="V1012" i="5"/>
  <c r="T1012" i="5"/>
  <c r="S1012" i="5"/>
  <c r="AB1011" i="5"/>
  <c r="X1011" i="5"/>
  <c r="V1011" i="5"/>
  <c r="T1011" i="5"/>
  <c r="S1011" i="5"/>
  <c r="AB1010" i="5"/>
  <c r="X1010" i="5"/>
  <c r="V1010" i="5"/>
  <c r="T1010" i="5"/>
  <c r="S1010" i="5"/>
  <c r="AB1009" i="5"/>
  <c r="X1009" i="5"/>
  <c r="V1009" i="5"/>
  <c r="T1009" i="5"/>
  <c r="S1009" i="5"/>
  <c r="AB1008" i="5"/>
  <c r="X1008" i="5"/>
  <c r="V1008" i="5"/>
  <c r="T1008" i="5"/>
  <c r="S1008" i="5"/>
  <c r="AB1007" i="5"/>
  <c r="X1007" i="5"/>
  <c r="V1007" i="5"/>
  <c r="T1007" i="5"/>
  <c r="S1007" i="5"/>
  <c r="AB1006" i="5"/>
  <c r="X1006" i="5"/>
  <c r="V1006" i="5"/>
  <c r="T1006" i="5"/>
  <c r="S1006" i="5"/>
  <c r="AB1005" i="5"/>
  <c r="X1005" i="5"/>
  <c r="V1005" i="5"/>
  <c r="T1005" i="5"/>
  <c r="S1005" i="5"/>
  <c r="AB1004" i="5"/>
  <c r="X1004" i="5"/>
  <c r="V1004" i="5"/>
  <c r="T1004" i="5"/>
  <c r="S1004" i="5"/>
  <c r="AB1003" i="5"/>
  <c r="X1003" i="5"/>
  <c r="V1003" i="5"/>
  <c r="T1003" i="5"/>
  <c r="S1003" i="5"/>
  <c r="AB1002" i="5"/>
  <c r="X1002" i="5"/>
  <c r="V1002" i="5"/>
  <c r="T1002" i="5"/>
  <c r="S1002" i="5"/>
  <c r="AB1001" i="5"/>
  <c r="X1001" i="5"/>
  <c r="V1001" i="5"/>
  <c r="T1001" i="5"/>
  <c r="S1001" i="5"/>
  <c r="AB1000" i="5"/>
  <c r="X1000" i="5"/>
  <c r="V1000" i="5"/>
  <c r="T1000" i="5"/>
  <c r="S1000" i="5"/>
  <c r="AB999" i="5"/>
  <c r="X999" i="5"/>
  <c r="V999" i="5"/>
  <c r="T999" i="5"/>
  <c r="S999" i="5"/>
  <c r="AB998" i="5"/>
  <c r="X998" i="5"/>
  <c r="V998" i="5"/>
  <c r="T998" i="5"/>
  <c r="S998" i="5"/>
  <c r="AB997" i="5"/>
  <c r="X997" i="5"/>
  <c r="V997" i="5"/>
  <c r="T997" i="5"/>
  <c r="S997" i="5"/>
  <c r="AB996" i="5"/>
  <c r="X996" i="5"/>
  <c r="V996" i="5"/>
  <c r="T996" i="5"/>
  <c r="S996" i="5"/>
  <c r="AB995" i="5"/>
  <c r="X995" i="5"/>
  <c r="V995" i="5"/>
  <c r="T995" i="5"/>
  <c r="S995" i="5"/>
  <c r="AB994" i="5"/>
  <c r="X994" i="5"/>
  <c r="V994" i="5"/>
  <c r="T994" i="5"/>
  <c r="S994" i="5"/>
  <c r="AB993" i="5"/>
  <c r="X993" i="5"/>
  <c r="V993" i="5"/>
  <c r="T993" i="5"/>
  <c r="S993" i="5"/>
  <c r="AB992" i="5"/>
  <c r="X992" i="5"/>
  <c r="V992" i="5"/>
  <c r="T992" i="5"/>
  <c r="S992" i="5"/>
  <c r="AB991" i="5"/>
  <c r="X991" i="5"/>
  <c r="V991" i="5"/>
  <c r="T991" i="5"/>
  <c r="S991" i="5"/>
  <c r="AB990" i="5"/>
  <c r="X990" i="5"/>
  <c r="V990" i="5"/>
  <c r="T990" i="5"/>
  <c r="S990" i="5"/>
  <c r="AB989" i="5"/>
  <c r="X989" i="5"/>
  <c r="V989" i="5"/>
  <c r="T989" i="5"/>
  <c r="S989" i="5"/>
  <c r="AB988" i="5"/>
  <c r="X988" i="5"/>
  <c r="V988" i="5"/>
  <c r="T988" i="5"/>
  <c r="S988" i="5"/>
  <c r="AB987" i="5"/>
  <c r="X987" i="5"/>
  <c r="V987" i="5"/>
  <c r="T987" i="5"/>
  <c r="S987" i="5"/>
  <c r="AB986" i="5"/>
  <c r="X986" i="5"/>
  <c r="V986" i="5"/>
  <c r="T986" i="5"/>
  <c r="S986" i="5"/>
  <c r="AB985" i="5"/>
  <c r="X985" i="5"/>
  <c r="V985" i="5"/>
  <c r="T985" i="5"/>
  <c r="S985" i="5"/>
  <c r="AB984" i="5"/>
  <c r="X984" i="5"/>
  <c r="V984" i="5"/>
  <c r="T984" i="5"/>
  <c r="S984" i="5"/>
  <c r="AB983" i="5"/>
  <c r="X983" i="5"/>
  <c r="V983" i="5"/>
  <c r="T983" i="5"/>
  <c r="S983" i="5"/>
  <c r="AB982" i="5"/>
  <c r="X982" i="5"/>
  <c r="V982" i="5"/>
  <c r="T982" i="5"/>
  <c r="S982" i="5"/>
  <c r="AB981" i="5"/>
  <c r="X981" i="5"/>
  <c r="V981" i="5"/>
  <c r="T981" i="5"/>
  <c r="S981" i="5"/>
  <c r="AB980" i="5"/>
  <c r="X980" i="5"/>
  <c r="V980" i="5"/>
  <c r="T980" i="5"/>
  <c r="S980" i="5"/>
  <c r="AB979" i="5"/>
  <c r="X979" i="5"/>
  <c r="V979" i="5"/>
  <c r="T979" i="5"/>
  <c r="S979" i="5"/>
  <c r="AB978" i="5"/>
  <c r="X978" i="5"/>
  <c r="V978" i="5"/>
  <c r="T978" i="5"/>
  <c r="S978" i="5"/>
  <c r="AB977" i="5"/>
  <c r="X977" i="5"/>
  <c r="V977" i="5"/>
  <c r="T977" i="5"/>
  <c r="S977" i="5"/>
  <c r="AB976" i="5"/>
  <c r="X976" i="5"/>
  <c r="V976" i="5"/>
  <c r="T976" i="5"/>
  <c r="S976" i="5"/>
  <c r="AB975" i="5"/>
  <c r="X975" i="5"/>
  <c r="V975" i="5"/>
  <c r="T975" i="5"/>
  <c r="S975" i="5"/>
  <c r="AB974" i="5"/>
  <c r="X974" i="5"/>
  <c r="V974" i="5"/>
  <c r="T974" i="5"/>
  <c r="S974" i="5"/>
  <c r="AB973" i="5"/>
  <c r="X973" i="5"/>
  <c r="V973" i="5"/>
  <c r="T973" i="5"/>
  <c r="S973" i="5"/>
  <c r="AB972" i="5"/>
  <c r="X972" i="5"/>
  <c r="V972" i="5"/>
  <c r="T972" i="5"/>
  <c r="S972" i="5"/>
  <c r="AB971" i="5"/>
  <c r="X971" i="5"/>
  <c r="V971" i="5"/>
  <c r="T971" i="5"/>
  <c r="S971" i="5"/>
  <c r="AB970" i="5"/>
  <c r="X970" i="5"/>
  <c r="V970" i="5"/>
  <c r="T970" i="5"/>
  <c r="S970" i="5"/>
  <c r="AB969" i="5"/>
  <c r="X969" i="5"/>
  <c r="V969" i="5"/>
  <c r="T969" i="5"/>
  <c r="S969" i="5"/>
  <c r="AB968" i="5"/>
  <c r="X968" i="5"/>
  <c r="V968" i="5"/>
  <c r="T968" i="5"/>
  <c r="S968" i="5"/>
  <c r="AB967" i="5"/>
  <c r="X967" i="5"/>
  <c r="V967" i="5"/>
  <c r="T967" i="5"/>
  <c r="S967" i="5"/>
  <c r="AB966" i="5"/>
  <c r="X966" i="5"/>
  <c r="V966" i="5"/>
  <c r="T966" i="5"/>
  <c r="S966" i="5"/>
  <c r="AB965" i="5"/>
  <c r="X965" i="5"/>
  <c r="V965" i="5"/>
  <c r="T965" i="5"/>
  <c r="S965" i="5"/>
  <c r="AB964" i="5"/>
  <c r="X964" i="5"/>
  <c r="V964" i="5"/>
  <c r="T964" i="5"/>
  <c r="S964" i="5"/>
  <c r="AB963" i="5"/>
  <c r="X963" i="5"/>
  <c r="V963" i="5"/>
  <c r="T963" i="5"/>
  <c r="S963" i="5"/>
  <c r="AB962" i="5"/>
  <c r="X962" i="5"/>
  <c r="V962" i="5"/>
  <c r="T962" i="5"/>
  <c r="S962" i="5"/>
  <c r="AB961" i="5"/>
  <c r="X961" i="5"/>
  <c r="V961" i="5"/>
  <c r="T961" i="5"/>
  <c r="S961" i="5"/>
  <c r="AB960" i="5"/>
  <c r="X960" i="5"/>
  <c r="V960" i="5"/>
  <c r="T960" i="5"/>
  <c r="S960" i="5"/>
  <c r="AB959" i="5"/>
  <c r="X959" i="5"/>
  <c r="V959" i="5"/>
  <c r="T959" i="5"/>
  <c r="S959" i="5"/>
  <c r="AB958" i="5"/>
  <c r="X958" i="5"/>
  <c r="V958" i="5"/>
  <c r="T958" i="5"/>
  <c r="S958" i="5"/>
  <c r="AB957" i="5"/>
  <c r="X957" i="5"/>
  <c r="V957" i="5"/>
  <c r="T957" i="5"/>
  <c r="S957" i="5"/>
  <c r="AB956" i="5"/>
  <c r="X956" i="5"/>
  <c r="V956" i="5"/>
  <c r="T956" i="5"/>
  <c r="S956" i="5"/>
  <c r="AB955" i="5"/>
  <c r="X955" i="5"/>
  <c r="V955" i="5"/>
  <c r="T955" i="5"/>
  <c r="S955" i="5"/>
  <c r="AB954" i="5"/>
  <c r="X954" i="5"/>
  <c r="V954" i="5"/>
  <c r="T954" i="5"/>
  <c r="S954" i="5"/>
  <c r="AB953" i="5"/>
  <c r="X953" i="5"/>
  <c r="V953" i="5"/>
  <c r="T953" i="5"/>
  <c r="S953" i="5"/>
  <c r="AB952" i="5"/>
  <c r="X952" i="5"/>
  <c r="V952" i="5"/>
  <c r="T952" i="5"/>
  <c r="S952" i="5"/>
  <c r="AB951" i="5"/>
  <c r="X951" i="5"/>
  <c r="V951" i="5"/>
  <c r="T951" i="5"/>
  <c r="S951" i="5"/>
  <c r="AB950" i="5"/>
  <c r="X950" i="5"/>
  <c r="V950" i="5"/>
  <c r="T950" i="5"/>
  <c r="S950" i="5"/>
  <c r="AB949" i="5"/>
  <c r="X949" i="5"/>
  <c r="V949" i="5"/>
  <c r="T949" i="5"/>
  <c r="S949" i="5"/>
  <c r="AB948" i="5"/>
  <c r="X948" i="5"/>
  <c r="V948" i="5"/>
  <c r="T948" i="5"/>
  <c r="S948" i="5"/>
  <c r="AB947" i="5"/>
  <c r="X947" i="5"/>
  <c r="V947" i="5"/>
  <c r="T947" i="5"/>
  <c r="S947" i="5"/>
  <c r="AB946" i="5"/>
  <c r="X946" i="5"/>
  <c r="V946" i="5"/>
  <c r="T946" i="5"/>
  <c r="S946" i="5"/>
  <c r="AB945" i="5"/>
  <c r="X945" i="5"/>
  <c r="V945" i="5"/>
  <c r="T945" i="5"/>
  <c r="S945" i="5"/>
  <c r="AB944" i="5"/>
  <c r="X944" i="5"/>
  <c r="V944" i="5"/>
  <c r="T944" i="5"/>
  <c r="S944" i="5"/>
  <c r="AB943" i="5"/>
  <c r="X943" i="5"/>
  <c r="V943" i="5"/>
  <c r="T943" i="5"/>
  <c r="S943" i="5"/>
  <c r="AB942" i="5"/>
  <c r="X942" i="5"/>
  <c r="V942" i="5"/>
  <c r="T942" i="5"/>
  <c r="S942" i="5"/>
  <c r="AB941" i="5"/>
  <c r="X941" i="5"/>
  <c r="V941" i="5"/>
  <c r="T941" i="5"/>
  <c r="S941" i="5"/>
  <c r="AB940" i="5"/>
  <c r="X940" i="5"/>
  <c r="V940" i="5"/>
  <c r="T940" i="5"/>
  <c r="S940" i="5"/>
  <c r="AB939" i="5"/>
  <c r="X939" i="5"/>
  <c r="V939" i="5"/>
  <c r="T939" i="5"/>
  <c r="S939" i="5"/>
  <c r="AB938" i="5"/>
  <c r="X938" i="5"/>
  <c r="V938" i="5"/>
  <c r="T938" i="5"/>
  <c r="S938" i="5"/>
  <c r="AB937" i="5"/>
  <c r="X937" i="5"/>
  <c r="V937" i="5"/>
  <c r="T937" i="5"/>
  <c r="S937" i="5"/>
  <c r="AB936" i="5"/>
  <c r="X936" i="5"/>
  <c r="V936" i="5"/>
  <c r="T936" i="5"/>
  <c r="S936" i="5"/>
  <c r="AB935" i="5"/>
  <c r="X935" i="5"/>
  <c r="V935" i="5"/>
  <c r="T935" i="5"/>
  <c r="S935" i="5"/>
  <c r="AB934" i="5"/>
  <c r="X934" i="5"/>
  <c r="V934" i="5"/>
  <c r="T934" i="5"/>
  <c r="S934" i="5"/>
  <c r="AB933" i="5"/>
  <c r="X933" i="5"/>
  <c r="V933" i="5"/>
  <c r="T933" i="5"/>
  <c r="S933" i="5"/>
  <c r="AB932" i="5"/>
  <c r="X932" i="5"/>
  <c r="V932" i="5"/>
  <c r="T932" i="5"/>
  <c r="S932" i="5"/>
  <c r="AB931" i="5"/>
  <c r="X931" i="5"/>
  <c r="V931" i="5"/>
  <c r="T931" i="5"/>
  <c r="S931" i="5"/>
  <c r="AB930" i="5"/>
  <c r="X930" i="5"/>
  <c r="V930" i="5"/>
  <c r="T930" i="5"/>
  <c r="S930" i="5"/>
  <c r="AB929" i="5"/>
  <c r="X929" i="5"/>
  <c r="V929" i="5"/>
  <c r="T929" i="5"/>
  <c r="S929" i="5"/>
  <c r="AB928" i="5"/>
  <c r="X928" i="5"/>
  <c r="V928" i="5"/>
  <c r="T928" i="5"/>
  <c r="S928" i="5"/>
  <c r="AB927" i="5"/>
  <c r="X927" i="5"/>
  <c r="V927" i="5"/>
  <c r="T927" i="5"/>
  <c r="S927" i="5"/>
  <c r="AB926" i="5"/>
  <c r="X926" i="5"/>
  <c r="V926" i="5"/>
  <c r="T926" i="5"/>
  <c r="S926" i="5"/>
  <c r="AB925" i="5"/>
  <c r="X925" i="5"/>
  <c r="V925" i="5"/>
  <c r="T925" i="5"/>
  <c r="S925" i="5"/>
  <c r="AB924" i="5"/>
  <c r="X924" i="5"/>
  <c r="V924" i="5"/>
  <c r="T924" i="5"/>
  <c r="S924" i="5"/>
  <c r="AB923" i="5"/>
  <c r="X923" i="5"/>
  <c r="V923" i="5"/>
  <c r="T923" i="5"/>
  <c r="S923" i="5"/>
  <c r="AB922" i="5"/>
  <c r="X922" i="5"/>
  <c r="V922" i="5"/>
  <c r="T922" i="5"/>
  <c r="S922" i="5"/>
  <c r="AB921" i="5"/>
  <c r="X921" i="5"/>
  <c r="V921" i="5"/>
  <c r="T921" i="5"/>
  <c r="S921" i="5"/>
  <c r="AB920" i="5"/>
  <c r="X920" i="5"/>
  <c r="V920" i="5"/>
  <c r="T920" i="5"/>
  <c r="S920" i="5"/>
  <c r="AB919" i="5"/>
  <c r="X919" i="5"/>
  <c r="V919" i="5"/>
  <c r="T919" i="5"/>
  <c r="S919" i="5"/>
  <c r="AB918" i="5"/>
  <c r="X918" i="5"/>
  <c r="V918" i="5"/>
  <c r="T918" i="5"/>
  <c r="S918" i="5"/>
  <c r="AB917" i="5"/>
  <c r="X917" i="5"/>
  <c r="V917" i="5"/>
  <c r="T917" i="5"/>
  <c r="S917" i="5"/>
  <c r="AB916" i="5"/>
  <c r="X916" i="5"/>
  <c r="V916" i="5"/>
  <c r="T916" i="5"/>
  <c r="S916" i="5"/>
  <c r="AB915" i="5"/>
  <c r="X915" i="5"/>
  <c r="V915" i="5"/>
  <c r="T915" i="5"/>
  <c r="S915" i="5"/>
  <c r="AB914" i="5"/>
  <c r="X914" i="5"/>
  <c r="V914" i="5"/>
  <c r="T914" i="5"/>
  <c r="S914" i="5"/>
  <c r="AB913" i="5"/>
  <c r="X913" i="5"/>
  <c r="V913" i="5"/>
  <c r="T913" i="5"/>
  <c r="S913" i="5"/>
  <c r="AB912" i="5"/>
  <c r="X912" i="5"/>
  <c r="V912" i="5"/>
  <c r="T912" i="5"/>
  <c r="S912" i="5"/>
  <c r="AB911" i="5"/>
  <c r="X911" i="5"/>
  <c r="V911" i="5"/>
  <c r="T911" i="5"/>
  <c r="S911" i="5"/>
  <c r="AB910" i="5"/>
  <c r="X910" i="5"/>
  <c r="V910" i="5"/>
  <c r="T910" i="5"/>
  <c r="S910" i="5"/>
  <c r="AB909" i="5"/>
  <c r="X909" i="5"/>
  <c r="V909" i="5"/>
  <c r="T909" i="5"/>
  <c r="S909" i="5"/>
  <c r="AB908" i="5"/>
  <c r="X908" i="5"/>
  <c r="V908" i="5"/>
  <c r="T908" i="5"/>
  <c r="S908" i="5"/>
  <c r="AB907" i="5"/>
  <c r="X907" i="5"/>
  <c r="V907" i="5"/>
  <c r="T907" i="5"/>
  <c r="S907" i="5"/>
  <c r="AB906" i="5"/>
  <c r="X906" i="5"/>
  <c r="V906" i="5"/>
  <c r="T906" i="5"/>
  <c r="S906" i="5"/>
  <c r="AB905" i="5"/>
  <c r="X905" i="5"/>
  <c r="V905" i="5"/>
  <c r="T905" i="5"/>
  <c r="S905" i="5"/>
  <c r="AB904" i="5"/>
  <c r="X904" i="5"/>
  <c r="V904" i="5"/>
  <c r="T904" i="5"/>
  <c r="S904" i="5"/>
  <c r="AB903" i="5"/>
  <c r="X903" i="5"/>
  <c r="V903" i="5"/>
  <c r="T903" i="5"/>
  <c r="S903" i="5"/>
  <c r="AB902" i="5"/>
  <c r="X902" i="5"/>
  <c r="V902" i="5"/>
  <c r="T902" i="5"/>
  <c r="S902" i="5"/>
  <c r="AB901" i="5"/>
  <c r="X901" i="5"/>
  <c r="V901" i="5"/>
  <c r="T901" i="5"/>
  <c r="S901" i="5"/>
  <c r="AB900" i="5"/>
  <c r="X900" i="5"/>
  <c r="V900" i="5"/>
  <c r="T900" i="5"/>
  <c r="S900" i="5"/>
  <c r="AB899" i="5"/>
  <c r="X899" i="5"/>
  <c r="V899" i="5"/>
  <c r="T899" i="5"/>
  <c r="S899" i="5"/>
  <c r="AB898" i="5"/>
  <c r="X898" i="5"/>
  <c r="V898" i="5"/>
  <c r="T898" i="5"/>
  <c r="S898" i="5"/>
  <c r="AB897" i="5"/>
  <c r="X897" i="5"/>
  <c r="V897" i="5"/>
  <c r="T897" i="5"/>
  <c r="S897" i="5"/>
  <c r="AB896" i="5"/>
  <c r="X896" i="5"/>
  <c r="V896" i="5"/>
  <c r="T896" i="5"/>
  <c r="S896" i="5"/>
  <c r="AB895" i="5"/>
  <c r="X895" i="5"/>
  <c r="V895" i="5"/>
  <c r="T895" i="5"/>
  <c r="S895" i="5"/>
  <c r="AB894" i="5"/>
  <c r="X894" i="5"/>
  <c r="V894" i="5"/>
  <c r="T894" i="5"/>
  <c r="S894" i="5"/>
  <c r="AB893" i="5"/>
  <c r="X893" i="5"/>
  <c r="V893" i="5"/>
  <c r="T893" i="5"/>
  <c r="S893" i="5"/>
  <c r="AB892" i="5"/>
  <c r="X892" i="5"/>
  <c r="V892" i="5"/>
  <c r="T892" i="5"/>
  <c r="S892" i="5"/>
  <c r="AB891" i="5"/>
  <c r="X891" i="5"/>
  <c r="V891" i="5"/>
  <c r="T891" i="5"/>
  <c r="S891" i="5"/>
  <c r="AB890" i="5"/>
  <c r="X890" i="5"/>
  <c r="V890" i="5"/>
  <c r="T890" i="5"/>
  <c r="S890" i="5"/>
  <c r="AB889" i="5"/>
  <c r="X889" i="5"/>
  <c r="V889" i="5"/>
  <c r="T889" i="5"/>
  <c r="S889" i="5"/>
  <c r="AB888" i="5"/>
  <c r="X888" i="5"/>
  <c r="V888" i="5"/>
  <c r="T888" i="5"/>
  <c r="S888" i="5"/>
  <c r="AB887" i="5"/>
  <c r="X887" i="5"/>
  <c r="V887" i="5"/>
  <c r="T887" i="5"/>
  <c r="S887" i="5"/>
  <c r="AB886" i="5"/>
  <c r="X886" i="5"/>
  <c r="V886" i="5"/>
  <c r="T886" i="5"/>
  <c r="S886" i="5"/>
  <c r="AB885" i="5"/>
  <c r="X885" i="5"/>
  <c r="V885" i="5"/>
  <c r="T885" i="5"/>
  <c r="S885" i="5"/>
  <c r="AB884" i="5"/>
  <c r="X884" i="5"/>
  <c r="V884" i="5"/>
  <c r="T884" i="5"/>
  <c r="S884" i="5"/>
  <c r="AB883" i="5"/>
  <c r="X883" i="5"/>
  <c r="V883" i="5"/>
  <c r="T883" i="5"/>
  <c r="S883" i="5"/>
  <c r="AB882" i="5"/>
  <c r="X882" i="5"/>
  <c r="V882" i="5"/>
  <c r="T882" i="5"/>
  <c r="S882" i="5"/>
  <c r="AB881" i="5"/>
  <c r="X881" i="5"/>
  <c r="V881" i="5"/>
  <c r="T881" i="5"/>
  <c r="S881" i="5"/>
  <c r="AB880" i="5"/>
  <c r="X880" i="5"/>
  <c r="V880" i="5"/>
  <c r="T880" i="5"/>
  <c r="S880" i="5"/>
  <c r="AB879" i="5"/>
  <c r="X879" i="5"/>
  <c r="V879" i="5"/>
  <c r="T879" i="5"/>
  <c r="S879" i="5"/>
  <c r="AB878" i="5"/>
  <c r="X878" i="5"/>
  <c r="V878" i="5"/>
  <c r="T878" i="5"/>
  <c r="S878" i="5"/>
  <c r="AB877" i="5"/>
  <c r="X877" i="5"/>
  <c r="V877" i="5"/>
  <c r="T877" i="5"/>
  <c r="S877" i="5"/>
  <c r="AB876" i="5"/>
  <c r="X876" i="5"/>
  <c r="V876" i="5"/>
  <c r="T876" i="5"/>
  <c r="S876" i="5"/>
  <c r="AB875" i="5"/>
  <c r="X875" i="5"/>
  <c r="V875" i="5"/>
  <c r="T875" i="5"/>
  <c r="S875" i="5"/>
  <c r="AB874" i="5"/>
  <c r="X874" i="5"/>
  <c r="V874" i="5"/>
  <c r="T874" i="5"/>
  <c r="S874" i="5"/>
  <c r="AB873" i="5"/>
  <c r="X873" i="5"/>
  <c r="V873" i="5"/>
  <c r="T873" i="5"/>
  <c r="S873" i="5"/>
  <c r="AB872" i="5"/>
  <c r="X872" i="5"/>
  <c r="V872" i="5"/>
  <c r="T872" i="5"/>
  <c r="S872" i="5"/>
  <c r="AB871" i="5"/>
  <c r="X871" i="5"/>
  <c r="V871" i="5"/>
  <c r="T871" i="5"/>
  <c r="S871" i="5"/>
  <c r="AB870" i="5"/>
  <c r="X870" i="5"/>
  <c r="V870" i="5"/>
  <c r="T870" i="5"/>
  <c r="S870" i="5"/>
  <c r="AB869" i="5"/>
  <c r="X869" i="5"/>
  <c r="V869" i="5"/>
  <c r="T869" i="5"/>
  <c r="S869" i="5"/>
  <c r="AB868" i="5"/>
  <c r="X868" i="5"/>
  <c r="V868" i="5"/>
  <c r="T868" i="5"/>
  <c r="S868" i="5"/>
  <c r="AB867" i="5"/>
  <c r="X867" i="5"/>
  <c r="V867" i="5"/>
  <c r="T867" i="5"/>
  <c r="S867" i="5"/>
  <c r="AB866" i="5"/>
  <c r="X866" i="5"/>
  <c r="V866" i="5"/>
  <c r="T866" i="5"/>
  <c r="S866" i="5"/>
  <c r="AB865" i="5"/>
  <c r="X865" i="5"/>
  <c r="V865" i="5"/>
  <c r="T865" i="5"/>
  <c r="S865" i="5"/>
  <c r="AB864" i="5"/>
  <c r="X864" i="5"/>
  <c r="V864" i="5"/>
  <c r="T864" i="5"/>
  <c r="S864" i="5"/>
  <c r="AB863" i="5"/>
  <c r="X863" i="5"/>
  <c r="V863" i="5"/>
  <c r="T863" i="5"/>
  <c r="S863" i="5"/>
  <c r="AB862" i="5"/>
  <c r="X862" i="5"/>
  <c r="V862" i="5"/>
  <c r="T862" i="5"/>
  <c r="S862" i="5"/>
  <c r="AB861" i="5"/>
  <c r="X861" i="5"/>
  <c r="V861" i="5"/>
  <c r="T861" i="5"/>
  <c r="S861" i="5"/>
  <c r="AB860" i="5"/>
  <c r="X860" i="5"/>
  <c r="V860" i="5"/>
  <c r="T860" i="5"/>
  <c r="S860" i="5"/>
  <c r="AB859" i="5"/>
  <c r="X859" i="5"/>
  <c r="V859" i="5"/>
  <c r="T859" i="5"/>
  <c r="S859" i="5"/>
  <c r="AB858" i="5"/>
  <c r="X858" i="5"/>
  <c r="V858" i="5"/>
  <c r="T858" i="5"/>
  <c r="S858" i="5"/>
  <c r="AB857" i="5"/>
  <c r="X857" i="5"/>
  <c r="V857" i="5"/>
  <c r="T857" i="5"/>
  <c r="S857" i="5"/>
  <c r="AB856" i="5"/>
  <c r="X856" i="5"/>
  <c r="V856" i="5"/>
  <c r="T856" i="5"/>
  <c r="S856" i="5"/>
  <c r="AB855" i="5"/>
  <c r="X855" i="5"/>
  <c r="V855" i="5"/>
  <c r="T855" i="5"/>
  <c r="S855" i="5"/>
  <c r="AB854" i="5"/>
  <c r="X854" i="5"/>
  <c r="V854" i="5"/>
  <c r="T854" i="5"/>
  <c r="S854" i="5"/>
  <c r="AB853" i="5"/>
  <c r="X853" i="5"/>
  <c r="V853" i="5"/>
  <c r="T853" i="5"/>
  <c r="S853" i="5"/>
  <c r="AB852" i="5"/>
  <c r="X852" i="5"/>
  <c r="V852" i="5"/>
  <c r="T852" i="5"/>
  <c r="S852" i="5"/>
  <c r="AB851" i="5"/>
  <c r="X851" i="5"/>
  <c r="V851" i="5"/>
  <c r="T851" i="5"/>
  <c r="S851" i="5"/>
  <c r="AB850" i="5"/>
  <c r="X850" i="5"/>
  <c r="V850" i="5"/>
  <c r="T850" i="5"/>
  <c r="S850" i="5"/>
  <c r="AB849" i="5"/>
  <c r="X849" i="5"/>
  <c r="V849" i="5"/>
  <c r="T849" i="5"/>
  <c r="S849" i="5"/>
  <c r="AB848" i="5"/>
  <c r="X848" i="5"/>
  <c r="V848" i="5"/>
  <c r="T848" i="5"/>
  <c r="S848" i="5"/>
  <c r="AB847" i="5"/>
  <c r="X847" i="5"/>
  <c r="V847" i="5"/>
  <c r="T847" i="5"/>
  <c r="S847" i="5"/>
  <c r="AB846" i="5"/>
  <c r="X846" i="5"/>
  <c r="V846" i="5"/>
  <c r="T846" i="5"/>
  <c r="S846" i="5"/>
  <c r="AB845" i="5"/>
  <c r="X845" i="5"/>
  <c r="V845" i="5"/>
  <c r="T845" i="5"/>
  <c r="S845" i="5"/>
  <c r="AB844" i="5"/>
  <c r="X844" i="5"/>
  <c r="V844" i="5"/>
  <c r="T844" i="5"/>
  <c r="S844" i="5"/>
  <c r="AB843" i="5"/>
  <c r="X843" i="5"/>
  <c r="V843" i="5"/>
  <c r="T843" i="5"/>
  <c r="S843" i="5"/>
  <c r="AB842" i="5"/>
  <c r="X842" i="5"/>
  <c r="V842" i="5"/>
  <c r="T842" i="5"/>
  <c r="S842" i="5"/>
  <c r="AB841" i="5"/>
  <c r="X841" i="5"/>
  <c r="V841" i="5"/>
  <c r="T841" i="5"/>
  <c r="S841" i="5"/>
  <c r="AB840" i="5"/>
  <c r="X840" i="5"/>
  <c r="V840" i="5"/>
  <c r="T840" i="5"/>
  <c r="S840" i="5"/>
  <c r="AB839" i="5"/>
  <c r="X839" i="5"/>
  <c r="V839" i="5"/>
  <c r="T839" i="5"/>
  <c r="S839" i="5"/>
  <c r="AB838" i="5"/>
  <c r="X838" i="5"/>
  <c r="V838" i="5"/>
  <c r="T838" i="5"/>
  <c r="S838" i="5"/>
  <c r="AB837" i="5"/>
  <c r="X837" i="5"/>
  <c r="V837" i="5"/>
  <c r="T837" i="5"/>
  <c r="S837" i="5"/>
  <c r="AB836" i="5"/>
  <c r="X836" i="5"/>
  <c r="V836" i="5"/>
  <c r="T836" i="5"/>
  <c r="S836" i="5"/>
  <c r="AB835" i="5"/>
  <c r="X835" i="5"/>
  <c r="V835" i="5"/>
  <c r="T835" i="5"/>
  <c r="S835" i="5"/>
  <c r="AB834" i="5"/>
  <c r="X834" i="5"/>
  <c r="V834" i="5"/>
  <c r="T834" i="5"/>
  <c r="S834" i="5"/>
  <c r="AB833" i="5"/>
  <c r="X833" i="5"/>
  <c r="V833" i="5"/>
  <c r="T833" i="5"/>
  <c r="S833" i="5"/>
  <c r="AB832" i="5"/>
  <c r="X832" i="5"/>
  <c r="V832" i="5"/>
  <c r="T832" i="5"/>
  <c r="S832" i="5"/>
  <c r="AB831" i="5"/>
  <c r="X831" i="5"/>
  <c r="V831" i="5"/>
  <c r="T831" i="5"/>
  <c r="S831" i="5"/>
  <c r="AB830" i="5"/>
  <c r="X830" i="5"/>
  <c r="V830" i="5"/>
  <c r="T830" i="5"/>
  <c r="S830" i="5"/>
  <c r="AB829" i="5"/>
  <c r="X829" i="5"/>
  <c r="V829" i="5"/>
  <c r="T829" i="5"/>
  <c r="S829" i="5"/>
  <c r="AB828" i="5"/>
  <c r="X828" i="5"/>
  <c r="V828" i="5"/>
  <c r="T828" i="5"/>
  <c r="S828" i="5"/>
  <c r="AB827" i="5"/>
  <c r="X827" i="5"/>
  <c r="V827" i="5"/>
  <c r="T827" i="5"/>
  <c r="S827" i="5"/>
  <c r="AB826" i="5"/>
  <c r="X826" i="5"/>
  <c r="V826" i="5"/>
  <c r="T826" i="5"/>
  <c r="S826" i="5"/>
  <c r="AB825" i="5"/>
  <c r="X825" i="5"/>
  <c r="V825" i="5"/>
  <c r="T825" i="5"/>
  <c r="S825" i="5"/>
  <c r="AB824" i="5"/>
  <c r="X824" i="5"/>
  <c r="V824" i="5"/>
  <c r="T824" i="5"/>
  <c r="S824" i="5"/>
  <c r="AB823" i="5"/>
  <c r="X823" i="5"/>
  <c r="V823" i="5"/>
  <c r="T823" i="5"/>
  <c r="S823" i="5"/>
  <c r="AB822" i="5"/>
  <c r="X822" i="5"/>
  <c r="V822" i="5"/>
  <c r="T822" i="5"/>
  <c r="S822" i="5"/>
  <c r="AB821" i="5"/>
  <c r="X821" i="5"/>
  <c r="V821" i="5"/>
  <c r="T821" i="5"/>
  <c r="S821" i="5"/>
  <c r="AB820" i="5"/>
  <c r="X820" i="5"/>
  <c r="V820" i="5"/>
  <c r="T820" i="5"/>
  <c r="S820" i="5"/>
  <c r="AB819" i="5"/>
  <c r="X819" i="5"/>
  <c r="V819" i="5"/>
  <c r="T819" i="5"/>
  <c r="S819" i="5"/>
  <c r="AB818" i="5"/>
  <c r="X818" i="5"/>
  <c r="V818" i="5"/>
  <c r="T818" i="5"/>
  <c r="S818" i="5"/>
  <c r="AB817" i="5"/>
  <c r="X817" i="5"/>
  <c r="V817" i="5"/>
  <c r="T817" i="5"/>
  <c r="S817" i="5"/>
  <c r="AB816" i="5"/>
  <c r="X816" i="5"/>
  <c r="V816" i="5"/>
  <c r="T816" i="5"/>
  <c r="S816" i="5"/>
  <c r="AB815" i="5"/>
  <c r="X815" i="5"/>
  <c r="V815" i="5"/>
  <c r="T815" i="5"/>
  <c r="S815" i="5"/>
  <c r="AB814" i="5"/>
  <c r="X814" i="5"/>
  <c r="V814" i="5"/>
  <c r="T814" i="5"/>
  <c r="S814" i="5"/>
  <c r="AB813" i="5"/>
  <c r="X813" i="5"/>
  <c r="V813" i="5"/>
  <c r="T813" i="5"/>
  <c r="S813" i="5"/>
  <c r="AB812" i="5"/>
  <c r="X812" i="5"/>
  <c r="V812" i="5"/>
  <c r="T812" i="5"/>
  <c r="S812" i="5"/>
  <c r="AB811" i="5"/>
  <c r="X811" i="5"/>
  <c r="V811" i="5"/>
  <c r="T811" i="5"/>
  <c r="S811" i="5"/>
  <c r="AB810" i="5"/>
  <c r="X810" i="5"/>
  <c r="V810" i="5"/>
  <c r="T810" i="5"/>
  <c r="S810" i="5"/>
  <c r="AB809" i="5"/>
  <c r="X809" i="5"/>
  <c r="V809" i="5"/>
  <c r="T809" i="5"/>
  <c r="S809" i="5"/>
  <c r="AB808" i="5"/>
  <c r="X808" i="5"/>
  <c r="V808" i="5"/>
  <c r="T808" i="5"/>
  <c r="S808" i="5"/>
  <c r="AB807" i="5"/>
  <c r="X807" i="5"/>
  <c r="V807" i="5"/>
  <c r="T807" i="5"/>
  <c r="S807" i="5"/>
  <c r="AB806" i="5"/>
  <c r="X806" i="5"/>
  <c r="V806" i="5"/>
  <c r="T806" i="5"/>
  <c r="S806" i="5"/>
  <c r="AB805" i="5"/>
  <c r="X805" i="5"/>
  <c r="V805" i="5"/>
  <c r="T805" i="5"/>
  <c r="S805" i="5"/>
  <c r="AB804" i="5"/>
  <c r="X804" i="5"/>
  <c r="V804" i="5"/>
  <c r="T804" i="5"/>
  <c r="S804" i="5"/>
  <c r="AB803" i="5"/>
  <c r="X803" i="5"/>
  <c r="V803" i="5"/>
  <c r="T803" i="5"/>
  <c r="S803" i="5"/>
  <c r="AB802" i="5"/>
  <c r="X802" i="5"/>
  <c r="V802" i="5"/>
  <c r="T802" i="5"/>
  <c r="S802" i="5"/>
  <c r="AB801" i="5"/>
  <c r="X801" i="5"/>
  <c r="V801" i="5"/>
  <c r="T801" i="5"/>
  <c r="S801" i="5"/>
  <c r="AB800" i="5"/>
  <c r="X800" i="5"/>
  <c r="V800" i="5"/>
  <c r="T800" i="5"/>
  <c r="S800" i="5"/>
  <c r="AB799" i="5"/>
  <c r="X799" i="5"/>
  <c r="V799" i="5"/>
  <c r="T799" i="5"/>
  <c r="S799" i="5"/>
  <c r="AB798" i="5"/>
  <c r="X798" i="5"/>
  <c r="V798" i="5"/>
  <c r="T798" i="5"/>
  <c r="S798" i="5"/>
  <c r="AB797" i="5"/>
  <c r="X797" i="5"/>
  <c r="V797" i="5"/>
  <c r="T797" i="5"/>
  <c r="S797" i="5"/>
  <c r="AB796" i="5"/>
  <c r="X796" i="5"/>
  <c r="V796" i="5"/>
  <c r="T796" i="5"/>
  <c r="S796" i="5"/>
  <c r="AB795" i="5"/>
  <c r="X795" i="5"/>
  <c r="V795" i="5"/>
  <c r="T795" i="5"/>
  <c r="S795" i="5"/>
  <c r="AB794" i="5"/>
  <c r="X794" i="5"/>
  <c r="V794" i="5"/>
  <c r="T794" i="5"/>
  <c r="S794" i="5"/>
  <c r="AB793" i="5"/>
  <c r="X793" i="5"/>
  <c r="V793" i="5"/>
  <c r="T793" i="5"/>
  <c r="S793" i="5"/>
  <c r="AB792" i="5"/>
  <c r="X792" i="5"/>
  <c r="V792" i="5"/>
  <c r="T792" i="5"/>
  <c r="S792" i="5"/>
  <c r="AB791" i="5"/>
  <c r="X791" i="5"/>
  <c r="V791" i="5"/>
  <c r="T791" i="5"/>
  <c r="S791" i="5"/>
  <c r="AB790" i="5"/>
  <c r="X790" i="5"/>
  <c r="V790" i="5"/>
  <c r="T790" i="5"/>
  <c r="S790" i="5"/>
  <c r="AB789" i="5"/>
  <c r="X789" i="5"/>
  <c r="V789" i="5"/>
  <c r="T789" i="5"/>
  <c r="S789" i="5"/>
  <c r="AB788" i="5"/>
  <c r="X788" i="5"/>
  <c r="V788" i="5"/>
  <c r="T788" i="5"/>
  <c r="S788" i="5"/>
  <c r="AB787" i="5"/>
  <c r="X787" i="5"/>
  <c r="V787" i="5"/>
  <c r="T787" i="5"/>
  <c r="S787" i="5"/>
  <c r="AB786" i="5"/>
  <c r="X786" i="5"/>
  <c r="V786" i="5"/>
  <c r="T786" i="5"/>
  <c r="S786" i="5"/>
  <c r="AB785" i="5"/>
  <c r="X785" i="5"/>
  <c r="V785" i="5"/>
  <c r="T785" i="5"/>
  <c r="S785" i="5"/>
  <c r="AB784" i="5"/>
  <c r="X784" i="5"/>
  <c r="V784" i="5"/>
  <c r="T784" i="5"/>
  <c r="S784" i="5"/>
  <c r="AB783" i="5"/>
  <c r="X783" i="5"/>
  <c r="V783" i="5"/>
  <c r="T783" i="5"/>
  <c r="S783" i="5"/>
  <c r="AB782" i="5"/>
  <c r="X782" i="5"/>
  <c r="V782" i="5"/>
  <c r="T782" i="5"/>
  <c r="S782" i="5"/>
  <c r="AB781" i="5"/>
  <c r="X781" i="5"/>
  <c r="V781" i="5"/>
  <c r="T781" i="5"/>
  <c r="S781" i="5"/>
  <c r="AB780" i="5"/>
  <c r="X780" i="5"/>
  <c r="V780" i="5"/>
  <c r="T780" i="5"/>
  <c r="S780" i="5"/>
  <c r="AB779" i="5"/>
  <c r="X779" i="5"/>
  <c r="V779" i="5"/>
  <c r="T779" i="5"/>
  <c r="S779" i="5"/>
  <c r="AB778" i="5"/>
  <c r="X778" i="5"/>
  <c r="V778" i="5"/>
  <c r="T778" i="5"/>
  <c r="S778" i="5"/>
  <c r="AB777" i="5"/>
  <c r="X777" i="5"/>
  <c r="V777" i="5"/>
  <c r="T777" i="5"/>
  <c r="S777" i="5"/>
  <c r="AB776" i="5"/>
  <c r="X776" i="5"/>
  <c r="V776" i="5"/>
  <c r="T776" i="5"/>
  <c r="S776" i="5"/>
  <c r="AB775" i="5"/>
  <c r="X775" i="5"/>
  <c r="V775" i="5"/>
  <c r="T775" i="5"/>
  <c r="S775" i="5"/>
  <c r="AB774" i="5"/>
  <c r="X774" i="5"/>
  <c r="V774" i="5"/>
  <c r="T774" i="5"/>
  <c r="S774" i="5"/>
  <c r="AB773" i="5"/>
  <c r="X773" i="5"/>
  <c r="V773" i="5"/>
  <c r="T773" i="5"/>
  <c r="S773" i="5"/>
  <c r="AB772" i="5"/>
  <c r="X772" i="5"/>
  <c r="V772" i="5"/>
  <c r="T772" i="5"/>
  <c r="S772" i="5"/>
  <c r="AB771" i="5"/>
  <c r="X771" i="5"/>
  <c r="V771" i="5"/>
  <c r="T771" i="5"/>
  <c r="S771" i="5"/>
  <c r="AB770" i="5"/>
  <c r="X770" i="5"/>
  <c r="V770" i="5"/>
  <c r="T770" i="5"/>
  <c r="S770" i="5"/>
  <c r="AB769" i="5"/>
  <c r="X769" i="5"/>
  <c r="V769" i="5"/>
  <c r="T769" i="5"/>
  <c r="S769" i="5"/>
  <c r="AB768" i="5"/>
  <c r="X768" i="5"/>
  <c r="V768" i="5"/>
  <c r="T768" i="5"/>
  <c r="S768" i="5"/>
  <c r="AB767" i="5"/>
  <c r="X767" i="5"/>
  <c r="V767" i="5"/>
  <c r="T767" i="5"/>
  <c r="S767" i="5"/>
  <c r="AB766" i="5"/>
  <c r="X766" i="5"/>
  <c r="V766" i="5"/>
  <c r="T766" i="5"/>
  <c r="S766" i="5"/>
  <c r="AB765" i="5"/>
  <c r="X765" i="5"/>
  <c r="V765" i="5"/>
  <c r="T765" i="5"/>
  <c r="S765" i="5"/>
  <c r="AB764" i="5"/>
  <c r="X764" i="5"/>
  <c r="V764" i="5"/>
  <c r="T764" i="5"/>
  <c r="S764" i="5"/>
  <c r="AB763" i="5"/>
  <c r="X763" i="5"/>
  <c r="V763" i="5"/>
  <c r="T763" i="5"/>
  <c r="S763" i="5"/>
  <c r="AB762" i="5"/>
  <c r="X762" i="5"/>
  <c r="V762" i="5"/>
  <c r="T762" i="5"/>
  <c r="S762" i="5"/>
  <c r="AB761" i="5"/>
  <c r="X761" i="5"/>
  <c r="V761" i="5"/>
  <c r="T761" i="5"/>
  <c r="S761" i="5"/>
  <c r="AB760" i="5"/>
  <c r="X760" i="5"/>
  <c r="V760" i="5"/>
  <c r="T760" i="5"/>
  <c r="S760" i="5"/>
  <c r="AB759" i="5"/>
  <c r="X759" i="5"/>
  <c r="V759" i="5"/>
  <c r="T759" i="5"/>
  <c r="S759" i="5"/>
  <c r="AB758" i="5"/>
  <c r="X758" i="5"/>
  <c r="V758" i="5"/>
  <c r="T758" i="5"/>
  <c r="S758" i="5"/>
  <c r="AB757" i="5"/>
  <c r="X757" i="5"/>
  <c r="V757" i="5"/>
  <c r="T757" i="5"/>
  <c r="S757" i="5"/>
  <c r="AB756" i="5"/>
  <c r="X756" i="5"/>
  <c r="V756" i="5"/>
  <c r="T756" i="5"/>
  <c r="S756" i="5"/>
  <c r="AB755" i="5"/>
  <c r="X755" i="5"/>
  <c r="V755" i="5"/>
  <c r="T755" i="5"/>
  <c r="S755" i="5"/>
  <c r="AB754" i="5"/>
  <c r="X754" i="5"/>
  <c r="V754" i="5"/>
  <c r="T754" i="5"/>
  <c r="S754" i="5"/>
  <c r="AB753" i="5"/>
  <c r="X753" i="5"/>
  <c r="V753" i="5"/>
  <c r="T753" i="5"/>
  <c r="S753" i="5"/>
  <c r="AB752" i="5"/>
  <c r="X752" i="5"/>
  <c r="V752" i="5"/>
  <c r="T752" i="5"/>
  <c r="S752" i="5"/>
  <c r="AB751" i="5"/>
  <c r="X751" i="5"/>
  <c r="V751" i="5"/>
  <c r="T751" i="5"/>
  <c r="S751" i="5"/>
  <c r="AB750" i="5"/>
  <c r="X750" i="5"/>
  <c r="V750" i="5"/>
  <c r="T750" i="5"/>
  <c r="S750" i="5"/>
  <c r="AB749" i="5"/>
  <c r="X749" i="5"/>
  <c r="V749" i="5"/>
  <c r="T749" i="5"/>
  <c r="S749" i="5"/>
  <c r="AB748" i="5"/>
  <c r="X748" i="5"/>
  <c r="V748" i="5"/>
  <c r="T748" i="5"/>
  <c r="S748" i="5"/>
  <c r="AB747" i="5"/>
  <c r="X747" i="5"/>
  <c r="V747" i="5"/>
  <c r="T747" i="5"/>
  <c r="S747" i="5"/>
  <c r="AB746" i="5"/>
  <c r="X746" i="5"/>
  <c r="V746" i="5"/>
  <c r="T746" i="5"/>
  <c r="S746" i="5"/>
  <c r="AB745" i="5"/>
  <c r="X745" i="5"/>
  <c r="V745" i="5"/>
  <c r="T745" i="5"/>
  <c r="S745" i="5"/>
  <c r="AB744" i="5"/>
  <c r="X744" i="5"/>
  <c r="V744" i="5"/>
  <c r="T744" i="5"/>
  <c r="S744" i="5"/>
  <c r="AB743" i="5"/>
  <c r="X743" i="5"/>
  <c r="V743" i="5"/>
  <c r="T743" i="5"/>
  <c r="S743" i="5"/>
  <c r="AB742" i="5"/>
  <c r="X742" i="5"/>
  <c r="V742" i="5"/>
  <c r="T742" i="5"/>
  <c r="S742" i="5"/>
  <c r="AB741" i="5"/>
  <c r="X741" i="5"/>
  <c r="V741" i="5"/>
  <c r="T741" i="5"/>
  <c r="S741" i="5"/>
  <c r="AB740" i="5"/>
  <c r="X740" i="5"/>
  <c r="V740" i="5"/>
  <c r="T740" i="5"/>
  <c r="S740" i="5"/>
  <c r="AB739" i="5"/>
  <c r="X739" i="5"/>
  <c r="V739" i="5"/>
  <c r="T739" i="5"/>
  <c r="S739" i="5"/>
  <c r="AB738" i="5"/>
  <c r="X738" i="5"/>
  <c r="V738" i="5"/>
  <c r="T738" i="5"/>
  <c r="S738" i="5"/>
  <c r="AB737" i="5"/>
  <c r="X737" i="5"/>
  <c r="V737" i="5"/>
  <c r="T737" i="5"/>
  <c r="S737" i="5"/>
  <c r="AB736" i="5"/>
  <c r="X736" i="5"/>
  <c r="V736" i="5"/>
  <c r="T736" i="5"/>
  <c r="S736" i="5"/>
  <c r="AB735" i="5"/>
  <c r="X735" i="5"/>
  <c r="V735" i="5"/>
  <c r="T735" i="5"/>
  <c r="S735" i="5"/>
  <c r="AB734" i="5"/>
  <c r="X734" i="5"/>
  <c r="V734" i="5"/>
  <c r="T734" i="5"/>
  <c r="S734" i="5"/>
  <c r="AB733" i="5"/>
  <c r="X733" i="5"/>
  <c r="V733" i="5"/>
  <c r="T733" i="5"/>
  <c r="S733" i="5"/>
  <c r="AB732" i="5"/>
  <c r="X732" i="5"/>
  <c r="V732" i="5"/>
  <c r="T732" i="5"/>
  <c r="S732" i="5"/>
  <c r="AB731" i="5"/>
  <c r="X731" i="5"/>
  <c r="V731" i="5"/>
  <c r="T731" i="5"/>
  <c r="S731" i="5"/>
  <c r="AB730" i="5"/>
  <c r="X730" i="5"/>
  <c r="V730" i="5"/>
  <c r="T730" i="5"/>
  <c r="S730" i="5"/>
  <c r="AB729" i="5"/>
  <c r="X729" i="5"/>
  <c r="V729" i="5"/>
  <c r="T729" i="5"/>
  <c r="S729" i="5"/>
  <c r="AB728" i="5"/>
  <c r="X728" i="5"/>
  <c r="V728" i="5"/>
  <c r="T728" i="5"/>
  <c r="S728" i="5"/>
  <c r="AB727" i="5"/>
  <c r="X727" i="5"/>
  <c r="V727" i="5"/>
  <c r="T727" i="5"/>
  <c r="S727" i="5"/>
  <c r="AB726" i="5"/>
  <c r="X726" i="5"/>
  <c r="V726" i="5"/>
  <c r="T726" i="5"/>
  <c r="S726" i="5"/>
  <c r="AB725" i="5"/>
  <c r="X725" i="5"/>
  <c r="V725" i="5"/>
  <c r="T725" i="5"/>
  <c r="S725" i="5"/>
  <c r="AB724" i="5"/>
  <c r="X724" i="5"/>
  <c r="V724" i="5"/>
  <c r="T724" i="5"/>
  <c r="S724" i="5"/>
  <c r="AB723" i="5"/>
  <c r="X723" i="5"/>
  <c r="V723" i="5"/>
  <c r="T723" i="5"/>
  <c r="S723" i="5"/>
  <c r="AB722" i="5"/>
  <c r="X722" i="5"/>
  <c r="V722" i="5"/>
  <c r="T722" i="5"/>
  <c r="S722" i="5"/>
  <c r="AB721" i="5"/>
  <c r="X721" i="5"/>
  <c r="V721" i="5"/>
  <c r="T721" i="5"/>
  <c r="S721" i="5"/>
  <c r="AB720" i="5"/>
  <c r="X720" i="5"/>
  <c r="V720" i="5"/>
  <c r="T720" i="5"/>
  <c r="S720" i="5"/>
  <c r="AB719" i="5"/>
  <c r="X719" i="5"/>
  <c r="V719" i="5"/>
  <c r="T719" i="5"/>
  <c r="S719" i="5"/>
  <c r="AB718" i="5"/>
  <c r="X718" i="5"/>
  <c r="V718" i="5"/>
  <c r="T718" i="5"/>
  <c r="S718" i="5"/>
  <c r="AB717" i="5"/>
  <c r="X717" i="5"/>
  <c r="V717" i="5"/>
  <c r="T717" i="5"/>
  <c r="S717" i="5"/>
  <c r="AB716" i="5"/>
  <c r="X716" i="5"/>
  <c r="V716" i="5"/>
  <c r="T716" i="5"/>
  <c r="S716" i="5"/>
  <c r="AB715" i="5"/>
  <c r="X715" i="5"/>
  <c r="V715" i="5"/>
  <c r="T715" i="5"/>
  <c r="S715" i="5"/>
  <c r="AB714" i="5"/>
  <c r="X714" i="5"/>
  <c r="V714" i="5"/>
  <c r="T714" i="5"/>
  <c r="S714" i="5"/>
  <c r="AB713" i="5"/>
  <c r="X713" i="5"/>
  <c r="V713" i="5"/>
  <c r="T713" i="5"/>
  <c r="S713" i="5"/>
  <c r="AB712" i="5"/>
  <c r="X712" i="5"/>
  <c r="V712" i="5"/>
  <c r="T712" i="5"/>
  <c r="S712" i="5"/>
  <c r="AB711" i="5"/>
  <c r="X711" i="5"/>
  <c r="V711" i="5"/>
  <c r="T711" i="5"/>
  <c r="S711" i="5"/>
  <c r="AB710" i="5"/>
  <c r="X710" i="5"/>
  <c r="V710" i="5"/>
  <c r="T710" i="5"/>
  <c r="S710" i="5"/>
  <c r="AB709" i="5"/>
  <c r="X709" i="5"/>
  <c r="V709" i="5"/>
  <c r="T709" i="5"/>
  <c r="S709" i="5"/>
  <c r="AB708" i="5"/>
  <c r="X708" i="5"/>
  <c r="V708" i="5"/>
  <c r="T708" i="5"/>
  <c r="S708" i="5"/>
  <c r="AB707" i="5"/>
  <c r="X707" i="5"/>
  <c r="V707" i="5"/>
  <c r="T707" i="5"/>
  <c r="S707" i="5"/>
  <c r="AB706" i="5"/>
  <c r="X706" i="5"/>
  <c r="V706" i="5"/>
  <c r="T706" i="5"/>
  <c r="S706" i="5"/>
  <c r="AB705" i="5"/>
  <c r="X705" i="5"/>
  <c r="V705" i="5"/>
  <c r="T705" i="5"/>
  <c r="S705" i="5"/>
  <c r="AB704" i="5"/>
  <c r="X704" i="5"/>
  <c r="V704" i="5"/>
  <c r="T704" i="5"/>
  <c r="S704" i="5"/>
  <c r="AB703" i="5"/>
  <c r="X703" i="5"/>
  <c r="V703" i="5"/>
  <c r="T703" i="5"/>
  <c r="S703" i="5"/>
  <c r="AB702" i="5"/>
  <c r="X702" i="5"/>
  <c r="V702" i="5"/>
  <c r="T702" i="5"/>
  <c r="S702" i="5"/>
  <c r="AB701" i="5"/>
  <c r="X701" i="5"/>
  <c r="V701" i="5"/>
  <c r="T701" i="5"/>
  <c r="S701" i="5"/>
  <c r="AB700" i="5"/>
  <c r="X700" i="5"/>
  <c r="V700" i="5"/>
  <c r="T700" i="5"/>
  <c r="S700" i="5"/>
  <c r="AB699" i="5"/>
  <c r="X699" i="5"/>
  <c r="V699" i="5"/>
  <c r="T699" i="5"/>
  <c r="S699" i="5"/>
  <c r="AB698" i="5"/>
  <c r="X698" i="5"/>
  <c r="V698" i="5"/>
  <c r="T698" i="5"/>
  <c r="S698" i="5"/>
  <c r="AB697" i="5"/>
  <c r="X697" i="5"/>
  <c r="V697" i="5"/>
  <c r="T697" i="5"/>
  <c r="S697" i="5"/>
  <c r="AB696" i="5"/>
  <c r="X696" i="5"/>
  <c r="V696" i="5"/>
  <c r="T696" i="5"/>
  <c r="S696" i="5"/>
  <c r="AB695" i="5"/>
  <c r="X695" i="5"/>
  <c r="V695" i="5"/>
  <c r="T695" i="5"/>
  <c r="S695" i="5"/>
  <c r="AB694" i="5"/>
  <c r="X694" i="5"/>
  <c r="V694" i="5"/>
  <c r="T694" i="5"/>
  <c r="S694" i="5"/>
  <c r="AB693" i="5"/>
  <c r="X693" i="5"/>
  <c r="V693" i="5"/>
  <c r="T693" i="5"/>
  <c r="S693" i="5"/>
  <c r="AB692" i="5"/>
  <c r="X692" i="5"/>
  <c r="V692" i="5"/>
  <c r="T692" i="5"/>
  <c r="S692" i="5"/>
  <c r="AB691" i="5"/>
  <c r="X691" i="5"/>
  <c r="V691" i="5"/>
  <c r="T691" i="5"/>
  <c r="S691" i="5"/>
  <c r="AB690" i="5"/>
  <c r="X690" i="5"/>
  <c r="V690" i="5"/>
  <c r="T690" i="5"/>
  <c r="S690" i="5"/>
  <c r="AB689" i="5"/>
  <c r="X689" i="5"/>
  <c r="V689" i="5"/>
  <c r="T689" i="5"/>
  <c r="S689" i="5"/>
  <c r="AB688" i="5"/>
  <c r="X688" i="5"/>
  <c r="V688" i="5"/>
  <c r="T688" i="5"/>
  <c r="S688" i="5"/>
  <c r="AB687" i="5"/>
  <c r="X687" i="5"/>
  <c r="V687" i="5"/>
  <c r="T687" i="5"/>
  <c r="S687" i="5"/>
  <c r="AB686" i="5"/>
  <c r="X686" i="5"/>
  <c r="V686" i="5"/>
  <c r="T686" i="5"/>
  <c r="S686" i="5"/>
  <c r="AB685" i="5"/>
  <c r="X685" i="5"/>
  <c r="V685" i="5"/>
  <c r="T685" i="5"/>
  <c r="S685" i="5"/>
  <c r="AB684" i="5"/>
  <c r="X684" i="5"/>
  <c r="V684" i="5"/>
  <c r="T684" i="5"/>
  <c r="S684" i="5"/>
  <c r="AB683" i="5"/>
  <c r="X683" i="5"/>
  <c r="V683" i="5"/>
  <c r="T683" i="5"/>
  <c r="S683" i="5"/>
  <c r="AB682" i="5"/>
  <c r="X682" i="5"/>
  <c r="V682" i="5"/>
  <c r="T682" i="5"/>
  <c r="S682" i="5"/>
  <c r="AB681" i="5"/>
  <c r="X681" i="5"/>
  <c r="V681" i="5"/>
  <c r="T681" i="5"/>
  <c r="S681" i="5"/>
  <c r="AB680" i="5"/>
  <c r="X680" i="5"/>
  <c r="V680" i="5"/>
  <c r="T680" i="5"/>
  <c r="S680" i="5"/>
  <c r="AB679" i="5"/>
  <c r="X679" i="5"/>
  <c r="V679" i="5"/>
  <c r="T679" i="5"/>
  <c r="S679" i="5"/>
  <c r="AB678" i="5"/>
  <c r="X678" i="5"/>
  <c r="V678" i="5"/>
  <c r="T678" i="5"/>
  <c r="S678" i="5"/>
  <c r="AB677" i="5"/>
  <c r="X677" i="5"/>
  <c r="V677" i="5"/>
  <c r="T677" i="5"/>
  <c r="S677" i="5"/>
  <c r="AB676" i="5"/>
  <c r="X676" i="5"/>
  <c r="V676" i="5"/>
  <c r="T676" i="5"/>
  <c r="S676" i="5"/>
  <c r="AB675" i="5"/>
  <c r="X675" i="5"/>
  <c r="V675" i="5"/>
  <c r="T675" i="5"/>
  <c r="S675" i="5"/>
  <c r="AB674" i="5"/>
  <c r="X674" i="5"/>
  <c r="V674" i="5"/>
  <c r="T674" i="5"/>
  <c r="S674" i="5"/>
  <c r="AB673" i="5"/>
  <c r="X673" i="5"/>
  <c r="V673" i="5"/>
  <c r="T673" i="5"/>
  <c r="S673" i="5"/>
  <c r="AB672" i="5"/>
  <c r="X672" i="5"/>
  <c r="V672" i="5"/>
  <c r="T672" i="5"/>
  <c r="S672" i="5"/>
  <c r="AB671" i="5"/>
  <c r="X671" i="5"/>
  <c r="V671" i="5"/>
  <c r="T671" i="5"/>
  <c r="S671" i="5"/>
  <c r="AB670" i="5"/>
  <c r="X670" i="5"/>
  <c r="V670" i="5"/>
  <c r="T670" i="5"/>
  <c r="S670" i="5"/>
  <c r="AB669" i="5"/>
  <c r="X669" i="5"/>
  <c r="V669" i="5"/>
  <c r="T669" i="5"/>
  <c r="S669" i="5"/>
  <c r="AB668" i="5"/>
  <c r="X668" i="5"/>
  <c r="V668" i="5"/>
  <c r="T668" i="5"/>
  <c r="S668" i="5"/>
  <c r="AB667" i="5"/>
  <c r="X667" i="5"/>
  <c r="V667" i="5"/>
  <c r="T667" i="5"/>
  <c r="S667" i="5"/>
  <c r="AB666" i="5"/>
  <c r="X666" i="5"/>
  <c r="V666" i="5"/>
  <c r="T666" i="5"/>
  <c r="S666" i="5"/>
  <c r="AB665" i="5"/>
  <c r="X665" i="5"/>
  <c r="V665" i="5"/>
  <c r="T665" i="5"/>
  <c r="S665" i="5"/>
  <c r="AB664" i="5"/>
  <c r="X664" i="5"/>
  <c r="V664" i="5"/>
  <c r="T664" i="5"/>
  <c r="S664" i="5"/>
  <c r="AB663" i="5"/>
  <c r="X663" i="5"/>
  <c r="V663" i="5"/>
  <c r="T663" i="5"/>
  <c r="S663" i="5"/>
  <c r="AB662" i="5"/>
  <c r="X662" i="5"/>
  <c r="V662" i="5"/>
  <c r="T662" i="5"/>
  <c r="S662" i="5"/>
  <c r="AB661" i="5"/>
  <c r="X661" i="5"/>
  <c r="V661" i="5"/>
  <c r="T661" i="5"/>
  <c r="S661" i="5"/>
  <c r="AB660" i="5"/>
  <c r="X660" i="5"/>
  <c r="V660" i="5"/>
  <c r="T660" i="5"/>
  <c r="S660" i="5"/>
  <c r="AB659" i="5"/>
  <c r="X659" i="5"/>
  <c r="V659" i="5"/>
  <c r="T659" i="5"/>
  <c r="S659" i="5"/>
  <c r="AB658" i="5"/>
  <c r="X658" i="5"/>
  <c r="V658" i="5"/>
  <c r="T658" i="5"/>
  <c r="S658" i="5"/>
  <c r="AB657" i="5"/>
  <c r="X657" i="5"/>
  <c r="V657" i="5"/>
  <c r="T657" i="5"/>
  <c r="S657" i="5"/>
  <c r="AB656" i="5"/>
  <c r="X656" i="5"/>
  <c r="V656" i="5"/>
  <c r="T656" i="5"/>
  <c r="S656" i="5"/>
  <c r="AB655" i="5"/>
  <c r="X655" i="5"/>
  <c r="V655" i="5"/>
  <c r="T655" i="5"/>
  <c r="S655" i="5"/>
  <c r="AB654" i="5"/>
  <c r="X654" i="5"/>
  <c r="V654" i="5"/>
  <c r="T654" i="5"/>
  <c r="S654" i="5"/>
  <c r="AB653" i="5"/>
  <c r="X653" i="5"/>
  <c r="V653" i="5"/>
  <c r="T653" i="5"/>
  <c r="S653" i="5"/>
  <c r="AB652" i="5"/>
  <c r="X652" i="5"/>
  <c r="V652" i="5"/>
  <c r="T652" i="5"/>
  <c r="S652" i="5"/>
  <c r="AB651" i="5"/>
  <c r="X651" i="5"/>
  <c r="V651" i="5"/>
  <c r="T651" i="5"/>
  <c r="S651" i="5"/>
  <c r="AB650" i="5"/>
  <c r="X650" i="5"/>
  <c r="V650" i="5"/>
  <c r="T650" i="5"/>
  <c r="S650" i="5"/>
  <c r="AB649" i="5"/>
  <c r="X649" i="5"/>
  <c r="V649" i="5"/>
  <c r="T649" i="5"/>
  <c r="S649" i="5"/>
  <c r="AB648" i="5"/>
  <c r="X648" i="5"/>
  <c r="V648" i="5"/>
  <c r="T648" i="5"/>
  <c r="S648" i="5"/>
  <c r="AB647" i="5"/>
  <c r="X647" i="5"/>
  <c r="V647" i="5"/>
  <c r="T647" i="5"/>
  <c r="S647" i="5"/>
  <c r="AB646" i="5"/>
  <c r="X646" i="5"/>
  <c r="V646" i="5"/>
  <c r="T646" i="5"/>
  <c r="S646" i="5"/>
  <c r="AB645" i="5"/>
  <c r="X645" i="5"/>
  <c r="V645" i="5"/>
  <c r="T645" i="5"/>
  <c r="S645" i="5"/>
  <c r="AB644" i="5"/>
  <c r="X644" i="5"/>
  <c r="V644" i="5"/>
  <c r="T644" i="5"/>
  <c r="S644" i="5"/>
  <c r="AB643" i="5"/>
  <c r="X643" i="5"/>
  <c r="V643" i="5"/>
  <c r="T643" i="5"/>
  <c r="S643" i="5"/>
  <c r="AB642" i="5"/>
  <c r="X642" i="5"/>
  <c r="V642" i="5"/>
  <c r="T642" i="5"/>
  <c r="S642" i="5"/>
  <c r="AB641" i="5"/>
  <c r="X641" i="5"/>
  <c r="V641" i="5"/>
  <c r="T641" i="5"/>
  <c r="S641" i="5"/>
  <c r="AB640" i="5"/>
  <c r="X640" i="5"/>
  <c r="V640" i="5"/>
  <c r="T640" i="5"/>
  <c r="S640" i="5"/>
  <c r="AB639" i="5"/>
  <c r="X639" i="5"/>
  <c r="V639" i="5"/>
  <c r="T639" i="5"/>
  <c r="S639" i="5"/>
  <c r="AB638" i="5"/>
  <c r="X638" i="5"/>
  <c r="V638" i="5"/>
  <c r="T638" i="5"/>
  <c r="S638" i="5"/>
  <c r="AB637" i="5"/>
  <c r="X637" i="5"/>
  <c r="V637" i="5"/>
  <c r="T637" i="5"/>
  <c r="S637" i="5"/>
  <c r="AB636" i="5"/>
  <c r="X636" i="5"/>
  <c r="V636" i="5"/>
  <c r="T636" i="5"/>
  <c r="S636" i="5"/>
  <c r="AB635" i="5"/>
  <c r="X635" i="5"/>
  <c r="V635" i="5"/>
  <c r="T635" i="5"/>
  <c r="S635" i="5"/>
  <c r="AB634" i="5"/>
  <c r="X634" i="5"/>
  <c r="V634" i="5"/>
  <c r="T634" i="5"/>
  <c r="S634" i="5"/>
  <c r="AB633" i="5"/>
  <c r="X633" i="5"/>
  <c r="V633" i="5"/>
  <c r="T633" i="5"/>
  <c r="S633" i="5"/>
  <c r="AB632" i="5"/>
  <c r="X632" i="5"/>
  <c r="V632" i="5"/>
  <c r="T632" i="5"/>
  <c r="S632" i="5"/>
  <c r="AB631" i="5"/>
  <c r="X631" i="5"/>
  <c r="V631" i="5"/>
  <c r="T631" i="5"/>
  <c r="S631" i="5"/>
  <c r="AB630" i="5"/>
  <c r="X630" i="5"/>
  <c r="V630" i="5"/>
  <c r="T630" i="5"/>
  <c r="S630" i="5"/>
  <c r="AB629" i="5"/>
  <c r="X629" i="5"/>
  <c r="V629" i="5"/>
  <c r="T629" i="5"/>
  <c r="S629" i="5"/>
  <c r="AB628" i="5"/>
  <c r="X628" i="5"/>
  <c r="V628" i="5"/>
  <c r="T628" i="5"/>
  <c r="S628" i="5"/>
  <c r="AB627" i="5"/>
  <c r="X627" i="5"/>
  <c r="V627" i="5"/>
  <c r="T627" i="5"/>
  <c r="S627" i="5"/>
  <c r="AB626" i="5"/>
  <c r="X626" i="5"/>
  <c r="V626" i="5"/>
  <c r="T626" i="5"/>
  <c r="S626" i="5"/>
  <c r="AB625" i="5"/>
  <c r="X625" i="5"/>
  <c r="V625" i="5"/>
  <c r="T625" i="5"/>
  <c r="S625" i="5"/>
  <c r="AB624" i="5"/>
  <c r="X624" i="5"/>
  <c r="V624" i="5"/>
  <c r="T624" i="5"/>
  <c r="S624" i="5"/>
  <c r="AB623" i="5"/>
  <c r="X623" i="5"/>
  <c r="V623" i="5"/>
  <c r="T623" i="5"/>
  <c r="S623" i="5"/>
  <c r="AB622" i="5"/>
  <c r="X622" i="5"/>
  <c r="V622" i="5"/>
  <c r="T622" i="5"/>
  <c r="S622" i="5"/>
  <c r="AB621" i="5"/>
  <c r="X621" i="5"/>
  <c r="V621" i="5"/>
  <c r="T621" i="5"/>
  <c r="S621" i="5"/>
  <c r="AB620" i="5"/>
  <c r="X620" i="5"/>
  <c r="V620" i="5"/>
  <c r="T620" i="5"/>
  <c r="S620" i="5"/>
  <c r="AB619" i="5"/>
  <c r="X619" i="5"/>
  <c r="V619" i="5"/>
  <c r="T619" i="5"/>
  <c r="S619" i="5"/>
  <c r="AB618" i="5"/>
  <c r="X618" i="5"/>
  <c r="V618" i="5"/>
  <c r="T618" i="5"/>
  <c r="S618" i="5"/>
  <c r="AB617" i="5"/>
  <c r="X617" i="5"/>
  <c r="V617" i="5"/>
  <c r="T617" i="5"/>
  <c r="S617" i="5"/>
  <c r="AB616" i="5"/>
  <c r="X616" i="5"/>
  <c r="V616" i="5"/>
  <c r="T616" i="5"/>
  <c r="S616" i="5"/>
  <c r="AB615" i="5"/>
  <c r="X615" i="5"/>
  <c r="V615" i="5"/>
  <c r="T615" i="5"/>
  <c r="S615" i="5"/>
  <c r="AB614" i="5"/>
  <c r="X614" i="5"/>
  <c r="V614" i="5"/>
  <c r="T614" i="5"/>
  <c r="S614" i="5"/>
  <c r="AB613" i="5"/>
  <c r="X613" i="5"/>
  <c r="V613" i="5"/>
  <c r="T613" i="5"/>
  <c r="S613" i="5"/>
  <c r="AB612" i="5"/>
  <c r="X612" i="5"/>
  <c r="V612" i="5"/>
  <c r="T612" i="5"/>
  <c r="S612" i="5"/>
  <c r="AB611" i="5"/>
  <c r="X611" i="5"/>
  <c r="V611" i="5"/>
  <c r="T611" i="5"/>
  <c r="S611" i="5"/>
  <c r="AB610" i="5"/>
  <c r="X610" i="5"/>
  <c r="V610" i="5"/>
  <c r="T610" i="5"/>
  <c r="S610" i="5"/>
  <c r="AB609" i="5"/>
  <c r="X609" i="5"/>
  <c r="V609" i="5"/>
  <c r="T609" i="5"/>
  <c r="S609" i="5"/>
  <c r="AB608" i="5"/>
  <c r="X608" i="5"/>
  <c r="V608" i="5"/>
  <c r="T608" i="5"/>
  <c r="S608" i="5"/>
  <c r="AB607" i="5"/>
  <c r="X607" i="5"/>
  <c r="V607" i="5"/>
  <c r="T607" i="5"/>
  <c r="S607" i="5"/>
  <c r="AB606" i="5"/>
  <c r="X606" i="5"/>
  <c r="V606" i="5"/>
  <c r="T606" i="5"/>
  <c r="S606" i="5"/>
  <c r="AB605" i="5"/>
  <c r="X605" i="5"/>
  <c r="V605" i="5"/>
  <c r="T605" i="5"/>
  <c r="S605" i="5"/>
  <c r="AB604" i="5"/>
  <c r="X604" i="5"/>
  <c r="V604" i="5"/>
  <c r="T604" i="5"/>
  <c r="S604" i="5"/>
  <c r="AB603" i="5"/>
  <c r="X603" i="5"/>
  <c r="V603" i="5"/>
  <c r="T603" i="5"/>
  <c r="S603" i="5"/>
  <c r="AB602" i="5"/>
  <c r="X602" i="5"/>
  <c r="V602" i="5"/>
  <c r="T602" i="5"/>
  <c r="S602" i="5"/>
  <c r="AB601" i="5"/>
  <c r="X601" i="5"/>
  <c r="V601" i="5"/>
  <c r="T601" i="5"/>
  <c r="S601" i="5"/>
  <c r="AB600" i="5"/>
  <c r="X600" i="5"/>
  <c r="V600" i="5"/>
  <c r="T600" i="5"/>
  <c r="S600" i="5"/>
  <c r="AB599" i="5"/>
  <c r="X599" i="5"/>
  <c r="V599" i="5"/>
  <c r="T599" i="5"/>
  <c r="S599" i="5"/>
  <c r="AB598" i="5"/>
  <c r="X598" i="5"/>
  <c r="V598" i="5"/>
  <c r="T598" i="5"/>
  <c r="S598" i="5"/>
  <c r="AB597" i="5"/>
  <c r="X597" i="5"/>
  <c r="V597" i="5"/>
  <c r="T597" i="5"/>
  <c r="S597" i="5"/>
  <c r="AB596" i="5"/>
  <c r="X596" i="5"/>
  <c r="V596" i="5"/>
  <c r="T596" i="5"/>
  <c r="S596" i="5"/>
  <c r="AB595" i="5"/>
  <c r="X595" i="5"/>
  <c r="V595" i="5"/>
  <c r="T595" i="5"/>
  <c r="S595" i="5"/>
  <c r="AB594" i="5"/>
  <c r="X594" i="5"/>
  <c r="V594" i="5"/>
  <c r="T594" i="5"/>
  <c r="S594" i="5"/>
  <c r="AB593" i="5"/>
  <c r="X593" i="5"/>
  <c r="V593" i="5"/>
  <c r="T593" i="5"/>
  <c r="S593" i="5"/>
  <c r="AB592" i="5"/>
  <c r="X592" i="5"/>
  <c r="V592" i="5"/>
  <c r="T592" i="5"/>
  <c r="S592" i="5"/>
  <c r="AB591" i="5"/>
  <c r="X591" i="5"/>
  <c r="V591" i="5"/>
  <c r="T591" i="5"/>
  <c r="S591" i="5"/>
  <c r="AB590" i="5"/>
  <c r="X590" i="5"/>
  <c r="V590" i="5"/>
  <c r="T590" i="5"/>
  <c r="S590" i="5"/>
  <c r="AB589" i="5"/>
  <c r="X589" i="5"/>
  <c r="V589" i="5"/>
  <c r="T589" i="5"/>
  <c r="S589" i="5"/>
  <c r="AB588" i="5"/>
  <c r="X588" i="5"/>
  <c r="V588" i="5"/>
  <c r="T588" i="5"/>
  <c r="S588" i="5"/>
  <c r="AB587" i="5"/>
  <c r="X587" i="5"/>
  <c r="V587" i="5"/>
  <c r="T587" i="5"/>
  <c r="S587" i="5"/>
  <c r="AB586" i="5"/>
  <c r="X586" i="5"/>
  <c r="V586" i="5"/>
  <c r="T586" i="5"/>
  <c r="S586" i="5"/>
  <c r="AB585" i="5"/>
  <c r="X585" i="5"/>
  <c r="V585" i="5"/>
  <c r="T585" i="5"/>
  <c r="S585" i="5"/>
  <c r="AB584" i="5"/>
  <c r="X584" i="5"/>
  <c r="V584" i="5"/>
  <c r="T584" i="5"/>
  <c r="S584" i="5"/>
  <c r="AB583" i="5"/>
  <c r="X583" i="5"/>
  <c r="V583" i="5"/>
  <c r="T583" i="5"/>
  <c r="S583" i="5"/>
  <c r="AB582" i="5"/>
  <c r="X582" i="5"/>
  <c r="V582" i="5"/>
  <c r="T582" i="5"/>
  <c r="S582" i="5"/>
  <c r="AB581" i="5"/>
  <c r="X581" i="5"/>
  <c r="V581" i="5"/>
  <c r="T581" i="5"/>
  <c r="S581" i="5"/>
  <c r="AB580" i="5"/>
  <c r="X580" i="5"/>
  <c r="V580" i="5"/>
  <c r="T580" i="5"/>
  <c r="S580" i="5"/>
  <c r="AB579" i="5"/>
  <c r="X579" i="5"/>
  <c r="V579" i="5"/>
  <c r="T579" i="5"/>
  <c r="S579" i="5"/>
  <c r="AB578" i="5"/>
  <c r="X578" i="5"/>
  <c r="V578" i="5"/>
  <c r="T578" i="5"/>
  <c r="S578" i="5"/>
  <c r="AB577" i="5"/>
  <c r="X577" i="5"/>
  <c r="V577" i="5"/>
  <c r="T577" i="5"/>
  <c r="S577" i="5"/>
  <c r="AB576" i="5"/>
  <c r="X576" i="5"/>
  <c r="V576" i="5"/>
  <c r="T576" i="5"/>
  <c r="S576" i="5"/>
  <c r="AB575" i="5"/>
  <c r="X575" i="5"/>
  <c r="V575" i="5"/>
  <c r="T575" i="5"/>
  <c r="S575" i="5"/>
  <c r="AB574" i="5"/>
  <c r="X574" i="5"/>
  <c r="V574" i="5"/>
  <c r="T574" i="5"/>
  <c r="S574" i="5"/>
  <c r="AB573" i="5"/>
  <c r="X573" i="5"/>
  <c r="V573" i="5"/>
  <c r="T573" i="5"/>
  <c r="S573" i="5"/>
  <c r="AB572" i="5"/>
  <c r="X572" i="5"/>
  <c r="V572" i="5"/>
  <c r="T572" i="5"/>
  <c r="S572" i="5"/>
  <c r="AB571" i="5"/>
  <c r="X571" i="5"/>
  <c r="V571" i="5"/>
  <c r="T571" i="5"/>
  <c r="S571" i="5"/>
  <c r="AB570" i="5"/>
  <c r="X570" i="5"/>
  <c r="V570" i="5"/>
  <c r="T570" i="5"/>
  <c r="S570" i="5"/>
  <c r="AB569" i="5"/>
  <c r="X569" i="5"/>
  <c r="V569" i="5"/>
  <c r="T569" i="5"/>
  <c r="S569" i="5"/>
  <c r="AB568" i="5"/>
  <c r="X568" i="5"/>
  <c r="V568" i="5"/>
  <c r="T568" i="5"/>
  <c r="S568" i="5"/>
  <c r="AB567" i="5"/>
  <c r="X567" i="5"/>
  <c r="V567" i="5"/>
  <c r="T567" i="5"/>
  <c r="S567" i="5"/>
  <c r="AB566" i="5"/>
  <c r="X566" i="5"/>
  <c r="V566" i="5"/>
  <c r="T566" i="5"/>
  <c r="S566" i="5"/>
  <c r="AB565" i="5"/>
  <c r="X565" i="5"/>
  <c r="V565" i="5"/>
  <c r="T565" i="5"/>
  <c r="S565" i="5"/>
  <c r="AB564" i="5"/>
  <c r="X564" i="5"/>
  <c r="V564" i="5"/>
  <c r="T564" i="5"/>
  <c r="S564" i="5"/>
  <c r="AB563" i="5"/>
  <c r="X563" i="5"/>
  <c r="V563" i="5"/>
  <c r="T563" i="5"/>
  <c r="S563" i="5"/>
  <c r="AB562" i="5"/>
  <c r="X562" i="5"/>
  <c r="V562" i="5"/>
  <c r="T562" i="5"/>
  <c r="S562" i="5"/>
  <c r="AB561" i="5"/>
  <c r="X561" i="5"/>
  <c r="V561" i="5"/>
  <c r="T561" i="5"/>
  <c r="S561" i="5"/>
  <c r="AB560" i="5"/>
  <c r="X560" i="5"/>
  <c r="V560" i="5"/>
  <c r="T560" i="5"/>
  <c r="S560" i="5"/>
  <c r="AB559" i="5"/>
  <c r="X559" i="5"/>
  <c r="V559" i="5"/>
  <c r="T559" i="5"/>
  <c r="S559" i="5"/>
  <c r="AB558" i="5"/>
  <c r="X558" i="5"/>
  <c r="V558" i="5"/>
  <c r="T558" i="5"/>
  <c r="S558" i="5"/>
  <c r="AB557" i="5"/>
  <c r="X557" i="5"/>
  <c r="V557" i="5"/>
  <c r="T557" i="5"/>
  <c r="S557" i="5"/>
  <c r="AB556" i="5"/>
  <c r="X556" i="5"/>
  <c r="V556" i="5"/>
  <c r="T556" i="5"/>
  <c r="S556" i="5"/>
  <c r="AB555" i="5"/>
  <c r="X555" i="5"/>
  <c r="V555" i="5"/>
  <c r="T555" i="5"/>
  <c r="S555" i="5"/>
  <c r="AB554" i="5"/>
  <c r="X554" i="5"/>
  <c r="V554" i="5"/>
  <c r="T554" i="5"/>
  <c r="S554" i="5"/>
  <c r="AB553" i="5"/>
  <c r="X553" i="5"/>
  <c r="V553" i="5"/>
  <c r="T553" i="5"/>
  <c r="S553" i="5"/>
  <c r="AB552" i="5"/>
  <c r="X552" i="5"/>
  <c r="V552" i="5"/>
  <c r="T552" i="5"/>
  <c r="S552" i="5"/>
  <c r="AB551" i="5"/>
  <c r="X551" i="5"/>
  <c r="V551" i="5"/>
  <c r="T551" i="5"/>
  <c r="S551" i="5"/>
  <c r="AB550" i="5"/>
  <c r="X550" i="5"/>
  <c r="V550" i="5"/>
  <c r="T550" i="5"/>
  <c r="S550" i="5"/>
  <c r="AB549" i="5"/>
  <c r="X549" i="5"/>
  <c r="V549" i="5"/>
  <c r="T549" i="5"/>
  <c r="S549" i="5"/>
  <c r="AB548" i="5"/>
  <c r="X548" i="5"/>
  <c r="V548" i="5"/>
  <c r="T548" i="5"/>
  <c r="S548" i="5"/>
  <c r="AB547" i="5"/>
  <c r="X547" i="5"/>
  <c r="V547" i="5"/>
  <c r="T547" i="5"/>
  <c r="S547" i="5"/>
  <c r="AB546" i="5"/>
  <c r="X546" i="5"/>
  <c r="V546" i="5"/>
  <c r="T546" i="5"/>
  <c r="S546" i="5"/>
  <c r="AB545" i="5"/>
  <c r="X545" i="5"/>
  <c r="V545" i="5"/>
  <c r="T545" i="5"/>
  <c r="S545" i="5"/>
  <c r="AB544" i="5"/>
  <c r="X544" i="5"/>
  <c r="V544" i="5"/>
  <c r="T544" i="5"/>
  <c r="S544" i="5"/>
  <c r="AB543" i="5"/>
  <c r="X543" i="5"/>
  <c r="V543" i="5"/>
  <c r="T543" i="5"/>
  <c r="S543" i="5"/>
  <c r="AB542" i="5"/>
  <c r="X542" i="5"/>
  <c r="V542" i="5"/>
  <c r="T542" i="5"/>
  <c r="S542" i="5"/>
  <c r="AB541" i="5"/>
  <c r="X541" i="5"/>
  <c r="V541" i="5"/>
  <c r="T541" i="5"/>
  <c r="S541" i="5"/>
  <c r="AB540" i="5"/>
  <c r="X540" i="5"/>
  <c r="V540" i="5"/>
  <c r="T540" i="5"/>
  <c r="S540" i="5"/>
  <c r="AB539" i="5"/>
  <c r="X539" i="5"/>
  <c r="V539" i="5"/>
  <c r="T539" i="5"/>
  <c r="S539" i="5"/>
  <c r="AB538" i="5"/>
  <c r="X538" i="5"/>
  <c r="V538" i="5"/>
  <c r="T538" i="5"/>
  <c r="S538" i="5"/>
  <c r="AB537" i="5"/>
  <c r="X537" i="5"/>
  <c r="V537" i="5"/>
  <c r="T537" i="5"/>
  <c r="S537" i="5"/>
  <c r="AB536" i="5"/>
  <c r="X536" i="5"/>
  <c r="V536" i="5"/>
  <c r="T536" i="5"/>
  <c r="S536" i="5"/>
  <c r="AB535" i="5"/>
  <c r="X535" i="5"/>
  <c r="V535" i="5"/>
  <c r="T535" i="5"/>
  <c r="S535" i="5"/>
  <c r="AB534" i="5"/>
  <c r="X534" i="5"/>
  <c r="V534" i="5"/>
  <c r="T534" i="5"/>
  <c r="S534" i="5"/>
  <c r="AB533" i="5"/>
  <c r="X533" i="5"/>
  <c r="V533" i="5"/>
  <c r="T533" i="5"/>
  <c r="S533" i="5"/>
  <c r="AB532" i="5"/>
  <c r="X532" i="5"/>
  <c r="V532" i="5"/>
  <c r="T532" i="5"/>
  <c r="S532" i="5"/>
  <c r="AB531" i="5"/>
  <c r="X531" i="5"/>
  <c r="V531" i="5"/>
  <c r="T531" i="5"/>
  <c r="S531" i="5"/>
  <c r="AB530" i="5"/>
  <c r="X530" i="5"/>
  <c r="V530" i="5"/>
  <c r="T530" i="5"/>
  <c r="S530" i="5"/>
  <c r="AB529" i="5"/>
  <c r="X529" i="5"/>
  <c r="V529" i="5"/>
  <c r="T529" i="5"/>
  <c r="S529" i="5"/>
  <c r="AB528" i="5"/>
  <c r="X528" i="5"/>
  <c r="V528" i="5"/>
  <c r="T528" i="5"/>
  <c r="S528" i="5"/>
  <c r="AB527" i="5"/>
  <c r="X527" i="5"/>
  <c r="V527" i="5"/>
  <c r="T527" i="5"/>
  <c r="S527" i="5"/>
  <c r="AB526" i="5"/>
  <c r="X526" i="5"/>
  <c r="V526" i="5"/>
  <c r="T526" i="5"/>
  <c r="S526" i="5"/>
  <c r="AB525" i="5"/>
  <c r="X525" i="5"/>
  <c r="V525" i="5"/>
  <c r="T525" i="5"/>
  <c r="S525" i="5"/>
  <c r="AB524" i="5"/>
  <c r="X524" i="5"/>
  <c r="V524" i="5"/>
  <c r="T524" i="5"/>
  <c r="S524" i="5"/>
  <c r="AB523" i="5"/>
  <c r="X523" i="5"/>
  <c r="V523" i="5"/>
  <c r="T523" i="5"/>
  <c r="S523" i="5"/>
  <c r="AB522" i="5"/>
  <c r="X522" i="5"/>
  <c r="V522" i="5"/>
  <c r="T522" i="5"/>
  <c r="S522" i="5"/>
  <c r="AB521" i="5"/>
  <c r="X521" i="5"/>
  <c r="V521" i="5"/>
  <c r="T521" i="5"/>
  <c r="S521" i="5"/>
  <c r="AB520" i="5"/>
  <c r="X520" i="5"/>
  <c r="V520" i="5"/>
  <c r="T520" i="5"/>
  <c r="S520" i="5"/>
  <c r="AB519" i="5"/>
  <c r="X519" i="5"/>
  <c r="V519" i="5"/>
  <c r="T519" i="5"/>
  <c r="S519" i="5"/>
  <c r="AB518" i="5"/>
  <c r="X518" i="5"/>
  <c r="V518" i="5"/>
  <c r="T518" i="5"/>
  <c r="S518" i="5"/>
  <c r="AB517" i="5"/>
  <c r="X517" i="5"/>
  <c r="V517" i="5"/>
  <c r="T517" i="5"/>
  <c r="S517" i="5"/>
  <c r="AB516" i="5"/>
  <c r="X516" i="5"/>
  <c r="V516" i="5"/>
  <c r="T516" i="5"/>
  <c r="S516" i="5"/>
  <c r="AB515" i="5"/>
  <c r="X515" i="5"/>
  <c r="V515" i="5"/>
  <c r="T515" i="5"/>
  <c r="S515" i="5"/>
  <c r="AB514" i="5"/>
  <c r="X514" i="5"/>
  <c r="V514" i="5"/>
  <c r="T514" i="5"/>
  <c r="S514" i="5"/>
  <c r="AB513" i="5"/>
  <c r="X513" i="5"/>
  <c r="V513" i="5"/>
  <c r="T513" i="5"/>
  <c r="S513" i="5"/>
  <c r="AB512" i="5"/>
  <c r="X512" i="5"/>
  <c r="V512" i="5"/>
  <c r="T512" i="5"/>
  <c r="S512" i="5"/>
  <c r="AB511" i="5"/>
  <c r="X511" i="5"/>
  <c r="V511" i="5"/>
  <c r="T511" i="5"/>
  <c r="S511" i="5"/>
  <c r="AB510" i="5"/>
  <c r="X510" i="5"/>
  <c r="V510" i="5"/>
  <c r="T510" i="5"/>
  <c r="S510" i="5"/>
  <c r="AB509" i="5"/>
  <c r="X509" i="5"/>
  <c r="V509" i="5"/>
  <c r="T509" i="5"/>
  <c r="S509" i="5"/>
  <c r="AB508" i="5"/>
  <c r="X508" i="5"/>
  <c r="V508" i="5"/>
  <c r="T508" i="5"/>
  <c r="S508" i="5"/>
  <c r="AB507" i="5"/>
  <c r="X507" i="5"/>
  <c r="V507" i="5"/>
  <c r="T507" i="5"/>
  <c r="S507" i="5"/>
  <c r="AB506" i="5"/>
  <c r="X506" i="5"/>
  <c r="V506" i="5"/>
  <c r="T506" i="5"/>
  <c r="S506" i="5"/>
  <c r="AB505" i="5"/>
  <c r="X505" i="5"/>
  <c r="V505" i="5"/>
  <c r="T505" i="5"/>
  <c r="S505" i="5"/>
  <c r="AB504" i="5"/>
  <c r="X504" i="5"/>
  <c r="V504" i="5"/>
  <c r="T504" i="5"/>
  <c r="S504" i="5"/>
  <c r="AB503" i="5"/>
  <c r="X503" i="5"/>
  <c r="V503" i="5"/>
  <c r="T503" i="5"/>
  <c r="S503" i="5"/>
  <c r="AB502" i="5"/>
  <c r="X502" i="5"/>
  <c r="V502" i="5"/>
  <c r="T502" i="5"/>
  <c r="S502" i="5"/>
  <c r="AB501" i="5"/>
  <c r="X501" i="5"/>
  <c r="V501" i="5"/>
  <c r="T501" i="5"/>
  <c r="S501" i="5"/>
  <c r="AB500" i="5"/>
  <c r="X500" i="5"/>
  <c r="V500" i="5"/>
  <c r="T500" i="5"/>
  <c r="S500" i="5"/>
  <c r="AB499" i="5"/>
  <c r="X499" i="5"/>
  <c r="V499" i="5"/>
  <c r="T499" i="5"/>
  <c r="S499" i="5"/>
  <c r="AB498" i="5"/>
  <c r="X498" i="5"/>
  <c r="V498" i="5"/>
  <c r="T498" i="5"/>
  <c r="S498" i="5"/>
  <c r="AB497" i="5"/>
  <c r="X497" i="5"/>
  <c r="V497" i="5"/>
  <c r="T497" i="5"/>
  <c r="S497" i="5"/>
  <c r="AB496" i="5"/>
  <c r="X496" i="5"/>
  <c r="V496" i="5"/>
  <c r="T496" i="5"/>
  <c r="S496" i="5"/>
  <c r="AB495" i="5"/>
  <c r="X495" i="5"/>
  <c r="V495" i="5"/>
  <c r="T495" i="5"/>
  <c r="S495" i="5"/>
  <c r="AB494" i="5"/>
  <c r="X494" i="5"/>
  <c r="V494" i="5"/>
  <c r="T494" i="5"/>
  <c r="S494" i="5"/>
  <c r="AB493" i="5"/>
  <c r="X493" i="5"/>
  <c r="V493" i="5"/>
  <c r="T493" i="5"/>
  <c r="S493" i="5"/>
  <c r="AB492" i="5"/>
  <c r="X492" i="5"/>
  <c r="V492" i="5"/>
  <c r="T492" i="5"/>
  <c r="S492" i="5"/>
  <c r="AB491" i="5"/>
  <c r="X491" i="5"/>
  <c r="V491" i="5"/>
  <c r="T491" i="5"/>
  <c r="S491" i="5"/>
  <c r="AB490" i="5"/>
  <c r="X490" i="5"/>
  <c r="V490" i="5"/>
  <c r="T490" i="5"/>
  <c r="S490" i="5"/>
  <c r="AB489" i="5"/>
  <c r="X489" i="5"/>
  <c r="V489" i="5"/>
  <c r="T489" i="5"/>
  <c r="S489" i="5"/>
  <c r="AB488" i="5"/>
  <c r="X488" i="5"/>
  <c r="V488" i="5"/>
  <c r="T488" i="5"/>
  <c r="S488" i="5"/>
  <c r="AB487" i="5"/>
  <c r="X487" i="5"/>
  <c r="V487" i="5"/>
  <c r="T487" i="5"/>
  <c r="S487" i="5"/>
  <c r="AB486" i="5"/>
  <c r="X486" i="5"/>
  <c r="V486" i="5"/>
  <c r="T486" i="5"/>
  <c r="S486" i="5"/>
  <c r="AB485" i="5"/>
  <c r="X485" i="5"/>
  <c r="V485" i="5"/>
  <c r="T485" i="5"/>
  <c r="S485" i="5"/>
  <c r="AB484" i="5"/>
  <c r="X484" i="5"/>
  <c r="V484" i="5"/>
  <c r="T484" i="5"/>
  <c r="S484" i="5"/>
  <c r="AB483" i="5"/>
  <c r="X483" i="5"/>
  <c r="V483" i="5"/>
  <c r="T483" i="5"/>
  <c r="S483" i="5"/>
  <c r="AB482" i="5"/>
  <c r="X482" i="5"/>
  <c r="V482" i="5"/>
  <c r="T482" i="5"/>
  <c r="S482" i="5"/>
  <c r="AB481" i="5"/>
  <c r="X481" i="5"/>
  <c r="V481" i="5"/>
  <c r="T481" i="5"/>
  <c r="S481" i="5"/>
  <c r="AB480" i="5"/>
  <c r="X480" i="5"/>
  <c r="V480" i="5"/>
  <c r="T480" i="5"/>
  <c r="S480" i="5"/>
  <c r="AB479" i="5"/>
  <c r="X479" i="5"/>
  <c r="V479" i="5"/>
  <c r="T479" i="5"/>
  <c r="S479" i="5"/>
  <c r="AB478" i="5"/>
  <c r="X478" i="5"/>
  <c r="V478" i="5"/>
  <c r="T478" i="5"/>
  <c r="S478" i="5"/>
  <c r="AB477" i="5"/>
  <c r="X477" i="5"/>
  <c r="V477" i="5"/>
  <c r="T477" i="5"/>
  <c r="S477" i="5"/>
  <c r="AB476" i="5"/>
  <c r="X476" i="5"/>
  <c r="V476" i="5"/>
  <c r="T476" i="5"/>
  <c r="S476" i="5"/>
  <c r="AB475" i="5"/>
  <c r="X475" i="5"/>
  <c r="V475" i="5"/>
  <c r="T475" i="5"/>
  <c r="S475" i="5"/>
  <c r="AB474" i="5"/>
  <c r="X474" i="5"/>
  <c r="V474" i="5"/>
  <c r="T474" i="5"/>
  <c r="S474" i="5"/>
  <c r="AB473" i="5"/>
  <c r="X473" i="5"/>
  <c r="V473" i="5"/>
  <c r="T473" i="5"/>
  <c r="S473" i="5"/>
  <c r="AB472" i="5"/>
  <c r="X472" i="5"/>
  <c r="V472" i="5"/>
  <c r="T472" i="5"/>
  <c r="S472" i="5"/>
  <c r="AB471" i="5"/>
  <c r="X471" i="5"/>
  <c r="V471" i="5"/>
  <c r="T471" i="5"/>
  <c r="S471" i="5"/>
  <c r="AB470" i="5"/>
  <c r="X470" i="5"/>
  <c r="V470" i="5"/>
  <c r="T470" i="5"/>
  <c r="S470" i="5"/>
  <c r="AB469" i="5"/>
  <c r="X469" i="5"/>
  <c r="V469" i="5"/>
  <c r="T469" i="5"/>
  <c r="S469" i="5"/>
  <c r="AB468" i="5"/>
  <c r="X468" i="5"/>
  <c r="V468" i="5"/>
  <c r="T468" i="5"/>
  <c r="S468" i="5"/>
  <c r="AB467" i="5"/>
  <c r="X467" i="5"/>
  <c r="V467" i="5"/>
  <c r="T467" i="5"/>
  <c r="S467" i="5"/>
  <c r="AB466" i="5"/>
  <c r="X466" i="5"/>
  <c r="V466" i="5"/>
  <c r="T466" i="5"/>
  <c r="S466" i="5"/>
  <c r="AB465" i="5"/>
  <c r="X465" i="5"/>
  <c r="V465" i="5"/>
  <c r="T465" i="5"/>
  <c r="S465" i="5"/>
  <c r="AB464" i="5"/>
  <c r="X464" i="5"/>
  <c r="V464" i="5"/>
  <c r="T464" i="5"/>
  <c r="S464" i="5"/>
  <c r="AB463" i="5"/>
  <c r="X463" i="5"/>
  <c r="V463" i="5"/>
  <c r="T463" i="5"/>
  <c r="S463" i="5"/>
  <c r="AB462" i="5"/>
  <c r="X462" i="5"/>
  <c r="V462" i="5"/>
  <c r="T462" i="5"/>
  <c r="S462" i="5"/>
  <c r="AB461" i="5"/>
  <c r="X461" i="5"/>
  <c r="V461" i="5"/>
  <c r="T461" i="5"/>
  <c r="S461" i="5"/>
  <c r="AB460" i="5"/>
  <c r="X460" i="5"/>
  <c r="V460" i="5"/>
  <c r="T460" i="5"/>
  <c r="S460" i="5"/>
  <c r="AB459" i="5"/>
  <c r="X459" i="5"/>
  <c r="V459" i="5"/>
  <c r="T459" i="5"/>
  <c r="S459" i="5"/>
  <c r="AB458" i="5"/>
  <c r="X458" i="5"/>
  <c r="V458" i="5"/>
  <c r="T458" i="5"/>
  <c r="S458" i="5"/>
  <c r="AB457" i="5"/>
  <c r="X457" i="5"/>
  <c r="V457" i="5"/>
  <c r="T457" i="5"/>
  <c r="S457" i="5"/>
  <c r="AB456" i="5"/>
  <c r="X456" i="5"/>
  <c r="V456" i="5"/>
  <c r="T456" i="5"/>
  <c r="S456" i="5"/>
  <c r="AB455" i="5"/>
  <c r="X455" i="5"/>
  <c r="V455" i="5"/>
  <c r="T455" i="5"/>
  <c r="S455" i="5"/>
  <c r="AB454" i="5"/>
  <c r="X454" i="5"/>
  <c r="V454" i="5"/>
  <c r="T454" i="5"/>
  <c r="S454" i="5"/>
  <c r="AB453" i="5"/>
  <c r="X453" i="5"/>
  <c r="V453" i="5"/>
  <c r="T453" i="5"/>
  <c r="S453" i="5"/>
  <c r="AB452" i="5"/>
  <c r="X452" i="5"/>
  <c r="V452" i="5"/>
  <c r="T452" i="5"/>
  <c r="S452" i="5"/>
  <c r="AB451" i="5"/>
  <c r="X451" i="5"/>
  <c r="V451" i="5"/>
  <c r="T451" i="5"/>
  <c r="S451" i="5"/>
  <c r="AB450" i="5"/>
  <c r="X450" i="5"/>
  <c r="V450" i="5"/>
  <c r="T450" i="5"/>
  <c r="S450" i="5"/>
  <c r="AB449" i="5"/>
  <c r="X449" i="5"/>
  <c r="V449" i="5"/>
  <c r="T449" i="5"/>
  <c r="S449" i="5"/>
  <c r="AB448" i="5"/>
  <c r="X448" i="5"/>
  <c r="V448" i="5"/>
  <c r="T448" i="5"/>
  <c r="S448" i="5"/>
  <c r="AB447" i="5"/>
  <c r="X447" i="5"/>
  <c r="V447" i="5"/>
  <c r="T447" i="5"/>
  <c r="S447" i="5"/>
  <c r="AB446" i="5"/>
  <c r="X446" i="5"/>
  <c r="V446" i="5"/>
  <c r="T446" i="5"/>
  <c r="S446" i="5"/>
  <c r="AB445" i="5"/>
  <c r="X445" i="5"/>
  <c r="V445" i="5"/>
  <c r="T445" i="5"/>
  <c r="S445" i="5"/>
  <c r="AB444" i="5"/>
  <c r="X444" i="5"/>
  <c r="V444" i="5"/>
  <c r="T444" i="5"/>
  <c r="S444" i="5"/>
  <c r="AB443" i="5"/>
  <c r="X443" i="5"/>
  <c r="V443" i="5"/>
  <c r="T443" i="5"/>
  <c r="S443" i="5"/>
  <c r="AB442" i="5"/>
  <c r="X442" i="5"/>
  <c r="V442" i="5"/>
  <c r="T442" i="5"/>
  <c r="S442" i="5"/>
  <c r="AB441" i="5"/>
  <c r="X441" i="5"/>
  <c r="V441" i="5"/>
  <c r="T441" i="5"/>
  <c r="S441" i="5"/>
  <c r="AB440" i="5"/>
  <c r="X440" i="5"/>
  <c r="V440" i="5"/>
  <c r="T440" i="5"/>
  <c r="S440" i="5"/>
  <c r="AB439" i="5"/>
  <c r="X439" i="5"/>
  <c r="V439" i="5"/>
  <c r="T439" i="5"/>
  <c r="S439" i="5"/>
  <c r="AB438" i="5"/>
  <c r="X438" i="5"/>
  <c r="V438" i="5"/>
  <c r="T438" i="5"/>
  <c r="S438" i="5"/>
  <c r="AB437" i="5"/>
  <c r="X437" i="5"/>
  <c r="V437" i="5"/>
  <c r="T437" i="5"/>
  <c r="S437" i="5"/>
  <c r="AB436" i="5"/>
  <c r="X436" i="5"/>
  <c r="V436" i="5"/>
  <c r="T436" i="5"/>
  <c r="S436" i="5"/>
  <c r="AB435" i="5"/>
  <c r="X435" i="5"/>
  <c r="V435" i="5"/>
  <c r="T435" i="5"/>
  <c r="S435" i="5"/>
  <c r="AB434" i="5"/>
  <c r="X434" i="5"/>
  <c r="V434" i="5"/>
  <c r="T434" i="5"/>
  <c r="S434" i="5"/>
  <c r="AB433" i="5"/>
  <c r="X433" i="5"/>
  <c r="V433" i="5"/>
  <c r="T433" i="5"/>
  <c r="S433" i="5"/>
  <c r="AB432" i="5"/>
  <c r="X432" i="5"/>
  <c r="V432" i="5"/>
  <c r="T432" i="5"/>
  <c r="S432" i="5"/>
  <c r="AB431" i="5"/>
  <c r="X431" i="5"/>
  <c r="V431" i="5"/>
  <c r="T431" i="5"/>
  <c r="S431" i="5"/>
  <c r="AB430" i="5"/>
  <c r="X430" i="5"/>
  <c r="V430" i="5"/>
  <c r="T430" i="5"/>
  <c r="S430" i="5"/>
  <c r="AB429" i="5"/>
  <c r="X429" i="5"/>
  <c r="V429" i="5"/>
  <c r="T429" i="5"/>
  <c r="S429" i="5"/>
  <c r="AB428" i="5"/>
  <c r="X428" i="5"/>
  <c r="V428" i="5"/>
  <c r="T428" i="5"/>
  <c r="S428" i="5"/>
  <c r="AB427" i="5"/>
  <c r="X427" i="5"/>
  <c r="V427" i="5"/>
  <c r="T427" i="5"/>
  <c r="S427" i="5"/>
  <c r="AB426" i="5"/>
  <c r="X426" i="5"/>
  <c r="V426" i="5"/>
  <c r="T426" i="5"/>
  <c r="S426" i="5"/>
  <c r="AB425" i="5"/>
  <c r="X425" i="5"/>
  <c r="V425" i="5"/>
  <c r="T425" i="5"/>
  <c r="S425" i="5"/>
  <c r="AB424" i="5"/>
  <c r="X424" i="5"/>
  <c r="V424" i="5"/>
  <c r="T424" i="5"/>
  <c r="S424" i="5"/>
  <c r="AB423" i="5"/>
  <c r="X423" i="5"/>
  <c r="V423" i="5"/>
  <c r="T423" i="5"/>
  <c r="S423" i="5"/>
  <c r="AB422" i="5"/>
  <c r="X422" i="5"/>
  <c r="V422" i="5"/>
  <c r="T422" i="5"/>
  <c r="S422" i="5"/>
  <c r="AB421" i="5"/>
  <c r="X421" i="5"/>
  <c r="V421" i="5"/>
  <c r="T421" i="5"/>
  <c r="S421" i="5"/>
  <c r="AB420" i="5"/>
  <c r="X420" i="5"/>
  <c r="V420" i="5"/>
  <c r="T420" i="5"/>
  <c r="S420" i="5"/>
  <c r="AB419" i="5"/>
  <c r="X419" i="5"/>
  <c r="V419" i="5"/>
  <c r="T419" i="5"/>
  <c r="S419" i="5"/>
  <c r="AB418" i="5"/>
  <c r="X418" i="5"/>
  <c r="V418" i="5"/>
  <c r="T418" i="5"/>
  <c r="S418" i="5"/>
  <c r="AB417" i="5"/>
  <c r="X417" i="5"/>
  <c r="V417" i="5"/>
  <c r="T417" i="5"/>
  <c r="S417" i="5"/>
  <c r="AB416" i="5"/>
  <c r="X416" i="5"/>
  <c r="V416" i="5"/>
  <c r="T416" i="5"/>
  <c r="S416" i="5"/>
  <c r="AB415" i="5"/>
  <c r="X415" i="5"/>
  <c r="V415" i="5"/>
  <c r="T415" i="5"/>
  <c r="S415" i="5"/>
  <c r="AB414" i="5"/>
  <c r="X414" i="5"/>
  <c r="V414" i="5"/>
  <c r="T414" i="5"/>
  <c r="S414" i="5"/>
  <c r="AB413" i="5"/>
  <c r="X413" i="5"/>
  <c r="V413" i="5"/>
  <c r="T413" i="5"/>
  <c r="S413" i="5"/>
  <c r="AB412" i="5"/>
  <c r="X412" i="5"/>
  <c r="V412" i="5"/>
  <c r="T412" i="5"/>
  <c r="S412" i="5"/>
  <c r="AB411" i="5"/>
  <c r="X411" i="5"/>
  <c r="V411" i="5"/>
  <c r="T411" i="5"/>
  <c r="S411" i="5"/>
  <c r="AB410" i="5"/>
  <c r="X410" i="5"/>
  <c r="V410" i="5"/>
  <c r="T410" i="5"/>
  <c r="S410" i="5"/>
  <c r="AB409" i="5"/>
  <c r="X409" i="5"/>
  <c r="V409" i="5"/>
  <c r="T409" i="5"/>
  <c r="S409" i="5"/>
  <c r="AB408" i="5"/>
  <c r="X408" i="5"/>
  <c r="V408" i="5"/>
  <c r="T408" i="5"/>
  <c r="S408" i="5"/>
  <c r="AB407" i="5"/>
  <c r="X407" i="5"/>
  <c r="V407" i="5"/>
  <c r="T407" i="5"/>
  <c r="S407" i="5"/>
  <c r="AB406" i="5"/>
  <c r="X406" i="5"/>
  <c r="V406" i="5"/>
  <c r="T406" i="5"/>
  <c r="S406" i="5"/>
  <c r="AB405" i="5"/>
  <c r="X405" i="5"/>
  <c r="V405" i="5"/>
  <c r="T405" i="5"/>
  <c r="S405" i="5"/>
  <c r="AB404" i="5"/>
  <c r="X404" i="5"/>
  <c r="V404" i="5"/>
  <c r="T404" i="5"/>
  <c r="S404" i="5"/>
  <c r="AB403" i="5"/>
  <c r="X403" i="5"/>
  <c r="V403" i="5"/>
  <c r="T403" i="5"/>
  <c r="S403" i="5"/>
  <c r="AB402" i="5"/>
  <c r="X402" i="5"/>
  <c r="V402" i="5"/>
  <c r="T402" i="5"/>
  <c r="S402" i="5"/>
  <c r="AB401" i="5"/>
  <c r="X401" i="5"/>
  <c r="V401" i="5"/>
  <c r="T401" i="5"/>
  <c r="S401" i="5"/>
  <c r="AB400" i="5"/>
  <c r="X400" i="5"/>
  <c r="V400" i="5"/>
  <c r="T400" i="5"/>
  <c r="S400" i="5"/>
  <c r="AB399" i="5"/>
  <c r="X399" i="5"/>
  <c r="V399" i="5"/>
  <c r="T399" i="5"/>
  <c r="S399" i="5"/>
  <c r="AB398" i="5"/>
  <c r="X398" i="5"/>
  <c r="V398" i="5"/>
  <c r="T398" i="5"/>
  <c r="S398" i="5"/>
  <c r="AB397" i="5"/>
  <c r="X397" i="5"/>
  <c r="V397" i="5"/>
  <c r="T397" i="5"/>
  <c r="S397" i="5"/>
  <c r="AB396" i="5"/>
  <c r="X396" i="5"/>
  <c r="V396" i="5"/>
  <c r="T396" i="5"/>
  <c r="S396" i="5"/>
  <c r="AB395" i="5"/>
  <c r="X395" i="5"/>
  <c r="V395" i="5"/>
  <c r="T395" i="5"/>
  <c r="S395" i="5"/>
  <c r="AB394" i="5"/>
  <c r="X394" i="5"/>
  <c r="V394" i="5"/>
  <c r="T394" i="5"/>
  <c r="S394" i="5"/>
  <c r="AB393" i="5"/>
  <c r="X393" i="5"/>
  <c r="V393" i="5"/>
  <c r="T393" i="5"/>
  <c r="S393" i="5"/>
  <c r="AB392" i="5"/>
  <c r="X392" i="5"/>
  <c r="V392" i="5"/>
  <c r="T392" i="5"/>
  <c r="S392" i="5"/>
  <c r="AB391" i="5"/>
  <c r="X391" i="5"/>
  <c r="V391" i="5"/>
  <c r="T391" i="5"/>
  <c r="S391" i="5"/>
  <c r="AB390" i="5"/>
  <c r="X390" i="5"/>
  <c r="V390" i="5"/>
  <c r="T390" i="5"/>
  <c r="S390" i="5"/>
  <c r="AB389" i="5"/>
  <c r="X389" i="5"/>
  <c r="V389" i="5"/>
  <c r="T389" i="5"/>
  <c r="S389" i="5"/>
  <c r="AB388" i="5"/>
  <c r="X388" i="5"/>
  <c r="V388" i="5"/>
  <c r="T388" i="5"/>
  <c r="S388" i="5"/>
  <c r="AB387" i="5"/>
  <c r="X387" i="5"/>
  <c r="V387" i="5"/>
  <c r="T387" i="5"/>
  <c r="S387" i="5"/>
  <c r="AB386" i="5"/>
  <c r="X386" i="5"/>
  <c r="V386" i="5"/>
  <c r="T386" i="5"/>
  <c r="S386" i="5"/>
  <c r="AB385" i="5"/>
  <c r="X385" i="5"/>
  <c r="V385" i="5"/>
  <c r="T385" i="5"/>
  <c r="S385" i="5"/>
  <c r="AB384" i="5"/>
  <c r="X384" i="5"/>
  <c r="V384" i="5"/>
  <c r="T384" i="5"/>
  <c r="S384" i="5"/>
  <c r="AB383" i="5"/>
  <c r="X383" i="5"/>
  <c r="V383" i="5"/>
  <c r="T383" i="5"/>
  <c r="S383" i="5"/>
  <c r="AB382" i="5"/>
  <c r="X382" i="5"/>
  <c r="V382" i="5"/>
  <c r="T382" i="5"/>
  <c r="S382" i="5"/>
  <c r="AB381" i="5"/>
  <c r="X381" i="5"/>
  <c r="V381" i="5"/>
  <c r="T381" i="5"/>
  <c r="S381" i="5"/>
  <c r="AB380" i="5"/>
  <c r="X380" i="5"/>
  <c r="V380" i="5"/>
  <c r="T380" i="5"/>
  <c r="S380" i="5"/>
  <c r="AB379" i="5"/>
  <c r="X379" i="5"/>
  <c r="V379" i="5"/>
  <c r="T379" i="5"/>
  <c r="S379" i="5"/>
  <c r="AB378" i="5"/>
  <c r="X378" i="5"/>
  <c r="V378" i="5"/>
  <c r="T378" i="5"/>
  <c r="S378" i="5"/>
  <c r="AB377" i="5"/>
  <c r="X377" i="5"/>
  <c r="V377" i="5"/>
  <c r="T377" i="5"/>
  <c r="S377" i="5"/>
  <c r="AB376" i="5"/>
  <c r="X376" i="5"/>
  <c r="V376" i="5"/>
  <c r="T376" i="5"/>
  <c r="S376" i="5"/>
  <c r="AB375" i="5"/>
  <c r="X375" i="5"/>
  <c r="V375" i="5"/>
  <c r="T375" i="5"/>
  <c r="S375" i="5"/>
  <c r="AB374" i="5"/>
  <c r="X374" i="5"/>
  <c r="V374" i="5"/>
  <c r="T374" i="5"/>
  <c r="S374" i="5"/>
  <c r="AB373" i="5"/>
  <c r="X373" i="5"/>
  <c r="V373" i="5"/>
  <c r="T373" i="5"/>
  <c r="S373" i="5"/>
  <c r="AB372" i="5"/>
  <c r="X372" i="5"/>
  <c r="V372" i="5"/>
  <c r="T372" i="5"/>
  <c r="S372" i="5"/>
  <c r="AB371" i="5"/>
  <c r="X371" i="5"/>
  <c r="V371" i="5"/>
  <c r="T371" i="5"/>
  <c r="S371" i="5"/>
  <c r="AB370" i="5"/>
  <c r="X370" i="5"/>
  <c r="V370" i="5"/>
  <c r="T370" i="5"/>
  <c r="S370" i="5"/>
  <c r="AB369" i="5"/>
  <c r="X369" i="5"/>
  <c r="V369" i="5"/>
  <c r="T369" i="5"/>
  <c r="S369" i="5"/>
  <c r="AB368" i="5"/>
  <c r="X368" i="5"/>
  <c r="V368" i="5"/>
  <c r="T368" i="5"/>
  <c r="S368" i="5"/>
  <c r="AB367" i="5"/>
  <c r="X367" i="5"/>
  <c r="V367" i="5"/>
  <c r="T367" i="5"/>
  <c r="S367" i="5"/>
  <c r="AB366" i="5"/>
  <c r="X366" i="5"/>
  <c r="V366" i="5"/>
  <c r="T366" i="5"/>
  <c r="S366" i="5"/>
  <c r="AB365" i="5"/>
  <c r="X365" i="5"/>
  <c r="V365" i="5"/>
  <c r="T365" i="5"/>
  <c r="S365" i="5"/>
  <c r="AB364" i="5"/>
  <c r="X364" i="5"/>
  <c r="V364" i="5"/>
  <c r="T364" i="5"/>
  <c r="S364" i="5"/>
  <c r="AB363" i="5"/>
  <c r="X363" i="5"/>
  <c r="V363" i="5"/>
  <c r="T363" i="5"/>
  <c r="S363" i="5"/>
  <c r="AB362" i="5"/>
  <c r="X362" i="5"/>
  <c r="V362" i="5"/>
  <c r="T362" i="5"/>
  <c r="S362" i="5"/>
  <c r="AB361" i="5"/>
  <c r="X361" i="5"/>
  <c r="V361" i="5"/>
  <c r="T361" i="5"/>
  <c r="S361" i="5"/>
  <c r="AB360" i="5"/>
  <c r="X360" i="5"/>
  <c r="V360" i="5"/>
  <c r="T360" i="5"/>
  <c r="S360" i="5"/>
  <c r="AB359" i="5"/>
  <c r="X359" i="5"/>
  <c r="V359" i="5"/>
  <c r="T359" i="5"/>
  <c r="S359" i="5"/>
  <c r="AB358" i="5"/>
  <c r="X358" i="5"/>
  <c r="V358" i="5"/>
  <c r="T358" i="5"/>
  <c r="S358" i="5"/>
  <c r="AB357" i="5"/>
  <c r="X357" i="5"/>
  <c r="V357" i="5"/>
  <c r="T357" i="5"/>
  <c r="S357" i="5"/>
  <c r="AB356" i="5"/>
  <c r="X356" i="5"/>
  <c r="V356" i="5"/>
  <c r="T356" i="5"/>
  <c r="S356" i="5"/>
  <c r="AB355" i="5"/>
  <c r="X355" i="5"/>
  <c r="V355" i="5"/>
  <c r="T355" i="5"/>
  <c r="S355" i="5"/>
  <c r="AB354" i="5"/>
  <c r="X354" i="5"/>
  <c r="V354" i="5"/>
  <c r="T354" i="5"/>
  <c r="S354" i="5"/>
  <c r="AB353" i="5"/>
  <c r="X353" i="5"/>
  <c r="V353" i="5"/>
  <c r="T353" i="5"/>
  <c r="S353" i="5"/>
  <c r="AB352" i="5"/>
  <c r="X352" i="5"/>
  <c r="V352" i="5"/>
  <c r="T352" i="5"/>
  <c r="S352" i="5"/>
  <c r="AB351" i="5"/>
  <c r="X351" i="5"/>
  <c r="V351" i="5"/>
  <c r="T351" i="5"/>
  <c r="S351" i="5"/>
  <c r="AB350" i="5"/>
  <c r="X350" i="5"/>
  <c r="V350" i="5"/>
  <c r="T350" i="5"/>
  <c r="S350" i="5"/>
  <c r="AB349" i="5"/>
  <c r="X349" i="5"/>
  <c r="V349" i="5"/>
  <c r="T349" i="5"/>
  <c r="S349" i="5"/>
  <c r="AB348" i="5"/>
  <c r="X348" i="5"/>
  <c r="V348" i="5"/>
  <c r="T348" i="5"/>
  <c r="S348" i="5"/>
  <c r="AB347" i="5"/>
  <c r="X347" i="5"/>
  <c r="V347" i="5"/>
  <c r="T347" i="5"/>
  <c r="S347" i="5"/>
  <c r="AB346" i="5"/>
  <c r="X346" i="5"/>
  <c r="V346" i="5"/>
  <c r="T346" i="5"/>
  <c r="S346" i="5"/>
  <c r="AB345" i="5"/>
  <c r="X345" i="5"/>
  <c r="V345" i="5"/>
  <c r="T345" i="5"/>
  <c r="S345" i="5"/>
  <c r="AB344" i="5"/>
  <c r="X344" i="5"/>
  <c r="V344" i="5"/>
  <c r="T344" i="5"/>
  <c r="S344" i="5"/>
  <c r="AB343" i="5"/>
  <c r="X343" i="5"/>
  <c r="V343" i="5"/>
  <c r="T343" i="5"/>
  <c r="S343" i="5"/>
  <c r="AB342" i="5"/>
  <c r="X342" i="5"/>
  <c r="V342" i="5"/>
  <c r="T342" i="5"/>
  <c r="S342" i="5"/>
  <c r="AB341" i="5"/>
  <c r="X341" i="5"/>
  <c r="V341" i="5"/>
  <c r="T341" i="5"/>
  <c r="S341" i="5"/>
  <c r="AB340" i="5"/>
  <c r="X340" i="5"/>
  <c r="V340" i="5"/>
  <c r="T340" i="5"/>
  <c r="S340" i="5"/>
  <c r="AB339" i="5"/>
  <c r="X339" i="5"/>
  <c r="V339" i="5"/>
  <c r="T339" i="5"/>
  <c r="S339" i="5"/>
  <c r="AB338" i="5"/>
  <c r="X338" i="5"/>
  <c r="V338" i="5"/>
  <c r="T338" i="5"/>
  <c r="S338" i="5"/>
  <c r="AB337" i="5"/>
  <c r="X337" i="5"/>
  <c r="V337" i="5"/>
  <c r="T337" i="5"/>
  <c r="S337" i="5"/>
  <c r="AB336" i="5"/>
  <c r="X336" i="5"/>
  <c r="V336" i="5"/>
  <c r="T336" i="5"/>
  <c r="S336" i="5"/>
  <c r="AB335" i="5"/>
  <c r="X335" i="5"/>
  <c r="V335" i="5"/>
  <c r="T335" i="5"/>
  <c r="S335" i="5"/>
  <c r="AB334" i="5"/>
  <c r="X334" i="5"/>
  <c r="V334" i="5"/>
  <c r="T334" i="5"/>
  <c r="S334" i="5"/>
  <c r="AB333" i="5"/>
  <c r="X333" i="5"/>
  <c r="V333" i="5"/>
  <c r="T333" i="5"/>
  <c r="S333" i="5"/>
  <c r="AB332" i="5"/>
  <c r="X332" i="5"/>
  <c r="V332" i="5"/>
  <c r="T332" i="5"/>
  <c r="S332" i="5"/>
  <c r="AB331" i="5"/>
  <c r="X331" i="5"/>
  <c r="V331" i="5"/>
  <c r="T331" i="5"/>
  <c r="S331" i="5"/>
  <c r="AB330" i="5"/>
  <c r="X330" i="5"/>
  <c r="V330" i="5"/>
  <c r="T330" i="5"/>
  <c r="S330" i="5"/>
  <c r="AB329" i="5"/>
  <c r="X329" i="5"/>
  <c r="V329" i="5"/>
  <c r="T329" i="5"/>
  <c r="S329" i="5"/>
  <c r="AB328" i="5"/>
  <c r="X328" i="5"/>
  <c r="V328" i="5"/>
  <c r="T328" i="5"/>
  <c r="S328" i="5"/>
  <c r="AB327" i="5"/>
  <c r="X327" i="5"/>
  <c r="V327" i="5"/>
  <c r="T327" i="5"/>
  <c r="S327" i="5"/>
  <c r="AB326" i="5"/>
  <c r="X326" i="5"/>
  <c r="V326" i="5"/>
  <c r="T326" i="5"/>
  <c r="S326" i="5"/>
  <c r="AB325" i="5"/>
  <c r="X325" i="5"/>
  <c r="V325" i="5"/>
  <c r="T325" i="5"/>
  <c r="S325" i="5"/>
  <c r="AB324" i="5"/>
  <c r="X324" i="5"/>
  <c r="V324" i="5"/>
  <c r="T324" i="5"/>
  <c r="S324" i="5"/>
  <c r="AB323" i="5"/>
  <c r="X323" i="5"/>
  <c r="V323" i="5"/>
  <c r="T323" i="5"/>
  <c r="S323" i="5"/>
  <c r="AB322" i="5"/>
  <c r="X322" i="5"/>
  <c r="V322" i="5"/>
  <c r="T322" i="5"/>
  <c r="S322" i="5"/>
  <c r="AB321" i="5"/>
  <c r="X321" i="5"/>
  <c r="V321" i="5"/>
  <c r="T321" i="5"/>
  <c r="S321" i="5"/>
  <c r="AB320" i="5"/>
  <c r="X320" i="5"/>
  <c r="V320" i="5"/>
  <c r="T320" i="5"/>
  <c r="S320" i="5"/>
  <c r="AB319" i="5"/>
  <c r="X319" i="5"/>
  <c r="V319" i="5"/>
  <c r="T319" i="5"/>
  <c r="S319" i="5"/>
  <c r="AB318" i="5"/>
  <c r="X318" i="5"/>
  <c r="V318" i="5"/>
  <c r="T318" i="5"/>
  <c r="S318" i="5"/>
  <c r="AB317" i="5"/>
  <c r="X317" i="5"/>
  <c r="V317" i="5"/>
  <c r="T317" i="5"/>
  <c r="S317" i="5"/>
  <c r="AB316" i="5"/>
  <c r="X316" i="5"/>
  <c r="V316" i="5"/>
  <c r="T316" i="5"/>
  <c r="S316" i="5"/>
  <c r="AB315" i="5"/>
  <c r="X315" i="5"/>
  <c r="V315" i="5"/>
  <c r="T315" i="5"/>
  <c r="S315" i="5"/>
  <c r="AB314" i="5"/>
  <c r="X314" i="5"/>
  <c r="V314" i="5"/>
  <c r="T314" i="5"/>
  <c r="S314" i="5"/>
  <c r="AB313" i="5"/>
  <c r="X313" i="5"/>
  <c r="V313" i="5"/>
  <c r="T313" i="5"/>
  <c r="S313" i="5"/>
  <c r="AB312" i="5"/>
  <c r="X312" i="5"/>
  <c r="V312" i="5"/>
  <c r="T312" i="5"/>
  <c r="S312" i="5"/>
  <c r="AB311" i="5"/>
  <c r="X311" i="5"/>
  <c r="V311" i="5"/>
  <c r="T311" i="5"/>
  <c r="S311" i="5"/>
  <c r="AB310" i="5"/>
  <c r="X310" i="5"/>
  <c r="V310" i="5"/>
  <c r="T310" i="5"/>
  <c r="S310" i="5"/>
  <c r="AB309" i="5"/>
  <c r="X309" i="5"/>
  <c r="V309" i="5"/>
  <c r="T309" i="5"/>
  <c r="S309" i="5"/>
  <c r="AB308" i="5"/>
  <c r="X308" i="5"/>
  <c r="V308" i="5"/>
  <c r="T308" i="5"/>
  <c r="S308" i="5"/>
  <c r="AB307" i="5"/>
  <c r="X307" i="5"/>
  <c r="V307" i="5"/>
  <c r="T307" i="5"/>
  <c r="S307" i="5"/>
  <c r="AB306" i="5"/>
  <c r="X306" i="5"/>
  <c r="V306" i="5"/>
  <c r="T306" i="5"/>
  <c r="S306" i="5"/>
  <c r="AB305" i="5"/>
  <c r="X305" i="5"/>
  <c r="V305" i="5"/>
  <c r="T305" i="5"/>
  <c r="S305" i="5"/>
  <c r="AB304" i="5"/>
  <c r="X304" i="5"/>
  <c r="V304" i="5"/>
  <c r="T304" i="5"/>
  <c r="S304" i="5"/>
  <c r="AB303" i="5"/>
  <c r="X303" i="5"/>
  <c r="V303" i="5"/>
  <c r="T303" i="5"/>
  <c r="S303" i="5"/>
  <c r="AB302" i="5"/>
  <c r="X302" i="5"/>
  <c r="V302" i="5"/>
  <c r="T302" i="5"/>
  <c r="S302" i="5"/>
  <c r="AB301" i="5"/>
  <c r="X301" i="5"/>
  <c r="V301" i="5"/>
  <c r="T301" i="5"/>
  <c r="S301" i="5"/>
  <c r="AB300" i="5"/>
  <c r="X300" i="5"/>
  <c r="V300" i="5"/>
  <c r="T300" i="5"/>
  <c r="S300" i="5"/>
  <c r="AB299" i="5"/>
  <c r="X299" i="5"/>
  <c r="V299" i="5"/>
  <c r="T299" i="5"/>
  <c r="S299" i="5"/>
  <c r="AB298" i="5"/>
  <c r="X298" i="5"/>
  <c r="V298" i="5"/>
  <c r="T298" i="5"/>
  <c r="S298" i="5"/>
  <c r="AB297" i="5"/>
  <c r="X297" i="5"/>
  <c r="V297" i="5"/>
  <c r="T297" i="5"/>
  <c r="S297" i="5"/>
  <c r="AB296" i="5"/>
  <c r="X296" i="5"/>
  <c r="V296" i="5"/>
  <c r="T296" i="5"/>
  <c r="S296" i="5"/>
  <c r="AB295" i="5"/>
  <c r="X295" i="5"/>
  <c r="V295" i="5"/>
  <c r="T295" i="5"/>
  <c r="S295" i="5"/>
  <c r="AB294" i="5"/>
  <c r="X294" i="5"/>
  <c r="V294" i="5"/>
  <c r="T294" i="5"/>
  <c r="S294" i="5"/>
  <c r="AB293" i="5"/>
  <c r="X293" i="5"/>
  <c r="V293" i="5"/>
  <c r="T293" i="5"/>
  <c r="S293" i="5"/>
  <c r="AB292" i="5"/>
  <c r="X292" i="5"/>
  <c r="V292" i="5"/>
  <c r="T292" i="5"/>
  <c r="S292" i="5"/>
  <c r="AB291" i="5"/>
  <c r="X291" i="5"/>
  <c r="V291" i="5"/>
  <c r="T291" i="5"/>
  <c r="S291" i="5"/>
  <c r="AB290" i="5"/>
  <c r="X290" i="5"/>
  <c r="V290" i="5"/>
  <c r="T290" i="5"/>
  <c r="S290" i="5"/>
  <c r="AB289" i="5"/>
  <c r="X289" i="5"/>
  <c r="V289" i="5"/>
  <c r="T289" i="5"/>
  <c r="S289" i="5"/>
  <c r="AB288" i="5"/>
  <c r="X288" i="5"/>
  <c r="V288" i="5"/>
  <c r="T288" i="5"/>
  <c r="S288" i="5"/>
  <c r="AB287" i="5"/>
  <c r="X287" i="5"/>
  <c r="V287" i="5"/>
  <c r="T287" i="5"/>
  <c r="S287" i="5"/>
  <c r="AB286" i="5"/>
  <c r="X286" i="5"/>
  <c r="V286" i="5"/>
  <c r="T286" i="5"/>
  <c r="S286" i="5"/>
  <c r="AB285" i="5"/>
  <c r="X285" i="5"/>
  <c r="V285" i="5"/>
  <c r="T285" i="5"/>
  <c r="S285" i="5"/>
  <c r="AB284" i="5"/>
  <c r="X284" i="5"/>
  <c r="V284" i="5"/>
  <c r="T284" i="5"/>
  <c r="S284" i="5"/>
  <c r="AB283" i="5"/>
  <c r="X283" i="5"/>
  <c r="V283" i="5"/>
  <c r="T283" i="5"/>
  <c r="S283" i="5"/>
  <c r="AB282" i="5"/>
  <c r="X282" i="5"/>
  <c r="V282" i="5"/>
  <c r="T282" i="5"/>
  <c r="S282" i="5"/>
  <c r="AB281" i="5"/>
  <c r="X281" i="5"/>
  <c r="V281" i="5"/>
  <c r="T281" i="5"/>
  <c r="S281" i="5"/>
  <c r="AB280" i="5"/>
  <c r="X280" i="5"/>
  <c r="V280" i="5"/>
  <c r="T280" i="5"/>
  <c r="S280" i="5"/>
  <c r="AB279" i="5"/>
  <c r="X279" i="5"/>
  <c r="V279" i="5"/>
  <c r="T279" i="5"/>
  <c r="S279" i="5"/>
  <c r="AB278" i="5"/>
  <c r="X278" i="5"/>
  <c r="V278" i="5"/>
  <c r="T278" i="5"/>
  <c r="S278" i="5"/>
  <c r="AB277" i="5"/>
  <c r="X277" i="5"/>
  <c r="V277" i="5"/>
  <c r="T277" i="5"/>
  <c r="S277" i="5"/>
  <c r="AB276" i="5"/>
  <c r="X276" i="5"/>
  <c r="V276" i="5"/>
  <c r="T276" i="5"/>
  <c r="S276" i="5"/>
  <c r="AB275" i="5"/>
  <c r="X275" i="5"/>
  <c r="V275" i="5"/>
  <c r="T275" i="5"/>
  <c r="S275" i="5"/>
  <c r="AB274" i="5"/>
  <c r="X274" i="5"/>
  <c r="V274" i="5"/>
  <c r="T274" i="5"/>
  <c r="S274" i="5"/>
  <c r="AB273" i="5"/>
  <c r="X273" i="5"/>
  <c r="V273" i="5"/>
  <c r="T273" i="5"/>
  <c r="S273" i="5"/>
  <c r="AB272" i="5"/>
  <c r="X272" i="5"/>
  <c r="V272" i="5"/>
  <c r="T272" i="5"/>
  <c r="S272" i="5"/>
  <c r="AB271" i="5"/>
  <c r="X271" i="5"/>
  <c r="V271" i="5"/>
  <c r="T271" i="5"/>
  <c r="S271" i="5"/>
  <c r="AB270" i="5"/>
  <c r="X270" i="5"/>
  <c r="V270" i="5"/>
  <c r="T270" i="5"/>
  <c r="S270" i="5"/>
  <c r="AB269" i="5"/>
  <c r="X269" i="5"/>
  <c r="V269" i="5"/>
  <c r="T269" i="5"/>
  <c r="S269" i="5"/>
  <c r="AB268" i="5"/>
  <c r="X268" i="5"/>
  <c r="V268" i="5"/>
  <c r="T268" i="5"/>
  <c r="S268" i="5"/>
  <c r="AB267" i="5"/>
  <c r="X267" i="5"/>
  <c r="V267" i="5"/>
  <c r="T267" i="5"/>
  <c r="S267" i="5"/>
  <c r="AB266" i="5"/>
  <c r="X266" i="5"/>
  <c r="V266" i="5"/>
  <c r="T266" i="5"/>
  <c r="S266" i="5"/>
  <c r="AB265" i="5"/>
  <c r="X265" i="5"/>
  <c r="V265" i="5"/>
  <c r="T265" i="5"/>
  <c r="S265" i="5"/>
  <c r="AB264" i="5"/>
  <c r="X264" i="5"/>
  <c r="V264" i="5"/>
  <c r="T264" i="5"/>
  <c r="S264" i="5"/>
  <c r="AB263" i="5"/>
  <c r="X263" i="5"/>
  <c r="V263" i="5"/>
  <c r="T263" i="5"/>
  <c r="S263" i="5"/>
  <c r="AB262" i="5"/>
  <c r="X262" i="5"/>
  <c r="V262" i="5"/>
  <c r="T262" i="5"/>
  <c r="S262" i="5"/>
  <c r="AB261" i="5"/>
  <c r="X261" i="5"/>
  <c r="V261" i="5"/>
  <c r="T261" i="5"/>
  <c r="S261" i="5"/>
  <c r="AB260" i="5"/>
  <c r="X260" i="5"/>
  <c r="V260" i="5"/>
  <c r="T260" i="5"/>
  <c r="S260" i="5"/>
  <c r="AB259" i="5"/>
  <c r="X259" i="5"/>
  <c r="V259" i="5"/>
  <c r="T259" i="5"/>
  <c r="S259" i="5"/>
  <c r="AB258" i="5"/>
  <c r="X258" i="5"/>
  <c r="V258" i="5"/>
  <c r="T258" i="5"/>
  <c r="S258" i="5"/>
  <c r="AB257" i="5"/>
  <c r="X257" i="5"/>
  <c r="V257" i="5"/>
  <c r="T257" i="5"/>
  <c r="S257" i="5"/>
  <c r="AB256" i="5"/>
  <c r="X256" i="5"/>
  <c r="V256" i="5"/>
  <c r="T256" i="5"/>
  <c r="S256" i="5"/>
  <c r="AB255" i="5"/>
  <c r="X255" i="5"/>
  <c r="V255" i="5"/>
  <c r="T255" i="5"/>
  <c r="S255" i="5"/>
  <c r="AB254" i="5"/>
  <c r="X254" i="5"/>
  <c r="V254" i="5"/>
  <c r="T254" i="5"/>
  <c r="S254" i="5"/>
  <c r="AB253" i="5"/>
  <c r="X253" i="5"/>
  <c r="V253" i="5"/>
  <c r="T253" i="5"/>
  <c r="S253" i="5"/>
  <c r="AB252" i="5"/>
  <c r="X252" i="5"/>
  <c r="V252" i="5"/>
  <c r="T252" i="5"/>
  <c r="S252" i="5"/>
  <c r="AB251" i="5"/>
  <c r="X251" i="5"/>
  <c r="V251" i="5"/>
  <c r="T251" i="5"/>
  <c r="S251" i="5"/>
  <c r="AB250" i="5"/>
  <c r="X250" i="5"/>
  <c r="V250" i="5"/>
  <c r="T250" i="5"/>
  <c r="S250" i="5"/>
  <c r="AB249" i="5"/>
  <c r="X249" i="5"/>
  <c r="V249" i="5"/>
  <c r="T249" i="5"/>
  <c r="S249" i="5"/>
  <c r="AB248" i="5"/>
  <c r="X248" i="5"/>
  <c r="V248" i="5"/>
  <c r="T248" i="5"/>
  <c r="S248" i="5"/>
  <c r="AB247" i="5"/>
  <c r="X247" i="5"/>
  <c r="V247" i="5"/>
  <c r="T247" i="5"/>
  <c r="S247" i="5"/>
  <c r="AB246" i="5"/>
  <c r="X246" i="5"/>
  <c r="V246" i="5"/>
  <c r="AB245" i="5"/>
  <c r="X245" i="5"/>
  <c r="V245" i="5"/>
  <c r="AB244" i="5"/>
  <c r="X244" i="5"/>
  <c r="V244" i="5"/>
  <c r="AB243" i="5"/>
  <c r="X243" i="5"/>
  <c r="V243" i="5"/>
  <c r="AB242" i="5"/>
  <c r="X242" i="5"/>
  <c r="V242" i="5"/>
  <c r="AB241" i="5"/>
  <c r="X241" i="5"/>
  <c r="V241" i="5"/>
  <c r="AB240" i="5"/>
  <c r="X240" i="5"/>
  <c r="V240" i="5"/>
  <c r="AB239" i="5"/>
  <c r="X239" i="5"/>
  <c r="V239" i="5"/>
  <c r="AB238" i="5"/>
  <c r="X238" i="5"/>
  <c r="V238" i="5"/>
  <c r="AB237" i="5"/>
  <c r="X237" i="5"/>
  <c r="V237" i="5"/>
  <c r="AB236" i="5"/>
  <c r="X236" i="5"/>
  <c r="V236" i="5"/>
  <c r="AB235" i="5"/>
  <c r="X235" i="5"/>
  <c r="V235" i="5"/>
  <c r="AB234" i="5"/>
  <c r="X234" i="5"/>
  <c r="V234" i="5"/>
  <c r="AB233" i="5"/>
  <c r="X233" i="5"/>
  <c r="V233" i="5"/>
  <c r="AB232" i="5"/>
  <c r="X232" i="5"/>
  <c r="V232" i="5"/>
  <c r="AB231" i="5"/>
  <c r="X231" i="5"/>
  <c r="V231" i="5"/>
  <c r="AB230" i="5"/>
  <c r="X230" i="5"/>
  <c r="V230" i="5"/>
  <c r="AB229" i="5"/>
  <c r="X229" i="5"/>
  <c r="V229" i="5"/>
  <c r="AB228" i="5"/>
  <c r="X228" i="5"/>
  <c r="V228" i="5"/>
  <c r="AB227" i="5"/>
  <c r="X227" i="5"/>
  <c r="V227" i="5"/>
  <c r="AB226" i="5"/>
  <c r="X226" i="5"/>
  <c r="V226" i="5"/>
  <c r="AB225" i="5"/>
  <c r="X225" i="5"/>
  <c r="V225" i="5"/>
  <c r="AB224" i="5"/>
  <c r="X224" i="5"/>
  <c r="V224" i="5"/>
  <c r="AB223" i="5"/>
  <c r="X223" i="5"/>
  <c r="V223" i="5"/>
  <c r="AB222" i="5"/>
  <c r="X222" i="5"/>
  <c r="V222" i="5"/>
  <c r="AB221" i="5"/>
  <c r="X221" i="5"/>
  <c r="V221" i="5"/>
  <c r="AB220" i="5"/>
  <c r="X220" i="5"/>
  <c r="V220" i="5"/>
  <c r="AB219" i="5"/>
  <c r="X219" i="5"/>
  <c r="V219" i="5"/>
  <c r="AB218" i="5"/>
  <c r="X218" i="5"/>
  <c r="V218" i="5"/>
  <c r="AB217" i="5"/>
  <c r="X217" i="5"/>
  <c r="V217" i="5"/>
  <c r="AB216" i="5"/>
  <c r="X216" i="5"/>
  <c r="V216" i="5"/>
  <c r="AB215" i="5"/>
  <c r="X215" i="5"/>
  <c r="V215" i="5"/>
  <c r="AB214" i="5"/>
  <c r="X214" i="5"/>
  <c r="V214" i="5"/>
  <c r="AB213" i="5"/>
  <c r="X213" i="5"/>
  <c r="V213" i="5"/>
  <c r="AB212" i="5"/>
  <c r="X212" i="5"/>
  <c r="V212" i="5"/>
  <c r="AB211" i="5"/>
  <c r="X211" i="5"/>
  <c r="V211" i="5"/>
  <c r="AB210" i="5"/>
  <c r="X210" i="5"/>
  <c r="V210" i="5"/>
  <c r="AB209" i="5"/>
  <c r="X209" i="5"/>
  <c r="V209" i="5"/>
  <c r="AB208" i="5"/>
  <c r="X208" i="5"/>
  <c r="V208" i="5"/>
  <c r="AB207" i="5"/>
  <c r="X207" i="5"/>
  <c r="V207" i="5"/>
  <c r="AB206" i="5"/>
  <c r="X206" i="5"/>
  <c r="V206" i="5"/>
  <c r="AB205" i="5"/>
  <c r="X205" i="5"/>
  <c r="V205" i="5"/>
  <c r="AB204" i="5"/>
  <c r="X204" i="5"/>
  <c r="V204" i="5"/>
  <c r="AB203" i="5"/>
  <c r="X203" i="5"/>
  <c r="V203" i="5"/>
  <c r="AB202" i="5"/>
  <c r="X202" i="5"/>
  <c r="V202" i="5"/>
  <c r="AB201" i="5"/>
  <c r="X201" i="5"/>
  <c r="V201" i="5"/>
  <c r="AB200" i="5"/>
  <c r="X200" i="5"/>
  <c r="V200" i="5"/>
  <c r="AB199" i="5"/>
  <c r="X199" i="5"/>
  <c r="V199" i="5"/>
  <c r="AB198" i="5"/>
  <c r="X198" i="5"/>
  <c r="V198" i="5"/>
  <c r="AB197" i="5"/>
  <c r="X197" i="5"/>
  <c r="V197" i="5"/>
  <c r="AB196" i="5"/>
  <c r="X196" i="5"/>
  <c r="V196" i="5"/>
  <c r="AB195" i="5"/>
  <c r="X195" i="5"/>
  <c r="V195" i="5"/>
  <c r="AB194" i="5"/>
  <c r="X194" i="5"/>
  <c r="V194" i="5"/>
  <c r="AB193" i="5"/>
  <c r="X193" i="5"/>
  <c r="V193" i="5"/>
  <c r="AB192" i="5"/>
  <c r="X192" i="5"/>
  <c r="V192" i="5"/>
  <c r="AB191" i="5"/>
  <c r="X191" i="5"/>
  <c r="V191" i="5"/>
  <c r="AB190" i="5"/>
  <c r="X190" i="5"/>
  <c r="V190" i="5"/>
  <c r="AB189" i="5"/>
  <c r="X189" i="5"/>
  <c r="V189" i="5"/>
  <c r="T189" i="5"/>
  <c r="AB188" i="5"/>
  <c r="X188" i="5"/>
  <c r="V188" i="5"/>
  <c r="AB187" i="5"/>
  <c r="X187" i="5"/>
  <c r="V187" i="5"/>
  <c r="AB186" i="5"/>
  <c r="X186" i="5"/>
  <c r="V186" i="5"/>
  <c r="AB185" i="5"/>
  <c r="X185" i="5"/>
  <c r="V185" i="5"/>
  <c r="AB184" i="5"/>
  <c r="X184" i="5"/>
  <c r="V184" i="5"/>
  <c r="AB183" i="5"/>
  <c r="X183" i="5"/>
  <c r="V183" i="5"/>
  <c r="AB182" i="5"/>
  <c r="X182" i="5"/>
  <c r="V182" i="5"/>
  <c r="AB181" i="5"/>
  <c r="X181" i="5"/>
  <c r="V181" i="5"/>
  <c r="AB180" i="5"/>
  <c r="X180" i="5"/>
  <c r="V180" i="5"/>
  <c r="AB179" i="5"/>
  <c r="X179" i="5"/>
  <c r="V179" i="5"/>
  <c r="AB178" i="5"/>
  <c r="X178" i="5"/>
  <c r="V178" i="5"/>
  <c r="AB177" i="5"/>
  <c r="X177" i="5"/>
  <c r="V177" i="5"/>
  <c r="AB176" i="5"/>
  <c r="X176" i="5"/>
  <c r="V176" i="5"/>
  <c r="AB175" i="5"/>
  <c r="X175" i="5"/>
  <c r="V175" i="5"/>
  <c r="AB174" i="5"/>
  <c r="X174" i="5"/>
  <c r="V174" i="5"/>
  <c r="AB173" i="5"/>
  <c r="X173" i="5"/>
  <c r="V173" i="5"/>
  <c r="AB172" i="5"/>
  <c r="X172" i="5"/>
  <c r="V172" i="5"/>
  <c r="AB171" i="5"/>
  <c r="X171" i="5"/>
  <c r="V171" i="5"/>
  <c r="AB170" i="5"/>
  <c r="X170" i="5"/>
  <c r="V170" i="5"/>
  <c r="AB169" i="5"/>
  <c r="X169" i="5"/>
  <c r="V169" i="5"/>
  <c r="AB168" i="5"/>
  <c r="X168" i="5"/>
  <c r="V168" i="5"/>
  <c r="AB167" i="5"/>
  <c r="X167" i="5"/>
  <c r="V167" i="5"/>
  <c r="AB166" i="5"/>
  <c r="X166" i="5"/>
  <c r="V166" i="5"/>
  <c r="AB165" i="5"/>
  <c r="X165" i="5"/>
  <c r="V165" i="5"/>
  <c r="AB164" i="5"/>
  <c r="X164" i="5"/>
  <c r="V164" i="5"/>
  <c r="AB163" i="5"/>
  <c r="X163" i="5"/>
  <c r="V163" i="5"/>
  <c r="AB162" i="5"/>
  <c r="X162" i="5"/>
  <c r="V162" i="5"/>
  <c r="AB161" i="5"/>
  <c r="X161" i="5"/>
  <c r="V161" i="5"/>
  <c r="AB160" i="5"/>
  <c r="X160" i="5"/>
  <c r="V160" i="5"/>
  <c r="AB159" i="5"/>
  <c r="X159" i="5"/>
  <c r="V159" i="5"/>
  <c r="AB158" i="5"/>
  <c r="X158" i="5"/>
  <c r="V158" i="5"/>
  <c r="AB157" i="5"/>
  <c r="X157" i="5"/>
  <c r="V157" i="5"/>
  <c r="AB156" i="5"/>
  <c r="X156" i="5"/>
  <c r="V156" i="5"/>
  <c r="AB155" i="5"/>
  <c r="X155" i="5"/>
  <c r="V155" i="5"/>
  <c r="AB154" i="5"/>
  <c r="X154" i="5"/>
  <c r="V154" i="5"/>
  <c r="AB153" i="5"/>
  <c r="X153" i="5"/>
  <c r="V153" i="5"/>
  <c r="AB152" i="5"/>
  <c r="X152" i="5"/>
  <c r="V152" i="5"/>
  <c r="AB151" i="5"/>
  <c r="X151" i="5"/>
  <c r="V151" i="5"/>
  <c r="AB150" i="5"/>
  <c r="X150" i="5"/>
  <c r="V150" i="5"/>
  <c r="AB149" i="5"/>
  <c r="X149" i="5"/>
  <c r="V149" i="5"/>
  <c r="AB148" i="5"/>
  <c r="X148" i="5"/>
  <c r="V148" i="5"/>
  <c r="T148" i="5"/>
  <c r="AB147" i="5"/>
  <c r="X147" i="5"/>
  <c r="V147" i="5"/>
  <c r="AB146" i="5"/>
  <c r="X146" i="5"/>
  <c r="V146" i="5"/>
  <c r="AB145" i="5"/>
  <c r="X145" i="5"/>
  <c r="V145" i="5"/>
  <c r="AB144" i="5"/>
  <c r="X144" i="5"/>
  <c r="V144" i="5"/>
  <c r="AB143" i="5"/>
  <c r="X143" i="5"/>
  <c r="V143" i="5"/>
  <c r="AB142" i="5"/>
  <c r="X142" i="5"/>
  <c r="V142" i="5"/>
  <c r="AB141" i="5"/>
  <c r="X141" i="5"/>
  <c r="V141" i="5"/>
  <c r="AB140" i="5"/>
  <c r="X140" i="5"/>
  <c r="V140" i="5"/>
  <c r="AB139" i="5"/>
  <c r="X139" i="5"/>
  <c r="V139" i="5"/>
  <c r="AB138" i="5"/>
  <c r="X138" i="5"/>
  <c r="V138" i="5"/>
  <c r="AB137" i="5"/>
  <c r="X137" i="5"/>
  <c r="V137" i="5"/>
  <c r="AB136" i="5"/>
  <c r="X136" i="5"/>
  <c r="V136" i="5"/>
  <c r="AB135" i="5"/>
  <c r="X135" i="5"/>
  <c r="V135" i="5"/>
  <c r="AB134" i="5"/>
  <c r="X134" i="5"/>
  <c r="V134" i="5"/>
  <c r="AB133" i="5"/>
  <c r="X133" i="5"/>
  <c r="V133" i="5"/>
  <c r="AB132" i="5"/>
  <c r="X132" i="5"/>
  <c r="V132" i="5"/>
  <c r="AB131" i="5"/>
  <c r="X131" i="5"/>
  <c r="V131" i="5"/>
  <c r="AB130" i="5"/>
  <c r="X130" i="5"/>
  <c r="V130" i="5"/>
  <c r="AB129" i="5"/>
  <c r="X129" i="5"/>
  <c r="V129" i="5"/>
  <c r="AB128" i="5"/>
  <c r="X128" i="5"/>
  <c r="V128" i="5"/>
  <c r="AB127" i="5"/>
  <c r="X127" i="5"/>
  <c r="V127" i="5"/>
  <c r="AB126" i="5"/>
  <c r="X126" i="5"/>
  <c r="V126" i="5"/>
  <c r="AB125" i="5"/>
  <c r="X125" i="5"/>
  <c r="V125" i="5"/>
  <c r="AB124" i="5"/>
  <c r="X124" i="5"/>
  <c r="V124" i="5"/>
  <c r="AB123" i="5"/>
  <c r="X123" i="5"/>
  <c r="V123" i="5"/>
  <c r="AB122" i="5"/>
  <c r="X122" i="5"/>
  <c r="V122" i="5"/>
  <c r="AB121" i="5"/>
  <c r="X121" i="5"/>
  <c r="V121" i="5"/>
  <c r="AB120" i="5"/>
  <c r="X120" i="5"/>
  <c r="V120" i="5"/>
  <c r="AB119" i="5"/>
  <c r="X119" i="5"/>
  <c r="V119" i="5"/>
  <c r="AB118" i="5"/>
  <c r="X118" i="5"/>
  <c r="V118" i="5"/>
  <c r="AB117" i="5"/>
  <c r="X117" i="5"/>
  <c r="V117" i="5"/>
  <c r="AB116" i="5"/>
  <c r="X116" i="5"/>
  <c r="V116" i="5"/>
  <c r="AB115" i="5"/>
  <c r="X115" i="5"/>
  <c r="V115" i="5"/>
  <c r="AB114" i="5"/>
  <c r="X114" i="5"/>
  <c r="V114" i="5"/>
  <c r="AB113" i="5"/>
  <c r="X113" i="5"/>
  <c r="V113" i="5"/>
  <c r="AB112" i="5"/>
  <c r="X112" i="5"/>
  <c r="V112" i="5"/>
  <c r="AB111" i="5"/>
  <c r="X111" i="5"/>
  <c r="V111" i="5"/>
  <c r="AB110" i="5"/>
  <c r="X110" i="5"/>
  <c r="V110" i="5"/>
  <c r="AB109" i="5"/>
  <c r="X109" i="5"/>
  <c r="V109" i="5"/>
  <c r="AB108" i="5"/>
  <c r="X108" i="5"/>
  <c r="V108" i="5"/>
  <c r="AB107" i="5"/>
  <c r="X107" i="5"/>
  <c r="V107" i="5"/>
  <c r="AB106" i="5"/>
  <c r="X106" i="5"/>
  <c r="V106" i="5"/>
  <c r="AB105" i="5"/>
  <c r="X105" i="5"/>
  <c r="V105" i="5"/>
  <c r="AB104" i="5"/>
  <c r="X104" i="5"/>
  <c r="V104" i="5"/>
  <c r="AB103" i="5"/>
  <c r="X103" i="5"/>
  <c r="V103" i="5"/>
  <c r="AB102" i="5"/>
  <c r="X102" i="5"/>
  <c r="V102" i="5"/>
  <c r="AB101" i="5"/>
  <c r="X101" i="5"/>
  <c r="V101" i="5"/>
  <c r="AB100" i="5"/>
  <c r="X100" i="5"/>
  <c r="V100" i="5"/>
  <c r="AB99" i="5"/>
  <c r="X99" i="5"/>
  <c r="V99" i="5"/>
  <c r="AB98" i="5"/>
  <c r="X98" i="5"/>
  <c r="V98" i="5"/>
  <c r="AB97" i="5"/>
  <c r="X97" i="5"/>
  <c r="V97" i="5"/>
  <c r="AB96" i="5"/>
  <c r="X96" i="5"/>
  <c r="V96" i="5"/>
  <c r="AB95" i="5"/>
  <c r="X95" i="5"/>
  <c r="V95" i="5"/>
  <c r="AB94" i="5"/>
  <c r="X94" i="5"/>
  <c r="V94" i="5"/>
  <c r="AB93" i="5"/>
  <c r="X93" i="5"/>
  <c r="V93" i="5"/>
  <c r="AB92" i="5"/>
  <c r="X92" i="5"/>
  <c r="V92" i="5"/>
  <c r="AB91" i="5"/>
  <c r="X91" i="5"/>
  <c r="V91" i="5"/>
  <c r="AB90" i="5"/>
  <c r="X90" i="5"/>
  <c r="V90" i="5"/>
  <c r="AB89" i="5"/>
  <c r="X89" i="5"/>
  <c r="V89" i="5"/>
  <c r="AB88" i="5"/>
  <c r="X88" i="5"/>
  <c r="V88" i="5"/>
  <c r="AB87" i="5"/>
  <c r="X87" i="5"/>
  <c r="V87" i="5"/>
  <c r="AB86" i="5"/>
  <c r="X86" i="5"/>
  <c r="V86" i="5"/>
  <c r="AB85" i="5"/>
  <c r="X85" i="5"/>
  <c r="V85" i="5"/>
  <c r="AB84" i="5"/>
  <c r="X84" i="5"/>
  <c r="V84" i="5"/>
  <c r="AB83" i="5"/>
  <c r="X83" i="5"/>
  <c r="V83" i="5"/>
  <c r="AB82" i="5"/>
  <c r="X82" i="5"/>
  <c r="V82" i="5"/>
  <c r="AB81" i="5"/>
  <c r="X81" i="5"/>
  <c r="V81" i="5"/>
  <c r="AB80" i="5"/>
  <c r="X80" i="5"/>
  <c r="V80" i="5"/>
  <c r="AB79" i="5"/>
  <c r="X79" i="5"/>
  <c r="V79" i="5"/>
  <c r="AB78" i="5"/>
  <c r="X78" i="5"/>
  <c r="V78" i="5"/>
  <c r="AB77" i="5"/>
  <c r="X77" i="5"/>
  <c r="V77" i="5"/>
  <c r="AB76" i="5"/>
  <c r="X76" i="5"/>
  <c r="V76" i="5"/>
  <c r="AB75" i="5"/>
  <c r="X75" i="5"/>
  <c r="V75" i="5"/>
  <c r="AB74" i="5"/>
  <c r="X74" i="5"/>
  <c r="V74" i="5"/>
  <c r="AB73" i="5"/>
  <c r="X73" i="5"/>
  <c r="V73" i="5"/>
  <c r="AB72" i="5"/>
  <c r="X72" i="5"/>
  <c r="V72" i="5"/>
  <c r="AB71" i="5"/>
  <c r="X71" i="5"/>
  <c r="V71" i="5"/>
  <c r="AB70" i="5"/>
  <c r="X70" i="5"/>
  <c r="V70" i="5"/>
  <c r="AB69" i="5"/>
  <c r="X69" i="5"/>
  <c r="V69" i="5"/>
  <c r="AB68" i="5"/>
  <c r="X68" i="5"/>
  <c r="V68" i="5"/>
  <c r="AB67" i="5"/>
  <c r="X67" i="5"/>
  <c r="V67" i="5"/>
  <c r="AB66" i="5"/>
  <c r="X66" i="5"/>
  <c r="V66" i="5"/>
  <c r="AB65" i="5"/>
  <c r="X65" i="5"/>
  <c r="V65" i="5"/>
  <c r="AB64" i="5"/>
  <c r="X64" i="5"/>
  <c r="V64" i="5"/>
  <c r="AB63" i="5"/>
  <c r="X63" i="5"/>
  <c r="V63" i="5"/>
  <c r="AB62" i="5"/>
  <c r="X62" i="5"/>
  <c r="V62" i="5"/>
  <c r="AB61" i="5"/>
  <c r="X61" i="5"/>
  <c r="V61" i="5"/>
  <c r="AB60" i="5"/>
  <c r="X60" i="5"/>
  <c r="V60" i="5"/>
  <c r="AB59" i="5"/>
  <c r="X59" i="5"/>
  <c r="V59" i="5"/>
  <c r="AB58" i="5"/>
  <c r="X58" i="5"/>
  <c r="V58" i="5"/>
  <c r="AB57" i="5"/>
  <c r="X57" i="5"/>
  <c r="V57" i="5"/>
  <c r="AB56" i="5"/>
  <c r="X56" i="5"/>
  <c r="V56" i="5"/>
  <c r="AB55" i="5"/>
  <c r="X55" i="5"/>
  <c r="V55" i="5"/>
  <c r="AB54" i="5"/>
  <c r="X54" i="5"/>
  <c r="V54" i="5"/>
  <c r="AB53" i="5"/>
  <c r="X53" i="5"/>
  <c r="V53" i="5"/>
  <c r="AB52" i="5"/>
  <c r="X52" i="5"/>
  <c r="V52" i="5"/>
  <c r="AB51" i="5"/>
  <c r="X51" i="5"/>
  <c r="V51" i="5"/>
  <c r="AB50" i="5"/>
  <c r="X50" i="5"/>
  <c r="V50" i="5"/>
  <c r="AB49" i="5"/>
  <c r="X49" i="5"/>
  <c r="V49" i="5"/>
  <c r="AB48" i="5"/>
  <c r="X48" i="5"/>
  <c r="V48" i="5"/>
  <c r="AB47" i="5"/>
  <c r="X47" i="5"/>
  <c r="V47" i="5"/>
  <c r="AB46" i="5"/>
  <c r="X46" i="5"/>
  <c r="V46" i="5"/>
  <c r="AB45" i="5"/>
  <c r="X45" i="5"/>
  <c r="V45" i="5"/>
  <c r="AB44" i="5"/>
  <c r="X44" i="5"/>
  <c r="V44" i="5"/>
  <c r="AB43" i="5"/>
  <c r="X43" i="5"/>
  <c r="V43" i="5"/>
  <c r="AB42" i="5"/>
  <c r="X42" i="5"/>
  <c r="V42" i="5"/>
  <c r="AB41" i="5"/>
  <c r="X41" i="5"/>
  <c r="V41" i="5"/>
  <c r="AB40" i="5"/>
  <c r="X40" i="5"/>
  <c r="V40" i="5"/>
  <c r="AB39" i="5"/>
  <c r="X39" i="5"/>
  <c r="V39" i="5"/>
  <c r="AB38" i="5"/>
  <c r="X38" i="5"/>
  <c r="V38" i="5"/>
  <c r="AB37" i="5"/>
  <c r="X37" i="5"/>
  <c r="V37" i="5"/>
  <c r="AB36" i="5"/>
  <c r="X36" i="5"/>
  <c r="V36" i="5"/>
  <c r="AB35" i="5"/>
  <c r="X35" i="5"/>
  <c r="V35" i="5"/>
  <c r="AB34" i="5"/>
  <c r="X34" i="5"/>
  <c r="V34" i="5"/>
  <c r="AB33" i="5"/>
  <c r="X33" i="5"/>
  <c r="V33" i="5"/>
  <c r="AB32" i="5"/>
  <c r="X32" i="5"/>
  <c r="V32" i="5"/>
  <c r="AB31" i="5"/>
  <c r="X31" i="5"/>
  <c r="V31" i="5"/>
  <c r="AB30" i="5"/>
  <c r="X30" i="5"/>
  <c r="V30" i="5"/>
  <c r="AB29" i="5"/>
  <c r="X29" i="5"/>
  <c r="V29" i="5"/>
  <c r="AB28" i="5"/>
  <c r="X28" i="5"/>
  <c r="V28" i="5"/>
  <c r="AB27" i="5"/>
  <c r="X27" i="5"/>
  <c r="V27" i="5"/>
  <c r="AB26" i="5"/>
  <c r="X26" i="5"/>
  <c r="V26" i="5"/>
  <c r="AB25" i="5"/>
  <c r="X25" i="5"/>
  <c r="V25" i="5"/>
  <c r="AB24" i="5"/>
  <c r="X24" i="5"/>
  <c r="V24" i="5"/>
  <c r="AB23" i="5"/>
  <c r="X23" i="5"/>
  <c r="V23" i="5"/>
  <c r="AB22" i="5"/>
  <c r="X22" i="5"/>
  <c r="V22" i="5"/>
  <c r="AB21" i="5"/>
  <c r="X21" i="5"/>
  <c r="V21" i="5"/>
  <c r="AB20" i="5"/>
  <c r="X20" i="5"/>
  <c r="V20" i="5"/>
  <c r="AB19" i="5"/>
  <c r="X19" i="5"/>
  <c r="V19" i="5"/>
  <c r="AB18" i="5"/>
  <c r="X18" i="5"/>
  <c r="V18" i="5"/>
  <c r="AB17" i="5"/>
  <c r="X17" i="5"/>
  <c r="V17" i="5"/>
  <c r="AB16" i="5"/>
  <c r="X16" i="5"/>
  <c r="V16" i="5"/>
  <c r="AB15" i="5"/>
  <c r="X15" i="5"/>
  <c r="V15" i="5"/>
  <c r="AB14" i="5"/>
  <c r="X14" i="5"/>
  <c r="V14" i="5"/>
  <c r="AB13" i="5"/>
  <c r="X13" i="5"/>
  <c r="V13" i="5"/>
  <c r="AB12" i="5"/>
  <c r="X12" i="5"/>
  <c r="V12" i="5"/>
  <c r="AB11" i="5"/>
  <c r="X11" i="5"/>
  <c r="V11" i="5"/>
  <c r="AB10" i="5"/>
  <c r="X10" i="5"/>
  <c r="V10" i="5"/>
  <c r="AB9" i="5"/>
  <c r="X9" i="5"/>
  <c r="V9" i="5"/>
  <c r="AB8" i="5"/>
  <c r="X8" i="5"/>
  <c r="V8" i="5"/>
  <c r="AB7" i="5"/>
  <c r="X7" i="5"/>
  <c r="V7" i="5"/>
  <c r="AB6" i="5"/>
  <c r="X6" i="5"/>
  <c r="V6" i="5"/>
  <c r="AB5" i="5"/>
  <c r="X5" i="5"/>
  <c r="V5" i="5"/>
  <c r="P47" i="4"/>
  <c r="P46" i="4"/>
  <c r="P45" i="4"/>
  <c r="P44" i="4"/>
  <c r="P43" i="4"/>
  <c r="Q43" i="4" s="1"/>
  <c r="P41" i="4"/>
  <c r="P40" i="4"/>
  <c r="P39" i="4"/>
  <c r="P38" i="4"/>
  <c r="Q37" i="4"/>
  <c r="P37" i="4"/>
  <c r="P35" i="4"/>
  <c r="P34" i="4"/>
  <c r="P33" i="4"/>
  <c r="P32" i="4"/>
  <c r="Q31" i="4"/>
  <c r="P31" i="4"/>
  <c r="P29" i="4"/>
  <c r="P28" i="4"/>
  <c r="P27" i="4"/>
  <c r="P26" i="4"/>
  <c r="D11" i="4"/>
  <c r="A5" i="4"/>
  <c r="P3" i="4"/>
  <c r="S64" i="5"/>
  <c r="T169" i="5"/>
  <c r="S244" i="5"/>
  <c r="S231" i="5"/>
  <c r="T149" i="5"/>
  <c r="T160" i="5"/>
  <c r="S26" i="5"/>
  <c r="T66" i="5"/>
  <c r="S18" i="5"/>
  <c r="S46" i="5"/>
  <c r="T44" i="5"/>
  <c r="T229" i="5"/>
  <c r="S179" i="5"/>
  <c r="S102" i="5"/>
  <c r="T175" i="5"/>
  <c r="T130" i="5"/>
  <c r="S32" i="5"/>
  <c r="T137" i="5"/>
  <c r="S212" i="5"/>
  <c r="S199" i="5"/>
  <c r="T117" i="5"/>
  <c r="S117" i="5"/>
  <c r="T100" i="5"/>
  <c r="S50" i="5"/>
  <c r="T89" i="5"/>
  <c r="T48" i="5"/>
  <c r="T131" i="5"/>
  <c r="T219" i="5"/>
  <c r="S147" i="5"/>
  <c r="S219" i="5"/>
  <c r="T143" i="5"/>
  <c r="T98" i="5"/>
  <c r="S189" i="5"/>
  <c r="S174" i="5"/>
  <c r="S197" i="5"/>
  <c r="S56" i="5"/>
  <c r="T161" i="5"/>
  <c r="S236" i="5"/>
  <c r="S223" i="5"/>
  <c r="T141" i="5"/>
  <c r="T152" i="5"/>
  <c r="S14" i="5"/>
  <c r="S213" i="5"/>
  <c r="S62" i="5"/>
  <c r="S242" i="5"/>
  <c r="S49" i="5"/>
  <c r="T17" i="5"/>
  <c r="T83" i="5"/>
  <c r="S11" i="5"/>
  <c r="T204" i="5"/>
  <c r="T182" i="5"/>
  <c r="T105" i="5"/>
  <c r="S180" i="5"/>
  <c r="S167" i="5"/>
  <c r="T85" i="5"/>
  <c r="T52" i="5"/>
  <c r="S10" i="5"/>
  <c r="T221" i="5"/>
  <c r="S6" i="5"/>
  <c r="S70" i="5"/>
  <c r="T99" i="5"/>
  <c r="T187" i="5"/>
  <c r="S115" i="5"/>
  <c r="S246" i="5"/>
  <c r="T111" i="5"/>
  <c r="T34" i="5"/>
  <c r="S157" i="5"/>
  <c r="S110" i="5"/>
  <c r="T124" i="5"/>
  <c r="S24" i="5"/>
  <c r="T129" i="5"/>
  <c r="S204" i="5"/>
  <c r="S191" i="5"/>
  <c r="T109" i="5"/>
  <c r="S101" i="5"/>
  <c r="S85" i="5"/>
  <c r="S181" i="5"/>
  <c r="T64" i="5"/>
  <c r="S210" i="5"/>
  <c r="T132" i="5"/>
  <c r="S22" i="5"/>
  <c r="T51" i="5"/>
  <c r="S158" i="5"/>
  <c r="T231" i="5"/>
  <c r="T218" i="5"/>
  <c r="S138" i="5"/>
  <c r="T24" i="5"/>
  <c r="S240" i="5"/>
  <c r="T166" i="5"/>
  <c r="T238" i="5"/>
  <c r="S164" i="5"/>
  <c r="S151" i="5"/>
  <c r="T69" i="5"/>
  <c r="S27" i="5"/>
  <c r="S13" i="5"/>
  <c r="T171" i="5"/>
  <c r="S99" i="5"/>
  <c r="S230" i="5"/>
  <c r="T95" i="5"/>
  <c r="T82" i="5"/>
  <c r="T205" i="5"/>
  <c r="T106" i="5"/>
  <c r="S72" i="5"/>
  <c r="T177" i="5"/>
  <c r="S193" i="5"/>
  <c r="S239" i="5"/>
  <c r="T157" i="5"/>
  <c r="T168" i="5"/>
  <c r="S53" i="5"/>
  <c r="T195" i="5"/>
  <c r="T93" i="5"/>
  <c r="S30" i="5"/>
  <c r="T202" i="5"/>
  <c r="T241" i="5"/>
  <c r="S108" i="5"/>
  <c r="S218" i="5"/>
  <c r="T33" i="5"/>
  <c r="T180" i="5"/>
  <c r="T234" i="5"/>
  <c r="S139" i="5"/>
  <c r="T135" i="5"/>
  <c r="T122" i="5"/>
  <c r="T215" i="5"/>
  <c r="T70" i="5"/>
  <c r="T201" i="5"/>
  <c r="S68" i="5"/>
  <c r="S55" i="5"/>
  <c r="S182" i="5"/>
  <c r="S173" i="5"/>
  <c r="S232" i="5"/>
  <c r="T61" i="5"/>
  <c r="T21" i="5"/>
  <c r="T72" i="5"/>
  <c r="S206" i="5"/>
  <c r="S80" i="5"/>
  <c r="S201" i="5"/>
  <c r="T165" i="5"/>
  <c r="S224" i="5"/>
  <c r="T150" i="5"/>
  <c r="T222" i="5"/>
  <c r="S148" i="5"/>
  <c r="S135" i="5"/>
  <c r="T53" i="5"/>
  <c r="T13" i="5"/>
  <c r="T40" i="5"/>
  <c r="T41" i="5"/>
  <c r="T36" i="5"/>
  <c r="S125" i="5"/>
  <c r="T35" i="5"/>
  <c r="T155" i="5"/>
  <c r="S83" i="5"/>
  <c r="S214" i="5"/>
  <c r="T79" i="5"/>
  <c r="S178" i="5"/>
  <c r="T108" i="5"/>
  <c r="S227" i="5"/>
  <c r="T172" i="5"/>
  <c r="T174" i="5"/>
  <c r="T246" i="5"/>
  <c r="S172" i="5"/>
  <c r="S159" i="5"/>
  <c r="T77" i="5"/>
  <c r="T37" i="5"/>
  <c r="S185" i="5"/>
  <c r="S149" i="5"/>
  <c r="S141" i="5"/>
  <c r="T240" i="5"/>
  <c r="S21" i="5"/>
  <c r="S93" i="5"/>
  <c r="T19" i="5"/>
  <c r="S126" i="5"/>
  <c r="T199" i="5"/>
  <c r="T186" i="5"/>
  <c r="S106" i="5"/>
  <c r="T73" i="5"/>
  <c r="S208" i="5"/>
  <c r="T134" i="5"/>
  <c r="T206" i="5"/>
  <c r="S132" i="5"/>
  <c r="S119" i="5"/>
  <c r="T208" i="5"/>
  <c r="S142" i="5"/>
  <c r="S94" i="5"/>
  <c r="T139" i="5"/>
  <c r="S67" i="5"/>
  <c r="S198" i="5"/>
  <c r="T63" i="5"/>
  <c r="T50" i="5"/>
  <c r="S237" i="5"/>
  <c r="T74" i="5"/>
  <c r="S40" i="5"/>
  <c r="T145" i="5"/>
  <c r="S220" i="5"/>
  <c r="S207" i="5"/>
  <c r="T125" i="5"/>
  <c r="S133" i="5"/>
  <c r="T116" i="5"/>
  <c r="T163" i="5"/>
  <c r="T47" i="5"/>
  <c r="S146" i="5"/>
  <c r="T96" i="5"/>
  <c r="S222" i="5"/>
  <c r="S216" i="5"/>
  <c r="T142" i="5"/>
  <c r="T214" i="5"/>
  <c r="S140" i="5"/>
  <c r="S127" i="5"/>
  <c r="T45" i="5"/>
  <c r="T5" i="5"/>
  <c r="T32" i="5"/>
  <c r="S86" i="5"/>
  <c r="T68" i="5"/>
  <c r="T176" i="5"/>
  <c r="T112" i="5"/>
  <c r="T243" i="5"/>
  <c r="S171" i="5"/>
  <c r="S243" i="5"/>
  <c r="T167" i="5"/>
  <c r="T154" i="5"/>
  <c r="S74" i="5"/>
  <c r="T88" i="5"/>
  <c r="S176" i="5"/>
  <c r="T102" i="5"/>
  <c r="T233" i="5"/>
  <c r="S100" i="5"/>
  <c r="S87" i="5"/>
  <c r="T144" i="5"/>
  <c r="S195" i="5"/>
  <c r="S161" i="5"/>
  <c r="T107" i="5"/>
  <c r="S35" i="5"/>
  <c r="T228" i="5"/>
  <c r="T31" i="5"/>
  <c r="T18" i="5"/>
  <c r="S205" i="5"/>
  <c r="T56" i="5"/>
  <c r="S8" i="5"/>
  <c r="T113" i="5"/>
  <c r="S188" i="5"/>
  <c r="S175" i="5"/>
  <c r="S69" i="5"/>
  <c r="S95" i="5"/>
  <c r="S33" i="5"/>
  <c r="S129" i="5"/>
  <c r="T84" i="5"/>
  <c r="T211" i="5"/>
  <c r="S211" i="5"/>
  <c r="T245" i="5"/>
  <c r="S144" i="5"/>
  <c r="T49" i="5"/>
  <c r="T220" i="5"/>
  <c r="S34" i="5"/>
  <c r="T75" i="5"/>
  <c r="T196" i="5"/>
  <c r="T242" i="5"/>
  <c r="S162" i="5"/>
  <c r="T158" i="5"/>
  <c r="T230" i="5"/>
  <c r="S156" i="5"/>
  <c r="S143" i="5"/>
  <c r="T71" i="5"/>
  <c r="T120" i="5"/>
  <c r="T6" i="5"/>
  <c r="S42" i="5"/>
  <c r="S192" i="5"/>
  <c r="T118" i="5"/>
  <c r="T190" i="5"/>
  <c r="S116" i="5"/>
  <c r="S103" i="5"/>
  <c r="S226" i="5"/>
  <c r="S41" i="5"/>
  <c r="T8" i="5"/>
  <c r="T9" i="5"/>
  <c r="T76" i="5"/>
  <c r="S38" i="5"/>
  <c r="T170" i="5"/>
  <c r="T123" i="5"/>
  <c r="S51" i="5"/>
  <c r="T244" i="5"/>
  <c r="S160" i="5"/>
  <c r="T86" i="5"/>
  <c r="T217" i="5"/>
  <c r="S84" i="5"/>
  <c r="S71" i="5"/>
  <c r="S194" i="5"/>
  <c r="S9" i="5"/>
  <c r="S78" i="5"/>
  <c r="S37" i="5"/>
  <c r="S97" i="5"/>
  <c r="S89" i="5"/>
  <c r="T138" i="5"/>
  <c r="T91" i="5"/>
  <c r="S19" i="5"/>
  <c r="T212" i="5"/>
  <c r="T15" i="5"/>
  <c r="S114" i="5"/>
  <c r="T136" i="5"/>
  <c r="S190" i="5"/>
  <c r="S184" i="5"/>
  <c r="T110" i="5"/>
  <c r="S128" i="5"/>
  <c r="T54" i="5"/>
  <c r="T185" i="5"/>
  <c r="S52" i="5"/>
  <c r="S39" i="5"/>
  <c r="T224" i="5"/>
  <c r="T92" i="5"/>
  <c r="S145" i="5"/>
  <c r="S5" i="5"/>
  <c r="S153" i="5"/>
  <c r="T20" i="5"/>
  <c r="S154" i="5"/>
  <c r="T59" i="5"/>
  <c r="S166" i="5"/>
  <c r="T239" i="5"/>
  <c r="T226" i="5"/>
  <c r="S82" i="5"/>
  <c r="T57" i="5"/>
  <c r="T188" i="5"/>
  <c r="S152" i="5"/>
  <c r="T78" i="5"/>
  <c r="T209" i="5"/>
  <c r="S76" i="5"/>
  <c r="S63" i="5"/>
  <c r="T181" i="5"/>
  <c r="S137" i="5"/>
  <c r="T65" i="5"/>
  <c r="S169" i="5"/>
  <c r="T28" i="5"/>
  <c r="T29" i="5"/>
  <c r="T42" i="5"/>
  <c r="T179" i="5"/>
  <c r="S107" i="5"/>
  <c r="S238" i="5"/>
  <c r="T103" i="5"/>
  <c r="T90" i="5"/>
  <c r="T213" i="5"/>
  <c r="T87" i="5"/>
  <c r="S112" i="5"/>
  <c r="T38" i="5"/>
  <c r="S233" i="5"/>
  <c r="S36" i="5"/>
  <c r="S23" i="5"/>
  <c r="T67" i="5"/>
  <c r="S122" i="5"/>
  <c r="S109" i="5"/>
  <c r="T43" i="5"/>
  <c r="S150" i="5"/>
  <c r="T223" i="5"/>
  <c r="T210" i="5"/>
  <c r="S130" i="5"/>
  <c r="T140" i="5"/>
  <c r="S200" i="5"/>
  <c r="T126" i="5"/>
  <c r="T198" i="5"/>
  <c r="S124" i="5"/>
  <c r="S111" i="5"/>
  <c r="S234" i="5"/>
  <c r="S73" i="5"/>
  <c r="T16" i="5"/>
  <c r="T194" i="5"/>
  <c r="S186" i="5"/>
  <c r="S155" i="5"/>
  <c r="T151" i="5"/>
  <c r="S120" i="5"/>
  <c r="T46" i="5"/>
  <c r="S241" i="5"/>
  <c r="S44" i="5"/>
  <c r="S31" i="5"/>
  <c r="T216" i="5"/>
  <c r="S77" i="5"/>
  <c r="T80" i="5"/>
  <c r="S29" i="5"/>
  <c r="S61" i="5"/>
  <c r="S25" i="5"/>
  <c r="T10" i="5"/>
  <c r="T147" i="5"/>
  <c r="S75" i="5"/>
  <c r="T58" i="5"/>
  <c r="T23" i="5"/>
  <c r="S187" i="5"/>
  <c r="S96" i="5"/>
  <c r="T22" i="5"/>
  <c r="S217" i="5"/>
  <c r="S20" i="5"/>
  <c r="S7" i="5"/>
  <c r="T192" i="5"/>
  <c r="T156" i="5"/>
  <c r="T162" i="5"/>
  <c r="T81" i="5"/>
  <c r="S113" i="5"/>
  <c r="T104" i="5"/>
  <c r="S90" i="5"/>
  <c r="T27" i="5"/>
  <c r="S134" i="5"/>
  <c r="T207" i="5"/>
  <c r="S12" i="5"/>
  <c r="S54" i="5"/>
  <c r="T164" i="5"/>
  <c r="S228" i="5"/>
  <c r="S58" i="5"/>
  <c r="S131" i="5"/>
  <c r="T146" i="5"/>
  <c r="S168" i="5"/>
  <c r="T173" i="5"/>
  <c r="T115" i="5"/>
  <c r="T60" i="5"/>
  <c r="S196" i="5"/>
  <c r="S229" i="5"/>
  <c r="S118" i="5"/>
  <c r="T114" i="5"/>
  <c r="S136" i="5"/>
  <c r="S92" i="5"/>
  <c r="T200" i="5"/>
  <c r="S98" i="5"/>
  <c r="S104" i="5"/>
  <c r="S60" i="5"/>
  <c r="S221" i="5"/>
  <c r="T184" i="5"/>
  <c r="S43" i="5"/>
  <c r="T197" i="5"/>
  <c r="S215" i="5"/>
  <c r="S165" i="5"/>
  <c r="S235" i="5"/>
  <c r="S17" i="5"/>
  <c r="S91" i="5"/>
  <c r="S81" i="5"/>
  <c r="T236" i="5"/>
  <c r="S57" i="5"/>
  <c r="S183" i="5"/>
  <c r="T12" i="5"/>
  <c r="S203" i="5"/>
  <c r="S66" i="5"/>
  <c r="T94" i="5"/>
  <c r="S28" i="5"/>
  <c r="S105" i="5"/>
  <c r="T55" i="5"/>
  <c r="S245" i="5"/>
  <c r="T39" i="5"/>
  <c r="S48" i="5"/>
  <c r="T133" i="5"/>
  <c r="T235" i="5"/>
  <c r="T191" i="5"/>
  <c r="T237" i="5"/>
  <c r="T62" i="5"/>
  <c r="S79" i="5"/>
  <c r="S45" i="5"/>
  <c r="T178" i="5"/>
  <c r="T193" i="5"/>
  <c r="T232" i="5"/>
  <c r="S88" i="5"/>
  <c r="T128" i="5"/>
  <c r="T7" i="5"/>
  <c r="S16" i="5"/>
  <c r="T101" i="5"/>
  <c r="T203" i="5"/>
  <c r="T159" i="5"/>
  <c r="T25" i="5"/>
  <c r="T30" i="5"/>
  <c r="S47" i="5"/>
  <c r="T97" i="5"/>
  <c r="S177" i="5"/>
  <c r="T227" i="5"/>
  <c r="T14" i="5"/>
  <c r="S65" i="5"/>
  <c r="T26" i="5"/>
  <c r="T153" i="5"/>
  <c r="S123" i="5"/>
  <c r="T11" i="5"/>
  <c r="T127" i="5"/>
  <c r="T183" i="5"/>
  <c r="T225" i="5"/>
  <c r="S15" i="5"/>
  <c r="S202" i="5"/>
  <c r="S209" i="5"/>
  <c r="S121" i="5"/>
  <c r="S170" i="5"/>
  <c r="T121" i="5"/>
  <c r="S59" i="5"/>
  <c r="S163" i="5"/>
  <c r="T119" i="5"/>
  <c r="S225" i="5"/>
  <c r="B2006" i="7" l="1"/>
  <c r="K632" i="8" l="1"/>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rgb="FF000000"/>
            <rFont val="ＭＳ Ｐゴシック"/>
          </rPr>
          <t>location number in language list</t>
        </r>
      </text>
    </comment>
    <comment ref="P9" authorId="0" shapeId="0" xr:uid="{00000000-0006-0000-0300-000002000000}">
      <text>
        <r>
          <rPr>
            <sz val="9"/>
            <color rgb="FF000000"/>
            <rFont val="ＭＳ Ｐゴシック"/>
          </rPr>
          <t>list for Validation in D9</t>
        </r>
      </text>
    </comment>
    <comment ref="P26" authorId="0" shapeId="0" xr:uid="{00000000-0006-0000-0300-000003000000}">
      <text>
        <r>
          <rPr>
            <sz val="9"/>
            <color rgb="FF000000"/>
            <rFont val="ＭＳ Ｐゴシック"/>
          </rPr>
          <t>condition for answer Q3 and later</t>
        </r>
      </text>
    </comment>
    <comment ref="Q31" authorId="0" shapeId="0" xr:uid="{00000000-0006-0000-0300-000004000000}">
      <text>
        <r>
          <rPr>
            <sz val="9"/>
            <color rgb="FF000000"/>
            <rFont val="ＭＳ Ｐゴシック"/>
          </rPr>
          <t>condition for answer</t>
        </r>
      </text>
    </comment>
    <comment ref="P32" authorId="0" shapeId="0" xr:uid="{00000000-0006-0000-0300-000005000000}">
      <text>
        <r>
          <rPr>
            <sz val="9"/>
            <color rgb="FF000000"/>
            <rFont val="ＭＳ Ｐゴシック"/>
          </rPr>
          <t>condition for answer Q3 and later</t>
        </r>
      </text>
    </comment>
    <comment ref="Q37" authorId="0" shapeId="0" xr:uid="{00000000-0006-0000-0300-000006000000}">
      <text>
        <r>
          <rPr>
            <sz val="9"/>
            <color rgb="FF000000"/>
            <rFont val="ＭＳ Ｐゴシック"/>
          </rPr>
          <t>condition for answer</t>
        </r>
      </text>
    </comment>
    <comment ref="Q43" authorId="0" shapeId="0" xr:uid="{00000000-0006-0000-0300-000007000000}">
      <text>
        <r>
          <rPr>
            <sz val="9"/>
            <color rgb="FF000000"/>
            <rFont val="ＭＳ Ｐゴシック"/>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rgb="FF000000"/>
            <rFont val="ＭＳ Ｐゴシック"/>
          </rPr>
          <t>list for Validation in column B</t>
        </r>
      </text>
    </comment>
  </commentList>
</comments>
</file>

<file path=xl/sharedStrings.xml><?xml version="1.0" encoding="utf-8"?>
<sst xmlns="http://schemas.openxmlformats.org/spreadsheetml/2006/main" count="28856" uniqueCount="2272">
  <si>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</si>
  <si>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</si>
  <si>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</si>
  <si>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</si>
  <si>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</si>
  <si>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</si>
  <si>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</si>
  <si>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</si>
  <si>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</si>
  <si>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</si>
  <si>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</si>
  <si>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</si>
  <si>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</si>
  <si>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</si>
  <si>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</si>
  <si>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</si>
  <si>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</si>
  <si>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</si>
  <si>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</si>
  <si>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</si>
  <si>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</si>
  <si>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</si>
  <si>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</si>
  <si>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</si>
  <si>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</si>
  <si>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</si>
  <si>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</si>
  <si>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</si>
  <si>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</si>
  <si>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</si>
  <si>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</si>
  <si>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</si>
  <si>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</si>
  <si>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</si>
  <si>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</si>
  <si>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</si>
  <si>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</si>
  <si>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</si>
  <si>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</si>
  <si>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</si>
  <si>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</si>
  <si>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</si>
  <si>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</si>
  <si>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</si>
  <si>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</si>
  <si>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</si>
  <si>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</si>
  <si>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</si>
  <si>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</si>
  <si>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</si>
  <si>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</si>
  <si>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</si>
  <si>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</si>
  <si>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</si>
  <si>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</si>
  <si>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</si>
  <si>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</si>
  <si>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</si>
  <si>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</si>
  <si>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</si>
  <si>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</si>
  <si>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</si>
  <si>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</si>
  <si>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</si>
  <si>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</si>
  <si>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</si>
  <si>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</si>
  <si>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</si>
  <si>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</si>
  <si>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</si>
  <si>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</si>
  <si>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</si>
  <si>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</si>
  <si>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</si>
  <si>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</si>
  <si>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</si>
  <si>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</si>
  <si>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</si>
  <si>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</si>
  <si>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</si>
  <si>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</si>
  <si>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</si>
  <si>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</si>
  <si>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</si>
  <si>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</si>
  <si>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</si>
  <si>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</si>
  <si>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</si>
  <si>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</si>
  <si>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</si>
  <si>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RMI website: (www.responsiblemineralsinitiative.org)
Training and guidance, template, Responsible Minerals Assurance Process conformant smelter list.</t>
  </si>
  <si>
    <t xml:space="preserve">
</t>
  </si>
  <si>
    <t>Introduction</t>
  </si>
  <si>
    <t xml:space="preserve">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</si>
  <si>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</si>
  <si>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</si>
  <si>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</si>
  <si>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t>
  </si>
  <si>
    <t>Instructions for completing Company Information questions (rows 8 - 22).
Provide comments in ENGLISH only</t>
  </si>
  <si>
    <t xml:space="preserve">Note:  Entries with (*) are mandatory fields. </t>
  </si>
  <si>
    <t>1. Insert your company's Legal Name.  Please do not use abbreviations. In this field you have the option to add other commercial names, DBAs, etc.</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</si>
  <si>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</si>
  <si>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</si>
  <si>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</si>
  <si>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</si>
  <si>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</si>
  <si>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</si>
  <si>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</si>
  <si>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</si>
  <si>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10. Insert the title for the Authorizing person. This field is optional.</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</si>
  <si>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</si>
  <si>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optional.</t>
  </si>
  <si>
    <t>13. Please enter the Date of Completion for this form using the format DD-MMM-YYYY.  This field is mandatory.</t>
  </si>
  <si>
    <t xml:space="preserve">14. As an example, the user may save the file name as:  companyname-date.xls (date as YYYY-MM-DD).  </t>
  </si>
  <si>
    <t>Instructions for completing the eight Due Diligence Questions (rows 24 - 71).
Provide answers in ENGLISH only</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</si>
  <si>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</si>
  <si>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 xml:space="preserve">
</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</si>
  <si>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</si>
  <si>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</si>
  <si>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Some companies may require substantiation for a "No" answer that should be entered into the Comment Field.</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</si>
  <si>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</si>
  <si>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</si>
  <si>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</si>
  <si>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</si>
  <si>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</si>
  <si>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</si>
  <si>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Provide comments in the Comment sections as required to clarify your responses.</t>
  </si>
  <si>
    <t>Instructions for completing Questions A. – H. (rows 75 - 89).  Questions A. through H. are mandatory if the both of responses to Question 1 and 2 are “Yes” for any metal.
Provide answers in ENGLISH only</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</si>
  <si>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</si>
  <si>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 xml:space="preserve">
</t>
  </si>
  <si>
    <t>A. This is a declaration to disclose whether a company has a responsible minerals sourcing policy. The answer to this question shall be "yes" or "no." Comments shall be captured in a question comment field. 
This question is mandatory.</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</si>
  <si>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</si>
  <si>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C. This is a declaration to determine whether a company requires their direct suppliers to source 3TG from validated smelters. The answer to this question shall be "yes" or "no." Comments should be captured in a question comment field.
This question is mandatory.</t>
  </si>
  <si>
    <t xml:space="preserve">
</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</si>
  <si>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</si>
  <si>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</si>
  <si>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 xml:space="preserve">
</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</si>
  <si>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</si>
  <si>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G. This is a question to disclose whether a company’s review process includes corrective action management. The answer to this question shall be "yes" or "no." Comments shall be captured in a question comment field. 
This question is mandatory.</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</si>
  <si>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</si>
  <si>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Instructions for completing the Smelter List Tab.
Provide answers in ENGLISH only</t>
  </si>
  <si>
    <t>Note:  Columns with (*) are mandatory fields</t>
  </si>
  <si>
    <t>This template allows for smelter identification using the Smelter Look-up.  Columns B, and C must be completed in order from left to right to utilize the Smelter Look-up feature.
Use a separate line for each metal/smelter/country combination.</t>
  </si>
  <si>
    <t>1. Smelter Identification Input Column - If you know the Smelter Identification Number, input the number in Column A (columns B, C, E, F, G, I, and J will auto-populate).  Column A does not autopopulate.</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</si>
  <si>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</si>
  <si>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</si>
  <si>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4. Smelter Name (1)- Fill in smelter name if you selected "Smelter Not Listed" in column C.  This field will auto-populate when a smelter name in selected in Column C.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</si>
  <si>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</si>
  <si>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</si>
  <si>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</si>
  <si>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</si>
  <si>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</si>
  <si>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</si>
  <si>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</si>
  <si>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</si>
  <si>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</si>
  <si>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</si>
  <si>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15. Indicates whether the smelter solely obtains inputs for its smelting process(es) from recycled or scrap sources. This question is optional.  Permissible responses to this question are:
- Yes
- No
- Unknown</t>
  </si>
  <si>
    <t>16. Comments – free form text field to enter any comments concerning the smelter.  Example: smelter is being acquired by Company YYY</t>
  </si>
  <si>
    <t>TERMS AND CONDITIONS</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</si>
  <si>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</si>
  <si>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</si>
  <si>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</si>
  <si>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</si>
  <si>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</si>
  <si>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Return to declaration tab</t>
  </si>
  <si>
    <t>ITEM</t>
  </si>
  <si>
    <t>DEFINITION</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</si>
  <si>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</si>
  <si>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</si>
  <si>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</si>
  <si>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</si>
  <si>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Conflict-Affected and High-Risk Area (CAHRA)</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</si>
  <si>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</si>
  <si>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Conflict Mineral</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</si>
  <si>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</si>
  <si>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</si>
  <si>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</si>
  <si>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</si>
  <si>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</si>
  <si>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Dodd-Frank</t>
  </si>
  <si>
    <t>2010 United States legislation, Dodd-Frank Wall Street Reform and Consumer Protection Act, Section 1502 (“Dodd-Frank”) (http://www.sec.gov/about/laws/wallstreetreform-cpa.pdf)</t>
  </si>
  <si>
    <t>DRC</t>
  </si>
  <si>
    <t>Democratic Republic of Congo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</si>
  <si>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</si>
  <si>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</si>
  <si>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</si>
  <si>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</si>
  <si>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Independent Third-Party Audit Firm</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</si>
  <si>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</si>
  <si>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Intentionally added</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</si>
  <si>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</si>
  <si>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</si>
  <si>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</si>
  <si>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Responsible Sourcing of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</si>
  <si>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</si>
  <si>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</si>
  <si>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</si>
  <si>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Necessary for the Production of a Product</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</si>
  <si>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</si>
  <si>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OECD</t>
  </si>
  <si>
    <t>Organisation for Economic Co-operation and Development</t>
  </si>
  <si>
    <t>Product</t>
  </si>
  <si>
    <t>A company’s Product or Finished good is a material or item which has completed the final stage of manufacturing and/or processing and is available for distribution or sale to customers.</t>
  </si>
  <si>
    <t>RBA</t>
  </si>
  <si>
    <t>Responsible Business Alliance (www.responsiblebusiness.org)</t>
  </si>
  <si>
    <t>Recycled or Scrap Sources</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</si>
  <si>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</si>
  <si>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Responsible Minerals Assurance Process (RMAP)</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</si>
  <si>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</si>
  <si>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Minerals Initiative</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</si>
  <si>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</si>
  <si>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RMAP Conformant Smelter List</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</si>
  <si>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</si>
  <si>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SEC</t>
  </si>
  <si>
    <t>U.S. Securities and Exchange Commission (www.sec.gov)</t>
  </si>
  <si>
    <t>Smelter</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</si>
  <si>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</si>
  <si>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Smelter Identification Number</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</si>
  <si>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</si>
  <si>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Tantalum (Ta) smelter</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</si>
  <si>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</si>
  <si>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Tin (Sn) smelter</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</si>
  <si>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</si>
  <si>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 xml:space="preserve">
</t>
  </si>
  <si>
    <t>Tungsten (W) smelter</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</si>
  <si>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</si>
  <si>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</si>
  <si>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</si>
  <si>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A. Company</t>
  </si>
  <si>
    <t>B. Product (or List of Products)</t>
  </si>
  <si>
    <t>C. User defined [Specify in 'Description of scope']</t>
  </si>
  <si>
    <t>Comments</t>
  </si>
  <si>
    <t>No</t>
  </si>
  <si>
    <t>Yes</t>
  </si>
  <si>
    <t>Greater than 75%</t>
  </si>
  <si>
    <t/>
  </si>
  <si>
    <t>Yes, in conformance with IPC1755 (e.g., CMRT)</t>
  </si>
  <si>
    <t>Unknown</t>
  </si>
  <si>
    <t>Greater than 90%</t>
  </si>
  <si>
    <t>Greater than 50%</t>
  </si>
  <si>
    <t>50% or less</t>
  </si>
  <si>
    <t>None</t>
  </si>
  <si>
    <t>Yes, using other format (describe)</t>
  </si>
  <si>
    <t>Yes, with the SEC</t>
  </si>
  <si>
    <t>Yes, with the EU</t>
  </si>
  <si>
    <t>Yes, with the SEC and the EU</t>
  </si>
  <si>
    <t>z</t>
  </si>
  <si>
    <t>Tantalum</t>
  </si>
  <si>
    <t>Tin</t>
  </si>
  <si>
    <t>Tungsten</t>
  </si>
  <si>
    <t>Gold</t>
  </si>
  <si>
    <t>Smelter Look-up (*)</t>
  </si>
  <si>
    <t>Source of Smelter Identification Number</t>
  </si>
  <si>
    <t xml:space="preserve">Smelter Street </t>
  </si>
  <si>
    <t>Smelter City</t>
  </si>
  <si>
    <t>Smelter Facility Location: State / Province</t>
  </si>
  <si>
    <t>Standard Smelter Name</t>
  </si>
  <si>
    <t>Country Code</t>
  </si>
  <si>
    <t>State / Province Code</t>
  </si>
  <si>
    <t>Smelter not yet identified</t>
  </si>
  <si>
    <t>Smelter Not Listed</t>
  </si>
  <si>
    <t>CID002763</t>
  </si>
  <si>
    <t>8853 S.p.A.</t>
  </si>
  <si>
    <t>ITALY</t>
  </si>
  <si>
    <t>RMI</t>
  </si>
  <si>
    <t>Pero</t>
  </si>
  <si>
    <t>Lombardia</t>
  </si>
  <si>
    <t>CID002708</t>
  </si>
  <si>
    <t>Abington Reldan Metals, LLC</t>
  </si>
  <si>
    <t>UNITED STATES OF AMERICA</t>
  </si>
  <si>
    <t>Fairless Hills</t>
  </si>
  <si>
    <t>Pennsylvania</t>
  </si>
  <si>
    <t>CID000015</t>
  </si>
  <si>
    <t>Advanced Chemical Company</t>
  </si>
  <si>
    <t>Warwick</t>
  </si>
  <si>
    <t>Rhode Island</t>
  </si>
  <si>
    <t>CID003185</t>
  </si>
  <si>
    <t>African Gold Refinery</t>
  </si>
  <si>
    <t>UGANDA</t>
  </si>
  <si>
    <t>Entebbe</t>
  </si>
  <si>
    <t>Wakiso</t>
  </si>
  <si>
    <t>CID000019</t>
  </si>
  <si>
    <t>Aida Chemical Industries Co., Ltd.</t>
  </si>
  <si>
    <t>JAPAN</t>
  </si>
  <si>
    <t>Fuchu</t>
  </si>
  <si>
    <t>Tokyo</t>
  </si>
  <si>
    <t>CID002560</t>
  </si>
  <si>
    <t>Al Etihad Gold Refinery DMCC</t>
  </si>
  <si>
    <t>UNITED ARAB EMIRATES</t>
  </si>
  <si>
    <t>Dubai</t>
  </si>
  <si>
    <t>Dubayy</t>
  </si>
  <si>
    <t>CID000035</t>
  </si>
  <si>
    <t>Allgemeine Gold-und Silberscheideanstalt A.G.</t>
  </si>
  <si>
    <t>GERMANY</t>
  </si>
  <si>
    <t>Pforzheim</t>
  </si>
  <si>
    <t>Baden-Württemberg</t>
  </si>
  <si>
    <t>CID000041</t>
  </si>
  <si>
    <t>Almalyk Mining and Metallurgical Complex (AMMC)</t>
  </si>
  <si>
    <t>UZBEKISTAN</t>
  </si>
  <si>
    <t>Almalyk</t>
  </si>
  <si>
    <t>Toshkent</t>
  </si>
  <si>
    <t>CID000058</t>
  </si>
  <si>
    <t>AngloGold Ashanti Corrego do Sitio Mineracao</t>
  </si>
  <si>
    <t>BRAZIL</t>
  </si>
  <si>
    <t>Nova Lima</t>
  </si>
  <si>
    <t>Minas Gerais</t>
  </si>
  <si>
    <t>CID000077</t>
  </si>
  <si>
    <t>Argor-Heraeus S.A.</t>
  </si>
  <si>
    <t>SWITZERLAND</t>
  </si>
  <si>
    <t>Mendrisio</t>
  </si>
  <si>
    <t>Ticino</t>
  </si>
  <si>
    <t>CID000082</t>
  </si>
  <si>
    <t>Asahi Pretec Corp.</t>
  </si>
  <si>
    <t>Kobe</t>
  </si>
  <si>
    <t>Hyogo</t>
  </si>
  <si>
    <t>CID000924</t>
  </si>
  <si>
    <t>Asahi Refining Canada Ltd.</t>
  </si>
  <si>
    <t>CANADA</t>
  </si>
  <si>
    <t>Brampton</t>
  </si>
  <si>
    <t>Ontario</t>
  </si>
  <si>
    <t>CID000920</t>
  </si>
  <si>
    <t>Asahi Refining USA Inc.</t>
  </si>
  <si>
    <t>Salt Lake City</t>
  </si>
  <si>
    <t>Utah</t>
  </si>
  <si>
    <t>CID000090</t>
  </si>
  <si>
    <t>Asaka Riken Co., Ltd.</t>
  </si>
  <si>
    <t>Tamura</t>
  </si>
  <si>
    <t>Fukushima</t>
  </si>
  <si>
    <t>CID000103</t>
  </si>
  <si>
    <t>Atasay Kuyumculuk Sanayi Ve Ticaret A.S.</t>
  </si>
  <si>
    <t>TURKEY</t>
  </si>
  <si>
    <t>Istanbul</t>
  </si>
  <si>
    <t>İstanbul</t>
  </si>
  <si>
    <t>CID002850</t>
  </si>
  <si>
    <t>AU Traders and Refiners</t>
  </si>
  <si>
    <t>SOUTH AFRICA</t>
  </si>
  <si>
    <t>Johannesburg</t>
  </si>
  <si>
    <t>Gauteng</t>
  </si>
  <si>
    <t>CID000113</t>
  </si>
  <si>
    <t>Aurubis AG</t>
  </si>
  <si>
    <t>Hamburg</t>
  </si>
  <si>
    <t>CID002863</t>
  </si>
  <si>
    <t>Bangalore Refinery</t>
  </si>
  <si>
    <t>INDIA</t>
  </si>
  <si>
    <t>Bangalore</t>
  </si>
  <si>
    <t>Karnataka</t>
  </si>
  <si>
    <t>CID000128</t>
  </si>
  <si>
    <t>Bangko Sentral ng Pilipinas (Central Bank of the Philippines)</t>
  </si>
  <si>
    <t>PHILIPPINES</t>
  </si>
  <si>
    <t>Quezon City</t>
  </si>
  <si>
    <t>Rizal</t>
  </si>
  <si>
    <t>CID000157</t>
  </si>
  <si>
    <t>Boliden AB</t>
  </si>
  <si>
    <t>SWEDEN</t>
  </si>
  <si>
    <t>Skelleftehamn</t>
  </si>
  <si>
    <t>Västerbottens län [SE-24]</t>
  </si>
  <si>
    <t>CID000176</t>
  </si>
  <si>
    <t>C. Hafner GmbH + Co. KG</t>
  </si>
  <si>
    <t>CID000180</t>
  </si>
  <si>
    <t>Caridad</t>
  </si>
  <si>
    <t>MEXICO</t>
  </si>
  <si>
    <t>Nacozari</t>
  </si>
  <si>
    <t>Sonora</t>
  </si>
  <si>
    <t>CID000185</t>
  </si>
  <si>
    <t>CCR Refinery - Glencore Canada Corporation</t>
  </si>
  <si>
    <t>Montréal</t>
  </si>
  <si>
    <t>Quebec</t>
  </si>
  <si>
    <t>CID000189</t>
  </si>
  <si>
    <t>Cendres + Metaux S.A.</t>
  </si>
  <si>
    <t>Biel-Bienne</t>
  </si>
  <si>
    <t>Bern</t>
  </si>
  <si>
    <t>CID003382</t>
  </si>
  <si>
    <t>CGR Metalloys Pvt Ltd.</t>
  </si>
  <si>
    <t>Cochin</t>
  </si>
  <si>
    <t>Kerala</t>
  </si>
  <si>
    <t>CID000233</t>
  </si>
  <si>
    <t>Chimet S.p.A.</t>
  </si>
  <si>
    <t>Arezzo</t>
  </si>
  <si>
    <t>Toscana</t>
  </si>
  <si>
    <t>CID000264</t>
  </si>
  <si>
    <t>Chugai Mining</t>
  </si>
  <si>
    <t>Chiyoda</t>
  </si>
  <si>
    <t>CID000343</t>
  </si>
  <si>
    <t>Daye Non-Ferrous Metals Mining Ltd.</t>
  </si>
  <si>
    <t>CHINA</t>
  </si>
  <si>
    <t>Huangshi</t>
  </si>
  <si>
    <t>Hubei Sheng</t>
  </si>
  <si>
    <t>CID002867</t>
  </si>
  <si>
    <t>Degussa Sonne / Mond Goldhandel GmbH</t>
  </si>
  <si>
    <t>CID003348</t>
  </si>
  <si>
    <t>Dijllah Gold Refinery FZC</t>
  </si>
  <si>
    <t>Sharjah</t>
  </si>
  <si>
    <t>Ash Shāriqah</t>
  </si>
  <si>
    <t>CID000362</t>
  </si>
  <si>
    <t>DODUCO Contacts and Refining GmbH</t>
  </si>
  <si>
    <t>CID000401</t>
  </si>
  <si>
    <t>Dowa</t>
  </si>
  <si>
    <t>Kosaka</t>
  </si>
  <si>
    <t>Akita</t>
  </si>
  <si>
    <t>KOREA, REPUBLIC OF</t>
  </si>
  <si>
    <t>CID000359</t>
  </si>
  <si>
    <t>DSC (Do Sung Corporation)</t>
  </si>
  <si>
    <t>Gimpo</t>
  </si>
  <si>
    <t>Gyeonggi-do</t>
  </si>
  <si>
    <t>CID000425</t>
  </si>
  <si>
    <t>Honjo</t>
  </si>
  <si>
    <t>Saitama</t>
  </si>
  <si>
    <t>CID002561</t>
  </si>
  <si>
    <t>Emirates Gold DMCC</t>
  </si>
  <si>
    <t>CID002515</t>
  </si>
  <si>
    <t>Fidelity Printers and Refiners Ltd.</t>
  </si>
  <si>
    <t>ZIMBABWE</t>
  </si>
  <si>
    <t>Msasa</t>
  </si>
  <si>
    <t>Harare</t>
  </si>
  <si>
    <t>CID002584</t>
  </si>
  <si>
    <t>Fujairah Gold FZC</t>
  </si>
  <si>
    <t>Fujairah</t>
  </si>
  <si>
    <t>Al Fujayrah</t>
  </si>
  <si>
    <t>CID002852</t>
  </si>
  <si>
    <t>Ahmedabad</t>
  </si>
  <si>
    <t>Gujarat</t>
  </si>
  <si>
    <t>CID002459</t>
  </si>
  <si>
    <t>Geib Refining Corporation</t>
  </si>
  <si>
    <t>CID002243</t>
  </si>
  <si>
    <t>Gold Refinery of Zijin Mining Group Co., Ltd.</t>
  </si>
  <si>
    <t>Shanghang</t>
  </si>
  <si>
    <t>Fujian Sheng</t>
  </si>
  <si>
    <t>CID001909</t>
  </si>
  <si>
    <t>Great Wall Precious Metals Co., Ltd. of CBPM</t>
  </si>
  <si>
    <t>Chengdu</t>
  </si>
  <si>
    <t>Sichuan Sheng</t>
  </si>
  <si>
    <t>CID002312</t>
  </si>
  <si>
    <t>Guangdong Jinding Gold Limited</t>
  </si>
  <si>
    <t>Guangzhou</t>
  </si>
  <si>
    <t>Guangdong Sheng</t>
  </si>
  <si>
    <t>CID000651</t>
  </si>
  <si>
    <t>Guoda Safina High-Tech Environmental Refinery Co., Ltd.</t>
  </si>
  <si>
    <t>Zhaoyuan</t>
  </si>
  <si>
    <t>Shandong Sheng</t>
  </si>
  <si>
    <t>CID000671</t>
  </si>
  <si>
    <t>Hangzhou Fuchunjiang Smelting Co., Ltd.</t>
  </si>
  <si>
    <t>Fuyang</t>
  </si>
  <si>
    <t>Zhejiang Sheng</t>
  </si>
  <si>
    <t>CID000694</t>
  </si>
  <si>
    <t>Heimerle + Meule GmbH</t>
  </si>
  <si>
    <t>CID000707</t>
  </si>
  <si>
    <t>Heraeus Metals Hong Kong Ltd.</t>
  </si>
  <si>
    <t>Fanling</t>
  </si>
  <si>
    <t>Hong Kong SAR</t>
  </si>
  <si>
    <t>CID000711</t>
  </si>
  <si>
    <t>Heraeus Precious Metals GmbH &amp; Co. KG</t>
  </si>
  <si>
    <t>Hanau</t>
  </si>
  <si>
    <t>Hessen</t>
  </si>
  <si>
    <t>CID000767</t>
  </si>
  <si>
    <t>Hunan Chenzhou Mining Co., Ltd.</t>
  </si>
  <si>
    <t>Yuanling</t>
  </si>
  <si>
    <t>Hunan Sheng</t>
  </si>
  <si>
    <t>CID000773</t>
  </si>
  <si>
    <t>Hunan Guiyang yinxing Nonferrous Smelting Co., Ltd.</t>
  </si>
  <si>
    <t>Chenzhou</t>
  </si>
  <si>
    <t>CID000778</t>
  </si>
  <si>
    <t>HwaSeong CJ CO., LTD.</t>
  </si>
  <si>
    <t>Danwon</t>
  </si>
  <si>
    <t>CID000801</t>
  </si>
  <si>
    <t>Inner Mongolia Qiankun Gold and Silver Refinery Share Co., Ltd.</t>
  </si>
  <si>
    <t>Hohhot</t>
  </si>
  <si>
    <t>Nei Mongol Zizhiqu</t>
  </si>
  <si>
    <t>CID002562</t>
  </si>
  <si>
    <t>International Precious Metal Refiners</t>
  </si>
  <si>
    <t>CID000807</t>
  </si>
  <si>
    <t>Ishifuku Metal Industry Co., Ltd.</t>
  </si>
  <si>
    <t>Soka</t>
  </si>
  <si>
    <t>CID000814</t>
  </si>
  <si>
    <t>Istanbul Gold Refinery</t>
  </si>
  <si>
    <t>Kuyumcukent</t>
  </si>
  <si>
    <t>CID002765</t>
  </si>
  <si>
    <t>Italpreziosi</t>
  </si>
  <si>
    <t>CID000823</t>
  </si>
  <si>
    <t>Japan Mint</t>
  </si>
  <si>
    <t>Osaka</t>
  </si>
  <si>
    <t>CID000855</t>
  </si>
  <si>
    <t>Jiangxi Copper Co., Ltd.</t>
  </si>
  <si>
    <t>Guixi City</t>
  </si>
  <si>
    <t>Jiangxi Sheng</t>
  </si>
  <si>
    <t>CID000927</t>
  </si>
  <si>
    <t>JSC Ekaterinburg Non-Ferrous Metal Processing Plant</t>
  </si>
  <si>
    <t>RUSSIAN FEDERATION</t>
  </si>
  <si>
    <t>Verkhnyaya Pyshma</t>
  </si>
  <si>
    <t>Sverdlovskaya oblast'</t>
  </si>
  <si>
    <t>CID000929</t>
  </si>
  <si>
    <t>JSC Uralelectromed</t>
  </si>
  <si>
    <t>CID000937</t>
  </si>
  <si>
    <t>JX Nippon Mining &amp; Metals Co., Ltd.</t>
  </si>
  <si>
    <t>Ōita</t>
  </si>
  <si>
    <t>Ôita</t>
  </si>
  <si>
    <t>CID002563</t>
  </si>
  <si>
    <t>Kaloti Precious Metals</t>
  </si>
  <si>
    <t>CID000956</t>
  </si>
  <si>
    <t>Kazakhmys Smelting LLC</t>
  </si>
  <si>
    <t>KAZAKHSTAN</t>
  </si>
  <si>
    <t>Balkhash</t>
  </si>
  <si>
    <t>Qaraghandy oblysy</t>
  </si>
  <si>
    <t>CID000957</t>
  </si>
  <si>
    <t>Kazzinc</t>
  </si>
  <si>
    <t>Ust-Kamenogorsk</t>
  </si>
  <si>
    <t>CID000969</t>
  </si>
  <si>
    <t>Kennecott Utah Copper LLC</t>
  </si>
  <si>
    <t>Magna</t>
  </si>
  <si>
    <t>CID002511</t>
  </si>
  <si>
    <t>KGHM Polska Miedz Spolka Akcyjna</t>
  </si>
  <si>
    <t>POLAND</t>
  </si>
  <si>
    <t>Lubin</t>
  </si>
  <si>
    <t>Dolnośląskie</t>
  </si>
  <si>
    <t>CID000981</t>
  </si>
  <si>
    <t>Kojima Chemicals Co., Ltd.</t>
  </si>
  <si>
    <t>Sayama</t>
  </si>
  <si>
    <t>CID002605</t>
  </si>
  <si>
    <t>Korea Zinc Co., Ltd.</t>
  </si>
  <si>
    <t>Gangnam</t>
  </si>
  <si>
    <t>Seoul-teukbyeolsi</t>
  </si>
  <si>
    <t>CID001029</t>
  </si>
  <si>
    <t>Kyrgyzaltyn JSC</t>
  </si>
  <si>
    <t>KYRGYZSTAN</t>
  </si>
  <si>
    <t>Bishkek</t>
  </si>
  <si>
    <t>Chüy</t>
  </si>
  <si>
    <t>CID002865</t>
  </si>
  <si>
    <t>Kyshtym Copper-Electrolytic Plant ZAO</t>
  </si>
  <si>
    <t>Kyshtym</t>
  </si>
  <si>
    <t>Chelyabinskaya oblast'</t>
  </si>
  <si>
    <t>CID001032</t>
  </si>
  <si>
    <t>L'azurde Company For Jewelry</t>
  </si>
  <si>
    <t>SAUDI ARABIA</t>
  </si>
  <si>
    <t>Riyadh</t>
  </si>
  <si>
    <t>Ar Riyāḑ</t>
  </si>
  <si>
    <t>CID001056</t>
  </si>
  <si>
    <t>Lingbao Gold Co., Ltd.</t>
  </si>
  <si>
    <t>Lingbao</t>
  </si>
  <si>
    <t>Henan Sheng</t>
  </si>
  <si>
    <t>CID001058</t>
  </si>
  <si>
    <t>Lingbao Jinyuan Tonghui Refinery Co., Ltd.</t>
  </si>
  <si>
    <t>CID002762</t>
  </si>
  <si>
    <t>L'Orfebre S.A.</t>
  </si>
  <si>
    <t>ANDORRA</t>
  </si>
  <si>
    <t>Andorra la Vella</t>
  </si>
  <si>
    <t>CID001078</t>
  </si>
  <si>
    <t>LS-NIKKO Copper Inc.</t>
  </si>
  <si>
    <t>Onsan-eup</t>
  </si>
  <si>
    <t>Ulsan-gwangyeoksi</t>
  </si>
  <si>
    <t>CID000689</t>
  </si>
  <si>
    <t>HeeSung Metal Ltd.</t>
  </si>
  <si>
    <t>Seo-gu</t>
  </si>
  <si>
    <t>Incheon-gwangyeoksi</t>
  </si>
  <si>
    <t>CID001093</t>
  </si>
  <si>
    <t>Luoyang Zijin Yinhui Gold Refinery Co., Ltd.</t>
  </si>
  <si>
    <t>Luoyang</t>
  </si>
  <si>
    <t>CID002606</t>
  </si>
  <si>
    <t>Marsam Metals</t>
  </si>
  <si>
    <t>Sao Paulo</t>
  </si>
  <si>
    <t>São Paulo</t>
  </si>
  <si>
    <t>CID001113</t>
  </si>
  <si>
    <t>Materion</t>
  </si>
  <si>
    <t>Buffalo</t>
  </si>
  <si>
    <t>New York</t>
  </si>
  <si>
    <t>CID001119</t>
  </si>
  <si>
    <t>Matsuda Sangyo Co., Ltd.</t>
  </si>
  <si>
    <t>Iruma</t>
  </si>
  <si>
    <t>CID001149</t>
  </si>
  <si>
    <t>Metalor Technologies (Hong Kong) Ltd.</t>
  </si>
  <si>
    <t>Kwai Chung</t>
  </si>
  <si>
    <t>CID001152</t>
  </si>
  <si>
    <t>Metalor Technologies (Singapore) Pte., Ltd.</t>
  </si>
  <si>
    <t>SINGAPORE</t>
  </si>
  <si>
    <t>Singapore</t>
  </si>
  <si>
    <t>South West</t>
  </si>
  <si>
    <t>CID001147</t>
  </si>
  <si>
    <t>Metalor Technologies (Suzhou) Ltd.</t>
  </si>
  <si>
    <t>Suzhou</t>
  </si>
  <si>
    <t>Jiangsu Sheng</t>
  </si>
  <si>
    <t>CID001153</t>
  </si>
  <si>
    <t>Metalor Technologies S.A.</t>
  </si>
  <si>
    <t>Marin</t>
  </si>
  <si>
    <t>Neuchâtel</t>
  </si>
  <si>
    <t>CID001157</t>
  </si>
  <si>
    <t>Metalor USA Refining Corporation</t>
  </si>
  <si>
    <t>North Attleboro</t>
  </si>
  <si>
    <t>Massachusetts</t>
  </si>
  <si>
    <t>CID001161</t>
  </si>
  <si>
    <t>Metalurgica Met-Mex Penoles S.A. De C.V.</t>
  </si>
  <si>
    <t>Torreon</t>
  </si>
  <si>
    <t>Coahuila de Zaragoza</t>
  </si>
  <si>
    <t>CID001188</t>
  </si>
  <si>
    <t>Mitsubishi Materials Corporation</t>
  </si>
  <si>
    <t>CID001193</t>
  </si>
  <si>
    <t>Mitsui Mining and Smelting Co., Ltd.</t>
  </si>
  <si>
    <t>Takehara</t>
  </si>
  <si>
    <t>Hiroshima</t>
  </si>
  <si>
    <t>CID002509</t>
  </si>
  <si>
    <t>MMTC-PAMP India Pvt., Ltd.</t>
  </si>
  <si>
    <t>Mewat</t>
  </si>
  <si>
    <t>Haryana</t>
  </si>
  <si>
    <t>CID002857</t>
  </si>
  <si>
    <t>Modeltech Sdn Bhd</t>
  </si>
  <si>
    <t>MALAYSIA</t>
  </si>
  <si>
    <t>Kawasan Perindustrian Bukit Rambai</t>
  </si>
  <si>
    <t>Melaka</t>
  </si>
  <si>
    <t>CID002282</t>
  </si>
  <si>
    <t>Morris and Watson</t>
  </si>
  <si>
    <t>NEW ZEALAND</t>
  </si>
  <si>
    <t>Onehunga</t>
  </si>
  <si>
    <t>Auckland</t>
  </si>
  <si>
    <t>CID001204</t>
  </si>
  <si>
    <t>Moscow Special Alloys Processing Plant</t>
  </si>
  <si>
    <t>Obrucheva</t>
  </si>
  <si>
    <t>Moskva</t>
  </si>
  <si>
    <t>CID001220</t>
  </si>
  <si>
    <t>Nadir Metal Rafineri San. Ve Tic. A.S.</t>
  </si>
  <si>
    <t>Bahçelievler</t>
  </si>
  <si>
    <t>CID001236</t>
  </si>
  <si>
    <t>Navoi Mining and Metallurgical Combinat</t>
  </si>
  <si>
    <t>Navoi</t>
  </si>
  <si>
    <t>Navoiy</t>
  </si>
  <si>
    <t>CID003189</t>
  </si>
  <si>
    <t>NH Recytech Company</t>
  </si>
  <si>
    <t>Pyeongtaek-si</t>
  </si>
  <si>
    <t>CID001259</t>
  </si>
  <si>
    <t>Nihon Material Co., Ltd.</t>
  </si>
  <si>
    <t>Noda</t>
  </si>
  <si>
    <t>Chiba</t>
  </si>
  <si>
    <t>CID002779</t>
  </si>
  <si>
    <t>Ogussa Osterreichische Gold- und Silber-Scheideanstalt GmbH</t>
  </si>
  <si>
    <t>AUSTRIA</t>
  </si>
  <si>
    <t>Vienna</t>
  </si>
  <si>
    <t>Wien</t>
  </si>
  <si>
    <t>CID001325</t>
  </si>
  <si>
    <t>Ohura Precious Metal Industry Co., Ltd.</t>
  </si>
  <si>
    <t>Nara-shi</t>
  </si>
  <si>
    <t>Nara</t>
  </si>
  <si>
    <t>CID001326</t>
  </si>
  <si>
    <t>OJSC "The Gulidov Krasnoyarsk Non-Ferrous Metals Plant" (OJSC Krastsvetmet)</t>
  </si>
  <si>
    <t>Krasnoyarsk</t>
  </si>
  <si>
    <t>Krasnoyarskiy kray</t>
  </si>
  <si>
    <t>CID000493</t>
  </si>
  <si>
    <t>OJSC Novosibirsk Refinery</t>
  </si>
  <si>
    <t>Novosibirsk</t>
  </si>
  <si>
    <t>Novosibirskaya oblast'</t>
  </si>
  <si>
    <t>CID001352</t>
  </si>
  <si>
    <t>PAMP S.A.</t>
  </si>
  <si>
    <t>Castel San Pietro</t>
  </si>
  <si>
    <t>CID002872</t>
  </si>
  <si>
    <t>Pease &amp; Curren</t>
  </si>
  <si>
    <t>CID001362</t>
  </si>
  <si>
    <t>Penglai Penggang Gold Industry Co., Ltd.</t>
  </si>
  <si>
    <t>Penglai</t>
  </si>
  <si>
    <t>CID002919</t>
  </si>
  <si>
    <t>Planta Recuperadora de Metales SpA</t>
  </si>
  <si>
    <t>CHILE</t>
  </si>
  <si>
    <t>Mejillones</t>
  </si>
  <si>
    <t>Antofagasta</t>
  </si>
  <si>
    <t>CID001386</t>
  </si>
  <si>
    <t>Prioksky Plant of Non-Ferrous Metals</t>
  </si>
  <si>
    <t>Kasimov</t>
  </si>
  <si>
    <t>Ryazanskaya oblast'</t>
  </si>
  <si>
    <t>CID001397</t>
  </si>
  <si>
    <t>PT Aneka Tambang (Persero) Tbk</t>
  </si>
  <si>
    <t>INDONESIA</t>
  </si>
  <si>
    <t>Jakarta</t>
  </si>
  <si>
    <t>Jakarta Raya</t>
  </si>
  <si>
    <t>CID001498</t>
  </si>
  <si>
    <t>PX Precinox S.A.</t>
  </si>
  <si>
    <t>La Chaux-de-Fonds</t>
  </si>
  <si>
    <t>CID003324</t>
  </si>
  <si>
    <t>QG Refining, LLC</t>
  </si>
  <si>
    <t>Fairfield</t>
  </si>
  <si>
    <t>Ohio</t>
  </si>
  <si>
    <t>CID001512</t>
  </si>
  <si>
    <t>Rand Refinery (Pty) Ltd.</t>
  </si>
  <si>
    <t>Germiston</t>
  </si>
  <si>
    <t>CID000522</t>
  </si>
  <si>
    <t>Refinery of Seemine Gold Co., Ltd.</t>
  </si>
  <si>
    <t>Lanzhou</t>
  </si>
  <si>
    <t>Gansu Sheng</t>
  </si>
  <si>
    <t>CID002582</t>
  </si>
  <si>
    <t>REMONDIS PMR B.V.</t>
  </si>
  <si>
    <t>NETHERLANDS</t>
  </si>
  <si>
    <t>Moerdijk</t>
  </si>
  <si>
    <t>Noord-Brabant</t>
  </si>
  <si>
    <t>CID001534</t>
  </si>
  <si>
    <t>Royal Canadian Mint</t>
  </si>
  <si>
    <t>Ottawa</t>
  </si>
  <si>
    <t>CID002761</t>
  </si>
  <si>
    <t>SAAMP</t>
  </si>
  <si>
    <t>FRANCE</t>
  </si>
  <si>
    <t>Paris</t>
  </si>
  <si>
    <t>Île-de-France</t>
  </si>
  <si>
    <t>CID001546</t>
  </si>
  <si>
    <t>Sabin Metal Corp.</t>
  </si>
  <si>
    <t>Williston</t>
  </si>
  <si>
    <t>North Dakota</t>
  </si>
  <si>
    <t>CID002973</t>
  </si>
  <si>
    <t>Safimet S.p.A</t>
  </si>
  <si>
    <t>CID002290</t>
  </si>
  <si>
    <t>SAFINA A.S.</t>
  </si>
  <si>
    <t>CZECHIA</t>
  </si>
  <si>
    <t>Vestec</t>
  </si>
  <si>
    <t>Praha-západ</t>
  </si>
  <si>
    <t>CID002853</t>
  </si>
  <si>
    <t>Sai Refinery</t>
  </si>
  <si>
    <t>Parwanoo</t>
  </si>
  <si>
    <t>Himachal Pradesh</t>
  </si>
  <si>
    <t>CID001555</t>
  </si>
  <si>
    <t>Samduck Precious Metals</t>
  </si>
  <si>
    <t>Namdong</t>
  </si>
  <si>
    <t>CID001562</t>
  </si>
  <si>
    <t>Samwon Metals Corp.</t>
  </si>
  <si>
    <t>Changwon</t>
  </si>
  <si>
    <t>Gyeongsangnam-do</t>
  </si>
  <si>
    <t>CID002777</t>
  </si>
  <si>
    <t>SAXONIA Edelmetalle GmbH</t>
  </si>
  <si>
    <t>Halsbrücke</t>
  </si>
  <si>
    <t>Sachsen</t>
  </si>
  <si>
    <t>CID001585</t>
  </si>
  <si>
    <t>SEMPSA Joyeria Plateria S.A.</t>
  </si>
  <si>
    <t>SPAIN</t>
  </si>
  <si>
    <t>Madrid</t>
  </si>
  <si>
    <t>Madrid, Comunidad de</t>
  </si>
  <si>
    <t>CID002525</t>
  </si>
  <si>
    <t>Shandong Humon Smelting Co., Ltd.</t>
  </si>
  <si>
    <t>Laizhou</t>
  </si>
  <si>
    <t>CID001619</t>
  </si>
  <si>
    <t>Shandong Tiancheng Biological Gold Industrial Co., Ltd.</t>
  </si>
  <si>
    <t>CID001622</t>
  </si>
  <si>
    <t>Shandong Zhaojin Gold &amp; Silver Refinery Co., Ltd.</t>
  </si>
  <si>
    <t>CID001736</t>
  </si>
  <si>
    <t>Sichuan Tianze Precious Metals Co., Ltd.</t>
  </si>
  <si>
    <t>CID002516</t>
  </si>
  <si>
    <t>Singway Technology Co., Ltd.</t>
  </si>
  <si>
    <t>TAIWAN, PROVINCE OF CHINA</t>
  </si>
  <si>
    <t>Dayuan</t>
  </si>
  <si>
    <t>Taoyuan</t>
  </si>
  <si>
    <t>CID001756</t>
  </si>
  <si>
    <t>SOE Shyolkovsky Factory of Secondary Precious Metals</t>
  </si>
  <si>
    <t>Shyolkovo</t>
  </si>
  <si>
    <t>Moskovskaja oblast'</t>
  </si>
  <si>
    <t>CID001761</t>
  </si>
  <si>
    <t>Solar Applied Materials Technology Corp.</t>
  </si>
  <si>
    <t>Tainan City</t>
  </si>
  <si>
    <t>Tainan</t>
  </si>
  <si>
    <t>CID003383</t>
  </si>
  <si>
    <t>Sovereign Metals</t>
  </si>
  <si>
    <t>CID003153</t>
  </si>
  <si>
    <t>State Research Institute Center for Physical Sciences and Technology</t>
  </si>
  <si>
    <t>LITHUANIA</t>
  </si>
  <si>
    <t>Vilnius</t>
  </si>
  <si>
    <t>CID002567</t>
  </si>
  <si>
    <t>Sudan Gold Refinery</t>
  </si>
  <si>
    <t>SUDAN</t>
  </si>
  <si>
    <t>Khartoum</t>
  </si>
  <si>
    <t>CID001798</t>
  </si>
  <si>
    <t>Sumitomo Metal Mining Co., Ltd.</t>
  </si>
  <si>
    <t>Saijo</t>
  </si>
  <si>
    <t>Ehime</t>
  </si>
  <si>
    <t>CID002918</t>
  </si>
  <si>
    <t>SungEel HiMetal Co., Ltd.</t>
  </si>
  <si>
    <t>Gunsan-si</t>
  </si>
  <si>
    <t>Jeollabuk-do</t>
  </si>
  <si>
    <t>CID002580</t>
  </si>
  <si>
    <t>T.C.A S.p.A</t>
  </si>
  <si>
    <t>Capolona</t>
  </si>
  <si>
    <t>CID001875</t>
  </si>
  <si>
    <t>Tanaka Kikinzoku Kogyo K.K.</t>
  </si>
  <si>
    <t>Hiratsuka</t>
  </si>
  <si>
    <t>Kanagawa</t>
  </si>
  <si>
    <t>CID001916</t>
  </si>
  <si>
    <t>The Refinery of Shandong Gold Mining Co., Ltd.</t>
  </si>
  <si>
    <t>CID001938</t>
  </si>
  <si>
    <t>Tokuriki Honten Co., Ltd.</t>
  </si>
  <si>
    <t>Kuki</t>
  </si>
  <si>
    <t>CID001947</t>
  </si>
  <si>
    <t>Tongling Nonferrous Metals Group Co., Ltd.</t>
  </si>
  <si>
    <t>Tongling</t>
  </si>
  <si>
    <t>Anhui Sheng</t>
  </si>
  <si>
    <t>CID002587</t>
  </si>
  <si>
    <t>Tony Goetz NV</t>
  </si>
  <si>
    <t>BELGIUM</t>
  </si>
  <si>
    <t>Antwerp</t>
  </si>
  <si>
    <t>Antwerpen</t>
  </si>
  <si>
    <t>CID002615</t>
  </si>
  <si>
    <t>TOO Tau-Ken-Altyn</t>
  </si>
  <si>
    <t>Astana</t>
  </si>
  <si>
    <t>Almaty</t>
  </si>
  <si>
    <t>CID001955</t>
  </si>
  <si>
    <t>Torecom</t>
  </si>
  <si>
    <t>Asan</t>
  </si>
  <si>
    <t>Chungcheongnam-do</t>
  </si>
  <si>
    <t>CID002314</t>
  </si>
  <si>
    <t>Umicore Precious Metals Thailand</t>
  </si>
  <si>
    <t>THAILAND</t>
  </si>
  <si>
    <t>Khwaeng Dok Mai</t>
  </si>
  <si>
    <t>Krung Thep Maha Nakhon</t>
  </si>
  <si>
    <t>CID001980</t>
  </si>
  <si>
    <t>Umicore S.A. Business Unit Precious Metals Refining</t>
  </si>
  <si>
    <t>Hoboken</t>
  </si>
  <si>
    <t>CID001993</t>
  </si>
  <si>
    <t>United Precious Metal Refining, Inc.</t>
  </si>
  <si>
    <t>Alden</t>
  </si>
  <si>
    <t>CID002003</t>
  </si>
  <si>
    <t>Valcambi S.A.</t>
  </si>
  <si>
    <t>Balerna</t>
  </si>
  <si>
    <t>CID002030</t>
  </si>
  <si>
    <t>Western Australian Mint (T/a The Perth Mint)</t>
  </si>
  <si>
    <t>AUSTRALIA</t>
  </si>
  <si>
    <t>Newburn</t>
  </si>
  <si>
    <t>Western Australia</t>
  </si>
  <si>
    <t>CID002778</t>
  </si>
  <si>
    <t>WIELAND Edelmetalle GmbH</t>
  </si>
  <si>
    <t>CID002100</t>
  </si>
  <si>
    <t>Yamakin Co., Ltd.</t>
  </si>
  <si>
    <t>Konan</t>
  </si>
  <si>
    <t>Kochi</t>
  </si>
  <si>
    <t>CID002129</t>
  </si>
  <si>
    <t>Yokohama Metal Co., Ltd.</t>
  </si>
  <si>
    <t>Sagamihara</t>
  </si>
  <si>
    <t>CID000197</t>
  </si>
  <si>
    <t>Yunnan Copper Industry Co., Ltd.</t>
  </si>
  <si>
    <t>Kunming</t>
  </si>
  <si>
    <t>Yunnan Sheng</t>
  </si>
  <si>
    <t>CID002224</t>
  </si>
  <si>
    <t>Zhongyuan Gold Smelter of Zhongjin Gold Corporation</t>
  </si>
  <si>
    <t>Sanmenxia</t>
  </si>
  <si>
    <t>CID000292</t>
  </si>
  <si>
    <t>Alpha</t>
  </si>
  <si>
    <t>Altoona</t>
  </si>
  <si>
    <t>CID002703</t>
  </si>
  <si>
    <t>An Vinh Joint Stock Mineral Processing Company</t>
  </si>
  <si>
    <t>VIET NAM</t>
  </si>
  <si>
    <t>Quy Hop</t>
  </si>
  <si>
    <t>Nghệ An</t>
  </si>
  <si>
    <t>CID000228</t>
  </si>
  <si>
    <t>Chenzhou Yunxiang Mining and Metallurgy Co., Ltd.</t>
  </si>
  <si>
    <t>CID003190</t>
  </si>
  <si>
    <t>Chifeng Dajingzi Tin Industry Co., Ltd.</t>
  </si>
  <si>
    <t>Chifeng</t>
  </si>
  <si>
    <t>CID001070</t>
  </si>
  <si>
    <t>China Tin Group Co., Ltd.</t>
  </si>
  <si>
    <t>Laibin</t>
  </si>
  <si>
    <t>Guangxi Zhuangzu Zizhiqu</t>
  </si>
  <si>
    <t>CID003356</t>
  </si>
  <si>
    <t>Dongguan CiEXPO Environmental Engineering Co., Ltd.</t>
  </si>
  <si>
    <t>Dongguan</t>
  </si>
  <si>
    <t>CID000402</t>
  </si>
  <si>
    <t>CID002572</t>
  </si>
  <si>
    <t>Electro-Mechanical Facility of the Cao Bang Minerals &amp; Metallurgy Joint Stock Company</t>
  </si>
  <si>
    <t>Tinh Tuc</t>
  </si>
  <si>
    <t>Cao Bằng</t>
  </si>
  <si>
    <t>CID000438</t>
  </si>
  <si>
    <t>EM Vinto</t>
  </si>
  <si>
    <t>BOLIVIA (PLURINATIONAL STATE OF)</t>
  </si>
  <si>
    <t>Oruro</t>
  </si>
  <si>
    <t>CID000448</t>
  </si>
  <si>
    <t>Estanho de Rondonia S.A.</t>
  </si>
  <si>
    <t>Ariquemes</t>
  </si>
  <si>
    <t>Rondônia</t>
  </si>
  <si>
    <t>CID000468</t>
  </si>
  <si>
    <t>Fenix Metals</t>
  </si>
  <si>
    <t>Chmielów</t>
  </si>
  <si>
    <t>Podkarpackie</t>
  </si>
  <si>
    <t>CID003410</t>
  </si>
  <si>
    <t>Gejiu</t>
  </si>
  <si>
    <t>CID000942</t>
  </si>
  <si>
    <t>Gejiu Kai Meng Industry and Trade LLC</t>
  </si>
  <si>
    <t>CID000538</t>
  </si>
  <si>
    <t>Gejiu Non-Ferrous Metal Processing Co., Ltd.</t>
  </si>
  <si>
    <t>CID001908</t>
  </si>
  <si>
    <t>Gejiu Yunxin Nonferrous Electrolysis Co., Ltd.</t>
  </si>
  <si>
    <t>CID000555</t>
  </si>
  <si>
    <t>Gejiu Zili Mining And Metallurgy Co., Ltd.</t>
  </si>
  <si>
    <t>CID003116</t>
  </si>
  <si>
    <t>Guangdong Hanhe Non-Ferrous Metal Co., Ltd.</t>
  </si>
  <si>
    <t>Chaozhou</t>
  </si>
  <si>
    <t>CID002844</t>
  </si>
  <si>
    <t>HuiChang Hill Tin Industry Co., Ltd.</t>
  </si>
  <si>
    <t>Ganzhou</t>
  </si>
  <si>
    <t>CID001231</t>
  </si>
  <si>
    <t>Jiangxi New Nanshan Technology Ltd.</t>
  </si>
  <si>
    <t>CID003379</t>
  </si>
  <si>
    <t>Ma'anshan Weitai Tin Co., Ltd.</t>
  </si>
  <si>
    <t>Maanshan</t>
  </si>
  <si>
    <t>CID002468</t>
  </si>
  <si>
    <t>Magnu's Minerais Metais e Ligas Ltda.</t>
  </si>
  <si>
    <t>São João del Rei</t>
  </si>
  <si>
    <t>CID001105</t>
  </si>
  <si>
    <t>Malaysia Smelting Corporation (MSC)</t>
  </si>
  <si>
    <t>Butterworth</t>
  </si>
  <si>
    <t>Pulau Pinang</t>
  </si>
  <si>
    <t>CID002500</t>
  </si>
  <si>
    <t>Melt Metais e Ligas S.A.</t>
  </si>
  <si>
    <t>CID001142</t>
  </si>
  <si>
    <t>Metallic Resources, Inc.</t>
  </si>
  <si>
    <t>Twinsburg</t>
  </si>
  <si>
    <t>CID002773</t>
  </si>
  <si>
    <t>Metallo Belgium N.V.</t>
  </si>
  <si>
    <t>Beerse</t>
  </si>
  <si>
    <t>CID002774</t>
  </si>
  <si>
    <t>Metallo Spain S.L.U.</t>
  </si>
  <si>
    <t>Berango</t>
  </si>
  <si>
    <t>Bizkaia</t>
  </si>
  <si>
    <t>CID001173</t>
  </si>
  <si>
    <t>Mineracao Taboca S.A.</t>
  </si>
  <si>
    <t>Bairro Guarapiranga</t>
  </si>
  <si>
    <t>CID001182</t>
  </si>
  <si>
    <t>Minsur</t>
  </si>
  <si>
    <t>PERU</t>
  </si>
  <si>
    <t>Paracas</t>
  </si>
  <si>
    <t>Ika</t>
  </si>
  <si>
    <t>CID001191</t>
  </si>
  <si>
    <t>CID002858</t>
  </si>
  <si>
    <t>CID002573</t>
  </si>
  <si>
    <t>Nghe Tinh Non-Ferrous Metals Joint Stock Company</t>
  </si>
  <si>
    <t>CID001314</t>
  </si>
  <si>
    <t>O.M. Manufacturing (Thailand) Co., Ltd.</t>
  </si>
  <si>
    <t>Nongkham Sriracha</t>
  </si>
  <si>
    <t>Chon Buri</t>
  </si>
  <si>
    <t>CID002517</t>
  </si>
  <si>
    <t>O.M. Manufacturing Philippines, Inc.</t>
  </si>
  <si>
    <t>Rosario</t>
  </si>
  <si>
    <t>Cavite</t>
  </si>
  <si>
    <t>CID001337</t>
  </si>
  <si>
    <t>Operaciones Metalurgicas S.A.</t>
  </si>
  <si>
    <t>CID003208</t>
  </si>
  <si>
    <t>Pongpipat Company Limited</t>
  </si>
  <si>
    <t>MYANMAR</t>
  </si>
  <si>
    <t>Yangon</t>
  </si>
  <si>
    <t>CID003409</t>
  </si>
  <si>
    <t>Precious Minerals and Smelting Limited</t>
  </si>
  <si>
    <t>Jagdalpur</t>
  </si>
  <si>
    <t>Chhattisgarh</t>
  </si>
  <si>
    <t>CID001399</t>
  </si>
  <si>
    <t>PT Artha Cipta Langgeng</t>
  </si>
  <si>
    <t>Sungailiat</t>
  </si>
  <si>
    <t>Kepulauan Bangka Belitung</t>
  </si>
  <si>
    <t>CID002503</t>
  </si>
  <si>
    <t>PT ATD Makmur Mandiri Jaya</t>
  </si>
  <si>
    <t>CID001453</t>
  </si>
  <si>
    <t>PT Mitra Stania Prima</t>
  </si>
  <si>
    <t>CID001460</t>
  </si>
  <si>
    <t>PT Refined Bangka Tin</t>
  </si>
  <si>
    <t>CID001477</t>
  </si>
  <si>
    <t>PT Timah Tbk Kundur</t>
  </si>
  <si>
    <t>Kundur</t>
  </si>
  <si>
    <t>Riau</t>
  </si>
  <si>
    <t>CID001482</t>
  </si>
  <si>
    <t>PT Timah Tbk Mentok</t>
  </si>
  <si>
    <t>Mentok</t>
  </si>
  <si>
    <t>CID002706</t>
  </si>
  <si>
    <t>Resind Industria e Comercio Ltda.</t>
  </si>
  <si>
    <t>Minas gerais</t>
  </si>
  <si>
    <t>CID001539</t>
  </si>
  <si>
    <t>Rui Da Hung</t>
  </si>
  <si>
    <t>Longtan Shiang Taoyuan</t>
  </si>
  <si>
    <t>CID001758</t>
  </si>
  <si>
    <t>Soft Metais Ltda.</t>
  </si>
  <si>
    <t>Bebedouro</t>
  </si>
  <si>
    <t>CID002756</t>
  </si>
  <si>
    <t>Super Ligas</t>
  </si>
  <si>
    <t>Piracicaba</t>
  </si>
  <si>
    <t>CID002834</t>
  </si>
  <si>
    <t>Thai Nguyen Mining and Metallurgy Co., Ltd.</t>
  </si>
  <si>
    <t>Thai Nguyen</t>
  </si>
  <si>
    <t>Thái Nguyên</t>
  </si>
  <si>
    <t>CID001898</t>
  </si>
  <si>
    <t>Thaisarco</t>
  </si>
  <si>
    <t>Amphur Muang</t>
  </si>
  <si>
    <t>Phuket</t>
  </si>
  <si>
    <t>CID003325</t>
  </si>
  <si>
    <t>Tin Technology &amp; Refining</t>
  </si>
  <si>
    <t>West Chester</t>
  </si>
  <si>
    <t>CID002574</t>
  </si>
  <si>
    <t>Tuyen Quang Non-Ferrous Metals Joint Stock Company</t>
  </si>
  <si>
    <t>Tan Quang</t>
  </si>
  <si>
    <t>Tuyên Quang</t>
  </si>
  <si>
    <t>CID002036</t>
  </si>
  <si>
    <t>White Solder Metalurgia e Mineracao Ltda.</t>
  </si>
  <si>
    <t>CID002158</t>
  </si>
  <si>
    <t>Yunnan Chengfeng Non-ferrous Metals Co., Ltd.</t>
  </si>
  <si>
    <t>CID002180</t>
  </si>
  <si>
    <t>Yunnan Tin Company Limited</t>
  </si>
  <si>
    <t>CID003397</t>
  </si>
  <si>
    <t>Yunnan Yunfan Non-ferrous Metals Co., Ltd.</t>
  </si>
  <si>
    <t>Click here to return to Declaration tab</t>
  </si>
  <si>
    <t>necessary?</t>
  </si>
  <si>
    <t>complete?</t>
  </si>
  <si>
    <t>incomplete</t>
  </si>
  <si>
    <t>comment1</t>
  </si>
  <si>
    <t>comment for remaining</t>
  </si>
  <si>
    <t>The URL in the comment field</t>
  </si>
  <si>
    <t>Product List</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</si>
  <si>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</si>
  <si>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</si>
  <si>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</si>
  <si>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</si>
  <si>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</si>
  <si>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</si>
  <si>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Completion required only if reporting level "Product (or List of Products)" selected on the 'Declaration' worksheet.</t>
  </si>
  <si>
    <t>Manufacturer’s Product Number (*)</t>
  </si>
  <si>
    <t>Manufacturer’s Product Name</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</si>
  <si>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</si>
  <si>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Metal</t>
  </si>
  <si>
    <t>Standard Smelter Names</t>
  </si>
  <si>
    <t>Smelter Facility Location: Country</t>
  </si>
  <si>
    <t>Smelter ID</t>
  </si>
  <si>
    <t>METAL+Alias</t>
  </si>
  <si>
    <t>AGR (Perth Mint Australia)</t>
  </si>
  <si>
    <t>AGR Mathey</t>
  </si>
  <si>
    <t>Al Etihad Gold LLC</t>
  </si>
  <si>
    <t>Amagasaki Factory, Hyogo Prefecture, Japan</t>
  </si>
  <si>
    <t>AngloGold Ashanti Brazil</t>
  </si>
  <si>
    <t>AngloGold Ashanti Córrego do Sítio Mineração</t>
  </si>
  <si>
    <t>Anhui Tongling Nonferrous Metal Mining Co., Ltd.</t>
  </si>
  <si>
    <t>ANZ (Perth Mint 4N)</t>
  </si>
  <si>
    <t>ANZ Bank</t>
  </si>
  <si>
    <t>ATAkulche</t>
  </si>
  <si>
    <t>Augmont Enterprises Private Limited</t>
  </si>
  <si>
    <t>CID003461</t>
  </si>
  <si>
    <t>Mumbai</t>
  </si>
  <si>
    <t>Maharashtra</t>
  </si>
  <si>
    <t>BALORE REFINERSGA</t>
  </si>
  <si>
    <t>Bangalore Refinery Pvt Ltd</t>
  </si>
  <si>
    <t>C.I Metales Procesados Industriales SAS</t>
  </si>
  <si>
    <t>COLOMBIA</t>
  </si>
  <si>
    <t>CID003421</t>
  </si>
  <si>
    <t>Cota</t>
  </si>
  <si>
    <t>Cundinamarca</t>
  </si>
  <si>
    <t>CCR</t>
  </si>
  <si>
    <t>Cendres + M?taux SA</t>
  </si>
  <si>
    <t>Cendres + Métaux S.A.</t>
  </si>
  <si>
    <t>Central Bank of the Philippines Gold Refinery &amp; Mint</t>
  </si>
  <si>
    <t>CHALCO Yunnan Copper Co. Ltd.</t>
  </si>
  <si>
    <t>China Henan Zhongyuan Gold Smelter</t>
  </si>
  <si>
    <t>China's Shandong Gold Mining Co., Ltd</t>
  </si>
  <si>
    <t>DEGUSSA</t>
  </si>
  <si>
    <t>Do Sung Corporation</t>
  </si>
  <si>
    <t>Doduco</t>
  </si>
  <si>
    <t>Dosung metal</t>
  </si>
  <si>
    <t>Dowa Kogyo k.k.</t>
  </si>
  <si>
    <t>Dowa Metalmine Co. Ltd</t>
  </si>
  <si>
    <t>Dowa Metals &amp; Mining Co. Ltd</t>
  </si>
  <si>
    <t>Eco-System Recycling Co., Ltd. East Plant</t>
  </si>
  <si>
    <t>Eco-System Recycling Co., Ltd. North Plant</t>
  </si>
  <si>
    <t>CID003424</t>
  </si>
  <si>
    <t>Kazuno</t>
  </si>
  <si>
    <t>Eco-System Recycling Co., Ltd. West Plant</t>
  </si>
  <si>
    <t>CID003425</t>
  </si>
  <si>
    <t>Okayama</t>
  </si>
  <si>
    <t>Ekaterinburg</t>
  </si>
  <si>
    <t>Federal State Unitary Enterprise Moscow Special Processing Plant (FSUE MZSS)</t>
  </si>
  <si>
    <t>FSE Novosibirsk Refinery</t>
  </si>
  <si>
    <t>Fujian Zijin mining stock company gold smelter</t>
  </si>
  <si>
    <t>Gold Coast Refinery</t>
  </si>
  <si>
    <t>GHANA</t>
  </si>
  <si>
    <t>CID003186</t>
  </si>
  <si>
    <t>Accra</t>
  </si>
  <si>
    <t>Gold Mining in Shandong (Laizhou) Limited Company</t>
  </si>
  <si>
    <t>Great Wall Precious Metals Co,. LTD.</t>
  </si>
  <si>
    <t>Guangdong Gaoyao Co</t>
  </si>
  <si>
    <t>Gujarat Gold Centre</t>
  </si>
  <si>
    <t>LT Metal Ltd.</t>
  </si>
  <si>
    <t>Henan Zhongyuan Gold Refinery Co., Ltd.</t>
  </si>
  <si>
    <t>Henan Zhongyuan Gold Smelter of Zhongjin Gold Co. Ltd.</t>
  </si>
  <si>
    <t>Henan Zhongyuan Gold Smelter of Zhongjin Gold Corporation Limited</t>
  </si>
  <si>
    <t>Heraeus Ltd. Hong Kong</t>
  </si>
  <si>
    <t>Hunan Chenzhou Mining Group Co., Ltd.</t>
  </si>
  <si>
    <t>Hunan Chenzhou Mining Industry Co. Ltd.</t>
  </si>
  <si>
    <t>Hunan Yu Teng Non-Ferrous Metals Co., Ltd.</t>
  </si>
  <si>
    <t>JALAN &amp; Company</t>
  </si>
  <si>
    <t>CID002893</t>
  </si>
  <si>
    <t>New Delhi</t>
  </si>
  <si>
    <t>Delhi</t>
  </si>
  <si>
    <t>JCC</t>
  </si>
  <si>
    <t>Johnson Matthey Canada</t>
  </si>
  <si>
    <t>Johnson Matthey Inc.</t>
  </si>
  <si>
    <t>Johnson Matthey Inc. (USA)</t>
  </si>
  <si>
    <t>Johnson Matthey Limited</t>
  </si>
  <si>
    <t>KGHM Polska Miedz S.A.</t>
  </si>
  <si>
    <t>KGHM Polska Miedź Spółka Akcyjna</t>
  </si>
  <si>
    <t>Kojima Kagaku Yakuhin Co., Ltd</t>
  </si>
  <si>
    <t>Kombinat Gorniczo Hutniczy Miedz Polska Miedz S.A.</t>
  </si>
  <si>
    <t>KUC</t>
  </si>
  <si>
    <t>Kundan Care Products Ltd.</t>
  </si>
  <si>
    <t>CID003463</t>
  </si>
  <si>
    <t>Haridwar</t>
  </si>
  <si>
    <t>Uttarakhand</t>
  </si>
  <si>
    <t>La Caridad</t>
  </si>
  <si>
    <t>LAIZHOU SHANDONG</t>
  </si>
  <si>
    <t>LinBao Gold Mining</t>
  </si>
  <si>
    <t>Luoyang Zijin Yinhui Gold Smelting</t>
  </si>
  <si>
    <t>Luoyang Zijin Yinhui Metal Smelt Co Ltd</t>
  </si>
  <si>
    <t>MEM(Sumitomo Group)</t>
  </si>
  <si>
    <t>Metal?rgica Met-Mex Pe?oles, S.A. de C.V</t>
  </si>
  <si>
    <t>Metallurgie Hoboken Overpelt</t>
  </si>
  <si>
    <t>Metalor Switzerland</t>
  </si>
  <si>
    <t>Metalúrgica Met-Mex Peñoles S.A. De C.V.</t>
  </si>
  <si>
    <t>Met-Mex Pe?oles, S.A.</t>
  </si>
  <si>
    <t>Met-Mex Penoles, S.A.</t>
  </si>
  <si>
    <t>Mitsui Kinzoku Co., Ltd.</t>
  </si>
  <si>
    <t>Nadir Metal Rafineri San. Ve Tic. A.Ş.</t>
  </si>
  <si>
    <t>Norddeutsche Affinererie AG</t>
  </si>
  <si>
    <t>Ögussa Österreichische Gold- und Silber-Scheideanstalt GmbH</t>
  </si>
  <si>
    <t>OJSC Krastsvetmet</t>
  </si>
  <si>
    <t>Pan Pacific Copper Co Ltd.</t>
  </si>
  <si>
    <t>Perth Mint</t>
  </si>
  <si>
    <t>Perth Mint (ANZ)</t>
  </si>
  <si>
    <t>Produits Artistiques de Métaux</t>
  </si>
  <si>
    <t>PX Précinox S.A.</t>
  </si>
  <si>
    <t>Refinery LS-Nikko Copper Inc.</t>
  </si>
  <si>
    <t>Remondis Argentia B.V.</t>
  </si>
  <si>
    <t>Saganoseki Smelter &amp; Refinery</t>
  </si>
  <si>
    <t>Samdok Metal</t>
  </si>
  <si>
    <t>SD (Samdok) Metal</t>
  </si>
  <si>
    <t>SEMPSA Joyería Platería S.A.</t>
  </si>
  <si>
    <t>Sempsa JP (Cookson Sempsa)</t>
  </si>
  <si>
    <t>Shandong Gold Mine(Laizhou) Smelter Co., Ltd.</t>
  </si>
  <si>
    <t>Shandong Guoda Gold Co., Ltd.</t>
  </si>
  <si>
    <t>Shandong middlings JinYe group Co., LTD</t>
  </si>
  <si>
    <t>Shandong Tarzan Bio-Gold Industry Co., Ltd.</t>
  </si>
  <si>
    <t>Shangdong Gold (Laizhou)</t>
  </si>
  <si>
    <t>Shirpur Gold Refinery Ltd.</t>
  </si>
  <si>
    <t>CID002588</t>
  </si>
  <si>
    <t>Shonan Plant Tanaka Kikinzoku</t>
  </si>
  <si>
    <t>Shyolkovsky</t>
  </si>
  <si>
    <t>Singapore Tanaka</t>
  </si>
  <si>
    <t>SMM</t>
  </si>
  <si>
    <t>SOLAR CHEMICALAPPLIED MATERIALS TECHNOLOGY (KUN SHAN)</t>
  </si>
  <si>
    <t>Solartech</t>
  </si>
  <si>
    <t>Sumitomo Kinzoku Kozan K.K.</t>
  </si>
  <si>
    <t>SungEel HiTech</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</si>
  <si>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</si>
  <si>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</si>
  <si>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</si>
  <si>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</si>
  <si>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</si>
  <si>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</si>
  <si>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</si>
  <si>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</si>
  <si>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</si>
  <si>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</si>
  <si>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</si>
  <si>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TongLing Nonferrous Metals Group Holdings Co., Ltd.</t>
  </si>
  <si>
    <t>Umicore Precious Metals Refining Hoboken</t>
  </si>
  <si>
    <t>Williams Advanced Materials</t>
  </si>
  <si>
    <t>Xstrata</t>
  </si>
  <si>
    <t>Yamamoto Precious Co., Ltd.</t>
  </si>
  <si>
    <t>Yamamoto Precious Metal Co., Ltd.</t>
  </si>
  <si>
    <t>Yamamoto Precision Metals</t>
  </si>
  <si>
    <t>Yantai NUS Safina tech environmental Refinery Co. Ltd.</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</si>
  <si>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</si>
  <si>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</si>
  <si>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</si>
  <si>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</si>
  <si>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</si>
  <si>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</si>
  <si>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</si>
  <si>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</si>
  <si>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</si>
  <si>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</si>
  <si>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</si>
  <si>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Changsha South Tantalum Niobium Co., Ltd.</t>
  </si>
  <si>
    <t>CID000211</t>
  </si>
  <si>
    <t>Changsha</t>
  </si>
  <si>
    <t>Changsha Southern</t>
  </si>
  <si>
    <t>D Block Metals, LLC</t>
  </si>
  <si>
    <t>CID002504</t>
  </si>
  <si>
    <t>Gastonia</t>
  </si>
  <si>
    <t>North Carolina</t>
  </si>
  <si>
    <t>Exotech Inc.</t>
  </si>
  <si>
    <t>CID000456</t>
  </si>
  <si>
    <t>Pompano Beach</t>
  </si>
  <si>
    <t>Florida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</si>
  <si>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</si>
  <si>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</si>
  <si>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</si>
  <si>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</si>
  <si>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</si>
  <si>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</si>
  <si>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</si>
  <si>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</si>
  <si>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</si>
  <si>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</si>
  <si>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</si>
  <si>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</si>
  <si>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</si>
  <si>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</si>
  <si>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CID000616</t>
  </si>
  <si>
    <t>Yingde</t>
  </si>
  <si>
    <t>H.C. Starck Co., Ltd.</t>
  </si>
  <si>
    <t>CID002544</t>
  </si>
  <si>
    <t>Map Ta Phut</t>
  </si>
  <si>
    <t>Rayong</t>
  </si>
  <si>
    <t>H.C. Starck Hermsdorf GmbH</t>
  </si>
  <si>
    <t>CID002547</t>
  </si>
  <si>
    <t>Hermsdorf</t>
  </si>
  <si>
    <t>Thüringen</t>
  </si>
  <si>
    <t>H.C. Starck Inc.</t>
  </si>
  <si>
    <t>CID002548</t>
  </si>
  <si>
    <t>Newton</t>
  </si>
  <si>
    <t>H.C. Starck Ltd.</t>
  </si>
  <si>
    <t>CID002549</t>
  </si>
  <si>
    <t>Mito</t>
  </si>
  <si>
    <t>Ibaraki</t>
  </si>
  <si>
    <t>H.C. Starck Smelting GmbH &amp; Co. KG</t>
  </si>
  <si>
    <t>CID002550</t>
  </si>
  <si>
    <t>Laufenburg</t>
  </si>
  <si>
    <t>H.C. Starck Tantalum and Niobium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</si>
  <si>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</si>
  <si>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</si>
  <si>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</si>
  <si>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</si>
  <si>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</si>
  <si>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</si>
  <si>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</si>
  <si>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</si>
  <si>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</si>
  <si>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</si>
  <si>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</si>
  <si>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</si>
  <si>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</si>
  <si>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</si>
  <si>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</si>
  <si>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</si>
  <si>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</si>
  <si>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</si>
  <si>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</si>
  <si>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</si>
  <si>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</si>
  <si>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CID002539</t>
  </si>
  <si>
    <t>Matamoros</t>
  </si>
  <si>
    <t>Tamaulipas</t>
  </si>
  <si>
    <t>LSM Brasil S.A.</t>
  </si>
  <si>
    <t>CID001076</t>
  </si>
  <si>
    <t>Metallurgical Products India Pvt. Ltd. (MPIL)</t>
  </si>
  <si>
    <t>Metallurgical Products India Pvt., Ltd.</t>
  </si>
  <si>
    <t>CID001163</t>
  </si>
  <si>
    <t>District Raigad</t>
  </si>
  <si>
    <t>CID001175</t>
  </si>
  <si>
    <t>Presidente Figueiredo</t>
  </si>
  <si>
    <t>Amazonas</t>
  </si>
  <si>
    <t>Mineração Taboca S.A.</t>
  </si>
  <si>
    <t>Mineracao Taboca SA</t>
  </si>
  <si>
    <t>Mitsui Mining &amp; Smelting</t>
  </si>
  <si>
    <t>CID001192</t>
  </si>
  <si>
    <t>Omuta</t>
  </si>
  <si>
    <t>Fukuoka</t>
  </si>
  <si>
    <t>Molycorp Silmet A.S.</t>
  </si>
  <si>
    <t>NPM Silmet AS</t>
  </si>
  <si>
    <t>ESTONIA</t>
  </si>
  <si>
    <t>CID001200</t>
  </si>
  <si>
    <t>Sillamäe</t>
  </si>
  <si>
    <t>Ida-Virumaa</t>
  </si>
  <si>
    <t>Ningxia Non-Ferrous Metal Smeltery</t>
  </si>
  <si>
    <t>Ningxia Orient Tantalum Industry Co., Ltd.</t>
  </si>
  <si>
    <t>CID001277</t>
  </si>
  <si>
    <t>Shizuishan City</t>
  </si>
  <si>
    <t>Ningxia Huizi Zizhiqu</t>
  </si>
  <si>
    <t>QuantumClean</t>
  </si>
  <si>
    <t>CID001508</t>
  </si>
  <si>
    <t>Carrollton</t>
  </si>
  <si>
    <t>Texas</t>
  </si>
  <si>
    <t>Resind Ind e Com Ltda.</t>
  </si>
  <si>
    <t>CID002707</t>
  </si>
  <si>
    <t>Resind Indústria e Comércio Ltda.</t>
  </si>
  <si>
    <t>RFH</t>
  </si>
  <si>
    <t>Yanling Jincheng Tantalum &amp; Niobium Co., Ltd.</t>
  </si>
  <si>
    <t>CID001522</t>
  </si>
  <si>
    <t>RFH Tantalum Smeltry Co., Ltd.</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</si>
  <si>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</si>
  <si>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</si>
  <si>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</si>
  <si>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</si>
  <si>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</si>
  <si>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</si>
  <si>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</si>
  <si>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</si>
  <si>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</si>
  <si>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</si>
  <si>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</si>
  <si>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</si>
  <si>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</si>
  <si>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</si>
  <si>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</si>
  <si>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</si>
  <si>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</si>
  <si>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</si>
  <si>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Yanling Jincheng Tantalum Co., Ltd.</t>
  </si>
  <si>
    <t>Alent plc</t>
  </si>
  <si>
    <t>Alpha Metals</t>
  </si>
  <si>
    <t>Alpha Metals Korea Ltd.</t>
  </si>
  <si>
    <t>Alpha Metals Taiwan</t>
  </si>
  <si>
    <t>Brand RBT</t>
  </si>
  <si>
    <t>Chengfeng Metals Co Pte Ltd</t>
  </si>
  <si>
    <t>Chenzhou Yun Xiang mining limited liability company</t>
  </si>
  <si>
    <t>China Tin (Hechi)</t>
  </si>
  <si>
    <t>China Tin Lai Ben Smelter Co., Ltd.</t>
  </si>
  <si>
    <t>China Yunnan Tin Co Ltd.</t>
  </si>
  <si>
    <t>Cookson</t>
  </si>
  <si>
    <t>Cookson (Alpha Metals Taiwan)</t>
  </si>
  <si>
    <t>Cookson Alpha Metals (Shenzhen) Co., Ltd.</t>
  </si>
  <si>
    <t>Dowa Metaltech Co., Ltd.</t>
  </si>
  <si>
    <t>Empresa Metalúrgica Vinto</t>
  </si>
  <si>
    <t>Empressa Nacional de Fundiciones (ENAF)</t>
  </si>
  <si>
    <t>ENAF</t>
  </si>
  <si>
    <t>Estanho de Rondônia S.A.</t>
  </si>
  <si>
    <t>Funsur Smelter</t>
  </si>
  <si>
    <t>Gejiu City Datun Chengfeng Smelter</t>
  </si>
  <si>
    <t>Gejiu City Fuxiang Industry and Trade Co., Ltd.</t>
  </si>
  <si>
    <t>Gejiu Fuxiang Gongmao Co., Ltd.</t>
  </si>
  <si>
    <t>Gejiu Zi-Li</t>
  </si>
  <si>
    <t>Guang Xi Liu Xhou</t>
  </si>
  <si>
    <t>Guang Xi Liu Zhou</t>
  </si>
  <si>
    <t>GuangXi China Tin</t>
  </si>
  <si>
    <t>Guangxi Hua Shu Dan CO., LTD.</t>
  </si>
  <si>
    <t>INDONESIAN STATE TIN CORPORATION MENTOK SMELTER</t>
  </si>
  <si>
    <t>Jiangxi Nanshan</t>
  </si>
  <si>
    <t>Kai Union Industry and Trade Co., Ltd. (China)</t>
  </si>
  <si>
    <t>Kai Unita Trade Limited Liability Company</t>
  </si>
  <si>
    <t>Kaimeng (Gejiu) Industry and Trade Co., Ltd.</t>
  </si>
  <si>
    <t>Kundur Smelter</t>
  </si>
  <si>
    <t>Liuzhhou China Tin</t>
  </si>
  <si>
    <t>Luna Smelter, Ltd.</t>
  </si>
  <si>
    <t>RWANDA</t>
  </si>
  <si>
    <t>CID003387</t>
  </si>
  <si>
    <t>Kigali</t>
  </si>
  <si>
    <t>Mentok Smelter</t>
  </si>
  <si>
    <t>Metallic Materials Branch of Guangxi China Tin Group Co.,Ltd.</t>
  </si>
  <si>
    <t>MSC</t>
  </si>
  <si>
    <t>Nankang Nanshan Tin Manufactory Co., Ltd.</t>
  </si>
  <si>
    <t>Nanshan Tin Co. Ltd.</t>
  </si>
  <si>
    <t>OMSA</t>
  </si>
  <si>
    <t>Operaciones Metalúrgicas S.A.</t>
  </si>
  <si>
    <t>PT Bangka Serumpun</t>
  </si>
  <si>
    <t>CID003205</t>
  </si>
  <si>
    <t>PT Mitra Sukses Globalindo</t>
  </si>
  <si>
    <t>CID003449</t>
  </si>
  <si>
    <t>PT Tambang Timah</t>
  </si>
  <si>
    <t>Smelting Branch of Yunnan Tin Company Ltd</t>
  </si>
  <si>
    <t>Thai Solder Industry Corp., Ltd.</t>
  </si>
  <si>
    <t>Thailand Smelting &amp; Refining Co Ltd</t>
  </si>
  <si>
    <t>The Gejiu cloud new colored electrolytic</t>
  </si>
  <si>
    <t>Tin Products Manufacturing Co.LTD. of YTCL</t>
  </si>
  <si>
    <t>Toboca/ Paranapenema</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</si>
  <si>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</si>
  <si>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</si>
  <si>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</si>
  <si>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</si>
  <si>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</si>
  <si>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</si>
  <si>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</si>
  <si>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</si>
  <si>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</si>
  <si>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</si>
  <si>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</si>
  <si>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Ltd.</t>
  </si>
  <si>
    <t>Yunnan wind Nonferrous Metals Co., Ltd.</t>
  </si>
  <si>
    <t>Yunnan Xi YE</t>
  </si>
  <si>
    <t>Yuntinic Resources</t>
  </si>
  <si>
    <t>YUNXIN colored electrolysis Company Limited</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</si>
  <si>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</si>
  <si>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</si>
  <si>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</si>
  <si>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</si>
  <si>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</si>
  <si>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</si>
  <si>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</si>
  <si>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</si>
  <si>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</si>
  <si>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</si>
  <si>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</si>
  <si>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</si>
  <si>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</si>
  <si>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</si>
  <si>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</si>
  <si>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</si>
  <si>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</si>
  <si>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</si>
  <si>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</si>
  <si>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</si>
  <si>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</si>
  <si>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</si>
  <si>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</si>
  <si>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</si>
  <si>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</si>
  <si>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</si>
  <si>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</si>
  <si>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CID002513</t>
  </si>
  <si>
    <t>China Molybdenum Co., Ltd.</t>
  </si>
  <si>
    <t>CID002641</t>
  </si>
  <si>
    <t>China MuYe Tungsten Co,. Ltd.</t>
  </si>
  <si>
    <t>Ganzhou Huaxing Tungsten Products Co., Ltd.</t>
  </si>
  <si>
    <t>CID000875</t>
  </si>
  <si>
    <t>Chongyi Zhangyuan Tungsten Co., Ltd.</t>
  </si>
  <si>
    <t>CID000258</t>
  </si>
  <si>
    <t>CNMC (Guangxi) PGMA Co., Ltd.</t>
  </si>
  <si>
    <t>CID000281</t>
  </si>
  <si>
    <t>Hezhou</t>
  </si>
  <si>
    <t>Cronimet Brasil Ltda</t>
  </si>
  <si>
    <t>CID003468</t>
  </si>
  <si>
    <t>Araquari</t>
  </si>
  <si>
    <t>Santa Catarina</t>
  </si>
  <si>
    <t>Fujian Ganmin RareMetal Co., Ltd.</t>
  </si>
  <si>
    <t>CID003401</t>
  </si>
  <si>
    <t>Longyan</t>
  </si>
  <si>
    <t>Ganzhou Haichuang Tungsten Co., Ltd.</t>
  </si>
  <si>
    <t>CID002645</t>
  </si>
  <si>
    <t>Ganzhou Jiangwu Ferrotungsten Co., Ltd.</t>
  </si>
  <si>
    <t>CID002315</t>
  </si>
  <si>
    <t>Ganzhou Seadragon W &amp; Mo Co., Ltd.</t>
  </si>
  <si>
    <t>CID002494</t>
  </si>
  <si>
    <t>GEM Co., Ltd.</t>
  </si>
  <si>
    <t>CID003417</t>
  </si>
  <si>
    <t>Global Tungsten &amp; Powders Corp.</t>
  </si>
  <si>
    <t>CID000568</t>
  </si>
  <si>
    <t>Towanda</t>
  </si>
  <si>
    <t>GTP</t>
  </si>
  <si>
    <t>CID002542</t>
  </si>
  <si>
    <t>H.C. Starck Tungsten GmbH</t>
  </si>
  <si>
    <t>CID002541</t>
  </si>
  <si>
    <t>Han River Pelican State Alloy Co., Ltd.</t>
  </si>
  <si>
    <t>Human Chun-Chang non-ferrous Smelting &amp; Concentrating Co., Ltd.</t>
  </si>
  <si>
    <t>Hunan Chunchang Nonferrous Metals Co., Ltd.</t>
  </si>
  <si>
    <t>CID000769</t>
  </si>
  <si>
    <t>CID000766</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</si>
  <si>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</si>
  <si>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</si>
  <si>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</si>
  <si>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</si>
  <si>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</si>
  <si>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</si>
  <si>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</si>
  <si>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</si>
  <si>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</si>
  <si>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</si>
  <si>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</si>
  <si>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</si>
  <si>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</si>
  <si>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</si>
  <si>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</si>
  <si>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</si>
  <si>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</si>
  <si>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</si>
  <si>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</si>
  <si>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</si>
  <si>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</si>
  <si>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</si>
  <si>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</si>
  <si>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</si>
  <si>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JSC "Kirovgrad Hard Alloys Plant"</t>
  </si>
  <si>
    <t>CID003408</t>
  </si>
  <si>
    <t>Kirovgrad</t>
  </si>
  <si>
    <t>Kennametal Fallon</t>
  </si>
  <si>
    <t>CID000966</t>
  </si>
  <si>
    <t>Fallon</t>
  </si>
  <si>
    <t>Nevada</t>
  </si>
  <si>
    <t>KGETS Co., Ltd.</t>
  </si>
  <si>
    <t>CID003388</t>
  </si>
  <si>
    <t>Siheung-si</t>
  </si>
  <si>
    <t>Lianyou Metals Co., Ltd.</t>
  </si>
  <si>
    <t>CID003407</t>
  </si>
  <si>
    <t>Fangliao</t>
  </si>
  <si>
    <t>Pingtung</t>
  </si>
  <si>
    <t>Malipo Haiyu Tungsten Co., Ltd.</t>
  </si>
  <si>
    <t>CID002319</t>
  </si>
  <si>
    <t>Nanfeng Xiaozhai</t>
  </si>
  <si>
    <t>Masan Tungsten Chemical LLC (MTC)</t>
  </si>
  <si>
    <t>CID002543</t>
  </si>
  <si>
    <t>Dai Tu</t>
  </si>
  <si>
    <t>Moliren Ltd.</t>
  </si>
  <si>
    <t>CID002845</t>
  </si>
  <si>
    <t>Roshal</t>
  </si>
  <si>
    <t>Niagara Refining LLC</t>
  </si>
  <si>
    <t>CID002589</t>
  </si>
  <si>
    <t>Depew</t>
  </si>
  <si>
    <t>NPP Tyazhmetprom LLC</t>
  </si>
  <si>
    <t>CID003416</t>
  </si>
  <si>
    <t>Kopeysk</t>
  </si>
  <si>
    <t>Chelyabinskaya Oblast'</t>
  </si>
  <si>
    <t>Nui Phao H.C. Starck Tungsten Chemicals Manufacturing LLC</t>
  </si>
  <si>
    <t>Philippine Chuangxin Industrial Co., Inc.</t>
  </si>
  <si>
    <t>CID002827</t>
  </si>
  <si>
    <t>Marilao</t>
  </si>
  <si>
    <t>Bulacan</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</si>
  <si>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</si>
  <si>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</si>
  <si>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</si>
  <si>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</si>
  <si>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</si>
  <si>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</si>
  <si>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</si>
  <si>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</si>
  <si>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</si>
  <si>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</si>
  <si>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</si>
  <si>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</si>
  <si>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</si>
  <si>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</si>
  <si>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</si>
  <si>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</si>
  <si>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</si>
  <si>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Xinfeng Huarui Tungsten &amp; Molybdenum New Material Co., Ltd.</t>
  </si>
  <si>
    <t>CID002830</t>
  </si>
  <si>
    <t>Zhangyuan Tungsten Co Ltd</t>
  </si>
  <si>
    <t>洛阳栾川钼业集团钨业有限公司</t>
  </si>
  <si>
    <t>Company Name (*):</t>
  </si>
  <si>
    <t>Conflict Minerals Reporting Template (CMRT)</t>
  </si>
  <si>
    <t>The purpose of this document is to collect sourcing information on tin, tantalum, tungsten and gold used in products</t>
  </si>
  <si>
    <t>Mandatory fields are noted with an asterisk (*).  Consult the instructions tab for guidance on how to answer each question.</t>
  </si>
  <si>
    <t>Company Information</t>
  </si>
  <si>
    <t>Declaration Scope or Class (*):</t>
  </si>
  <si>
    <t>Company Unique ID:</t>
  </si>
  <si>
    <t>Company Unique ID Authority:</t>
  </si>
  <si>
    <t>Address:</t>
  </si>
  <si>
    <t>Contact Name (*):</t>
  </si>
  <si>
    <t>Email – Contact (*):</t>
  </si>
  <si>
    <t>Phone – Contact (*):</t>
  </si>
  <si>
    <t>Authorizer (*):</t>
  </si>
  <si>
    <t>Title - Authorizer:</t>
  </si>
  <si>
    <t>Email - Authorizer (*):</t>
  </si>
  <si>
    <t>Phone - Authorizer:</t>
  </si>
  <si>
    <t>Effective Date (*):</t>
  </si>
  <si>
    <t>Answer the following questions 1 - 8 based on the declaration scope indicated above</t>
  </si>
  <si>
    <t>1) Is any 3TG intentionally added or used in the product(s) or in the production process? (*)</t>
  </si>
  <si>
    <t>Answer</t>
  </si>
  <si>
    <t>Answer the Following Questions at a Company Level</t>
  </si>
  <si>
    <t>Question</t>
  </si>
  <si>
    <t>TO BEGIN:</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</si>
  <si>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</si>
  <si>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Smelter Identification Number Input Column</t>
  </si>
  <si>
    <t>Metal (*)</t>
  </si>
  <si>
    <t>Smelter Name (1)</t>
  </si>
  <si>
    <t>Smelter Country (*)</t>
  </si>
  <si>
    <t>Smelter Identification</t>
  </si>
  <si>
    <t>Smelter Contact Name</t>
  </si>
  <si>
    <t>Smelter Contact Email</t>
  </si>
  <si>
    <t>Proposed next steps</t>
  </si>
  <si>
    <t>Name of Mine(s) or if recycled or scrap sourced, enter "recycled" or "scrap"</t>
  </si>
  <si>
    <t>Location (Country) of Mine(s) or if recycled or scrap sourced, enter "recycled" or "scrap"</t>
  </si>
  <si>
    <t>Does 100% of the smelter’s feedstock originate from recycled or scrap sources?</t>
  </si>
  <si>
    <t>To ensure all required fields have been populated before submitting to your customers review form for any line items highlighted in red</t>
  </si>
  <si>
    <t>Required fields remaining to be completed</t>
  </si>
  <si>
    <t>Required Fields</t>
  </si>
  <si>
    <t>Answer provided</t>
  </si>
  <si>
    <t>Notes</t>
  </si>
  <si>
    <t>Hyperlink to source</t>
  </si>
  <si>
    <t>Complete</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</si>
  <si>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</si>
  <si>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Alexy Metals</t>
  </si>
  <si>
    <t>CID003500</t>
  </si>
  <si>
    <t>Mentor</t>
  </si>
  <si>
    <t>Emerald Jewel Industry India Limited (Unit 1)</t>
  </si>
  <si>
    <t>CID003487</t>
  </si>
  <si>
    <t>Coimbatore</t>
  </si>
  <si>
    <t>Tamil Nadu</t>
  </si>
  <si>
    <t>Emerald Jewel Industry India Limited (Unit 2)</t>
  </si>
  <si>
    <t>CID003488</t>
  </si>
  <si>
    <t>Emerald Jewel Industry India Limited (Unit 3)</t>
  </si>
  <si>
    <t>CID003489</t>
  </si>
  <si>
    <t>Emerald Jewel Industry India Limited (Unit 4)</t>
  </si>
  <si>
    <t>CID003490</t>
  </si>
  <si>
    <t>K.A. Rasmussen</t>
  </si>
  <si>
    <t>NORWAY</t>
  </si>
  <si>
    <t>CID003497</t>
  </si>
  <si>
    <t>Hamar</t>
  </si>
  <si>
    <t>Hedmarken</t>
  </si>
  <si>
    <t>MD Overseas</t>
  </si>
  <si>
    <t>CID003548</t>
  </si>
  <si>
    <t>Rudrapur</t>
  </si>
  <si>
    <t>Metal Concentrators SA (Pty) Ltd.</t>
  </si>
  <si>
    <t>CID003575</t>
  </si>
  <si>
    <t>Metallix Refining Inc.</t>
  </si>
  <si>
    <t>CID003557</t>
  </si>
  <si>
    <t>Greenville</t>
  </si>
  <si>
    <t>JSC Novosibirsk Refinery</t>
  </si>
  <si>
    <t>Sancus ZFS (L’Orfebre, SA)</t>
  </si>
  <si>
    <t>CID003529</t>
  </si>
  <si>
    <t>Barranquilla</t>
  </si>
  <si>
    <t>Atlántico</t>
  </si>
  <si>
    <t>Sellem Industries Ltd.</t>
  </si>
  <si>
    <t>MAURITANIA</t>
  </si>
  <si>
    <t>CID003540</t>
  </si>
  <si>
    <t>Nouakchott</t>
  </si>
  <si>
    <t>Nouakchott Ouest</t>
  </si>
  <si>
    <t>Shandong Gold Smelting Co., Ltd.</t>
  </si>
  <si>
    <t>XIMEI RESOURCES (GUANGDONG) LIMITED</t>
  </si>
  <si>
    <t>TANIOBIS Co., Ltd.</t>
  </si>
  <si>
    <t>TANIOBIS Japan Co., Ltd.</t>
  </si>
  <si>
    <t>TANIOBIS Smelting GmbH &amp; Co. KG</t>
  </si>
  <si>
    <t>TANIOBIS GmbH</t>
  </si>
  <si>
    <t>KEMET de Mexico</t>
  </si>
  <si>
    <t>CRM Synergies</t>
  </si>
  <si>
    <t>CID003524</t>
  </si>
  <si>
    <t>Toledo</t>
  </si>
  <si>
    <t>City of Kigali</t>
  </si>
  <si>
    <t>PT Aries Kencana Sejahtera</t>
  </si>
  <si>
    <t>CID000309</t>
  </si>
  <si>
    <t>Pemali</t>
  </si>
  <si>
    <t>PT Babel Surya Alam Lestari</t>
  </si>
  <si>
    <t>CID001406</t>
  </si>
  <si>
    <t>Badau</t>
  </si>
  <si>
    <t>Pangkalpinang</t>
  </si>
  <si>
    <t>PT Menara Cipta Mulia</t>
  </si>
  <si>
    <t>CID002835</t>
  </si>
  <si>
    <t>Mentawak</t>
  </si>
  <si>
    <t>PT Prima Timah Utama</t>
  </si>
  <si>
    <t>CID001458</t>
  </si>
  <si>
    <t>Pangkal Pinang</t>
  </si>
  <si>
    <t>PT Rajawali Rimba Perkasa</t>
  </si>
  <si>
    <t>CID003381</t>
  </si>
  <si>
    <t>Tukak Sadai</t>
  </si>
  <si>
    <t>PT Stanindo Inti Perkasa</t>
  </si>
  <si>
    <t>CID001468</t>
  </si>
  <si>
    <t>PT Tinindo Inter Nusa</t>
  </si>
  <si>
    <t>CID001490</t>
  </si>
  <si>
    <t>VQB Mineral and Trading Group JSC</t>
  </si>
  <si>
    <t>CID002015</t>
  </si>
  <si>
    <t>Hanoi</t>
  </si>
  <si>
    <t>Ha Noi</t>
  </si>
  <si>
    <t>Artek LLC</t>
  </si>
  <si>
    <t>CID003553</t>
  </si>
  <si>
    <t>Moscow</t>
  </si>
  <si>
    <t>Masan High-Tech Materials</t>
  </si>
  <si>
    <t>Smelter List - Tantalum</t>
  </si>
  <si>
    <t>AKITA Seiren</t>
  </si>
  <si>
    <t>Chemmanur Gold Refinery</t>
  </si>
  <si>
    <t>Heraeus Germany GmbH Co. KG</t>
  </si>
  <si>
    <t>Industrial Refining Company</t>
  </si>
  <si>
    <t>Kosak Seiren</t>
  </si>
  <si>
    <t>Shan Dong Huangjin</t>
  </si>
  <si>
    <t>shandong huangjin</t>
  </si>
  <si>
    <t>Shenzhen Zhonghenglong Real Industry Co., Ltd.</t>
  </si>
  <si>
    <t>CID002527</t>
  </si>
  <si>
    <t>Shenzhen</t>
  </si>
  <si>
    <t>Guangdong</t>
  </si>
  <si>
    <t>Ahmedab</t>
  </si>
  <si>
    <t>Value Trading</t>
  </si>
  <si>
    <t>CID003617</t>
  </si>
  <si>
    <t>WEEEREFINING</t>
  </si>
  <si>
    <t>CID003615</t>
  </si>
  <si>
    <t>Normandie</t>
  </si>
  <si>
    <t>Yancheng Jinye New Material Technology Co., Ltd.</t>
  </si>
  <si>
    <t>CID003583</t>
  </si>
  <si>
    <t>Yecheng City</t>
  </si>
  <si>
    <t>タニオビス・ジャパン株式会社</t>
  </si>
  <si>
    <t>CRM Fundicao De Metais E Comercio De Equipamentos Eletronicos Do Brasil Ltda</t>
  </si>
  <si>
    <t>CID003486</t>
  </si>
  <si>
    <t>São José</t>
  </si>
  <si>
    <t>CRM Fundição De Metais E Comércio De Equipamentos Eletrônicos Do Brasil Ltda</t>
  </si>
  <si>
    <t>CV Nurjanah</t>
  </si>
  <si>
    <t>CV Venus Inti Perkasa</t>
  </si>
  <si>
    <t>CID002455</t>
  </si>
  <si>
    <t>Fabrica Auricchio</t>
  </si>
  <si>
    <t>Fabrica Auricchio Industria e Comercio Ltda.</t>
  </si>
  <si>
    <t>CID003582</t>
  </si>
  <si>
    <t>Mogi das Cruzes</t>
  </si>
  <si>
    <t>Fábrica Auricchio</t>
  </si>
  <si>
    <t>Mining and processing tin-tungsten ore Giang Son - VQB Co., Ltd.</t>
  </si>
  <si>
    <t>Novosibirsk Processing Plant Ltd.</t>
  </si>
  <si>
    <t>CID001305</t>
  </si>
  <si>
    <t>PT Timah Nusantara</t>
  </si>
  <si>
    <t>CID001486</t>
  </si>
  <si>
    <t>Tempilang</t>
  </si>
  <si>
    <t>China Molybdenum Tungsten Co., Ltd.</t>
  </si>
  <si>
    <t>Fujian Xinlu Tungsten</t>
  </si>
  <si>
    <t>CID003609</t>
  </si>
  <si>
    <t>OOO “Technolom” 1</t>
  </si>
  <si>
    <t>CID003614</t>
  </si>
  <si>
    <t>Ramenskoe</t>
  </si>
  <si>
    <t>OOO “Technolom” 2</t>
  </si>
  <si>
    <t>CID003612</t>
  </si>
  <si>
    <t>Link to "RMAP Conformant Smelter List"</t>
  </si>
  <si>
    <t>Provide your company name on the Declaration tab cell D8</t>
  </si>
  <si>
    <t>Select the scope of declaration on the Declaration tab cell D9</t>
  </si>
  <si>
    <t>Provide description of scope on Declaration tab cell D10</t>
  </si>
  <si>
    <t>Provide contact name in Declaration tab cell D15</t>
  </si>
  <si>
    <t>Provide a valid email for contact in Declaration tab cell D16</t>
  </si>
  <si>
    <t>Provide a phone number for contact in Declaration tab cell D17</t>
  </si>
  <si>
    <t>Provide authorized company representative contact name in Declaration tab cell D18</t>
  </si>
  <si>
    <t>Provide an email for authorized company representative on Declaration tab cell D20</t>
  </si>
  <si>
    <t>Provide date the form was completed on Declaration tab cell D22</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</si>
  <si>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</si>
  <si>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</si>
  <si>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</si>
  <si>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</si>
  <si>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</si>
  <si>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</si>
  <si>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</si>
  <si>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</si>
  <si>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</si>
  <si>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</si>
  <si>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</si>
  <si>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</si>
  <si>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from a conflict-affected and high-risk area on the Declaration tab cell D44</t>
  </si>
  <si>
    <t>Declare if Tin used within the scope of products declared within this survey response originated from a conflict-affected and high-risk area on the Declaration tab cell D45</t>
  </si>
  <si>
    <t>Declare if Gold used within the scope of products declared within this survey response originated from a conflict-affected and high-risk area on the Declaration tab cell D46</t>
  </si>
  <si>
    <t>Declare if Tungsten used within the scope of products declared within this survey response originated from a conflict-affected and high-risk area on the Declaration tab cell D47</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</si>
  <si>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</si>
  <si>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</si>
  <si>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</si>
  <si>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</si>
  <si>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</si>
  <si>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</si>
  <si>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</si>
  <si>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</si>
  <si>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</si>
  <si>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</si>
  <si>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</si>
  <si>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</si>
  <si>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</si>
  <si>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</si>
  <si>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</si>
  <si>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</si>
  <si>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your company has a responsible minerals sourcing policy on the Declaration tab cell D75</t>
  </si>
  <si>
    <t>Answer if your company has made your responsible minerals sourcing policy publically available on your website on the Declaration tab cell D77</t>
  </si>
  <si>
    <t>Enter the URL in Declaration worksheet cell G77 if you answer "Yes" for question B. The format of the URL should be "www.companyname.com"</t>
  </si>
  <si>
    <t>Answer if you require your direct suppliers to source from smelters whose due diligence practices have been validated by an independent third-party audit program, like the Responsible Minerals Assurance Process, on Declaration tab cell D79</t>
  </si>
  <si>
    <t>Answer if you have implemented due diligence measures for responsible sourcing on Declaration tab cell D81</t>
  </si>
  <si>
    <t>Answer if you request your suppliers to fill out this Conflict Minerals Reporting Template on Declaration tab cell D83</t>
  </si>
  <si>
    <t>Answer if you verify responses from your suppliers against your company's expectations on Declaration tab cell D85</t>
  </si>
  <si>
    <t>Answer if your verification process includes corrective action management on Declaration tab cell D87</t>
  </si>
  <si>
    <t>Answer if you are subject to the SEC Disclosure requirement, the EU regulation or both on Declaration tab cell D89</t>
  </si>
  <si>
    <t>If applicable, provide 1 or more Products or Item Numbers this declaration applies to. From Declaration tab select hyperlink in cell 6H1 to enter Product List tab</t>
  </si>
  <si>
    <t>Provide list of tantalum smelters contributing material to supply chain on Smelter List tab</t>
  </si>
  <si>
    <t>Provide list of tin smelters contributing material to supply chain on Smelter List tab</t>
  </si>
  <si>
    <t>Provide list of gold smelters contributing material to supply chain on Smelter List tab</t>
  </si>
  <si>
    <t>Provide list of tungsten smelters contributing material to supply chain on Smelter List tab</t>
  </si>
  <si>
    <t>0</t>
  </si>
  <si>
    <t>1. Corrections to checker tab errors</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</si>
  <si>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</si>
  <si>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</si>
  <si>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</si>
  <si>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</si>
  <si>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</si>
  <si>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2022 Responsible Minerals Initiative. All rights reserved.</t>
  </si>
  <si>
    <t>Revision 6.22 May 11, 2022</t>
  </si>
  <si>
    <t>Revision 6.22
May 11, 2022</t>
  </si>
  <si>
    <t>AMG Brasil</t>
  </si>
  <si>
    <t>ABC Refinery Pty Ltd.</t>
  </si>
  <si>
    <t>CID002920</t>
  </si>
  <si>
    <t>Marrickville</t>
  </si>
  <si>
    <t>New South Wales</t>
  </si>
  <si>
    <t>Agosi AG</t>
  </si>
  <si>
    <t>Albino Mountinho Lda.</t>
  </si>
  <si>
    <t>PORTUGAL</t>
  </si>
  <si>
    <t>CID002760</t>
  </si>
  <si>
    <t>Gondomar</t>
  </si>
  <si>
    <t>Porto</t>
  </si>
  <si>
    <t>Mahārāshtra</t>
  </si>
  <si>
    <t>Dongwu Gold Group</t>
  </si>
  <si>
    <t>CID003663</t>
  </si>
  <si>
    <t>Suzhou City</t>
  </si>
  <si>
    <t>Fujhara Refinery</t>
  </si>
  <si>
    <t>GGC Gujrat Gold Centre Pvt. Ltd.</t>
  </si>
  <si>
    <t>Gold by Gold Colombia</t>
  </si>
  <si>
    <t>CID003641</t>
  </si>
  <si>
    <t>Medellín</t>
  </si>
  <si>
    <t>Antioquia</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</si>
  <si>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</si>
  <si>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</si>
  <si>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</si>
  <si>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</si>
  <si>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</si>
  <si>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</si>
  <si>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</si>
  <si>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</si>
  <si>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</si>
  <si>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</si>
  <si>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</si>
  <si>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</si>
  <si>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</si>
  <si>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</si>
  <si>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</si>
  <si>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</si>
  <si>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</si>
  <si>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</si>
  <si>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</si>
  <si>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</si>
  <si>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</si>
  <si>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</si>
  <si>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</si>
  <si>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</si>
  <si>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</si>
  <si>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</si>
  <si>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</si>
  <si>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</si>
  <si>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</si>
  <si>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</si>
  <si>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</si>
  <si>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</si>
  <si>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Kepulauan Riau</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</si>
  <si>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</si>
  <si>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</si>
  <si>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</si>
  <si>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</si>
  <si>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</si>
  <si>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</si>
  <si>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</si>
  <si>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</si>
  <si>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</si>
  <si>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</si>
  <si>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</si>
  <si>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</si>
  <si>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</si>
  <si>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</si>
  <si>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</si>
  <si>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</si>
  <si>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Jawa Barat</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</si>
  <si>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</si>
  <si>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</si>
  <si>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</si>
  <si>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</si>
  <si>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</si>
  <si>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</si>
  <si>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</si>
  <si>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</si>
  <si>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</si>
  <si>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</si>
  <si>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</si>
  <si>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Kostromskaya oblast'</t>
  </si>
  <si>
    <t>YUDU ANSHENG TUNGSTEN CO., LTD.</t>
  </si>
  <si>
    <t>CID003662</t>
  </si>
  <si>
    <t>Ganzhou City</t>
  </si>
  <si>
    <t>Link to Terms &amp; Conditions</t>
  </si>
  <si>
    <t>Description of Scope:</t>
  </si>
  <si>
    <t>Tin  (*)</t>
  </si>
  <si>
    <t>Gold  (*)</t>
  </si>
  <si>
    <t>2) Does any 3TG remain in the product(s)? (*)</t>
  </si>
  <si>
    <t>3) Do any of the smelters in your supply chain source the 3TG from the covered countries? (SEC term, see definitions tab) (*)</t>
  </si>
  <si>
    <t>4) Do any of the smelters in your supply chain source the 3TG from conflict-affected and high-risk areas? (*)</t>
  </si>
  <si>
    <t>5) Does 100 percent of the 3TG (necessary to the functionality or production of your products) originate from recycled or scrap sources?  (*)</t>
  </si>
  <si>
    <t>6) What percentage of relevant suppliers have provided a response to your supply chain survey?  (*)</t>
  </si>
  <si>
    <t>7) Have you identified all of the smelters supplying the 3TG to your supply chain?  (*)</t>
  </si>
  <si>
    <t>8) Has all applicable smelter information received by your company been reported in this declaration?  (*)</t>
  </si>
  <si>
    <t>A. Have you established a responsible minerals sourcing policy? (*)</t>
  </si>
  <si>
    <t>B. Is your responsible minerals sourcing policy publicly available on your website? (Note – If yes, the user shall specify the URL in the comment field.) (*)</t>
  </si>
  <si>
    <t>C. Do you require your direct suppliers to source the 3TG from smelters whose due diligence practices have been validated by an independent third party audit program? (*)</t>
  </si>
  <si>
    <t>D. Have you implemented due diligence measures for responsible sourcing? (*)</t>
  </si>
  <si>
    <t>E. Does your company conduct Conflict Minerals survey(s) of your relevant supplier(s)? (*)</t>
  </si>
  <si>
    <t>F. Do you review due diligence information received from your suppliers against your company’s expectations? (*)</t>
  </si>
  <si>
    <t>G. Does your review process include corrective action management? (*)</t>
  </si>
  <si>
    <t>H. Is your company required to file an annual conflict minerals disclosure? (*)</t>
  </si>
  <si>
    <t>No products or item numbers listed</t>
  </si>
  <si>
    <t>XILINX</t>
  </si>
  <si>
    <t>Xilinx Semiconductor Product</t>
  </si>
  <si>
    <t>2100 Logic Drive, San Jose CA 95124</t>
  </si>
  <si>
    <t>John Latimer</t>
  </si>
  <si>
    <t>jlatimer@xilinx.com</t>
  </si>
  <si>
    <t>408-879-6570</t>
  </si>
  <si>
    <t>Craig Taylor</t>
  </si>
  <si>
    <t>Director, Corporate Quality</t>
  </si>
  <si>
    <t>craigt@xilinx.com</t>
  </si>
  <si>
    <t>408-559-7778</t>
  </si>
  <si>
    <t>01-Jun-2022</t>
  </si>
  <si>
    <t>Tantalum  (*)</t>
  </si>
  <si>
    <t>Tungsten  (*)</t>
  </si>
  <si>
    <t>RCOI declarations provided by Suppliers do not indicate material origins in the covered contries that are not CFS listed.  Xilinx is relying on the RMI and other independent certification/Audit Bodies to certify listed active smelters as to Mine origin.  Where that certification is not complete then the assertion of origin can not be certain.  All Smelters on those declarations are listed with RMI and have CID</t>
  </si>
  <si>
    <t>https://www.xilinx.com/publications/about/statement-regarding-conflict-minerals.pdf</t>
  </si>
  <si>
    <t>Recycled/Scrap, China, Australia, Canada, Ethiopia, Germany, Switzerland, Mozambique, Mongolia, Philippines, Thailand, Indonesia, Japan, Korea, United States, Brazil, Belgium, Malaysia, Myanmar, Peru, Andorra, Hong Kong, United Kingdom, Burundi, Ghana, Guinea, Guyana, India, Namibia, Niger, Nigeria, Rwanda, Tanzania, Uganda, Zambia, Zimbabwe</t>
  </si>
  <si>
    <t>Compliant http://www.conflictfreesourcing.org/conflict-free-smelter-program/smelter-refiner-lists/gold-testing</t>
  </si>
  <si>
    <t>YANGWEI</t>
  </si>
  <si>
    <t>yangwei2907@163.com</t>
  </si>
  <si>
    <t>Recycled/Scrap, China, Brazil, Malaysia, Australia, Indonesia, Myanmar, Peru, Canada, Germany, United States, Ethiopia, Belgium, Hong Kong, United Kingdom, Chile, Japan, Bolivia (Plurinational State of), Colombia, Ireland, Mongolia, Niger, Nigeria, Portugal, Russian Federation, Thailand, Argentina, Zimbabwe, Viet Nam, India, Singapore, France, Madagascar, Mali, Sierra Leone, Spain, Taiwan, Uzbekistan, Ghana, Eritrea, Austria, Benin, Ecuador, Guinea, Mauritania, Nicaragua, Togo, Armenia, Azerbaijan, Bahamas, Barbados, Belarus, Bosnia and Herzegovina, Botswana, Bulgaria, Burkina Faso, Cambodia, Cameroon, Croatia, Cyprus, Denmark, Dominica, Dominican Republic, Egypt, El Salvador, Estonia, Fiji, Finland, Gabon, Gambia, Georgia, Greece, Guatemala, Guyana, Honduras, Hungary, Iceland, Israel, Italy, Jordan, Kazakhstan, Korea, Kuwait, Kyrgyzstan, Latvia, Lebanon, Liberia, Libya, Liechtenstein, Lithuania, Luxembourg, Malta, Mauritius, Mexico, Morocco, Namibia, Netherlands, New Caledonia, New Zealand, Norway, Oman, Pakistan, Panama, Papua New Guinea, Philippines, Poland, Puerto Rico, Romania, San Marino, Saudi Arabia, Senegal, Serbia, Slovakia, Slovenia, Solomon Islands, Suriname, Sweden, Switzerland, Tajikistan, Trinidad and Tobago, Tunisia, Turkey, United Arab Emirates, Uruguay, Yemen, Burundi, Democratic Republic of Congo, Rwanda, Uganda</t>
  </si>
  <si>
    <t>Compliant http://www.conflictfreesourcing.org</t>
  </si>
  <si>
    <t>yhtin@ythin.cn</t>
  </si>
  <si>
    <t>Recycled/Scrap, China, Singapore, Brazil, Myanmar, United States, India, Australia, Indonesia, Malaysia, Peru, United Kingdom, Thailand, Ireland, Mongolia, Niger, Nigeria, Portugal, Russian Federation, Argentina, Germany, Viet Nam, Zimbabwe, Japan, Chile, Belgium, Canada, Switzerland, Colombia, Bolivia (Plurinational State of), Uzbekistan, Mexico, South Africa, Ethiopia, France, Madagascar, Sierra Leone, Spain, Taiwan, Austria, Ecuador, Cambodia, Djibouti, Egypt, Estonia, Guyana, Hungary, Israel, Kazakhstan, Korea, Luxembourg, Namibia, Netherlands, Slovakia, Suriname, Mali, Ghana, Benin, Burundi, Eritrea, Guinea, Mauritania, Nicaragua, Rwanda, Togo, Uganda, Andorra</t>
  </si>
  <si>
    <t>Recycled/Scrap, China, Canada, Japan, Mongolia, Brazil, Malaysia, Peru, Australia, Indonesia, Mozambique, Guinea, Kyrgyzstan, Papua New Guinea, Poland, Uzbekistan, Russian Federation, Tajikistan, Ethiopia, Germany, Colombia, India, Argentina, Austria, Belgium, Cambodia, Chile, Ecuador, Guyana, Hungary, Kazakhstan, Korea, Luxembourg, Myanmar, Namibia, Portugal, Taiwan, Thailand, Switzerland, Bolivia (Plurinational State of), Philippines, Egypt, Estonia, France, Ireland, Israel, Madagascar, Netherlands, Niger, Nigeria, Sierra Leone, Singapore, Slovakia, Spain, Suriname, United Kingdom, United States, Zimbabwe, Djibouti, Viet Nam, South Africa, Andorra, Mexico, Armenia, Azerbaijan, Bahamas, Barbados, Belarus, Benin, Bosnia and Herzegovina, Botswana, Bulgaria, Burkina Faso, Burundi, Cameroon, Croatia, Cyprus, Denmark, Dominica, Dominican Republic, El Salvador, Eritrea, Fiji, Finland, Gabon, Gambia, Georgia, Ghana, Greece, Guatemala, Honduras, Hong Kong, Iceland, Italy, Jordan, Kuwait, Latvia, Lebanon, Liberia, Libya, Liechtenstein, Lithuania, Mali, Malta, Mauritania, Mauritius, Morocco, New Caledonia, New Zealand, Nicaragua, Norway, Oman, Pakistan, Panama, Puerto Rico, Romania, Rwanda, San Marino, Saudi Arabia, Senegal, Serbia, Slovenia, Solomon Islands, Sweden, Tanzania, Togo, Trinidad and Tobago, Tunisia, Turkey, Uganda, United Arab Emirates, Uruguay, Yemen, Zambia</t>
  </si>
  <si>
    <t>Recycled/Scrap, Czechia, Italy, India, Japan, United States, New Zealand, Argentina, Australia, Austria, Belgium, Brazil, Cambodia, Canada, Chile, China, Colombia, Djibouti, Ecuador, Egypt, Estonia, Ethiopia, France, Germany, Guyana, Hungary, Indonesia, Ireland, Israel, Jersey, Kazakhstan, Korea, Luxembourg, Madagascar, Malaysia, Mongolia, Myanmar, Namibia, Netherlands, Niger, Nigeria, Peru, Portugal, Russian Federation, Sierra Leone, Singapore, Slovakia, Spain, Suriname, Sweden, Switzerland, Taiwan, Thailand, United Kingdom, Viet Nam, Zimbabwe, Bolivia (Plurinational State of)</t>
  </si>
  <si>
    <t>Vincent Lau</t>
  </si>
  <si>
    <t>23026897@qq.com</t>
  </si>
  <si>
    <t>Recycled/Scrap, China, Brazil, Colombia, Mongolia, Portugal, Austria, Japan, Malaysia, Myanmar, Argentina, Chile, Ecuador, Guyana, Cambodia, Hungary, Kazakhstan, Korea, Luxembourg, Canada, India, Belgium, Namibia, Peru, Germany, United States, Australia, Ireland, Niger, Nigeria, Spain, United Kingdom, Indonesia, Ethiopia, Madagascar, France, Sierra Leone, Thailand, Egypt, Netherlands, Singapore, Slovakia, Switzerland, Djibouti, Estonia, Israel, Suriname, Zimbabwe, Democratic Republic of Congo, Taiwan, Russian Federation, Viet Nam, Angola, Mozambique, South Sudan, Sudan, Tanzania, Zambia, Uzbekistan, Bolivia (Plurinational State of), Mexico, Congo, Mali, Ghana, Burundi, Rwanda, Benin, Eritrea, Guinea, Mauritania, Nicaragua, Togo, Central African Republic, Kenya, South Africa, Uganda, Armenia, Azerbaijan, Bahamas, Barbados, Belarus, Bosnia and Herzegovina, Botswana, Bulgaria, Burkina Faso, Cameroon, Croatia, Cyprus, Denmark, Dominica, Dominican Republic, El Salvador, Fiji, Finland, Gabon, Gambia, Georgia, Greece, Guatemala, Honduras, Hong Kong, Iceland, Italy, Jordan, Kuwait, Kyrgyzstan, Latvia, Lebanon, Liberia, Libya, Liechtenstein, Lithuania, Malta, Mauritius, Morocco, New Caledonia, New Zealand, Norway, Oman, Pakistan, Panama, Papua New Guinea, Philippines, Poland, Puerto Rico, Romania, San Marino, Saudi Arabia, Senegal, Serbia, Slovenia, Solomon Islands, Sweden, Tajikistan, Trinidad and Tobago, Tunisia, Turkey, United Arab Emirates, Uruguay, Yemen</t>
  </si>
  <si>
    <t>Compliant http://www.conflictfreesourcing.org/conflict-free-smelter-program/smelter-refiner-lists/tungsten-testing</t>
  </si>
  <si>
    <t>Recycled/Scrap, Thailand, China, United States, Peru, Brazil, Indonesia, Belgium, Andorra, Japan, Chile, Korea, Mexico, South Africa, Eritrea, India, Australia</t>
  </si>
  <si>
    <t>Recycled/Scrap, Japan, Brazil, Malaysia, China, Spain, Canada, Panama, Portugal, Argentina, Austria, Cambodia, Chile, Colombia, Ecuador, Guyana, Hungary, Kazakhstan, Korea, Luxembourg, Mongolia, Myanmar, Democratic Republic of Congo, Angola, Ghana, Mali, Mozambique, South Sudan, Sudan, Tanzania, Australia, Germany, Niger, Nigeria, Peru, Thailand, United States, Mexico, Rwanda, Belgium, Djibouti, Egypt, Estonia, Ethiopia, France, India, Indonesia, Ireland, Israel, Madagascar, Namibia, Netherlands, Sierra Leone, Singapore, Slovakia, Suriname, Switzerland, United Kingdom, Zimbabwe, Russian Federation, Taiwan, Viet Nam, Burundi, Central African Republic, Congo, Guinea, South Africa, Uganda, Zambia</t>
  </si>
  <si>
    <t>Recycled/Scrap, Japan, Canada, Brazil, United States, Australia, China, Mozambique, Germany, Indonesia, Switzerland, Mexico, Panama, Colombia, Peru, Chile, Ecuador, Guyana, Malaysia, Mongolia, Myanmar, Portugal, Taiwan, India, Argentina, Austria, Belgium, Cambodia, Democratic Republic of Congo, Hungary, Kazakhstan, Korea, Luxembourg, Namibia, Russian Federation, Ghana, Mali, Benin, Bolivia (Plurinational State of), Burkina Faso, Eritrea, Guatemala, Guinea, Honduras, Nicaragua, Senegal, Togo, Ethiopia, France, Ireland, Madagascar, Niger, Nigeria, Sierra Leone, Spain, Thailand, United Kingdom, Uzbekistan, Djibouti, Egypt, Estonia, Israel, Netherlands, Singapore, Slovakia, Suriname, Viet Nam, Zimbabwe</t>
  </si>
  <si>
    <t>Recycled/Scrap, Switzerland, Japan, Australia, China, Germany, United States, Hong Kong, Taiwan, Andorra, Angola, Argentina, Austria, Brazil, Cambodia, Chile, Colombia, Democratic Republic of Congo, Ecuador, Guyana, Hungary, Kazakhstan, Korea, Luxembourg, Malaysia, Mongolia, Mozambique, Myanmar, Portugal, South Sudan, Sudan, Tanzania, Zambia, Eritrea, Canada, South Africa, Peru, Belgium, Burundi, Central African Republic, Congo, Djibouti, Egypt, Estonia, Ethiopia, France, India, Indonesia, Ireland, Israel, Madagascar, Namibia, Netherlands, Niger, Nigeria, Russian Federation, Rwanda, Sierra Leone, Singapore, Slovakia, Spain, Suriname, Thailand, Uganda, United Kingdom, Viet Nam, Zimbabwe</t>
  </si>
  <si>
    <t>Recycled/Scrap, United States, Canada, Australia, Japan, Peru, Belgium, China, Indonesia, Thailand, Switzerland, Russian Federation, Eritrea, Bolivia (Plurinational State of), Guyana, Chile, Colombia, Ecuador, Ghana, Guinea, Benin, Burkina Faso, Guatemala, Honduras, Mali, Nicaragua, Panama, Senegal, Togo, Argentina, Austria, Brazil, Germany, India, Malaysia, Namibia, Niger, Nigeria, Sierra Leone, Spain, Zimbabwe, Ethiopia, Mongolia, Portugal, Cambodia, Egypt, Estonia, France, Hungary, Ireland, Israel, Kazakhstan, Korea, Luxembourg, Madagascar, Myanmar, Netherlands, Singapore, Slovakia, Suriname, Taiwan, United Kingdom, Djibouti, Viet Nam, Mexico, Mozambique, Armenia, Azerbaijan, Bahamas, Barbados, Belarus, Bosnia and Herzegovina, Botswana, Bulgaria, Burundi, Cameroon, Croatia, Cyprus, Democratic Republic of Congo, Denmark, Dominica, Dominican Republic, El Salvador, Fiji, Finland, Gabon, Gambia, Georgia, Greece, Hong Kong, Iceland, Italy, Jordan, Kuwait, Kyrgyzstan, Latvia, Lebanon, Liberia, Libya, Liechtenstein, Lithuania, Malta, Mauritania, Mauritius, Morocco, New Caledonia, New Zealand, Norway, Oman, Pakistan, Papua New Guinea, Philippines, Poland, Puerto Rico, Romania, Rwanda, San Marino, Saudi Arabia, Serbia, Slovenia, Solomon Islands, Sweden, Tajikistan, Tanzania, Trinidad and Tobago, Tunisia, Turkey, Uganda, United Arab Emirates, Uruguay, Uzbekistan, Yemen, Zambia</t>
  </si>
  <si>
    <t>Recycled/Scrap, Australia, China, Peru, Korea, Chile, Guinea, Papua New Guinea, Hong Kong, Russian Federation, Bolivia (Plurinational State of), Switzerland, Japan, United States, Argentina, Austria, Belgium, Brazil, Cambodia, Canada, Colombia, Ecuador, Egypt, Estonia, Ethiopia, France, Germany, Guyana, Hungary, India, Indonesia, Ireland, Israel, Kazakhstan, Luxembourg, Madagascar, Malaysia, Mongolia, Myanmar, Namibia, Netherlands, Niger, Nigeria, Portugal, Sierra Leone, Singapore, Slovakia, Spain, Suriname, Taiwan, Thailand, United Kingdom, Zimbabwe, Angola, Burundi, Central African Republic, Congo, Democratic Republic of Congo, Djibouti, Mozambique, Rwanda, South Sudan, Sudan, Tanzania, Uganda, Viet Nam, Zambia, Andorra, Panama, Armenia, Azerbaijan, Bahamas, Barbados, Belarus, Benin, Bosnia and Herzegovina, Botswana, Bulgaria, Burkina Faso, Cameroon, Croatia, Cyprus, Denmark, Dominica, Dominican Republic, El Salvador, Eritrea, Fiji, Finland, Gabon, Gambia, Georgia, Ghana, Greece, Guatemala, Honduras, Iceland, Italy, Jordan, Kuwait, Kyrgyzstan, Latvia, Lebanon, Liberia, Libya, Liechtenstein, Lithuania, Mali, Malta, Mauritania, Mauritius, Mexico, Morocco, New Caledonia, New Zealand, Nicaragua, Norway, Oman, Pakistan, Philippines, Poland, Puerto Rico, Romania, San Marino, Saudi Arabia, Senegal, Serbia, Slovenia, Solomon Islands, Sweden, Tajikistan, Togo, Trinidad and Tobago, Tunisia, Turkey, United Arab Emirates, Uruguay, Uzbekistan, Yemen</t>
  </si>
  <si>
    <t>Paulo Amparo</t>
  </si>
  <si>
    <t>gerentegeral.rp@whitesolder.com.br</t>
  </si>
  <si>
    <t>Recycled/Scrap, Brazil, China, Peru, Thailand, Germany, Myanmar, Malaysia, Mongolia, Portugal, Argentina, Namibia, Ethiopia, India, Austria, Chile, Ecuador, Japan, Belgium, Cambodia, Canada, Guyana, Hungary, Kazakhstan, Korea, Luxembourg, Indonesia, Australia, Ireland, Niger, Nigeria, United Kingdom, Colombia, Zimbabwe, France, Madagascar, Sierra Leone, Spain, United States, Burundi, Djibouti, Egypt, Estonia, Israel, Mexico, Netherlands, Slovakia, Suriname, Switzerland, Viet Nam, Russian Federation, Bolivia (Plurinational State of), Turkey, Mali, Taiwan, Uzbekistan, Ghana, Czechia, Benin, Eritrea, Guinea, Mauritania, Nicaragua, Togo, Andorra</t>
  </si>
  <si>
    <t>Compliant http://www.conflictfreesourcing.org/conflict-free-smelter-program/smelter-refiner-lists/tin-testing</t>
  </si>
  <si>
    <t>Liu Ren Feng</t>
  </si>
  <si>
    <t>Liu.renfeng@cxtc.com</t>
  </si>
  <si>
    <t>Some are recycled, scrap sourced but not all.</t>
  </si>
  <si>
    <t>Recycled/Scrap, China, Canada, Brazil, Portugal, Japan, United States, Australia, Niger, Nigeria, Peru, Thailand, Mexico, Spain, Rwanda, Germany, Malaysia, Mongolia, Austria, Colombia, Cambodia, Guyana, Kazakhstan, Korea, Luxembourg, Myanmar, Chile, India, Namibia, Argentina, Ecuador, Hungary, Belgium, Democratic Republic of Congo, Taiwan, Russian Federation, Ethiopia, Ireland, United Kingdom, Viet Nam, Switzerland, Indonesia, Djibouti, Egypt, Estonia, France, Israel, Madagascar, Netherlands, Sierra Leone, Singapore, Slovakia, Suriname, Zimbabwe, Bolivia (Plurinational State of), Åland Islands, Uzbekistan, Burundi, Congo, Andorra, Eritrea, South Africa</t>
  </si>
  <si>
    <t>Recycled/Scrap, Austria, Australia, China, Brazil, Canada, Colombia, Argentina, Chile, Belgium, Cambodia, Ecuador, Rwanda, Japan, Ethiopia, India, Germany, Guyana, Hungary, Kazakhstan, Djibouti, Egypt, Ireland, Estonia, Indonesia, France, Israel, Portugal, Mongolia, Namibia, Peru, Korea, Luxembourg, Malaysia, Myanmar, Taiwan, Democratic Republic of Congo, Bolivia (Plurinational State of), Viet Nam, Burundi, Mexico, Spain, United States, Niger, Nigeria, Russian Federation, United Kingdom, Uzbekistan, Tanzania, Uganda, Zambia, Congo, Singapore, Guinea, Hong Kong, Madagascar, Netherlands, Papua New Guinea, Philippines, Sierra Leone, Slovakia, Suriname, Switzerland, Thailand, Zimbabwe</t>
  </si>
  <si>
    <t>Recycled/Scrap, China, Canada, Mexico, Brazil, United States, Australia, Japan, Peru, Guinea, Singapore, Argentina, Chile, Papua New Guinea, Portugal, Spain, Bolivia (Plurinational State of), Ireland, Austria, Colombia, Mongolia, Niger, Nigeria, Russian Federation, United Kingdom, Uzbekistan, Viet Nam, Indonesia, Finland, Sweden, Belgium, Thailand, Armenia, Azerbaijan, Bahamas, Barbados, Belarus, Benin, Bosnia and Herzegovina, Botswana, Bulgaria, Burkina Faso, Cambodia, Cameroon, Croatia, Cyprus, Denmark, Dominica, Dominican Republic, Ecuador, Egypt, El Salvador, Eritrea, Estonia, Ethiopia, Fiji, France, Gabon, Gambia, Georgia, Germany, Ghana, Greece, Guatemala, Guyana, Honduras, Hong Kong, Hungary, Iceland, India, Israel, Italy, Jordan, Kazakhstan, Korea, Kuwait, Kyrgyzstan, Latvia, Lebanon, Liberia, Libya, Liechtenstein, Lithuania, Luxembourg, Madagascar, Malaysia, Mali, Malta, Mauritania, Mauritius, Morocco, Myanmar, Namibia, Netherlands, New Caledonia, New Zealand, Nicaragua, Norway, Oman, Pakistan, Panama, Philippines, Poland, Puerto Rico, Romania, San Marino, Saudi Arabia, Senegal, Serbia, Sierra Leone, Slovakia, Slovenia, Solomon Islands, Suriname, Switzerland, Taiwan, Tajikistan, Togo, Trinidad and Tobago, Tunisia, Turkey, United Arab Emirates, Uruguay, Yemen, Zimbabwe</t>
  </si>
  <si>
    <t>Recycled/Scrap, China, Indonesia, Brazil, Australia, Canada, Malaysia, Peru, Japan, Russian Federation, Democratic Republic of Congo, United States, Mexico, Switzerland, Bolivia (Plurinational State of), Austria, Colombia, Ireland, Mongolia, Niger, Nigeria, Portugal, Spain, United Kingdom, Uzbekistan, Viet Nam, Chile, Germany, Ethiopia, South Africa, Panama, Congo, Argentina, Armenia, Azerbaijan, Bahamas, Barbados, Belarus, Belgium, Benin, Bosnia and Herzegovina, Botswana, Bulgaria, Burkina Faso, Cambodia, Cameroon, Croatia, Cyprus, Denmark, Dominica, Dominican Republic, Ecuador, Egypt, El Salvador, Eritrea, Estonia, Fiji, Finland, France, Gabon, Gambia, Georgia, Ghana, Greece, Guatemala, Guinea, Guyana, Honduras, Hong Kong, Hungary, Iceland, India, Israel, Italy, Jordan, Kazakhstan, Korea, Kuwait, Kyrgyzstan, Latvia, Lebanon, Liberia, Libya, Liechtenstein, Lithuania, Luxembourg, Madagascar, Mali, Malta, Mauritania, Mauritius, Morocco, Myanmar, Namibia, Netherlands, New Caledonia, New Zealand, Nicaragua, Norway, Oman, Pakistan, Papua New Guinea, Philippines, Poland, Puerto Rico, Romania, San Marino, Saudi Arabia, Senegal, Serbia, Sierra Leone, Singapore, Slovakia, Slovenia, Solomon Islands, Suriname, Sweden, Taiwan, Tajikistan, Thailand, Togo, Trinidad and Tobago, Tunisia, Turkey, United Arab Emirates, Uruguay, Yemen, Zimbabwe</t>
  </si>
  <si>
    <t>Samuel Chandra</t>
  </si>
  <si>
    <t>sam@atdmmj.com</t>
  </si>
  <si>
    <t>Indonesia, India, Argentina, Brazil, Colombia, Germany, Canada, Austria, Guyana, Mongolia, Portugal, Belgium, Cambodia, Chile, Ecuador, Hungary, Ethiopia, Japan, Kazakhstan, Namibia, China, Australia, Ireland, Thailand, Djibouti, Egypt, Estonia, France, Niger, Nigeria, Israel, Sierra Leone, Spain, Madagascar, Singapore, Slovakia, Malaysia, Myanmar, Peru, Korea, Luxembourg, Taiwan, Zimbabwe, United Kingdom, Russian Federation, Viet Nam, United States, Netherlands, Switzerland, Suriname, Recycled/Scrap, Bolivia (Plurinational State of), Philippines, Democratic Republic of Congo, Rwanda, Mexico, Ghana, Guinea, Mozambique, Eritrea, Uzbekistan</t>
  </si>
  <si>
    <t>Recycled/Scrap, Namibia, Brazil, Colombia, Malaysia, Mongolia, Myanmar, Portugal, Argentina, Austria, Cambodia, Chile, Ecuador, Guyana, Hungary, Japan, Kazakhstan, Korea, Luxembourg, Canada, India, Tanzania, Zambia, Angola, South Sudan, Sudan, Ethiopia, Peru, Belgium, Germany, United States, China, France, Ireland, Madagascar, Niger, Nigeria, Sierra Leone, Thailand, Australia, Indonesia, Spain, United Kingdom, Egypt, Netherlands, Singapore, Slovakia, Estonia, Israel, Suriname, Switzerland, Zimbabwe, Djibouti, Burundi, Rwanda, Uganda, Central African Republic, Viet Nam, Congo, Taiwan, Russian Federation, South Africa, Eritrea, Democratic Republic of Congo, Ghana, Mali, Uzbekistan, Armenia, Azerbaijan, Bahamas, Barbados, Belarus, Benin, Bolivia (Plurinational State of), Bosnia and Herzegovina, Botswana, Bulgaria, Burkina Faso, Cameroon, Croatia, Cyprus, Denmark, Dominica, Dominican Republic, El Salvador, Fiji, Finland, Gabon, Gambia, Georgia, Greece, Guatemala, Guinea, Honduras, Hong Kong, Iceland, Italy, Jordan, Kuwait, Kyrgyzstan, Latvia, Lebanon, Liberia, Libya, Liechtenstein, Lithuania, Malta, Mauritania, Mauritius, Mexico, Morocco, New Caledonia, New Zealand, Nicaragua, Norway, Oman, Pakistan, Panama, Papua New Guinea, Philippines, Poland, Puerto Rico, Romania, San Marino, Saudi Arabia, Senegal, Serbia, Slovenia, Solomon Islands, Sweden, Tajikistan, Togo, Trinidad and Tobago, Tunisia, Turkey, United Arab Emirates, Uruguay, Yemen</t>
  </si>
  <si>
    <t>nancy@sinda-tungsten</t>
  </si>
  <si>
    <t>nancy@sinda-tungsten.com</t>
  </si>
  <si>
    <t>Dapengshan</t>
  </si>
  <si>
    <t>China, India, Brazil, Canada, Japan, Namibia, Ethiopia, Germany, Austria, Colombia, Mongolia, Portugal, Belgium, Argentina, Cambodia, Chile, Ecuador, Guyana, Hungary, Kazakhstan, Korea, Luxembourg, Malaysia, Myanmar, Peru, United States, Indonesia, Australia, Niger, Nigeria, Sierra Leone, Zimbabwe, Ireland, Spain, United Kingdom, Switzerland, Singapore, Egypt, France, Israel, Madagascar, Netherlands, Slovakia, Suriname, Thailand, Djibouti, Estonia, Taiwan, Viet Nam, Russian Federation, Recycled/Scrap, Burundi, Congo, Rwanda, Mozambique, Bolivia (Plurinational State of), Mexico, Uzbekistan, Angola, Central African Republic, Democratic Republic of Congo, South Sudan, Sudan, Tanzania, Uganda, Zambia, Armenia, Azerbaijan, Bahamas, Barbados, Belarus, Benin, Bosnia and Herzegovina, Botswana, Bulgaria, Burkina Faso, Cameroon, Croatia, Cyprus, Denmark, Dominica, Dominican Republic, El Salvador, Eritrea, Fiji, Finland, Gabon, Gambia, Georgia, Ghana, Greece, Guatemala, Guinea, Honduras, Hong Kong, Iceland, Italy, Jordan, Kuwait, Kyrgyzstan, Latvia, Lebanon, Liberia, Libya, Liechtenstein, Lithuania, Mali, Malta, Mauritania, Mauritius, Morocco, New Caledonia, New Zealand, Nicaragua, Norway, Oman, Pakistan, Panama, Papua New Guinea, Philippines, Poland, Puerto Rico, Romania, San Marino, Saudi Arabia, Senegal, Serbia, Slovenia, Solomon Islands, Sweden, Tajikistan, Togo, Trinidad and Tobago, Tunisia, Turkey, United Arab Emirates, Uruguay, Yemen</t>
  </si>
  <si>
    <t>Craig Hafner</t>
  </si>
  <si>
    <t>Craig.Hafner@dblockmetals.com</t>
  </si>
  <si>
    <t>Recycled/Scrap, United States, China, Brazil, Ethiopia, Indonesia, Eritrea, Thailand, Netherlands, Philippines, India, Australia, Guyana, Malaysia, Namibia, Niger, Nigeria, Sierra Leone, Zimbabwe, France, Madagascar, Russian Federation, Argentina, Austria, Canada, Germany, Japan, Peru, Spain, Mongolia, Portugal, Belgium, Cambodia, Chile, Colombia, Ecuador, Egypt, Estonia, Hungary, Ireland, Israel, Kazakhstan, Korea, Luxembourg, Myanmar, Singapore, Slovakia, Suriname, Switzerland, United Kingdom, Djibouti, Guinea, Bolivia (Plurinational State of), Angola, Burundi, Central African Republic, Rwanda, South Sudan, Sudan, Tanzania, Uganda, Zambia, Taiwan, Viet Nam, Ghana, Mexico, Mozambique, Armenia, Azerbaijan, Bahamas, Barbados, Belarus, Benin, Bosnia and Herzegovina, Botswana, Bulgaria, Burkina Faso, Cameroon, Croatia, Cyprus, Denmark, Dominica, Dominican Republic, El Salvador, Fiji, Finland, Gabon, Gambia, Georgia, Greece, Guatemala, Honduras, Hong Kong, Iceland, Italy, Jordan, Kuwait, Kyrgyzstan, Latvia, Lebanon, Liberia, Libya, Liechtenstein, Lithuania, Mali, Malta, Mauritania, Mauritius, Morocco, New Caledonia, New Zealand, Nicaragua, Norway, Oman, Pakistan, Panama, Papua New Guinea, Poland, Puerto Rico, Romania, San Marino, Saudi Arabia, Senegal, Serbia, Slovenia, Solomon Islands, Sweden, Tajikistan, Togo, Trinidad and Tobago, Tunisia, Turkey, United Arab Emirates, Uruguay, Uzbekistan, Yemen</t>
  </si>
  <si>
    <t>Compliant http://www.conflictfreesourcing.org/conflict-free-smelter-program/smelter-refiner-lists/tantalum-testing</t>
  </si>
  <si>
    <t>Customer service</t>
  </si>
  <si>
    <t>info@firmetal.com</t>
  </si>
  <si>
    <t>Recycled/Scrap, China, Canada, Japan, Brazil, India, Guyana, Malaysia, Ethiopia, Argentina, Austria, Mongolia, Portugal, Cambodia, Chile, Colombia, Ecuador, Hungary, Kazakhstan, Korea, Luxembourg, Myanmar, Namibia, Belgium, Germany, Peru, Australia, United States, Indonesia, Niger, Nigeria, Sierra Leone, Thailand, Zimbabwe, France, Madagascar, Spain, Netherlands, Egypt, Ireland, Singapore, Slovakia, Switzerland, United Kingdom, Djibouti, Estonia, Israel, Taiwan, Russian Federation, Viet Nam, Saudi Arabia, Guinea, Bolivia (Plurinational State of), Ghana, Mexico, Mozambique, Armenia, Azerbaijan, Bahamas, Barbados, Belarus, Benin, Bosnia and Herzegovina, Botswana, Bulgaria, Burkina Faso, Cameroon, Croatia, Cyprus, Denmark, Dominica, Dominican Republic, El Salvador, Eritrea, Fiji, Finland, Gabon, Gambia, Georgia, Greece, Guatemala, Honduras, Hong Kong, Iceland, Italy, Jordan, Kuwait, Kyrgyzstan, Latvia, Lebanon, Liberia, Libya, Liechtenstein, Lithuania, Mali, Malta, Mauritania, Mauritius, Morocco, New Caledonia, New Zealand, Nicaragua, Norway, Oman, Pakistan, Panama, Papua New Guinea, Philippines, Poland, Puerto Rico, Romania, San Marino, Senegal, Serbia, Slovenia, Solomon Islands, Suriname, Sweden, Tajikistan, Togo, Trinidad and Tobago, Tunisia, Turkey, United Arab Emirates, Uruguay, Uzbekistan, Yemen</t>
  </si>
  <si>
    <t>Recycled/Scrap, China, Kazakhstan, Australia, Brazil, Ethiopia, Niger, Nigeria, France, Madagascar, Malaysia, Russian Federation, Sierra Leone, Thailand, United States, Guyana, India, Namibia, Zimbabwe, Guinea, Bolivia (Plurinational State of), Colombia, Indonesia, Ireland, Mongolia, Myanmar, Peru, Portugal, Spain, Taiwan, United Kingdom, Mozambique, Argentina, Austria, Belgium, Cambodia, Canada, Chile, Djibouti, Ecuador, Egypt, Estonia, Germany, Hungary, Israel, Japan, Korea, Luxembourg, Netherlands, Rwanda, Singapore, Slovakia, Suriname, Switzerland, Viet Nam, Ghana, Mali, Uzbekistan</t>
  </si>
  <si>
    <t>Recycled/Scrap, China, Brazil, Malaysia, Japan, Guyana, India, Argentina, Austria, Mongolia, Portugal, Colombia, Cambodia, Chile, Ecuador, Hungary, Kazakhstan, Canada, Belgium, Namibia, Korea, Luxembourg, Myanmar, Peru, Ethiopia, Germany, Spain, Niger, Nigeria, Sierra Leone, Thailand, Australia, France, Madagascar, United States, Zimbabwe, Indonesia, Ireland, Singapore, Egypt, Slovakia, Djibouti, Estonia, Israel, Netherlands, Switzerland, United Kingdom, Suriname, Democratic Republic of Congo, Taiwan, Russian Federation, Viet Nam, Guinea, Bolivia (Plurinational State of), Eritrea, Congo, Ghana, Mexico, Mozambique, Armenia, Azerbaijan, Bahamas, Barbados, Belarus, Benin, Bosnia and Herzegovina, Botswana, Bulgaria, Burkina Faso, Burundi, Cameroon, Croatia, Cyprus, Denmark, Dominica, Dominican Republic, El Salvador, Fiji, Finland, Gabon, Gambia, Georgia, Greece, Guatemala, Honduras, Hong Kong, Iceland, Italy, Jordan, Kuwait, Kyrgyzstan, Latvia, Lebanon, Liberia, Libya, Liechtenstein, Lithuania, Mali, Malta, Mauritania, Mauritius, Morocco, New Caledonia, New Zealand, Nicaragua, Norway, Oman, Pakistan, Panama, Papua New Guinea, Philippines, Poland, Puerto Rico, Romania, Rwanda, San Marino, Saudi Arabia, Senegal, Serbia, Slovenia, Solomon Islands, Sweden, Tajikistan, Tanzania, Togo, Trinidad and Tobago, Tunisia, Turkey, Uganda, United Arab Emirates, Uruguay, Uzbekistan, Yemen, Zambia</t>
  </si>
  <si>
    <t>Recycled/Scrap, China, Canada, Japan, Brazil, India, Guyana, Malaysia, Ethiopia, Namibia, Germany, Argentina, Austria, Myanmar, Colombia, Ecuador, Mongolia, Portugal, Korea, Cambodia, Chile, Hungary, Kazakhstan, Luxembourg, Peru, Belgium, Indonesia, United States, Australia, Niger, Nigeria, Sierra Leone, Thailand, Zimbabwe, France, Madagascar, Spain, Singapore, Egypt, Estonia, Ireland, Israel, Netherlands, Slovakia, Suriname, Switzerland, United Kingdom, Djibouti, Taiwan, Russian Federation, Viet Nam, Guinea, Papua New Guinea, Bolivia (Plurinational State of), Eritrea, Burundi, Rwanda, Ghana, Mexico, Democratic Republic of Congo, Benin, Mozambique, Tanzania, Uganda, Zambia, Congo, South Africa, Armenia, Azerbaijan, Bahamas, Barbados, Belarus, Bosnia and Herzegovina, Botswana, Bulgaria, Burkina Faso, Cameroon, Croatia, Cyprus, Denmark, Dominica, Dominican Republic, El Salvador, Fiji, Finland, Gabon, Gambia, Georgia, Greece, Guatemala, Honduras, Hong Kong, Iceland, Italy, Jordan, Kuwait, Kyrgyzstan, Latvia, Lebanon, Liberia, Libya, Liechtenstein, Lithuania, Mali, Malta, Mauritania, Mauritius, Morocco, New Caledonia, New Zealand, Nicaragua, Norway, Oman, Pakistan, Panama, Philippines, Poland, Puerto Rico, Romania, San Marino, Saudi Arabia, Senegal, Serbia, Slovenia, Solomon Islands, Sweden, Tajikistan, Togo, Trinidad and Tobago, Tunisia, Turkey, United Arab Emirates, Uruguay, Uzbekistan, Yemen</t>
  </si>
  <si>
    <t>Recycled/Scrap, Brazil, Mongolia, Colombia, Argentina, Malaysia, Canada, Peru, Myanmar, Portugal, Austria, Chile, Ecuador, Cambodia, Guyana, Hungary, India, Belgium, Japan, Kazakhstan, Korea, Luxembourg, Namibia, Germany, Ethiopia, China, Australia, Indonesia, Spain, Ireland, France, Egypt, Estonia, Djibouti, Thailand, Zimbabwe, Niger, Nigeria, United Kingdom, Israel, United States, Madagascar, Netherlands, Singapore, Slovakia, Switzerland, Sierra Leone, Suriname, Democratic Republic of Congo, Taiwan, Russian Federation, Viet Nam, Bolivia (Plurinational State of), Uzbekistan, Guinea, Kyrgyzstan, Papua New Guinea, Poland, Mozambique, Mexico, Congo, Mali, Ghana, Panama, Eritrea, Benin, Mauritania, Nicaragua, Togo, Armenia, Azerbaijan, Bahamas, Barbados, Belarus, Bosnia and Herzegovina, Botswana, Bulgaria, Burkina Faso, Cameroon, Croatia, Cyprus, Denmark, Dominica, Dominican Republic, El Salvador, Fiji, Finland, Gabon, Gambia, Georgia, Greece, Guatemala, Honduras, Hong Kong, Iceland, Italy, Jordan, Kuwait, Latvia, Lebanon, Liberia, Libya, Liechtenstein, Lithuania, Malta, Mauritius, Morocco, New Caledonia, New Zealand, Norway, Oman, Pakistan, Philippines, Puerto Rico, Romania, San Marino, Saudi Arabia, Senegal, Serbia, Slovenia, Solomon Islands, Sweden, Tajikistan, Trinidad and Tobago, Tunisia, Turkey, United Arab Emirates, Uruguay, Yemen</t>
  </si>
  <si>
    <t>China, Brazil, Austria, Canada, Colombia, Japan, Mongolia, Portugal, Korea, Argentina, Belgium, Cambodia, Chile, Ecuador, Guyana, Hungary, India, Kazakhstan, Luxembourg, Malaysia, Myanmar, Ethiopia, Germany, Namibia, Peru, United States, Australia, Ireland, Niger, Nigeria, Spain, United Kingdom, Switzerland, Egypt, France, Indonesia, Israel, Madagascar, Netherlands, Sierra Leone, Singapore, Slovakia, Suriname, Thailand, Zimbabwe, Djibouti, Estonia, Taiwan, Russian Federation, Viet Nam, Mali, Recycled/Scrap, Bolivia (Plurinational State of), Mexico, Uzbekistan, Eritrea, South Africa, Andorra, Armenia, Azerbaijan, Bahamas, Barbados, Belarus, Benin, Bosnia and Herzegovina, Botswana, Bulgaria, Burkina Faso, Burundi, Cameroon, Croatia, Cyprus, Denmark, Dominica, Dominican Republic, El Salvador, Fiji, Finland, Gabon, Gambia, Georgia, Ghana, Greece, Guatemala, Guinea, Honduras, Hong Kong, Iceland, Italy, Jordan, Kuwait, Kyrgyzstan, Latvia, Lebanon, Liberia, Libya, Liechtenstein, Lithuania, Malta, Mauritania, Mauritius, Morocco, New Caledonia, New Zealand, Nicaragua, Norway, Oman, Pakistan, Panama, Papua New Guinea, Philippines, Poland, Puerto Rico, Romania, Rwanda, San Marino, Saudi Arabia, Senegal, Serbia, Slovenia, Solomon Islands, Sweden, Tajikistan, Tanzania, Togo, Trinidad and Tobago, Tunisia, Turkey, Uganda, United Arab Emirates, Uruguay, Yemen, Zambia</t>
  </si>
  <si>
    <t>China, Korea, Kazakhstan, Canada, Japan, Austria, Brazil, Colombia, Mongolia, Portugal, Argentina, Chile, Germany, Peru, Belgium, Cambodia, Ecuador, Ethiopia, Guyana, Hungary, India, Luxembourg, Malaysia, Myanmar, Namibia, Taiwan, Recycled/Scrap, Australia, United States, Ireland, Niger, Nigeria, Spain, United Kingdom, Indonesia, Switzerland, Russian Federation, Viet Nam, Bolivia (Plurinational State of), Mexico, Uzbekistan, Egypt, Estonia, France, Israel, Madagascar, Netherlands, Sierra Leone, Singapore, Slovakia, Suriname, Thailand, Zimbabwe, Djibouti, Democratic Republic of Congo, Zambia, Armenia, Azerbaijan, Bahamas, Barbados, Belarus, Benin, Bosnia and Herzegovina, Botswana, Bulgaria, Burkina Faso, Cameroon, Croatia, Cyprus, Denmark, Dominica, Dominican Republic, El Salvador, Eritrea, Fiji, Finland, Gabon, Gambia, Georgia, Ghana, Greece, Guatemala, Guinea, Honduras, Hong Kong, Iceland, Italy, Jordan, Kuwait, Kyrgyzstan, Latvia, Lebanon, Liberia, Libya, Liechtenstein, Lithuania, Mali, Malta, Mauritania, Mauritius, Morocco, New Caledonia, New Zealand, Nicaragua, Norway, Oman, Pakistan, Panama, Papua New Guinea, Philippines, Poland, Puerto Rico, Romania, San Marino, Saudi Arabia, Senegal, Serbia, Slovenia, Solomon Islands, Sweden, Tajikistan, Togo, Trinidad and Tobago, Tunisia, Turkey, United Arab Emirates, Uruguay, Yemen</t>
  </si>
  <si>
    <t>zheng. ling@cxtc.com</t>
  </si>
  <si>
    <t>Recycled/Scrap, China, Canada, Rwanda, Burundi, Brazil, Australia, Mexico, Niger, Nigeria, Spain, Thailand, Malaysia, United States, Ethiopia, Russian Federation, Mongolia, Indonesia, Italy, Philippines, Bolivia (Plurinational State of), Georgia, Peru, United Kingdom, Colombia, Viet Nam, Austria, Ireland, Japan, Portugal, Uzbekistan, Korea, Eritrea, Norway, Tunisia, Belgium, Hong Kong, Sweden, Switzerland, Tanzania, Uganda, Zambia, Democratic Republic of Congo, Åland Islands, Andorra, Congo, Namibia, Mali</t>
  </si>
  <si>
    <t>China, Canada, Austria, Brazil, Japan, Mongolia, Portugal, Kazakhstan, Korea, Malaysia, Argentina, Belgium, Cambodia, Chile, Ecuador, Guyana, Hungary, India, Luxembourg, Myanmar, Namibia, Ethiopia, Germany, Peru, United States, Australia, Ireland, Niger, Nigeria, Spain, United Kingdom, Djibouti, Egypt, Estonia, France, Indonesia, Israel, Madagascar, Netherlands, Sierra Leone, Slovakia, Suriname, Switzerland, Thailand, Zimbabwe, Colombia, Taiwan, Russian Federation, Viet Nam, Bolivia (Plurinational State of), Mexico, Uzbekistan, Recycled/Scrap, Åland Islands, Italy, Singapore</t>
  </si>
  <si>
    <t>Recycled/Scrap, United States, China, Indonesia, Switzerland, Eritrea, Brazil, Canada, Portugal, Mexico, Russian Federation, India, Japan, Argentina, Australia, Austria, Belgium, Cambodia, Chile, Colombia, Ecuador, Egypt, Estonia, Ethiopia, France, Germany, Guyana, Hungary, Ireland, Israel, Kazakhstan, Korea, Luxembourg, Madagascar, Malaysia, Mongolia, Myanmar, Namibia, Netherlands, Niger, Nigeria, Peru, Sierra Leone, Singapore, Slovakia, Spain, Suriname, Thailand, United Kingdom, Zimbabwe, Djibouti, Armenia, Azerbaijan, Bahamas, Barbados, Belarus, Benin, Bolivia (Plurinational State of), Bosnia and Herzegovina, Botswana, Bulgaria, Burkina Faso, Cameroon, Croatia, Cyprus, Denmark, Dominica, Dominican Republic, El Salvador, Fiji, Finland, Gabon, Gambia, Georgia, Ghana, Greece, Guatemala, Guinea, Honduras, Hong Kong, Iceland, Italy, Jordan, Kuwait, Kyrgyzstan, Latvia, Lebanon, Liberia, Libya, Liechtenstein, Lithuania, Mali, Malta, Mauritania, Mauritius, Morocco, New Caledonia, New Zealand, Nicaragua, Norway, Oman, Pakistan, Panama, Papua New Guinea, Philippines, Poland, Puerto Rico, Romania, San Marino, Saudi Arabia, Senegal, Serbia, Slovenia, Solomon Islands, Sweden, Taiwan, Tajikistan, Togo, Trinidad and Tobago, Tunisia, Turkey, United Arab Emirates, Uruguay, Uzbekistan, Yemen</t>
  </si>
  <si>
    <t>Indonesia, Canada, Chile, Germany, Guyana, Japan, Mexico, Peru, Suriname, Switzerland, India, Recycled/Scrap, Congo, China, Brazil, Argentina, Australia, Austria, Belgium, Cambodia, Colombia, Djibouti, Ecuador, Egypt, Estonia, Ethiopia, France, Hungary, Ireland, Israel, Kazakhstan, Madagascar, Mongolia, Namibia, Niger, Nigeria, Portugal, Sierra Leone, Singapore, Slovakia, Spain, Thailand</t>
  </si>
  <si>
    <t>Recycled/Scrap, Japan, Canada, China, Belgium, Chile, Korea, Argentina, Austria, Brazil, Cambodia, Colombia, Ecuador, Ethiopia, Germany, Guyana, Hungary, India, Kazakhstan, Luxembourg, Malaysia, Mongolia, Myanmar, Namibia, Peru, Portugal, Taiwan, Bolivia (Plurinational State of), Thailand, Andorra, Mexico, United States, Eritrea, Australia, Egypt, Estonia, France, Indonesia, Ireland, Israel, Madagascar, Netherlands, Niger, Nigeria, Sierra Leone, Singapore, Slovakia, Spain, Suriname, Switzerland, United Kingdom, Zimbabwe, Djibouti, Russian Federation, Viet Nam, Armenia, Azerbaijan, Bahamas, Barbados, Belarus, Benin, Bosnia and Herzegovina, Botswana, Bulgaria, Burkina Faso, Cameroon, Croatia, Cyprus, Denmark, Dominica, Dominican Republic, El Salvador, Fiji, Finland, Gabon, Gambia, Georgia, Ghana, Greece, Guatemala, Guinea, Honduras, Hong Kong, Iceland, Italy, Jordan, Kuwait, Kyrgyzstan, Latvia, Lebanon, Liberia, Libya, Liechtenstein, Lithuania, Mali, Malta, Mauritania, Mauritius, Morocco, New Caledonia, New Zealand, Nicaragua, Norway, Oman, Pakistan, Panama, Papua New Guinea, Philippines, Poland, Puerto Rico, Romania, San Marino, Saudi Arabia, Senegal, Serbia, Slovenia, Solomon Islands, Sweden, Tajikistan, Togo, Trinidad and Tobago, Tunisia, Turkey, United Arab Emirates, Uruguay, Uzbekistan, Yemen</t>
  </si>
  <si>
    <t>Mr. Andrey Zelenin</t>
  </si>
  <si>
    <t>marketing_ta@ulba.kz</t>
  </si>
  <si>
    <t>AKANYAMWISHYURA, BITANGO,  GASEKE, GASURA, GIHINGA, KABABARA, NYAMIRAMA, RUKAGARATA, SIMBA, RUSHOKA</t>
  </si>
  <si>
    <t>Recycled/Scrap, Kazakhstan, Japan, Rwanda, Brazil, Zimbabwe, Australia, Ethiopia, India, Sierra Leone, United States, Mozambique, Malaysia, Guyana, Austria, Myanmar, Mongolia, Portugal, Cambodia, Korea, Chile, Luxembourg, Argentina, Colombia, Ecuador, Hungary, Angola, Tanzania, Zambia, South Sudan, Sudan, Namibia, Canada, Germany, Peru, Belgium, Nigeria, Suriname, China, Burundi, Niger, Thailand, France, Madagascar, Indonesia, Spain, Uganda, Belarus, Egypt, Singapore, Djibouti, Estonia, Ireland, Israel, Netherlands, Slovakia, Switzerland, United Kingdom, Democratic Republic of Congo, Taiwan, Russian Federation, Congo, Viet Nam, Central African Republic, Italy, Antarctica, Malawi, Guinea, Bolivia (Plurinational State of), Eritrea, Panama, Ghana, Mexico, Benin, South Africa, Andorra, Aruba</t>
  </si>
  <si>
    <t>Recycled/Scrap, Indonesia, India, Argentina, Austria, Brazil, Cambodia, Chile, Colombia, Democratic Republic of Congo, Ecuador, Guyana, Kazakhstan, Korea, Luxembourg, Malaysia, Mongolia, Myanmar, Portugal, Belgium, Canada, Ethiopia, Hungary, Japan, Namibia, Peru, Taiwan, United States, Nigeria, China, Australia, Djibouti, Egypt, Estonia, France, Germany, Ireland, Israel, Madagascar, Netherlands, Niger, Russian Federation, Rwanda, Sierra Leone, Singapore, Slovakia, Spain, Suriname, Switzerland, Thailand, United Kingdom, Viet Nam, Zimbabwe, Eritrea</t>
  </si>
  <si>
    <t>Ms. Diana Budiani Rahmawati</t>
  </si>
  <si>
    <t>diana@pttimah.co.id</t>
  </si>
  <si>
    <t>RCOI confirmed as per CFSI</t>
  </si>
  <si>
    <t>Recycled/Scrap, Indonesia, India, Canada, Belgium, Malaysia, Brazil, Peru, Estonia, Portugal, Mongolia, Myanmar, Argentina, Colombia, Germany, Japan, China, Chile, Austria, Cambodia, Kazakhstan, Guyana, Ecuador, Hungary, Korea, Luxembourg, Namibia, Ethiopia, Taiwan, Australia, Switzerland, Thailand, Niger, Nigeria, Russian Federation, Zimbabwe, United Kingdom, Viet Nam, Ireland, United States, Sierra Leone, Spain, Egypt, France, Israel, Madagascar, Netherlands, Singapore, Slovakia, Suriname, Djibouti, Andorra, Iceland, Tunisia, Democratic Republic of Congo, Mozambique, Bolivia (Plurinational State of), Congo, Guinea, Philippines, Ghana, Mexico, Hong Kong, Papua New Guinea, Åland Islands, Armenia, Azerbaijan, Bahamas, Barbados, Belarus, Benin, Bosnia and Herzegovina, Botswana, Bulgaria, Burkina Faso, Cameroon, Croatia, Cyprus, Denmark, Dominica, Dominican Republic, El Salvador, Eritrea, Fiji, Finland, Gabon, Gambia, Georgia, Greece, Guatemala, Honduras, Italy, Jordan, Kuwait, Kyrgyzstan, Latvia, Lebanon, Liberia, Libya, Liechtenstein, Lithuania, Mali, Malta, Mauritania, Mauritius, Morocco, New Caledonia, New Zealand, Nicaragua, Norway, Oman, Pakistan, Panama, Poland, Puerto Rico, Romania, San Marino, Saudi Arabia, Senegal, Serbia, Slovenia, Solomon Islands, Sweden, Tajikistan, Togo, Trinidad and Tobago, Turkey, United Arab Emirates, Uruguay, Uzbekistan, Yemen</t>
  </si>
  <si>
    <t>ekozuniatosaputro@pttimah.co.id</t>
  </si>
  <si>
    <t>Recycled/Scrap, Indonesia, Brazil, Peru, India, Malaysia, Mongolia, Portugal, Myanmar, Argentina, Colombia, Germany, Austria, Cambodia, Kazakhstan, Guyana, Japan, Canada, Chile, Ecuador, Hungary, Korea, Luxembourg, Namibia, Ethiopia, Belgium, Taiwan, China, Russian Federation, Australia, Niger, Nigeria, Thailand, Zimbabwe, Ireland, United Kingdom, Viet Nam, Sierra Leone, Spain, United States, Switzerland, Djibouti, Egypt, Estonia, France, Israel, Madagascar, Netherlands, Singapore, Slovakia, Suriname, Bolivia (Plurinational State of), Democratic Republic of Congo, Ghana, Guinea, Mexico, Mozambique, Italy, Philippines, Congo, Rwanda</t>
  </si>
  <si>
    <t>Recycled/Scrap, Switzerland, Australia, Canada, Mozambique, Peru, Indonesia, China, Brazil, Ethiopia, Andorra, India, Sierra Leone, United States, Belgium, Estonia, Argentina, Austria, Cambodia, Chile, Colombia, Djibouti, Ecuador, Egypt, France, Germany, Guyana, Hungary, Ireland, Israel, Japan, Kazakhstan, Korea, Luxembourg, Madagascar, Malaysia, Mongolia, Myanmar, Namibia, Netherlands, Niger, Nigeria, Portugal, Russian Federation, Singapore, Slovakia, Spain, Suriname, Taiwan, Thailand, United Kingdom, Viet Nam, Zimbabwe, South Africa, Eritrea, Iceland, Tunisia, Burundi, Rwanda, Tanzania, Uganda, Zambia, Mexico</t>
  </si>
  <si>
    <t>Recycled/Scrap, United States, Brazil, Poland, China, Australia, Ethiopia, India, Mozambique, Namibia, Rwanda, Sierra Leone, Zimbabwe, Burundi, Niger, Nigeria, Eritrea, Bolivia (Plurinational State of), Russian Federation, Switzerland, Indonesia, Canada, Chile, Japan, Peru</t>
  </si>
  <si>
    <t>Recycled/Scrap, China, Peru, Indonesia, Russian Federation, Brazil, Australia, Malaysia, United States, Guinea, Namibia, Ethiopia, France, Madagascar, Niger, Nigeria, Sierra Leone, Thailand, Bolivia (Plurinational State of), Guyana, India, Zimbabwe, Ghana, Mali, South Africa, Austria, Belgium, Canada, Germany, Papua New Guinea, Philippines, Switzerland, Mozambique, Tanzania, Colombia, Ireland, Mongolia, Myanmar, Portugal, Spain, Taiwan, United Kingdom, Uzbekistan, Argentina, Armenia, Azerbaijan, Bahamas, Barbados, Belarus, Benin, Bosnia and Herzegovina, Botswana, Bulgaria, Burkina Faso, Cambodia, Cameroon, Chile, Croatia, Cyprus, Denmark, Dominica, Dominican Republic, Ecuador, Egypt, El Salvador, Eritrea, Estonia, Fiji, Finland, Gabon, Gambia, Georgia, Greece, Guatemala, Honduras, Hong Kong, Hungary, Iceland, Israel, Italy, Japan, Jordan, Kazakhstan, Korea, Kuwait, Kyrgyzstan, Latvia, Lebanon, Liberia, Libya, Liechtenstein, Lithuania, Luxembourg, Malta, Mauritania, Mauritius, Mexico, Morocco, Netherlands, New Caledonia, New Zealand, Nicaragua, Norway, Oman, Pakistan, Panama, Poland, Puerto Rico, Romania, San Marino, Saudi Arabia, Senegal, Serbia, Singapore, Slovakia, Slovenia, Solomon Islands, Suriname, Sweden, Tajikistan, Togo, Trinidad and Tobago, Tunisia, Turkey, United Arab Emirates, Uruguay, Yemen, Burundi, Democratic Republic of Congo, Rwanda</t>
  </si>
  <si>
    <t>Recycled/Scrap, South Africa, Switzerland, China, Canada, Austria, Malaysia, Philippines, Australia, Germany, Namibia, Ghana, Guinea, Mali, Mozambique, Papua New Guinea, Tanzania, United States, Belgium, Brazil, Hong Kong, Democratic Republic of Congo, Jersey, Sierra Leone, Argentina, Cambodia, Chile, Colombia, Djibouti, Ecuador, Egypt, Estonia, Ethiopia, France, Guyana, Hungary, India, Indonesia, Ireland, Israel, Japan, Kazakhstan, Korea, Luxembourg, Madagascar, Mongolia, Myanmar, Netherlands, Niger, Nigeria, Peru, Poland, Portugal, Singapore, Slovakia, Spain, Suriname, Thailand, United Kingdom, Zimbabwe, Andorra, Russian Federation, Congo</t>
  </si>
  <si>
    <t>Mr.Hardi Salim</t>
  </si>
  <si>
    <t>Aheuw@dsja-tin.com</t>
  </si>
  <si>
    <t>Recycled/Scrap, Indonesia, India, Brazil, Malaysia, Canada, China, Peru, Mongolia, Myanmar, Portugal, Guyana, Austria, Cambodia, Kazakhstan, Luxembourg, Mozambique, Colombia, Namibia, Chile, Japan, Argentina, Belgium, Ecuador, Hungary, Korea, Germany, United States, Australia, Ethiopia, France, Ireland, Madagascar, Niger, Nigeria, Sierra Leone, Spain, Thailand, United Kingdom, Switzerland, Mexico, Suriname, Djibouti, Egypt, Estonia, Israel, Netherlands, Singapore, Slovakia, Zimbabwe, Armenia, Democratic Republic of Congo, Russian Federation, Taiwan, Viet Nam, Ghana, Mali, Uzbekistan</t>
  </si>
  <si>
    <t>Recycled/Scrap, China, Indonesia, Brazil, India, Argentina, Australia, Austria, Canada, Germany, Guyana, Japan, Malaysia, Mexico, Namibia, Niger, Nigeria, Peru, Sierra Leone, Spain, Thailand, United States, Zimbabwe, Ethiopia, Mongolia, Portugal, Ghana, Guinea, Mozambique, Russian Federation, Belgium, Cambodia, Chile, Colombia, Djibouti, Ecuador, Egypt, Estonia, France, Hungary, Ireland, Israel, Kazakhstan, Korea, Luxembourg, Madagascar, Myanmar, Netherlands, Singapore, Slovakia, Suriname, Switzerland, United Kingdom, Kyrgyzstan, Uzbekistan</t>
  </si>
  <si>
    <t>Mr.Welly Jusuf</t>
  </si>
  <si>
    <t>wellyjs@gmail.com</t>
  </si>
  <si>
    <t>Recycled/Scrap, Indonesia, Korea, China, Slovakia, India, Brazil, Namibia, Austria, Cambodia, Democratic Republic of Congo, Guyana, Kazakhstan, Luxembourg, Malaysia, Mongolia, Myanmar, Portugal, Belgium, Argentina, Canada, Chile, Colombia, Ecuador, Germany, Hungary, Japan, Peru, Taiwan, Viet Nam, Australia, United States, Ethiopia, Djibouti, Egypt, Estonia, France, Ireland, Israel, Madagascar, Netherlands, Niger, Nigeria, Poland, Russian Federation, Sierra Leone, Singapore, Spain, Suriname, Switzerland, Thailand, United Kingdom, Zimbabwe, Eritrea, Bolivia (Plurinational State of)</t>
  </si>
  <si>
    <t>Mr. Muhammed Fitrian</t>
  </si>
  <si>
    <t>mfitriansyah@gmail.com</t>
  </si>
  <si>
    <t>Recycled/Scrap, Indonesia, India, Chile, Argentina, Brazil, Malaysia, Mongolia, Portugal, Colombia, Myanmar, Japan, Austria, Guyana, Cambodia, Ecuador, Hungary, Kazakhstan, Korea, Luxembourg, Peru, Canada, Belgium, Germany, Namibia, Ethiopia, Mexico, China, Australia, Niger, Nigeria, Thailand, Ireland, United Kingdom, Zimbabwe, Switzerland, United States, Sierra Leone, Spain, Egypt, France, Madagascar, Netherlands, Singapore, Slovakia, Djibouti, Kyrgyzstan, Estonia, Israel, Suriname, Taiwan, Russian Federation, Viet Nam, Mozambique, Angola, Democratic Republic of Congo, South Sudan, Sudan, Tanzania, Zambia, Bolivia (Plurinational State of), Hong Kong, Ghana, Guinea, Philippines, Burundi, Central African Republic, Congo, Kenya, Mali, Rwanda, South Africa, Uganda, Armenia, Azerbaijan, Bahamas, Barbados, Belarus, Benin, Bosnia and Herzegovina, Botswana, Bulgaria, Burkina Faso, Cameroon, Croatia, Cyprus, Denmark, Dominica, Dominican Republic, El Salvador, Eritrea, Fiji, Finland, Gabon, Gambia, Georgia, Greece, Guatemala, Honduras, Iceland, Italy, Jordan, Kuwait, Latvia, Lebanon, Liberia, Libya, Liechtenstein, Lithuania, Malta, Mauritania, Mauritius, Morocco, New Caledonia, New Zealand, Nicaragua, Norway, Oman, Pakistan, Panama, Papua New Guinea, Poland, Puerto Rico, Romania, San Marino, Saudi Arabia, Senegal, Serbia, Slovenia, Solomon Islands, Sweden, Tajikistan, Togo, Trinidad and Tobago, Tunisia, Turkey, United Arab Emirates, Uruguay, Uzbekistan, Yemen</t>
  </si>
  <si>
    <t>Enda Ginting, Karim</t>
  </si>
  <si>
    <t>endaginting10@gmail.com (Enda Ginting), dh317y@yah</t>
  </si>
  <si>
    <t>Nondisclosure</t>
  </si>
  <si>
    <t>Recycled/Scrap, Indonesia, India, Malaysia, Brazil, Portugal, Peru, Argentina, Mongolia, Colombia, Myanmar, Chile, Canada, Japan, Germany, Namibia, Austria, Guyana, Cambodia, Ecuador, Kazakhstan, Korea, Luxembourg, Belgium, Hungary, Ethiopia, China, Nigeria, Niger, Thailand, Australia, United Kingdom, Ireland, Switzerland, Spain, Zimbabwe, United States, Singapore, Sierra Leone, Djibouti, Egypt, France, Madagascar, Netherlands, Philippines, Slovakia, Estonia, Israel, Suriname, Poland, Taiwan, Viet Nam, Russian Federation, Bolivia (Plurinational State of), Mozambique, Rwanda, Mexico, Hong Kong, South Africa, Uzbekistan, Ghana, Guinea</t>
  </si>
  <si>
    <t>Mr. Eddy Mulyono</t>
  </si>
  <si>
    <t>cvptu@yahoo.com (Unknown Contact)</t>
  </si>
  <si>
    <t>Australia, Indonesia, India, Canada, Japan, Chile, Peru, China, United States, Argentina, Austria, Brazil, Guyana, Malaysia, Namibia, Mongolia, Portugal, Kazakhstan, Korea, Belgium, Cambodia, Colombia, Ecuador, Hungary, Luxembourg, Myanmar, Germany, Ethiopia, Taiwan, Niger, Nigeria, Russian Federation, Sierra Leone, Spain, Thailand, Zimbabwe, Djibouti, Egypt, Estonia, France, Ireland, Israel, Madagascar, Netherlands, Singapore, Slovakia, Suriname, Switzerland, United Kingdom, Viet Nam, Recycled/Scrap, New Zealand, Saudi Arabia, Turkey, United Arab Emirates, Uzbekistan, Ghana, Guinea, Mexico, Mozambique</t>
  </si>
  <si>
    <t>Recycled/Scrap, Canada, Guyana, Suriname, United States, Peru, Japan, Chile, Germany, Switzerland, Mexico, China, Belgium, Malaysia, Korea, Namibia, Argentina, Austria, Brazil, Cambodia, Colombia, Ecuador, Ethiopia, Hungary, India, Kazakhstan, Luxembourg, Mongolia, Myanmar, Portugal, Taiwan, Indonesia, Eritrea, Australia, Singapore, United Kingdom, Hong Kong, Uzbekistan, South Africa, Egypt, Estonia, France, Ireland, Israel, Madagascar, Netherlands, Niger, Nigeria, Russian Federation, Sierra Leone, Slovakia, Spain, Thailand, Zimbabwe, Djibouti, Viet Nam, Armenia, Azerbaijan, Bahamas, Barbados, Belarus, Benin, Bolivia (Plurinational State of), Bosnia and Herzegovina, Botswana, Bulgaria, Burkina Faso, Cameroon, Croatia, Cyprus, Denmark, Dominica, Dominican Republic, El Salvador, Fiji, Finland, Gabon, Gambia, Georgia, Ghana, Greece, Guatemala, Guinea, Honduras, Iceland, Italy, Jordan, Kuwait, Kyrgyzstan, Latvia, Lebanon, Liberia, Libya, Liechtenstein, Lithuania, Mali, Malta, Mauritania, Mauritius, Morocco, New Caledonia, New Zealand, Nicaragua, Norway, Oman, Pakistan, Panama, Papua New Guinea, Philippines, Poland, Puerto Rico, Romania, San Marino, Saudi Arabia, Senegal, Serbia, Slovenia, Solomon Islands, Sweden, Tajikistan, Togo, Trinidad and Tobago, Tunisia, Turkey, United Arab Emirates, Uruguay, Yemen</t>
  </si>
  <si>
    <t>My Chen Kuei Yuan</t>
  </si>
  <si>
    <t>rdh_12@rdh.com.tw</t>
  </si>
  <si>
    <t>Recycled/Scrap, China, Brazil, Japan, Indonesia, Taiwan, Peru, Germany, Malaysia, Australia, Russian Federation, Thailand, Colombia, Ireland, Mongolia, Myanmar, Niger, Nigeria, Portugal, United Kingdom, Argentina, Viet Nam, Zimbabwe, Canada, United States, Chile, Guyana, Suriname, Switzerland, Bolivia (Plurinational State of), Mexico, Democratic Republic of Congo, Spain, Ethiopia, France, Madagascar, Sierra Leone, India, Austria, Ecuador, Angola, Belgium, Burundi, Cambodia, Central African Republic, Congo, Djibouti, Egypt, Estonia, Hungary, Israel, Kazakhstan, Korea, Luxembourg, Mozambique, Namibia, Netherlands, Rwanda, Singapore, Slovakia, South Sudan, Sudan, Tanzania, Uganda, Zambia, Mali, Uzbekistan, Ghana, Hong Kong, Andorra, Benin, Eritrea, Guinea, Mauritania, Nicaragua, Togo</t>
  </si>
  <si>
    <t>Mr.Panya Torchareon</t>
  </si>
  <si>
    <t>Panyator@thaisarco.com</t>
  </si>
  <si>
    <t>Recycled/Scrap, Thailand, Rwanda, Burundi, Uganda, Indonesia, Myanmar, Brazil, Portugal, Morocco, Australia, China, Peru, Malaysia, Japan, Chile, Canada, Poland, Democratic Republic of Congo, India, Mongolia, Argentina, Colombia, Congo, Austria, Guyana, Cambodia, Kazakhstan, Luxembourg, Angola, Ecuador, Tanzania, Zambia, Korea, Hungary, South Sudan, Sudan, Andorra, Niger, Nigeria, Viet Nam, Germany, Zimbabwe, Russian Federation, Ireland, United Kingdom, Namibia, United States, Ethiopia, Sierra Leone, Spain, Central African Republic, France, Madagascar, Taiwan, Belgium, Egypt, Estonia, Israel, Netherlands, Singapore, Slovakia, Suriname, Switzerland, Djibouti, Mozambique, Bolivia (Plurinational State of), Eritrea, Benin, Guinea, Ghana, Mexico, South Africa, Lao People's Democratic Republic, Mali, Mauritania, Nicaragua, Puerto Rico, Togo, Uzbekistan, Armenia, Azerbaijan, Bahamas, Barbados, Belarus, Bosnia and Herzegovina, Botswana, Bulgaria, Burkina Faso, Cameroon, Croatia, Cyprus, Denmark, Dominica, Dominican Republic, El Salvador, Fiji, Finland, Gabon, Gambia, Georgia, Greece, Guatemala, Honduras, Hong Kong, Iceland, Italy, Jordan, Kuwait, Kyrgyzstan, Latvia, Lebanon, Liberia, Libya, Liechtenstein, Lithuania, Malta, Mauritius, New Caledonia, New Zealand, Norway, Oman, Pakistan, Panama, Papua New Guinea, Philippines, Romania, San Marino, Saudi Arabia, Senegal, Serbia, Slovenia, Solomon Islands, Sweden, Tajikistan, Trinidad and Tobago, Tunisia, Turkey, United Arab Emirates, Uruguay, Yemen</t>
  </si>
  <si>
    <t>Customer Care</t>
  </si>
  <si>
    <t>info@telexmetals.com</t>
  </si>
  <si>
    <t>Recycled/Scrap, United States, Brazil, Guyana, India, Malaysia, Namibia, Ethiopia, Japan, Canada, Korea, Argentina, Austria, Mongolia, Portugal, Kazakhstan, Belgium, Cambodia, Chile, Colombia, Ecuador, Hungary, Luxembourg, Myanmar, Germany, Peru, China, Australia, Niger, Nigeria, Thailand, Zimbabwe, Sierra Leone, France, Madagascar, Spain, Indonesia, Djibouti, Egypt, Ireland, Israel, Netherlands, Singapore, Slovakia, Suriname, Switzerland, United Kingdom, Estonia, Mozambique, Rwanda, Taiwan, Russian Federation, Viet Nam, Eritrea, Italy, Guinea, Bolivia (Plurinational State of), Panama, Hong Kong, Sweden, Ghana, Mexico, Burundi</t>
  </si>
  <si>
    <t>(+81)3-6311-5511</t>
  </si>
  <si>
    <t>Inqurities on the home page of the company</t>
  </si>
  <si>
    <t>recycled</t>
  </si>
  <si>
    <t>Recycled/Scrap, Japan, China, Australia, Switzerland, United States, Canada, Uzbekistan, Chile, Belgium, Malaysia, Mexico, Singapore, United Kingdom, Indonesia, South Africa, Brazil, Hong Kong, Panama, Peru, Kazakhstan, Taiwan, Bolivia (Plurinational State of), Italy, Argentina, Austria, Cambodia, Colombia, Djibouti, Ecuador, Egypt, Estonia, Ethiopia, France, Germany, Guinea, Guyana, Hungary, India, Ireland, Israel, Korea, Luxembourg, Madagascar, Mongolia, Myanmar, Namibia, Netherlands, Niger, Nigeria, Papua New Guinea, Portugal, Russian Federation, Sierra Leone, Slovakia, Spain, Suriname, Thailand, Viet Nam, Zimbabwe, Kyrgyzstan</t>
  </si>
  <si>
    <t>Shisi Li, Mr. Liang,</t>
  </si>
  <si>
    <t>1519546859@qq.com, 64333663@qq.com, gjyxys@126.com</t>
  </si>
  <si>
    <t>Recycled/Scrap, China, Indonesia, United Kingdom, Chile, Peru, Australia, United States, Japan, Malaysia, Mexico, Canada, Uzbekistan, Belgium, Singapore, Switzerland, South Africa, Taiwan, Saudi Arabia, Bolivia (Plurinational State of), Germany, Brazil, Myanmar, Thailand, Colombia, Ireland, Mongolia, Niger, Nigeria, Portugal, Russian Federation, Argentina, Zimbabwe, Viet Nam, Hong Kong, Ethiopia, Madagascar, Sierra Leone, Spain, Mali, France, Ghana, Andorra, Austria, Ecuador, India, Cambodia, Guyana, Namibia, Benin, Eritrea, Guinea, Nicaragua, Togo, Burkina Faso, Guatemala, Honduras, Panama, Senegal, Egypt, Estonia, Hungary, Israel, Kazakhstan, Korea, Luxembourg, Netherlands, Slovakia, Suriname, Mauritania, Djibouti, Armenia, Azerbaijan, Bahamas, Barbados, Belarus, Bosnia and Herzegovina, Botswana, Bulgaria, Cameroon, Croatia, Cyprus, Denmark, Dominica, Dominican Republic, El Salvador, Fiji, Finland, Gabon, Gambia, Georgia, Greece, Iceland, Italy, Jordan, Kuwait, Kyrgyzstan, Latvia, Lebanon, Liberia, Libya, Liechtenstein, Lithuania, Malta, Mauritius, Morocco, New Caledonia, New Zealand, Norway, Oman, Pakistan, Papua New Guinea, Philippines, Poland, Puerto Rico, Romania, San Marino, Serbia, Slovenia, Solomon Islands, Sweden, Tajikistan, Trinidad and Tobago, Tunisia, Turkey, United Arab Emirates, Uruguay, Yemen</t>
  </si>
  <si>
    <t>Recycled/Scrap, China, Peru, Indonesia, Japan, Australia, United States, India, Kazakhstan, Argentina, Chile, Angola, Austria, Brazil, Cambodia, Colombia, Democratic Republic of Congo, Ecuador, Guyana, Hungary, Korea, Luxembourg, Malaysia, Mongolia, Mozambique, Myanmar, Portugal, South Sudan, Sudan, Tanzania, Zambia, Panama, Switzerland, Taiwan, Thailand, Belgium, Burundi, Canada, Central African Republic, Congo, Djibouti, Egypt, Estonia, Ethiopia, France, Germany, Ireland, Israel, Madagascar, Mexico, Namibia, Netherlands, Niger, Nigeria, Russian Federation, Rwanda, Sierra Leone, Singapore, Slovakia, Spain, Suriname, Uganda, United Kingdom, Viet Nam, Zimbabwe, Andorra</t>
  </si>
  <si>
    <t>Recycled/Scrap, Korea, China, Brazil, Indonesia, Chile, Mexico, Switzerland, Russian Federation, Bolivia (Plurinational State of), Japan, Canada, Malaysia, Peru, Philippines</t>
  </si>
  <si>
    <t>(+81)3-3252-0171</t>
  </si>
  <si>
    <t>Recycled/Scrap, Japan, China, Canada, Australia, United States, Chile, Peru, Indonesia, Hong Kong, Portugal, Russian Federation, Germany, Korea, Belgium, Angola, Argentina, Austria, Brazil, Burundi, Cambodia, Central African Republic, Colombia, Congo, Democratic Republic of Congo, Djibouti, Ecuador, Egypt, Estonia, Ethiopia, France, Guyana, Hungary, India, Ireland, Israel, Kazakhstan, Luxembourg, Madagascar, Malaysia, Mexico, Mongolia, Mozambique, Myanmar, Namibia, Netherlands, Niger, Nigeria, Rwanda, Sierra Leone, Singapore, Slovakia, South Sudan, Spain, Sudan, Suriname, Switzerland, Taiwan, Tanzania, Thailand, Uganda, United Kingdom, Viet Nam, Zambia, Zimbabwe, Panama</t>
  </si>
  <si>
    <t>Recycled/Scrap, Japan, Burundi, Rwanda, Korea, Canada, Brazil, Guyana, Malaysia, Myanmar, Tanzania, Zambia, Angola, Argentina, Austria, Cambodia, Chile, Colombia, Ecuador, Hungary, Kazakhstan, Luxembourg, Mongolia, Portugal, South Sudan, Sudan, India, China, Australia, United States, Ethiopia, France, Madagascar, Namibia, Sierra Leone, Thailand, Niger, Nigeria, Zimbabwe, Belgium, Central African Republic, Egypt, Germany, Ireland, Netherlands, Peru, Singapore, Slovakia, Indonesia, Uganda, Djibouti, Estonia, Israel, Spain, Suriname, Switzerland, United Kingdom, Congo, Russian Federation, Viet Nam, Taiwan, Panama, Hong Kong, Sweden, Bolivia (Plurinational State of), Guinea, Andorra, Eritrea, Democratic Republic of Congo</t>
  </si>
  <si>
    <t>(+81)3-3436-7701</t>
  </si>
  <si>
    <t>Morenci, Cerro Verde, Sierra Gorda, 
Candelaria, Ojos del Salado, Hishikari</t>
  </si>
  <si>
    <t>Recycled/Scrap, Japan, Chile, United States, Australia, Indonesia, Philippines, Peru, Panama, China, Hong Kong, Guinea, Papua New Guinea, Korea, Canada, Taiwan, Argentina, Eritrea, India</t>
  </si>
  <si>
    <t>Recycled/Scrap, Spain, Netherlands, China, Argentina, Chile, Indonesia, Switzerland, Singapore, Ethiopia, Canada, Brazil, Portugal, Germany, Japan, Mongolia, India, Austria, Belgium, Cambodia, Colombia, Ecuador, Guyana, Hungary, Kazakhstan, Korea, Luxembourg, Malaysia, Myanmar, Namibia, Peru, Thailand, United States, Australia, Egypt, France, Ireland, Israel, Madagascar, Niger, Nigeria, Sierra Leone, Slovakia, Suriname, United Kingdom, Zimbabwe, Djibouti, Estonia, Philippines, Hong Kong, South Africa, Andorra, Mexico, Taiwan, Viet Nam, Mozambique, Russian Federation, Rwanda, Bolivia (Plurinational State of), Armenia, Azerbaijan, Bahamas, Barbados, Belarus, Benin, Bosnia and Herzegovina, Botswana, Bulgaria, Burkina Faso, Cameroon, Croatia, Cyprus, Denmark, Dominica, Dominican Republic, El Salvador, Eritrea, Fiji, Finland, Gabon, Gambia, Georgia, Ghana, Greece, Guatemala, Guinea, Honduras, Iceland, Italy, Jordan, Kuwait, Kyrgyzstan, Latvia, Lebanon, Liberia, Libya, Liechtenstein, Lithuania, Mali, Malta, Mauritania, Mauritius, Morocco, New Caledonia, New Zealand, Nicaragua, Norway, Oman, Pakistan, Panama, Papua New Guinea, Poland, Puerto Rico, Romania, San Marino, Saudi Arabia, Senegal, Serbia, Slovenia, Solomon Islands, Sweden, Tajikistan, Togo, Trinidad and Tobago, Tunisia, Turkey, United Arab Emirates, Uruguay, Uzbekistan, Yemen</t>
  </si>
  <si>
    <t>Recycled/Scrap, Korea, Canada, China, Japan, United States, Australia, Brazil, Ethiopia, Germany, India, Mozambique, Namibia, Rwanda, Sierra Leone, Thailand, Zimbabwe, Indonesia, Bolivia (Plurinational State of), Eritrea, Spain, Sweden</t>
  </si>
  <si>
    <t>Recycled/Scrap, China, Japan, United States, Austria, Peru, Canada, Germany, Malaysia, Taiwan, India, Argentina, Belgium, Brazil, Cambodia, Chile, Colombia, Ecuador, Ethiopia, Guyana, Hungary, Kazakhstan, Korea, Luxembourg, Mongolia, Myanmar, Namibia, Portugal, Indonesia, Spain, Australia, France, Singapore, Switzerland, Thailand, Viet Nam, Hong Kong, Philippines, Mozambique, South Africa, Egypt, Estonia, Ireland, Israel, Madagascar, Netherlands, Niger, Nigeria, Russian Federation, Sierra Leone, Slovakia, Suriname, United Kingdom, Zimbabwe, Djibouti, Armenia, Azerbaijan, Bahamas, Barbados, Belarus, Benin, Bolivia (Plurinational State of), Bosnia and Herzegovina, Botswana, Bulgaria, Burkina Faso, Cameroon, Croatia, Cyprus, Denmark, Dominica, Dominican Republic, El Salvador, Eritrea, Fiji, Finland, Gabon, Gambia, Georgia, Ghana, Greece, Guatemala, Guinea, Honduras, Iceland, Italy, Jordan, Kuwait, Kyrgyzstan, Latvia, Lebanon, Liberia, Libya, Liechtenstein, Lithuania, Mali, Malta, Mauritania, Mauritius, Mexico, Morocco, New Caledonia, New Zealand, Nicaragua, Norway, Oman, Pakistan, Panama, Papua New Guinea, Poland, Puerto Rico, Romania, San Marino, Saudi Arabia, Senegal, Serbia, Slovenia, Solomon Islands, Sweden, Tajikistan, Togo, Trinidad and Tobago, Tunisia, Turkey, United Arab Emirates, Uruguay, Uzbekistan, Yemen</t>
  </si>
  <si>
    <t>Recycled/Scrap, China, Switzerland, Russian Federation, Brazil, Chile, Indonesia, Korea, Mexico, Australia, Argentina, Austria, Belgium, Cambodia, Canada, Colombia, Ecuador, Egypt, Estonia, Ethiopia, France, Germany, Guyana, Hungary, India, Ireland, Israel, Japan, Kazakhstan, Luxembourg, Madagascar, Malaysia, Mongolia, Myanmar, Namibia, Netherlands, Niger, Nigeria, Peru, Portugal, Sierra Leone, Slovakia, Suriname, Thailand, United Kingdom, United States, Zimbabwe, Djibouti, Singapore, Taiwan, Viet Nam, Spain, Armenia, Azerbaijan, Bahamas, Barbados, Belarus, Benin, Bolivia (Plurinational State of), Bosnia and Herzegovina, Botswana, Bulgaria, Burkina Faso, Cameroon, Croatia, Cyprus, Denmark, Dominica, Dominican Republic, El Salvador, Eritrea, Fiji, Finland, Gabon, Gambia, Georgia, Ghana, Greece, Guatemala, Guinea, Honduras, Hong Kong, Iceland, Italy, Jordan, Kuwait, Kyrgyzstan, Latvia, Lebanon, Liberia, Libya, Liechtenstein, Lithuania, Mali, Malta, Mauritania, Mauritius, Morocco, New Caledonia, New Zealand, Nicaragua, Norway, Oman, Pakistan, Panama, Papua New Guinea, Philippines, Poland, Puerto Rico, Romania, San Marino, Saudi Arabia, Senegal, Serbia, Slovenia, Solomon Islands, Sweden, Tajikistan, Togo, Trinidad and Tobago, Tunisia, Turkey, United Arab Emirates, Uruguay, Uzbekistan, Yemen</t>
  </si>
  <si>
    <t>Recycled/Scrap, China, Malaysia, Canada, Chile, Ecuador, Guyana, Peru, Korea, Japan, Brazil, Argentina, Austria, Cambodia, Hungary, Kazakhstan, Luxembourg, Mongolia, Myanmar, Portugal, Belgium, Ethiopia, Germany, India, Namibia, Colombia, United States, Australia, Egypt, France, Ireland, Israel, Madagascar, Netherlands, Niger, Nigeria, Sierra Leone, Slovakia, Suriname, Switzerland, Thailand, United Kingdom, Zimbabwe, Djibouti, Singapore, Estonia, Indonesia, Taiwan, Russian Federation, Hong Kong, Viet Nam, Democratic Republic of Congo, Panama, Bolivia (Plurinational State of), Benin, Burkina Faso, Eritrea, Ghana, Guatemala, Guinea, Honduras, Mali, Nicaragua, Senegal, Togo, Mexico, Åland Islands, Spain, Armenia, Azerbaijan, Bahamas, Barbados, Belarus, Bosnia and Herzegovina, Botswana, Bulgaria, Cameroon, Croatia, Cyprus, Denmark, Dominica, Dominican Republic, El Salvador, Fiji, Finland, Gabon, Gambia, Georgia, Greece, Iceland, Italy, Jordan, Kuwait, Kyrgyzstan, Latvia, Lebanon, Liberia, Libya, Liechtenstein, Lithuania, Malta, Mauritania, Mauritius, Morocco, New Caledonia, New Zealand, Norway, Oman, Pakistan, Papua New Guinea, Philippines, Poland, Puerto Rico, Romania, San Marino, Saudi Arabia, Serbia, Slovenia, Solomon Islands, Sweden, Tajikistan, Trinidad and Tobago, Tunisia, Turkey, United Arab Emirates, Uruguay, Uzbekistan, Yemen</t>
  </si>
  <si>
    <t>Recycled/Scrap, Brazil, Malaysia, Mongolia, Portugal, Myanmar, Austria, India, Cambodia, Kazakhstan, Colombia, Namibia, Ethiopia, Argentina, Germany, Peru, Guyana, Luxembourg, Chile, Ecuador, Korea, Canada, Japan, Hungary, Belgium, Niger, Nigeria, Zimbabwe, China, Sierra Leone, Thailand, Australia, Indonesia, Ireland, United Kingdom, United States, Egypt, France, Madagascar, Netherlands, Singapore, Slovakia, Djibouti, Estonia, Israel, Suriname, Switzerland, Mozambique, Burundi, Rwanda, Taiwan, Russian Federation, Viet Nam, Bolivia (Plurinational State of), Ghana, Guinea, Mexico, Spain, Andorra</t>
  </si>
  <si>
    <t>Recycled/Scrap, India, United States, Brazil, Zimbabwe, Kenya, Japan, Zambia, Australia, China, Panama, Eritrea, Russian Federation, Aruba, Switzerland, Andorra, Tanzania, Argentina, Armenia, Austria, Azerbaijan, Bahamas, Barbados, Belarus, Belgium, Benin, Bolivia (Plurinational State of), Bosnia and Herzegovina, Botswana, Bulgaria, Burkina Faso, Cambodia, Cameroon, Canada, Chile, Colombia, Croatia, Cyprus, Denmark, Dominica, Dominican Republic, Ecuador, Egypt, El Salvador, Estonia, Ethiopia, Fiji, Finland, France, Gabon, Gambia, Georgia, Germany, Ghana, Greece, Guatemala, Guinea, Guyana, Honduras, Hong Kong, Hungary, Iceland, Indonesia, Ireland, Israel, Italy, Jordan, Kazakhstan, Korea, Kuwait, Kyrgyzstan, Latvia, Lebanon, Liberia, Libya, Liechtenstein, Lithuania, Luxembourg, Madagascar, Malaysia, Mali, Malta, Mauritania, Mauritius, Mexico, Mongolia, Morocco, Myanmar, Namibia, Netherlands, New Caledonia, New Zealand, Nicaragua, Niger, Nigeria, Norway, Oman, Pakistan, Papua New Guinea, Peru, Philippines, Poland, Portugal, Puerto Rico, Romania, San Marino, Saudi Arabia, Senegal, Serbia, Sierra Leone, Singapore, Slovakia, Slovenia, Solomon Islands, Spain, Suriname, Sweden, Taiwan, Tajikistan, Thailand, Togo, Trinidad and Tobago, Tunisia, Turkey, United Arab Emirates, United Kingdom, Uruguay, Uzbekistan, Yemen</t>
  </si>
  <si>
    <t>Chile, Poland, Canada, United States, Guyana, Japan, Germany, Peru, Suriname, Switzerland, Thailand, Argentina, Austria, Belgium, Brazil, Cambodia, Colombia, Ecuador, Hungary, India, Indonesia, Kazakhstan, Korea, Luxembourg, Malaysia, Mongolia, Myanmar, Namibia, Portugal, China, Egypt, Ethiopia, France, Ireland, Madagascar, Netherlands, Niger, Nigeria, Sierra Leone, Singapore, Slovakia, Spain, United Kingdom, Zimbabwe, Djibouti, Australia, Estonia, Israel, Andorra, Recycled/Scrap, Mexico, Eritrea, Viet Nam, Russian Federation, Taiwan, Bolivia (Plurinational State of), Armenia, Azerbaijan, Bahamas, Barbados, Belarus, Benin, Bosnia and Herzegovina, Botswana, Bulgaria, Burkina Faso, Cameroon, Croatia, Cyprus, Denmark, Dominica, Dominican Republic, El Salvador, Fiji, Finland, Gabon, Gambia, Georgia, Ghana, Greece, Guatemala, Guinea, Honduras, Hong Kong, Iceland, Italy, Jordan, Kuwait, Kyrgyzstan, Latvia, Lebanon, Liberia, Libya, Liechtenstein, Lithuania, Mali, Malta, Mauritania, Mauritius, Morocco, New Caledonia, New Zealand, Nicaragua, Norway, Oman, Pakistan, Panama, Papua New Guinea, Philippines, Puerto Rico, Romania, San Marino, Saudi Arabia, Senegal, Serbia, Slovenia, Solomon Islands, Sweden, Tajikistan, Togo, Trinidad and Tobago, Tunisia, Turkey, United Arab Emirates, Uruguay, Uzbekistan, Yemen</t>
  </si>
  <si>
    <t>Recycled/Scrap, China, Australia, United States, Mozambique, Canada, Turkey, Saudi Arabia, United Arab Emirates, Brazil, Ethiopia, Niger, Nigeria, Sierra Leone, India, Namibia, Zimbabwe, Guinea, Malaysia, Thailand, France, Madagascar, Russian Federation, Bolivia (Plurinational State of), Guyana, Burundi, Rwanda, Peru, Eritrea, Argentina, Chile, Japan, Mexico, Papua New Guinea, Singapore, Colombia, Ghana, Indonesia, Ireland, Mali, Mongolia, Myanmar, Portugal, Spain, Taiwan, United Kingdom, Uzbekistan, Morocco, Germany, Netherlands, New Zealand, Philippines, Armenia, Austria, Azerbaijan, Bahamas, Barbados, Belarus, Belgium, Benin, Bosnia and Herzegovina, Botswana, Bulgaria, Burkina Faso, Cambodia, Cameroon, Croatia, Cyprus, Denmark, Dominica, Dominican Republic, Ecuador, Egypt, El Salvador, Estonia, Fiji, Finland, Gabon, Gambia, Georgia, Greece, Guatemala, Honduras, Hong Kong, Hungary, Iceland, Israel, Italy, Jordan, Kazakhstan, Korea, Kuwait, Kyrgyzstan, Latvia, Lebanon, Liberia, Libya, Liechtenstein, Lithuania, Luxembourg, Malta, Mauritania, Mauritius, New Caledonia, Nicaragua, Norway, Oman, Pakistan, Panama, Poland, Puerto Rico, Romania, San Marino, Senegal, Serbia, Slovakia, Slovenia, Solomon Islands, Suriname, Sweden, Switzerland, Tajikistan, Togo, Trinidad and Tobago, Tunisia, Uruguay, Yemen</t>
  </si>
  <si>
    <t>Armansyah</t>
  </si>
  <si>
    <t>info@menaraciptamulia.co.id</t>
  </si>
  <si>
    <t>Recycled/Scrap, Indonesia, China, Australia, India, Peru, Brazil, Argentina, Germany, Malaysia, Niger, Nigeria, Russian Federation, Thailand, Zimbabwe, Mongolia, Portugal, Colombia, Ireland, Myanmar, United Kingdom, Viet Nam, Bolivia (Plurinational State of), Canada, Mozambique, Austria, Ethiopia, Guyana, Japan, Namibia, Sierra Leone, Spain, United States, Switzerland, Angola, Belgium, Burundi, Cambodia, Central African Republic, Chile, Congo, Democratic Republic of Congo, Djibouti, Ecuador, Egypt, Estonia, France, Hungary, Israel, Kazakhstan, Kenya, Korea, Luxembourg, Madagascar, Netherlands, Philippines, Rwanda, Singapore, Slovakia, South Africa, South Sudan, Sudan, Suriname, Taiwan, Tanzania, Uganda, Zambia, Ghana, Guinea, Mexico, Turkey</t>
  </si>
  <si>
    <t>Brazil, Japan, Guam, India, Morocco, Recycled/Scrap, Mongolia, Portugal, Russian Federation, Austria, Canada, Ethiopia, Malaysia, Myanmar, Peru, Taiwan, Korea, Argentina, Belgium, Cambodia, Chile, Ecuador, Germany, Guyana, Hungary, Kazakhstan, Luxembourg, Namibia, China, Australia, Ireland, Niger, Nigeria, Spain, United Kingdom, United States, Colombia, Viet Nam, Uzbekistan, Bolivia (Plurinational State of), Mexico, Panama, France, Indonesia, Madagascar, Sierra Leone, Thailand, Egypt, Estonia, Israel, Netherlands, Slovakia, Suriname, Switzerland, Zimbabwe, Djibouti, Singapore, Ghana, Mali, Turkey, Armenia, Azerbaijan, Bahamas, Barbados, Belarus, Benin, Bosnia and Herzegovina, Botswana, Bulgaria, Burkina Faso, Cameroon, Croatia, Cyprus, Denmark, Dominica, Dominican Republic, El Salvador, Eritrea, Fiji, Finland, Gabon, Gambia, Georgia, Greece, Guatemala, Guinea, Honduras, Hong Kong, Iceland, Italy, Jordan, Kuwait, Kyrgyzstan, Latvia, Lebanon, Liberia, Libya, Liechtenstein, Lithuania, Malta, Mauritania, Mauritius, New Caledonia, New Zealand, Nicaragua, Norway, Oman, Pakistan, Papua New Guinea, Philippines, Poland, Puerto Rico, Romania, San Marino, Saudi Arabia, Senegal, Serbia, Slovenia, Solomon Islands, Sweden, Tajikistan, Togo, Trinidad and Tobago, Tunisia, United Arab Emirates, Uruguay, Yemen</t>
  </si>
  <si>
    <t>Mr. Peng Xu</t>
  </si>
  <si>
    <t>470977527@qq.com</t>
  </si>
  <si>
    <t>China, Recycled/Scrap, Brazil, Australia, Russian Federation, Thailand, Canada, Democratic Republic of Congo, Mozambique, Colombia, Ethiopia, France, Indonesia, Ireland, Madagascar, Malaysia, Mali, Mongolia, Myanmar, Niger, Nigeria, Peru, Portugal, Sierra Leone, Spain, Taiwan, United Kingdom, United States, Uzbekistan, Ghana, Turkey, Argentina, Austria, Benin, Bolivia (Plurinational State of), Chile, Ecuador, Eritrea, Guinea, India, Japan, Mauritania, Nicaragua, Togo</t>
  </si>
  <si>
    <t>Recycled/Scrap, India, Germany, Belgium, Brazil, China, Canada, Japan, Malaysia, Peru, Philippines, Bolivia (Plurinational State of), Australia, Ethiopia, Ghana, Guinea, Guyana, Mozambique, Namibia, Niger, Nigeria, Zimbabwe, Argentina, Austria, Indonesia, Mexico, Mongolia, Portugal, Russian Federation, Sierra Leone, Spain, Thailand, United States, Chile</t>
  </si>
  <si>
    <t>China, Thailand, Recycled/Scrap, Brazil, Austria, Canada, Colombia, Japan, Mongolia, Portugal, Argentina, Belgium, Cambodia, Chile, Ecuador, Ethiopia, Germany, Guyana, Hungary, India, Kazakhstan, Korea, Luxembourg, Malaysia, Myanmar, Namibia, Peru, Taiwan, Australia, Ireland, Mexico, Niger, Nigeria, Russian Federation, Spain, United Kingdom, United States, Uzbekistan, Viet Nam, Bolivia (Plurinational State of), Philippines, Djibouti, Egypt, Estonia, France, Indonesia, Israel, Madagascar, Netherlands, Sierra Leone, Singapore, Slovakia, Suriname, Switzerland, Turkey, Zimbabwe</t>
  </si>
  <si>
    <t>Recycled/Scrap, Philippines, Brazil, China, Japan, Turkey, American Samoa</t>
  </si>
  <si>
    <t>Mr.Mark Van Loon</t>
  </si>
  <si>
    <t>mark.vanloon@metallo.com</t>
  </si>
  <si>
    <t>Recycled/Scrap, Belgium, Brazil, Japan, Peru, Malaysia, Myanmar, Argentina, Mongolia, Portugal, Colombia, Korea, Cambodia, Kazakhstan, Canada, India, Guyana, Austria, Chile, Ecuador, Hungary, Luxembourg, Spain, Namibia, Ethiopia, Germany, China, Niger, Nigeria, Thailand, Sierra Leone, United States, Ireland, United Kingdom, Indonesia, Australia, Zimbabwe, Netherlands, Djibouti, Egypt, France, Madagascar, Singapore, Slovakia, Switzerland, Estonia, Israel, Suriname, Democratic Republic of Congo, Taiwan, Russian Federation, Viet Nam, Philippines, Bolivia (Plurinational State of), Eritrea, Congo, Ghana, Guinea, Mozambique, Mexico, Lithuania, Turkey</t>
  </si>
  <si>
    <t>Recycled/Scrap, Italy, United States, Canada, China, Australia, Mexico, Germany, Austria, Malaysia, Mongolia, Mozambique, Philippines, South Africa, Belgium, Hong Kong, Indonesia, Sweden, Switzerland, United Kingdom, France, Japan, Dominica, Dominican Republic, Guinea, Papua New Guinea, Peru, Uzbekistan, Honduras</t>
  </si>
  <si>
    <t>Recycled/Scrap, Spain, Brazil, Argentina, Malaysia, Portugal, Mongolia, Colombia, Myanmar, Austria, Guyana, Belgium, Korea, Cambodia, Chile, Ecuador, Kazakhstan, Luxembourg, China, Germany, Peru, Thailand, Ireland, Indonesia, Niger, Nigeria, Australia, Zimbabwe, United Kingdom, Namibia, Ethiopia, Netherlands, Angola, India, Canada, Japan, Sierra Leone, United States, Egypt, Hungary, Madagascar, Singapore, South Sudan, Sudan, Estonia, France, Israel, Slovakia, Suriname, Switzerland, Djibouti, Burundi, Tanzania, Zambia, Central African Republic, Rwanda, Uganda, Viet Nam, Russian Federation, Bolivia (Plurinational State of), Andorra, Taiwan, Democratic Republic of Congo, Ghana, Guinea, Mexico, Mozambique, Finland, Italy, Philippines, Sweden, Turkey, Armenia, Azerbaijan, Bahamas, Barbados, Belarus, Benin, Bosnia and Herzegovina, Botswana, Bulgaria, Burkina Faso, Cameroon, Croatia, Cyprus, Denmark, Dominica, Dominican Republic, El Salvador, Eritrea, Fiji, Gabon, Gambia, Georgia, Greece, Guatemala, Honduras, Hong Kong, Iceland, Jordan, Kuwait, Kyrgyzstan, Latvia, Lebanon, Liberia, Libya, Liechtenstein, Lithuania, Mali, Malta, Mauritania, Mauritius, Morocco, New Caledonia, New Zealand, Nicaragua, Norway, Oman, Pakistan, Panama, Papua New Guinea, Poland, Puerto Rico, Romania, San Marino, Saudi Arabia, Senegal, Serbia, Slovenia, Solomon Islands, Tajikistan, Togo, Trinidad and Tobago, Tunisia, United Arab Emirates, Uruguay, Uzbekistan, Yemen</t>
  </si>
  <si>
    <t>Recycled/Scrap, Germany, Switzerland, Peru, Russian Federation, Colombia, Ghana, Mali, United States, Benin, Bolivia (Plurinational State of), Burkina Faso, Canada, Chile, Ecuador, Eritrea, Guatemala, Guinea, Guyana, Honduras, Nicaragua, Panama, Senegal, Togo, Andorra, China, Australia, Brazil, Ethiopia, France, Indonesia, Ireland, Madagascar, Malaysia, Mongolia, Myanmar, Niger, Nigeria, Portugal, Sierra Leone, Spain, Taiwan, Thailand, United Kingdom, Uzbekistan, Austria</t>
  </si>
  <si>
    <t>Indonesia, India, Recycled/Scrap, Brazil, Germany, Argentina, Austria, Belgium, Cambodia, Canada, Chile, Colombia, Ecuador, Guyana, Hungary, Japan, Kazakhstan, Korea, Luxembourg, Malaysia, Mongolia, Myanmar, Namibia, Portugal, Ethiopia, Peru, China, Australia, Djibouti, Egypt, Estonia, France, Ireland, Israel, Madagascar, Netherlands, Niger, Nigeria, Sierra Leone, Singapore, Slovakia, Spain, Suriname, Switzerland, Thailand, United Kingdom, United States, Zimbabwe, Taiwan, Russian Federation, Viet Nam, Turkey</t>
  </si>
  <si>
    <t>Recycled/Scrap, Austria, Indonesia, Japan, China, Colombia, Mongolia, Peru, Italy, American Samoa, Australia, Brazil, Sierra Leone, India, Burundi, Canada, Ethiopia, Germany, Namibia, Niger, Nigeria, Rwanda, Zimbabwe, Mozambique, Panama, Kyrgyzstan, Czechia, South Africa, Taiwan, Chile, Argentina, Armenia, Azerbaijan, Bahamas, Barbados, Belarus, Belgium, Benin, Bolivia (Plurinational State of), Bosnia and Herzegovina, Botswana, Bulgaria, Burkina Faso, Cambodia, Cameroon, Croatia, Cyprus, Denmark, Dominica, Dominican Republic, Ecuador, Egypt, El Salvador, Eritrea, Estonia, Fiji, Finland, France, Gabon, Gambia, Georgia, Ghana, Greece, Guatemala, Guinea, Guyana, Honduras, Hong Kong, Hungary, Iceland, Ireland, Israel, Jordan, Kazakhstan, Korea, Kuwait, Latvia, Lebanon, Liberia, Libya, Liechtenstein, Lithuania, Luxembourg, Madagascar, Malaysia, Mali, Malta, Mauritania, Mauritius, Mexico, Morocco, Myanmar, Netherlands, New Caledonia, New Zealand, Nicaragua, Norway, Oman, Pakistan, Papua New Guinea, Philippines, Poland, Portugal, Puerto Rico, Romania, Russian Federation, San Marino, Saudi Arabia, Senegal, Serbia, Singapore, Slovakia, Slovenia, Solomon Islands, Spain, Suriname, Sweden, Switzerland, Tajikistan, Tanzania, Thailand, Togo, Trinidad and Tobago, Tunisia, Turkey, Uganda, United Arab Emirates, United Kingdom, United States, Uruguay, Uzbekistan, Yemen, Zambia</t>
  </si>
  <si>
    <t>Recycled/Scrap, Korea, Chile, China, Peru, Argentina, Canada, Germany, Japan, Austria, Belgium, Brazil, Cambodia, Colombia, Ecuador, Ethiopia, Guyana, Hungary, India, Kazakhstan, Luxembourg, Malaysia, Mongolia, Myanmar, Namibia, Portugal, Australia, Indonesia, Switzerland, United States, Egypt, Estonia, France, Ireland, Israel, Madagascar, Netherlands, Niger, Nigeria, Sierra Leone, Singapore, Slovakia, Spain, Thailand, United Kingdom, Zimbabwe, Djibouti, Zambia, Guinea, Hong Kong, Papua New Guinea, Bolivia (Plurinational State of), Viet Nam, Armenia, Azerbaijan, Bahamas, Barbados, Belarus, Benin, Bosnia and Herzegovina, Botswana, Bulgaria, Burkina Faso, Cameroon, Croatia, Cyprus, Denmark, Dominica, Dominican Republic, El Salvador, Eritrea, Fiji, Finland, Gabon, Gambia, Georgia, Ghana, Greece, Guatemala, Honduras, Iceland, Italy, Jordan, Kuwait, Kyrgyzstan, Latvia, Lebanon, Liberia, Libya, Liechtenstein, Lithuania, Mali, Malta, Mauritania, Mauritius, Mexico, Morocco, New Caledonia, New Zealand, Nicaragua, Norway, Oman, Pakistan, Panama, Philippines, Poland, Puerto Rico, Romania, Russian Federation, San Marino, Saudi Arabia, Senegal, Serbia, Slovenia, Solomon Islands, Suriname, Sweden, Taiwan, Tajikistan, Togo, Trinidad and Tobago, Tunisia, Turkey, United Arab Emirates, Uruguay, Uzbekistan, Yemen</t>
  </si>
  <si>
    <t>Chile, China, Japan, United States, Australia, Canada, Peru, Argentina, Germany, Indonesia, Switzerland, Zambia, Recycled/Scrap, Brazil, Mozambique, Austria, Ethiopia, Ghana, Guinea, Guyana, India, Malaysia, Mexico, Mongolia, Namibia, Niger, Nigeria, Portugal, Russian Federation, Sierra Leone, Spain, Thailand, Zimbabwe, Italy</t>
  </si>
  <si>
    <t>Recycled/Scrap, Taiwan, China, Australia, Brazil, Canada, Ethiopia, Germany, India, Japan, Mozambique, Namibia, Russian Federation, Rwanda, Sierra Leone, Zimbabwe, Liechtenstein</t>
  </si>
  <si>
    <t>China, Argentina, Austria, Brazil, Guyana, Japan, Malaysia, Mongolia, Portugal, Angola, Cambodia, Chile, Colombia, Congo, Democratic Republic of Congo, Ecuador, Hungary, Kazakhstan, Korea, Luxembourg, Myanmar, South Sudan, Sudan, Tanzania, Zambia, Australia, Canada, Ethiopia, Germany, India, Indonesia, Namibia, Niger, Nigeria, Peru, Russian Federation, Sierra Leone, Spain, Thailand, United States, Zimbabwe, Mexico, Mozambique, Belgium, Burundi, Central African Republic, Djibouti, Egypt, Estonia, France, Ireland, Israel, Madagascar, Netherlands, Rwanda, Singapore, Slovakia, Suriname, Switzerland, Taiwan, Uganda, United Kingdom, Viet Nam, Kenya, South Africa, Ghana, Guinea, Recycled/Scrap, Liechtenstein</t>
  </si>
  <si>
    <t>Recycled/Scrap, Korea, China, Canada, Finland, Indonesia, Ireland, Sweden, Australia, Chile, Germany, Hong Kong, Jersey, Malaysia, Peru, Saudi Arabia, Switzerland, Turkey, United Arab Emirates, United States, Liechtenstein</t>
  </si>
  <si>
    <t>Recycled/Scrap, Brazil, Thailand, Japan, Panama, Liechtenstein</t>
  </si>
  <si>
    <t>Recycled/Scrap, Japan, Panama, Brazil, Thailand, Liechtenstein</t>
  </si>
  <si>
    <t>Recycled/Scrap, Uzbekistan, China, Indonesia, United States, Turkey</t>
  </si>
  <si>
    <t>Compliant http://www.lbma.org.uk/refiners-gold-current</t>
  </si>
  <si>
    <t>Rwanda, Andorra, China, Mexico, Mongolia, Indonesia, Peru, Thailand, Australia, Belgium, Canada, Japan, Russian Federation, Switzerland, United States, Benin, Brazil, Burundi, Colombia, Democratic Republic of Congo, Ecuador, Eritrea, Ethiopia, Ghana, Guinea, Guyana, Mozambique, Myanmar, Niger, Nigeria, South Africa, Tanzania, Uganda, Zambia, Recycled/Scrap, Liechtenstein</t>
  </si>
  <si>
    <t>Indonesia, India, Recycled/Scrap, China, Australia, Canada, Switzerland, Germany, Japan, Mongolia, Argentina, Austria, Brazil, Ethiopia, Guyana, Malaysia, Namibia, Niger, Nigeria, Peru, Portugal, Sierra Leone, Spain, Thailand, United States, Zimbabwe, Korea, Belgium, Cambodia, Chile, Colombia, Djibouti, Ecuador, Egypt, Estonia, France, Hungary, Ireland, Israel, Kazakhstan, Luxembourg, Madagascar, Myanmar, Netherlands, Singapore, Slovakia, Suriname, United Kingdom, Mozambique, Mexico, Ghana, Guinea, Russian Federation, Hong Kong, Taiwan, Liechtenstein</t>
  </si>
  <si>
    <t>Ying Yan</t>
  </si>
  <si>
    <t>36739603@qq.com</t>
  </si>
  <si>
    <t>Recycled/Scrap, China, Australia, United States, Canada, Japan, Malaysia, Mongolia, Germany, Indonesia, United Kingdom, Brazil, Thailand, Colombia, Ireland, Myanmar, Niger, Nigeria, Peru, Portugal, Russian Federation, Bolivia (Plurinational State of), Argentina, Viet Nam, Zimbabwe, Austria, Italy, Mexico, Mozambique, Philippines, South Africa, Taiwan, Chile, Saudi Arabia, Ethiopia, France, Madagascar, Mali, Sierra Leone, Spain, Uzbekistan, Ghana, India, Andorra, Korea, Benin, Ecuador, Eritrea, Guinea, Mauritania, Nicaragua, Togo</t>
  </si>
  <si>
    <t>Italy, United States, China, Recycled/Scrap, Brazil, Japan, Canada, Portugal, Argentina, Austria, Belgium, Cambodia, Chile, Colombia, Ecuador, Ethiopia, Germany, Guyana, Hungary, India, Kazakhstan, Korea, Luxembourg, Malaysia, Mongolia, Myanmar, Namibia, Peru, Taiwan, Jersey, Australia, Switzerland, Thailand, Djibouti, Egypt, Estonia, France, Indonesia, Ireland, Israel, Madagascar, Netherlands, Niger, Nigeria, Sierra Leone, Singapore, Slovakia, Spain, Suriname, United Kingdom, Zimbabwe, Angola, Burundi, Central African Republic, Mozambique, Rwanda, South Sudan, Sudan, Tanzania, Uganda, Zambia, Russian Federation, Panama, Sweden, Viet Nam, Mexico</t>
  </si>
  <si>
    <t>Recycled/Scrap, China, Mongolia, Korea, Brazil, Niger, Nigeria, Sierra Leone, Thailand, Australia, Colombia, Ethiopia, France, Indonesia, Ireland, Madagascar, Malaysia, Mali, Myanmar, Peru, Portugal, Russian Federation, Spain, Taiwan, United Kingdom, United States, Uzbekistan, Ghana, Japan, Germany, Philippines, Argentina, Austria, Benin, Bolivia (Plurinational State of), Chile, Ecuador, Eritrea, Guinea, India, Mauritania, Nicaragua, Togo, Armenia, Azerbaijan, Bahamas, Barbados, Belarus, Belgium, Bosnia and Herzegovina, Botswana, Bulgaria, Burkina Faso, Cambodia, Cameroon, Canada, Croatia, Cyprus, Denmark, Dominica, Dominican Republic, Egypt, El Salvador, Estonia, Fiji, Finland, Gabon, Gambia, Georgia, Greece, Guatemala, Guyana, Honduras, Hong Kong, Hungary, Iceland, Israel, Italy, Jordan, Kazakhstan, Kuwait, Kyrgyzstan, Latvia, Lebanon, Liberia, Libya, Liechtenstein, Lithuania, Luxembourg, Malta, Mauritius, Mexico, Morocco, Namibia, Netherlands, New Caledonia, New Zealand, Norway, Oman, Pakistan, Panama, Papua New Guinea, Poland, Puerto Rico, Romania, San Marino, Saudi Arabia, Senegal, Serbia, Singapore, Slovakia, Slovenia, Solomon Islands, Suriname, Sweden, Switzerland, Tajikistan, Trinidad and Tobago, Tunisia, Turkey, United Arab Emirates, Uruguay, Yemen, Zimbabwe</t>
  </si>
  <si>
    <t>India, Indonesia, China, Brazil, Colombia, Ethiopia, Malaysia, Mongolia, Myanmar, Peru, Portugal, Japan, Argentina, Austria, Belgium, Cambodia, Canada, Chile, Ecuador, Germany, Guyana, Hungary, Kazakhstan, Korea, Luxembourg, Namibia, Australia, France, Ireland, Madagascar, Niger, Nigeria, Sierra Leone, Spain, Thailand, United Kingdom, United States, Djibouti, Egypt, Estonia, Israel, Netherlands, Singapore, Slovakia, Suriname, Switzerland, Zimbabwe, Recycled/Scrap, Ghana, Mali, Russian Federation, Taiwan, Uzbekistan, Panama</t>
  </si>
  <si>
    <t>Recycled/Scrap, China, India, United States, Canada, Indonesia, Japan, Angola, Argentina, Australia, Austria, Belgium, Brazil, Burundi, Cambodia, Central African Republic, Chile, Colombia, Congo, Djibouti, Ecuador, Egypt, Estonia, Ethiopia, France, Germany, Guyana, Hungary, Ireland, Israel, Kazakhstan, Korea, Luxembourg, Madagascar, Malaysia, Mongolia, Myanmar, Namibia, Netherlands, Niger, Nigeria, Peru, Portugal, Russian Federation, Rwanda, Sierra Leone, Singapore, Slovakia, South Sudan, Spain, Sudan, Suriname, Switzerland, Taiwan, Tanzania, Thailand, Uganda, United Kingdom, Viet Nam, Zambia, Zimbabwe, Guinea, Papua New Guinea, Liechtenstein</t>
  </si>
  <si>
    <t>United States, Recycled/Scrap, Eritrea, China, Australia, Brazil, Japan, Malaysia, Chile, United Kingdom, Peru, Canada, India, Indonesia, Argentina, Austria, Germany, Guyana, Namibia, Niger, Nigeria, Sierra Leone, Spain, Thailand, Zimbabwe, Ethiopia, Mongolia, Portugal, Belgium, Cambodia, Colombia, Ecuador, Egypt, Estonia, France, Hungary, Ireland, Israel, Italy, Kazakhstan, Korea, Luxembourg, Madagascar, Myanmar, Netherlands, Singapore, Slovakia, Suriname, Switzerland, Angola, Burundi, Central African Republic, Djibouti, Rwanda, South Sudan, Sudan, Tanzania, Uganda, Zambia, Ghana, Guinea, Mexico, Russian Federation, Mozambique, Armenia, Azerbaijan, Bahamas, Barbados, Belarus, Benin, Bolivia (Plurinational State of), Bosnia and Herzegovina, Botswana, Bulgaria, Burkina Faso, Cameroon, Croatia, Cyprus, Denmark, Dominica, Dominican Republic, El Salvador, Fiji, Finland, Gabon, Gambia, Georgia, Greece, Guatemala, Honduras, Hong Kong, Iceland, Jordan, Kuwait, Kyrgyzstan, Latvia, Lebanon, Liberia, Libya, Liechtenstein, Lithuania, Mali, Malta, Mauritania, Mauritius, Morocco, New Caledonia, New Zealand, Nicaragua, Norway, Oman, Pakistan, Panama, Papua New Guinea, Philippines, Poland, Puerto Rico, Romania, San Marino, Saudi Arabia, Senegal, Serbia, Slovenia, Solomon Islands, Sweden, Taiwan, Tajikistan, Togo, Trinidad and Tobago, Tunisia, Turkey, United Arab Emirates, Uruguay, Uzbekistan, Yemen</t>
  </si>
  <si>
    <t>Italy, Recycled/Scrap, China, Australia, Austria, Canada, Germany, Hong Kong, Jersey, Malaysia, Mexico, Mongolia, Mozambique, Philippines, South Africa, Brazil, Liechtenstein</t>
  </si>
  <si>
    <t>Brazil, Colombia, Malaysia, Mongolia, Myanmar, Portugal, Japan, Canada, Argentina, Austria, Chile, Ecuador, India, Belgium, Cambodia, Guyana, Hungary, Kazakhstan, Korea, Luxembourg, Namibia, China, Ethiopia, Peru, Germany, France, Ireland, Madagascar, Niger, Nigeria, Sierra Leone, Spain, Thailand, United Kingdom, United States, Australia, Indonesia, Djibouti, Egypt, Israel, Netherlands, Singapore, Slovakia, Suriname, Switzerland, Zimbabwe, Estonia, Uzbekistan, Mexico, Recycled/Scrap, Tanzania, Andorra, Taiwan, Democratic Republic of Congo, Mozambique, Burundi, Russian Federation, Rwanda, Viet Nam, Mali, Uganda, Zambia, Ghana, Bolivia (Plurinational State of), Benin, Eritrea, Guinea, Mauritania, Nicaragua, Togo</t>
  </si>
  <si>
    <t>Mandy von der Goenne</t>
  </si>
  <si>
    <t>mandy.vondergoenne@hcstarck.com</t>
  </si>
  <si>
    <t>Sites ENAG &amp; Rhina</t>
  </si>
  <si>
    <t>Recycled/Scrap, Germany, Brazil, India, Namibia, Mozambique, Japan, Malaysia, Austria, Guyana, Portugal, Cambodia, Kazakhstan, Myanmar, Chile, Mongolia, Argentina, Luxembourg, Colombia, Ecuador, Korea, Canada, Hungary, Belgium, Australia, China, Niger, Nigeria, Zimbabwe, Ethiopia, Sierra Leone, Burundi, Rwanda, Thailand, United States, France, Madagascar, Peru, Indonesia, Spain, Egypt, Ireland, Netherlands, Singapore, Slovakia, Suriname, Djibouti, Estonia, Israel, Switzerland, United Kingdom, Philippines, Taiwan, Democratic Republic of Congo, Russian Federation, Viet Nam, Bolivia (Plurinational State of), Guinea, Andorra, Congo, Bermuda, Hong Kong, Uzbekistan, Ghana, Mexico, Aruba, Eritrea, Panama, Tanzania, Uganda, Zambia</t>
  </si>
  <si>
    <t>Mr. Frank Habig</t>
  </si>
  <si>
    <t>frank.habig@hcstarck.com</t>
  </si>
  <si>
    <t>Raw material is sourced from multiple conflict-free mines globally. Industry standard traceability schemes and other information sources are utilzed. Names and locations of all mines are disclosed to the auditor during the CSI audit.</t>
  </si>
  <si>
    <t>Recycled/Scrap, Germany, Burundi, Rwanda, Brazil, Japan, Mozambique, Australia, Ethiopia, India, Namibia, Sierra Leone, Niger, Nigeria, Zimbabwe, Thailand, Guyana, Malaysia, United States, Austria, Colombia, Ecuador, Mongolia, Myanmar, Portugal, Cambodia, Chile, Kazakhstan, Korea, Luxembourg, Argentina, Hungary, Angola, South Sudan, Sudan, Tanzania, Zambia, China, Madagascar, France, Canada, Peru, Indonesia, Spain, Belgium, Egypt, Ireland, Netherlands, Singapore, Djibouti, Estonia, Israel, Slovakia, Suriname, Switzerland, United Kingdom, Uganda, Central African Republic, Democratic Republic of Congo, Congo, Russian Federation, Viet Nam, Taiwan, Guinea, Bolivia (Plurinational State of), Italy, Eritrea, Benin, Ghana, Mexico, South Africa, Andorra, Aruba, Panama</t>
  </si>
  <si>
    <t>Recycled/Scrap, Brazil, Mozambique, Ethiopia, Australia, Rwanda, India, Namibia, Niger, Nigeria, Sierra Leone, Burundi, Zimbabwe, Thailand, United States, Malaysia, Chile, Portugal, Myanmar, Cambodia, Kazakhstan, Angola, Guyana, Austria, Mongolia, Luxembourg, Japan, Argentina, Zambia, Colombia, Ecuador, Korea, Tanzania, Hungary, South Sudan, Sudan, China, Canada, Peru, Indonesia, Madagascar, France, Germany, Mexico, Switzerland, Spain, Uganda, South Africa, Belgium, Egypt, Singapore, Estonia, Ireland, Israel, Netherlands, Slovakia, Suriname, United Kingdom, Djibouti, Kenya, Slovenia, Democratic Republic of Congo, Congo, Russian Federation, Viet Nam, Taiwan, Central African Republic, Andorra, Uzbekistan, Hong Kong, Bermuda, Bolivia (Plurinational State of), Guinea, Eritrea, Ghana, Benin, Aruba, Armenia, Azerbaijan, Bahamas, Barbados, Belarus, Bosnia and Herzegovina, Botswana, Bulgaria, Burkina Faso, Cameroon, Croatia, Cyprus, Denmark, Dominica, Dominican Republic, El Salvador, Fiji, Finland, Gabon, Gambia, Georgia, Greece, Guatemala, Honduras, Iceland, Italy, Jordan, Kuwait, Kyrgyzstan, Latvia, Lebanon, Liberia, Libya, Liechtenstein, Lithuania, Mali, Malta, Mauritania, Mauritius, Morocco, New Caledonia, New Zealand, Nicaragua, Norway, Oman, Pakistan, Panama, Papua New Guinea, Philippines, Poland, Puerto Rico, Romania, San Marino, Saudi Arabia, Senegal, Serbia, Solomon Islands, Sweden, Tajikistan, Togo, Trinidad and Tobago, Tunisia, Turkey, United Arab Emirates</t>
  </si>
  <si>
    <t>Jai Subramanian</t>
  </si>
  <si>
    <t>Jai.Subramanian@hcstarck.com</t>
  </si>
  <si>
    <t>Some are recycled, scrap, cover countries or DRC sourced but not all.</t>
  </si>
  <si>
    <t>Recycled/Scrap, Brazil, India, Zimbabwe, Ethiopia, Sierra Leone, Niger, Nigeria, Mozambique, Rwanda, United States, Burundi, Australia, Namibia, China, Germany, Japan, Canada, Slovenia, Congo, Democratic Republic of Congo, Eritrea, Bolivia (Plurinational State of), Guinea, Guyana, Malaysia, Russian Federation, Thailand, Madagascar, France, Sweden, Taiwan, Indonesia, Ghana, Argentina, Austria, Mexico, Peru, Spain, Mongolia, Portugal, Panama, United Kingdom, Andorra, Aruba, Dominican Republic, Benin, Burkina Faso, Cambodia, Chile, Colombia, Ecuador, Guatemala, Honduras, Ireland, Mali, Myanmar, Nicaragua, Senegal, Togo, Uzbekistan, Viet Nam</t>
  </si>
  <si>
    <t>Frank Habig</t>
  </si>
  <si>
    <t>Recycled/Scrap, Brazil, India, Namibia, Zimbabwe, Ethiopia, Sierra Leone, Australia, Mozambique, Rwanda, Japan, Germany, Canada, China, Niger, Nigeria, Burundi, Democratic Republic of Congo, Panama, United States, Guyana, Malaysia, Argentina, Austria, Peru, Mongolia, Portugal, Hungary, Belgium, Cambodia, Chile, Ecuador, Kazakhstan, Korea, Luxembourg, Myanmar, Colombia, Congo, Taiwan, Bolivia (Plurinational State of), Thailand, France, Madagascar, Russian Federation, Guinea, Indonesia, Spain, Djibouti, Egypt, Estonia, Ireland, Israel, Netherlands, Slovakia, Suriname, Switzerland, United Kingdom, Eritrea, Ghana, Mexico, Andorra, Aruba, Singapore, Viet Nam</t>
  </si>
  <si>
    <t>Chedi Yan</t>
  </si>
  <si>
    <t>zl19881029@qq.com</t>
  </si>
  <si>
    <t>Recycled/Scrap, China, Japan, United States, Mexico, Russian Federation, Australia, Brazil, Portugal, Austria, Bolivia (Plurinational State of), Canada, Colombia, Ireland, Mongolia, Niger, Nigeria, Spain, United Kingdom, Uzbekistan, Viet Nam, Panama, Eritrea, Indonesia, Switzerland, Morocco, Myanmar, Peru, Rwanda, Philippines</t>
  </si>
  <si>
    <t>Recycled/Scrap, Brazil, India, Mozambique, Australia, Ethiopia, Namibia, Niger, Nigeria, Zimbabwe, Sierra Leone, Burundi, Rwanda, Democratic Republic of Congo, Germany, Guyana, Malaysia, Japan, Austria, Mongolia, Colombia, Myanmar, Portugal, Congo, Cambodia, Kazakhstan, Korea, Luxembourg, Canada, Argentina, Ecuador, Chile, Belgium, Hungary, Taiwan, China, United States, Russian Federation, Thailand, France, Madagascar, Indonesia, Spain, Djibouti, Egypt, Estonia, Ireland, Israel, Netherlands, Singapore, Slovakia, Suriname, Switzerland, United Kingdom, Viet Nam, Peru, Bolivia (Plurinational State of), Guinea, Italy, Panama, Eritrea, Ghana, Mexico, Tanzania, Uganda, Zambia, Benin, South Africa, Andorra, Aruba, Saudi Arabia</t>
  </si>
  <si>
    <t>Recycled/Scrap, Namibia, Austria, Brazil, Colombia, Canada, Portugal, Japan, Mongolia, India, Ethiopia, Myanmar, Ecuador, Guyana, Argentina, Belgium, Cambodia, Chile, Hungary, Kazakhstan, Korea, Luxembourg, Malaysia, Peru, Germany, China, Australia, Niger, Nigeria, Spain, United States, Ireland, United Kingdom, Sierra Leone, Zimbabwe, Thailand, Indonesia, Egypt, France, Israel, Madagascar, Netherlands, Singapore, Slovakia, Suriname, Switzerland, Djibouti, Estonia, Viet Nam, Taiwan, Russian Federation, Democratic Republic of Congo, Mexico, Bolivia (Plurinational State of), Uzbekistan, Burundi, Rwanda, Mozambique, Eritrea, Uganda, Benin, Ghana, Guinea, Tanzania, Zambia, South Africa, Andorra, Aruba, Congo, Armenia, Azerbaijan, Bahamas, Barbados, Belarus, Bosnia and Herzegovina, Botswana, Bulgaria, Burkina Faso, Cameroon, Croatia, Cyprus, Denmark, Dominica, Dominican Republic, El Salvador, Fiji, Finland, Gabon, Gambia, Georgia, Greece, Guatemala, Honduras, Hong Kong, Iceland, Italy, Jordan, Kuwait, Kyrgyzstan, Latvia, Lebanon, Liberia, Libya, Liechtenstein, Lithuania, Mali, Malta, Mauritania, Mauritius, Morocco, New Caledonia, New Zealand, Nicaragua, Norway, Oman, Pakistan, Panama, Papua New Guinea, Philippines, Poland, Puerto Rico, Romania, San Marino, Saudi Arabia, Senegal, Serbia, Slovenia, Solomon Islands, Sweden, Tajikistan, Togo, Trinidad and Tobago, Tunisia, Turkey, United Arab Emirates, Uruguay, Yemen</t>
  </si>
  <si>
    <t>Recycled/Scrap, Germany, Portugal, Australia, Canada, Brazil, Argentina, Austria, Cambodia, Chile, Spain, Colombia, Mongolia, Guyana, Ecuador, Hungary, Japan, Kazakhstan, Malaysia, Korea, Luxembourg, Myanmar, Ethiopia, Mozambique, China, Burundi, India, Namibia, Niger, Nigeria, Rwanda, Zimbabwe, Sierra Leone, Belgium, Switzerland, Thailand, Djibouti, Egypt, Estonia, France, Indonesia, Ireland, Israel, Netherlands, Slovakia, Suriname, United Kingdom, United States, Madagascar, Singapore, Democratic Republic of Congo, Congo, Tanzania, Zambia, Angola, South Sudan, Sudan, Bolivia (Plurinational State of), Andorra, Philippines, Viet Nam, Uganda, Russian Federation, Aruba, Eritrea, Central African Republic, Peru, Taiwan, Ghana, Guinea</t>
  </si>
  <si>
    <t>Miss Qi Yin</t>
  </si>
  <si>
    <t>qiyin@minmetals.com</t>
  </si>
  <si>
    <t>Recycled/Scrap, China, Austria, Brazil, Japan, Mongolia, Portugal, Canada, Namibia, India, Argentina, Cambodia, Chile, Ecuador, Guyana, Hungary, Kazakhstan, Korea, Luxembourg, Malaysia, Myanmar, Germany, Belgium, Ethiopia, Peru, Colombia, Ireland, Niger, Nigeria, Spain, United Kingdom, United States, Australia, Indonesia, Egypt, France, Israel, Madagascar, Netherlands, Sierra Leone, Slovakia, Suriname, Switzerland, Thailand, Zimbabwe, Djibouti, Singapore, Estonia, Taiwan, Russian Federation, Viet Nam, Bolivia (Plurinational State of), Mexico, Uzbekistan, Burundi, Democratic Republic of Congo, Rwanda, Angola, Central African Republic, Congo, South Sudan, Sudan, Tanzania, Uganda, Zambia, Armenia, Azerbaijan, Bahamas, Barbados, Belarus, Benin, Bosnia and Herzegovina, Botswana, Bulgaria, Burkina Faso, Cameroon, Croatia, Cyprus, Denmark, Dominica, Dominican Republic, El Salvador, Eritrea, Fiji, Finland, Gabon, Gambia, Georgia, Ghana, Greece, Guatemala, Guinea, Honduras, Hong Kong, Iceland, Italy, Jordan, Kuwait, Kyrgyzstan, Latvia, Lebanon, Liberia, Libya, Liechtenstein, Lithuania, Mali, Malta, Mauritania, Mauritius, Morocco, New Caledonia, New Zealand, Nicaragua, Norway, Oman, Pakistan, Panama, Papua New Guinea, Philippines, Poland, Puerto Rico, Romania, San Marino, Saudi Arabia, Senegal, Serbia, Slovenia, Solomon Islands, Sweden, Tajikistan, Togo, Trinidad and Tobago, Tunisia, Turkey, United Arab Emirates, Uruguay, Yemen</t>
  </si>
  <si>
    <t>Recycled/Scrap, China, United States, Guinea, Australia, Brazil, Canada, Japan, Papua New Guinea, Peru, Mexico, Argentina, Chile, Singapore, Russian Federation, Ethiopia, France, Madagascar, Malaysia, Niger, Nigeria, Sierra Leone, Thailand, India, Bolivia (Plurinational State of), Guyana, Namibia, Zimbabwe, Eritrea, Indonesia, Colombia, Ghana, Ireland, Mali, Mongolia, Myanmar, Portugal, Spain, Taiwan, United Kingdom, Uzbekistan</t>
  </si>
  <si>
    <t>Recycled/Scrap, China, Chile, Peru, Brazil, Korea, India, Japan, Kazakhstan, Colombia, Canada, Ecuador, Guyana, Malaysia, Mongolia, Myanmar, Portugal, Argentina, Austria, Belgium, Cambodia, Hungary, Luxembourg, Namibia, Ethiopia, Germany, United States, Indonesia, Australia, Singapore, France, Madagascar, Niger, Nigeria, Sierra Leone, Spain, Thailand, United Kingdom, Netherlands, Djibouti, Egypt, Estonia, Israel, Slovakia, Suriname, Switzerland, Zimbabwe, Ireland, Taiwan, Russian Federation, Viet Nam, Mexico, Hong Kong, South Africa, Ghana, Mali, Bolivia (Plurinational State of), Benin, Burkina Faso, Eritrea, Guatemala, Guinea, Honduras, Nicaragua, Panama, Senegal, Togo, Uzbekistan, United Arab Emirates</t>
  </si>
  <si>
    <t>Recycled/Scrap, Philippines, Brazil, Canada, Japan, Malaysia, Peru, China, Thailand, India, Argentina, Austria, Belgium, Cambodia, Chile, Colombia, Ecuador, Ethiopia, Germany, Guyana, Hungary, Kazakhstan, Korea, Luxembourg, Mongolia, Myanmar, Namibia, Portugal, Taiwan, Indonesia, United States, Australia, Djibouti, Egypt, Estonia, France, Ireland, Israel, Madagascar, Netherlands, Niger, Nigeria, Sierra Leone, Singapore, Slovakia, Spain, Suriname, Switzerland, United Kingdom, Zimbabwe, Bolivia (Plurinational State of), Mexico, Andorra, Russian Federation, Viet Nam, Eritrea</t>
  </si>
  <si>
    <t>Recycled/Scrap, Portugal, Canada, Germany, Australia, Spain, Brazil, Austria, Colombia, Mongolia, Mozambique, Korea, Guyana, Argentina, Cambodia, Chile, Ecuador, Kazakhstan, Luxembourg, Malaysia, Myanmar, Japan, Hungary, Namibia, India, Ethiopia, Belgium, Peru, China, Niger, Nigeria, United States, Ireland, United Kingdom, Sierra Leone, Zimbabwe, Thailand, Rwanda, Djibouti, Egypt, France, Madagascar, Netherlands, Singapore, Slovakia, Switzerland, Estonia, Indonesia, Israel, Suriname, Taiwan, Viet Nam, Russian Federation, Bolivia (Plurinational State of), Mexico, Uzbekistan, Democratic Republic of Congo, Burundi, South Africa, Uganda, Ghana, Guinea, Tanzania, Zambia</t>
  </si>
  <si>
    <t>Recycled/Scrap, Mexico, Brazil, Malaysia, Guyana, Austria, Mongolia, Mozambique, Portugal, Angola, Cambodia, Chile, Kazakhstan, Korea, Luxembourg, Mali, Myanmar, Argentina, Colombia, Ecuador, South Sudan, Sudan, Japan, Hungary, Tanzania, Australia, Zambia, Ghana, China, Thailand, Ethiopia, Guinea, India, Namibia, Sierra Leone, United States, Niger, Nigeria, Zimbabwe, Burundi, Madagascar, France, Rwanda, Spain, Switzerland, Canada, Germany, Peru, Indonesia, Belgium, Central African Republic, Egypt, Singapore, South Africa, Djibouti, Estonia, Ireland, Israel, Netherlands, Slovakia, Suriname, Uganda, United Kingdom, Democratic Republic of Congo, Russian Federation, Congo, Viet Nam, Taiwan, Italy, Turkey, Bolivia (Plurinational State of), Andorra, Philippines</t>
  </si>
  <si>
    <t>Jean-Paul Meutcheho</t>
  </si>
  <si>
    <t>jmeutcheho@globaladvancedmetals.com</t>
  </si>
  <si>
    <t>Recycled/Scrap, Burundi, Rwanda, United States, Mozambique, Australia, Brazil, Canada, Japan, Guyana, Malaysia, Portugal, Austria, Myanmar, Colombia, Mongolia, Cambodia, Chile, Kazakhstan, Korea, Luxembourg, Angola, Ecuador, Argentina, Tanzania, Zambia, Hungary, South Sudan, Sudan, China, Namibia, Ethiopia, India, Sierra Leone, Niger, Nigeria, Zimbabwe, Thailand, Madagascar, France, Spain, Uganda, Germany, Peru, Indonesia, Belgium, Egypt, Singapore, Central African Republic, Djibouti, Estonia, Ireland, Israel, Netherlands, Slovakia, Switzerland, United Kingdom, Suriname, Democratic Republic of Congo, Congo, Russian Federation, Viet Nam, Taiwan, Eritrea, Guinea, Bolivia (Plurinational State of), Panama, Ghana, Mexico, Benin, South Africa, Andorra, Italy</t>
  </si>
  <si>
    <t>JMeutcheho@globaladvancedmetals.com</t>
  </si>
  <si>
    <t>Recycled or Scrap</t>
  </si>
  <si>
    <t>Recycled/Scrap, Japan, Brazil, Guyana, Austria, Malaysia, Chile, Cambodia, Colombia, Argentina, Ecuador, Hungary, Mongolia, Portugal, Kazakhstan, Myanmar, Angola, Korea, Luxembourg, Zambia, South Sudan, Sudan, Tanzania, Australia, China, India, Ethiopia, France, Canada, United States, Indonesia, Germany, Estonia, Belgium, Egypt, Djibouti, Niger, Nigeria, Sierra Leone, Zimbabwe, Namibia, Thailand, Madagascar, Ireland, Israel, Rwanda, Peru, Spain, Burundi, Netherlands, United Kingdom, Uganda, Singapore, Slovakia, Suriname, Switzerland, Central African Republic, Mozambique, Democratic Republic of Congo, Congo, Russian Federation, Taiwan, Viet Nam, Panama, Bolivia (Plurinational State of), Guinea, Eritrea, Saudi Arabia, Ghana, Mexico, Andorra, Aruba, Armenia, Azerbaijan, Bahamas, Barbados, Belarus, Benin, Bosnia and Herzegovina, Botswana, Bulgaria, Burkina Faso, Cameroon, Croatia, Cyprus, Denmark, Dominica, Dominican Republic, El Salvador, Fiji, Finland, Gabon, Gambia, Georgia, Greece, Guatemala, Honduras, Hong Kong, Iceland, Italy, Jordan, Kuwait, Kyrgyzstan, Latvia, Lebanon, Liberia, Libya, Liechtenstein, Lithuania, Mali, Malta, Mauritania, Mauritius, Morocco, New Caledonia, New Zealand, Nicaragua, Norway, Oman, Pakistan, Papua New Guinea, Philippines, Poland, Puerto Rico, Romania, San Marino, Senegal, Serbia, Slovenia, Solomon Islands, Sweden, Tajikistan, Togo, Trinidad and Tobago, Tunisia, Turkey, United Arab Emirates, Uruguay, Uzbekistan, Yemen</t>
  </si>
  <si>
    <t>China, Austria, Brazil, Japan, Recycled/Scrap, Liechtenstein</t>
  </si>
  <si>
    <t>Kazakhstan, Austria, Estonia, Viet Nam, Recycled/Scrap</t>
  </si>
  <si>
    <t>China, Australia, Brazil, Canada, Thailand, Mozambique, Recycled/Scrap, Indonesia, Argentina, Austria, Ethiopia, Germany, Ghana, Guinea, Guyana, India, Japan, Malaysia, Mexico, Mongolia, Namibia, Niger, Nigeria, Peru, Portugal, Russian Federation, Sierra Leone, Spain, United States, Zimbabwe, Armenia, Azerbaijan, Bahamas, Barbados, Belarus, Belgium, Benin, Bolivia (Plurinational State of), Bosnia and Herzegovina, Botswana, Bulgaria, Burkina Faso, Cambodia, Cameroon, Chile, Colombia, Croatia, Cyprus, Denmark, Dominica, Dominican Republic, Ecuador, Egypt, El Salvador, Eritrea, Estonia, Fiji, Finland, France, Gabon, Gambia, Georgia, Greece, Guatemala, Honduras, Hong Kong, Hungary, Iceland, Ireland, Israel, Italy, Jordan, Kazakhstan, Korea, Kuwait, Kyrgyzstan, Latvia, Lebanon, Liberia, Libya, Liechtenstein, Lithuania, Luxembourg, Madagascar, Mali, Malta, Mauritania, Mauritius, Morocco, Myanmar, Netherlands, New Caledonia, New Zealand, Nicaragua, Norway, Oman, Pakistan, Panama, Papua New Guinea, Philippines, Poland, Puerto Rico, Romania, San Marino, Saudi Arabia, Senegal, Serbia, Singapore, Slovakia, Slovenia, Solomon Islands, Suriname, Sweden, Switzerland, Taiwan, Tajikistan, Togo, Trinidad and Tobago, Tunisia, Turkey, United Arab Emirates, United Kingdom, Uruguay, Uzbekistan, Yemen</t>
  </si>
  <si>
    <t>Marilda Frigieri</t>
  </si>
  <si>
    <t>mfrigieri@terra.com.br (Marilda Frigieri); laborat</t>
  </si>
  <si>
    <t>Recycled/Scrap, Brazil, Indonesia, India, China, Argentina, Australia, Germany, Colombia, Austria, Canada, Guyana, Ethiopia, Ireland, Belgium, Cambodia, Chile, Ecuador, Egypt, Estonia, France, Hungary, Djibouti, Niger, Nigeria, Zimbabwe, Japan, United States, Israel, Namibia, Sierra Leone, Mozambique, Kazakhstan, Burundi, Rwanda, Bolivia (Plurinational State of), Peru, Malaysia, Russian Federation, Thailand, Mongolia, Portugal, Myanmar, United Kingdom, Viet Nam, New Zealand, Ghana, Guinea, Mexico, Spain, Turkey, Armenia, Azerbaijan, Bahamas, Barbados, Belarus, Benin, Bosnia and Herzegovina, Botswana, Bulgaria, Burkina Faso, Cameroon, Croatia, Cyprus, Denmark, Dominica, Dominican Republic, El Salvador, Eritrea, Fiji, Finland, Gabon, Gambia, Georgia, Greece, Guatemala, Honduras, Hong Kong, Iceland, Italy, Jordan, Korea, Kuwait, Kyrgyzstan, Latvia, Lebanon, Liberia, Libya, Liechtenstein, Lithuania, Luxembourg, Madagascar, Mali, Malta, Mauritania, Mauritius, Morocco, Netherlands, New Caledonia, Nicaragua, Norway, Oman, Pakistan, Panama, Papua New Guinea, Philippines, Poland, Puerto Rico, Romania, San Marino, Saudi Arabia, Senegal, Serbia, Singapore, Slovakia, Slovenia, Solomon Islands, Suriname, Sweden, Switzerland, Taiwan, Tajikistan, Togo, Trinidad and Tobago, Tunisia, United Arab Emirates, Uruguay, Uzbekistan, Yemen</t>
  </si>
  <si>
    <t>Recycled/Scrap, France, United States, Canada, China, Japan, Kazakhstan, Peru, Russian Federation, Philippines, Argentina, Australia, Austria, Belgium, Brazil, Cambodia, Chile, Colombia, Djibouti, Ecuador, Egypt, Estonia, Ethiopia, Germany, Guyana, Hungary, India, Indonesia, Ireland, Israel, Korea, Luxembourg, Madagascar, Malaysia, Mongolia, Myanmar, Namibia, Netherlands, Niger, Nigeria, Portugal, Sierra Leone, Singapore, Slovakia, Spain, Suriname, Switzerland, Thailand, United Kingdom, Zimbabwe, Bolivia (Plurinational State of), Mexico, Uzbekistan, Taiwan, Viet Nam, Italy</t>
  </si>
  <si>
    <t>mfrigieri@terra.com.br</t>
  </si>
  <si>
    <t>Brazil, Recycled/Scrap, United States, China, Australia, Ethiopia, Guinea, Guyana, India, Malaysia, Namibia, Niger, Nigeria, Russian Federation, Sierra Leone, Thailand, Zimbabwe, Bolivia (Plurinational State of), France, Madagascar, Eritrea, Argentina, Austria, Canada, Germany, Ghana, Indonesia, Japan, Mexico, Mongolia, Peru, Portugal, Spain, Mozambique, Turkey, Liechtenstein, Armenia, Azerbaijan, Bahamas, Barbados, Belarus, Belgium, Benin, Bosnia and Herzegovina, Botswana, Bulgaria, Burkina Faso, Cambodia, Cameroon, Chile, Colombia, Croatia, Cyprus, Denmark, Dominica, Dominican Republic, Ecuador, Egypt, El Salvador, Estonia, Fiji, Finland, Gabon, Gambia, Georgia, Greece, Guatemala, Honduras, Hong Kong, Hungary, Iceland, Ireland, Israel, Italy, Jordan, Kazakhstan, Korea, Kuwait, Kyrgyzstan, Latvia, Lebanon, Liberia, Libya, Lithuania, Luxembourg, Mali, Malta, Mauritania, Mauritius, Morocco, Myanmar, Netherlands, New Caledonia, New Zealand, Nicaragua, Norway, Oman, Pakistan, Panama, Papua New Guinea, Philippines, Poland, Puerto Rico, Romania, San Marino, Saudi Arabia, Senegal, Serbia, Singapore, Slovakia, Slovenia, Solomon Islands, Suriname, Sweden, Switzerland, Taiwan, Tajikistan, Togo, Trinidad and Tobago, Tunisia, United Arab Emirates, United Kingdom, Uruguay, Uzbekistan, Yemen</t>
  </si>
  <si>
    <t>Recycled/Scrap, Brazil, Germany, Canada, Guyana, Peru, Chile, Colombia, Ecuador, China, Argentina, Austria, Ethiopia, India, Japan, Malaysia, Mongolia, Namibia, Portugal, Belgium, Cambodia, Hungary, Kazakhstan, Korea, Luxembourg, Myanmar, United States, Australia, Indonesia, Niger, Nigeria, Sierra Leone, Spain, Thailand, Zimbabwe, France, Djibouti, Egypt, Estonia, Ireland, Israel, Madagascar, Netherlands, Singapore, Slovakia, Suriname, Switzerland, United Kingdom, Russian Federation, Taiwan, Ghana, Guinea, Bolivia (Plurinational State of), Benin, Burkina Faso, Eritrea, Guatemala, Honduras, Mali, Nicaragua, Panama, Senegal, Togo, South Africa, Mexico, Mozambique, Viet Nam</t>
  </si>
  <si>
    <t>Korea, Japan, Australia, United States, Peru, China, Thailand, Panama, Colombia, Ghana, Mali, Russian Federation, Benin, Bolivia (Plurinational State of), Burkina Faso, Canada, Chile, Ecuador, Eritrea, Guatemala, Guinea, Guyana, Honduras, Nicaragua, Senegal, Togo, Uzbekistan, Recycled/Scrap, Brazil, Indonesia, Ethiopia, France, Ireland, Madagascar, Malaysia, Mongolia, Myanmar, Niger, Nigeria, Portugal, Sierra Leone, Spain, Taiwan, United Kingdom, Turkey</t>
  </si>
  <si>
    <t>Recycled/Scrap, United Arab Emirates, China, Tanzania, Japan, Argentina, Austria, Brazil, Canada, Guyana, India, Malaysia, Namibia, Mongolia, Portugal, Belgium, Cambodia, Chile, Colombia, Ecuador, Hungary, Kazakhstan, Korea, Luxembourg, Myanmar, Congo, Democratic Republic of Congo, Indonesia, Australia, Germany, Niger, Nigeria, Peru, Sierra Leone, Spain, Thailand, United States, Zimbabwe, Ethiopia, Russian Federation, Mozambique, Ghana, Guinea, Mexico, Burundi, Rwanda, Uganda, Zambia, Burkina Faso, Mali, Egypt, Estonia, France, Ireland, Israel, Madagascar, Netherlands, Singapore, Slovakia, Suriname, Switzerland, United Kingdom, Djibouti, Taiwan, Viet Nam, Armenia, Azerbaijan, Bahamas, Barbados, Belarus, Benin, Bolivia (Plurinational State of), Bosnia and Herzegovina, Botswana, Bulgaria, Cameroon, Croatia, Cyprus, Denmark, Dominica, Dominican Republic, El Salvador, Eritrea, Fiji, Finland, Gabon, Gambia, Georgia, Greece, Guatemala, Honduras, Hong Kong, Iceland, Italy, Jordan, Kuwait, Kyrgyzstan, Latvia, Lebanon, Liberia, Libya, Liechtenstein, Lithuania, Malta, Mauritania, Mauritius, Morocco, New Caledonia, New Zealand, Nicaragua, Norway, Oman, Pakistan, Panama, Papua New Guinea, Philippines, Poland, Puerto Rico, Romania, San Marino, Saudi Arabia, Senegal, Serbia, Slovenia, Solomon Islands, Sweden, Tajikistan, Togo, Trinidad and Tobago, Tunisia, Turkey, Uruguay, Uzbekistan, Yemen</t>
  </si>
  <si>
    <t>Recycled/Scrap, Italy, Japan, China, Korea, Argentina, Austria, Belgium, Brazil, Cambodia, Canada, Chile, Colombia, Ecuador, Ethiopia, Guinea, Guyana, Hungary, India, Kazakhstan, Luxembourg, Malaysia, Mongolia, Myanmar, Namibia, Papua New Guinea, Peru, Portugal, Taiwan, Panama, Burundi, Rwanda, Australia, Djibouti, Egypt, Estonia, France, Germany, Hong Kong, Indonesia, Ireland, Israel, Madagascar, Mexico, Netherlands, Niger, Nigeria, Russian Federation, Sierra Leone, Singapore, Slovakia, Spain, Suriname, Thailand, United Kingdom, United States, Uzbekistan, Viet Nam, Zimbabwe</t>
  </si>
  <si>
    <t>Recycled/Scrap, Netherlands, China, Canada, Japan, Philippines, Thailand, Andorra, Ethiopia, Bolivia (Plurinational State of), Brazil, Malaysia, Spain</t>
  </si>
  <si>
    <t>Recycled/Scrap, United States, Brazil, Canada, Japan, Ethiopia, Germany, India, Namibia, Malaysia, Austria, Colombia, Mongolia, Portugal, Peru, Belgium, Myanmar, Luxembourg, Argentina, Cambodia, Chile, Ecuador, Guyana, Hungary, Kazakhstan, Korea, China, Australia, Sierra Leone, Zimbabwe, Niger, Nigeria, Mexico, Spain, Indonesia, Ireland, United Kingdom, Thailand, Djibouti, Egypt, France, Israel, Madagascar, Netherlands, Singapore, Slovakia, Suriname, Switzerland, Estonia, Taiwan, Russian Federation, Viet Nam, Eritrea, Rwanda, Mozambique, Bolivia (Plurinational State of), Uzbekistan, Hong Kong, Burundi, Andorra, Aruba, Congo, Panama, Italy</t>
  </si>
  <si>
    <t>Recycled/Scrap, Indonesia, Brazil, Canada, Peru, Chile, Germany, Malaysia, Ethiopia, Switzerland, Australia, China, United States, South Africa, India, Japan, Argentina, Austria, Belgium, Cambodia, Colombia, Ecuador, Guyana, Hungary, Kazakhstan, Korea, Luxembourg, Mongolia, Myanmar, Namibia, Portugal, Taiwan, Bolivia (Plurinational State of), Russian Federation, Philippines, Mexico, Uzbekistan, Zambia, Andorra, Thailand, Djibouti, Egypt, Estonia, France, Ireland, Israel, Madagascar, Netherlands, Niger, Nigeria, Sierra Leone, Singapore, Slovakia, Spain, Suriname, United Kingdom, Viet Nam, Zimbabwe</t>
  </si>
  <si>
    <t>Isa Suhardiman</t>
  </si>
  <si>
    <t>isa.suhardiman@gmail.com</t>
  </si>
  <si>
    <t>Recycled/Scrap, India, Indonesia, Brazil, Argentina, Malaysia, Mongolia, Portugal, Colombia, Myanmar, Germany, Peru, Austria, Guyana, Cambodia, Chile, Ecuador, Hungary, Kazakhstan, Korea, Luxembourg, Japan, Canada, Namibia, Ethiopia, Belgium, China, Niger, Nigeria, Thailand, Zimbabwe, Ireland, United Kingdom, Australia, United States, Mexico, Sierra Leone, Spain, Djibouti, Egypt, France, Madagascar, Netherlands, Singapore, Slovakia, Suriname, Switzerland, Uzbekistan, Estonia, Israel, Taiwan, Viet Nam, Russian Federation, Bolivia (Plurinational State of), Eritrea, Ghana, Guinea, Mozambique</t>
  </si>
  <si>
    <t>Kishu Okuda</t>
  </si>
  <si>
    <t>okudak@dowa.co.jp</t>
  </si>
  <si>
    <t>Recycled</t>
  </si>
  <si>
    <t>Recycled/Scrap, Japan, Panama, Argentina, Brazil, Colombia, Germany, Malaysia, Mongolia, Myanmar, Peru, Portugal, Canada, India, Austria, Belgium, Cambodia, Chile, Ecuador, Ethiopia, Guyana, Hungary, Kazakhstan, Korea, Luxembourg, Namibia, Taiwan, Australia, Indonesia, Bolivia (Plurinational State of), China, Ireland, Niger, Nigeria, Russian Federation, Thailand, United Kingdom, Viet Nam, Zimbabwe, Mexico, Djibouti, Egypt, Estonia, France, Israel, Madagascar, Netherlands, Sierra Leone, Singapore, Slovakia, Spain, Suriname, Switzerland, United States</t>
  </si>
  <si>
    <t>Recycled/Scrap, Japan, Canada, Indonesia, Australia, Mozambique, Panama, Korea, Brazil, China, Russian Federation, India</t>
  </si>
  <si>
    <t>Road Oruro to Cala C</t>
  </si>
  <si>
    <t>Recycled/Scrap, Malaysia, Mongolia, Myanmar, Portugal, Brazil, Austria, Cambodia, Guyana, Kazakhstan, Korea, Luxembourg, Colombia, Chile, Argentina, Canada, Ecuador, Namibia, Japan, India, Hungary, Belgium, Peru, Indonesia, China, Ireland, Niger, Nigeria, Thailand, United Kingdom, Germany, Australia, Zimbabwe, Spain, United States, Ethiopia, France, Madagascar, Sierra Leone, Egypt, Netherlands, Singapore, Slovakia, Switzerland, Estonia, Israel, Suriname, Djibouti, Democratic Republic of Congo, Congo, Viet Nam, Russian Federation, Taiwan, Bolivia (Plurinational State of), Mali, Uzbekistan, Ghana, Eritrea, Benin, Guinea, Mauritania, Nicaragua, Togo, Armenia, Azerbaijan, Bahamas, Barbados, Belarus, Bosnia and Herzegovina, Botswana, Bulgaria, Burkina Faso, Cameroon, Croatia, Cyprus, Denmark, Dominica, Dominican Republic, El Salvador, Fiji, Finland, Gabon, Gambia, Georgia, Greece, Guatemala, Honduras, Hong Kong, Iceland, Italy, Jordan, Kuwait, Kyrgyzstan, Latvia, Lebanon, Liberia, Libya, Liechtenstein, Lithuania, Malta, Mauritius, Mexico, Morocco, New Caledonia, New Zealand, Norway, Oman, Pakistan, Panama, Papua New Guinea, Philippines, Poland, Puerto Rico, Romania, San Marino, Saudi Arabia, Senegal, Serbia, Slovenia, Solomon Islands, Sweden, Tajikistan, Trinidad and Tobago, Tunisia, Turkey, United Arab Emirates, Uruguay, Yemen</t>
  </si>
  <si>
    <t>Ms Zhao</t>
  </si>
  <si>
    <t>sales@fxelectro.com</t>
  </si>
  <si>
    <t>Recycled/Scrap, China, Rwanda, Burundi, Brazil, Guyana, Malaysia, Argentina, Austria, Myanmar, Colombia, Ecuador, Mongolia, Portugal, Cambodia, Chile, Kazakhstan, Korea, Luxembourg, Japan, Hungary, Angola, Tanzania, South Sudan, Sudan, Zambia, United States, Ethiopia, India, Namibia, Niger, Sierra Leone, Thailand, Australia, Nigeria, Zimbabwe, Madagascar, France, Canada, Germany, Peru, Indonesia, Spain, Belgium, Egypt, Ireland, Netherlands, Singapore, Slovakia, Estonia, Israel, Suriname, Switzerland, Djibouti, United Kingdom, Uganda, Central African Republic, Democratic Republic of Congo, Congo, Russian Federation, Viet Nam, Taiwan, Guinea, Bolivia (Plurinational State of), Mozambique, Eritrea, Ghana, Mexico, Benin, South Africa, Andorra, Armenia, Azerbaijan, Bahamas, Barbados, Belarus, Bosnia and Herzegovina, Botswana, Bulgaria, Burkina Faso, Cameroon, Croatia, Cyprus, Denmark, Dominica, Dominican Republic, El Salvador, Fiji, Finland, Gabon, Gambia, Georgia, Greece, Guatemala, Honduras, Hong Kong, Iceland, Italy, Jordan, Kuwait, Kyrgyzstan, Latvia, Lebanon, Liberia, Libya, Liechtenstein, Lithuania, Mali, Malta, Mauritania, Mauritius, Morocco, New Caledonia, New Zealand, Nicaragua, Norway, Oman, Pakistan, Panama, Papua New Guinea, Philippines, Poland, Puerto Rico, Romania, San Marino, Saudi Arabia, Senegal, Serbia, Slovenia, Solomon Islands, Sweden, Tajikistan, Togo, Trinidad and Tobago, Tunisia, Turkey, United Arab Emirates, Uruguay, Uzbekistan, Yemen</t>
  </si>
  <si>
    <t>Huckleberry</t>
  </si>
  <si>
    <t>Recycled/Scrap, Canada, Japan, Australia, Mexico, Germany, Chile, Peru, Guyana, Colombia, Ecuador, Brazil, Argentina, India, Austria, Malaysia, Mongolia, Portugal, Cambodia, Hungary, Kazakhstan, Korea, Luxembourg, Myanmar, Namibia, Ethiopia, Belgium, Taiwan, United States, Indonesia, Russian Federation, China, Switzerland, Ireland, Niger, Nigeria, Sierra Leone, Spain, Thailand, Zimbabwe, Djibouti, Egypt, France, Hong Kong, Madagascar, Netherlands, Philippines, Singapore, Slovakia, United Kingdom, Viet Nam, Estonia, Israel, Suriname, Panama, Ghana, Guinea, Eritrea, Benin, Bolivia (Plurinational State of), Burkina Faso, Guatemala, Honduras, Mali, Nicaragua, Senegal, Togo, Zambia, Finland, Sweden, Mozambique</t>
  </si>
  <si>
    <t>Recycled/Scrap, Germany, Canada, Peru, China, Chile, United States, Japan, Australia, Brazil, Indonesia, Hong Kong, Kazakhstan, Kyrgyzstan, Panama, Benin, Bolivia (Plurinational State of), Burkina Faso, Colombia, Ecuador, Eritrea, Ghana, Guatemala, Guinea, Guyana, Honduras, Mali, Nicaragua, Russian Federation, Senegal, Togo, Malaysia, Philippines, Thailand, India, Korea</t>
  </si>
  <si>
    <t>Recycled/Scrap, Japan, Australia, Indonesia, Peru, Canada, United States, Chile, Germany, Turkey, Panama, Brazil, China, Kazakhstan, Poland, Argentina, Austria, Ethiopia, Guyana, India, Malaysia, Mongolia, Namibia, Niger, Nigeria, Portugal, Sierra Leone, Spain, Thailand, Zimbabwe, Ghana, Guinea, Mexico, Mozambique, Russian Federation, Italy, Belgium, Cambodia, Colombia, Djibouti, Ecuador, Egypt, Estonia, France, Hungary, Ireland, Israel, Korea, Luxembourg, Madagascar, Myanmar, Netherlands, Singapore, Slovakia, Suriname, Switzerland, United Kingdom</t>
  </si>
  <si>
    <t>Recycled/Scrap, United States, Japan, Argentina, Brazil, Malaysia, Mongolia, Portugal, Colombia, Myanmar, Peru, Germany, Austria, Guyana, Chile, Ecuador, Cambodia, Hungary, Kazakhstan, Korea, Luxembourg, India, Ethiopia, Canada, Namibia, Belgium, China, Australia, Niger, Nigeria, Thailand, Zimbabwe, Ireland, United Kingdom, Indonesia, Sierra Leone, Spain, France, Madagascar, Egypt, Israel, Netherlands, Singapore, Slovakia, Suriname, Sweden, Switzerland, Djibouti, Estonia, Jersey, Taiwan, Russian Federation, Viet Nam, Eritrea, Mexico, Italy, Bolivia (Plurinational State of), Panama, Guinea, Ghana, Mozambique, Benin, Mali, Mauritania, Nicaragua, Togo, Uzbekistan, Armenia, Azerbaijan, Bahamas, Barbados, Belarus, Bosnia and Herzegovina, Botswana, Bulgaria, Burkina Faso, Cameroon, Croatia, Cyprus, Denmark, Dominica, Dominican Republic, El Salvador, Fiji, Finland, Gabon, Gambia, Georgia, Greece, Guatemala, Honduras, Hong Kong, Iceland, Jordan, Kuwait, Kyrgyzstan, Latvia, Lebanon, Liberia, Libya, Liechtenstein, Lithuania, Malta, Mauritius, Morocco, New Caledonia, New Zealand, Norway, Oman, Pakistan, Papua New Guinea, Philippines, Poland, Puerto Rico, Romania, San Marino, Saudi Arabia, Senegal, Serbia, Slovenia, Solomon Islands, Tajikistan, Trinidad and Tobago, Tunisia, Turkey, United Arab Emirates, Uruguay, Yemen</t>
  </si>
  <si>
    <t>Recycled/Scrap, Korea, Australia, Brazil, South Africa, Japan, China, Kazakhstan, Saudi Arabia, Panama, Taiwan, Germany</t>
  </si>
  <si>
    <t>ul. Strefowa 13, 39-</t>
  </si>
  <si>
    <t>Recycled/Scrap, Poland, Brazil, China, Australia, Peru, Indonesia, Kazakhstan, Andorra, Bolivia (Plurinational State of), Malaysia, Niger, Nigeria, Colombia, Ireland, Mongolia, Myanmar, Portugal, Russian Federation, Thailand, United Kingdom, Germany, Argentina, Zimbabwe, Viet Nam, United States, Ethiopia, France, Ghana, Madagascar, Mali, Sierra Leone, Spain, Taiwan, Uzbekistan, India, Chile, Guinea, South Africa, Switzerland, Austria, Benin, Burundi, Democratic Republic of Congo, Ecuador, Eritrea, Guyana, Japan, Mauritania, Mozambique, Namibia, Nicaragua, Rwanda, Tanzania, Togo, Uganda, Zambia</t>
  </si>
  <si>
    <t>Wu Yin</t>
  </si>
  <si>
    <t>wuytt@yahoo.com.cn</t>
  </si>
  <si>
    <t>RCOI by RMAI</t>
  </si>
  <si>
    <t>Recycled/Scrap, China, Brazil, Colombia, Malaysia, Mongolia, Myanmar, Portugal, Argentina, Peru, Belgium, Canada, Austria, Chile, Ecuador, India, Japan, Cambodia, Guyana, Hungary, Kazakhstan, Korea, Luxembourg, Ethiopia, Namibia, Germany, Indonesia, Thailand, Australia, Ireland, Niger, Nigeria, United Kingdom, Zimbabwe, United States, France, Madagascar, Sierra Leone, Spain, Egypt, Israel, Netherlands, Singapore, Slovakia, Suriname, Switzerland, Djibouti, Estonia, Taiwan, Russian Federation, Viet Nam, Democratic Republic of Congo, Bolivia (Plurinational State of), Mali, Uzbekistan, Ghana, Mexico, Benin, Eritrea, Guinea, Mauritania, Nicaragua, Togo, Rwanda, Armenia, Azerbaijan, Bahamas, Barbados, Belarus, Bosnia and Herzegovina, Botswana, Bulgaria, Burkina Faso, Cameroon, Croatia, Cyprus, Denmark, Dominica, Dominican Republic, El Salvador, Fiji, Finland, Gabon, Gambia, Georgia, Greece, Guatemala, Honduras, Hong Kong, Iceland, Italy, Jordan, Kuwait, Kyrgyzstan, Latvia, Lebanon, Liberia, Libya, Liechtenstein, Lithuania, Malta, Mauritius, Morocco, New Caledonia, New Zealand, Norway, Oman, Pakistan, Panama, Papua New Guinea, Philippines, Poland, Puerto Rico, Romania, San Marino, Saudi Arabia, Senegal, Serbia, Slovenia, Solomon Islands, Sweden, Tajikistan, Trinidad and Tobago, Tunisia, Turkey, United Arab Emirates, Uruguay, Yemen</t>
  </si>
  <si>
    <t>Lung Chak Yeung</t>
  </si>
  <si>
    <t>chakyeung.lung@heraeus.com</t>
  </si>
  <si>
    <t>Heraeus Metals Hong Kong.Ltd.</t>
  </si>
  <si>
    <t>Recycled/Scrap, China, Philippines, Thailand, Switzerland, Japan, Australia, South Africa, Germany, Canada, Malaysia, Singapore, Peru, France, Mozambique, United States, Austria, Mongolia, Chile, Mexico, Hong Kong, Viet Nam, Taiwan, Brazil, Indonesia, Niger, Nigeria, Portugal, Spain, Argentina, Belgium, Cambodia, Colombia, Djibouti, Ecuador, Egypt, Estonia, Ethiopia, Guyana, Hungary, India, Ireland, Israel, Kazakhstan, Korea, Luxembourg, Madagascar, Myanmar, Namibia, Netherlands, Sierra Leone, Slovakia, Suriname, United Kingdom, Zimbabwe, Jersey, Åland Islands, Democratic Republic of Congo, Rwanda, Andorra, Eritrea, Lao People's Democratic Republic</t>
  </si>
  <si>
    <t>Recycled/Scrap, Germany, United States, China, Malaysia, Switzerland, Australia, Peru, Chile, South Africa, India, Hong Kong, Turkey, Saudi Arabia, United Arab Emirates, Jersey, Singapore, Ireland, Japan, Bolivia (Plurinational State of), Canada, France, Philippines, Thailand, Mozambique, Austria, Mexico, Mongolia, Panama, Taiwan, Viet Nam, Eritrea, Sierra Leone, Andorra, Argentina, Armenia, Azerbaijan, Bahamas, Barbados, Belarus, Belgium, Benin, Bosnia and Herzegovina, Botswana, Brazil, Bulgaria, Burkina Faso, Cambodia, Cameroon, Colombia, Croatia, Cyprus, Denmark, Dominica, Dominican Republic, Ecuador, Egypt, El Salvador, Estonia, Ethiopia, Fiji, Finland, Gabon, Gambia, Georgia, Ghana, Greece, Guatemala, Guinea, Guyana, Honduras, Hungary, Iceland, Indonesia, Israel, Italy, Jordan, Kazakhstan, Korea, Kuwait, Kyrgyzstan, Latvia, Lebanon, Liberia, Libya, Liechtenstein, Lithuania, Luxembourg, Madagascar, Mali, Malta, Mauritania, Mauritius, Morocco, Myanmar, Namibia, Netherlands, New Caledonia, New Zealand, Nicaragua, Niger, Nigeria, Norway, Oman, Pakistan, Papua New Guinea, Poland, Portugal, Puerto Rico, Romania, Russian Federation, San Marino, Senegal, Serbia, Slovakia, Slovenia, Solomon Islands, Spain, Suriname, Sweden, Tajikistan, Togo, Trinidad and Tobago, Tunisia, United Kingdom, Uruguay, Uzbekistan, Yemen, Zimbabwe</t>
  </si>
  <si>
    <t>Recycled/Scrap, China, Brazil, Japan, Austria, Mongolia, Portugal, Canada, Colombia, Argentina, India, Malaysia, Guyana, Myanmar, Chile, Ecuador, Belgium, Cambodia, Hungary, Kazakhstan, Korea, Luxembourg, Namibia, Germany, Peru, Ethiopia, Australia, Switzerland, Niger, Nigeria, Spain, United States, Ireland, United Kingdom, Sierra Leone, Thailand, Zimbabwe, Indonesia, France, Madagascar, Egypt, Israel, Netherlands, Singapore, Slovakia, Suriname, Djibouti, Estonia, Mozambique, Taiwan, Russian Federation, Viet Nam, Turkey, Mexico, Bolivia (Plurinational State of), Uzbekistan, Guinea, Ghana, Benin, Eritrea, Mali, Mauritania, Nicaragua, Togo, Armenia, Azerbaijan, Bahamas, Barbados, Belarus, Bosnia and Herzegovina, Botswana, Bulgaria, Burkina Faso, Cameroon, Croatia, Cyprus, Denmark, Dominica, Dominican Republic, El Salvador, Fiji, Finland, Gabon, Gambia, Georgia, Greece, Guatemala, Honduras, Hong Kong, Iceland, Italy, Jordan, Kuwait, Kyrgyzstan, Latvia, Lebanon, Liberia, Libya, Liechtenstein, Lithuania, Malta, Mauritius, Morocco, New Caledonia, New Zealand, Norway, Oman, Pakistan, Panama, Papua New Guinea, Philippines, Poland, Puerto Rico, Romania, San Marino, Saudi Arabia, Senegal, Serbia, Slovenia, Solomon Islands, Sweden, Tajikistan, Trinidad and Tobago, Tunisia, United Arab Emirates, Uruguay, Yemen</t>
  </si>
  <si>
    <t>Mr.Shan Wenzhi</t>
  </si>
  <si>
    <t>TEL : 0086-734-5388153 Email : ccxyswz@sina.com</t>
  </si>
  <si>
    <t>Recycled/Scrap, China, Mongolia, Canada, Mozambique, Ethiopia, Germany, Japan, Austria, Brazil, Colombia, Portugal, Argentina, Chile, Cambodia, Ecuador, Guyana, Hungary, India, Kazakhstan, Korea, Luxembourg, Malaysia, Myanmar, Belgium, Namibia, Peru, Australia, Switzerland, Thailand, Ireland, Niger, Nigeria, Spain, United Kingdom, United States, Singapore, Egypt, France, Israel, Madagascar, Netherlands, Sierra Leone, Slovakia, Suriname, Zimbabwe, Djibouti, Indonesia, Estonia, Taiwan, Viet Nam, Russian Federation, Philippines, Bolivia (Plurinational State of), Mexico, Uzbekistan, Panama, Sweden, South Africa, Armenia, Azerbaijan, Bahamas, Barbados, Belarus, Benin, Bosnia and Herzegovina, Botswana, Bulgaria, Burkina Faso, Cameroon, Croatia, Cyprus, Denmark, Dominica, Dominican Republic, El Salvador, Eritrea, Fiji, Finland, Gabon, Gambia, Georgia, Ghana, Greece, Guatemala, Guinea, Honduras, Hong Kong, Iceland, Italy, Jordan, Kuwait, Kyrgyzstan, Latvia, Lebanon, Liberia, Libya, Liechtenstein, Lithuania, Mali, Malta, Mauritania, Mauritius, Morocco, New Caledonia, New Zealand, Nicaragua, Norway, Oman, Pakistan, Papua New Guinea, Poland, Puerto Rico, Romania, San Marino, Saudi Arabia, Senegal, Serbia, Slovenia, Solomon Islands, Tajikistan, Togo, Trinidad and Tobago, Tunisia, Turkey, United Arab Emirates, Uruguay, Yemen</t>
  </si>
  <si>
    <t>Recycled/Scrap, Germany, Austria, China, Australia, Canada, Malaysia, Mexico, Mongolia, Philippines, Mozambique, South Africa, Italy, Turkey, United States, Hong Kong, Jersey, Nigeria, Singapore, Brazil, Indonesia, Peru, Russian Federation, Democratic Republic of Congo, Korea, Argentina, Armenia, Azerbaijan, Bahamas, Barbados, Belarus, Belgium, Benin, Bolivia (Plurinational State of), Bosnia and Herzegovina, Botswana, Bulgaria, Burkina Faso, Cambodia, Cameroon, Chile, Colombia, Croatia, Cyprus, Denmark, Dominica, Dominican Republic, Ecuador, Egypt, El Salvador, Eritrea, Estonia, Ethiopia, Fiji, Finland, France, Gabon, Gambia, Georgia, Ghana, Greece, Guatemala, Guinea, Guyana, Honduras, Hungary, Iceland, India, Ireland, Israel, Japan, Jordan, Kazakhstan, Kuwait, Kyrgyzstan, Latvia, Lebanon, Liberia, Libya, Liechtenstein, Lithuania, Luxembourg, Madagascar, Mali, Malta, Mauritania, Mauritius, Morocco, Myanmar, Namibia, Netherlands, New Caledonia, New Zealand, Nicaragua, Niger, Norway, Oman, Pakistan, Panama, Papua New Guinea, Poland, Portugal, Puerto Rico, Romania, San Marino, Saudi Arabia, Senegal, Serbia, Sierra Leone, Slovakia, Slovenia, Solomon Islands, Spain, Suriname, Sweden, Switzerland, Taiwan, Tajikistan, Thailand, Togo, Trinidad and Tobago, Tunisia, United Arab Emirates, United Kingdom, Uruguay, Uzbekistan, Yemen, Zimbabwe</t>
  </si>
  <si>
    <t>Recycled/Scrap, Korea, Canada, Japan, United States, China, Indonesia, Australia, Switzerland, United Kingdom, Mexico, South Africa, Peru, Guyana, Chile, Colombia, Ecuador, Germany, Argentina, Austria, Brazil, Ethiopia, India, Malaysia, Mongolia, Namibia, Portugal, Belgium, Cambodia, Hungary, Kazakhstan, Luxembourg, Myanmar, Taiwan, Russian Federation, Ghana, Guinea, Benin, Bolivia (Plurinational State of), Burkina Faso, Eritrea, Guatemala, Honduras, Mali, Nicaragua, Panama, Senegal, Togo, Niger, Nigeria, Sierra Leone, Spain, Thailand, Zimbabwe, Singapore, Djibouti, Egypt, Estonia, France, Ireland, Israel, Madagascar, Netherlands, Slovakia, Suriname, Viet Nam, Mozambique</t>
  </si>
  <si>
    <t>Recycled/Scrap, China, Brazil, Indonesia, United States, Australia, Russian Federation, Thailand, Canada, Democratic Republic of Congo, Mozambique, Bolivia (Plurinational State of), Myanmar, Spain, Colombia, Ethiopia, France, Ireland, Madagascar, Malaysia, Mongolia, Niger, Nigeria, Peru, Portugal, Sierra Leone, Taiwan, United Kingdom, Argentina, Austria, Chile, Ecuador, India, Japan, Belgium, Cambodia, Egypt, Estonia, Germany, Guyana, Hungary, Israel, Kazakhstan, Korea, Luxembourg, Mexico, Namibia, Netherlands, Singapore, Slovakia, Suriname, Switzerland, Zimbabwe, Djibouti, Rwanda, Viet Nam, Mali, Uzbekistan, Ghana, Benin, Eritrea, Guinea, Mauritania, Nicaragua, Togo, Armenia, Azerbaijan, Bahamas, Barbados, Belarus, Bosnia and Herzegovina, Botswana, Bulgaria, Burkina Faso, Cameroon, Croatia, Cyprus, Denmark, Dominica, Dominican Republic, El Salvador, Fiji, Finland, Gabon, Gambia, Georgia, Greece, Guatemala, Honduras, Hong Kong, Iceland, Italy, Jordan, Kuwait, Kyrgyzstan, Latvia, Lebanon, Liberia, Libya, Liechtenstein, Lithuania, Malta, Mauritius, Morocco, New Caledonia, New Zealand, Norway, Oman, Pakistan, Panama, Papua New Guinea, Philippines, Poland, Puerto Rico, Romania, San Marino, Saudi Arabia, Senegal, Serbia, Slovenia, Solomon Islands, Sweden, Tajikistan, Trinidad and Tobago, Tunisia, Turkey, United Arab Emirates, Uruguay, Yemen</t>
  </si>
  <si>
    <t>Karin Laursen</t>
  </si>
  <si>
    <t>karin.laursen@globaltungsten.com</t>
  </si>
  <si>
    <t>Primary source of raw material concentrate from those whom GTP have long-term supply agreements and secondary raw materials. (Secondary materials (i.e. scrap and recycled materials) which are conflict-free under the SEC rules.</t>
  </si>
  <si>
    <t>Recycled/Scrap, United States, Portugal, Canada, Peru, Spain, Brazil, Austria, Colombia, Mongolia, Japan, Malaysia, Guyana, Cambodia, Chile, Ecuador, Kazakhstan, Korea, Luxembourg, Myanmar, Argentina, Hungary, Germany, Ethiopia, India, Namibia, Belgium, China, Australia, Niger, Nigeria, Ireland, United Kingdom, Singapore, Djibouti, Netherlands, Sierra Leone, Switzerland, Thailand, Egypt, Estonia, France, Israel, Madagascar, Slovakia, Suriname, Indonesia, Zimbabwe, Burundi, Rwanda, Mexico, Taiwan, Viet Nam, Russian Federation, Eritrea, Tanzania, Zambia, Democratic Republic of Congo, Mozambique, Angola, South Sudan, Sudan, Bolivia (Plurinational State of), Uzbekistan, Turkey, Uganda, Åland Islands, Andorra, Belarus, Central African Republic, Congo, Ghana, Guinea, Faroe Islands</t>
  </si>
  <si>
    <t>Belinda Huang</t>
  </si>
  <si>
    <t>belindahuang@jycmetal.com</t>
  </si>
  <si>
    <t>Recycled/Scrap, China, Brazil, Japan, Argentina, Chile, Canada, Peru, India, Guyana, Malaysia, Austria, Myanmar, Colombia, Ecuador, Mongolia, Portugal, Korea, Cambodia, Hungary, Kazakhstan, Luxembourg, Belgium, Namibia, Ethiopia, United States, Australia, Germany, Switzerland, Niger, Nigeria, Sierra Leone, Thailand, Zimbabwe, France, Madagascar, Rwanda, Spain, Indonesia, Egypt, Ireland, Netherlands, Singapore, Slovakia, Estonia, Israel, Suriname, Djibouti, United Kingdom, Philippines, Tanzania, Democratic Republic of Congo, Taiwan, Russian Federation, Viet Nam, Zambia, Mexico, Uzbekistan, Guinea, Bolivia (Plurinational State of), Eritrea, Congo, Burundi, Uganda, Panama, Italy, Angola, Central African Republic, South Sudan, Sudan, Mozambique, Ghana, South Africa, Benin, Armenia, Azerbaijan, Bahamas, Barbados, Belarus, Bosnia and Herzegovina, Botswana, Bulgaria, Burkina Faso, Cameroon, Croatia, Cyprus, Denmark, Dominica, Dominican Republic, El Salvador, Fiji, Finland, Gabon, Gambia, Georgia, Greece, Guatemala, Honduras, Hong Kong, Iceland, Jordan, Kuwait, Kyrgyzstan, Latvia, Lebanon, Liberia, Libya, Liechtenstein, Lithuania, Mali, Malta, Mauritania, Mauritius, Morocco, New Caledonia, New Zealand, Nicaragua, Norway, Oman, Pakistan, Papua New Guinea, Poland, Puerto Rico, Romania, San Marino, Saudi Arabia, Senegal, Serbia, Slovenia, Solomon Islands, Sweden, Tajikistan, Togo, Trinidad and Tobago, Tunisia, Turkey, United Arab Emirates, Uruguay, Yemen</t>
  </si>
  <si>
    <t>zysales@zy-tungsten.</t>
  </si>
  <si>
    <t>export@zy-tungsten.com</t>
  </si>
  <si>
    <t>Taoxikeng Tungsten Industry Mine</t>
  </si>
  <si>
    <t>China, Canada, Austria, Brazil, Colombia, Mongolia, Portugal, India, Argentina, Cambodia, Chile, Ecuador, Guyana, Kazakhstan, Korea, Luxembourg, Malaysia, Myanmar, Hungary, Belgium, Namibia, Peru, Ethiopia, Democratic Republic of Congo, Taiwan, Australia, Niger, Nigeria, Spain, United Kingdom, United States, Ireland, Indonesia, Russian Federation, Viet Nam, Germany, Israel, Sierra Leone, Thailand, Zimbabwe, Egypt, Estonia, France, Madagascar, Netherlands, Singapore, Slovakia, Suriname, Switzerland, Djibouti, Philippines, Japan, Bolivia (Plurinational State of), Mexico, Uzbekistan, Congo, Recycled/Scrap, Armenia, Azerbaijan, Bahamas, Barbados, Belarus, Benin, Bosnia and Herzegovina, Botswana, Bulgaria, Burkina Faso, Cameroon, Croatia, Cyprus, Denmark, Dominica, Dominican Republic, El Salvador, Eritrea, Fiji, Finland, Gabon, Gambia, Georgia, Ghana, Greece, Guatemala, Guinea, Honduras, Hong Kong, Iceland, Italy, Jordan, Kuwait, Kyrgyzstan, Latvia, Lebanon, Liberia, Libya, Liechtenstein, Lithuania, Mali, Malta, Mauritania, Mauritius, Morocco, New Caledonia, New Zealand, Nicaragua, Norway, Oman, Pakistan, Panama, Papua New Guinea, Poland, Puerto Rico, Romania, San Marino, Saudi Arabia, Senegal, Serbia, Slovenia, Solomon Islands, Sweden, Tajikistan, Togo, Trinidad and Tobago, Tunisia, Turkey, United Arab Emirates, Uruguay, Yemen</t>
  </si>
  <si>
    <t>Recycled/Scrap, Italy, Australia, Mexico, Turkey, Switzerland, Korea, Indonesia, Japan, China, Canada, United States, Hong Kong, Germany, Brazil, Andorra, India, South Africa, United Kingdom, Chile, Peru</t>
  </si>
  <si>
    <t>Recycled/Scrap, Brazil, Australia, South Africa, Uzbekistan, China, Canada, Japan, Bolivia (Plurinational State of), Tanzania, Switzerland, Singapore, Andorra</t>
  </si>
  <si>
    <t>Recycled/Scrap, Switzerland, China, Indonesia, South Africa, Argentina, Chile, Philippines, Singapore, Sweden, Canada, Mongolia, Hong Kong, Andorra, Japan, Australia, United States, Mexico, United Kingdom, Burkina Faso, Brazil, Poland, Panama, Ghana, Peru, Tanzania, Korea, Turkey, Taiwan</t>
  </si>
  <si>
    <t>(+81)78-333-5633</t>
  </si>
  <si>
    <t>Recycled/Scrap, Japan, Canada, Chile, Guinea, Papua New Guinea, Argentina, Peru, Brazil, Germany, Australia, Indonesia, China, United States, United Kingdom, Switzerland, India, Austria, Cambodia, Colombia, Guyana, Kazakhstan, Korea, Luxembourg, Malaysia, Mongolia, Myanmar, Portugal, Ecuador, Belgium, Hungary, Namibia, Taiwan, Ethiopia, Egypt, France, Hong Kong, Ireland, Madagascar, Mexico, Netherlands, Niger, Nigeria, Russian Federation, Sierra Leone, Singapore, Slovakia, Thailand, Uzbekistan, Djibouti, Estonia, Israel, Spain, Suriname, Zimbabwe, Viet Nam, Panama, Andorra, Eritrea</t>
  </si>
  <si>
    <t>Satoshi Kuromori</t>
  </si>
  <si>
    <t>suishin-ml@asaka.co.jp</t>
  </si>
  <si>
    <t>scrap</t>
  </si>
  <si>
    <t>Recycled/Scrap, Japan, Mozambique, Niger, Nigeria, Burundi, Armenia, Mexico, Rwanda, Argentina, Austria, Brazil, Cambodia, Chile, Colombia, Ecuador, Guyana, Kazakhstan, Korea, Luxembourg, Malaysia, Mongolia, Myanmar, Portugal, Hungary, India, Belgium, Canada, Ethiopia, Namibia, Peru, United States, Angola, Indonesia, Germany, China, Egypt, Madagascar, Sierra Leone, Singapore, Thailand, Australia, Djibouti, Estonia, France, Ireland, Israel, Netherlands, Slovakia, Spain, Suriname, Switzerland, United Kingdom, Zimbabwe, Central African Republic, South Africa, South Sudan, Sudan, Tanzania, Zambia, Kenya, Uganda, Panama, Democratic Republic of Congo, Taiwan, Eritrea, Viet Nam, Russian Federation, Bolivia (Plurinational State of)</t>
  </si>
  <si>
    <t>Recycled/Scrap, Uzbekistan, Germany, Brazil, China, Japan, Argentina, Australia, Canada, Chile, Mexico, Peru, Switzerland, United States, Zambia, Philippines, Indonesia, Democratic Republic of Congo, Niger, Nigeria, Sierra Leone, Thailand, India, Congo</t>
  </si>
  <si>
    <t>Recycled/Scrap, Germany, Japan, Thailand, China, Philippines, Brazil, Niger, Nigeria, Sierra Leone, Indonesia, Australia, Canada, Peru, Portugal, Spain, Panama, India, Austria, Hong Kong, Jersey, Malaysia, Mexico, Mongolia, Mozambique, South Africa, Andorra, Uzbekistan, Burundi, Democratic Republic of Congo, Rwanda, Uganda, Saudi Arabia</t>
  </si>
  <si>
    <t>Le Van Kien</t>
  </si>
  <si>
    <t>lekien75@gmail.com</t>
  </si>
  <si>
    <t>Thailand, Viet Nam, Andorra, Namibia, Recycled/Scrap, United States, New Zealand, China, Australia, Brazil, Myanmar, Peru, Portugal, Indonesia, Rwanda, Colombia, Ethiopia, France, Ireland, Madagascar, Malaysia, Mali, Mongolia, Niger, Nigeria, Russian Federation, Sierra Leone, Spain, Taiwan, United Kingdom, Uzbekistan, Ghana, Uganda, Morocco, Bolivia (Plurinational State of), Lao People's Democratic Republic, Burundi, Democratic Republic of Congo, Argentina, Austria, Benin, Chile, Ecuador, Eritrea, Guinea, India, Japan, Mauritania, Nicaragua, Togo, Liechtenstein</t>
  </si>
  <si>
    <t>Daiki Kuwahara</t>
  </si>
  <si>
    <t>d-kuwahara@ml.allied-material.co.jp</t>
  </si>
  <si>
    <t>Recycled/Scrap, Japan, China, Canada, Portugal, Peru, United States, Australia, Spain, Indonesia, Brazil, Austria, Mongolia, Colombia, Viet Nam, Argentina, Cambodia, Chile, Ecuador, Guyana, Hungary, Kazakhstan, Korea, Luxembourg, Malaysia, Myanmar, Belgium, Germany, India, Namibia, Taiwan, Democratic Republic of Congo, Russian Federation, Ireland, Niger, Nigeria, United Kingdom, Ethiopia, Zimbabwe, Djibouti, Egypt, Estonia, France, Israel, Madagascar, Netherlands, Sierra Leone, Slovakia, Suriname, Switzerland, Thailand, Burundi, Rwanda, Singapore, Panama, Turkey, Bolivia (Plurinational State of), Mexico, Uzbekistan, Congo, Eritrea</t>
  </si>
  <si>
    <t>Recycled/Scrap, United States, Indonesia, Peru, Brazil, China, Chile, Eritrea, India, Japan, Argentina, Australia, Austria, Canada, Ethiopia, Germany, Ghana, Guinea, Guyana, Malaysia, Mexico, Mongolia, Mozambique, Namibia, Niger, Nigeria, Portugal, Russian Federation, Sierra Leone, Spain, Thailand, Zimbabwe</t>
  </si>
  <si>
    <t>Toshiaki Dobashi</t>
  </si>
  <si>
    <t>tdobashi@aida-j.jp</t>
  </si>
  <si>
    <t>Recycled/Scrap, Japan, Canada, Peru, Portugal, Spain, Indonesia, Australia, Panama, Bolivia (Plurinational State of), Chile, United States, Benin, Burkina Faso, Colombia, Ecuador, Eritrea, Ghana, Guatemala, Guinea, Guyana, Honduras, Mali, Nicaragua, Russian Federation, Senegal, Togo, India, Germany, Brazil, China, Ethiopia, Malaysia, South Africa, Switzerland</t>
  </si>
  <si>
    <t>Sales</t>
  </si>
  <si>
    <t>ftmill.service@kennametal.com</t>
  </si>
  <si>
    <t>Recycled/Scrap, Indonesia, China, United States, Austria, Japan, Canada, Portugal, Brazil, Colombia, Mongolia, Chile, Ecuador, Luxembourg, Argentina, Cambodia, Guyana, Hungary, India, Kazakhstan, Korea, Malaysia, Myanmar, Namibia, Belgium, South Africa, Taiwan, Peru, Ethiopia, Germany, Australia, Spain, Ireland, Niger, Nigeria, Russian Federation, United Kingdom, Viet Nam, Estonia, Suriname, Djibouti, Egypt, France, Israel, Madagascar, Netherlands, Sierra Leone, Singapore, Slovakia, Switzerland, Thailand, Zimbabwe, Eritrea, Bolivia (Plurinational State of), Mexico, Uzbekistan, Panama, Hong Kong</t>
  </si>
  <si>
    <t>Recycled/Scrap, Switzerland, Australia, Germany, Canada, Andorra, Russian Federation, Italy, Chile, China, Japan</t>
  </si>
  <si>
    <t>sales@csnftn.cn</t>
  </si>
  <si>
    <t>Recycled/Scrap, China, Brazil, Canada, Australia, Russian Federation, Thailand, Democratic Republic of Congo, Mozambique, India, Ethiopia, Malaysia, Guyana, Namibia, Peru, Colombia, Mongolia, Myanmar, Portugal, Taiwan, Argentina, Austria, Chile, Ecuador, Japan, Belgium, Cambodia, Germany, Hungary, Kazakhstan, Korea, Luxembourg, France, Madagascar, Niger, Nigeria, Sierra Leone, United States, Zimbabwe, Bolivia (Plurinational State of), Guinea, Indonesia, Congo, Ireland, Spain, United Kingdom, Mali, Uzbekistan, Ghana, Egypt, Estonia, Israel, Netherlands, Philippines, Singapore, Slovakia, Suriname, Switzerland, Benin, Eritrea, Mauritania, Nicaragua, Togo, Djibouti, Viet Nam, Armenia, Azerbaijan, Bahamas, Barbados, Belarus, Bosnia and Herzegovina, Botswana, Bulgaria, Burkina Faso, Cameroon, Croatia, Cyprus, Denmark, Dominica, Dominican Republic, El Salvador, Fiji, Finland, Gabon, Gambia, Georgia, Greece, Guatemala, Honduras, Hong Kong, Iceland, Italy, Jordan, Kuwait, Kyrgyzstan, Latvia, Lebanon, Liberia, Libya, Liechtenstein, Lithuania, Malta, Mauritius, Mexico, Morocco, New Caledonia, New Zealand, Norway, Oman, Pakistan, Panama, Papua New Guinea, Poland, Puerto Rico, Romania, San Marino, Saudi Arabia, Senegal, Serbia, Slovenia, Solomon Islands, Sweden, Tajikistan, Trinidad and Tobago, Tunisia, Turkey, United Arab Emirates, Uruguay, Yemen</t>
  </si>
  <si>
    <t>China, Namibia, Japan, Austria, Brazil, Canada, Colombia, Mongolia, Portugal, Peru, Argentina, Cambodia, Chile, Ecuador, Guyana, Hungary, India, Kazakhstan, Korea, Luxembourg, Malaysia, Myanmar, Belgium, Ethiopia, Germany, Suriname, United States, Australia, Ireland, Niger, Nigeria, Spain, United Kingdom, Switzerland, Egypt, Estonia, France, Israel, Madagascar, Netherlands, Sierra Leone, Singapore, Slovakia, Thailand, Zimbabwe, Djibouti, Indonesia, Taiwan, Viet Nam, Russian Federation, Bolivia (Plurinational State of), Mexico, Uzbekistan, Eritrea, Andorra, Hong Kong, Recycled/Scrap, Saudi Arabia, Armenia, Azerbaijan, Bahamas, Barbados, Belarus, Benin, Bosnia and Herzegovina, Botswana, Bulgaria, Burkina Faso, Cameroon, Croatia, Cyprus, Denmark, Dominica, Dominican Republic, El Salvador, Fiji, Finland, Gabon, Gambia, Georgia, Ghana, Greece, Guatemala, Guinea, Honduras, Iceland, Italy, Jordan, Kuwait, Kyrgyzstan, Latvia, Lebanon, Liberia, Libya, Liechtenstein, Lithuania, Mali, Malta, Mauritania, Mauritius, Morocco, New Caledonia, New Zealand, Nicaragua, Norway, Oman, Pakistan, Panama, Papua New Guinea, Philippines, Poland, Puerto Rico, Romania, San Marino, Senegal, Serbia, Slovenia, Solomon Islands, Sweden, Tajikistan, Togo, Trinidad and Tobago, Tunisia, Turkey, United Arab Emirates, Uruguay, Yemen</t>
  </si>
  <si>
    <t>Recycled/Scrap, China, Indonesia, Korea, Viet Nam, Australia, Brazil, Colombia, Ireland, Malaysia, Mongolia, Myanmar, Niger, Nigeria, Peru, Portugal, Russian Federation, Thailand, United Kingdom, Argentina, Germany, Zimbabwe, Bolivia (Plurinational State of), Namibia, India, Ethiopia, France, Madagascar, Sierra Leone, Spain, Taiwan, United States, Switzerland, Austria, Chile, Ecuador, Japan, Belgium, Cambodia, Canada, Egypt, Estonia, Guyana, Hungary, Israel, Kazakhstan, Luxembourg, Netherlands, Singapore, Slovakia, Suriname, Djibouti, Mali, Uzbekistan, Ghana, Italy, Mexico, Turkey, Benin, Eritrea, Guinea, Mauritania, Nicaragua, Togo, Armenia, Azerbaijan, Bahamas, Barbados, Belarus, Bosnia and Herzegovina, Botswana, Bulgaria, Burkina Faso, Cameroon, Croatia, Cyprus, Denmark, Dominica, Dominican Republic, El Salvador, Fiji, Finland, Gabon, Gambia, Georgia, Greece, Guatemala, Honduras, Hong Kong, Iceland, Jordan, Kuwait, Kyrgyzstan, Latvia, Lebanon, Liberia, Libya, Liechtenstein, Lithuania, Malta, Mauritius, Morocco, New Caledonia, New Zealand, Norway, Oman, Pakistan, Panama, Papua New Guinea, Philippines, Poland, Puerto Rico, Romania, San Marino, Saudi Arabia, Senegal, Serbia, Slovenia, Solomon Islands, Sweden, Tajikistan, Trinidad and Tobago, Tunisia, United Arab Emirates, Uruguay, Yemen</t>
  </si>
  <si>
    <t>Recycled/Scrap, Canada, Japan, Peru, Indonesia, Germany, China, Chile, Australia, Switzerland, Zambia, Argentina, United States, Brazil, Democratic Republic of Congo, Portugal, Spain, India, Bolivia (Plurinational State of), Mexico, Korea, Congo, Andorra, Rwanda, Dominica, Dominican Republic, Nicaragua</t>
  </si>
  <si>
    <t>Recycled/Scrap, Germany, Chile, China, Australia, Japan, Brazil, Peru, Sweden, Canada, Thailand, Finland, Indonesia, Ireland, Mexico, Andorra, Switzerland</t>
  </si>
  <si>
    <t>Recycled/Scrap, Germany, Brazil, China, Canada, Indonesia, United States, Japan, Peru, Chile, Bulgaria, Turkey, Australia, Bermuda, Malaysia, Uzbekistan, Korea, Hong Kong, Andorra, Philippines, Georgia, Mexico</t>
  </si>
  <si>
    <t>Recycled/Scrap, Philippines, Italy, China, Brazil, Canada, Indonesia, Germany, Japan, United States, India, Peru, Hong Kong, Australia, Chile, Finland, Ireland, Mexico, Sweden, Thailand</t>
  </si>
  <si>
    <t>Recycled/Scrap, Sweden, China, Finland, Ireland, Indonesia, Canada, Philippines, Japan, Brazil, Italy, Lithuania, Panama, Germany, Australia, Singapore, South Africa, Switzerland</t>
  </si>
  <si>
    <t>Recycled/Scrap, China, Mongolia, Mexico, Korea, Canada, Indonesia, Japan, Argentina, Austria, Belgium, Brazil, Cambodia, Chile, Colombia, Ecuador, Ethiopia, Germany, Guyana, Hungary, India, Kazakhstan, Luxembourg, Malaysia, Myanmar, Namibia, Peru, Portugal, South Africa, Taiwan, Panama, Australia, Djibouti, Egypt, Estonia, France, Ireland, Israel, Madagascar, Netherlands, Niger, Nigeria, Russian Federation, Sierra Leone, Singapore, Slovakia, Spain, Suriname, Switzerland, Thailand, United Kingdom, United States, Viet Nam, Zimbabwe</t>
  </si>
  <si>
    <t>Ms.Luciana Miranda Pagnoncelli</t>
  </si>
  <si>
    <t>lpagnoncelli@mtaboca.com.br</t>
  </si>
  <si>
    <t>Recycled/Scrap, Brazil, Thailand, China, Australia, Germany, Colombia, Argentina, Indonesia, Belgium, Ireland, Japan, Ethiopia, France, India, Canada, Austria, Chile, Ecuador, Cambodia, Djibouti, Egypt, Estonia, Guyana, Hungary, Israel, Kazakhstan, United States, Peru, Bolivia (Plurinational State of), Niger, Nigeria, Malaysia, Russian Federation, Mongolia, Myanmar, Portugal, United Kingdom, Viet Nam, Zimbabwe, Switzerland, Sierra Leone, Panama, Philippines, Madagascar, Mali, Spain, Taiwan, Uzbekistan, Ghana, Åland Islands, Andorra, New Zealand, Rwanda, Benin, Eritrea, Guinea, Mauritania, Nicaragua, Togo, Burundi, Democratic Republic of Congo, Uganda</t>
  </si>
  <si>
    <t>Pranav Mathur</t>
  </si>
  <si>
    <t>pm@mpil.co.in</t>
  </si>
  <si>
    <t>Recycled/Scrap, India, Brazil, Namibia, Mozambique, Japan, Canada, Malaysia, Guyana, Colombia, Mongolia, Myanmar, Portugal, Argentina, Austria, Chile, Ecuador, Cambodia, Hungary, Kazakhstan, Korea, Luxembourg, Belgium, South Africa, China, Ethiopia, Sierra Leone, Australia, Zimbabwe, Germany, United States, Peru, Niger, Nigeria, France, Madagascar, Thailand, Spain, Ireland, United Kingdom, Indonesia, Netherlands, Switzerland, Egypt, Singapore, Slovakia, Djibouti, Estonia, Israel, Suriname, Kenya, Slovenia, Jersey, Taiwan, Russian Federation, Viet Nam, Rwanda, Bolivia (Plurinational State of), Guinea, Democratic Republic of Congo, Mali, Uzbekistan, Ghana, Mexico, Andorra, Benin, Burundi, Eritrea, Mauritania, Nicaragua, Togo, Armenia, Azerbaijan, Bahamas, Barbados, Belarus, Bosnia and Herzegovina, Botswana, Bulgaria, Burkina Faso, Cameroon, Croatia, Cyprus, Denmark, Dominica, Dominican Republic, El Salvador, Fiji, Finland, Gabon, Gambia, Georgia, Greece, Guatemala, Honduras, Hong Kong, Iceland, Italy, Jordan, Kuwait, Kyrgyzstan, Latvia, Lebanon, Liberia, Libya, Liechtenstein, Lithuania, Malta, Mauritius, Morocco, New Caledonia, New Zealand, Norway, Oman, Pakistan, Panama, Papua New Guinea, Philippines, Poland, Puerto Rico, Romania, San Marino, Saudi Arabia, Senegal, Serbia, Solomon Islands, Sweden, Tajikistan, Trinidad and Tobago, Tunisia, Turkey, United Arab Emirates, Uruguay, Yemen</t>
  </si>
  <si>
    <t>Ronaldo Marinho Lasm</t>
  </si>
  <si>
    <t>ronaldo.lasmar@mtaboca.com.br</t>
  </si>
  <si>
    <t>Brazil, Recycled/Scrap, China, Australia, Namibia, Canada, Germany, Malaysia, Guinea, Austria, Mozambique, Mali, Ghana, Democratic Republic of Congo, Hong Kong, Jersey, Papua New Guinea, Philippines, South Africa, Switzerland, Tanzania, India, Ethiopia, France, Thailand, Guyana, Sierra Leone, Zimbabwe, Japan, Madagascar, Niger, Nigeria, Russian Federation, United States, Bolivia (Plurinational State of), Colombia, Indonesia, Ireland, Argentina, Chile, Ecuador, Belgium, Cambodia, Djibouti, Egypt, Estonia, Hungary, Israel, Kazakhstan, Rwanda, Mongolia, Myanmar, Peru, Portugal, Spain, Taiwan, United Kingdom, Uzbekistan, Panama, Benin, Eritrea, Mauritania, Nicaragua, Togo</t>
  </si>
  <si>
    <t>Ms. Rosa Reategui</t>
  </si>
  <si>
    <t>rosa.reategui@minsur.com</t>
  </si>
  <si>
    <t>Recycled/Scrap, Peru, Brazil, Malaysia, Myanmar, Colombia, Mongolia, Portugal, Argentina, Germany, Canada, Korea, Cambodia, India, Japan, Austria, Chile, Ecuador, Belgium, Guyana, Hungary, Kazakhstan, Luxembourg, Namibia, Ethiopia, China, Thailand, Niger, Nigeria, Australia, Ireland, United Kingdom, Zimbabwe, Indonesia, United States, France, Madagascar, Sierra Leone, Spain, Djibouti, Egypt, Israel, Netherlands, Singapore, Slovakia, Suriname, Switzerland, Estonia, Rwanda, Taiwan, Viet Nam, Russian Federation, Bolivia (Plurinational State of), Eritrea, Norway, Tunisia, Mali, Uzbekistan, Panama, Ghana, Benin, Democratic Republic of Congo, Guinea, Mauritania, Nicaragua, Togo, Åland Islands, Morocco</t>
  </si>
  <si>
    <t>(+81)3-5252-5200</t>
  </si>
  <si>
    <t>Copper Mountain, Escondida, Los Pelambres</t>
  </si>
  <si>
    <t>Recycled/Scrap, Canada, Japan, Chile, Guinea, Papua New Guinea, Austria, Mongolia, Mozambique, United Kingdom, Indonesia, Australia, Peru, Mexico, China, Hong Kong, Congo, Panama, Argentina, United States, Brazil, Russian Federation, Eritrea, India, Korea, Burundi, Rwanda, Åland Islands, Malaysia</t>
  </si>
  <si>
    <t>Recycled/Scrap, Mexico, China, Japan, Peru, Canada, United States, Portugal, Chile, Argentina, Austria, Belgium, Brazil, Cambodia, Colombia, Ecuador, Ethiopia, Germany, Guyana, Hungary, India, Kazakhstan, Korea, Luxembourg, Malaysia, Mongolia, Myanmar, Namibia, Taiwan, Eritrea, Indonesia, Australia, Spain, Panama, Egypt, Estonia, France, Ireland, Israel, Madagascar, Netherlands, Niger, Nigeria, Russian Federation, Sierra Leone, Singapore, Slovakia, Suriname, Switzerland, Thailand, United Kingdom, Zimbabwe, Djibouti, Viet Nam, Rwanda, Armenia, Azerbaijan, Bahamas, Barbados, Belarus, Benin, Bolivia (Plurinational State of), Bosnia and Herzegovina, Botswana, Bulgaria, Burkina Faso, Cameroon, Croatia, Cyprus, Denmark, Dominica, Dominican Republic, El Salvador, Fiji, Finland, Gabon, Gambia, Georgia, Ghana, Greece, Guatemala, Guinea, Honduras, Hong Kong, Iceland, Italy, Jordan, Kenya, Kuwait, Kyrgyzstan, Latvia, Lebanon, Liberia, Libya, Liechtenstein, Lithuania, Mali, Malta, Mauritania, Mauritius, Morocco, Mozambique, New Caledonia, New Zealand, Nicaragua, Norway, Oman, Pakistan, Papua New Guinea, Philippines, Poland, Puerto Rico, Romania, San Marino, Saudi Arabia, Senegal, Serbia, Slovenia, Solomon Islands, South Africa, Sweden, Tajikistan, Togo, Trinidad and Tobago, Tunisia, Turkey, United Arab Emirates, Uruguay, Uzbekistan, Yemen</t>
  </si>
  <si>
    <t>Recycled/Scrap, United States, Canada, Switzerland, China, Mexico, Japan, Brazil, Eritrea, Taiwan, Argentina, Austria, Belgium, Cambodia, Colombia, Ecuador, Ethiopia, Germany, Guyana, Hungary, India, Kazakhstan, Korea, Luxembourg, Malaysia, Mongolia, Myanmar, Namibia, Peru, Chile, Portugal, Bolivia (Plurinational State of), United Kingdom, Andorra, Australia, Egypt, Estonia, France, Indonesia, Ireland, Israel, Madagascar, Netherlands, Russian Federation, Sierra Leone, Singapore, Slovakia, Suriname, Zimbabwe, Djibouti, Viet Nam, Panama, Kyrgyzstan, Niger, Nigeria, Spain, Thailand, Angola, Burundi, Central African Republic, Congo, Democratic Republic of Congo, Kenya, Mozambique, South Africa, South Sudan, Sudan, Tanzania, Uganda, Zambia, Dominican Republic, Armenia, Azerbaijan, Bahamas, Barbados, Belarus, Benin, Bosnia and Herzegovina, Botswana, Bulgaria, Burkina Faso, Cameroon, Croatia, Cyprus, Denmark, Dominica, El Salvador, Fiji, Finland, Gabon, Gambia, Georgia, Ghana, Greece, Guatemala, Guinea, Honduras, Hong Kong, Iceland, Italy, Jordan, Kuwait, Latvia, Lebanon, Liberia, Libya, Liechtenstein, Lithuania, Mali, Malta, Mauritania, Mauritius, Morocco, New Caledonia, New Zealand, Nicaragua, Norway, Oman, Pakistan, Papua New Guinea, Philippines, Poland, Puerto Rico, Romania, San Marino, Saudi Arabia, Senegal, Serbia, Slovenia, Solomon Islands, Sweden, Tajikistan, Togo, Trinidad and Tobago, Tunisia, Turkey, United Arab Emirates, Uruguay, Uzbekistan, Yemen</t>
  </si>
  <si>
    <t>Recycled/Scrap, China, South Africa, Switzerland, Singapore, Brazil, Indonesia, United States, Canada, Mexico, Nigeria, Russian Federation, Andorra, Argentina, Armenia, Australia, Austria, Azerbaijan, Bahamas, Barbados, Belarus, Belgium, Benin, Bolivia (Plurinational State of), Bosnia and Herzegovina, Botswana, Bulgaria, Burkina Faso, Cambodia, Cameroon, Chile, Colombia, Croatia, Cyprus, Denmark, Dominica, Dominican Republic, Ecuador, Egypt, El Salvador, Eritrea, Estonia, Ethiopia, Fiji, Finland, France, Gabon, Gambia, Georgia, Germany, Ghana, Greece, Guatemala, Guinea, Guyana, Honduras, Hong Kong, Hungary, Iceland, India, Ireland, Israel, Italy, Japan, Jordan, Kazakhstan, Korea, Kuwait, Kyrgyzstan, Latvia, Lebanon, Liberia, Libya, Liechtenstein, Lithuania, Luxembourg, Madagascar, Malaysia, Mali, Malta, Mauritania, Mauritius, Mongolia, Morocco, Myanmar, Namibia, Netherlands, New Caledonia, New Zealand, Nicaragua, Niger, Norway, Oman, Pakistan, Panama, Papua New Guinea, Peru, Philippines, Poland, Portugal, Puerto Rico, Romania, San Marino, Saudi Arabia, Senegal, Serbia, Sierra Leone, Slovakia, Slovenia, Solomon Islands, Spain, Suriname, Sweden, Taiwan, Tajikistan, Thailand, Togo, Trinidad and Tobago, Tunisia, Turkey, United Arab Emirates, United Kingdom, Uruguay, Uzbekistan, Yemen, Zimbabwe</t>
  </si>
  <si>
    <t>Recycled/Scrap, China, Peru, Japan, Switzerland, Australia, United States, Hong Kong, Brazil, Chile, Korea, Angola, Argentina, Austria, Cambodia, Canada, Colombia, Congo, Ecuador, Guyana, Hungary, India, Kazakhstan, Luxembourg, Malaysia, Mongolia, Myanmar, Portugal, South Sudan, Sudan, Tanzania, Zambia, Singapore, Indonesia, South Africa, Panama, Nigeria, Spain, Belgium, Burundi, Central African Republic, Djibouti, Egypt, Estonia, Ethiopia, France, Germany, Ireland, Israel, Madagascar, Namibia, Netherlands, Niger, Russian Federation, Rwanda, Sierra Leone, Slovakia, Suriname, Taiwan, Thailand, Uganda, United Kingdom, Viet Nam, Zimbabwe, Guinea, Papua New Guinea</t>
  </si>
  <si>
    <t>Recycled/Scrap, Singapore, Switzerland, China, Peru, Indonesia, Nigeria, Australia, Brazil, Canada, Chile, Ethiopia, Germany, Malaysia, Hong Kong, Andorra, Argentina, Armenia, Austria, Azerbaijan, Bahamas, Barbados, Belarus, Belgium, Benin, Bolivia (Plurinational State of), Bosnia and Herzegovina, Botswana, Bulgaria, Burkina Faso, Cambodia, Cameroon, Colombia, Croatia, Cyprus, Denmark, Dominica, Dominican Republic, Ecuador, Egypt, El Salvador, Eritrea, Estonia, Fiji, Finland, France, Gabon, Gambia, Georgia, Ghana, Greece, Guatemala, Guinea, Guyana, Honduras, Hungary, Iceland, India, Ireland, Israel, Italy, Japan, Jordan, Kazakhstan, Korea, Kuwait, Kyrgyzstan, Latvia, Lebanon, Liberia, Libya, Liechtenstein, Lithuania, Luxembourg, Madagascar, Mali, Malta, Mauritania, Mauritius, Mexico, Mongolia, Morocco, Myanmar, Namibia, Netherlands, New Caledonia, New Zealand, Nicaragua, Niger, Norway, Oman, Pakistan, Panama, Papua New Guinea, Philippines, Poland, Portugal, Puerto Rico, Romania, Russian Federation, San Marino, Saudi Arabia, Senegal, Serbia, Sierra Leone, Slovakia, Slovenia, Solomon Islands, Spain, Suriname, Sweden, Taiwan, Tajikistan, Thailand, Togo, Trinidad and Tobago, Tunisia, Turkey, United Arab Emirates, United Kingdom, United States, Uruguay, Uzbekistan, Yemen, Zimbabwe</t>
  </si>
  <si>
    <t>Yuxing Shang</t>
  </si>
  <si>
    <t>Yuxing.Shang@metalor.com</t>
  </si>
  <si>
    <t>Mining, recycled and scrap sources</t>
  </si>
  <si>
    <t>Recycled/Scrap, Switzerland, Canada, United States, China, Indonesia, Belgium, Sweden, United Kingdom, Rwanda, Burundi, Angola, Peru, Hong Kong, Andorra, Democratic Republic of Congo, Central African Republic, Congo, South Sudan, Sudan, Tanzania, Uganda, Zambia, Armenia, Japan, Mexico, Niger, Nigeria, Mozambique, Taiwan, Chile, Eritrea, India, Russian Federation, South Africa, Singapore, Argentina, Australia, Austria, Azerbaijan, Bahamas, Barbados, Belarus, Benin, Bolivia (Plurinational State of), Bosnia and Herzegovina, Botswana, Brazil, Bulgaria, Burkina Faso, Cambodia, Cameroon, Colombia, Croatia, Cyprus, Denmark, Dominica, Dominican Republic, Ecuador, Egypt, El Salvador, Estonia, Ethiopia, Fiji, Finland, France, Gabon, Gambia, Georgia, Germany, Ghana, Greece, Guatemala, Guinea, Guyana, Honduras, Hungary, Iceland, Ireland, Israel, Italy, Jordan, Kazakhstan, Korea, Kuwait, Kyrgyzstan, Latvia, Lebanon, Liberia, Libya, Liechtenstein, Lithuania, Luxembourg, Madagascar, Malaysia, Mali, Malta, Mauritania, Mauritius, Mongolia, Morocco, Myanmar, Namibia, Netherlands, New Caledonia, New Zealand, Nicaragua, Norway, Oman, Pakistan, Panama, Papua New Guinea, Philippines, Poland, Portugal, Puerto Rico, Romania, San Marino, Saudi Arabia, Senegal, Serbia, Sierra Leone, Slovakia, Slovenia, Solomon Islands, Spain, Suriname, Tajikistan, Thailand, Togo, Trinidad and Tobago, Tunisia, Turkey, United Arab Emirates, Uruguay, Uzbekistan, Yemen, Zimbabwe</t>
  </si>
  <si>
    <t>Mr. Tadakazu Kagami</t>
  </si>
  <si>
    <t>tkagami@mmc.co.jp</t>
  </si>
  <si>
    <t>Recycled/Scrap, Japan, Indonesia, Guinea, Papua New Guinea, Canada, Argentina, Chile, China, Peru, Australia, Panama, India, Brazil, Portugal, Angola, Austria, Cambodia, Colombia, Congo, Democratic Republic of Congo, Ecuador, Guyana, Hungary, Kazakhstan, Korea, Luxembourg, Malaysia, Mongolia, Morocco, Myanmar, South Sudan, Sudan, Tanzania, Zambia, United States, Belgium, Russian Federation, Mexico, Philippines, Burundi, Central African Republic, Djibouti, Egypt, Estonia, Ethiopia, France, Germany, Ireland, Israel, Madagascar, Namibia, Netherlands, Niger, Nigeria, Poland, Rwanda, Sierra Leone, Singapore, Slovakia, Spain, Suriname, Switzerland, Taiwan, Thailand, Uganda, United Kingdom, Viet Nam, Zimbabwe</t>
  </si>
  <si>
    <t>Recycled/Scrap, Japan, Australia, Chile, China, United States, Canada, South Africa, Brazil, Malaysia, United Kingdom, Panama, Burundi, Rwanda, Guinea, Namibia, Ethiopia, France, Madagascar, Niger, Nigeria, Russian Federation, Sierra Leone, Thailand, Bolivia (Plurinational State of), India, Guyana, Zimbabwe, Switzerland, Mali, Ghana, Andorra, Austria, Germany, Hong Kong, Papua New Guinea, Philippines, Democratic Republic of Congo, Jersey, Mozambique, Tanzania, Indonesia, Colombia, Ireland, Mongolia, Myanmar, Peru, Portugal, Spain, Taiwan, Uzbekistan, Estonia, Eritrea, Tonga, Argentina, Benin, Ecuador, Mauritania, Nicaragua, Togo, Armenia, Azerbaijan, Bahamas, Barbados, Belarus, Belgium, Bosnia and Herzegovina, Botswana, Bulgaria, Burkina Faso, Cambodia, Cameroon, Croatia, Cyprus, Denmark, Dominica, Dominican Republic, Egypt, El Salvador, Fiji, Finland, Gabon, Gambia, Georgia, Greece, Guatemala, Honduras, Hungary, Iceland, Israel, Italy, Jordan, Kazakhstan, Korea, Kuwait, Kyrgyzstan, Latvia, Lebanon, Liberia, Libya, Liechtenstein, Lithuania, Luxembourg, Malta, Mauritius, Mexico, Morocco, Netherlands, New Caledonia, New Zealand, Norway, Oman, Pakistan, Poland, Puerto Rico, Romania, San Marino, Saudi Arabia, Senegal, Serbia, Singapore, Slovakia, Slovenia, Solomon Islands, Suriname, Sweden, Tajikistan, Trinidad and Tobago, Tunisia, Turkey, United Arab Emirates, Uruguay, Yemen</t>
  </si>
  <si>
    <t>(+81)3-3252-3131</t>
  </si>
  <si>
    <t>Recycled/Scrap, Japan, Australia, Canada, China, United States, Indonesia, Chile, Peru, Panama, Mongolia, Korea, Mexico, Hong Kong, India, Argentina, Austria, Belgium, Brazil, Cambodia, Colombia, Ecuador, Egypt, Estonia, Ethiopia, France, Germany, Guyana, Hungary, Ireland, Israel, Kazakhstan, Luxembourg, Madagascar, Malaysia, Myanmar, Namibia, Netherlands, Niger, Nigeria, Portugal, Russian Federation, Sierra Leone, Singapore, Slovakia, Spain, Suriname, Switzerland, Taiwan, Thailand, United Kingdom, Zimbabwe, Djibouti, Viet Nam, Democratic Republic of Congo, Eritrea, Turkey, Armenia, Azerbaijan, Bahamas, Barbados, Belarus, Benin, Bolivia (Plurinational State of), Bosnia and Herzegovina, Botswana, Bulgaria, Burkina Faso, Cameroon, Croatia, Cyprus, Denmark, Dominica, Dominican Republic, El Salvador, Fiji, Finland, Gabon, Gambia, Georgia, Ghana, Greece, Guatemala, Guinea, Honduras, Iceland, Italy, Jordan, Kuwait, Kyrgyzstan, Latvia, Lebanon, Liberia, Libya, Liechtenstein, Lithuania, Mali, Malta, Mauritania, Mauritius, Morocco, New Caledonia, New Zealand, Nicaragua, Norway, Oman, Pakistan, Papua New Guinea, Philippines, Poland, Puerto Rico, Romania, San Marino, Saudi Arabia, Senegal, Serbia, Slovenia, Solomon Islands, Sweden, Tajikistan, Togo, Trinidad and Tobago, Tunisia, United Arab Emirates, Uruguay, Uzbekistan, Yemen</t>
  </si>
  <si>
    <t>Recycled/Scrap, Japan, Austria, Argentina, Brazil, Cambodia, Canada, Chile, Colombia, Ecuador, Guyana, Hungary, India, Kazakhstan, Korea, Luxembourg, Malaysia, Mongolia, Myanmar, Portugal, Belgium, Namibia, Peru, South Africa, Germany, Ethiopia, China, Australia, Thailand, Djibouti, Egypt, France, Ireland, Madagascar, Netherlands, Niger, Nigeria, Sierra Leone, Singapore, Slovakia, Spain, Suriname, Switzerland, United Kingdom, United States, Zimbabwe, Estonia, Indonesia, Israel, Taiwan, Viet Nam, Russian Federation, Panama, Bolivia (Plurinational State of), Italy</t>
  </si>
  <si>
    <t>Mr.Mariano Pero Taborga</t>
  </si>
  <si>
    <t>mpero@omsabo.com</t>
  </si>
  <si>
    <t>Recycled/Scrap, Indonesia, China, India, Brazil, Malaysia, Peru, Canada, Mongolia, Portugal, Myanmar, Argentina, Colombia, Austria, Cambodia, Kazakhstan, Korea, Luxembourg, Guyana, Japan, Democratic Republic of Congo, Chile, Namibia, Belgium, Ecuador, Hungary, Taiwan, Germany, Ethiopia, Australia, Russian Federation, Niger, Nigeria, Thailand, Zimbabwe, Ireland, United Kingdom, Viet Nam, Philippines, Sierra Leone, Spain, United States, Djibouti, Egypt, Estonia, France, Israel, Madagascar, Netherlands, Singapore, Slovakia, Suriname, Switzerland, Bolivia (Plurinational State of), United Arab Emirates, Panama, Congo, South Africa, Ghana, Guinea, Mexico, Mozambique</t>
  </si>
  <si>
    <t>Recycled/Scrap, Switzerland, Australia, United States, Canada, Indonesia, China, Japan, United Kingdom, South Africa, Mexico, Peru, Brazil, Ecuador, Malaysia, Ghana, Dominica, Dominican Republic, Guinea, Liberia, Mauritania, Argentina, Tanzania, Belgium, Hong Kong, Andorra, Burkina Faso, Azerbaijan, Germany, Russian Federation, Kazakhstan, Eritrea, Austria, Cambodia, Chile, Colombia, Djibouti, Egypt, Estonia, Ethiopia, France, Guyana, Hungary, India, Ireland, Israel, Korea, Luxembourg, Madagascar, Mongolia, Myanmar, Namibia, Netherlands, Niger, Nigeria, Portugal, Sierra Leone, Singapore, Slovakia, Suriname, Taiwan, Thailand, Viet Nam, Zimbabwe, Poland, Åland Islands, Italy, Nicaragua, Panama</t>
  </si>
  <si>
    <t>Miss Guo Hong</t>
  </si>
  <si>
    <t>guoh_nniec@otic.com.cn</t>
  </si>
  <si>
    <t>Recycled/Scrap, China, Brazil, Rwanda, Ethiopia, Burundi, Malaysia, Japan, Guyana, Australia, Austria, Mongolia, Portugal, Mozambique, Myanmar, Chile, Angola, Cambodia, Kazakhstan, Korea, Luxembourg, Colombia, Ecuador, Argentina, Tanzania, Zambia, Hungary, Sudan, South Sudan, Canada, Niger, Nigeria, Thailand, United States, India, Namibia, Zimbabwe, Sierra Leone, Madagascar, France, Estonia, Peru, Germany, Indonesia, Spain, Uganda, Mexico, Belgium, Central African Republic, Egypt, Singapore, Ireland, United Kingdom, Djibouti, Israel, Netherlands, Slovakia, Suriname, Switzerland, Slovenia, Democratic Republic of Congo, Russian Federation, Congo, Viet Nam, Taiwan, Guinea, Bolivia (Plurinational State of), Tonga, Andorra, Eritrea, Benin, Ghana, South Africa, Mali, Mauritania, Nicaragua, Togo, Uzbekistan</t>
  </si>
  <si>
    <t>Yasuyuki Yonenaga</t>
  </si>
  <si>
    <t>Recycled/Scrap, Japan, Australia, Brazil, Canada, China, Malaysia, Niger, Nigeria, Portugal, Spain, Switzerland, Thailand, Chile, Indonesia, Peru, Mozambique, Rwanda, Democratic Republic of Congo, Panama, Kyrgyzstan, Bolivia (Plurinational State of), Germany, United States, Argentina, Austria, Belgium, Cambodia, Colombia, Ecuador, Egypt, Estonia, Ethiopia, France, Guyana, Hungary, India, Ireland, Israel, Kazakhstan, Korea, Luxembourg, Madagascar, Mongolia, Myanmar, Namibia, Netherlands, Sierra Leone, Singapore, Slovakia, Suriname, United Kingdom, Zimbabwe, Djibouti, Uzbekistan, Hong Kong, Congo, Armenia, Azerbaijan, Bahamas, Barbados, Belarus, Benin, Bosnia and Herzegovina, Botswana, Bulgaria, Burkina Faso, Cameroon, Croatia, Cyprus, Denmark, Dominica, Dominican Republic, El Salvador, Eritrea, Fiji, Finland, Gabon, Gambia, Georgia, Ghana, Greece, Guatemala, Guinea, Honduras, Iceland, Italy, Jordan, Kuwait, Latvia, Lebanon, Liberia, Libya, Liechtenstein, Lithuania, Mali, Malta, Mauritania, Mauritius, Mexico, Morocco, New Caledonia, New Zealand, Nicaragua, Norway, Oman, Pakistan, Papua New Guinea, Philippines, Poland, Puerto Rico, Romania, Russian Federation, San Marino, Saudi Arabia, Senegal, Serbia, Slovenia, Solomon Islands, Sweden, Taiwan, Tajikistan, Togo, Trinidad and Tobago, Tunisia, Turkey, United Arab Emirates, Uruguay, Yemen</t>
  </si>
  <si>
    <t>(+81)3-5437-8000</t>
  </si>
  <si>
    <t>Because it is a Conflict-Free Gold Refiner, is no problem.</t>
  </si>
  <si>
    <t>Recycled/Scrap, Australia, Japan, Canada, China, Chile, Panama, United States, Hong Kong, Peru, Eritrea, Russian Federation, Belgium, Brazil, Indonesia, Argentina, Austria, Cambodia, Colombia, Djibouti, Ecuador, Egypt, Estonia, Ethiopia, France, Germany, Guyana, Hungary, India, Ireland, Israel, Kazakhstan, Korea, Luxembourg, Madagascar, Malaysia, Mongolia, Myanmar, Namibia, Netherlands, Niger, Nigeria, Portugal, Sierra Leone, Singapore, Slovakia, Spain, Suriname, Switzerland, Taiwan, Thailand, United Kingdom, Viet Nam, Zimbabwe, South Africa</t>
  </si>
  <si>
    <t>MS. SIGNE KASK, MR.</t>
  </si>
  <si>
    <t>s.kask@neomaterials.com (Signe Kask), t.vau@neomat</t>
  </si>
  <si>
    <t>Recycled/Scrap, Estonia, Brazil, India, Guyana, Malaysia, Japan, Canada, Argentina, Austria, Myanmar, Colombia, Ecuador, Mongolia, Portugal, Cambodia, Chile, Hungary, Kazakhstan, Korea, Luxembourg, Ethiopia, Namibia, Belgium, Germany, Peru, United States, Australia, Thailand, China, Niger, Nigeria, Sierra Leone, Zimbabwe, France, Madagascar, Spain, Indonesia, Egypt, Ireland, Netherlands, Singapore, Slovakia, Switzerland, Djibouti, Israel, Suriname, United Kingdom, Rwanda, Burundi, Mozambique, Taiwan, Russian Federation, Viet Nam, Tonga, Guinea, Bolivia (Plurinational State of), Panama, Eritrea, Ghana, Mexico, Benin, Democratic Republic of Congo, Tanzania, Uganda, Zambia, Congo, South Africa, Andorra, Armenia, Azerbaijan, Bahamas, Barbados, Belarus, Bosnia and Herzegovina, Botswana, Bulgaria, Burkina Faso, Cameroon, Croatia, Cyprus, Denmark, Dominica, Dominican Republic, El Salvador, Fiji, Finland, Gabon, Gambia, Georgia, Greece, Guatemala, Honduras, Hong Kong, Iceland, Italy, Jordan, Kuwait, Kyrgyzstan, Latvia, Lebanon, Liberia, Libya, Liechtenstein, Lithuania, Mali, Malta, Mauritania, Mauritius, Morocco, New Caledonia, New Zealand, Nicaragua, Norway, Oman, Pakistan, Papua New Guinea, Philippines, Poland, Puerto Rico, Romania, San Marino, Saudi Arabia, Senegal, Serbia, Slovenia, Solomon Islands, Sweden, Tajikistan, Togo, Trinidad and Tobago, Tunisia, Turkey, United Arab Emirates, Uruguay, Uzbekistan, Yemen</t>
  </si>
  <si>
    <t>Recycled/Scrap, Turkey, Saudi Arabia, United Arab Emirates, Japan, China, Kazakhstan, Spain, Argentina, Australia, Austria, Belgium, Brazil, Cambodia, Canada, Chile, Colombia, Djibouti, Ecuador, Egypt, Estonia, Ethiopia, France, Germany, Guyana, Hungary, India, Indonesia, Ireland, Israel, Korea, Luxembourg, Madagascar, Malaysia, Mongolia, Myanmar, Namibia, Netherlands, Niger, Nigeria, Peru, Portugal, Sierra Leone, Singapore, Slovakia, Suriname, Switzerland, Thailand, United Kingdom, United States, Zimbabwe, Russian Federation, Panama, Philippines, Poland</t>
  </si>
  <si>
    <t>Recycled/Scrap, China, Portugal, Japan, Kazakhstan, Brazil, Colombia, Malaysia, Mongolia, Myanmar, India, Argentina, Austria, Chile, Ecuador, Cambodia, Canada, Guyana, Hungary, Korea, Luxembourg, Ethiopia, Peru, Namibia, Belgium, Germany, Thailand, United States, Australia, France, Ireland, Madagascar, Niger, Nigeria, Sierra Leone, Spain, United Kingdom, Egypt, Estonia, Israel, Netherlands, Singapore, Slovakia, Suriname, Switzerland, Zimbabwe, Djibouti, Indonesia, Russian Federation, Angola, Congo, South Sudan, Sudan, Tanzania, Zambia, Panama, Turkey, Saudi Arabia, United Arab Emirates, Taiwan, Mali, Uzbekistan, Ghana, Andorra, Bolivia (Plurinational State of), Viet Nam, Benin, Eritrea, Guinea, Mauritania, Nicaragua, Togo, Burundi, Central African Republic, Rwanda, Uganda, Armenia, Azerbaijan, Bahamas, Barbados, Belarus, Bosnia and Herzegovina, Botswana, Bulgaria, Burkina Faso, Cameroon, Croatia, Cyprus, Denmark, Dominica, Dominican Republic, El Salvador, Fiji, Finland, Gabon, Gambia, Georgia, Greece, Guatemala, Honduras, Hong Kong, Iceland, Italy, Jordan, Kuwait, Kyrgyzstan, Latvia, Lebanon, Liberia, Libya, Liechtenstein, Lithuania, Malta, Mauritius, Mexico, Morocco, New Caledonia, New Zealand, Norway, Oman, Pakistan, Papua New Guinea, Philippines, Poland, Puerto Rico, Romania, San Marino, Senegal, Serbia, Slovenia, Solomon Islands, Sweden, Tajikistan, Trinidad and Tobago, Tunisia, Uruguay, Yemen</t>
  </si>
  <si>
    <t>Recycled/Scrap, United States, Eritrea, Brazil, Malaysia, Argentina, Peru, Mongolia, Portugal, Colombia, Myanmar, Japan, Korea, Canada, India, Austria, Guyana, Namibia, Ethiopia, Belgium, Cambodia, Chile, Ecuador, Hungary, Kazakhstan, Luxembourg, Taiwan, Democratic Republic of Congo, China, Indonesia, Australia, Germany, Niger, Nigeria, Russian Federation, Thailand, Zimbabwe, Ireland, United Kingdom, Viet Nam, Bolivia (Plurinational State of), Sierra Leone, Spain, Egypt, Estonia, France, Israel, Madagascar, Netherlands, Singapore, Slovakia, Suriname, Switzerland, Djibouti, Congo, Ghana, Guinea, Mexico, Mozambique, South Africa, Rwanda, United Arab Emirates, Armenia, Azerbaijan, Bahamas, Barbados, Belarus, Benin, Bosnia and Herzegovina, Botswana, Bulgaria, Burkina Faso, Cameroon, Croatia, Cyprus, Denmark, Dominica, Dominican Republic, El Salvador, Fiji, Finland, Gabon, Gambia, Georgia, Greece, Guatemala, Honduras, Hong Kong, Iceland, Italy, Jordan, Kuwait, Kyrgyzstan, Latvia, Lebanon, Liberia, Libya, Liechtenstein, Lithuania, Mali, Malta, Mauritania, Mauritius, Morocco, New Caledonia, New Zealand, Nicaragua, Norway, Oman, Pakistan, Panama, Papua New Guinea, Philippines, Poland, Puerto Rico, Romania, San Marino, Saudi Arabia, Senegal, Serbia, Slovenia, Solomon Islands, Sweden, Tajikistan, Togo, Trinidad and Tobago, Tunisia, Turkey, Uruguay, Uzbekistan, Yemen</t>
  </si>
  <si>
    <t>Recycled/Scrap, Thailand, China, Netherlands, Philippines, Brazil, United States, Andorra, Australia, Chile, Germany, Japan, Peru, Viet Nam, Namibia, Eritrea, Bolivia (Plurinational State of), India</t>
  </si>
  <si>
    <t>Sales Group</t>
  </si>
  <si>
    <t>www.jjtanbre.com</t>
  </si>
  <si>
    <t>Recycled/Scrap, China, Brazil, Malaysia, Mozambique, Guyana, Mongolia, Myanmar, Portugal, Korea, Austria, Chile, Cambodia, Kazakhstan, Luxembourg, Angola, Colombia, Argentina, Ecuador, Hungary, South Sudan, Sudan, Japan, Tanzania, Zambia, Rwanda, Burundi, Ethiopia, Madagascar, Sierra Leone, Thailand, United States, Niger, Nigeria, Australia, France, India, Namibia, Zimbabwe, Peru, Indonesia, South Africa, Ireland, Spain, United Kingdom, Belgium, Canada, Egypt, Germany, Netherlands, Singapore, Central African Republic, Estonia, Israel, Philippines, Slovakia, Suriname, Switzerland, Djibouti, Kenya, Uganda, Democratic Republic of Congo, Russian Federation, Congo, Taiwan, Viet Nam, Bolivia (Plurinational State of), Guinea, Mali, Uzbekistan, Ghana, Andorra, Benin, Eritrea, Mauritania, Nicaragua, Togo, Armenia, Azerbaijan, Bahamas, Barbados, Belarus, Bosnia and Herzegovina, Botswana, Bulgaria, Burkina Faso, Cameroon, Croatia, Cyprus, Denmark, Dominica, Dominican Republic, El Salvador, Fiji, Finland, Gabon, Gambia, Georgia, Greece, Guatemala, Honduras, Hong Kong, Iceland, Italy, Jordan, Kuwait, Kyrgyzstan, Latvia, Lebanon, Liberia, Libya, Liechtenstein, Lithuania, Malta, Mauritius, Mexico, Morocco, New Caledonia, New Zealand, Norway, Oman, Pakistan, Panama, Papua New Guinea, Poland, Puerto Rico, Romania, San Marino, Saudi Arabia, Senegal, Serbia, Slovenia, Solomon Islands, Sweden, Tajikistan, Trinidad and Tobago, Tunisia, Turkey, United Arab Emirates, Uruguay, Yemen</t>
  </si>
  <si>
    <t>Recycled/Scrap, United States, Canada, Peru, Australia, China, Chile, Indonesia, Malaysia, Bermuda, Uzbekistan, Hong Kong, Eritrea, Portugal, Spain, Brazil, Democratic Republic of Congo, Japan, Mozambique, Niger, Nigeria, Rwanda, Switzerland, Thailand</t>
  </si>
  <si>
    <t>Recycled/Scrap, Canada, Japan, Australia, Peru, China, Italy, Panama, Eritrea, Russian Federation, United States, Aruba, Zimbabwe</t>
  </si>
  <si>
    <t>(+81)3-5299-7000</t>
  </si>
  <si>
    <t>Recycled/Scrap, Chile, Australia, Indonesia, Saudi Arabia, United Kingdom, Japan, China, Canada, Taiwan, Panama, United States, Rwanda, Brazil, Russian Federation, Peru, Kazakhstan, Eritrea, India, Korea, Singapore, Switzerland, Argentina, Armenia, Austria, Azerbaijan, Bahamas, Barbados, Belarus, Belgium, Benin, Bolivia (Plurinational State of), Bosnia and Herzegovina, Botswana, Bulgaria, Burkina Faso, Cambodia, Cameroon, Colombia, Croatia, Cyprus, Denmark, Dominica, Dominican Republic, Ecuador, Egypt, El Salvador, Estonia, Ethiopia, Fiji, Finland, France, Gabon, Gambia, Georgia, Germany, Ghana, Greece, Guatemala, Guinea, Guyana, Honduras, Hong Kong, Hungary, Iceland, Ireland, Israel, Italy, Jordan, Kuwait, Kyrgyzstan, Latvia, Lebanon, Liberia, Libya, Liechtenstein, Lithuania, Luxembourg, Madagascar, Malaysia, Mali, Malta, Mauritania, Mauritius, Mexico, Mongolia, Morocco, Myanmar, Namibia, Netherlands, New Caledonia, New Zealand, Nicaragua, Niger, Nigeria, Norway, Oman, Pakistan, Papua New Guinea, Philippines, Poland, Portugal, Puerto Rico, Romania, San Marino, Senegal, Serbia, Sierra Leone, Slovakia, Slovenia, Solomon Islands, Spain, Suriname, Sweden, Tajikistan, Thailand, Togo, Trinidad and Tobago, Tunisia, Turkey, United Arab Emirates, Uruguay, Uzbekistan, Yemen, Zimbabwe</t>
  </si>
  <si>
    <t>Recycled/Scrap, China, Brazil, Guyana, Malaysia, Colombia, Ecuador, Myanmar, Chile, Argentina, Austria, Cambodia, Hungary, Kazakhstan, Korea, Luxembourg, Mongolia, Portugal, Angola, Tanzania, Japan, South Sudan, Sudan, Zambia, Rwanda, Thailand, Ethiopia, Burundi, Niger, Nigeria, India, Namibia, Sierra Leone, United States, Australia, Madagascar, Zimbabwe, France, Peru, Indonesia, Uganda, Canada, Germany, Belgium, Egypt, Ireland, Italy, Netherlands, Singapore, Slovakia, Central African Republic, Spain, Estonia, Israel, Suriname, Switzerland, Djibouti, United Kingdom, Kyrgyzstan, Democratic Republic of Congo, Congo, Russian Federation, Viet Nam, Taiwan, Guinea, Bolivia (Plurinational State of), Saudi Arabia, Turkey, United Arab Emirates, Ghana, Mexico, Benin, Eritrea, Mozambique, South Africa, Andorra, Saint Martin (French part), Armenia, Azerbaijan, Bahamas, Barbados, Belarus, Bosnia and Herzegovina, Botswana, Bulgaria, Burkina Faso, Cameroon, Croatia, Cyprus, Denmark, Dominica, Dominican Republic, El Salvador, Fiji, Finland, Gabon, Gambia, Georgia, Greece, Guatemala, Honduras, Hong Kong, Iceland, Jordan, Kuwait, Latvia, Lebanon, Liberia, Libya, Liechtenstein, Lithuania, Mali, Malta, Mauritania, Mauritius, Morocco, New Caledonia, New Zealand, Nicaragua, Norway, Oman, Pakistan, Panama, Papua New Guinea, Philippines, Poland, Puerto Rico, Romania, San Marino, Senegal, Serbia, Slovenia, Solomon Islands, Sweden, Tajikistan, Togo, Trinidad and Tobago, Tunisia, Uruguay, Uzbekistan, Yemen</t>
  </si>
  <si>
    <t>Mr. Chang Yu Zhoug</t>
  </si>
  <si>
    <t>dept1esino-tungsten.com</t>
  </si>
  <si>
    <t>Recycled/Scrap, China, Canada, Japan, Austria, Brazil, Colombia, Mongolia, Portugal, Chile, Peru, India, Argentina, Cambodia, Ecuador, Guyana, Hungary, Kazakhstan, Korea, Luxembourg, Malaysia, Myanmar, Mozambique, Belgium, Ethiopia, Germany, Namibia, United States, Spain, United Kingdom, Ireland, Niger, Nigeria, Australia, Rwanda, Indonesia, Switzerland, Egypt, France, Madagascar, Netherlands, Singapore, Slovakia, Suriname, Thailand, Zimbabwe, Djibouti, Estonia, Israel, Sierra Leone, Taiwan, Viet Nam, Russian Federation, Saint Martin (French part), Bolivia (Plurinational State of), Mexico, Uzbekistan, Afghanistan, Albania, Belarus, Zambia, Angola, Burundi, Central African Republic, Congo, Democratic Republic of Congo, South Sudan, Sudan, Tanzania, Uganda, Eritrea, Armenia, Azerbaijan, Bahamas, Barbados, Benin, Bosnia and Herzegovina, Botswana, Bulgaria, Burkina Faso, Cameroon, Croatia, Cyprus, Denmark, Dominica, Dominican Republic, El Salvador, Fiji, Finland, Gabon, Gambia, Georgia, Ghana, Greece, Guatemala, Guinea, Honduras, Hong Kong, Iceland, Italy, Jordan, Kuwait, Kyrgyzstan, Latvia, Lebanon, Liberia, Libya, Liechtenstein, Lithuania, Mali, Malta, Mauritania, Mauritius, Morocco, New Caledonia, New Zealand, Nicaragua, Norway, Oman, Pakistan, Panama, Papua New Guinea, Philippines, Poland, Puerto Rico, Romania, San Marino, Saudi Arabia, Senegal, Serbia, Slovenia, Solomon Islands, Sweden, Tajikistan, Togo, Trinidad and Tobago, Tunisia, Turkey, United Arab Emirates, Uruguay, Yemen</t>
  </si>
  <si>
    <t>(+81)3-3345-0811</t>
  </si>
  <si>
    <t>Recycled/Scrap, Japan, Canada, Australia, United States, China, Indonesia, United Kingdom, India, Argentina, Austria, Brazil, Cambodia, Chile, Colombia, Ecuador, Guyana, Hungary, Kazakhstan, Korea, Luxembourg, Malaysia, Mongolia, Myanmar, Portugal, Belgium, Ethiopia, Germany, Namibia, Peru, Switzerland, Hong Kong, Panama, Taiwan, Mozambique, Egypt, Estonia, France, Ireland, Israel, Madagascar, Netherlands, Niger, Nigeria, Sierra Leone, Singapore, Slovakia, Spain, Suriname, Thailand, Zimbabwe, Djibouti, Russian Federation, Viet Nam, Eritrea, Andorra, Armenia, Azerbaijan, Bahamas, Barbados, Belarus, Benin, Bolivia (Plurinational State of), Bosnia and Herzegovina, Botswana, Bulgaria, Burkina Faso, Cameroon, Croatia, Cyprus, Denmark, Dominica, Dominican Republic, El Salvador, Fiji, Finland, Gabon, Gambia, Georgia, Ghana, Greece, Guatemala, Guinea, Honduras, Iceland, Italy, Jordan, Kuwait, Kyrgyzstan, Latvia, Lebanon, Liberia, Libya, Liechtenstein, Lithuania, Mali, Malta, Mauritania, Mauritius, Mexico, Morocco, New Caledonia, New Zealand, Nicaragua, Norway, Oman, Pakistan, Papua New Guinea, Philippines, Poland, Puerto Rico, Romania, San Marino, Saudi Arabia, Senegal, Serbia, Slovenia, Solomon Islands, Sweden, Tajikistan, Togo, Trinidad and Tobago, Tunisia, Turkey, United Arab Emirates, Uruguay, Uzbekistan, Yemen</t>
  </si>
  <si>
    <t>Turkey, Canada, Recycled/Scrap, Japan, Panama, China, Korea, United States, Brazil, Indonesia, Malaysia, Peru, Argentina, Australia, Austria, Belgium, Burundi, Cambodia, Chile, Colombia, Democratic Republic of Congo, Djibouti, Ecuador, Egypt, Estonia, Ethiopia, France, Germany, Guyana, Hungary, India, Ireland, Israel, Kazakhstan, Luxembourg, Madagascar, Mongolia, Myanmar, Namibia, Netherlands, Niger, Nigeria, Portugal, Russian Federation, Rwanda, Sierra Leone, Singapore, Slovakia, Spain, Suriname, Switzerland, Taiwan, Thailand, United Kingdom, Viet Nam, Zimbabwe</t>
  </si>
  <si>
    <t>Recycled/Scrap, Japan, Australia, Italy, Mexico, Korea, Panama, Turkey, Germany, Switzerland, China</t>
  </si>
  <si>
    <t>Recycled/Scrap, China, Japan, Chile, United States, Rwanda, Peru, Canada, Afghanistan, Albania, Spain, Australia, Brazil, South Africa, Argentina, Austria, Belgium, Cambodia, Ecuador, Egypt, Estonia, Ethiopia, France, Germany, Guyana, Hungary, India, Indonesia, Ireland, Israel, Kazakhstan, Korea, Luxembourg, Madagascar, Malaysia, Mongolia, Myanmar, Namibia, Netherlands, Niger, Nigeria, Portugal, Sierra Leone, Slovakia, Suriname, Switzerland, Thailand, United Kingdom, Zimbabwe, Djibouti, Panama, Colombia, Singapore, Armenia, Azerbaijan, Bahamas, Barbados, Belarus, Benin, Bolivia (Plurinational State of), Bosnia and Herzegovina, Botswana, Bulgaria, Burkina Faso, Cameroon, Croatia, Cyprus, Denmark, Dominica, Dominican Republic, El Salvador, Eritrea, Fiji, Finland, Gabon, Gambia, Georgia, Ghana, Greece, Guatemala, Guinea, Honduras, Hong Kong, Iceland, Italy, Jordan, Kuwait, Kyrgyzstan, Latvia, Lebanon, Liberia, Libya, Liechtenstein, Lithuania, Mali, Malta, Mauritania, Mauritius, Mexico, Morocco, New Caledonia, New Zealand, Nicaragua, Norway, Oman, Pakistan, Papua New Guinea, Philippines, Poland, Puerto Rico, Romania, Russian Federation, San Marino, Saudi Arabia, Senegal, Serbia, Slovenia, Solomon Islands, Sweden, Taiwan, Tajikistan, Togo, Trinidad and Tobago, Tunisia, Turkey, United Arab Emirates, Uruguay, Uzbekistan, Yemen</t>
  </si>
  <si>
    <t>Recycled/Scrap, Kazakhstan, Australia, Japan, China, Peru, Switzerland, Indonesia, Chile, Singapore, Brazil, Korea, Taiwan, Canada, Mozambique, Nigeria, Eritrea, United States</t>
  </si>
  <si>
    <t>Mr. Kawaguchi</t>
  </si>
  <si>
    <t>akawaguc@jnm.co.jp</t>
  </si>
  <si>
    <t>Recycled/Scrap, Japan, Portugal, Canada, Austria, Brazil, Mongolia, Chile, Peru, Argentina, Belgium, Cambodia, Ecuador, Guyana, Hungary, India, Kazakhstan, Korea, Luxembourg, Malaysia, Myanmar, Ethiopia, Germany, Namibia, China, Australia, United States, Ireland, Niger, Nigeria, Spain, United Kingdom, Indonesia, Djibouti, Egypt, France, Israel, Madagascar, Netherlands, Sierra Leone, Slovakia, Suriname, Switzerland, Thailand, Zimbabwe, Estonia, Taiwan, Russian Federation, Viet Nam, Panama, Colombia, Mozambique, Bolivia (Plurinational State of), Mexico, Uzbekistan, Uganda, Singapore, Burundi, Rwanda</t>
  </si>
  <si>
    <t>Recycled/Scrap, Brazil, Korea, Chile, India, Kazakhstan, Japan, South Africa, Australia, Indonesia, China, United States, Peru, Singapore, Mexico, Thailand, Hong Kong, Argentina, Austria, Belgium, Cambodia, Canada, Colombia, Ecuador, Guyana, Hungary, Luxembourg, Malaysia, Mongolia, Myanmar, Namibia, Portugal, Jersey, Mozambique, Taiwan, Germany, Djibouti, Egypt, Estonia, Ethiopia, France, Ireland, Israel, Madagascar, Netherlands, Niger, Nigeria, Sierra Leone, Slovakia, Spain, Suriname, Switzerland, United Kingdom, Zimbabwe, Eritrea, Kenya, Russian Federation, Viet Nam, Panama</t>
  </si>
  <si>
    <t>Mr.Rosilim Bin Noor</t>
  </si>
  <si>
    <t>roslim@msmelt.com</t>
  </si>
  <si>
    <t>Recycled/Scrap, Malaysia, Burundi, Uganda, Australia, Indonesia, Myanmar, Mongolia, Korea, Kazakhstan, India, Austria, Cambodia, Luxembourg, Colombia, Argentina, Guyana, Belgium, Ecuador, Hungary, United States, Angola, China, Mozambique, Tanzania, Zambia, Sudan, South Sudan, Germany, Ethiopia, Namibia, United Kingdom, Ireland, Singapore, South Africa, Zimbabwe, Madagascar, Sierra Leone, Central African Republic, Egypt, France, Djibouti, Estonia, Israel, Netherlands, Slovakia, Suriname, Kenya, Rwanda, Niger, Nigeria, Peru, Brazil, Canada, Switzerland, Åland Islands, Democratic Republic of Congo, Congo, Viet Nam, Taiwan, Russian Federation, Andorra, Portugal, Chile, Japan, Eritrea, Thailand, Bolivia (Plurinational State of), Mexico, Spain, Uzbekistan, Mali, Ghana, Lao People's Democratic Republic, Morocco, Benin, Guinea, Mauritania, Nicaragua, Togo</t>
  </si>
  <si>
    <t>Recycled/Scrap, United States, China, Portugal, Indonesia, Mexico, Viet Nam, Russian Federation, Eritrea, Japan, Australia, Canada, Argentina, Chile, Democratic Republic of Congo, Germany, Peru, Switzerland, Zambia, Bolivia (Plurinational State of), Brazil, Niger, Nigeria, Austria, Colombia, Ireland, Mongolia, Spain, United Kingdom, Uzbekistan, Korea, South Africa, Namibia, Kazakhstan, Saudi Arabia, Turkey, United Arab Emirates, Ethiopia, Ghana, Guinea, Guyana, India, Mozambique, Zimbabwe</t>
  </si>
  <si>
    <t>Ronaldo Lasmar, Sérg</t>
  </si>
  <si>
    <t>rlasmar@lsm.co.uk (Ronaldo Lasmar), shallak@amg-al</t>
  </si>
  <si>
    <t>Recycled/Scrap, Brazil, Malaysia, Guyana, India, Japan, Canada, Argentina, Austria, Mongolia, Portugal, Chile, Cambodia, Colombia, Ecuador, Hungary, Kazakhstan, Korea, Luxembourg, Myanmar, Namibia, Belgium, Peru, Ethiopia, Germany, China, Australia, United States, Niger, Nigeria, Sierra Leone, Thailand, Zimbabwe, France, Madagascar, Indonesia, Switzerland, Spain, Singapore, United Kingdom, Egypt, Ireland, Netherlands, Slovakia, Djibouti, Estonia, Israel, Suriname, Democratic Republic of Congo, Taiwan, Russian Federation, Viet Nam, Mexico, Guinea, Bolivia (Plurinational State of), Panama, Italy, Turkey, Congo, Ghana, Mozambique, Eritrea, Uzbekistan, South Africa, Armenia, Azerbaijan, Bahamas, Barbados, Belarus, Benin, Bosnia and Herzegovina, Botswana, Bulgaria, Burkina Faso, Cameroon, Croatia, Cyprus, Denmark, Dominica, Dominican Republic, El Salvador, Fiji, Finland, Gabon, Gambia, Georgia, Greece, Guatemala, Honduras, Hong Kong, Iceland, Jordan, Kuwait, Kyrgyzstan, Latvia, Lebanon, Liberia, Libya, Liechtenstein, Lithuania, Mali, Malta, Mauritania, Mauritius, Morocco, New Caledonia, New Zealand, Nicaragua, Norway, Oman, Pakistan, Papua New Guinea, Philippines, Poland, Puerto Rico, Romania, San Marino, Saudi Arabia, Senegal, Serbia, Slovenia, Solomon Islands, Sweden, Tajikistan, Togo, Trinidad and Tobago, Tunisia, United Arab Emirates, Uruguay, Yemen, Burundi, Rwanda</t>
  </si>
  <si>
    <t>阮烨</t>
  </si>
  <si>
    <t>clw2089@sin.com</t>
  </si>
  <si>
    <t>Recycled/Scrap, China, Indonesia, United States, Mexico, Switzerland, Malaysia, Australia, Brazil, Japan, Canada, Russian Federation, Åland Islands, Bolivia (Plurinational State of), Myanmar, Argentina, Mongolia, Niger, Nigeria, Peru, Portugal, Thailand, Germany, Zimbabwe, Colombia, Ireland, United Kingdom, Viet Nam, Democratic Republic of Congo, India, Austria, Ethiopia, Guinea, Sierra Leone, Spain, Ghana, Guyana, Namibia, Mozambique, Chile, Kyrgyzstan, Benin, Ecuador, Eritrea, France, Madagascar, Mali, Mauritania, Nicaragua, Taiwan, Togo, Uzbekistan, Poland, Armenia, Azerbaijan, Bahamas, Barbados, Belarus, Belgium, Bosnia and Herzegovina, Botswana, Bulgaria, Burkina Faso, Cambodia, Cameroon, Croatia, Cyprus, Denmark, Dominica, Dominican Republic, Egypt, El Salvador, Estonia, Fiji, Finland, Gabon, Gambia, Georgia, Greece, Guatemala, Honduras, Hong Kong, Hungary, Iceland, Israel, Italy, Jordan, Kazakhstan, Korea, Kuwait, Latvia, Lebanon, Liberia, Libya, Liechtenstein, Lithuania, Luxembourg, Malta, Mauritius, Morocco, Netherlands, New Caledonia, New Zealand, Norway, Oman, Pakistan, Panama, Papua New Guinea, Philippines, Puerto Rico, Romania, San Marino, Saudi Arabia, Senegal, Serbia, Singapore, Slovakia, Slovenia, Solomon Islands, Suriname, Sweden, Tajikistan, Trinidad and Tobago, Tunisia, Turkey, United Arab Emirates, Uruguay, Yemen, Andorra</t>
  </si>
  <si>
    <t>Recycled/Scrap, United States, Brazil, Chile, Canada, Malaysia, Myanmar, Colombia, Mongolia, India, Argentina, Austria, Ecuador, Belgium, Cambodia, Hungary, Korea, Luxembourg, Guyana, Kazakhstan, Ethiopia, Peru, Namibia, Germany, Portugal, Japan, China, Indonesia, France, Ireland, Madagascar, Niger, Nigeria, Sierra Leone, United Kingdom, Australia, Singapore, Djibouti, Egypt, Netherlands, Slovakia, Suriname, Switzerland, Zimbabwe, Israel, Estonia, Spain, Thailand, Taiwan, Russian Federation, Viet Nam, Eritrea, South Africa, Angola, Burundi, Central African Republic, Kenya, Mozambique, Rwanda, South Sudan, Sudan, Tanzania, Uganda, Zambia, Mali, Uzbekistan, Ghana, Panama, Bolivia (Plurinational State of), Benin, Guinea, Mauritania, Nicaragua, Togo</t>
  </si>
  <si>
    <t>Japan, Canada, Peru, Chile, Colombia, Ecuador, Guyana, Brazil, Malaysia, Mongolia, Myanmar, Portugal, Argentina, Austria, India, Cambodia, Hungary, Kazakhstan, Korea, Luxembourg, Ethiopia, Belgium, Germany, Namibia, China, United States, Australia, Thailand, France, Ireland, Madagascar, Niger, Nigeria, Sierra Leone, Spain, United Kingdom, Indonesia, Djibouti, Egypt, Netherlands, Singapore, Slovakia, Suriname, Switzerland, Zimbabwe, Israel, Estonia, Recycled/Scrap, Taiwan, Russian Federation, Viet Nam, Panama, Poland, Turkey, Mali, Ghana, Bolivia (Plurinational State of), Benin, Eritrea, Guinea, Nicaragua, Togo, Burkina Faso, Guatemala, Honduras, Senegal, Rwanda, South Africa, Andorra, Uzbekistan, Kyrgyzstan, Mauritania</t>
  </si>
  <si>
    <t>Recycled/Scrap, United States, China, Portugal, Japan, Kazakhstan, Canada, Chile, Guyana, Argentina, Austria, Brazil, Cambodia, Colombia, Ecuador, Hungary, India, Korea, Luxembourg, Malaysia, Mongolia, Myanmar, Indonesia, Turkey, Germany, Peru, Switzerland, Suriname, Belgium, Egypt, Ethiopia, France, Ireland, Madagascar, Namibia, Netherlands, Niger, Nigeria, Sierra Leone, Singapore, Slovakia, Spain, Thailand, United Kingdom, Djibouti, Rwanda, Australia, Estonia, Israel, Zimbabwe, Poland, South Africa, Eritrea, Mexico, Panama, Bolivia (Plurinational State of), Viet Nam, Armenia, Azerbaijan, Bahamas, Barbados, Belarus, Benin, Bosnia and Herzegovina, Botswana, Bulgaria, Burkina Faso, Cameroon, Croatia, Cyprus, Denmark, Dominica, Dominican Republic, El Salvador, Fiji, Finland, Gabon, Gambia, Georgia, Ghana, Greece, Guatemala, Guinea, Honduras, Hong Kong, Iceland, Italy, Jordan, Kuwait, Kyrgyzstan, Latvia, Lebanon, Liberia, Libya, Liechtenstein, Lithuania, Mali, Malta, Mauritania, Mauritius, Morocco, New Caledonia, New Zealand, Nicaragua, Norway, Oman, Pakistan, Papua New Guinea, Philippines, Puerto Rico, Romania, Russian Federation, San Marino, Saudi Arabia, Senegal, Serbia, Slovenia, Solomon Islands, Sweden, Taiwan, Tajikistan, Togo, Trinidad and Tobago, Tunisia, United Arab Emirates, Uruguay, Uzbekistan, Yemen</t>
  </si>
  <si>
    <t>No Reference</t>
  </si>
  <si>
    <t>Recycled/Scrap, Germany, United States, China, Indonesia, Russian Federation, Taiwan, Australia, Hong Kong, Japan, Korea, Mexico, Canada, Eritrea, Brazil, Chile, India, Kazakhstan, Peru, Singapore, South Africa, Switzerland, Argentina, Armenia, Austria, Azerbaijan, Bahamas, Barbados, Belarus, Belgium, Benin, Bolivia (Plurinational State of), Bosnia and Herzegovina, Botswana, Bulgaria, Burkina Faso, Cambodia, Cameroon, Colombia, Croatia, Cyprus, Denmark, Dominica, Dominican Republic, Ecuador, Egypt, El Salvador, Estonia, Ethiopia, Fiji, Finland, France, Gabon, Gambia, Georgia, Ghana, Greece, Guatemala, Guinea, Guyana, Honduras, Hungary, Iceland, Ireland, Israel, Italy, Jordan, Kuwait, Kyrgyzstan, Latvia, Lebanon, Liberia, Libya, Liechtenstein, Lithuania, Luxembourg, Madagascar, Malaysia, Mali, Malta, Mauritania, Mauritius, Mongolia, Morocco, Myanmar, Namibia, Netherlands, New Caledonia, New Zealand, Nicaragua, Niger, Nigeria, Norway, Oman, Pakistan, Panama, Papua New Guinea, Philippines, Poland, Portugal, Puerto Rico, Romania, San Marino, Saudi Arabia, Senegal, Serbia, Sierra Leone, Slovakia, Slovenia, Solomon Islands, Spain, Suriname, Sweden, Tajikistan, Thailand, Togo, Trinidad and Tobago, Tunisia, Turkey, United Arab Emirates, United Kingdom, Uruguay, Uzbekistan, Yemen, Zimbabwe</t>
  </si>
  <si>
    <t>Recycled/Scrap, Brazil, Malaysia, India, Guyana, Namibia, Ethiopia, Japan, Colombia, Mongolia, Myanmar, Portugal, Canada, Argentina, Austria, Chile, Ecuador, Belgium, Cambodia, Hungary, Kazakhstan, Korea, Luxembourg, Peru, Germany, China, Thailand, Australia, France, Madagascar, Niger, Nigeria, Sierra Leone, United States, Zimbabwe, Indonesia, Ireland, United Kingdom, Netherlands, Djibouti, Egypt, Estonia, Israel, Singapore, Slovakia, Suriname, Switzerland, Burundi, Rwanda, Russian Federation, Taiwan, Viet Nam, Bolivia (Plurinational State of), Guinea, Mali, Spain, Uzbekistan, Ghana, Panama, Philippines, Benin, Eritrea, Mauritania, Nicaragua, Togo</t>
  </si>
  <si>
    <t>Recycled/Scrap, Brazil, Peru, Canada, Malaysia, China, Switzerland, Italy, Philippines, Austria, Japan, Indonesia, United States, Russian Federation, Kazakhstan, Korea, Germany, Ethiopia, India, Namibia, Argentina, Belgium, Cambodia, Chile, Colombia, Ecuador, Guyana, Hungary, Luxembourg, Mongolia, Myanmar, Portugal, Taiwan, Australia, Bolivia (Plurinational State of), Poland, Sierra Leone, Thailand, Zimbabwe, Mozambique, Rwanda, Egypt, Estonia, France, Hong Kong, Ireland, Israel, Madagascar, Mexico, Netherlands, Niger, Nigeria, Singapore, Slovakia, Suriname, United Kingdom, Djibouti, South Africa, Viet Nam, Armenia, Azerbaijan, Bahamas, Barbados, Belarus, Benin, Bosnia and Herzegovina, Botswana, Bulgaria, Burkina Faso, Cameroon, Croatia, Cyprus, Denmark, Dominica, Dominican Republic, El Salvador, Eritrea, Fiji, Finland, Gabon, Gambia, Georgia, Ghana, Greece, Guatemala, Guinea, Honduras, Iceland, Jordan, Kuwait, Kyrgyzstan, Latvia, Lebanon, Liberia, Libya, Liechtenstein, Lithuania, Mali, Malta, Mauritania, Mauritius, Morocco, New Caledonia, New Zealand, Nicaragua, Norway, Oman, Pakistan, Panama, Papua New Guinea, Puerto Rico, Romania, San Marino, Saudi Arabia, Senegal, Serbia, Slovenia, Solomon Islands, Spain, Sweden, Tajikistan, Togo, Trinidad and Tobago, Tunisia, Turkey, United Arab Emirates, Uruguay, Uzbekistan, Yemen</t>
  </si>
  <si>
    <t>Recycled/Scrap, Australia, Brazil, Switzerland, China, Russian Federation, Taiwan, Japan, Canada, Argentina, Austria, Belgium, Cambodia, Chile, Colombia, Ecuador, Egypt, Estonia, Ethiopia, France, Germany, Guyana, Hungary, India, Indonesia, Ireland, Israel, Kazakhstan, Korea, Luxembourg, Madagascar, Malaysia, Mongolia, Myanmar, Namibia, Netherlands, Niger, Nigeria, Peru, Portugal, Sierra Leone, Singapore, Slovakia, Spain, Suriname, Thailand, United Kingdom, United States, Zimbabwe, Djibouti, Viet Nam, Panama, Armenia, Azerbaijan, Bahamas, Barbados, Belarus, Benin, Bolivia (Plurinational State of), Bosnia and Herzegovina, Botswana, Bulgaria, Burkina Faso, Cameroon, Croatia, Cyprus, Denmark, Dominica, Dominican Republic, El Salvador, Eritrea, Fiji, Finland, Gabon, Gambia, Georgia, Ghana, Greece, Guatemala, Guinea, Honduras, Hong Kong, Iceland, Italy, Jordan, Kenya, Kuwait, Kyrgyzstan, Latvia, Lebanon, Liberia, Libya, Liechtenstein, Lithuania, Mali, Malta, Mauritania, Mauritius, Mexico, Morocco, Mozambique, New Caledonia, New Zealand, Nicaragua, Norway, Oman, Pakistan, Papua New Guinea, Philippines, Poland, Puerto Rico, Romania, San Marino, Saudi Arabia, Senegal, Serbia, Slovenia, Solomon Islands, South Africa, Sweden, Tajikistan, Togo, Trinidad and Tobago, Tunisia, Turkey, United Arab Emirates, Uruguay, Uzbekistan, Yemen</t>
  </si>
  <si>
    <t>Recycled/Scrap, China, India, Australia, Brazil, Canada, Ethiopia, Germany, Japan, Mozambique, Namibia, Rwanda, Sierra Leone, Zimbabwe, Indonesia, Russian Federation, Bolivia (Plurinational State of), Eritrea, United States, Switzerland</t>
  </si>
  <si>
    <t>Recycled/Scrap, Japan, Germany, Brazil, Indonesia, Russian Federation, China, Australia, Canada, Ethiopia, India, Korea, Namibia, Rwanda, Sierra Leone, Thailand, United States, Zimbabwe, Mozambique, Panama, Switzerland, Andorra, Argentina, Armenia, Austria, Azerbaijan, Bahamas, Barbados, Belarus, Belgium, Benin, Bolivia (Plurinational State of), Bosnia and Herzegovina, Botswana, Bulgaria, Burkina Faso, Burundi, Cambodia, Cameroon, Chile, Colombia, Croatia, Cyprus, Denmark, Dominica, Dominican Republic, Ecuador, Egypt, El Salvador, Eritrea, Estonia, Fiji, Finland, France, Gabon, Gambia, Georgia, Ghana, Greece, Guatemala, Guinea, Guyana, Honduras, Hong Kong, Hungary, Iceland, Ireland, Israel, Italy, Jordan, Kazakhstan, Kuwait, Kyrgyzstan, Latvia, Lebanon, Liberia, Libya, Liechtenstein, Lithuania, Luxembourg, Madagascar, Malaysia, Mali, Malta, Mauritania, Mauritius, Mexico, Mongolia, Morocco, Myanmar, Netherlands, New Caledonia, New Zealand, Nicaragua, Niger, Nigeria, Norway, Oman, Pakistan, Papua New Guinea, Peru, Philippines, Poland, Portugal, Puerto Rico, Romania, San Marino, Saudi Arabia, Senegal, Serbia, Singapore, Slovakia, Slovenia, Solomon Islands, Spain, Suriname, Sweden, Taiwan, Tajikistan, Tanzania, Togo, Trinidad and Tobago, Tunisia, Turkey, Uganda, United Arab Emirates, United Kingdom, Uruguay, Uzbekistan, Yemen, Zambia</t>
  </si>
  <si>
    <t>Recycled/Scrap, China, Peru, Australia, Canada, Chile, Japan, Indonesia, United States, New Zealand, Turkey, Uzbekistan, Saudi Arabia, United Arab Emirates, Russian Federation, Brazil, Germany, Thailand, Bolivia (Plurinational State of), Argentina, Austria, Belgium, Burundi, Cambodia, Colombia, Djibouti, Ecuador, Egypt, Estonia, Ethiopia, France, Guyana, Hungary, India, Ireland, Israel, Kazakhstan, Korea, Luxembourg, Madagascar, Malaysia, Mongolia, Mozambique, Myanmar, Namibia, Netherlands, Niger, Nigeria, Portugal, Rwanda, Sierra Leone, Singapore, Slovakia, Spain, Suriname, Switzerland, United Kingdom, Zimbabwe, Åland Islands, Andorra, Panama</t>
  </si>
  <si>
    <t>Recycled/Scrap, China, Indonesia, Brazil, Malaysia, Australia, Peru, Germany, United States, Japan, Chile, Canada, Hong Kong, Myanmar, Colombia, Ireland, Mongolia, Niger, Nigeria, Portugal, Russian Federation, Thailand, United Kingdom, Argentina, Bolivia (Plurinational State of), Zimbabwe, Viet Nam, India, Poland, Ethiopia, France, Madagascar, Mali, Sierra Leone, Spain, Taiwan, Uzbekistan, Ghana, Austria, Benin, Ecuador, Eritrea, Guinea, Mauritania, Nicaragua, Togo, Armenia, Azerbaijan, Bahamas, Barbados, Belarus, Belgium, Bosnia and Herzegovina, Botswana, Bulgaria, Burkina Faso, Cambodia, Cameroon, Croatia, Cyprus, Denmark, Dominica, Dominican Republic, Egypt, El Salvador, Estonia, Fiji, Finland, Gabon, Gambia, Georgia, Greece, Guatemala, Guyana, Honduras, Hungary, Iceland, Israel, Italy, Jordan, Kazakhstan, Korea, Kuwait, Kyrgyzstan, Latvia, Lebanon, Liberia, Libya, Liechtenstein, Lithuania, Luxembourg, Malta, Mauritius, Mexico, Morocco, Namibia, Netherlands, New Caledonia, New Zealand, Norway, Oman, Pakistan, Panama, Papua New Guinea, Philippines, Puerto Rico, Romania, San Marino, Saudi Arabia, Senegal, Serbia, Singapore, Slovakia, Slovenia, Solomon Islands, Suriname, Sweden, Switzerland, Tajikistan, Trinidad and Tobago, Tunisia, Turkey, United Arab Emirates, Uruguay, Yemen</t>
  </si>
  <si>
    <t>Russian Federation, Recycled/Scrap, China, United States, Australia, Turkey, Chile, Germany, Hong Kong, Malaysia, Peru, Saudi Arabia, Switzerland, United Arab Emirates, Jersey, Portugal, Viet Nam, Austria, Bolivia (Plurinational State of), Brazil, Canada, Colombia, Ireland, Japan, Mexico, Mongolia, Niger, Nigeria, Spain, United Kingdom, Uzbekistan, Korea, Argentina, Armenia, Azerbaijan, Bahamas, Barbados, Belarus, Belgium, Benin, Bosnia and Herzegovina, Botswana, Bulgaria, Burkina Faso, Cambodia, Cameroon, Croatia, Cyprus, Denmark, Dominica, Dominican Republic, Ecuador, Egypt, El Salvador, Eritrea, Estonia, Ethiopia, Fiji, Finland, France, Gabon, Gambia, Georgia, Ghana, Greece, Guatemala, Guinea, Guyana, Honduras, Hungary, Iceland, India, Indonesia, Israel, Italy, Jordan, Kazakhstan, Kuwait, Kyrgyzstan, Latvia, Lebanon, Liberia, Libya, Liechtenstein, Lithuania, Luxembourg, Madagascar, Mali, Malta, Mauritania, Mauritius, Morocco, Myanmar, Namibia, Netherlands, New Caledonia, New Zealand, Nicaragua, Norway, Oman, Pakistan, Panama, Papua New Guinea, Philippines, Poland, Puerto Rico, Romania, San Marino, Senegal, Serbia, Sierra Leone, Singapore, Slovakia, Slovenia, Solomon Islands, Suriname, Sweden, Taiwan, Tajikistan, Thailand, Togo, Trinidad and Tobago, Tunisia, Uruguay, Yemen, Zimbabwe</t>
  </si>
  <si>
    <t>Recycled/Scrap, China, Australia, Brazil, Colombia, Ethiopia, France, Indonesia, Ireland, Madagascar, Malaysia, Mongolia, Myanmar, Niger, Nigeria, Peru, Portugal, Russian Federation, Sierra Leone, Spain, Taiwan, Thailand, United Kingdom, United States, Argentina, Austria, Chile, Ecuador, India, Japan, Belgium, Cambodia, Canada, Egypt, Estonia, Germany, Guyana, Hungary, Israel, Kazakhstan, Korea, Luxembourg, Namibia, Netherlands, Singapore, Slovakia, Suriname, Switzerland, Zimbabwe, Djibouti, Viet Nam, Mali, Uzbekistan, Ghana, Benin, Bolivia (Plurinational State of), Eritrea, Guinea, Mauritania, Nicaragua, Togo, Liechtenstein, Armenia, Azerbaijan, Bahamas, Barbados, Belarus, Bosnia and Herzegovina, Botswana, Bulgaria, Burkina Faso, Cameroon, Croatia, Cyprus, Denmark, Dominica, Dominican Republic, El Salvador, Fiji, Finland, Gabon, Gambia, Georgia, Greece, Guatemala, Honduras, Hong Kong, Iceland, Italy, Jordan, Kuwait, Kyrgyzstan, Latvia, Lebanon, Liberia, Libya, Lithuania, Malta, Mauritius, Mexico, Morocco, New Caledonia, New Zealand, Norway, Oman, Pakistan, Panama, Papua New Guinea, Philippines, Poland, Puerto Rico, Romania, San Marino, Saudi Arabia, Senegal, Serbia, Slovenia, Solomon Islands, Sweden, Tajikistan, Trinidad and Tobago, Tunisia, Turkey, United Arab Emirates, Uruguay, Yemen</t>
  </si>
  <si>
    <t>Timur Iskhakov</t>
  </si>
  <si>
    <t>iskhakov@wolframcompany.ru</t>
  </si>
  <si>
    <t>Recycled/Scrap, United States, Russian Federation, China, Brazil, Canada, Australia, Indonesia, Ethiopia, Malaysia, Myanmar, Peru, Belgium, Germany, Hong Kong, Japan, Niger, Nigeria, Colombia, Ireland, Mongolia, Portugal, Spain, United Kingdom, Uzbekistan, Austria, Bolivia (Plurinational State of), Mexico, Viet Nam, Italy, Philippines, France, Ghana, Madagascar, Mali, Sierra Leone, Taiwan, Thailand, Guinea, India, Turkey, Argentina, Benin, Chile, Ecuador, Eritrea, Guyana, Mauritania, Mozambique, Namibia, Nicaragua, Togo, Zimbabwe</t>
  </si>
  <si>
    <t>Timur Iskhakov; Dmit</t>
  </si>
  <si>
    <t>iskhakov@wolframcompany.ru, sabitov@wolframcompany</t>
  </si>
  <si>
    <t>Recycled/Scrap, Brazil, China, Peru, Austria, Canada, Japan, Mongolia, Portugal, Argentina, Belgium, Cambodia, Chile, Ecuador, Guyana, Hungary, India, Kazakhstan, Korea, Luxembourg, Malaysia, Myanmar, Namibia, Australia, Germany, Ethiopia, Ireland, Niger, Nigeria, Spain, United Kingdom, United States, Egypt, France, Madagascar, Netherlands, Sierra Leone, Slovakia, Suriname, Switzerland, Thailand, Zimbabwe, Djibouti, Indonesia, Estonia, Israel, Colombia, Russian Federation, Taiwan, Democratic Republic of Congo, Viet Nam, Bolivia (Plurinational State of), Mexico, Uzbekistan, Congo, Singapore, Burundi, Mozambique, Rwanda, Turkey, Armenia, Azerbaijan, Bahamas, Barbados, Belarus, Benin, Bosnia and Herzegovina, Botswana, Bulgaria, Burkina Faso, Cameroon, Croatia, Cyprus, Denmark, Dominica, Dominican Republic, El Salvador, Eritrea, Fiji, Finland, Gabon, Gambia, Georgia, Ghana, Greece, Guatemala, Guinea, Honduras, Hong Kong, Iceland, Italy, Jordan, Kuwait, Kyrgyzstan, Latvia, Lebanon, Liberia, Libya, Liechtenstein, Lithuania, Mali, Malta, Mauritania, Mauritius, Morocco, New Caledonia, New Zealand, Nicaragua, Norway, Oman, Pakistan, Panama, Papua New Guinea, Philippines, Poland, Puerto Rico, Romania, San Marino, Saudi Arabia, Senegal, Serbia, Slovenia, Solomon Islands, Sweden, Tajikistan, Togo, Trinidad and Tobago, Tunisia, United Arab Emirates, Uruguay, Yemen</t>
  </si>
  <si>
    <t>Reference deleted (2022-04-01)</t>
  </si>
  <si>
    <t>Recycled/Scrap, Brazil, Malaysia, Colombia, Mongolia, Myanmar, Portugal, Argentina, Peru, Germany, India, Austria, Chile, Ecuador, Japan, Belgium, Cambodia, Canada, Guyana, Hungary, Kazakhstan, Korea, Luxembourg, Ethiopia, Namibia, China, Australia, Ireland, Niger, Nigeria, Thailand, United Kingdom, Zimbabwe, Indonesia, Spain, France, Madagascar, Sierra Leone, United States, Switzerland, Singapore, Egypt, Estonia, Israel, Netherlands, Slovakia, Suriname, Djibouti, South Africa, Taiwan, Russian Federation, Viet Nam, Åland Islands, Bolivia (Plurinational State of), Mali, Uzbekistan, Ghana, Andorra, Benin, Eritrea, Guinea, Mauritania, Nicaragua, Togo, Armenia, Azerbaijan, Bahamas, Barbados, Belarus, Bosnia and Herzegovina, Botswana, Bulgaria, Burkina Faso, Burundi, Cameroon, Croatia, Cyprus, Democratic Republic of Congo, Denmark, Dominica, Dominican Republic, El Salvador, Fiji, Finland, Gabon, Gambia, Georgia, Greece, Guatemala, Honduras, Hong Kong, Iceland, Italy, Jordan, Kuwait, Kyrgyzstan, Latvia, Lebanon, Liberia, Libya, Liechtenstein, Lithuania, Malta, Mauritius, Mexico, Morocco, New Caledonia, New Zealand, Norway, Oman, Pakistan, Panama, Papua New Guinea, Philippines, Poland, Puerto Rico, Romania, Rwanda, San Marino, Saudi Arabia, Senegal, Serbia, Slovenia, Solomon Islands, Sweden, Tajikistan, Tanzania, Trinidad and Tobago, Tunisia, Turkey, Uganda, United Arab Emirates, Uruguay, Yemen, Zambia</t>
  </si>
  <si>
    <t>Recycled/Scrap, Germany, Peru, Canada, Chile, Colombia, Ecuador, Guyana, Korea, Japan, Brazil, Ethiopia, Malaysia, Mongolia, Myanmar, Portugal, Argentina, Austria, Belgium, Cambodia, Hungary, India, Kazakhstan, Luxembourg, Namibia, United States, China, Australia, Indonesia, Spain, France, Madagascar, Niger, Nigeria, Sierra Leone, Thailand, United Kingdom, Djibouti, Egypt, Estonia, Israel, Netherlands, Singapore, Slovakia, Suriname, Switzerland, Zimbabwe, Taiwan, Mozambique, Russian Federation, Ghana, Mali, Bolivia (Plurinational State of), Benin, Burkina Faso, Eritrea, Guatemala, Guinea, Honduras, Nicaragua, Panama, Senegal, Togo, Ireland, Uzbekistan, Viet Nam, Rwanda</t>
  </si>
  <si>
    <t>David Gussack</t>
  </si>
  <si>
    <t>David@exotech.com</t>
  </si>
  <si>
    <t>Recycled/Scrap, United States, China, Brazil, India, Guyana, Malaysia, Namibia, Ethiopia, Canada, Japan, Chile, Peru, Germany, Australia, Argentina, Austria, Mozambique, Mongolia, Portugal, Cambodia, Colombia, Ecuador, Myanmar, Kazakhstan, Hungary, Korea, Luxembourg, Thailand, Belgium, Indonesia, Niger, Nigeria, Zimbabwe, Sierra Leone, Madagascar, France, Netherlands, Spain, Ireland, United Kingdom, Djibouti, Egypt, Israel, Singapore, Slovakia, Suriname, Switzerland, Estonia, Russian Federation, Taiwan, Viet Nam, Eritrea, Guinea, Bolivia (Plurinational State of), Philippines, Ghana, Mexico, Benin, Burkina Faso, Guatemala, Honduras, Mali, Nicaragua, Panama, Senegal, Togo, Uzbekistan, Poland, Burundi, Rwanda, Tanzania, Uganda, Zambia, Democratic Republic of Congo</t>
  </si>
  <si>
    <t>Click here to return to Smelter List</t>
  </si>
  <si>
    <t>Click here to return to Product List</t>
  </si>
  <si>
    <t>Thank You.</t>
  </si>
  <si>
    <t>Accuris Proprietary</t>
  </si>
  <si>
    <t>Accuris has added the following environmental document to the active parts as mentioned in the document from Xilinx Inc as of 11-May-2022.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</si>
</sst>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0.0"/>
    <numFmt numFmtId="166" formatCode="[$-409]d\-mmm\-yyyy;@"/>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 numFmtId="177" formatCode="[$-409]d/mmm/yyyy;@"/>
  </numFmts>
  <fonts count="98">
    <font>
      <sz val="11"/>
      <color theme="1"/>
      <name val="Calibri"/>
      <family val="2"/>
      <scheme val="minor"/>
    </font>
    <font>
      <b/>
      <sz val="10"/>
      <name val="Cambria"/>
      <family val="1"/>
    </font>
    <font>
      <b/>
      <sz val="10"/>
      <name val="Verdana"/>
      <family val="2"/>
    </font>
    <font>
      <b/>
      <sz val="12"/>
      <name val="Cambria"/>
      <family val="1"/>
    </font>
    <font>
      <sz val="10"/>
      <name val="Cambria"/>
      <family val="1"/>
    </font>
    <font>
      <sz val="9"/>
      <name val="Verdana"/>
      <family val="2"/>
    </font>
    <font>
      <sz val="10"/>
      <name val="Arial"/>
      <family val="2"/>
    </font>
    <font>
      <b/>
      <sz val="6"/>
      <color indexed="8"/>
      <name val="Arial"/>
      <family val="2"/>
    </font>
    <font>
      <b/>
      <sz val="6"/>
      <name val="Arial"/>
      <family val="2"/>
    </font>
    <font>
      <sz val="8"/>
      <name val="Arial"/>
      <family val="2"/>
    </font>
    <font>
      <sz val="8"/>
      <name val="Verdana"/>
      <family val="2"/>
    </font>
    <font>
      <b/>
      <sz val="12"/>
      <name val="Verdana"/>
      <family val="2"/>
    </font>
    <font>
      <sz val="12"/>
      <name val="Verdana"/>
      <family val="2"/>
    </font>
    <font>
      <b/>
      <sz val="12"/>
      <color indexed="12"/>
      <name val="Verdana"/>
      <family val="2"/>
    </font>
    <font>
      <b/>
      <sz val="12"/>
      <color rgb="FF0000FF"/>
      <name val="Verdana"/>
      <family val="2"/>
    </font>
    <font>
      <u/>
      <sz val="12"/>
      <color indexed="12"/>
      <name val="Verdana"/>
      <family val="2"/>
    </font>
    <font>
      <sz val="10"/>
      <color indexed="9"/>
      <name val="Verdana"/>
      <family val="2"/>
    </font>
    <font>
      <sz val="12"/>
      <name val="Cambria"/>
      <family val="1"/>
    </font>
    <font>
      <u/>
      <sz val="14"/>
      <color indexed="12"/>
      <name val="Verdana"/>
      <family val="2"/>
    </font>
    <font>
      <sz val="10"/>
      <color rgb="FFFF0000"/>
      <name val="Verdana"/>
      <family val="2"/>
    </font>
    <font>
      <b/>
      <sz val="14"/>
      <color indexed="10"/>
      <name val="Cambria"/>
      <family val="1"/>
    </font>
    <font>
      <sz val="10"/>
      <name val="Verdana"/>
      <family val="2"/>
    </font>
    <font>
      <u/>
      <sz val="7.5"/>
      <color indexed="12"/>
      <name val="Verdana"/>
      <family val="2"/>
    </font>
    <font>
      <sz val="11"/>
      <color theme="1"/>
      <name val="Calibri"/>
      <family val="2"/>
      <scheme val="minor"/>
    </font>
    <font>
      <sz val="10"/>
      <color theme="1"/>
      <name val="Arial"/>
      <family val="2"/>
    </font>
    <font>
      <sz val="10"/>
      <color indexed="8"/>
      <name val="Arial"/>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libri Light"/>
      <family val="3"/>
      <charset val="128"/>
      <scheme val="major"/>
    </font>
    <font>
      <b/>
      <sz val="11"/>
      <color theme="1"/>
      <name val="Calibri"/>
      <family val="3"/>
      <charset val="128"/>
      <scheme val="minor"/>
    </font>
    <font>
      <sz val="11"/>
      <color rgb="FFFF0000"/>
      <name val="Calibri"/>
      <family val="3"/>
      <charset val="128"/>
      <scheme val="minor"/>
    </font>
    <font>
      <sz val="11"/>
      <color theme="1"/>
      <name val="Calibri"/>
      <family val="2"/>
      <charset val="128"/>
      <scheme val="minor"/>
    </font>
    <font>
      <sz val="12"/>
      <name val="宋体"/>
      <family val="3"/>
      <charset val="134"/>
    </font>
    <font>
      <u/>
      <sz val="11"/>
      <color rgb="FF0000FF"/>
      <name val="Calibri"/>
      <family val="1"/>
      <charset val="136"/>
      <scheme val="minor"/>
    </font>
    <font>
      <sz val="12"/>
      <color rgb="FF000000"/>
      <name val="Verdana"/>
      <family val="2"/>
    </font>
    <font>
      <b/>
      <sz val="10"/>
      <color rgb="FF000000"/>
      <name val="Cambria"/>
      <family val="1"/>
    </font>
    <font>
      <sz val="10"/>
      <color rgb="FF000000"/>
      <name val="Cambria"/>
      <family val="1"/>
    </font>
    <font>
      <b/>
      <sz val="22"/>
      <color rgb="FF000000"/>
      <name val="Cambria"/>
      <family val="1"/>
    </font>
    <font>
      <sz val="10"/>
      <color rgb="FFFFFFFF"/>
      <name val="Arial"/>
      <family val="2"/>
    </font>
    <font>
      <b/>
      <sz val="12"/>
      <color rgb="FF000000"/>
      <name val="Verdana"/>
      <family val="2"/>
    </font>
    <font>
      <b/>
      <u/>
      <sz val="10"/>
      <color rgb="FF000000"/>
      <name val="Verdana"/>
      <family val="2"/>
    </font>
    <font>
      <b/>
      <sz val="10"/>
      <color rgb="FF000000"/>
      <name val="Verdana"/>
      <family val="2"/>
    </font>
    <font>
      <u/>
      <sz val="10"/>
      <color rgb="FF0000FF"/>
      <name val="Verdana"/>
      <family val="2"/>
    </font>
    <font>
      <b/>
      <sz val="9"/>
      <color rgb="FF000000"/>
      <name val="Verdana"/>
      <family val="2"/>
    </font>
    <font>
      <b/>
      <sz val="12"/>
      <color rgb="FF000000"/>
      <name val="Cambria"/>
      <family val="1"/>
    </font>
    <font>
      <sz val="10"/>
      <color rgb="FFFFFFFF"/>
      <name val="Verdana"/>
      <family val="2"/>
    </font>
    <font>
      <sz val="12"/>
      <color rgb="FF000000"/>
      <name val="Cambria"/>
      <family val="1"/>
    </font>
    <font>
      <sz val="7.5"/>
      <color rgb="FF000000"/>
      <name val="Verdana"/>
      <family val="2"/>
    </font>
    <font>
      <u/>
      <sz val="12"/>
      <color rgb="FF0000FF"/>
      <name val="Cambria"/>
      <family val="1"/>
    </font>
    <font>
      <sz val="18"/>
      <color rgb="FF000000"/>
      <name val="Verdana"/>
      <family val="2"/>
    </font>
    <font>
      <sz val="14"/>
      <color rgb="FF000000"/>
      <name val="Verdana"/>
      <family val="2"/>
    </font>
    <font>
      <sz val="8"/>
      <color rgb="FF000000"/>
      <name val="Cambria"/>
      <family val="1"/>
    </font>
    <font>
      <b/>
      <sz val="12"/>
      <color rgb="FFFFFFFF"/>
      <name val="Cambria"/>
      <family val="1"/>
    </font>
    <font>
      <u/>
      <sz val="14"/>
      <color rgb="FF0000FF"/>
      <name val="Verdana"/>
      <family val="2"/>
    </font>
    <font>
      <sz val="16"/>
      <color rgb="FF000000"/>
      <name val="Verdana"/>
      <family val="2"/>
    </font>
    <font>
      <u/>
      <sz val="16"/>
      <color rgb="FF0000FF"/>
      <name val="Verdana"/>
      <family val="2"/>
    </font>
    <font>
      <sz val="12"/>
      <color rgb="FFFFFFFF"/>
      <name val="Cambria"/>
      <family val="1"/>
    </font>
    <font>
      <b/>
      <sz val="18"/>
      <color rgb="FF000000"/>
      <name val="Verdana"/>
      <family val="2"/>
    </font>
    <font>
      <u/>
      <sz val="10"/>
      <color rgb="FF0000FF"/>
      <name val="Cambria"/>
      <family val="1"/>
    </font>
    <font>
      <b/>
      <i/>
      <sz val="12"/>
      <color rgb="FF000000"/>
      <name val="Cambria"/>
      <family val="1"/>
    </font>
    <font>
      <sz val="9"/>
      <color rgb="FF000000"/>
      <name val="ＭＳ Ｐゴシック"/>
    </font>
    <font>
      <b/>
      <sz val="14"/>
      <color rgb="FF000000"/>
      <name val="Cambria"/>
      <family val="1"/>
    </font>
    <font>
      <b/>
      <sz val="11"/>
      <color rgb="FF000000"/>
      <name val="Cambria"/>
      <family val="1"/>
    </font>
    <font>
      <u/>
      <sz val="18"/>
      <color rgb="FF0000FF"/>
      <name val="Verdana"/>
      <family val="2"/>
    </font>
    <font>
      <sz val="22"/>
      <color rgb="FF000000"/>
      <name val="Verdana"/>
      <family val="2"/>
    </font>
    <font>
      <b/>
      <sz val="8"/>
      <color rgb="FF000000"/>
      <name val="Cambria"/>
      <family val="1"/>
    </font>
    <font>
      <b/>
      <sz val="9"/>
      <color rgb="FF000000"/>
      <name val="Cambria"/>
      <family val="1"/>
    </font>
    <font>
      <b/>
      <sz val="11"/>
      <color rgb="FF000000"/>
      <name val="Verdana"/>
      <family val="2"/>
    </font>
    <font>
      <sz val="16"/>
      <color rgb="FF000000"/>
      <name val="Cambria"/>
      <family val="1"/>
    </font>
    <font>
      <sz val="8"/>
      <color rgb="FF000000"/>
      <name val="Verdana"/>
      <family val="2"/>
    </font>
    <font>
      <sz val="12"/>
      <color rgb="FFFF0000"/>
      <name val="Verdana"/>
      <family val="2"/>
    </font>
    <font>
      <u/>
      <sz val="12"/>
      <color rgb="FF0000FF"/>
      <name val="Verdana"/>
      <family val="2"/>
    </font>
    <font>
      <u/>
      <sz val="7.5"/>
      <color rgb="FF0000FF"/>
      <name val="Verdana"/>
      <family val="2"/>
    </font>
    <font>
      <sz val="9"/>
      <color rgb="FF000000"/>
      <name val="Verdana"/>
      <family val="2"/>
    </font>
    <font>
      <sz val="11"/>
      <color rgb="FF000000"/>
      <name val="Calibri"/>
      <family val="2"/>
    </font>
    <font>
      <sz val="10"/>
      <color rgb="FFA5A5A5"/>
      <name val="Verdana"/>
      <family val="2"/>
    </font>
    <font>
      <sz val="12"/>
      <color theme="1"/>
      <name val="Arial"/>
      <family val="2"/>
    </font>
    <font>
      <sz val="8"/>
      <color theme="0" tint="-0.499984740745262"/>
      <name val="Arial"/>
      <family val="2"/>
    </font>
    <font>
      <u/>
      <sz val="11"/>
      <color indexed="12"/>
      <name val="Arial"/>
      <family val="2"/>
    </font>
  </fonts>
  <fills count="71">
    <fill>
      <patternFill patternType="none"/>
    </fill>
    <fill>
      <patternFill patternType="gray125"/>
    </fill>
    <fill>
      <patternFill patternType="solid">
        <fgColor indexed="65"/>
        <bgColor indexed="64"/>
      </patternFill>
    </fill>
    <fill>
      <patternFill patternType="darkUp"/>
    </fill>
    <fill>
      <patternFill patternType="solid">
        <fgColor theme="0"/>
        <bgColor indexed="64"/>
      </patternFill>
    </fill>
    <fill>
      <patternFill patternType="solid">
        <fgColor theme="7" tint="0.599963377788628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rgb="FFFFFFFF"/>
        <bgColor rgb="FFFFFFFF"/>
      </patternFill>
    </fill>
    <fill>
      <patternFill patternType="solid">
        <fgColor rgb="FFFFCC99"/>
        <bgColor rgb="FFFFFFFF"/>
      </patternFill>
    </fill>
    <fill>
      <patternFill patternType="gray125">
        <fgColor rgb="FF000000"/>
        <bgColor rgb="FF000000"/>
      </patternFill>
    </fill>
    <fill>
      <patternFill patternType="solid">
        <fgColor rgb="FFCCC0D9"/>
        <bgColor rgb="FFFFFFFF"/>
      </patternFill>
    </fill>
  </fills>
  <borders count="83">
    <border>
      <left/>
      <right/>
      <top/>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ck">
        <color indexed="56"/>
      </left>
      <right/>
      <top/>
      <bottom style="thick">
        <color indexed="56"/>
      </bottom>
      <diagonal/>
    </border>
    <border>
      <left/>
      <right/>
      <top/>
      <bottom style="thick">
        <color indexed="56"/>
      </bottom>
      <diagonal/>
    </border>
    <border>
      <left/>
      <right style="thick">
        <color indexed="56"/>
      </right>
      <top/>
      <bottom style="thick">
        <color indexed="56"/>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right/>
      <top/>
      <bottom style="thin">
        <color indexed="56"/>
      </bottom>
      <diagonal/>
    </border>
    <border>
      <left/>
      <right/>
      <top/>
      <bottom style="thin">
        <color indexed="9"/>
      </bottom>
      <diagonal/>
    </border>
    <border>
      <left style="thick">
        <color indexed="56"/>
      </left>
      <right style="thin">
        <color auto="1"/>
      </right>
      <top/>
      <bottom/>
      <diagonal/>
    </border>
    <border>
      <left/>
      <right/>
      <top style="thin">
        <color indexed="56"/>
      </top>
      <bottom style="thick">
        <color indexed="56"/>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4" tint="0.49995422223578601"/>
      </bottom>
      <diagonal/>
    </border>
    <border>
      <left style="thin">
        <color auto="1"/>
      </left>
      <right style="thin">
        <color auto="1"/>
      </right>
      <top style="thin">
        <color auto="1"/>
      </top>
      <bottom style="thin">
        <color auto="1"/>
      </bottom>
      <diagonal/>
    </border>
    <border>
      <left style="thin">
        <color indexed="56"/>
      </left>
      <right style="thin">
        <color indexed="56"/>
      </right>
      <top style="thin">
        <color indexed="56"/>
      </top>
      <bottom style="thin">
        <color indexed="56"/>
      </bottom>
      <diagonal/>
    </border>
    <border>
      <left/>
      <right/>
      <top style="thin">
        <color indexed="56"/>
      </top>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ck">
        <color indexed="56"/>
      </left>
      <right style="thin">
        <color auto="1"/>
      </right>
      <top style="thin">
        <color auto="1"/>
      </top>
      <bottom/>
      <diagonal/>
    </border>
    <border>
      <left style="thick">
        <color rgb="FF003366"/>
      </left>
      <right/>
      <top style="thick">
        <color rgb="FF003366"/>
      </top>
      <bottom/>
      <diagonal/>
    </border>
    <border>
      <left/>
      <right/>
      <top style="thick">
        <color rgb="FF003366"/>
      </top>
      <bottom/>
      <diagonal/>
    </border>
    <border>
      <left/>
      <right style="thick">
        <color rgb="FF003366"/>
      </right>
      <top style="thick">
        <color rgb="FF003366"/>
      </top>
      <bottom/>
      <diagonal/>
    </border>
    <border>
      <left style="thick">
        <color rgb="FF003366"/>
      </left>
      <right/>
      <top/>
      <bottom/>
      <diagonal/>
    </border>
    <border>
      <left style="thin">
        <color rgb="FF003366"/>
      </left>
      <right style="thin">
        <color rgb="FF003366"/>
      </right>
      <top style="thin">
        <color rgb="FF003366"/>
      </top>
      <bottom/>
      <diagonal/>
    </border>
    <border>
      <left style="thin">
        <color rgb="FF003366"/>
      </left>
      <right style="thin">
        <color rgb="FF003366"/>
      </right>
      <top/>
      <bottom/>
      <diagonal/>
    </border>
    <border>
      <left style="thin">
        <color rgb="FF003366"/>
      </left>
      <right/>
      <top style="thin">
        <color rgb="FF003366"/>
      </top>
      <bottom style="thin">
        <color rgb="FF003366"/>
      </bottom>
      <diagonal/>
    </border>
    <border>
      <left/>
      <right/>
      <top style="thin">
        <color rgb="FF003366"/>
      </top>
      <bottom style="thin">
        <color rgb="FF003366"/>
      </bottom>
      <diagonal/>
    </border>
    <border>
      <left/>
      <right style="thin">
        <color rgb="FF003366"/>
      </right>
      <top style="thin">
        <color rgb="FF003366"/>
      </top>
      <bottom style="thin">
        <color rgb="FF003366"/>
      </bottom>
      <diagonal/>
    </border>
    <border>
      <left/>
      <right style="thick">
        <color rgb="FF003366"/>
      </right>
      <top/>
      <bottom/>
      <diagonal/>
    </border>
    <border>
      <left style="thin">
        <color rgb="FF003366"/>
      </left>
      <right style="thin">
        <color rgb="FF003366"/>
      </right>
      <top/>
      <bottom style="thin">
        <color rgb="FF003366"/>
      </bottom>
      <diagonal/>
    </border>
    <border>
      <left style="thin">
        <color rgb="FF003366"/>
      </left>
      <right style="thin">
        <color rgb="FF003366"/>
      </right>
      <top style="thin">
        <color rgb="FF003366"/>
      </top>
      <bottom style="thin">
        <color rgb="FF003366"/>
      </bottom>
      <diagonal/>
    </border>
    <border>
      <left/>
      <right/>
      <top style="thin">
        <color rgb="FF003366"/>
      </top>
      <bottom/>
      <diagonal/>
    </border>
    <border>
      <left style="thin">
        <color rgb="FF000000"/>
      </left>
      <right style="thin">
        <color rgb="FF000000"/>
      </right>
      <top style="thin">
        <color rgb="FF000000"/>
      </top>
      <bottom style="thin">
        <color rgb="FF000000"/>
      </bottom>
      <diagonal/>
    </border>
    <border>
      <left/>
      <right/>
      <top/>
      <bottom style="thin">
        <color rgb="FF003366"/>
      </bottom>
      <diagonal/>
    </border>
    <border>
      <left style="thick">
        <color rgb="FF003366"/>
      </left>
      <right style="thin">
        <color rgb="FF003366"/>
      </right>
      <top/>
      <bottom/>
      <diagonal/>
    </border>
    <border>
      <left/>
      <right style="thin">
        <color rgb="FF003366"/>
      </right>
      <top/>
      <bottom/>
      <diagonal/>
    </border>
    <border>
      <left style="thin">
        <color rgb="FF003366"/>
      </left>
      <right/>
      <top/>
      <bottom style="thin">
        <color rgb="FF003366"/>
      </bottom>
      <diagonal/>
    </border>
    <border>
      <left/>
      <right style="thin">
        <color rgb="FF003366"/>
      </right>
      <top/>
      <bottom style="thin">
        <color rgb="FF003366"/>
      </bottom>
      <diagonal/>
    </border>
    <border>
      <left style="thin">
        <color rgb="FF003366"/>
      </left>
      <right style="thick">
        <color rgb="FF003366"/>
      </right>
      <top/>
      <bottom/>
      <diagonal/>
    </border>
    <border>
      <left style="thin">
        <color rgb="FF003366"/>
      </left>
      <right/>
      <top style="thin">
        <color rgb="FF003366"/>
      </top>
      <bottom/>
      <diagonal/>
    </border>
    <border>
      <left/>
      <right style="thin">
        <color rgb="FF003366"/>
      </right>
      <top style="thin">
        <color rgb="FF003366"/>
      </top>
      <bottom/>
      <diagonal/>
    </border>
    <border>
      <left style="thin">
        <color rgb="FF003366"/>
      </left>
      <right/>
      <top/>
      <bottom/>
      <diagonal/>
    </border>
    <border>
      <left style="thick">
        <color rgb="FF003366"/>
      </left>
      <right/>
      <top/>
      <bottom style="thin">
        <color rgb="FF003366"/>
      </bottom>
      <diagonal/>
    </border>
    <border>
      <left/>
      <right style="thick">
        <color rgb="FF003366"/>
      </right>
      <top/>
      <bottom style="thin">
        <color rgb="FF003366"/>
      </bottom>
      <diagonal/>
    </border>
    <border>
      <left style="thick">
        <color rgb="FF003366"/>
      </left>
      <right/>
      <top style="thin">
        <color rgb="FF003366"/>
      </top>
      <bottom/>
      <diagonal/>
    </border>
    <border>
      <left/>
      <right style="thick">
        <color rgb="FF003366"/>
      </right>
      <top style="thin">
        <color rgb="FF003366"/>
      </top>
      <bottom/>
      <diagonal/>
    </border>
    <border>
      <left style="thick">
        <color rgb="FF003366"/>
      </left>
      <right/>
      <top/>
      <bottom style="thick">
        <color rgb="FF003366"/>
      </bottom>
      <diagonal/>
    </border>
    <border>
      <left/>
      <right/>
      <top/>
      <bottom style="thick">
        <color rgb="FF003366"/>
      </bottom>
      <diagonal/>
    </border>
    <border>
      <left/>
      <right style="thick">
        <color rgb="FF003366"/>
      </right>
      <top/>
      <bottom style="thick">
        <color rgb="FF003366"/>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n">
        <color rgb="FF000000"/>
      </left>
      <right/>
      <top style="thin">
        <color rgb="FF000000"/>
      </top>
      <bottom/>
      <diagonal/>
    </border>
    <border>
      <left/>
      <right/>
      <top style="thin">
        <color rgb="FF000000"/>
      </top>
      <bottom/>
      <diagonal/>
    </border>
    <border>
      <left/>
      <right style="thick">
        <color rgb="FF000000"/>
      </right>
      <top/>
      <bottom/>
      <diagonal/>
    </border>
    <border>
      <left/>
      <right style="thick">
        <color rgb="FF000000"/>
      </right>
      <top/>
      <bottom style="thin">
        <color rgb="FFFFFFFF"/>
      </bottom>
      <diagonal/>
    </border>
    <border>
      <left style="thin">
        <color rgb="FF000000"/>
      </left>
      <right/>
      <top/>
      <bottom style="thin">
        <color rgb="FF000000"/>
      </bottom>
      <diagonal/>
    </border>
    <border>
      <left/>
      <right/>
      <top/>
      <bottom style="thin">
        <color rgb="FF000000"/>
      </bottom>
      <diagonal/>
    </border>
    <border>
      <left/>
      <right/>
      <top/>
      <bottom style="thin">
        <color rgb="FFFFFFFF"/>
      </bottom>
      <diagonal/>
    </border>
    <border>
      <left style="thin">
        <color rgb="FF000000"/>
      </left>
      <right style="thin">
        <color rgb="FF000000"/>
      </right>
      <top style="thin">
        <color rgb="FF000000"/>
      </top>
      <bottom/>
      <diagonal/>
    </border>
    <border>
      <left style="thin">
        <color rgb="FF000000"/>
      </left>
      <right style="thick">
        <color rgb="FF000000"/>
      </right>
      <top style="thin">
        <color rgb="FF000000"/>
      </top>
      <bottom style="thin">
        <color rgb="FF000000"/>
      </bottom>
      <diagonal/>
    </border>
    <border>
      <left style="thick">
        <color rgb="FF000000"/>
      </left>
      <right/>
      <top style="thin">
        <color rgb="FF000000"/>
      </top>
      <bottom style="thick">
        <color rgb="FF000000"/>
      </bottom>
      <diagonal/>
    </border>
    <border>
      <left/>
      <right/>
      <top style="thin">
        <color rgb="FF000000"/>
      </top>
      <bottom style="thick">
        <color rgb="FF000000"/>
      </bottom>
      <diagonal/>
    </border>
    <border>
      <left/>
      <right style="thick">
        <color rgb="FF000000"/>
      </right>
      <top style="thin">
        <color rgb="FF000000"/>
      </top>
      <bottom style="thick">
        <color rgb="FF000000"/>
      </bottom>
      <diagonal/>
    </border>
  </borders>
  <cellStyleXfs count="664">
    <xf numFmtId="0" fontId="0" fillId="0" borderId="0"/>
    <xf numFmtId="0" fontId="6" fillId="0" borderId="0"/>
    <xf numFmtId="0" fontId="21" fillId="0" borderId="0"/>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1" fillId="0" borderId="0"/>
    <xf numFmtId="0" fontId="26" fillId="37" borderId="0" applyNumberFormat="0" applyBorder="0" applyAlignment="0" applyProtection="0"/>
    <xf numFmtId="0" fontId="26" fillId="38" borderId="0" applyNumberFormat="0" applyBorder="0" applyAlignment="0" applyProtection="0"/>
    <xf numFmtId="0" fontId="26" fillId="39"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5" borderId="0" applyNumberFormat="0" applyBorder="0" applyAlignment="0" applyProtection="0"/>
    <xf numFmtId="0" fontId="26" fillId="5" borderId="0" applyNumberFormat="0" applyBorder="0" applyAlignment="0" applyProtection="0"/>
    <xf numFmtId="0" fontId="26" fillId="46" borderId="0" applyNumberFormat="0" applyBorder="0" applyAlignment="0" applyProtection="0"/>
    <xf numFmtId="0" fontId="26" fillId="47"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27" fillId="50"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3" borderId="0" applyNumberFormat="0" applyBorder="0" applyAlignment="0" applyProtection="0"/>
    <xf numFmtId="0" fontId="27" fillId="54"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7" fillId="58" borderId="0" applyNumberFormat="0" applyBorder="0" applyAlignment="0" applyProtection="0"/>
    <xf numFmtId="0" fontId="27" fillId="59" borderId="0" applyNumberFormat="0" applyBorder="0" applyAlignment="0" applyProtection="0"/>
    <xf numFmtId="0" fontId="28" fillId="60" borderId="0" applyNumberFormat="0" applyBorder="0" applyAlignment="0" applyProtection="0"/>
    <xf numFmtId="0" fontId="29" fillId="60" borderId="0" applyNumberFormat="0" applyBorder="0" applyAlignment="0" applyProtection="0"/>
    <xf numFmtId="0" fontId="30" fillId="61" borderId="25" applyNumberFormat="0" applyAlignment="0" applyProtection="0"/>
    <xf numFmtId="0" fontId="31" fillId="62" borderId="28" applyNumberFormat="0" applyAlignment="0" applyProtection="0"/>
    <xf numFmtId="41" fontId="6" fillId="0" borderId="0" applyFont="0" applyFill="0" applyBorder="0" applyAlignment="0" applyProtection="0"/>
    <xf numFmtId="168" fontId="6" fillId="0" borderId="0" applyFont="0" applyFill="0" applyBorder="0" applyAlignment="0" applyProtection="0"/>
    <xf numFmtId="172"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2" fontId="6" fillId="0" borderId="0" applyFont="0" applyFill="0" applyBorder="0" applyAlignment="0" applyProtection="0"/>
    <xf numFmtId="167" fontId="6" fillId="0" borderId="0" applyFont="0" applyFill="0" applyBorder="0" applyAlignment="0" applyProtection="0"/>
    <xf numFmtId="171" fontId="6" fillId="0" borderId="0" applyFont="0" applyFill="0" applyBorder="0" applyAlignment="0" applyProtection="0"/>
    <xf numFmtId="175"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64" fontId="21" fillId="0" borderId="0"/>
    <xf numFmtId="0" fontId="32" fillId="0" borderId="0" applyNumberFormat="0" applyFill="0" applyBorder="0" applyAlignment="0" applyProtection="0"/>
    <xf numFmtId="0" fontId="33" fillId="63" borderId="0" applyNumberFormat="0" applyBorder="0" applyAlignment="0" applyProtection="0"/>
    <xf numFmtId="0" fontId="34" fillId="0" borderId="22" applyNumberFormat="0" applyFill="0" applyAlignment="0" applyProtection="0"/>
    <xf numFmtId="0" fontId="35" fillId="0" borderId="31" applyNumberFormat="0" applyFill="0" applyAlignment="0" applyProtection="0"/>
    <xf numFmtId="0" fontId="36" fillId="0" borderId="24" applyNumberFormat="0" applyFill="0" applyAlignment="0" applyProtection="0"/>
    <xf numFmtId="0" fontId="36" fillId="0" borderId="0" applyNumberFormat="0" applyFill="0" applyBorder="0" applyAlignment="0" applyProtection="0"/>
    <xf numFmtId="0" fontId="22" fillId="0" borderId="0" applyNumberFormat="0" applyFill="0" applyBorder="0">
      <protection locked="0"/>
    </xf>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protection locked="0"/>
    </xf>
    <xf numFmtId="0" fontId="37" fillId="0" borderId="0" applyNumberFormat="0" applyFill="0" applyBorder="0">
      <protection locked="0"/>
    </xf>
    <xf numFmtId="0" fontId="39" fillId="0" borderId="0" applyNumberFormat="0" applyFill="0" applyBorder="0" applyAlignment="0" applyProtection="0"/>
    <xf numFmtId="0" fontId="22" fillId="0" borderId="0" applyNumberFormat="0" applyFill="0" applyBorder="0">
      <protection locked="0"/>
    </xf>
    <xf numFmtId="0" fontId="37" fillId="0" borderId="0" applyNumberFormat="0" applyFill="0" applyBorder="0">
      <protection locked="0"/>
    </xf>
    <xf numFmtId="0" fontId="40" fillId="64" borderId="25" applyNumberFormat="0" applyAlignment="0" applyProtection="0"/>
    <xf numFmtId="0" fontId="41" fillId="0" borderId="27" applyNumberFormat="0" applyFill="0" applyAlignment="0" applyProtection="0"/>
    <xf numFmtId="0" fontId="42" fillId="65" borderId="0" applyNumberFormat="0" applyBorder="0" applyAlignment="0" applyProtection="0"/>
    <xf numFmtId="164" fontId="24" fillId="0" borderId="0"/>
    <xf numFmtId="0" fontId="21" fillId="0" borderId="0"/>
    <xf numFmtId="164" fontId="2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4" fillId="0" borderId="0"/>
    <xf numFmtId="0" fontId="24" fillId="0" borderId="0"/>
    <xf numFmtId="0" fontId="24" fillId="0" borderId="0"/>
    <xf numFmtId="164" fontId="24" fillId="0" borderId="0"/>
    <xf numFmtId="0" fontId="25" fillId="0" borderId="0"/>
    <xf numFmtId="164" fontId="21" fillId="0" borderId="0"/>
    <xf numFmtId="0" fontId="26" fillId="0" borderId="0"/>
    <xf numFmtId="0" fontId="26" fillId="0" borderId="0"/>
    <xf numFmtId="164" fontId="25" fillId="0" borderId="0"/>
    <xf numFmtId="0" fontId="26" fillId="0" borderId="0"/>
    <xf numFmtId="0" fontId="25" fillId="0" borderId="0"/>
    <xf numFmtId="0" fontId="26" fillId="0" borderId="0"/>
    <xf numFmtId="0" fontId="43" fillId="0" borderId="0">
      <alignment vertical="center"/>
    </xf>
    <xf numFmtId="164" fontId="24" fillId="0" borderId="0"/>
    <xf numFmtId="0" fontId="44" fillId="0" borderId="0"/>
    <xf numFmtId="0" fontId="26" fillId="0" borderId="0"/>
    <xf numFmtId="0" fontId="21" fillId="0" borderId="0"/>
    <xf numFmtId="0" fontId="44" fillId="0" borderId="0"/>
    <xf numFmtId="0" fontId="26" fillId="0" borderId="0"/>
    <xf numFmtId="0" fontId="26" fillId="0" borderId="0"/>
    <xf numFmtId="0" fontId="26" fillId="0" borderId="0"/>
    <xf numFmtId="0" fontId="26" fillId="0" borderId="0"/>
    <xf numFmtId="0" fontId="26" fillId="0" borderId="0"/>
    <xf numFmtId="0" fontId="21" fillId="0" borderId="0"/>
    <xf numFmtId="0" fontId="26" fillId="0" borderId="0"/>
    <xf numFmtId="0" fontId="21" fillId="0" borderId="0"/>
    <xf numFmtId="0" fontId="2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4" fillId="0" borderId="0"/>
    <xf numFmtId="0" fontId="44" fillId="0" borderId="0"/>
    <xf numFmtId="0" fontId="2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6" fillId="0" borderId="0"/>
    <xf numFmtId="0" fontId="26" fillId="0" borderId="0"/>
    <xf numFmtId="164" fontId="24" fillId="0" borderId="0"/>
    <xf numFmtId="164" fontId="24" fillId="0" borderId="0"/>
    <xf numFmtId="0" fontId="45" fillId="0" borderId="0"/>
    <xf numFmtId="0" fontId="21" fillId="0" borderId="0"/>
    <xf numFmtId="0" fontId="26" fillId="66" borderId="29" applyNumberFormat="0" applyFont="0" applyAlignment="0" applyProtection="0"/>
    <xf numFmtId="0" fontId="46" fillId="61" borderId="26" applyNumberFormat="0" applyAlignment="0" applyProtection="0"/>
    <xf numFmtId="9" fontId="6" fillId="0" borderId="0" applyFont="0" applyFill="0" applyBorder="0" applyAlignment="0" applyProtection="0"/>
    <xf numFmtId="0" fontId="2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4" fillId="0" borderId="0"/>
    <xf numFmtId="0" fontId="47" fillId="0" borderId="0" applyNumberFormat="0" applyFill="0" applyBorder="0" applyAlignment="0" applyProtection="0"/>
    <xf numFmtId="0" fontId="48" fillId="0" borderId="30" applyNumberFormat="0" applyFill="0" applyAlignment="0" applyProtection="0"/>
    <xf numFmtId="0" fontId="49" fillId="0" borderId="0" applyNumberFormat="0" applyFill="0" applyBorder="0" applyAlignment="0" applyProtection="0"/>
    <xf numFmtId="164" fontId="6" fillId="0" borderId="0"/>
    <xf numFmtId="0" fontId="21" fillId="0" borderId="0"/>
    <xf numFmtId="0" fontId="21" fillId="0" borderId="0"/>
    <xf numFmtId="0" fontId="21" fillId="0" borderId="0"/>
    <xf numFmtId="164" fontId="21" fillId="0" borderId="0"/>
    <xf numFmtId="0" fontId="23" fillId="0" borderId="0"/>
    <xf numFmtId="0" fontId="26" fillId="14" borderId="0" applyNumberFormat="0" applyBorder="0" applyAlignment="0" applyProtection="0"/>
    <xf numFmtId="0" fontId="26" fillId="18" borderId="0" applyNumberFormat="0" applyBorder="0" applyAlignment="0" applyProtection="0"/>
    <xf numFmtId="0" fontId="26" fillId="22" borderId="0" applyNumberFormat="0" applyBorder="0" applyAlignment="0" applyProtection="0"/>
    <xf numFmtId="0" fontId="26" fillId="26" borderId="0" applyNumberFormat="0" applyBorder="0" applyAlignment="0" applyProtection="0"/>
    <xf numFmtId="0" fontId="26" fillId="30" borderId="0" applyNumberFormat="0" applyBorder="0" applyAlignment="0" applyProtection="0"/>
    <xf numFmtId="0" fontId="26" fillId="34" borderId="0" applyNumberFormat="0" applyBorder="0" applyAlignment="0" applyProtection="0"/>
    <xf numFmtId="0" fontId="26" fillId="15" borderId="0" applyNumberFormat="0" applyBorder="0" applyAlignment="0" applyProtection="0"/>
    <xf numFmtId="0" fontId="26" fillId="19"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31" borderId="0" applyNumberFormat="0" applyBorder="0" applyAlignment="0" applyProtection="0"/>
    <xf numFmtId="0" fontId="26" fillId="35" borderId="0" applyNumberFormat="0" applyBorder="0" applyAlignment="0" applyProtection="0"/>
    <xf numFmtId="0" fontId="27" fillId="16"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8" borderId="0" applyNumberFormat="0" applyBorder="0" applyAlignment="0" applyProtection="0"/>
    <xf numFmtId="0" fontId="27" fillId="32" borderId="0" applyNumberFormat="0" applyBorder="0" applyAlignment="0" applyProtection="0"/>
    <xf numFmtId="0" fontId="27" fillId="36" borderId="0" applyNumberFormat="0" applyBorder="0" applyAlignment="0" applyProtection="0"/>
    <xf numFmtId="0" fontId="27" fillId="13" borderId="0" applyNumberFormat="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33" borderId="0" applyNumberFormat="0" applyBorder="0" applyAlignment="0" applyProtection="0"/>
    <xf numFmtId="0" fontId="28" fillId="7" borderId="0" applyNumberFormat="0" applyBorder="0" applyAlignment="0" applyProtection="0"/>
    <xf numFmtId="0" fontId="29" fillId="7" borderId="0" applyNumberFormat="0" applyBorder="0" applyAlignment="0" applyProtection="0"/>
    <xf numFmtId="0" fontId="30" fillId="10" borderId="25" applyNumberFormat="0" applyAlignment="0" applyProtection="0"/>
    <xf numFmtId="0" fontId="31" fillId="11" borderId="28" applyNumberFormat="0" applyAlignment="0" applyProtection="0"/>
    <xf numFmtId="0" fontId="33" fillId="6" borderId="0" applyNumberFormat="0" applyBorder="0" applyAlignment="0" applyProtection="0"/>
    <xf numFmtId="0" fontId="35" fillId="0" borderId="23" applyNumberFormat="0" applyFill="0" applyAlignment="0" applyProtection="0"/>
    <xf numFmtId="0" fontId="22" fillId="0" borderId="0" applyNumberFormat="0" applyFill="0" applyBorder="0" applyAlignment="0" applyProtection="0">
      <alignment vertical="top"/>
      <protection locked="0"/>
    </xf>
    <xf numFmtId="164" fontId="37" fillId="0" borderId="0" applyNumberFormat="0" applyFill="0" applyBorder="0" applyAlignment="0" applyProtection="0"/>
    <xf numFmtId="164" fontId="37" fillId="0" borderId="0" applyNumberFormat="0" applyFill="0" applyBorder="0" applyAlignment="0" applyProtection="0">
      <alignment vertical="top"/>
      <protection locked="0"/>
    </xf>
    <xf numFmtId="164" fontId="37" fillId="0" borderId="0" applyNumberFormat="0" applyFill="0" applyBorder="0" applyAlignment="0" applyProtection="0">
      <alignment vertical="top"/>
      <protection locked="0"/>
    </xf>
    <xf numFmtId="164" fontId="37" fillId="0" borderId="0" applyNumberFormat="0" applyFill="0" applyBorder="0" applyAlignment="0" applyProtection="0">
      <alignment vertical="top"/>
      <protection locked="0"/>
    </xf>
    <xf numFmtId="0" fontId="40" fillId="9" borderId="25" applyNumberFormat="0" applyAlignment="0" applyProtection="0"/>
    <xf numFmtId="0" fontId="42" fillId="8" borderId="0" applyNumberFormat="0" applyBorder="0" applyAlignment="0" applyProtection="0"/>
    <xf numFmtId="0" fontId="26" fillId="12" borderId="29" applyNumberFormat="0" applyFont="0" applyAlignment="0" applyProtection="0"/>
    <xf numFmtId="0" fontId="46" fillId="10" borderId="26" applyNumberFormat="0" applyAlignment="0" applyProtection="0"/>
    <xf numFmtId="0" fontId="21" fillId="0" borderId="0"/>
    <xf numFmtId="0" fontId="50" fillId="0" borderId="0">
      <alignment vertical="center"/>
    </xf>
    <xf numFmtId="0" fontId="21" fillId="0" borderId="0"/>
    <xf numFmtId="0" fontId="21" fillId="0" borderId="0"/>
    <xf numFmtId="0" fontId="21" fillId="0" borderId="0"/>
    <xf numFmtId="0" fontId="21" fillId="0" borderId="0"/>
    <xf numFmtId="0" fontId="21" fillId="0" borderId="0"/>
    <xf numFmtId="0" fontId="23" fillId="0" borderId="0"/>
    <xf numFmtId="0" fontId="23" fillId="0" borderId="0"/>
    <xf numFmtId="0" fontId="21" fillId="0" borderId="0"/>
    <xf numFmtId="0" fontId="21" fillId="0" borderId="0"/>
    <xf numFmtId="0" fontId="21" fillId="0" borderId="0"/>
    <xf numFmtId="0" fontId="23" fillId="0" borderId="0"/>
    <xf numFmtId="0" fontId="22" fillId="0" borderId="0" applyNumberFormat="0" applyFill="0" applyBorder="0" applyAlignment="0" applyProtection="0">
      <alignment vertical="top"/>
      <protection locked="0"/>
    </xf>
    <xf numFmtId="0" fontId="21" fillId="0" borderId="0"/>
    <xf numFmtId="0" fontId="21" fillId="0" borderId="0"/>
    <xf numFmtId="0" fontId="21" fillId="0" borderId="0"/>
    <xf numFmtId="0" fontId="21" fillId="0" borderId="0"/>
    <xf numFmtId="177" fontId="21" fillId="0" borderId="0"/>
    <xf numFmtId="177" fontId="21" fillId="0" borderId="0"/>
    <xf numFmtId="164" fontId="51" fillId="0" borderId="0"/>
    <xf numFmtId="0" fontId="23" fillId="0" borderId="0"/>
    <xf numFmtId="0" fontId="25" fillId="0" borderId="0"/>
    <xf numFmtId="0" fontId="21" fillId="0" borderId="0"/>
    <xf numFmtId="0" fontId="21" fillId="0" borderId="0"/>
    <xf numFmtId="0" fontId="22" fillId="0" borderId="0" applyNumberFormat="0" applyFill="0" applyBorder="0" applyAlignment="0" applyProtection="0">
      <alignment vertical="top"/>
      <protection locked="0"/>
    </xf>
    <xf numFmtId="0" fontId="52" fillId="0" borderId="0" applyNumberFormat="0" applyFill="0" applyBorder="0" applyAlignment="0" applyProtection="0">
      <alignment vertical="center"/>
    </xf>
    <xf numFmtId="0" fontId="21" fillId="0" borderId="0"/>
    <xf numFmtId="0" fontId="21" fillId="0" borderId="0"/>
  </cellStyleXfs>
  <cellXfs count="343">
    <xf numFmtId="0" fontId="0" fillId="0" borderId="0" xfId="0"/>
    <xf numFmtId="0" fontId="0" fillId="2" borderId="1" xfId="0" applyFill="1" applyBorder="1" applyAlignment="1">
      <alignment vertical="top" wrapText="1"/>
    </xf>
    <xf numFmtId="0" fontId="0" fillId="2" borderId="2" xfId="0" applyFill="1" applyBorder="1" applyAlignment="1">
      <alignment vertical="top" wrapText="1"/>
    </xf>
    <xf numFmtId="164" fontId="0" fillId="2" borderId="2" xfId="0" applyNumberFormat="1" applyFill="1" applyBorder="1" applyAlignment="1">
      <alignment vertical="top" wrapText="1"/>
    </xf>
    <xf numFmtId="0" fontId="0" fillId="2" borderId="3" xfId="0" applyFill="1" applyBorder="1"/>
    <xf numFmtId="0" fontId="2" fillId="2" borderId="0" xfId="0" applyFont="1" applyFill="1"/>
    <xf numFmtId="0" fontId="0" fillId="2" borderId="0" xfId="0" applyFill="1"/>
    <xf numFmtId="164" fontId="0" fillId="2" borderId="0" xfId="0" applyNumberFormat="1" applyFill="1"/>
    <xf numFmtId="164" fontId="2" fillId="2" borderId="0" xfId="0" applyNumberFormat="1" applyFont="1" applyFill="1"/>
    <xf numFmtId="0" fontId="3" fillId="2" borderId="0" xfId="0" applyFont="1" applyFill="1" applyAlignment="1">
      <alignment horizontal="left"/>
    </xf>
    <xf numFmtId="0" fontId="3" fillId="2" borderId="0" xfId="0" applyFont="1" applyFill="1" applyAlignment="1">
      <alignment horizontal="center" vertical="center" wrapText="1"/>
    </xf>
    <xf numFmtId="164" fontId="3" fillId="2" borderId="0" xfId="0" applyNumberFormat="1" applyFont="1" applyFill="1" applyAlignment="1">
      <alignment horizontal="center" vertical="center" wrapText="1"/>
    </xf>
    <xf numFmtId="0" fontId="4" fillId="2" borderId="0" xfId="0" applyFont="1" applyFill="1" applyAlignment="1">
      <alignment horizontal="left"/>
    </xf>
    <xf numFmtId="0" fontId="4" fillId="2" borderId="0" xfId="0" applyFont="1" applyFill="1" applyAlignment="1">
      <alignment horizontal="center" vertical="center"/>
    </xf>
    <xf numFmtId="164" fontId="4" fillId="2" borderId="0" xfId="0" applyNumberFormat="1" applyFont="1" applyFill="1" applyAlignment="1">
      <alignment horizontal="center" vertical="center"/>
    </xf>
    <xf numFmtId="0" fontId="7" fillId="2" borderId="7" xfId="1" applyFont="1" applyFill="1" applyBorder="1" applyAlignment="1">
      <alignment horizontal="center" vertical="center" wrapText="1"/>
    </xf>
    <xf numFmtId="164" fontId="8" fillId="2" borderId="7" xfId="1" applyNumberFormat="1" applyFont="1" applyFill="1" applyBorder="1" applyAlignment="1">
      <alignment horizontal="center" vertical="center" wrapText="1"/>
    </xf>
    <xf numFmtId="0" fontId="9" fillId="2" borderId="9" xfId="1" applyFont="1" applyFill="1" applyBorder="1" applyAlignment="1">
      <alignment vertical="top" wrapText="1"/>
    </xf>
    <xf numFmtId="164" fontId="9" fillId="2" borderId="9" xfId="1" applyNumberFormat="1" applyFont="1" applyFill="1" applyBorder="1" applyAlignment="1">
      <alignment horizontal="center" vertical="top" wrapText="1"/>
    </xf>
    <xf numFmtId="0" fontId="9" fillId="2" borderId="9" xfId="1" applyFont="1" applyFill="1" applyBorder="1" applyAlignment="1">
      <alignment vertical="center" wrapText="1"/>
    </xf>
    <xf numFmtId="0" fontId="9" fillId="2" borderId="10" xfId="1" applyFont="1" applyFill="1" applyBorder="1" applyAlignment="1">
      <alignment vertical="top" wrapText="1"/>
    </xf>
    <xf numFmtId="0" fontId="9" fillId="2" borderId="11" xfId="1" applyFont="1" applyFill="1" applyBorder="1" applyAlignment="1">
      <alignment vertical="top" wrapText="1"/>
    </xf>
    <xf numFmtId="0" fontId="10" fillId="0" borderId="8" xfId="0" applyFont="1" applyBorder="1" applyAlignment="1">
      <alignment wrapText="1"/>
    </xf>
    <xf numFmtId="0" fontId="9" fillId="2" borderId="9" xfId="1" applyFont="1" applyFill="1" applyBorder="1" applyAlignment="1">
      <alignment horizontal="center" vertical="top" wrapText="1"/>
    </xf>
    <xf numFmtId="0" fontId="9" fillId="2" borderId="9" xfId="1" applyFont="1" applyFill="1" applyBorder="1" applyAlignment="1">
      <alignment horizontal="left" vertical="top" wrapText="1"/>
    </xf>
    <xf numFmtId="0" fontId="10" fillId="0" borderId="9" xfId="0" applyFont="1" applyBorder="1" applyAlignment="1">
      <alignment vertical="top" wrapText="1"/>
    </xf>
    <xf numFmtId="165" fontId="9" fillId="2" borderId="8" xfId="1" applyNumberFormat="1" applyFont="1" applyFill="1" applyBorder="1" applyAlignment="1">
      <alignment horizontal="center" vertical="top" wrapText="1"/>
    </xf>
    <xf numFmtId="164" fontId="0" fillId="0" borderId="0" xfId="0" applyNumberFormat="1"/>
    <xf numFmtId="0" fontId="11" fillId="0" borderId="15" xfId="0" applyFont="1" applyBorder="1" applyAlignment="1" applyProtection="1">
      <alignment vertical="center" wrapText="1"/>
      <protection hidden="1"/>
    </xf>
    <xf numFmtId="0" fontId="12" fillId="0" borderId="0" xfId="0" applyFont="1" applyAlignment="1">
      <alignment wrapText="1"/>
    </xf>
    <xf numFmtId="0" fontId="13" fillId="0" borderId="16" xfId="0" applyFont="1" applyBorder="1" applyAlignment="1" applyProtection="1">
      <alignment vertical="center" wrapText="1"/>
      <protection hidden="1"/>
    </xf>
    <xf numFmtId="0" fontId="11" fillId="0" borderId="16" xfId="0" applyFont="1" applyBorder="1" applyAlignment="1" applyProtection="1">
      <alignment vertical="center" wrapText="1"/>
      <protection hidden="1"/>
    </xf>
    <xf numFmtId="0" fontId="12" fillId="3" borderId="16" xfId="0" applyFont="1" applyFill="1" applyBorder="1" applyAlignment="1" applyProtection="1">
      <alignment wrapText="1"/>
      <protection hidden="1"/>
    </xf>
    <xf numFmtId="0" fontId="14" fillId="0" borderId="16" xfId="0" applyFont="1" applyBorder="1" applyAlignment="1" applyProtection="1">
      <alignment vertical="center" wrapText="1"/>
      <protection hidden="1"/>
    </xf>
    <xf numFmtId="0" fontId="11" fillId="0" borderId="16" xfId="0" applyFont="1" applyBorder="1" applyAlignment="1" applyProtection="1">
      <alignment vertical="top" wrapText="1"/>
      <protection hidden="1"/>
    </xf>
    <xf numFmtId="0" fontId="11" fillId="4" borderId="16" xfId="0" applyFont="1" applyFill="1" applyBorder="1" applyAlignment="1" applyProtection="1">
      <alignment vertical="center" wrapText="1"/>
      <protection hidden="1"/>
    </xf>
    <xf numFmtId="0" fontId="12" fillId="3" borderId="16" xfId="0" applyFont="1" applyFill="1" applyBorder="1" applyProtection="1">
      <protection hidden="1"/>
    </xf>
    <xf numFmtId="0" fontId="12" fillId="0" borderId="0" xfId="0" applyFont="1"/>
    <xf numFmtId="0" fontId="11" fillId="0" borderId="17" xfId="0" applyFont="1" applyBorder="1" applyAlignment="1" applyProtection="1">
      <alignment horizontal="center"/>
      <protection hidden="1"/>
    </xf>
    <xf numFmtId="0" fontId="0" fillId="2" borderId="4" xfId="0" applyFill="1" applyBorder="1"/>
    <xf numFmtId="0" fontId="0" fillId="2" borderId="12" xfId="0" applyFill="1" applyBorder="1"/>
    <xf numFmtId="0" fontId="0" fillId="0" borderId="13" xfId="0" applyBorder="1"/>
    <xf numFmtId="0" fontId="4" fillId="2" borderId="0" xfId="0" applyFont="1" applyFill="1" applyAlignment="1" applyProtection="1">
      <alignment horizontal="center" vertical="center" wrapText="1"/>
      <protection hidden="1"/>
    </xf>
    <xf numFmtId="0" fontId="20" fillId="2" borderId="3" xfId="0" applyFont="1" applyFill="1" applyBorder="1" applyAlignment="1" applyProtection="1">
      <alignment horizontal="center" vertical="center" wrapText="1"/>
      <protection hidden="1"/>
    </xf>
    <xf numFmtId="0" fontId="0" fillId="2" borderId="0" xfId="0" applyFill="1" applyProtection="1">
      <protection hidden="1"/>
    </xf>
    <xf numFmtId="0" fontId="4" fillId="2" borderId="4" xfId="0" applyFont="1" applyFill="1" applyBorder="1" applyAlignment="1" applyProtection="1">
      <alignment vertical="center" wrapText="1"/>
      <protection hidden="1"/>
    </xf>
    <xf numFmtId="0" fontId="4" fillId="2" borderId="5" xfId="0" applyFont="1" applyFill="1" applyBorder="1" applyAlignment="1" applyProtection="1">
      <alignment vertical="center" wrapText="1"/>
      <protection hidden="1"/>
    </xf>
    <xf numFmtId="0" fontId="3" fillId="2" borderId="4" xfId="0" applyFont="1" applyFill="1" applyBorder="1" applyAlignment="1" applyProtection="1">
      <alignment horizontal="center" wrapText="1"/>
      <protection locked="0"/>
    </xf>
    <xf numFmtId="0" fontId="3" fillId="2" borderId="19" xfId="0" applyFont="1" applyFill="1" applyBorder="1" applyAlignment="1" applyProtection="1">
      <alignment horizontal="center" wrapText="1"/>
      <protection hidden="1"/>
    </xf>
    <xf numFmtId="0" fontId="4" fillId="2" borderId="20" xfId="0" applyFont="1" applyFill="1" applyBorder="1" applyAlignment="1" applyProtection="1">
      <alignment vertical="center" wrapText="1"/>
      <protection locked="0"/>
    </xf>
    <xf numFmtId="0" fontId="4" fillId="2" borderId="12" xfId="0" applyFont="1" applyFill="1" applyBorder="1" applyAlignment="1" applyProtection="1">
      <alignment vertical="center" wrapText="1"/>
      <protection locked="0"/>
    </xf>
    <xf numFmtId="0" fontId="0" fillId="0" borderId="0" xfId="0" applyAlignment="1">
      <alignment vertical="center"/>
    </xf>
    <xf numFmtId="0" fontId="2" fillId="0" borderId="0" xfId="0" applyFont="1" applyAlignment="1" applyProtection="1">
      <alignment horizontal="center" vertical="center" wrapText="1"/>
      <protection hidden="1"/>
    </xf>
    <xf numFmtId="0" fontId="0" fillId="0" borderId="0" xfId="0" applyAlignment="1" applyProtection="1">
      <alignment vertical="center"/>
      <protection hidden="1"/>
    </xf>
    <xf numFmtId="49" fontId="0" fillId="0" borderId="0" xfId="0" applyNumberFormat="1"/>
    <xf numFmtId="49" fontId="0" fillId="0" borderId="0" xfId="0" applyNumberFormat="1" applyAlignment="1">
      <alignment vertical="center"/>
    </xf>
    <xf numFmtId="0" fontId="0" fillId="0" borderId="0" xfId="0" applyAlignment="1">
      <alignment wrapText="1"/>
    </xf>
    <xf numFmtId="0" fontId="0" fillId="0" borderId="0" xfId="0" applyAlignment="1">
      <alignment vertical="top"/>
    </xf>
    <xf numFmtId="0" fontId="0" fillId="0" borderId="0" xfId="0" applyAlignment="1">
      <alignment vertical="top" wrapText="1"/>
    </xf>
    <xf numFmtId="0" fontId="7" fillId="2" borderId="32" xfId="1" applyFont="1" applyFill="1" applyBorder="1" applyAlignment="1">
      <alignment horizontal="center" vertical="center" wrapText="1"/>
    </xf>
    <xf numFmtId="0" fontId="9" fillId="0" borderId="32" xfId="0" applyFont="1" applyBorder="1" applyAlignment="1">
      <alignment vertical="top" wrapText="1"/>
    </xf>
    <xf numFmtId="2" fontId="9" fillId="2" borderId="32" xfId="1" applyNumberFormat="1" applyFont="1" applyFill="1" applyBorder="1" applyAlignment="1">
      <alignment horizontal="center" vertical="top" wrapText="1"/>
    </xf>
    <xf numFmtId="164" fontId="9" fillId="2" borderId="32" xfId="1" applyNumberFormat="1" applyFont="1" applyFill="1" applyBorder="1" applyAlignment="1">
      <alignment horizontal="center" vertical="top" wrapText="1"/>
    </xf>
    <xf numFmtId="0" fontId="9" fillId="2" borderId="32" xfId="1" applyFont="1" applyFill="1" applyBorder="1" applyAlignment="1">
      <alignment vertical="top" wrapText="1"/>
    </xf>
    <xf numFmtId="165" fontId="9" fillId="2" borderId="32" xfId="1" applyNumberFormat="1" applyFont="1" applyFill="1" applyBorder="1" applyAlignment="1">
      <alignment horizontal="center" vertical="top" wrapText="1"/>
    </xf>
    <xf numFmtId="0" fontId="15" fillId="0" borderId="16" xfId="498" applyFont="1" applyBorder="1" applyAlignment="1" applyProtection="1">
      <alignment horizontal="center"/>
      <protection hidden="1"/>
    </xf>
    <xf numFmtId="2" fontId="9" fillId="2" borderId="8" xfId="1" applyNumberFormat="1" applyFont="1" applyFill="1" applyBorder="1" applyAlignment="1">
      <alignment horizontal="center" vertical="top" wrapText="1"/>
    </xf>
    <xf numFmtId="0" fontId="9" fillId="2" borderId="8" xfId="1" applyFont="1" applyFill="1" applyBorder="1" applyAlignment="1">
      <alignment horizontal="center" vertical="top" wrapText="1"/>
    </xf>
    <xf numFmtId="0" fontId="0" fillId="2" borderId="5" xfId="0" applyFill="1" applyBorder="1" applyAlignment="1">
      <alignment horizontal="center"/>
    </xf>
    <xf numFmtId="0" fontId="0" fillId="2" borderId="14" xfId="0" applyFill="1" applyBorder="1" applyAlignment="1">
      <alignment horizontal="center"/>
    </xf>
    <xf numFmtId="164" fontId="9" fillId="0" borderId="32" xfId="1" applyNumberFormat="1" applyFont="1" applyBorder="1" applyAlignment="1">
      <alignment horizontal="center" vertical="top" wrapText="1"/>
    </xf>
    <xf numFmtId="0" fontId="11" fillId="2" borderId="33" xfId="0" applyFont="1" applyFill="1" applyBorder="1" applyAlignment="1" applyProtection="1">
      <alignment horizontal="left" wrapText="1"/>
      <protection hidden="1"/>
    </xf>
    <xf numFmtId="0" fontId="11" fillId="2" borderId="33" xfId="0" applyFont="1" applyFill="1" applyBorder="1" applyAlignment="1" applyProtection="1">
      <alignment horizontal="left" vertical="top" wrapText="1"/>
      <protection hidden="1"/>
    </xf>
    <xf numFmtId="0" fontId="4" fillId="2" borderId="5" xfId="0" applyFont="1" applyFill="1" applyBorder="1" applyAlignment="1" applyProtection="1">
      <alignment vertical="center" wrapText="1"/>
      <protection locked="0"/>
    </xf>
    <xf numFmtId="0" fontId="0" fillId="0" borderId="0" xfId="0" applyProtection="1">
      <protection locked="0"/>
    </xf>
    <xf numFmtId="0" fontId="0" fillId="2" borderId="0" xfId="0" applyFill="1" applyProtection="1">
      <protection locked="0"/>
    </xf>
    <xf numFmtId="0" fontId="4" fillId="2" borderId="14" xfId="0" applyFont="1" applyFill="1" applyBorder="1" applyAlignment="1" applyProtection="1">
      <alignment vertical="center" wrapText="1"/>
      <protection locked="0"/>
    </xf>
    <xf numFmtId="49" fontId="0" fillId="0" borderId="0" xfId="0" applyNumberFormat="1" applyProtection="1">
      <protection locked="0"/>
    </xf>
    <xf numFmtId="0" fontId="16" fillId="0" borderId="0" xfId="0" applyFont="1" applyProtection="1">
      <protection locked="0"/>
    </xf>
    <xf numFmtId="0" fontId="0" fillId="0" borderId="0" xfId="0" applyAlignment="1">
      <alignment horizontal="center" vertical="center"/>
    </xf>
    <xf numFmtId="0" fontId="17" fillId="2" borderId="36" xfId="0" applyFont="1" applyFill="1" applyBorder="1" applyAlignment="1" applyProtection="1">
      <alignment horizontal="left" vertical="center" wrapText="1"/>
      <protection locked="0"/>
    </xf>
    <xf numFmtId="0" fontId="0" fillId="0" borderId="0" xfId="0" applyAlignment="1" applyProtection="1">
      <alignment vertical="center" wrapTex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locked="0"/>
    </xf>
    <xf numFmtId="0" fontId="19" fillId="0" borderId="0" xfId="0" applyFont="1" applyAlignment="1" applyProtection="1">
      <alignment vertical="center" wrapText="1"/>
      <protection locked="0"/>
    </xf>
    <xf numFmtId="0" fontId="0" fillId="0" borderId="0" xfId="0" applyAlignment="1">
      <alignment vertical="center" wrapText="1"/>
    </xf>
    <xf numFmtId="0" fontId="0" fillId="0" borderId="0" xfId="0" applyAlignment="1" applyProtection="1">
      <alignment wrapText="1"/>
      <protection hidden="1"/>
    </xf>
    <xf numFmtId="0" fontId="0" fillId="0" borderId="0" xfId="0" applyProtection="1">
      <protection hidden="1"/>
    </xf>
    <xf numFmtId="1" fontId="0" fillId="0" borderId="0" xfId="0" applyNumberFormat="1" applyProtection="1">
      <protection hidden="1"/>
    </xf>
    <xf numFmtId="49" fontId="17" fillId="2" borderId="35" xfId="0" applyNumberFormat="1" applyFont="1" applyFill="1" applyBorder="1" applyAlignment="1" applyProtection="1">
      <alignment horizontal="left" vertical="center" wrapText="1"/>
      <protection locked="0"/>
    </xf>
    <xf numFmtId="0" fontId="3" fillId="2" borderId="18" xfId="0" applyFont="1" applyFill="1" applyBorder="1" applyAlignment="1" applyProtection="1">
      <alignment horizontal="center" wrapText="1"/>
      <protection hidden="1"/>
    </xf>
    <xf numFmtId="0" fontId="4" fillId="2" borderId="37" xfId="0" applyFont="1" applyFill="1" applyBorder="1" applyAlignment="1" applyProtection="1">
      <alignment vertical="center" wrapText="1"/>
      <protection locked="0"/>
    </xf>
    <xf numFmtId="0" fontId="53" fillId="0" borderId="0" xfId="0" applyFont="1" applyAlignment="1">
      <alignment wrapText="1"/>
    </xf>
    <xf numFmtId="0" fontId="0" fillId="67" borderId="0" xfId="0" applyFill="1"/>
    <xf numFmtId="0" fontId="0" fillId="67" borderId="41" xfId="0" applyFill="1" applyBorder="1" applyAlignment="1">
      <alignment vertical="top" wrapText="1"/>
    </xf>
    <xf numFmtId="0" fontId="54" fillId="67" borderId="42" xfId="0" applyFont="1" applyFill="1" applyBorder="1" applyAlignment="1">
      <alignment vertical="center" wrapText="1"/>
    </xf>
    <xf numFmtId="0" fontId="55" fillId="67" borderId="43" xfId="0" applyFont="1" applyFill="1" applyBorder="1" applyAlignment="1">
      <alignment vertical="center"/>
    </xf>
    <xf numFmtId="0" fontId="57" fillId="67" borderId="47" xfId="0" applyFont="1" applyFill="1" applyBorder="1" applyAlignment="1">
      <alignment vertical="center"/>
    </xf>
    <xf numFmtId="0" fontId="58" fillId="0" borderId="0" xfId="0" applyFont="1" applyAlignment="1">
      <alignment wrapText="1"/>
    </xf>
    <xf numFmtId="0" fontId="59" fillId="67" borderId="48" xfId="0" applyFont="1" applyFill="1" applyBorder="1" applyAlignment="1" applyProtection="1">
      <alignment horizontal="right" wrapText="1"/>
      <protection hidden="1"/>
    </xf>
    <xf numFmtId="0" fontId="60" fillId="67" borderId="0" xfId="0" applyFont="1" applyFill="1" applyProtection="1">
      <protection hidden="1"/>
    </xf>
    <xf numFmtId="0" fontId="59" fillId="67" borderId="49" xfId="0" applyFont="1" applyFill="1" applyBorder="1" applyAlignment="1" applyProtection="1">
      <alignment horizontal="center" vertical="center"/>
      <protection locked="0" hidden="1"/>
    </xf>
    <xf numFmtId="0" fontId="19" fillId="0" borderId="0" xfId="0" applyFont="1" applyAlignment="1" applyProtection="1">
      <alignment horizontal="center" vertical="center" wrapText="1"/>
      <protection hidden="1"/>
    </xf>
    <xf numFmtId="0" fontId="62" fillId="0" borderId="0" xfId="0" applyFont="1" applyAlignment="1" applyProtection="1">
      <alignment horizontal="right" wrapText="1"/>
      <protection hidden="1"/>
    </xf>
    <xf numFmtId="0" fontId="0" fillId="68" borderId="51" xfId="0" applyFill="1" applyBorder="1"/>
    <xf numFmtId="0" fontId="53" fillId="0" borderId="0" xfId="0" applyFont="1" applyAlignment="1">
      <alignment horizontal="center" wrapText="1"/>
    </xf>
    <xf numFmtId="0" fontId="64" fillId="67" borderId="41" xfId="0" applyFont="1" applyFill="1" applyBorder="1" applyAlignment="1">
      <alignment vertical="top" wrapText="1"/>
    </xf>
    <xf numFmtId="0" fontId="55" fillId="67" borderId="0" xfId="0" applyFont="1" applyFill="1" applyAlignment="1" applyProtection="1">
      <alignment horizontal="center" vertical="top"/>
      <protection hidden="1"/>
    </xf>
    <xf numFmtId="0" fontId="0" fillId="67" borderId="0" xfId="0" applyFill="1" applyAlignment="1">
      <alignment vertical="top"/>
    </xf>
    <xf numFmtId="0" fontId="55" fillId="67" borderId="53" xfId="0" applyFont="1" applyFill="1" applyBorder="1" applyAlignment="1">
      <alignment vertical="center"/>
    </xf>
    <xf numFmtId="0" fontId="63" fillId="67" borderId="48" xfId="0" applyFont="1" applyFill="1" applyBorder="1" applyAlignment="1" applyProtection="1">
      <alignment horizontal="right" vertical="center"/>
      <protection hidden="1"/>
    </xf>
    <xf numFmtId="0" fontId="55" fillId="67" borderId="54" xfId="0" applyFont="1" applyFill="1" applyBorder="1" applyAlignment="1" applyProtection="1">
      <alignment vertical="center"/>
      <protection hidden="1"/>
    </xf>
    <xf numFmtId="0" fontId="57" fillId="67" borderId="57" xfId="0" applyFont="1" applyFill="1" applyBorder="1" applyAlignment="1">
      <alignment vertical="center"/>
    </xf>
    <xf numFmtId="0" fontId="65" fillId="67" borderId="45" xfId="0" applyFont="1" applyFill="1" applyBorder="1" applyAlignment="1">
      <alignment vertical="center" wrapText="1"/>
    </xf>
    <xf numFmtId="0" fontId="0" fillId="67" borderId="51" xfId="0" applyFill="1" applyBorder="1"/>
    <xf numFmtId="0" fontId="66" fillId="67" borderId="54" xfId="0" applyFont="1" applyFill="1" applyBorder="1" applyAlignment="1" applyProtection="1">
      <alignment horizontal="left" vertical="center"/>
      <protection hidden="1"/>
    </xf>
    <xf numFmtId="0" fontId="63" fillId="67" borderId="49" xfId="0" applyFont="1" applyFill="1" applyBorder="1" applyAlignment="1" applyProtection="1">
      <alignment horizontal="right" vertical="center"/>
      <protection hidden="1"/>
    </xf>
    <xf numFmtId="0" fontId="55" fillId="67" borderId="43" xfId="0" applyFont="1" applyFill="1" applyBorder="1" applyAlignment="1" applyProtection="1">
      <alignment vertical="center"/>
      <protection hidden="1"/>
    </xf>
    <xf numFmtId="0" fontId="68" fillId="0" borderId="0" xfId="0" applyFont="1" applyAlignment="1">
      <alignment horizontal="center" wrapText="1"/>
    </xf>
    <xf numFmtId="0" fontId="55" fillId="67" borderId="60" xfId="0" applyFont="1" applyFill="1" applyBorder="1" applyAlignment="1" applyProtection="1">
      <alignment vertical="center"/>
      <protection hidden="1"/>
    </xf>
    <xf numFmtId="0" fontId="55" fillId="67" borderId="55" xfId="0" applyFont="1" applyFill="1" applyBorder="1" applyAlignment="1" applyProtection="1">
      <alignment vertical="center"/>
      <protection hidden="1"/>
    </xf>
    <xf numFmtId="0" fontId="63" fillId="67" borderId="60" xfId="0" applyFont="1" applyFill="1" applyBorder="1" applyAlignment="1">
      <alignment wrapText="1"/>
    </xf>
    <xf numFmtId="0" fontId="69" fillId="67" borderId="0" xfId="0" applyFont="1" applyFill="1" applyAlignment="1">
      <alignment vertical="center" wrapText="1"/>
    </xf>
    <xf numFmtId="0" fontId="55" fillId="67" borderId="41" xfId="0" applyFont="1" applyFill="1" applyBorder="1" applyAlignment="1">
      <alignment vertical="center"/>
    </xf>
    <xf numFmtId="0" fontId="63" fillId="67" borderId="0" xfId="0" applyFont="1" applyFill="1" applyAlignment="1" applyProtection="1">
      <alignment wrapText="1"/>
      <protection hidden="1"/>
    </xf>
    <xf numFmtId="0" fontId="55" fillId="67" borderId="0" xfId="0" applyFont="1" applyFill="1" applyAlignment="1" applyProtection="1">
      <alignment vertical="center"/>
      <protection hidden="1"/>
    </xf>
    <xf numFmtId="0" fontId="70" fillId="67" borderId="0" xfId="0" applyFont="1" applyFill="1" applyAlignment="1">
      <alignment horizontal="left" wrapText="1"/>
    </xf>
    <xf numFmtId="0" fontId="69" fillId="67" borderId="0" xfId="0" applyFont="1" applyFill="1" applyAlignment="1">
      <alignment vertical="center"/>
    </xf>
    <xf numFmtId="0" fontId="53" fillId="0" borderId="41" xfId="0" applyFont="1" applyBorder="1" applyAlignment="1">
      <alignment wrapText="1"/>
    </xf>
    <xf numFmtId="0" fontId="55" fillId="67" borderId="61" xfId="0" applyFont="1" applyFill="1" applyBorder="1" applyAlignment="1">
      <alignment vertical="center"/>
    </xf>
    <xf numFmtId="0" fontId="57" fillId="67" borderId="62" xfId="0" applyFont="1" applyFill="1" applyBorder="1" applyAlignment="1">
      <alignment vertical="center"/>
    </xf>
    <xf numFmtId="0" fontId="63" fillId="67" borderId="52" xfId="0" applyFont="1" applyFill="1" applyBorder="1" applyAlignment="1" applyProtection="1">
      <alignment wrapText="1"/>
      <protection hidden="1"/>
    </xf>
    <xf numFmtId="0" fontId="65" fillId="67" borderId="0" xfId="0" applyFont="1" applyFill="1" applyAlignment="1" applyProtection="1">
      <alignment horizontal="left" wrapText="1"/>
      <protection hidden="1"/>
    </xf>
    <xf numFmtId="0" fontId="70" fillId="67" borderId="52" xfId="0" applyFont="1" applyFill="1" applyBorder="1" applyAlignment="1" applyProtection="1">
      <alignment horizontal="left" vertical="center" wrapText="1"/>
      <protection hidden="1"/>
    </xf>
    <xf numFmtId="0" fontId="65" fillId="67" borderId="0" xfId="0" applyFont="1" applyFill="1" applyAlignment="1">
      <alignment vertical="center"/>
    </xf>
    <xf numFmtId="0" fontId="68" fillId="0" borderId="41" xfId="0" applyFont="1" applyBorder="1" applyAlignment="1">
      <alignment wrapText="1"/>
    </xf>
    <xf numFmtId="0" fontId="63" fillId="67" borderId="50" xfId="0" applyFont="1" applyFill="1" applyBorder="1" applyAlignment="1" applyProtection="1">
      <alignment horizontal="right" vertical="center"/>
      <protection hidden="1"/>
    </xf>
    <xf numFmtId="0" fontId="55" fillId="67" borderId="0" xfId="0" applyFont="1" applyFill="1" applyAlignment="1">
      <alignment vertical="center"/>
    </xf>
    <xf numFmtId="0" fontId="63" fillId="67" borderId="0" xfId="0" applyFont="1" applyFill="1" applyAlignment="1" applyProtection="1">
      <alignment horizontal="right" vertical="center"/>
      <protection hidden="1"/>
    </xf>
    <xf numFmtId="0" fontId="69" fillId="67" borderId="0" xfId="0" applyFont="1" applyFill="1" applyAlignment="1" applyProtection="1">
      <alignment horizontal="center" vertical="center"/>
      <protection hidden="1"/>
    </xf>
    <xf numFmtId="0" fontId="71" fillId="67" borderId="0" xfId="0" applyFont="1" applyFill="1" applyAlignment="1">
      <alignment horizontal="right" vertical="center"/>
    </xf>
    <xf numFmtId="0" fontId="71" fillId="67" borderId="0" xfId="0" applyFont="1" applyFill="1" applyAlignment="1" applyProtection="1">
      <alignment horizontal="right" vertical="center"/>
      <protection hidden="1"/>
    </xf>
    <xf numFmtId="0" fontId="63" fillId="67" borderId="52" xfId="0" applyFont="1" applyFill="1" applyBorder="1" applyAlignment="1" applyProtection="1">
      <alignment horizontal="left" wrapText="1"/>
      <protection hidden="1"/>
    </xf>
    <xf numFmtId="0" fontId="73" fillId="0" borderId="52" xfId="0" applyFont="1" applyBorder="1" applyAlignment="1" applyProtection="1">
      <alignment horizontal="center"/>
      <protection hidden="1"/>
    </xf>
    <xf numFmtId="0" fontId="65" fillId="67" borderId="50" xfId="0" applyFont="1" applyFill="1" applyBorder="1" applyAlignment="1" applyProtection="1">
      <alignment horizontal="center" vertical="center"/>
      <protection hidden="1"/>
    </xf>
    <xf numFmtId="0" fontId="65" fillId="67" borderId="50" xfId="0" applyFont="1" applyFill="1" applyBorder="1" applyAlignment="1" applyProtection="1">
      <alignment horizontal="left" vertical="center"/>
      <protection hidden="1"/>
    </xf>
    <xf numFmtId="0" fontId="65" fillId="67" borderId="0" xfId="0" applyFont="1" applyFill="1" applyAlignment="1" applyProtection="1">
      <alignment horizontal="center" vertical="center"/>
      <protection hidden="1"/>
    </xf>
    <xf numFmtId="0" fontId="65" fillId="67" borderId="0" xfId="0" applyFont="1" applyFill="1" applyAlignment="1" applyProtection="1">
      <alignment horizontal="left" vertical="center"/>
      <protection hidden="1"/>
    </xf>
    <xf numFmtId="0" fontId="75" fillId="67" borderId="0" xfId="0" applyFont="1" applyFill="1" applyAlignment="1">
      <alignment vertical="center"/>
    </xf>
    <xf numFmtId="0" fontId="55" fillId="67" borderId="48" xfId="0" applyFont="1" applyFill="1" applyBorder="1" applyAlignment="1">
      <alignment vertical="center"/>
    </xf>
    <xf numFmtId="0" fontId="75" fillId="67" borderId="52" xfId="0" applyFont="1" applyFill="1" applyBorder="1" applyAlignment="1">
      <alignment vertical="center"/>
    </xf>
    <xf numFmtId="0" fontId="76" fillId="0" borderId="0" xfId="0" applyFont="1" applyAlignment="1">
      <alignment horizontal="right" wrapText="1"/>
    </xf>
    <xf numFmtId="0" fontId="55" fillId="67" borderId="0" xfId="0" applyFont="1" applyFill="1" applyAlignment="1" applyProtection="1">
      <alignment horizontal="left" vertical="center"/>
      <protection hidden="1"/>
    </xf>
    <xf numFmtId="0" fontId="55" fillId="67" borderId="63" xfId="0" applyFont="1" applyFill="1" applyBorder="1" applyAlignment="1">
      <alignment vertical="center"/>
    </xf>
    <xf numFmtId="2" fontId="63" fillId="67" borderId="45" xfId="0" applyNumberFormat="1" applyFont="1" applyFill="1" applyBorder="1" applyAlignment="1" applyProtection="1">
      <alignment horizontal="left" wrapText="1"/>
      <protection hidden="1"/>
    </xf>
    <xf numFmtId="2" fontId="63" fillId="67" borderId="50" xfId="0" applyNumberFormat="1" applyFont="1" applyFill="1" applyBorder="1" applyAlignment="1" applyProtection="1">
      <alignment horizontal="left" vertical="center" wrapText="1"/>
      <protection hidden="1"/>
    </xf>
    <xf numFmtId="0" fontId="63" fillId="67" borderId="50" xfId="0" applyFont="1" applyFill="1" applyBorder="1" applyAlignment="1" applyProtection="1">
      <alignment horizontal="left"/>
      <protection hidden="1"/>
    </xf>
    <xf numFmtId="0" fontId="65" fillId="67" borderId="45" xfId="0" applyFont="1" applyFill="1" applyBorder="1" applyAlignment="1" applyProtection="1">
      <alignment horizontal="left" vertical="center"/>
      <protection hidden="1"/>
    </xf>
    <xf numFmtId="0" fontId="57" fillId="67" borderId="64" xfId="0" applyFont="1" applyFill="1" applyBorder="1" applyAlignment="1">
      <alignment vertical="center"/>
    </xf>
    <xf numFmtId="0" fontId="53" fillId="0" borderId="41" xfId="0" applyFont="1" applyBorder="1" applyAlignment="1">
      <alignment vertical="top" wrapText="1"/>
    </xf>
    <xf numFmtId="0" fontId="65" fillId="67" borderId="49" xfId="0" applyFont="1" applyFill="1" applyBorder="1" applyAlignment="1" applyProtection="1">
      <alignment vertical="center" wrapText="1"/>
      <protection hidden="1"/>
    </xf>
    <xf numFmtId="0" fontId="65" fillId="67" borderId="43" xfId="0" applyFont="1" applyFill="1" applyBorder="1" applyAlignment="1">
      <alignment vertical="center"/>
    </xf>
    <xf numFmtId="0" fontId="65" fillId="67" borderId="45" xfId="0" applyFont="1" applyFill="1" applyBorder="1" applyAlignment="1" applyProtection="1">
      <alignment vertical="center" wrapText="1"/>
      <protection hidden="1"/>
    </xf>
    <xf numFmtId="0" fontId="65" fillId="67" borderId="45" xfId="0" applyFont="1" applyFill="1" applyBorder="1" applyAlignment="1">
      <alignment horizontal="center" vertical="center"/>
    </xf>
    <xf numFmtId="0" fontId="65" fillId="67" borderId="45" xfId="0" applyFont="1" applyFill="1" applyBorder="1" applyAlignment="1">
      <alignment horizontal="left" vertical="center"/>
    </xf>
    <xf numFmtId="2" fontId="78" fillId="67" borderId="45" xfId="0" applyNumberFormat="1" applyFont="1" applyFill="1" applyBorder="1" applyAlignment="1" applyProtection="1">
      <alignment horizontal="left" wrapText="1"/>
      <protection hidden="1"/>
    </xf>
    <xf numFmtId="0" fontId="65" fillId="67" borderId="45" xfId="0" applyFont="1" applyFill="1" applyBorder="1" applyAlignment="1">
      <alignment vertical="center"/>
    </xf>
    <xf numFmtId="0" fontId="65" fillId="67" borderId="45" xfId="0" applyFont="1" applyFill="1" applyBorder="1" applyAlignment="1" applyProtection="1">
      <alignment horizontal="center" vertical="center" wrapText="1"/>
      <protection hidden="1"/>
    </xf>
    <xf numFmtId="0" fontId="65" fillId="67" borderId="0" xfId="0" applyFont="1" applyFill="1" applyAlignment="1">
      <alignment horizontal="center" vertical="center"/>
    </xf>
    <xf numFmtId="0" fontId="57" fillId="67" borderId="67" xfId="0" applyFont="1" applyFill="1" applyBorder="1" applyAlignment="1">
      <alignment vertical="center"/>
    </xf>
    <xf numFmtId="0" fontId="53" fillId="0" borderId="0" xfId="0" applyFont="1"/>
    <xf numFmtId="9" fontId="65" fillId="67" borderId="49" xfId="0" applyNumberFormat="1" applyFont="1" applyFill="1" applyBorder="1" applyAlignment="1" applyProtection="1">
      <alignment horizontal="left" vertical="center" wrapText="1"/>
      <protection hidden="1"/>
    </xf>
    <xf numFmtId="0" fontId="65" fillId="67" borderId="49" xfId="0" applyFont="1" applyFill="1" applyBorder="1" applyAlignment="1" applyProtection="1">
      <alignment horizontal="left" vertical="center" wrapText="1"/>
      <protection hidden="1"/>
    </xf>
    <xf numFmtId="0" fontId="0" fillId="67" borderId="68" xfId="0" applyFill="1" applyBorder="1" applyAlignment="1" applyProtection="1">
      <alignment vertical="center" wrapText="1"/>
      <protection hidden="1"/>
    </xf>
    <xf numFmtId="0" fontId="55" fillId="67" borderId="69" xfId="0" applyFont="1" applyFill="1" applyBorder="1" applyAlignment="1" applyProtection="1">
      <alignment horizontal="center" vertical="center" wrapText="1"/>
      <protection hidden="1"/>
    </xf>
    <xf numFmtId="0" fontId="55" fillId="67" borderId="70" xfId="0" applyFont="1" applyFill="1" applyBorder="1" applyAlignment="1" applyProtection="1">
      <alignment horizontal="center" vertical="center" wrapText="1"/>
      <protection hidden="1"/>
    </xf>
    <xf numFmtId="0" fontId="55" fillId="67" borderId="0" xfId="0" applyFont="1" applyFill="1" applyAlignment="1" applyProtection="1">
      <alignment horizontal="center" vertical="center" wrapText="1"/>
      <protection hidden="1"/>
    </xf>
    <xf numFmtId="0" fontId="80" fillId="67" borderId="71" xfId="0" applyFont="1" applyFill="1" applyBorder="1" applyAlignment="1" applyProtection="1">
      <alignment horizontal="center" vertical="center" wrapText="1"/>
      <protection hidden="1"/>
    </xf>
    <xf numFmtId="0" fontId="54" fillId="0" borderId="72" xfId="0" applyFont="1" applyBorder="1" applyAlignment="1" applyProtection="1">
      <alignment vertical="center" wrapText="1"/>
      <protection hidden="1"/>
    </xf>
    <xf numFmtId="0" fontId="81" fillId="0" borderId="72" xfId="0" applyFont="1" applyBorder="1" applyAlignment="1" applyProtection="1">
      <alignment vertical="center" wrapText="1"/>
      <protection hidden="1"/>
    </xf>
    <xf numFmtId="0" fontId="55" fillId="67" borderId="50" xfId="0" applyFont="1" applyFill="1" applyBorder="1" applyAlignment="1" applyProtection="1">
      <alignment vertical="center" wrapText="1"/>
      <protection hidden="1"/>
    </xf>
    <xf numFmtId="0" fontId="55" fillId="67" borderId="59" xfId="0" applyFont="1" applyFill="1" applyBorder="1" applyAlignment="1" applyProtection="1">
      <alignment vertical="center" wrapText="1"/>
      <protection hidden="1"/>
    </xf>
    <xf numFmtId="0" fontId="83" fillId="67" borderId="0" xfId="0" applyFont="1" applyFill="1" applyAlignment="1" applyProtection="1">
      <alignment horizontal="center" vertical="center" wrapText="1"/>
      <protection hidden="1"/>
    </xf>
    <xf numFmtId="0" fontId="55" fillId="67" borderId="73" xfId="0" applyFont="1" applyFill="1" applyBorder="1" applyAlignment="1" applyProtection="1">
      <alignment vertical="center" wrapText="1"/>
      <protection hidden="1"/>
    </xf>
    <xf numFmtId="0" fontId="55" fillId="67" borderId="0" xfId="0" applyFont="1" applyFill="1" applyAlignment="1" applyProtection="1">
      <alignment vertical="center" wrapText="1"/>
      <protection hidden="1"/>
    </xf>
    <xf numFmtId="0" fontId="63" fillId="67" borderId="74" xfId="0" applyFont="1" applyFill="1" applyBorder="1" applyAlignment="1" applyProtection="1">
      <alignment horizontal="center" vertical="center" wrapText="1"/>
      <protection hidden="1"/>
    </xf>
    <xf numFmtId="0" fontId="80" fillId="0" borderId="75" xfId="0" applyFont="1" applyBorder="1" applyAlignment="1" applyProtection="1">
      <alignment horizontal="center" vertical="center" wrapText="1"/>
      <protection hidden="1"/>
    </xf>
    <xf numFmtId="0" fontId="55" fillId="67" borderId="52" xfId="0" applyFont="1" applyFill="1" applyBorder="1" applyAlignment="1" applyProtection="1">
      <alignment vertical="center" wrapText="1"/>
      <protection hidden="1"/>
    </xf>
    <xf numFmtId="0" fontId="85" fillId="67" borderId="60" xfId="0" applyFont="1" applyFill="1" applyBorder="1" applyAlignment="1" applyProtection="1">
      <alignment horizontal="center" vertical="center" wrapText="1"/>
      <protection hidden="1"/>
    </xf>
    <xf numFmtId="0" fontId="85" fillId="67" borderId="0" xfId="0" applyFont="1" applyFill="1" applyAlignment="1" applyProtection="1">
      <alignment horizontal="center" vertical="center" wrapText="1"/>
      <protection hidden="1"/>
    </xf>
    <xf numFmtId="0" fontId="86" fillId="67" borderId="0" xfId="0" applyFont="1" applyFill="1" applyAlignment="1" applyProtection="1">
      <alignment horizontal="center" vertical="center" wrapText="1"/>
      <protection hidden="1"/>
    </xf>
    <xf numFmtId="0" fontId="81" fillId="0" borderId="0" xfId="0" applyFont="1" applyAlignment="1" applyProtection="1">
      <alignment vertical="center" wrapText="1"/>
      <protection hidden="1"/>
    </xf>
    <xf numFmtId="0" fontId="63" fillId="67" borderId="73" xfId="0" applyFont="1" applyFill="1" applyBorder="1" applyAlignment="1" applyProtection="1">
      <alignment horizontal="center" vertical="center" wrapText="1"/>
      <protection hidden="1"/>
    </xf>
    <xf numFmtId="0" fontId="63" fillId="67" borderId="0" xfId="0" applyFont="1" applyFill="1" applyAlignment="1" applyProtection="1">
      <alignment horizontal="center" vertical="center" wrapText="1"/>
      <protection hidden="1"/>
    </xf>
    <xf numFmtId="0" fontId="0" fillId="68" borderId="0" xfId="0" applyFill="1" applyAlignment="1" applyProtection="1">
      <alignment vertical="center" wrapText="1"/>
      <protection hidden="1"/>
    </xf>
    <xf numFmtId="0" fontId="63" fillId="67" borderId="77" xfId="0" applyFont="1" applyFill="1" applyBorder="1" applyAlignment="1" applyProtection="1">
      <alignment horizontal="center" vertical="center" wrapText="1"/>
      <protection hidden="1"/>
    </xf>
    <xf numFmtId="0" fontId="55" fillId="0" borderId="0" xfId="0" applyFont="1" applyAlignment="1" applyProtection="1">
      <alignment horizontal="center" vertical="center" wrapText="1"/>
      <protection hidden="1"/>
    </xf>
    <xf numFmtId="49" fontId="0" fillId="0" borderId="51" xfId="0" applyNumberFormat="1" applyBorder="1" applyProtection="1">
      <protection locked="0"/>
    </xf>
    <xf numFmtId="0" fontId="0" fillId="0" borderId="78" xfId="0" applyBorder="1" applyAlignment="1" applyProtection="1">
      <alignment horizontal="left" vertical="center" wrapText="1"/>
      <protection locked="0" hidden="1"/>
    </xf>
    <xf numFmtId="0" fontId="0" fillId="0" borderId="51" xfId="0" applyBorder="1" applyAlignment="1" applyProtection="1">
      <alignment vertical="center" wrapText="1"/>
      <protection locked="0" hidden="1"/>
    </xf>
    <xf numFmtId="0" fontId="0" fillId="0" borderId="78" xfId="0" applyBorder="1" applyAlignment="1" applyProtection="1">
      <alignment horizontal="left" vertical="center" wrapText="1"/>
      <protection locked="0"/>
    </xf>
    <xf numFmtId="0" fontId="0" fillId="67" borderId="59" xfId="0" applyFill="1" applyBorder="1" applyAlignment="1" applyProtection="1">
      <alignment horizontal="left" vertical="center" wrapText="1"/>
      <protection locked="0" hidden="1"/>
    </xf>
    <xf numFmtId="0" fontId="0" fillId="67" borderId="42" xfId="0" applyFill="1" applyBorder="1" applyAlignment="1" applyProtection="1">
      <alignment horizontal="left" vertical="center" wrapText="1"/>
      <protection locked="0" hidden="1"/>
    </xf>
    <xf numFmtId="0" fontId="0" fillId="0" borderId="51" xfId="0" applyBorder="1" applyAlignment="1" applyProtection="1">
      <alignment vertical="center" wrapText="1"/>
      <protection locked="0"/>
    </xf>
    <xf numFmtId="0" fontId="0" fillId="67" borderId="42" xfId="0" applyFill="1" applyBorder="1" applyAlignment="1" applyProtection="1">
      <alignment horizontal="left" vertical="center" wrapText="1"/>
      <protection locked="0"/>
    </xf>
    <xf numFmtId="0" fontId="0" fillId="0" borderId="79" xfId="0" applyBorder="1" applyAlignment="1" applyProtection="1">
      <alignment vertical="center" wrapText="1"/>
      <protection locked="0"/>
    </xf>
    <xf numFmtId="0" fontId="0" fillId="67" borderId="51" xfId="0" applyFill="1" applyBorder="1" applyAlignment="1" applyProtection="1">
      <alignment horizontal="left" vertical="center" wrapText="1"/>
      <protection locked="0"/>
    </xf>
    <xf numFmtId="0" fontId="87" fillId="0" borderId="0" xfId="0" applyFont="1" applyAlignment="1" applyProtection="1">
      <alignment vertical="center" wrapText="1"/>
      <protection locked="0"/>
    </xf>
    <xf numFmtId="0" fontId="0" fillId="68" borderId="0" xfId="0" applyFill="1" applyAlignment="1" applyProtection="1">
      <alignment vertical="center" wrapText="1"/>
      <protection locked="0"/>
    </xf>
    <xf numFmtId="0" fontId="0" fillId="67" borderId="80" xfId="0" applyFill="1" applyBorder="1" applyAlignment="1" applyProtection="1">
      <alignment vertical="center" wrapText="1"/>
      <protection locked="0"/>
    </xf>
    <xf numFmtId="0" fontId="88" fillId="67" borderId="81" xfId="0" applyFont="1" applyFill="1" applyBorder="1" applyAlignment="1" applyProtection="1">
      <alignment horizontal="center" vertical="center" wrapText="1"/>
      <protection locked="0" hidden="1"/>
    </xf>
    <xf numFmtId="0" fontId="88" fillId="67" borderId="81" xfId="0" applyFont="1" applyFill="1" applyBorder="1" applyAlignment="1">
      <alignment horizontal="center" vertical="center" wrapText="1"/>
    </xf>
    <xf numFmtId="0" fontId="55" fillId="67" borderId="82" xfId="0" applyFont="1" applyFill="1" applyBorder="1" applyAlignment="1">
      <alignment vertical="center" wrapText="1"/>
    </xf>
    <xf numFmtId="0" fontId="89" fillId="0" borderId="0" xfId="0" applyFont="1" applyAlignment="1" applyProtection="1">
      <alignment horizontal="center" wrapText="1"/>
      <protection hidden="1"/>
    </xf>
    <xf numFmtId="0" fontId="90" fillId="0" borderId="0" xfId="0" applyFont="1" applyAlignment="1" applyProtection="1">
      <alignment horizontal="center"/>
      <protection hidden="1"/>
    </xf>
    <xf numFmtId="0" fontId="90" fillId="0" borderId="0" xfId="0" applyFont="1" applyAlignment="1" applyProtection="1">
      <alignment horizontal="center" wrapText="1"/>
      <protection hidden="1"/>
    </xf>
    <xf numFmtId="0" fontId="91" fillId="0" borderId="0" xfId="0" applyFont="1" applyAlignment="1" applyProtection="1">
      <alignment horizontal="center"/>
      <protection hidden="1"/>
    </xf>
    <xf numFmtId="1" fontId="89" fillId="0" borderId="0" xfId="0" applyNumberFormat="1" applyFont="1" applyAlignment="1" applyProtection="1">
      <alignment horizontal="center" vertical="center" wrapText="1"/>
      <protection hidden="1"/>
    </xf>
    <xf numFmtId="0" fontId="58" fillId="0" borderId="0" xfId="0" applyFont="1" applyAlignment="1" applyProtection="1">
      <alignment horizontal="center"/>
      <protection hidden="1"/>
    </xf>
    <xf numFmtId="0" fontId="92" fillId="0" borderId="0" xfId="0" applyFont="1" applyProtection="1">
      <protection hidden="1"/>
    </xf>
    <xf numFmtId="0" fontId="0" fillId="0" borderId="51" xfId="0" applyBorder="1" applyAlignment="1" applyProtection="1">
      <alignment horizontal="left" vertical="center"/>
      <protection hidden="1"/>
    </xf>
    <xf numFmtId="0" fontId="0" fillId="0" borderId="51" xfId="0" applyBorder="1" applyAlignment="1" applyProtection="1">
      <alignment horizontal="left" vertical="center" wrapText="1"/>
      <protection hidden="1"/>
    </xf>
    <xf numFmtId="0" fontId="91" fillId="0" borderId="51" xfId="0" applyFont="1" applyBorder="1" applyAlignment="1" applyProtection="1">
      <alignment vertical="center" wrapText="1"/>
      <protection hidden="1"/>
    </xf>
    <xf numFmtId="3" fontId="0" fillId="68" borderId="0" xfId="0" applyNumberFormat="1" applyFill="1" applyProtection="1">
      <protection hidden="1"/>
    </xf>
    <xf numFmtId="0" fontId="0" fillId="68" borderId="0" xfId="0" applyFill="1" applyProtection="1">
      <protection hidden="1"/>
    </xf>
    <xf numFmtId="0" fontId="93" fillId="0" borderId="0" xfId="0" applyFont="1"/>
    <xf numFmtId="0" fontId="0" fillId="67" borderId="0" xfId="0" applyFill="1" applyProtection="1">
      <protection hidden="1"/>
    </xf>
    <xf numFmtId="1" fontId="0" fillId="68" borderId="0" xfId="0" applyNumberFormat="1" applyFill="1" applyProtection="1">
      <protection hidden="1"/>
    </xf>
    <xf numFmtId="49" fontId="0" fillId="0" borderId="51" xfId="0" applyNumberFormat="1" applyBorder="1" applyAlignment="1" applyProtection="1">
      <alignment horizontal="left" vertical="center" wrapText="1"/>
      <protection hidden="1"/>
    </xf>
    <xf numFmtId="166" fontId="0" fillId="0" borderId="51" xfId="0" applyNumberFormat="1" applyBorder="1" applyAlignment="1" applyProtection="1">
      <alignment horizontal="left" vertical="center" wrapText="1"/>
      <protection hidden="1"/>
    </xf>
    <xf numFmtId="0" fontId="0" fillId="69" borderId="51" xfId="0" applyFill="1" applyBorder="1" applyAlignment="1" applyProtection="1">
      <alignment horizontal="left" vertical="center" wrapText="1"/>
      <protection hidden="1"/>
    </xf>
    <xf numFmtId="0" fontId="0" fillId="69" borderId="51" xfId="0" applyFill="1" applyBorder="1" applyAlignment="1" applyProtection="1">
      <alignment vertical="center" wrapText="1"/>
      <protection hidden="1"/>
    </xf>
    <xf numFmtId="0" fontId="91" fillId="0" borderId="51" xfId="0" applyFont="1" applyBorder="1" applyAlignment="1" applyProtection="1">
      <alignment vertical="center"/>
      <protection locked="0"/>
    </xf>
    <xf numFmtId="9" fontId="0" fillId="0" borderId="51" xfId="0" applyNumberFormat="1" applyBorder="1" applyAlignment="1" applyProtection="1">
      <alignment horizontal="left" vertical="center" wrapText="1"/>
      <protection hidden="1"/>
    </xf>
    <xf numFmtId="0" fontId="19" fillId="0" borderId="0" xfId="0" applyFont="1" applyProtection="1">
      <protection hidden="1"/>
    </xf>
    <xf numFmtId="0" fontId="0" fillId="70" borderId="0" xfId="0" applyFill="1" applyProtection="1">
      <protection hidden="1"/>
    </xf>
    <xf numFmtId="0" fontId="94" fillId="67" borderId="51" xfId="0" applyFont="1" applyFill="1" applyBorder="1" applyAlignment="1" applyProtection="1">
      <alignment horizontal="left" vertical="center" wrapText="1"/>
      <protection hidden="1"/>
    </xf>
    <xf numFmtId="0" fontId="1" fillId="2" borderId="4" xfId="0" applyFont="1" applyFill="1" applyBorder="1" applyAlignment="1">
      <alignment horizontal="center" vertical="center" wrapText="1"/>
    </xf>
    <xf numFmtId="0" fontId="1" fillId="2" borderId="12" xfId="0" applyFont="1" applyFill="1" applyBorder="1" applyAlignment="1">
      <alignment horizontal="center" vertical="center" wrapText="1"/>
    </xf>
    <xf numFmtId="0" fontId="10" fillId="2" borderId="13" xfId="0" applyFont="1" applyFill="1" applyBorder="1" applyAlignment="1">
      <alignment horizontal="center"/>
    </xf>
    <xf numFmtId="164" fontId="9" fillId="2" borderId="10" xfId="1" applyNumberFormat="1" applyFont="1" applyFill="1" applyBorder="1" applyAlignment="1">
      <alignment horizontal="center" vertical="top" wrapText="1"/>
    </xf>
    <xf numFmtId="164" fontId="9" fillId="2" borderId="11" xfId="1" applyNumberFormat="1" applyFont="1" applyFill="1" applyBorder="1" applyAlignment="1">
      <alignment horizontal="center" vertical="top" wrapText="1"/>
    </xf>
    <xf numFmtId="164" fontId="9" fillId="2" borderId="8" xfId="1" applyNumberFormat="1" applyFont="1" applyFill="1" applyBorder="1" applyAlignment="1">
      <alignment horizontal="center" vertical="top" wrapText="1"/>
    </xf>
    <xf numFmtId="0" fontId="9" fillId="0" borderId="10" xfId="1" applyFont="1" applyBorder="1" applyAlignment="1">
      <alignment horizontal="center" vertical="top" wrapText="1"/>
    </xf>
    <xf numFmtId="0" fontId="9" fillId="0" borderId="11" xfId="1" applyFont="1" applyBorder="1" applyAlignment="1">
      <alignment horizontal="center" vertical="top" wrapText="1"/>
    </xf>
    <xf numFmtId="0" fontId="9" fillId="0" borderId="8" xfId="1" applyFont="1" applyBorder="1" applyAlignment="1">
      <alignment horizontal="center" vertical="top" wrapText="1"/>
    </xf>
    <xf numFmtId="164" fontId="9" fillId="0" borderId="10" xfId="1" applyNumberFormat="1" applyFont="1" applyBorder="1" applyAlignment="1">
      <alignment horizontal="center" vertical="top" wrapText="1"/>
    </xf>
    <xf numFmtId="164" fontId="9" fillId="0" borderId="11" xfId="1" applyNumberFormat="1" applyFont="1" applyBorder="1" applyAlignment="1">
      <alignment horizontal="center" vertical="top" wrapText="1"/>
    </xf>
    <xf numFmtId="164" fontId="9" fillId="0" borderId="8" xfId="1" applyNumberFormat="1" applyFont="1" applyBorder="1" applyAlignment="1">
      <alignment horizontal="center" vertical="top" wrapText="1"/>
    </xf>
    <xf numFmtId="0" fontId="9" fillId="2" borderId="10" xfId="1" applyFont="1" applyFill="1" applyBorder="1" applyAlignment="1">
      <alignment horizontal="left" vertical="top" wrapText="1"/>
    </xf>
    <xf numFmtId="0" fontId="9" fillId="2" borderId="11" xfId="1" applyFont="1" applyFill="1" applyBorder="1" applyAlignment="1">
      <alignment horizontal="left" vertical="top" wrapText="1"/>
    </xf>
    <xf numFmtId="0" fontId="9" fillId="2" borderId="8" xfId="1" applyFont="1" applyFill="1" applyBorder="1" applyAlignment="1">
      <alignment horizontal="left" vertical="top" wrapText="1"/>
    </xf>
    <xf numFmtId="2" fontId="9" fillId="2" borderId="10" xfId="1" applyNumberFormat="1" applyFont="1" applyFill="1" applyBorder="1" applyAlignment="1">
      <alignment horizontal="center" vertical="top" wrapText="1"/>
    </xf>
    <xf numFmtId="2" fontId="9" fillId="2" borderId="11" xfId="1" applyNumberFormat="1" applyFont="1" applyFill="1" applyBorder="1" applyAlignment="1">
      <alignment horizontal="center" vertical="top" wrapText="1"/>
    </xf>
    <xf numFmtId="2" fontId="9" fillId="2" borderId="8" xfId="1" applyNumberFormat="1" applyFont="1" applyFill="1" applyBorder="1" applyAlignment="1">
      <alignment horizontal="center" vertical="top" wrapText="1"/>
    </xf>
    <xf numFmtId="0" fontId="9" fillId="2" borderId="10" xfId="1" applyFont="1" applyFill="1" applyBorder="1" applyAlignment="1">
      <alignment horizontal="center" vertical="top" wrapText="1"/>
    </xf>
    <xf numFmtId="0" fontId="9" fillId="2" borderId="11" xfId="1" applyFont="1" applyFill="1" applyBorder="1" applyAlignment="1">
      <alignment horizontal="center" vertical="top" wrapText="1"/>
    </xf>
    <xf numFmtId="0" fontId="9" fillId="2" borderId="8" xfId="1" applyFont="1" applyFill="1" applyBorder="1" applyAlignment="1">
      <alignment horizontal="center" vertical="top" wrapText="1"/>
    </xf>
    <xf numFmtId="0" fontId="2" fillId="2" borderId="0" xfId="0" applyFont="1" applyFill="1" applyAlignment="1">
      <alignment horizontal="center"/>
    </xf>
    <xf numFmtId="0" fontId="5" fillId="2" borderId="0" xfId="0" applyFont="1" applyFill="1" applyAlignment="1">
      <alignment horizontal="center" vertical="center" wrapText="1"/>
    </xf>
    <xf numFmtId="0" fontId="5" fillId="2" borderId="6" xfId="0" applyFont="1" applyFill="1" applyBorder="1" applyAlignment="1">
      <alignment horizontal="center" vertical="center" wrapText="1"/>
    </xf>
    <xf numFmtId="0" fontId="0" fillId="2" borderId="1" xfId="0" applyFill="1" applyBorder="1" applyAlignment="1">
      <alignment horizontal="center"/>
    </xf>
    <xf numFmtId="0" fontId="0" fillId="2" borderId="2" xfId="0" applyFill="1" applyBorder="1" applyAlignment="1">
      <alignment horizontal="center"/>
    </xf>
    <xf numFmtId="0" fontId="0" fillId="2" borderId="3" xfId="0" applyFill="1" applyBorder="1" applyAlignment="1">
      <alignment horizontal="center"/>
    </xf>
    <xf numFmtId="0" fontId="0" fillId="2" borderId="5" xfId="0" applyFill="1" applyBorder="1" applyAlignment="1">
      <alignment horizontal="center"/>
    </xf>
    <xf numFmtId="0" fontId="0" fillId="2" borderId="14" xfId="0" applyFill="1" applyBorder="1" applyAlignment="1">
      <alignment horizontal="center"/>
    </xf>
    <xf numFmtId="0" fontId="0" fillId="2" borderId="34" xfId="0" applyFill="1" applyBorder="1" applyAlignment="1" applyProtection="1">
      <alignment horizontal="center"/>
      <protection hidden="1"/>
    </xf>
    <xf numFmtId="0" fontId="55" fillId="67" borderId="45" xfId="0" applyFont="1" applyFill="1" applyBorder="1" applyAlignment="1">
      <alignment horizontal="left" vertical="center" wrapText="1"/>
    </xf>
    <xf numFmtId="0" fontId="61" fillId="0" borderId="0" xfId="0" applyFont="1" applyAlignment="1" applyProtection="1">
      <alignment horizontal="center" vertical="center" wrapText="1"/>
      <protection hidden="1"/>
    </xf>
    <xf numFmtId="0" fontId="70" fillId="67" borderId="65" xfId="0" applyFont="1" applyFill="1" applyBorder="1" applyAlignment="1" applyProtection="1">
      <alignment horizontal="center" vertical="center"/>
      <protection hidden="1"/>
    </xf>
    <xf numFmtId="0" fontId="70" fillId="67" borderId="66" xfId="0" applyFont="1" applyFill="1" applyBorder="1" applyAlignment="1" applyProtection="1">
      <alignment horizontal="center" vertical="center"/>
      <protection hidden="1"/>
    </xf>
    <xf numFmtId="0" fontId="55" fillId="67" borderId="44" xfId="0" applyFont="1" applyFill="1" applyBorder="1" applyAlignment="1" applyProtection="1">
      <alignment horizontal="left" vertical="center" wrapText="1"/>
      <protection locked="0"/>
    </xf>
    <xf numFmtId="0" fontId="55" fillId="67" borderId="45" xfId="0" applyFont="1" applyFill="1" applyBorder="1" applyAlignment="1" applyProtection="1">
      <alignment horizontal="left" vertical="center" wrapText="1"/>
      <protection locked="0"/>
    </xf>
    <xf numFmtId="0" fontId="55" fillId="67" borderId="46" xfId="0" applyFont="1" applyFill="1" applyBorder="1" applyAlignment="1" applyProtection="1">
      <alignment horizontal="left" vertical="center" wrapText="1"/>
      <protection locked="0"/>
    </xf>
    <xf numFmtId="0" fontId="65" fillId="67" borderId="44" xfId="0" applyFont="1" applyFill="1" applyBorder="1" applyAlignment="1" applyProtection="1">
      <alignment horizontal="left" vertical="center"/>
      <protection locked="0"/>
    </xf>
    <xf numFmtId="0" fontId="65" fillId="67" borderId="46" xfId="0" applyFont="1" applyFill="1" applyBorder="1" applyAlignment="1" applyProtection="1">
      <alignment horizontal="left" vertical="center"/>
      <protection locked="0"/>
    </xf>
    <xf numFmtId="0" fontId="61" fillId="0" borderId="50" xfId="0" applyFont="1" applyBorder="1" applyAlignment="1" applyProtection="1">
      <alignment horizontal="center" vertical="center" wrapText="1"/>
      <protection hidden="1"/>
    </xf>
    <xf numFmtId="0" fontId="63" fillId="67" borderId="42" xfId="0" applyFont="1" applyFill="1" applyBorder="1" applyAlignment="1" applyProtection="1">
      <alignment horizontal="right" vertical="center"/>
      <protection hidden="1"/>
    </xf>
    <xf numFmtId="0" fontId="63" fillId="67" borderId="48" xfId="0" applyFont="1" applyFill="1" applyBorder="1" applyAlignment="1" applyProtection="1">
      <alignment horizontal="right" vertical="center"/>
      <protection hidden="1"/>
    </xf>
    <xf numFmtId="0" fontId="70" fillId="67" borderId="0" xfId="0" applyFont="1" applyFill="1" applyAlignment="1">
      <alignment horizontal="center" wrapText="1"/>
    </xf>
    <xf numFmtId="0" fontId="63" fillId="67" borderId="45" xfId="0" applyFont="1" applyFill="1" applyBorder="1" applyAlignment="1" applyProtection="1">
      <alignment horizontal="left" wrapText="1"/>
      <protection hidden="1"/>
    </xf>
    <xf numFmtId="0" fontId="63" fillId="67" borderId="52" xfId="0" applyFont="1" applyFill="1" applyBorder="1" applyAlignment="1" applyProtection="1">
      <alignment horizontal="left" wrapText="1"/>
      <protection hidden="1"/>
    </xf>
    <xf numFmtId="0" fontId="72" fillId="0" borderId="52" xfId="0" applyFont="1" applyBorder="1" applyAlignment="1" applyProtection="1">
      <alignment horizontal="center" wrapText="1"/>
      <protection hidden="1"/>
    </xf>
    <xf numFmtId="0" fontId="74" fillId="0" borderId="52" xfId="0" applyFont="1" applyBorder="1" applyAlignment="1" applyProtection="1">
      <alignment horizontal="center"/>
      <protection hidden="1"/>
    </xf>
    <xf numFmtId="0" fontId="65" fillId="67" borderId="44" xfId="0" applyFont="1" applyFill="1" applyBorder="1" applyAlignment="1" applyProtection="1">
      <alignment horizontal="left" vertical="center" wrapText="1"/>
      <protection locked="0"/>
    </xf>
    <xf numFmtId="0" fontId="65" fillId="67" borderId="46" xfId="0" applyFont="1" applyFill="1" applyBorder="1" applyAlignment="1" applyProtection="1">
      <alignment horizontal="left" vertical="center" wrapText="1"/>
      <protection locked="0"/>
    </xf>
    <xf numFmtId="0" fontId="77" fillId="67" borderId="44" xfId="0" applyFont="1" applyFill="1" applyBorder="1" applyAlignment="1" applyProtection="1">
      <alignment horizontal="left" vertical="center" wrapText="1"/>
      <protection locked="0"/>
    </xf>
    <xf numFmtId="0" fontId="60" fillId="67" borderId="52" xfId="0" applyFont="1" applyFill="1" applyBorder="1" applyAlignment="1" applyProtection="1">
      <alignment horizontal="center" wrapText="1"/>
      <protection hidden="1"/>
    </xf>
    <xf numFmtId="0" fontId="65" fillId="67" borderId="45" xfId="0" applyFont="1" applyFill="1" applyBorder="1" applyAlignment="1">
      <alignment horizontal="center" vertical="center"/>
    </xf>
    <xf numFmtId="49" fontId="65" fillId="67" borderId="44" xfId="0" applyNumberFormat="1" applyFont="1" applyFill="1" applyBorder="1" applyAlignment="1" applyProtection="1">
      <alignment horizontal="left" vertical="center" wrapText="1"/>
      <protection locked="0"/>
    </xf>
    <xf numFmtId="49" fontId="65" fillId="67" borderId="45" xfId="0" applyNumberFormat="1" applyFont="1" applyFill="1" applyBorder="1" applyAlignment="1" applyProtection="1">
      <alignment horizontal="left" vertical="center" wrapText="1"/>
      <protection locked="0"/>
    </xf>
    <xf numFmtId="49" fontId="65" fillId="67" borderId="46" xfId="0" applyNumberFormat="1" applyFont="1" applyFill="1" applyBorder="1" applyAlignment="1" applyProtection="1">
      <alignment horizontal="left" vertical="center" wrapText="1"/>
      <protection locked="0"/>
    </xf>
    <xf numFmtId="49" fontId="67" fillId="67" borderId="44" xfId="0" applyNumberFormat="1" applyFont="1" applyFill="1" applyBorder="1" applyAlignment="1" applyProtection="1">
      <alignment horizontal="left" vertical="center" wrapText="1"/>
      <protection locked="0"/>
    </xf>
    <xf numFmtId="166" fontId="63" fillId="67" borderId="55" xfId="0" applyNumberFormat="1" applyFont="1" applyFill="1" applyBorder="1" applyAlignment="1" applyProtection="1">
      <alignment horizontal="center" wrapText="1"/>
      <protection locked="0"/>
    </xf>
    <xf numFmtId="166" fontId="63" fillId="67" borderId="56" xfId="0" applyNumberFormat="1" applyFont="1" applyFill="1" applyBorder="1" applyAlignment="1" applyProtection="1">
      <alignment horizontal="center" wrapText="1"/>
      <protection locked="0"/>
    </xf>
    <xf numFmtId="49" fontId="65" fillId="0" borderId="44" xfId="0" applyNumberFormat="1" applyFont="1" applyBorder="1" applyAlignment="1" applyProtection="1">
      <alignment horizontal="left" vertical="center" wrapText="1"/>
      <protection locked="0"/>
    </xf>
    <xf numFmtId="49" fontId="65" fillId="0" borderId="45" xfId="0" applyNumberFormat="1" applyFont="1" applyBorder="1" applyAlignment="1" applyProtection="1">
      <alignment horizontal="left" vertical="center" wrapText="1"/>
      <protection locked="0"/>
    </xf>
    <xf numFmtId="49" fontId="65" fillId="0" borderId="46" xfId="0" applyNumberFormat="1" applyFont="1" applyBorder="1" applyAlignment="1" applyProtection="1">
      <alignment horizontal="left" vertical="center" wrapText="1"/>
      <protection locked="0"/>
    </xf>
    <xf numFmtId="0" fontId="0" fillId="0" borderId="44" xfId="0" applyBorder="1" applyAlignment="1" applyProtection="1">
      <alignment horizontal="left" wrapText="1"/>
      <protection locked="0"/>
    </xf>
    <xf numFmtId="0" fontId="0" fillId="0" borderId="45" xfId="0" applyBorder="1" applyAlignment="1" applyProtection="1">
      <alignment horizontal="left" wrapText="1"/>
      <protection locked="0"/>
    </xf>
    <xf numFmtId="0" fontId="0" fillId="0" borderId="46" xfId="0" applyBorder="1" applyAlignment="1" applyProtection="1">
      <alignment horizontal="left" wrapText="1"/>
      <protection locked="0"/>
    </xf>
    <xf numFmtId="0" fontId="63" fillId="67" borderId="52" xfId="0" applyFont="1" applyFill="1" applyBorder="1" applyAlignment="1" applyProtection="1">
      <alignment horizontal="center" wrapText="1"/>
      <protection hidden="1"/>
    </xf>
    <xf numFmtId="0" fontId="65" fillId="0" borderId="44" xfId="0" applyFont="1" applyBorder="1" applyAlignment="1" applyProtection="1">
      <alignment horizontal="left" vertical="center"/>
      <protection locked="0"/>
    </xf>
    <xf numFmtId="0" fontId="65" fillId="0" borderId="46" xfId="0" applyFont="1" applyBorder="1" applyAlignment="1" applyProtection="1">
      <alignment horizontal="left" vertical="center"/>
      <protection locked="0"/>
    </xf>
    <xf numFmtId="0" fontId="0" fillId="67" borderId="38" xfId="0" applyFill="1" applyBorder="1" applyAlignment="1">
      <alignment horizontal="center" vertical="top" wrapText="1"/>
    </xf>
    <xf numFmtId="0" fontId="0" fillId="67" borderId="39" xfId="0" applyFill="1" applyBorder="1" applyAlignment="1">
      <alignment horizontal="center" vertical="top" wrapText="1"/>
    </xf>
    <xf numFmtId="0" fontId="0" fillId="67" borderId="40" xfId="0" applyFill="1" applyBorder="1" applyAlignment="1">
      <alignment horizontal="center" vertical="top" wrapText="1"/>
    </xf>
    <xf numFmtId="0" fontId="56" fillId="67" borderId="44" xfId="0" applyFont="1" applyFill="1" applyBorder="1" applyAlignment="1" applyProtection="1">
      <alignment horizontal="center" vertical="center"/>
      <protection hidden="1"/>
    </xf>
    <xf numFmtId="0" fontId="56" fillId="67" borderId="45" xfId="0" applyFont="1" applyFill="1" applyBorder="1" applyAlignment="1" applyProtection="1">
      <alignment horizontal="center" vertical="center"/>
      <protection hidden="1"/>
    </xf>
    <xf numFmtId="0" fontId="56" fillId="67" borderId="46" xfId="0" applyFont="1" applyFill="1" applyBorder="1" applyAlignment="1" applyProtection="1">
      <alignment horizontal="center" vertical="center"/>
      <protection hidden="1"/>
    </xf>
    <xf numFmtId="49" fontId="65" fillId="67" borderId="55" xfId="0" applyNumberFormat="1" applyFont="1" applyFill="1" applyBorder="1" applyAlignment="1" applyProtection="1">
      <alignment horizontal="left" vertical="center" wrapText="1"/>
      <protection locked="0"/>
    </xf>
    <xf numFmtId="49" fontId="65" fillId="67" borderId="52" xfId="0" applyNumberFormat="1" applyFont="1" applyFill="1" applyBorder="1" applyAlignment="1" applyProtection="1">
      <alignment horizontal="left" vertical="center" wrapText="1"/>
      <protection locked="0"/>
    </xf>
    <xf numFmtId="49" fontId="65" fillId="67" borderId="56" xfId="0" applyNumberFormat="1" applyFont="1" applyFill="1" applyBorder="1" applyAlignment="1" applyProtection="1">
      <alignment horizontal="left" vertical="center" wrapText="1"/>
      <protection locked="0"/>
    </xf>
    <xf numFmtId="0" fontId="63" fillId="67" borderId="0" xfId="0" applyFont="1" applyFill="1" applyAlignment="1" applyProtection="1">
      <alignment horizontal="center" vertical="center" wrapText="1"/>
      <protection hidden="1"/>
    </xf>
    <xf numFmtId="0" fontId="65" fillId="67" borderId="58" xfId="0" applyFont="1" applyFill="1" applyBorder="1" applyAlignment="1" applyProtection="1">
      <alignment horizontal="left" vertical="center" wrapText="1"/>
      <protection locked="0"/>
    </xf>
    <xf numFmtId="0" fontId="65" fillId="67" borderId="50" xfId="0" applyFont="1" applyFill="1" applyBorder="1" applyAlignment="1" applyProtection="1">
      <alignment horizontal="left" vertical="center" wrapText="1"/>
      <protection locked="0"/>
    </xf>
    <xf numFmtId="0" fontId="65" fillId="67" borderId="59" xfId="0" applyFont="1" applyFill="1" applyBorder="1" applyAlignment="1" applyProtection="1">
      <alignment horizontal="left" vertical="center" wrapText="1"/>
      <protection locked="0"/>
    </xf>
    <xf numFmtId="0" fontId="63" fillId="67" borderId="52" xfId="0" applyFont="1" applyFill="1" applyBorder="1" applyAlignment="1" applyProtection="1">
      <alignment horizontal="center" vertical="top" wrapText="1"/>
      <protection hidden="1"/>
    </xf>
    <xf numFmtId="0" fontId="67" fillId="0" borderId="55" xfId="0" applyFont="1" applyBorder="1" applyAlignment="1">
      <alignment horizontal="left" vertical="center" wrapText="1"/>
    </xf>
    <xf numFmtId="0" fontId="67" fillId="0" borderId="52" xfId="0" applyFont="1" applyBorder="1" applyAlignment="1">
      <alignment horizontal="left" vertical="center" wrapText="1"/>
    </xf>
    <xf numFmtId="0" fontId="67" fillId="0" borderId="56" xfId="0" applyFont="1" applyBorder="1" applyAlignment="1">
      <alignment horizontal="left" vertical="center" wrapText="1"/>
    </xf>
    <xf numFmtId="0" fontId="61" fillId="67" borderId="0" xfId="0" applyFont="1" applyFill="1" applyAlignment="1" applyProtection="1">
      <alignment horizontal="center"/>
      <protection locked="0"/>
    </xf>
    <xf numFmtId="9" fontId="65" fillId="67" borderId="44" xfId="0" applyNumberFormat="1" applyFont="1" applyFill="1" applyBorder="1" applyAlignment="1" applyProtection="1">
      <alignment horizontal="left" vertical="center"/>
      <protection locked="0"/>
    </xf>
    <xf numFmtId="9" fontId="65" fillId="67" borderId="46" xfId="0" applyNumberFormat="1" applyFont="1" applyFill="1" applyBorder="1" applyAlignment="1" applyProtection="1">
      <alignment horizontal="left" vertical="center"/>
      <protection locked="0"/>
    </xf>
    <xf numFmtId="0" fontId="82" fillId="67" borderId="60" xfId="0" applyFont="1" applyFill="1" applyBorder="1" applyAlignment="1" applyProtection="1">
      <alignment horizontal="center" vertical="center" wrapText="1"/>
      <protection hidden="1"/>
    </xf>
    <xf numFmtId="0" fontId="82" fillId="67" borderId="0" xfId="0" applyFont="1" applyFill="1" applyAlignment="1" applyProtection="1">
      <alignment horizontal="center" vertical="center" wrapText="1"/>
      <protection hidden="1"/>
    </xf>
    <xf numFmtId="0" fontId="84" fillId="0" borderId="76" xfId="0" applyFont="1" applyBorder="1" applyAlignment="1" applyProtection="1">
      <alignment horizontal="left" vertical="center" wrapText="1"/>
      <protection hidden="1"/>
    </xf>
    <xf numFmtId="0" fontId="55" fillId="67" borderId="52" xfId="0" applyFont="1" applyFill="1" applyBorder="1" applyAlignment="1" applyProtection="1">
      <alignment horizontal="center" vertical="center" wrapText="1"/>
      <protection hidden="1"/>
    </xf>
    <xf numFmtId="0" fontId="55" fillId="67" borderId="56"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0" fillId="2" borderId="1" xfId="0" applyFont="1" applyFill="1" applyBorder="1" applyAlignment="1" applyProtection="1">
      <alignment horizontal="center" vertical="center" wrapText="1"/>
      <protection hidden="1"/>
    </xf>
    <xf numFmtId="0" fontId="0" fillId="0" borderId="2" xfId="0" applyBorder="1" applyAlignment="1">
      <alignment horizontal="center" vertical="center" wrapText="1"/>
    </xf>
    <xf numFmtId="0" fontId="18" fillId="2" borderId="0" xfId="498" applyFont="1" applyFill="1" applyBorder="1" applyAlignment="1">
      <alignment horizontal="center" vertical="center"/>
      <protection locked="0"/>
    </xf>
    <xf numFmtId="0" fontId="10" fillId="2" borderId="2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0" fontId="21" fillId="4" borderId="0" xfId="5" applyFill="1"/>
    <xf numFmtId="0" fontId="21" fillId="0" borderId="0" xfId="5"/>
    <xf numFmtId="0" fontId="95" fillId="4" borderId="0" xfId="5" applyFont="1" applyFill="1" applyAlignment="1">
      <alignment horizontal="left" vertical="center" wrapText="1"/>
    </xf>
    <xf numFmtId="0" fontId="95" fillId="4" borderId="0" xfId="5" applyFont="1" applyFill="1" applyAlignment="1">
      <alignment horizontal="justify" vertical="center"/>
    </xf>
    <xf numFmtId="0" fontId="95" fillId="4" borderId="0" xfId="5" applyFont="1" applyFill="1" applyAlignment="1">
      <alignment horizontal="left" vertical="center"/>
    </xf>
    <xf numFmtId="0" fontId="96" fillId="4" borderId="0" xfId="5" applyFont="1" applyFill="1" applyAlignment="1">
      <alignment horizontal="center" vertical="center"/>
    </xf>
    <xf numFmtId="0" fontId="97" fillId="4" borderId="0" xfId="3" applyFont="1" applyFill="1" applyBorder="1" applyAlignment="1" applyProtection="1">
      <alignment horizontal="justify" vertical="center"/>
    </xf>
  </cellXfs>
  <cellStyles count="664">
    <cellStyle name="_x0002_._x0011__x0002_._x001b__x0002_ _x0015_%_x0018__x0001_" xfId="655" xr:uid="{00000000-0005-0000-0000-000000000000}"/>
    <cellStyle name="20% - Accent1 2" xfId="6" xr:uid="{00000000-0005-0000-0000-000001000000}"/>
    <cellStyle name="20% - Accent1 2 2" xfId="596" xr:uid="{00000000-0005-0000-0000-000002000000}"/>
    <cellStyle name="20% - Accent2 2" xfId="7" xr:uid="{00000000-0005-0000-0000-000003000000}"/>
    <cellStyle name="20% - Accent2 2 2" xfId="597" xr:uid="{00000000-0005-0000-0000-000004000000}"/>
    <cellStyle name="20% - Accent3 2" xfId="8" xr:uid="{00000000-0005-0000-0000-000005000000}"/>
    <cellStyle name="20% - Accent3 2 2" xfId="598" xr:uid="{00000000-0005-0000-0000-000006000000}"/>
    <cellStyle name="20% - Accent4 2" xfId="9" xr:uid="{00000000-0005-0000-0000-000007000000}"/>
    <cellStyle name="20% - Accent4 2 2" xfId="599" xr:uid="{00000000-0005-0000-0000-000008000000}"/>
    <cellStyle name="20% - Accent5 2" xfId="10" xr:uid="{00000000-0005-0000-0000-000009000000}"/>
    <cellStyle name="20% - Accent5 2 2" xfId="600" xr:uid="{00000000-0005-0000-0000-00000A000000}"/>
    <cellStyle name="20% - Accent6 2" xfId="11" xr:uid="{00000000-0005-0000-0000-00000B000000}"/>
    <cellStyle name="20% - Accent6 2 2" xfId="601" xr:uid="{00000000-0005-0000-0000-00000C000000}"/>
    <cellStyle name="40% - Accent1 2" xfId="12" xr:uid="{00000000-0005-0000-0000-00000D000000}"/>
    <cellStyle name="40% - Accent1 2 2" xfId="602" xr:uid="{00000000-0005-0000-0000-00000E000000}"/>
    <cellStyle name="40% - Accent2 2" xfId="13" xr:uid="{00000000-0005-0000-0000-00000F000000}"/>
    <cellStyle name="40% - Accent2 2 2" xfId="603" xr:uid="{00000000-0005-0000-0000-000010000000}"/>
    <cellStyle name="40% - Accent3 2" xfId="14" xr:uid="{00000000-0005-0000-0000-000011000000}"/>
    <cellStyle name="40% - Accent3 2 2" xfId="604" xr:uid="{00000000-0005-0000-0000-000012000000}"/>
    <cellStyle name="40% - Accent4 2" xfId="15" xr:uid="{00000000-0005-0000-0000-000013000000}"/>
    <cellStyle name="40% - Accent4 2 2" xfId="605" xr:uid="{00000000-0005-0000-0000-000014000000}"/>
    <cellStyle name="40% - Accent5 2" xfId="16" xr:uid="{00000000-0005-0000-0000-000015000000}"/>
    <cellStyle name="40% - Accent5 2 2" xfId="606" xr:uid="{00000000-0005-0000-0000-000016000000}"/>
    <cellStyle name="40% - Accent6 2" xfId="17" xr:uid="{00000000-0005-0000-0000-000017000000}"/>
    <cellStyle name="40% - Accent6 2 2" xfId="607" xr:uid="{00000000-0005-0000-0000-000018000000}"/>
    <cellStyle name="60% - Accent1 2" xfId="18" xr:uid="{00000000-0005-0000-0000-000019000000}"/>
    <cellStyle name="60% - Accent1 2 2" xfId="608" xr:uid="{00000000-0005-0000-0000-00001A000000}"/>
    <cellStyle name="60% - Accent2 2" xfId="19" xr:uid="{00000000-0005-0000-0000-00001B000000}"/>
    <cellStyle name="60% - Accent2 2 2" xfId="609" xr:uid="{00000000-0005-0000-0000-00001C000000}"/>
    <cellStyle name="60% - Accent3 2" xfId="20" xr:uid="{00000000-0005-0000-0000-00001D000000}"/>
    <cellStyle name="60% - Accent3 2 2" xfId="610" xr:uid="{00000000-0005-0000-0000-00001E000000}"/>
    <cellStyle name="60% - Accent4 2" xfId="21" xr:uid="{00000000-0005-0000-0000-00001F000000}"/>
    <cellStyle name="60% - Accent4 2 2" xfId="611" xr:uid="{00000000-0005-0000-0000-000020000000}"/>
    <cellStyle name="60% - Accent5 2" xfId="22" xr:uid="{00000000-0005-0000-0000-000021000000}"/>
    <cellStyle name="60% - Accent5 2 2" xfId="612" xr:uid="{00000000-0005-0000-0000-000022000000}"/>
    <cellStyle name="60% - Accent6 2" xfId="23" xr:uid="{00000000-0005-0000-0000-000023000000}"/>
    <cellStyle name="60% - Accent6 2 2" xfId="613" xr:uid="{00000000-0005-0000-0000-000024000000}"/>
    <cellStyle name="Accent1 2" xfId="24" xr:uid="{00000000-0005-0000-0000-000025000000}"/>
    <cellStyle name="Accent1 2 2" xfId="614" xr:uid="{00000000-0005-0000-0000-000026000000}"/>
    <cellStyle name="Accent2 2" xfId="25" xr:uid="{00000000-0005-0000-0000-000027000000}"/>
    <cellStyle name="Accent2 2 2" xfId="615" xr:uid="{00000000-0005-0000-0000-000028000000}"/>
    <cellStyle name="Accent3 2" xfId="26" xr:uid="{00000000-0005-0000-0000-000029000000}"/>
    <cellStyle name="Accent3 2 2" xfId="616" xr:uid="{00000000-0005-0000-0000-00002A000000}"/>
    <cellStyle name="Accent4 2" xfId="27" xr:uid="{00000000-0005-0000-0000-00002B000000}"/>
    <cellStyle name="Accent4 2 2" xfId="617" xr:uid="{00000000-0005-0000-0000-00002C000000}"/>
    <cellStyle name="Accent5 2" xfId="28" xr:uid="{00000000-0005-0000-0000-00002D000000}"/>
    <cellStyle name="Accent5 2 2" xfId="618" xr:uid="{00000000-0005-0000-0000-00002E000000}"/>
    <cellStyle name="Accent6 2" xfId="29" xr:uid="{00000000-0005-0000-0000-00002F000000}"/>
    <cellStyle name="Accent6 2 2" xfId="619" xr:uid="{00000000-0005-0000-0000-000030000000}"/>
    <cellStyle name="Bad 2" xfId="30" xr:uid="{00000000-0005-0000-0000-000031000000}"/>
    <cellStyle name="Bad 2 2" xfId="620" xr:uid="{00000000-0005-0000-0000-000032000000}"/>
    <cellStyle name="Bad 3" xfId="31" xr:uid="{00000000-0005-0000-0000-000033000000}"/>
    <cellStyle name="Bad 3 2" xfId="621" xr:uid="{00000000-0005-0000-0000-000034000000}"/>
    <cellStyle name="Calculation 2" xfId="32" xr:uid="{00000000-0005-0000-0000-000035000000}"/>
    <cellStyle name="Calculation 2 2" xfId="622" xr:uid="{00000000-0005-0000-0000-000036000000}"/>
    <cellStyle name="Check Cell 2" xfId="33" xr:uid="{00000000-0005-0000-0000-000037000000}"/>
    <cellStyle name="Check Cell 2 2" xfId="623" xr:uid="{00000000-0005-0000-0000-000038000000}"/>
    <cellStyle name="Comma [0] 2" xfId="34" xr:uid="{00000000-0005-0000-0000-000039000000}"/>
    <cellStyle name="Comma [0] 3" xfId="35" xr:uid="{00000000-0005-0000-0000-00003A000000}"/>
    <cellStyle name="Comma [0] 4" xfId="36" xr:uid="{00000000-0005-0000-0000-00003B000000}"/>
    <cellStyle name="Comma 10" xfId="37" xr:uid="{00000000-0005-0000-0000-00003C000000}"/>
    <cellStyle name="Comma 100" xfId="38" xr:uid="{00000000-0005-0000-0000-00003D000000}"/>
    <cellStyle name="Comma 101" xfId="39" xr:uid="{00000000-0005-0000-0000-00003E000000}"/>
    <cellStyle name="Comma 102" xfId="40" xr:uid="{00000000-0005-0000-0000-00003F000000}"/>
    <cellStyle name="Comma 103" xfId="41" xr:uid="{00000000-0005-0000-0000-000040000000}"/>
    <cellStyle name="Comma 104" xfId="42" xr:uid="{00000000-0005-0000-0000-000041000000}"/>
    <cellStyle name="Comma 105" xfId="43" xr:uid="{00000000-0005-0000-0000-000042000000}"/>
    <cellStyle name="Comma 106" xfId="44" xr:uid="{00000000-0005-0000-0000-000043000000}"/>
    <cellStyle name="Comma 107" xfId="45" xr:uid="{00000000-0005-0000-0000-000044000000}"/>
    <cellStyle name="Comma 108" xfId="46" xr:uid="{00000000-0005-0000-0000-000045000000}"/>
    <cellStyle name="Comma 109" xfId="47" xr:uid="{00000000-0005-0000-0000-000046000000}"/>
    <cellStyle name="Comma 11" xfId="48" xr:uid="{00000000-0005-0000-0000-000047000000}"/>
    <cellStyle name="Comma 110" xfId="49" xr:uid="{00000000-0005-0000-0000-000048000000}"/>
    <cellStyle name="Comma 111" xfId="50" xr:uid="{00000000-0005-0000-0000-000049000000}"/>
    <cellStyle name="Comma 112" xfId="51" xr:uid="{00000000-0005-0000-0000-00004A000000}"/>
    <cellStyle name="Comma 113" xfId="52" xr:uid="{00000000-0005-0000-0000-00004B000000}"/>
    <cellStyle name="Comma 114" xfId="53" xr:uid="{00000000-0005-0000-0000-00004C000000}"/>
    <cellStyle name="Comma 115" xfId="54" xr:uid="{00000000-0005-0000-0000-00004D000000}"/>
    <cellStyle name="Comma 116" xfId="55" xr:uid="{00000000-0005-0000-0000-00004E000000}"/>
    <cellStyle name="Comma 117" xfId="56" xr:uid="{00000000-0005-0000-0000-00004F000000}"/>
    <cellStyle name="Comma 118" xfId="57" xr:uid="{00000000-0005-0000-0000-000050000000}"/>
    <cellStyle name="Comma 119" xfId="58" xr:uid="{00000000-0005-0000-0000-000051000000}"/>
    <cellStyle name="Comma 12" xfId="59" xr:uid="{00000000-0005-0000-0000-000052000000}"/>
    <cellStyle name="Comma 120" xfId="60" xr:uid="{00000000-0005-0000-0000-000053000000}"/>
    <cellStyle name="Comma 121" xfId="61" xr:uid="{00000000-0005-0000-0000-000054000000}"/>
    <cellStyle name="Comma 122" xfId="62" xr:uid="{00000000-0005-0000-0000-000055000000}"/>
    <cellStyle name="Comma 123" xfId="63" xr:uid="{00000000-0005-0000-0000-000056000000}"/>
    <cellStyle name="Comma 124" xfId="64" xr:uid="{00000000-0005-0000-0000-000057000000}"/>
    <cellStyle name="Comma 125" xfId="65" xr:uid="{00000000-0005-0000-0000-000058000000}"/>
    <cellStyle name="Comma 126" xfId="66" xr:uid="{00000000-0005-0000-0000-000059000000}"/>
    <cellStyle name="Comma 127" xfId="67" xr:uid="{00000000-0005-0000-0000-00005A000000}"/>
    <cellStyle name="Comma 128" xfId="68" xr:uid="{00000000-0005-0000-0000-00005B000000}"/>
    <cellStyle name="Comma 129" xfId="69" xr:uid="{00000000-0005-0000-0000-00005C000000}"/>
    <cellStyle name="Comma 13" xfId="70" xr:uid="{00000000-0005-0000-0000-00005D000000}"/>
    <cellStyle name="Comma 130" xfId="71" xr:uid="{00000000-0005-0000-0000-00005E000000}"/>
    <cellStyle name="Comma 131" xfId="72" xr:uid="{00000000-0005-0000-0000-00005F000000}"/>
    <cellStyle name="Comma 132" xfId="73" xr:uid="{00000000-0005-0000-0000-000060000000}"/>
    <cellStyle name="Comma 133" xfId="74" xr:uid="{00000000-0005-0000-0000-000061000000}"/>
    <cellStyle name="Comma 134" xfId="75" xr:uid="{00000000-0005-0000-0000-000062000000}"/>
    <cellStyle name="Comma 135" xfId="76" xr:uid="{00000000-0005-0000-0000-000063000000}"/>
    <cellStyle name="Comma 136" xfId="77" xr:uid="{00000000-0005-0000-0000-000064000000}"/>
    <cellStyle name="Comma 137" xfId="78" xr:uid="{00000000-0005-0000-0000-000065000000}"/>
    <cellStyle name="Comma 138" xfId="79" xr:uid="{00000000-0005-0000-0000-000066000000}"/>
    <cellStyle name="Comma 139" xfId="80" xr:uid="{00000000-0005-0000-0000-000067000000}"/>
    <cellStyle name="Comma 14" xfId="81" xr:uid="{00000000-0005-0000-0000-000068000000}"/>
    <cellStyle name="Comma 140" xfId="82" xr:uid="{00000000-0005-0000-0000-000069000000}"/>
    <cellStyle name="Comma 141" xfId="83" xr:uid="{00000000-0005-0000-0000-00006A000000}"/>
    <cellStyle name="Comma 142" xfId="84" xr:uid="{00000000-0005-0000-0000-00006B000000}"/>
    <cellStyle name="Comma 143" xfId="85" xr:uid="{00000000-0005-0000-0000-00006C000000}"/>
    <cellStyle name="Comma 144" xfId="86" xr:uid="{00000000-0005-0000-0000-00006D000000}"/>
    <cellStyle name="Comma 145" xfId="87" xr:uid="{00000000-0005-0000-0000-00006E000000}"/>
    <cellStyle name="Comma 146" xfId="88" xr:uid="{00000000-0005-0000-0000-00006F000000}"/>
    <cellStyle name="Comma 147" xfId="89" xr:uid="{00000000-0005-0000-0000-000070000000}"/>
    <cellStyle name="Comma 148" xfId="90" xr:uid="{00000000-0005-0000-0000-000071000000}"/>
    <cellStyle name="Comma 149" xfId="91" xr:uid="{00000000-0005-0000-0000-000072000000}"/>
    <cellStyle name="Comma 15" xfId="92" xr:uid="{00000000-0005-0000-0000-000073000000}"/>
    <cellStyle name="Comma 150" xfId="93" xr:uid="{00000000-0005-0000-0000-000074000000}"/>
    <cellStyle name="Comma 151" xfId="94" xr:uid="{00000000-0005-0000-0000-000075000000}"/>
    <cellStyle name="Comma 152" xfId="95" xr:uid="{00000000-0005-0000-0000-000076000000}"/>
    <cellStyle name="Comma 153" xfId="96" xr:uid="{00000000-0005-0000-0000-000077000000}"/>
    <cellStyle name="Comma 154" xfId="97" xr:uid="{00000000-0005-0000-0000-000078000000}"/>
    <cellStyle name="Comma 155" xfId="98" xr:uid="{00000000-0005-0000-0000-000079000000}"/>
    <cellStyle name="Comma 156" xfId="99" xr:uid="{00000000-0005-0000-0000-00007A000000}"/>
    <cellStyle name="Comma 157" xfId="100" xr:uid="{00000000-0005-0000-0000-00007B000000}"/>
    <cellStyle name="Comma 158" xfId="101" xr:uid="{00000000-0005-0000-0000-00007C000000}"/>
    <cellStyle name="Comma 159" xfId="102" xr:uid="{00000000-0005-0000-0000-00007D000000}"/>
    <cellStyle name="Comma 16" xfId="103" xr:uid="{00000000-0005-0000-0000-00007E000000}"/>
    <cellStyle name="Comma 160" xfId="104" xr:uid="{00000000-0005-0000-0000-00007F000000}"/>
    <cellStyle name="Comma 161" xfId="105" xr:uid="{00000000-0005-0000-0000-000080000000}"/>
    <cellStyle name="Comma 162" xfId="106" xr:uid="{00000000-0005-0000-0000-000081000000}"/>
    <cellStyle name="Comma 163" xfId="107" xr:uid="{00000000-0005-0000-0000-000082000000}"/>
    <cellStyle name="Comma 164" xfId="108" xr:uid="{00000000-0005-0000-0000-000083000000}"/>
    <cellStyle name="Comma 165" xfId="109" xr:uid="{00000000-0005-0000-0000-000084000000}"/>
    <cellStyle name="Comma 166" xfId="110" xr:uid="{00000000-0005-0000-0000-000085000000}"/>
    <cellStyle name="Comma 167" xfId="111" xr:uid="{00000000-0005-0000-0000-000086000000}"/>
    <cellStyle name="Comma 168" xfId="112" xr:uid="{00000000-0005-0000-0000-000087000000}"/>
    <cellStyle name="Comma 169" xfId="113" xr:uid="{00000000-0005-0000-0000-000088000000}"/>
    <cellStyle name="Comma 17" xfId="114" xr:uid="{00000000-0005-0000-0000-000089000000}"/>
    <cellStyle name="Comma 170" xfId="115" xr:uid="{00000000-0005-0000-0000-00008A000000}"/>
    <cellStyle name="Comma 171" xfId="116" xr:uid="{00000000-0005-0000-0000-00008B000000}"/>
    <cellStyle name="Comma 172" xfId="117" xr:uid="{00000000-0005-0000-0000-00008C000000}"/>
    <cellStyle name="Comma 173" xfId="118" xr:uid="{00000000-0005-0000-0000-00008D000000}"/>
    <cellStyle name="Comma 174" xfId="119" xr:uid="{00000000-0005-0000-0000-00008E000000}"/>
    <cellStyle name="Comma 175" xfId="120" xr:uid="{00000000-0005-0000-0000-00008F000000}"/>
    <cellStyle name="Comma 176" xfId="121" xr:uid="{00000000-0005-0000-0000-000090000000}"/>
    <cellStyle name="Comma 177" xfId="122" xr:uid="{00000000-0005-0000-0000-000091000000}"/>
    <cellStyle name="Comma 178" xfId="123" xr:uid="{00000000-0005-0000-0000-000092000000}"/>
    <cellStyle name="Comma 179" xfId="124" xr:uid="{00000000-0005-0000-0000-000093000000}"/>
    <cellStyle name="Comma 18" xfId="125" xr:uid="{00000000-0005-0000-0000-000094000000}"/>
    <cellStyle name="Comma 180" xfId="126" xr:uid="{00000000-0005-0000-0000-000095000000}"/>
    <cellStyle name="Comma 181" xfId="127" xr:uid="{00000000-0005-0000-0000-000096000000}"/>
    <cellStyle name="Comma 182" xfId="128" xr:uid="{00000000-0005-0000-0000-000097000000}"/>
    <cellStyle name="Comma 183" xfId="129" xr:uid="{00000000-0005-0000-0000-000098000000}"/>
    <cellStyle name="Comma 184" xfId="130" xr:uid="{00000000-0005-0000-0000-000099000000}"/>
    <cellStyle name="Comma 185" xfId="131" xr:uid="{00000000-0005-0000-0000-00009A000000}"/>
    <cellStyle name="Comma 186" xfId="132" xr:uid="{00000000-0005-0000-0000-00009B000000}"/>
    <cellStyle name="Comma 187" xfId="133" xr:uid="{00000000-0005-0000-0000-00009C000000}"/>
    <cellStyle name="Comma 188" xfId="134" xr:uid="{00000000-0005-0000-0000-00009D000000}"/>
    <cellStyle name="Comma 189" xfId="135" xr:uid="{00000000-0005-0000-0000-00009E000000}"/>
    <cellStyle name="Comma 19" xfId="136" xr:uid="{00000000-0005-0000-0000-00009F000000}"/>
    <cellStyle name="Comma 190" xfId="137" xr:uid="{00000000-0005-0000-0000-0000A0000000}"/>
    <cellStyle name="Comma 191" xfId="138" xr:uid="{00000000-0005-0000-0000-0000A1000000}"/>
    <cellStyle name="Comma 192" xfId="139" xr:uid="{00000000-0005-0000-0000-0000A2000000}"/>
    <cellStyle name="Comma 193" xfId="140" xr:uid="{00000000-0005-0000-0000-0000A3000000}"/>
    <cellStyle name="Comma 194" xfId="141" xr:uid="{00000000-0005-0000-0000-0000A4000000}"/>
    <cellStyle name="Comma 195" xfId="142" xr:uid="{00000000-0005-0000-0000-0000A5000000}"/>
    <cellStyle name="Comma 196" xfId="143" xr:uid="{00000000-0005-0000-0000-0000A6000000}"/>
    <cellStyle name="Comma 197" xfId="144" xr:uid="{00000000-0005-0000-0000-0000A7000000}"/>
    <cellStyle name="Comma 198" xfId="145" xr:uid="{00000000-0005-0000-0000-0000A8000000}"/>
    <cellStyle name="Comma 199" xfId="146" xr:uid="{00000000-0005-0000-0000-0000A9000000}"/>
    <cellStyle name="Comma 2" xfId="147" xr:uid="{00000000-0005-0000-0000-0000AA000000}"/>
    <cellStyle name="Comma 20" xfId="148" xr:uid="{00000000-0005-0000-0000-0000AB000000}"/>
    <cellStyle name="Comma 200" xfId="149" xr:uid="{00000000-0005-0000-0000-0000AC000000}"/>
    <cellStyle name="Comma 201" xfId="150" xr:uid="{00000000-0005-0000-0000-0000AD000000}"/>
    <cellStyle name="Comma 202" xfId="151" xr:uid="{00000000-0005-0000-0000-0000AE000000}"/>
    <cellStyle name="Comma 203" xfId="152" xr:uid="{00000000-0005-0000-0000-0000AF000000}"/>
    <cellStyle name="Comma 204" xfId="153" xr:uid="{00000000-0005-0000-0000-0000B0000000}"/>
    <cellStyle name="Comma 205" xfId="154" xr:uid="{00000000-0005-0000-0000-0000B1000000}"/>
    <cellStyle name="Comma 206" xfId="155" xr:uid="{00000000-0005-0000-0000-0000B2000000}"/>
    <cellStyle name="Comma 207" xfId="156" xr:uid="{00000000-0005-0000-0000-0000B3000000}"/>
    <cellStyle name="Comma 208" xfId="157" xr:uid="{00000000-0005-0000-0000-0000B4000000}"/>
    <cellStyle name="Comma 209" xfId="158" xr:uid="{00000000-0005-0000-0000-0000B5000000}"/>
    <cellStyle name="Comma 21" xfId="159" xr:uid="{00000000-0005-0000-0000-0000B6000000}"/>
    <cellStyle name="Comma 210" xfId="160" xr:uid="{00000000-0005-0000-0000-0000B7000000}"/>
    <cellStyle name="Comma 211" xfId="161" xr:uid="{00000000-0005-0000-0000-0000B8000000}"/>
    <cellStyle name="Comma 212" xfId="162" xr:uid="{00000000-0005-0000-0000-0000B9000000}"/>
    <cellStyle name="Comma 213" xfId="163" xr:uid="{00000000-0005-0000-0000-0000BA000000}"/>
    <cellStyle name="Comma 214" xfId="164" xr:uid="{00000000-0005-0000-0000-0000BB000000}"/>
    <cellStyle name="Comma 215" xfId="165" xr:uid="{00000000-0005-0000-0000-0000BC000000}"/>
    <cellStyle name="Comma 216" xfId="166" xr:uid="{00000000-0005-0000-0000-0000BD000000}"/>
    <cellStyle name="Comma 217" xfId="167" xr:uid="{00000000-0005-0000-0000-0000BE000000}"/>
    <cellStyle name="Comma 218" xfId="168" xr:uid="{00000000-0005-0000-0000-0000BF000000}"/>
    <cellStyle name="Comma 219" xfId="169" xr:uid="{00000000-0005-0000-0000-0000C0000000}"/>
    <cellStyle name="Comma 22" xfId="170" xr:uid="{00000000-0005-0000-0000-0000C1000000}"/>
    <cellStyle name="Comma 220" xfId="171" xr:uid="{00000000-0005-0000-0000-0000C2000000}"/>
    <cellStyle name="Comma 221" xfId="172" xr:uid="{00000000-0005-0000-0000-0000C3000000}"/>
    <cellStyle name="Comma 222" xfId="173" xr:uid="{00000000-0005-0000-0000-0000C4000000}"/>
    <cellStyle name="Comma 223" xfId="174" xr:uid="{00000000-0005-0000-0000-0000C5000000}"/>
    <cellStyle name="Comma 23" xfId="175" xr:uid="{00000000-0005-0000-0000-0000C6000000}"/>
    <cellStyle name="Comma 24" xfId="176" xr:uid="{00000000-0005-0000-0000-0000C7000000}"/>
    <cellStyle name="Comma 25" xfId="177" xr:uid="{00000000-0005-0000-0000-0000C8000000}"/>
    <cellStyle name="Comma 26" xfId="178" xr:uid="{00000000-0005-0000-0000-0000C9000000}"/>
    <cellStyle name="Comma 27" xfId="179" xr:uid="{00000000-0005-0000-0000-0000CA000000}"/>
    <cellStyle name="Comma 28" xfId="180" xr:uid="{00000000-0005-0000-0000-0000CB000000}"/>
    <cellStyle name="Comma 29" xfId="181" xr:uid="{00000000-0005-0000-0000-0000CC000000}"/>
    <cellStyle name="Comma 3" xfId="182" xr:uid="{00000000-0005-0000-0000-0000CD000000}"/>
    <cellStyle name="Comma 30" xfId="183" xr:uid="{00000000-0005-0000-0000-0000CE000000}"/>
    <cellStyle name="Comma 31" xfId="184" xr:uid="{00000000-0005-0000-0000-0000CF000000}"/>
    <cellStyle name="Comma 32" xfId="185" xr:uid="{00000000-0005-0000-0000-0000D0000000}"/>
    <cellStyle name="Comma 33" xfId="186" xr:uid="{00000000-0005-0000-0000-0000D1000000}"/>
    <cellStyle name="Comma 34" xfId="187" xr:uid="{00000000-0005-0000-0000-0000D2000000}"/>
    <cellStyle name="Comma 35" xfId="188" xr:uid="{00000000-0005-0000-0000-0000D3000000}"/>
    <cellStyle name="Comma 36" xfId="189" xr:uid="{00000000-0005-0000-0000-0000D4000000}"/>
    <cellStyle name="Comma 37" xfId="190" xr:uid="{00000000-0005-0000-0000-0000D5000000}"/>
    <cellStyle name="Comma 38" xfId="191" xr:uid="{00000000-0005-0000-0000-0000D6000000}"/>
    <cellStyle name="Comma 39" xfId="192" xr:uid="{00000000-0005-0000-0000-0000D7000000}"/>
    <cellStyle name="Comma 4" xfId="193" xr:uid="{00000000-0005-0000-0000-0000D8000000}"/>
    <cellStyle name="Comma 40" xfId="194" xr:uid="{00000000-0005-0000-0000-0000D9000000}"/>
    <cellStyle name="Comma 41" xfId="195" xr:uid="{00000000-0005-0000-0000-0000DA000000}"/>
    <cellStyle name="Comma 42" xfId="196" xr:uid="{00000000-0005-0000-0000-0000DB000000}"/>
    <cellStyle name="Comma 43" xfId="197" xr:uid="{00000000-0005-0000-0000-0000DC000000}"/>
    <cellStyle name="Comma 44" xfId="198" xr:uid="{00000000-0005-0000-0000-0000DD000000}"/>
    <cellStyle name="Comma 45" xfId="199" xr:uid="{00000000-0005-0000-0000-0000DE000000}"/>
    <cellStyle name="Comma 46" xfId="200" xr:uid="{00000000-0005-0000-0000-0000DF000000}"/>
    <cellStyle name="Comma 47" xfId="201" xr:uid="{00000000-0005-0000-0000-0000E0000000}"/>
    <cellStyle name="Comma 48" xfId="202" xr:uid="{00000000-0005-0000-0000-0000E1000000}"/>
    <cellStyle name="Comma 49" xfId="203" xr:uid="{00000000-0005-0000-0000-0000E2000000}"/>
    <cellStyle name="Comma 5" xfId="204" xr:uid="{00000000-0005-0000-0000-0000E3000000}"/>
    <cellStyle name="Comma 50" xfId="205" xr:uid="{00000000-0005-0000-0000-0000E4000000}"/>
    <cellStyle name="Comma 51" xfId="206" xr:uid="{00000000-0005-0000-0000-0000E5000000}"/>
    <cellStyle name="Comma 52" xfId="207" xr:uid="{00000000-0005-0000-0000-0000E6000000}"/>
    <cellStyle name="Comma 53" xfId="208" xr:uid="{00000000-0005-0000-0000-0000E7000000}"/>
    <cellStyle name="Comma 54" xfId="209" xr:uid="{00000000-0005-0000-0000-0000E8000000}"/>
    <cellStyle name="Comma 55" xfId="210" xr:uid="{00000000-0005-0000-0000-0000E9000000}"/>
    <cellStyle name="Comma 56" xfId="211" xr:uid="{00000000-0005-0000-0000-0000EA000000}"/>
    <cellStyle name="Comma 57" xfId="212" xr:uid="{00000000-0005-0000-0000-0000EB000000}"/>
    <cellStyle name="Comma 58" xfId="213" xr:uid="{00000000-0005-0000-0000-0000EC000000}"/>
    <cellStyle name="Comma 59" xfId="214" xr:uid="{00000000-0005-0000-0000-0000ED000000}"/>
    <cellStyle name="Comma 6" xfId="215" xr:uid="{00000000-0005-0000-0000-0000EE000000}"/>
    <cellStyle name="Comma 60" xfId="216" xr:uid="{00000000-0005-0000-0000-0000EF000000}"/>
    <cellStyle name="Comma 61" xfId="217" xr:uid="{00000000-0005-0000-0000-0000F0000000}"/>
    <cellStyle name="Comma 62" xfId="218" xr:uid="{00000000-0005-0000-0000-0000F1000000}"/>
    <cellStyle name="Comma 63" xfId="219" xr:uid="{00000000-0005-0000-0000-0000F2000000}"/>
    <cellStyle name="Comma 64" xfId="220" xr:uid="{00000000-0005-0000-0000-0000F3000000}"/>
    <cellStyle name="Comma 65" xfId="221" xr:uid="{00000000-0005-0000-0000-0000F4000000}"/>
    <cellStyle name="Comma 66" xfId="222" xr:uid="{00000000-0005-0000-0000-0000F5000000}"/>
    <cellStyle name="Comma 67" xfId="223" xr:uid="{00000000-0005-0000-0000-0000F6000000}"/>
    <cellStyle name="Comma 68" xfId="224" xr:uid="{00000000-0005-0000-0000-0000F7000000}"/>
    <cellStyle name="Comma 69" xfId="225" xr:uid="{00000000-0005-0000-0000-0000F8000000}"/>
    <cellStyle name="Comma 7" xfId="226" xr:uid="{00000000-0005-0000-0000-0000F9000000}"/>
    <cellStyle name="Comma 70" xfId="227" xr:uid="{00000000-0005-0000-0000-0000FA000000}"/>
    <cellStyle name="Comma 71" xfId="228" xr:uid="{00000000-0005-0000-0000-0000FB000000}"/>
    <cellStyle name="Comma 72" xfId="229" xr:uid="{00000000-0005-0000-0000-0000FC000000}"/>
    <cellStyle name="Comma 73" xfId="230" xr:uid="{00000000-0005-0000-0000-0000FD000000}"/>
    <cellStyle name="Comma 74" xfId="231" xr:uid="{00000000-0005-0000-0000-0000FE000000}"/>
    <cellStyle name="Comma 75" xfId="232" xr:uid="{00000000-0005-0000-0000-0000FF000000}"/>
    <cellStyle name="Comma 76" xfId="233" xr:uid="{00000000-0005-0000-0000-000000010000}"/>
    <cellStyle name="Comma 77" xfId="234" xr:uid="{00000000-0005-0000-0000-000001010000}"/>
    <cellStyle name="Comma 78" xfId="235" xr:uid="{00000000-0005-0000-0000-000002010000}"/>
    <cellStyle name="Comma 79" xfId="236" xr:uid="{00000000-0005-0000-0000-000003010000}"/>
    <cellStyle name="Comma 8" xfId="237" xr:uid="{00000000-0005-0000-0000-000004010000}"/>
    <cellStyle name="Comma 80" xfId="238" xr:uid="{00000000-0005-0000-0000-000005010000}"/>
    <cellStyle name="Comma 81" xfId="239" xr:uid="{00000000-0005-0000-0000-000006010000}"/>
    <cellStyle name="Comma 82" xfId="240" xr:uid="{00000000-0005-0000-0000-000007010000}"/>
    <cellStyle name="Comma 83" xfId="241" xr:uid="{00000000-0005-0000-0000-000008010000}"/>
    <cellStyle name="Comma 84" xfId="242" xr:uid="{00000000-0005-0000-0000-000009010000}"/>
    <cellStyle name="Comma 85" xfId="243" xr:uid="{00000000-0005-0000-0000-00000A010000}"/>
    <cellStyle name="Comma 86" xfId="244" xr:uid="{00000000-0005-0000-0000-00000B010000}"/>
    <cellStyle name="Comma 87" xfId="245" xr:uid="{00000000-0005-0000-0000-00000C010000}"/>
    <cellStyle name="Comma 88" xfId="246" xr:uid="{00000000-0005-0000-0000-00000D010000}"/>
    <cellStyle name="Comma 89" xfId="247" xr:uid="{00000000-0005-0000-0000-00000E010000}"/>
    <cellStyle name="Comma 9" xfId="248" xr:uid="{00000000-0005-0000-0000-00000F010000}"/>
    <cellStyle name="Comma 90" xfId="249" xr:uid="{00000000-0005-0000-0000-000010010000}"/>
    <cellStyle name="Comma 91" xfId="250" xr:uid="{00000000-0005-0000-0000-000011010000}"/>
    <cellStyle name="Comma 92" xfId="251" xr:uid="{00000000-0005-0000-0000-000012010000}"/>
    <cellStyle name="Comma 93" xfId="252" xr:uid="{00000000-0005-0000-0000-000013010000}"/>
    <cellStyle name="Comma 94" xfId="253" xr:uid="{00000000-0005-0000-0000-000014010000}"/>
    <cellStyle name="Comma 95" xfId="254" xr:uid="{00000000-0005-0000-0000-000015010000}"/>
    <cellStyle name="Comma 96" xfId="255" xr:uid="{00000000-0005-0000-0000-000016010000}"/>
    <cellStyle name="Comma 97" xfId="256" xr:uid="{00000000-0005-0000-0000-000017010000}"/>
    <cellStyle name="Comma 98" xfId="257" xr:uid="{00000000-0005-0000-0000-000018010000}"/>
    <cellStyle name="Comma 99" xfId="258" xr:uid="{00000000-0005-0000-0000-000019010000}"/>
    <cellStyle name="Currency [0] 2" xfId="259" xr:uid="{00000000-0005-0000-0000-00001A010000}"/>
    <cellStyle name="Currency [0] 3" xfId="260" xr:uid="{00000000-0005-0000-0000-00001B010000}"/>
    <cellStyle name="Currency [0] 4" xfId="261" xr:uid="{00000000-0005-0000-0000-00001C010000}"/>
    <cellStyle name="Currency [0] 5" xfId="262" xr:uid="{00000000-0005-0000-0000-00001D010000}"/>
    <cellStyle name="Currency 10" xfId="263" xr:uid="{00000000-0005-0000-0000-00001E010000}"/>
    <cellStyle name="Currency 100" xfId="264" xr:uid="{00000000-0005-0000-0000-00001F010000}"/>
    <cellStyle name="Currency 101" xfId="265" xr:uid="{00000000-0005-0000-0000-000020010000}"/>
    <cellStyle name="Currency 102" xfId="266" xr:uid="{00000000-0005-0000-0000-000021010000}"/>
    <cellStyle name="Currency 103" xfId="267" xr:uid="{00000000-0005-0000-0000-000022010000}"/>
    <cellStyle name="Currency 104" xfId="268" xr:uid="{00000000-0005-0000-0000-000023010000}"/>
    <cellStyle name="Currency 105" xfId="269" xr:uid="{00000000-0005-0000-0000-000024010000}"/>
    <cellStyle name="Currency 106" xfId="270" xr:uid="{00000000-0005-0000-0000-000025010000}"/>
    <cellStyle name="Currency 107" xfId="271" xr:uid="{00000000-0005-0000-0000-000026010000}"/>
    <cellStyle name="Currency 108" xfId="272" xr:uid="{00000000-0005-0000-0000-000027010000}"/>
    <cellStyle name="Currency 109" xfId="273" xr:uid="{00000000-0005-0000-0000-000028010000}"/>
    <cellStyle name="Currency 11" xfId="274" xr:uid="{00000000-0005-0000-0000-000029010000}"/>
    <cellStyle name="Currency 110" xfId="275" xr:uid="{00000000-0005-0000-0000-00002A010000}"/>
    <cellStyle name="Currency 111" xfId="276" xr:uid="{00000000-0005-0000-0000-00002B010000}"/>
    <cellStyle name="Currency 112" xfId="277" xr:uid="{00000000-0005-0000-0000-00002C010000}"/>
    <cellStyle name="Currency 113" xfId="278" xr:uid="{00000000-0005-0000-0000-00002D010000}"/>
    <cellStyle name="Currency 114" xfId="279" xr:uid="{00000000-0005-0000-0000-00002E010000}"/>
    <cellStyle name="Currency 115" xfId="280" xr:uid="{00000000-0005-0000-0000-00002F010000}"/>
    <cellStyle name="Currency 116" xfId="281" xr:uid="{00000000-0005-0000-0000-000030010000}"/>
    <cellStyle name="Currency 117" xfId="282" xr:uid="{00000000-0005-0000-0000-000031010000}"/>
    <cellStyle name="Currency 118" xfId="283" xr:uid="{00000000-0005-0000-0000-000032010000}"/>
    <cellStyle name="Currency 119" xfId="284" xr:uid="{00000000-0005-0000-0000-000033010000}"/>
    <cellStyle name="Currency 12" xfId="285" xr:uid="{00000000-0005-0000-0000-000034010000}"/>
    <cellStyle name="Currency 120" xfId="286" xr:uid="{00000000-0005-0000-0000-000035010000}"/>
    <cellStyle name="Currency 121" xfId="287" xr:uid="{00000000-0005-0000-0000-000036010000}"/>
    <cellStyle name="Currency 122" xfId="288" xr:uid="{00000000-0005-0000-0000-000037010000}"/>
    <cellStyle name="Currency 123" xfId="289" xr:uid="{00000000-0005-0000-0000-000038010000}"/>
    <cellStyle name="Currency 124" xfId="290" xr:uid="{00000000-0005-0000-0000-000039010000}"/>
    <cellStyle name="Currency 125" xfId="291" xr:uid="{00000000-0005-0000-0000-00003A010000}"/>
    <cellStyle name="Currency 126" xfId="292" xr:uid="{00000000-0005-0000-0000-00003B010000}"/>
    <cellStyle name="Currency 127" xfId="293" xr:uid="{00000000-0005-0000-0000-00003C010000}"/>
    <cellStyle name="Currency 128" xfId="294" xr:uid="{00000000-0005-0000-0000-00003D010000}"/>
    <cellStyle name="Currency 129" xfId="295" xr:uid="{00000000-0005-0000-0000-00003E010000}"/>
    <cellStyle name="Currency 13" xfId="296" xr:uid="{00000000-0005-0000-0000-00003F010000}"/>
    <cellStyle name="Currency 130" xfId="297" xr:uid="{00000000-0005-0000-0000-000040010000}"/>
    <cellStyle name="Currency 131" xfId="298" xr:uid="{00000000-0005-0000-0000-000041010000}"/>
    <cellStyle name="Currency 132" xfId="299" xr:uid="{00000000-0005-0000-0000-000042010000}"/>
    <cellStyle name="Currency 133" xfId="300" xr:uid="{00000000-0005-0000-0000-000043010000}"/>
    <cellStyle name="Currency 134" xfId="301" xr:uid="{00000000-0005-0000-0000-000044010000}"/>
    <cellStyle name="Currency 135" xfId="302" xr:uid="{00000000-0005-0000-0000-000045010000}"/>
    <cellStyle name="Currency 136" xfId="303" xr:uid="{00000000-0005-0000-0000-000046010000}"/>
    <cellStyle name="Currency 137" xfId="304" xr:uid="{00000000-0005-0000-0000-000047010000}"/>
    <cellStyle name="Currency 138" xfId="305" xr:uid="{00000000-0005-0000-0000-000048010000}"/>
    <cellStyle name="Currency 139" xfId="306" xr:uid="{00000000-0005-0000-0000-000049010000}"/>
    <cellStyle name="Currency 14" xfId="307" xr:uid="{00000000-0005-0000-0000-00004A010000}"/>
    <cellStyle name="Currency 140" xfId="308" xr:uid="{00000000-0005-0000-0000-00004B010000}"/>
    <cellStyle name="Currency 141" xfId="309" xr:uid="{00000000-0005-0000-0000-00004C010000}"/>
    <cellStyle name="Currency 142" xfId="310" xr:uid="{00000000-0005-0000-0000-00004D010000}"/>
    <cellStyle name="Currency 143" xfId="311" xr:uid="{00000000-0005-0000-0000-00004E010000}"/>
    <cellStyle name="Currency 144" xfId="312" xr:uid="{00000000-0005-0000-0000-00004F010000}"/>
    <cellStyle name="Currency 145" xfId="313" xr:uid="{00000000-0005-0000-0000-000050010000}"/>
    <cellStyle name="Currency 146" xfId="314" xr:uid="{00000000-0005-0000-0000-000051010000}"/>
    <cellStyle name="Currency 147" xfId="315" xr:uid="{00000000-0005-0000-0000-000052010000}"/>
    <cellStyle name="Currency 148" xfId="316" xr:uid="{00000000-0005-0000-0000-000053010000}"/>
    <cellStyle name="Currency 149" xfId="317" xr:uid="{00000000-0005-0000-0000-000054010000}"/>
    <cellStyle name="Currency 15" xfId="318" xr:uid="{00000000-0005-0000-0000-000055010000}"/>
    <cellStyle name="Currency 150" xfId="319" xr:uid="{00000000-0005-0000-0000-000056010000}"/>
    <cellStyle name="Currency 151" xfId="320" xr:uid="{00000000-0005-0000-0000-000057010000}"/>
    <cellStyle name="Currency 152" xfId="321" xr:uid="{00000000-0005-0000-0000-000058010000}"/>
    <cellStyle name="Currency 153" xfId="322" xr:uid="{00000000-0005-0000-0000-000059010000}"/>
    <cellStyle name="Currency 154" xfId="323" xr:uid="{00000000-0005-0000-0000-00005A010000}"/>
    <cellStyle name="Currency 155" xfId="324" xr:uid="{00000000-0005-0000-0000-00005B010000}"/>
    <cellStyle name="Currency 156" xfId="325" xr:uid="{00000000-0005-0000-0000-00005C010000}"/>
    <cellStyle name="Currency 157" xfId="326" xr:uid="{00000000-0005-0000-0000-00005D010000}"/>
    <cellStyle name="Currency 158" xfId="327" xr:uid="{00000000-0005-0000-0000-00005E010000}"/>
    <cellStyle name="Currency 159" xfId="328" xr:uid="{00000000-0005-0000-0000-00005F010000}"/>
    <cellStyle name="Currency 16" xfId="329" xr:uid="{00000000-0005-0000-0000-000060010000}"/>
    <cellStyle name="Currency 160" xfId="330" xr:uid="{00000000-0005-0000-0000-000061010000}"/>
    <cellStyle name="Currency 161" xfId="331" xr:uid="{00000000-0005-0000-0000-000062010000}"/>
    <cellStyle name="Currency 162" xfId="332" xr:uid="{00000000-0005-0000-0000-000063010000}"/>
    <cellStyle name="Currency 163" xfId="333" xr:uid="{00000000-0005-0000-0000-000064010000}"/>
    <cellStyle name="Currency 164" xfId="334" xr:uid="{00000000-0005-0000-0000-000065010000}"/>
    <cellStyle name="Currency 165" xfId="335" xr:uid="{00000000-0005-0000-0000-000066010000}"/>
    <cellStyle name="Currency 166" xfId="336" xr:uid="{00000000-0005-0000-0000-000067010000}"/>
    <cellStyle name="Currency 167" xfId="337" xr:uid="{00000000-0005-0000-0000-000068010000}"/>
    <cellStyle name="Currency 168" xfId="338" xr:uid="{00000000-0005-0000-0000-000069010000}"/>
    <cellStyle name="Currency 169" xfId="339" xr:uid="{00000000-0005-0000-0000-00006A010000}"/>
    <cellStyle name="Currency 17" xfId="340" xr:uid="{00000000-0005-0000-0000-00006B010000}"/>
    <cellStyle name="Currency 170" xfId="341" xr:uid="{00000000-0005-0000-0000-00006C010000}"/>
    <cellStyle name="Currency 171" xfId="342" xr:uid="{00000000-0005-0000-0000-00006D010000}"/>
    <cellStyle name="Currency 172" xfId="343" xr:uid="{00000000-0005-0000-0000-00006E010000}"/>
    <cellStyle name="Currency 173" xfId="344" xr:uid="{00000000-0005-0000-0000-00006F010000}"/>
    <cellStyle name="Currency 174" xfId="345" xr:uid="{00000000-0005-0000-0000-000070010000}"/>
    <cellStyle name="Currency 175" xfId="346" xr:uid="{00000000-0005-0000-0000-000071010000}"/>
    <cellStyle name="Currency 176" xfId="347" xr:uid="{00000000-0005-0000-0000-000072010000}"/>
    <cellStyle name="Currency 177" xfId="348" xr:uid="{00000000-0005-0000-0000-000073010000}"/>
    <cellStyle name="Currency 178" xfId="349" xr:uid="{00000000-0005-0000-0000-000074010000}"/>
    <cellStyle name="Currency 179" xfId="350" xr:uid="{00000000-0005-0000-0000-000075010000}"/>
    <cellStyle name="Currency 18" xfId="351" xr:uid="{00000000-0005-0000-0000-000076010000}"/>
    <cellStyle name="Currency 180" xfId="352" xr:uid="{00000000-0005-0000-0000-000077010000}"/>
    <cellStyle name="Currency 181" xfId="353" xr:uid="{00000000-0005-0000-0000-000078010000}"/>
    <cellStyle name="Currency 182" xfId="354" xr:uid="{00000000-0005-0000-0000-000079010000}"/>
    <cellStyle name="Currency 183" xfId="355" xr:uid="{00000000-0005-0000-0000-00007A010000}"/>
    <cellStyle name="Currency 184" xfId="356" xr:uid="{00000000-0005-0000-0000-00007B010000}"/>
    <cellStyle name="Currency 185" xfId="357" xr:uid="{00000000-0005-0000-0000-00007C010000}"/>
    <cellStyle name="Currency 186" xfId="358" xr:uid="{00000000-0005-0000-0000-00007D010000}"/>
    <cellStyle name="Currency 187" xfId="359" xr:uid="{00000000-0005-0000-0000-00007E010000}"/>
    <cellStyle name="Currency 188" xfId="360" xr:uid="{00000000-0005-0000-0000-00007F010000}"/>
    <cellStyle name="Currency 189" xfId="361" xr:uid="{00000000-0005-0000-0000-000080010000}"/>
    <cellStyle name="Currency 19" xfId="362" xr:uid="{00000000-0005-0000-0000-000081010000}"/>
    <cellStyle name="Currency 190" xfId="363" xr:uid="{00000000-0005-0000-0000-000082010000}"/>
    <cellStyle name="Currency 191" xfId="364" xr:uid="{00000000-0005-0000-0000-000083010000}"/>
    <cellStyle name="Currency 192" xfId="365" xr:uid="{00000000-0005-0000-0000-000084010000}"/>
    <cellStyle name="Currency 193" xfId="366" xr:uid="{00000000-0005-0000-0000-000085010000}"/>
    <cellStyle name="Currency 194" xfId="367" xr:uid="{00000000-0005-0000-0000-000086010000}"/>
    <cellStyle name="Currency 195" xfId="368" xr:uid="{00000000-0005-0000-0000-000087010000}"/>
    <cellStyle name="Currency 196" xfId="369" xr:uid="{00000000-0005-0000-0000-000088010000}"/>
    <cellStyle name="Currency 197" xfId="370" xr:uid="{00000000-0005-0000-0000-000089010000}"/>
    <cellStyle name="Currency 198" xfId="371" xr:uid="{00000000-0005-0000-0000-00008A010000}"/>
    <cellStyle name="Currency 199" xfId="372" xr:uid="{00000000-0005-0000-0000-00008B010000}"/>
    <cellStyle name="Currency 2" xfId="373" xr:uid="{00000000-0005-0000-0000-00008C010000}"/>
    <cellStyle name="Currency 20" xfId="374" xr:uid="{00000000-0005-0000-0000-00008D010000}"/>
    <cellStyle name="Currency 200" xfId="375" xr:uid="{00000000-0005-0000-0000-00008E010000}"/>
    <cellStyle name="Currency 201" xfId="376" xr:uid="{00000000-0005-0000-0000-00008F010000}"/>
    <cellStyle name="Currency 202" xfId="377" xr:uid="{00000000-0005-0000-0000-000090010000}"/>
    <cellStyle name="Currency 203" xfId="378" xr:uid="{00000000-0005-0000-0000-000091010000}"/>
    <cellStyle name="Currency 204" xfId="379" xr:uid="{00000000-0005-0000-0000-000092010000}"/>
    <cellStyle name="Currency 205" xfId="380" xr:uid="{00000000-0005-0000-0000-000093010000}"/>
    <cellStyle name="Currency 206" xfId="381" xr:uid="{00000000-0005-0000-0000-000094010000}"/>
    <cellStyle name="Currency 207" xfId="382" xr:uid="{00000000-0005-0000-0000-000095010000}"/>
    <cellStyle name="Currency 208" xfId="383" xr:uid="{00000000-0005-0000-0000-000096010000}"/>
    <cellStyle name="Currency 209" xfId="384" xr:uid="{00000000-0005-0000-0000-000097010000}"/>
    <cellStyle name="Currency 21" xfId="385" xr:uid="{00000000-0005-0000-0000-000098010000}"/>
    <cellStyle name="Currency 210" xfId="386" xr:uid="{00000000-0005-0000-0000-000099010000}"/>
    <cellStyle name="Currency 211" xfId="387" xr:uid="{00000000-0005-0000-0000-00009A010000}"/>
    <cellStyle name="Currency 212" xfId="388" xr:uid="{00000000-0005-0000-0000-00009B010000}"/>
    <cellStyle name="Currency 213" xfId="389" xr:uid="{00000000-0005-0000-0000-00009C010000}"/>
    <cellStyle name="Currency 214" xfId="390" xr:uid="{00000000-0005-0000-0000-00009D010000}"/>
    <cellStyle name="Currency 215" xfId="391" xr:uid="{00000000-0005-0000-0000-00009E010000}"/>
    <cellStyle name="Currency 216" xfId="392" xr:uid="{00000000-0005-0000-0000-00009F010000}"/>
    <cellStyle name="Currency 217" xfId="393" xr:uid="{00000000-0005-0000-0000-0000A0010000}"/>
    <cellStyle name="Currency 218" xfId="394" xr:uid="{00000000-0005-0000-0000-0000A1010000}"/>
    <cellStyle name="Currency 219" xfId="395" xr:uid="{00000000-0005-0000-0000-0000A2010000}"/>
    <cellStyle name="Currency 22" xfId="396" xr:uid="{00000000-0005-0000-0000-0000A3010000}"/>
    <cellStyle name="Currency 220" xfId="397" xr:uid="{00000000-0005-0000-0000-0000A4010000}"/>
    <cellStyle name="Currency 221" xfId="398" xr:uid="{00000000-0005-0000-0000-0000A5010000}"/>
    <cellStyle name="Currency 222" xfId="399" xr:uid="{00000000-0005-0000-0000-0000A6010000}"/>
    <cellStyle name="Currency 223" xfId="400" xr:uid="{00000000-0005-0000-0000-0000A7010000}"/>
    <cellStyle name="Currency 23" xfId="401" xr:uid="{00000000-0005-0000-0000-0000A8010000}"/>
    <cellStyle name="Currency 24" xfId="402" xr:uid="{00000000-0005-0000-0000-0000A9010000}"/>
    <cellStyle name="Currency 25" xfId="403" xr:uid="{00000000-0005-0000-0000-0000AA010000}"/>
    <cellStyle name="Currency 26" xfId="404" xr:uid="{00000000-0005-0000-0000-0000AB010000}"/>
    <cellStyle name="Currency 27" xfId="405" xr:uid="{00000000-0005-0000-0000-0000AC010000}"/>
    <cellStyle name="Currency 28" xfId="406" xr:uid="{00000000-0005-0000-0000-0000AD010000}"/>
    <cellStyle name="Currency 29" xfId="407" xr:uid="{00000000-0005-0000-0000-0000AE010000}"/>
    <cellStyle name="Currency 3" xfId="408" xr:uid="{00000000-0005-0000-0000-0000AF010000}"/>
    <cellStyle name="Currency 30" xfId="409" xr:uid="{00000000-0005-0000-0000-0000B0010000}"/>
    <cellStyle name="Currency 31" xfId="410" xr:uid="{00000000-0005-0000-0000-0000B1010000}"/>
    <cellStyle name="Currency 32" xfId="411" xr:uid="{00000000-0005-0000-0000-0000B2010000}"/>
    <cellStyle name="Currency 33" xfId="412" xr:uid="{00000000-0005-0000-0000-0000B3010000}"/>
    <cellStyle name="Currency 34" xfId="413" xr:uid="{00000000-0005-0000-0000-0000B4010000}"/>
    <cellStyle name="Currency 35" xfId="414" xr:uid="{00000000-0005-0000-0000-0000B5010000}"/>
    <cellStyle name="Currency 36" xfId="415" xr:uid="{00000000-0005-0000-0000-0000B6010000}"/>
    <cellStyle name="Currency 37" xfId="416" xr:uid="{00000000-0005-0000-0000-0000B7010000}"/>
    <cellStyle name="Currency 38" xfId="417" xr:uid="{00000000-0005-0000-0000-0000B8010000}"/>
    <cellStyle name="Currency 39" xfId="418" xr:uid="{00000000-0005-0000-0000-0000B9010000}"/>
    <cellStyle name="Currency 4" xfId="419" xr:uid="{00000000-0005-0000-0000-0000BA010000}"/>
    <cellStyle name="Currency 40" xfId="420" xr:uid="{00000000-0005-0000-0000-0000BB010000}"/>
    <cellStyle name="Currency 41" xfId="421" xr:uid="{00000000-0005-0000-0000-0000BC010000}"/>
    <cellStyle name="Currency 42" xfId="422" xr:uid="{00000000-0005-0000-0000-0000BD010000}"/>
    <cellStyle name="Currency 43" xfId="423" xr:uid="{00000000-0005-0000-0000-0000BE010000}"/>
    <cellStyle name="Currency 44" xfId="424" xr:uid="{00000000-0005-0000-0000-0000BF010000}"/>
    <cellStyle name="Currency 45" xfId="425" xr:uid="{00000000-0005-0000-0000-0000C0010000}"/>
    <cellStyle name="Currency 46" xfId="426" xr:uid="{00000000-0005-0000-0000-0000C1010000}"/>
    <cellStyle name="Currency 47" xfId="427" xr:uid="{00000000-0005-0000-0000-0000C2010000}"/>
    <cellStyle name="Currency 48" xfId="428" xr:uid="{00000000-0005-0000-0000-0000C3010000}"/>
    <cellStyle name="Currency 49" xfId="429" xr:uid="{00000000-0005-0000-0000-0000C4010000}"/>
    <cellStyle name="Currency 5" xfId="430" xr:uid="{00000000-0005-0000-0000-0000C5010000}"/>
    <cellStyle name="Currency 50" xfId="431" xr:uid="{00000000-0005-0000-0000-0000C6010000}"/>
    <cellStyle name="Currency 51" xfId="432" xr:uid="{00000000-0005-0000-0000-0000C7010000}"/>
    <cellStyle name="Currency 52" xfId="433" xr:uid="{00000000-0005-0000-0000-0000C8010000}"/>
    <cellStyle name="Currency 53" xfId="434" xr:uid="{00000000-0005-0000-0000-0000C9010000}"/>
    <cellStyle name="Currency 54" xfId="435" xr:uid="{00000000-0005-0000-0000-0000CA010000}"/>
    <cellStyle name="Currency 55" xfId="436" xr:uid="{00000000-0005-0000-0000-0000CB010000}"/>
    <cellStyle name="Currency 56" xfId="437" xr:uid="{00000000-0005-0000-0000-0000CC010000}"/>
    <cellStyle name="Currency 57" xfId="438" xr:uid="{00000000-0005-0000-0000-0000CD010000}"/>
    <cellStyle name="Currency 58" xfId="439" xr:uid="{00000000-0005-0000-0000-0000CE010000}"/>
    <cellStyle name="Currency 59" xfId="440" xr:uid="{00000000-0005-0000-0000-0000CF010000}"/>
    <cellStyle name="Currency 6" xfId="441" xr:uid="{00000000-0005-0000-0000-0000D0010000}"/>
    <cellStyle name="Currency 60" xfId="442" xr:uid="{00000000-0005-0000-0000-0000D1010000}"/>
    <cellStyle name="Currency 61" xfId="443" xr:uid="{00000000-0005-0000-0000-0000D2010000}"/>
    <cellStyle name="Currency 62" xfId="444" xr:uid="{00000000-0005-0000-0000-0000D3010000}"/>
    <cellStyle name="Currency 63" xfId="445" xr:uid="{00000000-0005-0000-0000-0000D4010000}"/>
    <cellStyle name="Currency 64" xfId="446" xr:uid="{00000000-0005-0000-0000-0000D5010000}"/>
    <cellStyle name="Currency 65" xfId="447" xr:uid="{00000000-0005-0000-0000-0000D6010000}"/>
    <cellStyle name="Currency 66" xfId="448" xr:uid="{00000000-0005-0000-0000-0000D7010000}"/>
    <cellStyle name="Currency 67" xfId="449" xr:uid="{00000000-0005-0000-0000-0000D8010000}"/>
    <cellStyle name="Currency 68" xfId="450" xr:uid="{00000000-0005-0000-0000-0000D9010000}"/>
    <cellStyle name="Currency 69" xfId="451" xr:uid="{00000000-0005-0000-0000-0000DA010000}"/>
    <cellStyle name="Currency 7" xfId="452" xr:uid="{00000000-0005-0000-0000-0000DB010000}"/>
    <cellStyle name="Currency 70" xfId="453" xr:uid="{00000000-0005-0000-0000-0000DC010000}"/>
    <cellStyle name="Currency 71" xfId="454" xr:uid="{00000000-0005-0000-0000-0000DD010000}"/>
    <cellStyle name="Currency 72" xfId="455" xr:uid="{00000000-0005-0000-0000-0000DE010000}"/>
    <cellStyle name="Currency 73" xfId="456" xr:uid="{00000000-0005-0000-0000-0000DF010000}"/>
    <cellStyle name="Currency 74" xfId="457" xr:uid="{00000000-0005-0000-0000-0000E0010000}"/>
    <cellStyle name="Currency 75" xfId="458" xr:uid="{00000000-0005-0000-0000-0000E1010000}"/>
    <cellStyle name="Currency 76" xfId="459" xr:uid="{00000000-0005-0000-0000-0000E2010000}"/>
    <cellStyle name="Currency 77" xfId="460" xr:uid="{00000000-0005-0000-0000-0000E3010000}"/>
    <cellStyle name="Currency 78" xfId="461" xr:uid="{00000000-0005-0000-0000-0000E4010000}"/>
    <cellStyle name="Currency 79" xfId="462" xr:uid="{00000000-0005-0000-0000-0000E5010000}"/>
    <cellStyle name="Currency 8" xfId="463" xr:uid="{00000000-0005-0000-0000-0000E6010000}"/>
    <cellStyle name="Currency 80" xfId="464" xr:uid="{00000000-0005-0000-0000-0000E7010000}"/>
    <cellStyle name="Currency 81" xfId="465" xr:uid="{00000000-0005-0000-0000-0000E8010000}"/>
    <cellStyle name="Currency 82" xfId="466" xr:uid="{00000000-0005-0000-0000-0000E9010000}"/>
    <cellStyle name="Currency 83" xfId="467" xr:uid="{00000000-0005-0000-0000-0000EA010000}"/>
    <cellStyle name="Currency 84" xfId="468" xr:uid="{00000000-0005-0000-0000-0000EB010000}"/>
    <cellStyle name="Currency 85" xfId="469" xr:uid="{00000000-0005-0000-0000-0000EC010000}"/>
    <cellStyle name="Currency 86" xfId="470" xr:uid="{00000000-0005-0000-0000-0000ED010000}"/>
    <cellStyle name="Currency 87" xfId="471" xr:uid="{00000000-0005-0000-0000-0000EE010000}"/>
    <cellStyle name="Currency 88" xfId="472" xr:uid="{00000000-0005-0000-0000-0000EF010000}"/>
    <cellStyle name="Currency 89" xfId="473" xr:uid="{00000000-0005-0000-0000-0000F0010000}"/>
    <cellStyle name="Currency 9" xfId="474" xr:uid="{00000000-0005-0000-0000-0000F1010000}"/>
    <cellStyle name="Currency 90" xfId="475" xr:uid="{00000000-0005-0000-0000-0000F2010000}"/>
    <cellStyle name="Currency 91" xfId="476" xr:uid="{00000000-0005-0000-0000-0000F3010000}"/>
    <cellStyle name="Currency 92" xfId="477" xr:uid="{00000000-0005-0000-0000-0000F4010000}"/>
    <cellStyle name="Currency 93" xfId="478" xr:uid="{00000000-0005-0000-0000-0000F5010000}"/>
    <cellStyle name="Currency 94" xfId="479" xr:uid="{00000000-0005-0000-0000-0000F6010000}"/>
    <cellStyle name="Currency 95" xfId="480" xr:uid="{00000000-0005-0000-0000-0000F7010000}"/>
    <cellStyle name="Currency 96" xfId="481" xr:uid="{00000000-0005-0000-0000-0000F8010000}"/>
    <cellStyle name="Currency 97" xfId="482" xr:uid="{00000000-0005-0000-0000-0000F9010000}"/>
    <cellStyle name="Currency 98" xfId="483" xr:uid="{00000000-0005-0000-0000-0000FA010000}"/>
    <cellStyle name="Currency 99" xfId="484" xr:uid="{00000000-0005-0000-0000-0000FB010000}"/>
    <cellStyle name="Excel Built-in Normal" xfId="485" xr:uid="{00000000-0005-0000-0000-0000FC010000}"/>
    <cellStyle name="Excel Built-in Normal 2" xfId="651" xr:uid="{00000000-0005-0000-0000-0000FD010000}"/>
    <cellStyle name="Explanatory Text 2" xfId="486" xr:uid="{00000000-0005-0000-0000-0000FE010000}"/>
    <cellStyle name="Good 2" xfId="487" xr:uid="{00000000-0005-0000-0000-0000FF010000}"/>
    <cellStyle name="Good 2 2" xfId="624" xr:uid="{00000000-0005-0000-0000-000000020000}"/>
    <cellStyle name="Heading 1 2" xfId="488" xr:uid="{00000000-0005-0000-0000-000001020000}"/>
    <cellStyle name="Heading 2 2" xfId="489" xr:uid="{00000000-0005-0000-0000-000002020000}"/>
    <cellStyle name="Heading 2 2 2" xfId="625" xr:uid="{00000000-0005-0000-0000-000003020000}"/>
    <cellStyle name="Heading 3 2" xfId="490" xr:uid="{00000000-0005-0000-0000-000004020000}"/>
    <cellStyle name="Heading 4 2" xfId="491" xr:uid="{00000000-0005-0000-0000-000005020000}"/>
    <cellStyle name="Hyperlink 2" xfId="3" xr:uid="{00000000-0005-0000-0000-000006020000}"/>
    <cellStyle name="Hyperlink 2 2" xfId="627" xr:uid="{00000000-0005-0000-0000-000007020000}"/>
    <cellStyle name="Hyperlink 2 3" xfId="493" xr:uid="{00000000-0005-0000-0000-000008020000}"/>
    <cellStyle name="Hyperlink 3" xfId="494" xr:uid="{00000000-0005-0000-0000-000009020000}"/>
    <cellStyle name="Hyperlink 4" xfId="495" xr:uid="{00000000-0005-0000-0000-00000A020000}"/>
    <cellStyle name="Hyperlink 4 2" xfId="628" xr:uid="{00000000-0005-0000-0000-00000B020000}"/>
    <cellStyle name="Hyperlink 5" xfId="496" xr:uid="{00000000-0005-0000-0000-00000C020000}"/>
    <cellStyle name="Hyperlink 5 2" xfId="497" xr:uid="{00000000-0005-0000-0000-00000D020000}"/>
    <cellStyle name="Hyperlink 5 3" xfId="629" xr:uid="{00000000-0005-0000-0000-00000E020000}"/>
    <cellStyle name="Hyperlink 6" xfId="498" xr:uid="{00000000-0005-0000-0000-00000F020000}"/>
    <cellStyle name="Hyperlink 6 2" xfId="4" xr:uid="{00000000-0005-0000-0000-000010020000}"/>
    <cellStyle name="Hyperlink 7" xfId="499" xr:uid="{00000000-0005-0000-0000-000011020000}"/>
    <cellStyle name="Hyperlink 7 2" xfId="630" xr:uid="{00000000-0005-0000-0000-000012020000}"/>
    <cellStyle name="Hyperlink 8" xfId="626" xr:uid="{00000000-0005-0000-0000-000013020000}"/>
    <cellStyle name="Hyperlink 9" xfId="492" xr:uid="{00000000-0005-0000-0000-000014020000}"/>
    <cellStyle name="Input 2" xfId="500" xr:uid="{00000000-0005-0000-0000-000015020000}"/>
    <cellStyle name="Input 2 2" xfId="631" xr:uid="{00000000-0005-0000-0000-000016020000}"/>
    <cellStyle name="Link 2" xfId="648" xr:uid="{00000000-0005-0000-0000-000017020000}"/>
    <cellStyle name="Linked Cell 2" xfId="501" xr:uid="{00000000-0005-0000-0000-000018020000}"/>
    <cellStyle name="Neutral 2" xfId="502" xr:uid="{00000000-0005-0000-0000-000019020000}"/>
    <cellStyle name="Neutral 2 2" xfId="632" xr:uid="{00000000-0005-0000-0000-00001A020000}"/>
    <cellStyle name="Normal" xfId="0" builtinId="0"/>
    <cellStyle name="Normal 10" xfId="503" xr:uid="{00000000-0005-0000-0000-00001C020000}"/>
    <cellStyle name="Normal 100" xfId="5" xr:uid="{00000000-0005-0000-0000-00001D020000}"/>
    <cellStyle name="Normal 100 2" xfId="662" xr:uid="{00000000-0005-0000-0000-00001E020000}"/>
    <cellStyle name="Normal 11" xfId="642" xr:uid="{00000000-0005-0000-0000-00001F020000}"/>
    <cellStyle name="Normal 11 2" xfId="647" xr:uid="{00000000-0005-0000-0000-000020020000}"/>
    <cellStyle name="Normal 118" xfId="504" xr:uid="{00000000-0005-0000-0000-000021020000}"/>
    <cellStyle name="Normal 12" xfId="505" xr:uid="{00000000-0005-0000-0000-000022020000}"/>
    <cellStyle name="Normal 13" xfId="506" xr:uid="{00000000-0005-0000-0000-000023020000}"/>
    <cellStyle name="Normal 13 2" xfId="507" xr:uid="{00000000-0005-0000-0000-000024020000}"/>
    <cellStyle name="Normal 13 2 2" xfId="508" xr:uid="{00000000-0005-0000-0000-000025020000}"/>
    <cellStyle name="Normal 13 2 2 2" xfId="509" xr:uid="{00000000-0005-0000-0000-000026020000}"/>
    <cellStyle name="Normal 13 2 2 2 2" xfId="510" xr:uid="{00000000-0005-0000-0000-000027020000}"/>
    <cellStyle name="Normal 13 2 2 2 3" xfId="511" xr:uid="{00000000-0005-0000-0000-000028020000}"/>
    <cellStyle name="Normal 13 2 3" xfId="512" xr:uid="{00000000-0005-0000-0000-000029020000}"/>
    <cellStyle name="Normal 13 3" xfId="513" xr:uid="{00000000-0005-0000-0000-00002A020000}"/>
    <cellStyle name="Normal 13 3 2" xfId="514" xr:uid="{00000000-0005-0000-0000-00002B020000}"/>
    <cellStyle name="Normal 13 4" xfId="515" xr:uid="{00000000-0005-0000-0000-00002C020000}"/>
    <cellStyle name="Normal 13 6" xfId="516" xr:uid="{00000000-0005-0000-0000-00002D020000}"/>
    <cellStyle name="Normal 14" xfId="663" xr:uid="{00000000-0005-0000-0000-00002E020000}"/>
    <cellStyle name="Normal 15" xfId="517" xr:uid="{00000000-0005-0000-0000-00002F020000}"/>
    <cellStyle name="Normal 16" xfId="518" xr:uid="{00000000-0005-0000-0000-000030020000}"/>
    <cellStyle name="Normal 17" xfId="519" xr:uid="{00000000-0005-0000-0000-000031020000}"/>
    <cellStyle name="Normal 19" xfId="520" xr:uid="{00000000-0005-0000-0000-000032020000}"/>
    <cellStyle name="Normal 2" xfId="2" xr:uid="{00000000-0005-0000-0000-000033020000}"/>
    <cellStyle name="Normal 2 2" xfId="522" xr:uid="{00000000-0005-0000-0000-000034020000}"/>
    <cellStyle name="Normal 2 2 2" xfId="523" xr:uid="{00000000-0005-0000-0000-000035020000}"/>
    <cellStyle name="Normal 2 2 3" xfId="524" xr:uid="{00000000-0005-0000-0000-000036020000}"/>
    <cellStyle name="Normal 2 3" xfId="525" xr:uid="{00000000-0005-0000-0000-000037020000}"/>
    <cellStyle name="Normal 2 3 2" xfId="526" xr:uid="{00000000-0005-0000-0000-000038020000}"/>
    <cellStyle name="Normal 2 4" xfId="527" xr:uid="{00000000-0005-0000-0000-000039020000}"/>
    <cellStyle name="Normal 2 4 2" xfId="528" xr:uid="{00000000-0005-0000-0000-00003A020000}"/>
    <cellStyle name="Normal 2 5" xfId="529" xr:uid="{00000000-0005-0000-0000-00003B020000}"/>
    <cellStyle name="Normal 2 6" xfId="521" xr:uid="{00000000-0005-0000-0000-00003C020000}"/>
    <cellStyle name="Normal 23" xfId="530" xr:uid="{00000000-0005-0000-0000-00003D020000}"/>
    <cellStyle name="Normal 3" xfId="531" xr:uid="{00000000-0005-0000-0000-00003E020000}"/>
    <cellStyle name="Normal 3 2" xfId="532" xr:uid="{00000000-0005-0000-0000-00003F020000}"/>
    <cellStyle name="Normal 3 2 11" xfId="533" xr:uid="{00000000-0005-0000-0000-000040020000}"/>
    <cellStyle name="Normal 3 3" xfId="534" xr:uid="{00000000-0005-0000-0000-000041020000}"/>
    <cellStyle name="Normal 3 4" xfId="535" xr:uid="{00000000-0005-0000-0000-000042020000}"/>
    <cellStyle name="Normal 3 8" xfId="536" xr:uid="{00000000-0005-0000-0000-000043020000}"/>
    <cellStyle name="Normal 3 8 2" xfId="537" xr:uid="{00000000-0005-0000-0000-000044020000}"/>
    <cellStyle name="Normal 3 8 2 2" xfId="538" xr:uid="{00000000-0005-0000-0000-000045020000}"/>
    <cellStyle name="Normal 3 8 3" xfId="539" xr:uid="{00000000-0005-0000-0000-000046020000}"/>
    <cellStyle name="Normal 4" xfId="540" xr:uid="{00000000-0005-0000-0000-000047020000}"/>
    <cellStyle name="Normal 4 2" xfId="541" xr:uid="{00000000-0005-0000-0000-000048020000}"/>
    <cellStyle name="Normal 4 3" xfId="542" xr:uid="{00000000-0005-0000-0000-000049020000}"/>
    <cellStyle name="Normal 4 4" xfId="543" xr:uid="{00000000-0005-0000-0000-00004A020000}"/>
    <cellStyle name="Normal 416" xfId="544" xr:uid="{00000000-0005-0000-0000-00004B020000}"/>
    <cellStyle name="Normal 417" xfId="545" xr:uid="{00000000-0005-0000-0000-00004C020000}"/>
    <cellStyle name="Normal 428" xfId="546" xr:uid="{00000000-0005-0000-0000-00004D020000}"/>
    <cellStyle name="Normal 429" xfId="547" xr:uid="{00000000-0005-0000-0000-00004E020000}"/>
    <cellStyle name="Normal 486" xfId="548" xr:uid="{00000000-0005-0000-0000-00004F020000}"/>
    <cellStyle name="Normal 487" xfId="549" xr:uid="{00000000-0005-0000-0000-000050020000}"/>
    <cellStyle name="Normal 489" xfId="550" xr:uid="{00000000-0005-0000-0000-000051020000}"/>
    <cellStyle name="Normal 490" xfId="551" xr:uid="{00000000-0005-0000-0000-000052020000}"/>
    <cellStyle name="Normal 5" xfId="552" xr:uid="{00000000-0005-0000-0000-000053020000}"/>
    <cellStyle name="Normal 5 2" xfId="553" xr:uid="{00000000-0005-0000-0000-000054020000}"/>
    <cellStyle name="Normal 5 3" xfId="554" xr:uid="{00000000-0005-0000-0000-000055020000}"/>
    <cellStyle name="Normal 506" xfId="555" xr:uid="{00000000-0005-0000-0000-000056020000}"/>
    <cellStyle name="Normal 516" xfId="556" xr:uid="{00000000-0005-0000-0000-000057020000}"/>
    <cellStyle name="Normal 517" xfId="557" xr:uid="{00000000-0005-0000-0000-000058020000}"/>
    <cellStyle name="Normal 53" xfId="558" xr:uid="{00000000-0005-0000-0000-000059020000}"/>
    <cellStyle name="Normal 54" xfId="559" xr:uid="{00000000-0005-0000-0000-00005A020000}"/>
    <cellStyle name="Normal 542" xfId="560" xr:uid="{00000000-0005-0000-0000-00005B020000}"/>
    <cellStyle name="Normal 543" xfId="561" xr:uid="{00000000-0005-0000-0000-00005C020000}"/>
    <cellStyle name="Normal 544" xfId="562" xr:uid="{00000000-0005-0000-0000-00005D020000}"/>
    <cellStyle name="Normal 547" xfId="563" xr:uid="{00000000-0005-0000-0000-00005E020000}"/>
    <cellStyle name="Normal 548" xfId="564" xr:uid="{00000000-0005-0000-0000-00005F020000}"/>
    <cellStyle name="Normal 550" xfId="565" xr:uid="{00000000-0005-0000-0000-000060020000}"/>
    <cellStyle name="Normal 571" xfId="566" xr:uid="{00000000-0005-0000-0000-000061020000}"/>
    <cellStyle name="Normal 572" xfId="567" xr:uid="{00000000-0005-0000-0000-000062020000}"/>
    <cellStyle name="Normal 6" xfId="568" xr:uid="{00000000-0005-0000-0000-000063020000}"/>
    <cellStyle name="Normal 6 2" xfId="569" xr:uid="{00000000-0005-0000-0000-000064020000}"/>
    <cellStyle name="Normal 6 3" xfId="570" xr:uid="{00000000-0005-0000-0000-000065020000}"/>
    <cellStyle name="Normal 7" xfId="571" xr:uid="{00000000-0005-0000-0000-000066020000}"/>
    <cellStyle name="Normal 7 2" xfId="572" xr:uid="{00000000-0005-0000-0000-000067020000}"/>
    <cellStyle name="Normal 8" xfId="573" xr:uid="{00000000-0005-0000-0000-000068020000}"/>
    <cellStyle name="Normal 8 2" xfId="635" xr:uid="{00000000-0005-0000-0000-000069020000}"/>
    <cellStyle name="Normal 9" xfId="595" xr:uid="{00000000-0005-0000-0000-00006A020000}"/>
    <cellStyle name="Normal 9 2" xfId="658" xr:uid="{00000000-0005-0000-0000-00006B020000}"/>
    <cellStyle name="Normal_Sheet1" xfId="1" xr:uid="{00000000-0005-0000-0000-00006C020000}"/>
    <cellStyle name="Normale 3" xfId="656" xr:uid="{00000000-0005-0000-0000-00006D020000}"/>
    <cellStyle name="Note 2" xfId="574" xr:uid="{00000000-0005-0000-0000-00006E020000}"/>
    <cellStyle name="Note 2 2" xfId="633" xr:uid="{00000000-0005-0000-0000-00006F020000}"/>
    <cellStyle name="Output 2" xfId="575" xr:uid="{00000000-0005-0000-0000-000070020000}"/>
    <cellStyle name="Output 2 2" xfId="634" xr:uid="{00000000-0005-0000-0000-000071020000}"/>
    <cellStyle name="Percent 2" xfId="576" xr:uid="{00000000-0005-0000-0000-000072020000}"/>
    <cellStyle name="Standard 2" xfId="643" xr:uid="{00000000-0005-0000-0000-000073020000}"/>
    <cellStyle name="Standard 2 2" xfId="645" xr:uid="{00000000-0005-0000-0000-000074020000}"/>
    <cellStyle name="Standard 3" xfId="577" xr:uid="{00000000-0005-0000-0000-000075020000}"/>
    <cellStyle name="Standard 4" xfId="578" xr:uid="{00000000-0005-0000-0000-000076020000}"/>
    <cellStyle name="Standard 4 2" xfId="579" xr:uid="{00000000-0005-0000-0000-000077020000}"/>
    <cellStyle name="Standard 4 2 2" xfId="580" xr:uid="{00000000-0005-0000-0000-000078020000}"/>
    <cellStyle name="Standard 4 2 2 2" xfId="581" xr:uid="{00000000-0005-0000-0000-000079020000}"/>
    <cellStyle name="Standard 4 2 3" xfId="582" xr:uid="{00000000-0005-0000-0000-00007A020000}"/>
    <cellStyle name="Standard 4 3" xfId="583" xr:uid="{00000000-0005-0000-0000-00007B020000}"/>
    <cellStyle name="Standard 4 3 2" xfId="584" xr:uid="{00000000-0005-0000-0000-00007C020000}"/>
    <cellStyle name="Standard 4 4" xfId="585" xr:uid="{00000000-0005-0000-0000-00007D020000}"/>
    <cellStyle name="Standard 5" xfId="646" xr:uid="{00000000-0005-0000-0000-00007E020000}"/>
    <cellStyle name="Standard 6" xfId="586" xr:uid="{00000000-0005-0000-0000-00007F020000}"/>
    <cellStyle name="Standard_Tabelle1" xfId="657" xr:uid="{00000000-0005-0000-0000-000080020000}"/>
    <cellStyle name="Title 2" xfId="587" xr:uid="{00000000-0005-0000-0000-000081020000}"/>
    <cellStyle name="Total 2" xfId="588" xr:uid="{00000000-0005-0000-0000-000082020000}"/>
    <cellStyle name="Warning Text 2" xfId="589" xr:uid="{00000000-0005-0000-0000-000083020000}"/>
    <cellStyle name="표준 2" xfId="590" xr:uid="{00000000-0005-0000-0000-000084020000}"/>
    <cellStyle name="一般 11 2" xfId="639" xr:uid="{00000000-0005-0000-0000-000085020000}"/>
    <cellStyle name="一般 2 2" xfId="638" xr:uid="{00000000-0005-0000-0000-000086020000}"/>
    <cellStyle name="一般 3 2" xfId="641" xr:uid="{00000000-0005-0000-0000-000087020000}"/>
    <cellStyle name="一般 6" xfId="640" xr:uid="{00000000-0005-0000-0000-000088020000}"/>
    <cellStyle name="一般 7" xfId="591" xr:uid="{00000000-0005-0000-0000-000089020000}"/>
    <cellStyle name="一般 8" xfId="637" xr:uid="{00000000-0005-0000-0000-00008A020000}"/>
    <cellStyle name="一般_Sheet1" xfId="652" xr:uid="{00000000-0005-0000-0000-00008B020000}"/>
    <cellStyle name="常规 10" xfId="654" xr:uid="{00000000-0005-0000-0000-00008C020000}"/>
    <cellStyle name="常规 8" xfId="653" xr:uid="{00000000-0005-0000-0000-00008D020000}"/>
    <cellStyle name="常规 9" xfId="659" xr:uid="{00000000-0005-0000-0000-00008E020000}"/>
    <cellStyle name="標準 2" xfId="592" xr:uid="{00000000-0005-0000-0000-00008F020000}"/>
    <cellStyle name="標準 2 2" xfId="593" xr:uid="{00000000-0005-0000-0000-000090020000}"/>
    <cellStyle name="標準 2 3" xfId="594" xr:uid="{00000000-0005-0000-0000-000091020000}"/>
    <cellStyle name="標準 3" xfId="644" xr:uid="{00000000-0005-0000-0000-000092020000}"/>
    <cellStyle name="標準 4" xfId="636" xr:uid="{00000000-0005-0000-0000-000093020000}"/>
    <cellStyle name="標準 5" xfId="649" xr:uid="{00000000-0005-0000-0000-000094020000}"/>
    <cellStyle name="標準 5 2" xfId="650" xr:uid="{00000000-0005-0000-0000-000095020000}"/>
    <cellStyle name="超連結 4" xfId="661" xr:uid="{00000000-0005-0000-0000-000096020000}"/>
    <cellStyle name="超链接 2" xfId="660" xr:uid="{00000000-0005-0000-0000-000097020000}"/>
  </cellStyles>
  <dxfs count="30256">
    <dxf>
      <fill>
        <patternFill>
          <bgColor rgb="FFFF0000"/>
        </patternFill>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trike val="0"/>
        <sz val="10"/>
        <color rgb="FFD8D8D8"/>
        <name val="Calibri"/>
      </font>
      <numFmt numFmtId="0" formatCode="General"/>
      <fill>
        <patternFill patternType="solid">
          <fgColor rgb="FF000000"/>
          <bgColor rgb="FFFFFFFF"/>
        </patternFill>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z val="10"/>
        <color rgb="FF000000"/>
        <name val="Calibri"/>
      </font>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99CC00"/>
        </patternFill>
      </fill>
    </dxf>
    <dxf>
      <font>
        <strike val="0"/>
        <sz val="10"/>
        <color rgb="FFC0C0C0"/>
        <name val="Calibri"/>
      </font>
      <numFmt numFmtId="0" formatCode="General"/>
      <fill>
        <patternFill patternType="none"/>
      </fill>
    </dxf>
    <dxf>
      <font>
        <strike val="0"/>
        <sz val="10"/>
        <color rgb="FFD8D8D8"/>
        <name val="Calibri"/>
      </font>
      <numFmt numFmtId="0" formatCode="General"/>
      <fill>
        <patternFill patternType="solid">
          <fgColor rgb="FF000000"/>
          <bgColor rgb="FFFFFFFF"/>
        </patternFill>
      </fill>
    </dxf>
    <dxf>
      <font>
        <strike val="0"/>
        <sz val="10"/>
        <color rgb="FFD8D8D8"/>
        <name val="Calibri"/>
      </font>
      <numFmt numFmtId="0" formatCode="General"/>
      <fill>
        <patternFill patternType="solid">
          <fgColor rgb="FF000000"/>
          <bgColor rgb="FFFFFFFF"/>
        </patternFill>
      </fill>
    </dxf>
    <dxf>
      <font>
        <strike val="0"/>
        <sz val="10"/>
        <color rgb="FFD8D8D8"/>
        <name val="Calibri"/>
      </font>
      <numFmt numFmtId="0" formatCode="General"/>
      <fill>
        <patternFill patternType="solid">
          <fgColor rgb="FF000000"/>
          <bgColor rgb="FFFFFFFF"/>
        </patternFill>
      </fill>
    </dxf>
    <dxf>
      <font>
        <strike val="0"/>
        <sz val="10"/>
        <color rgb="FFD8D8D8"/>
        <name val="Calibri"/>
      </font>
      <numFmt numFmtId="0" formatCode="General"/>
      <fill>
        <patternFill patternType="solid">
          <fgColor rgb="FF000000"/>
          <bgColor rgb="FFFFFFFF"/>
        </patternFill>
      </fill>
    </dxf>
    <dxf>
      <font>
        <sz val="10"/>
        <color rgb="FFFFFFFF"/>
        <name val="Calibri"/>
      </font>
      <numFmt numFmtId="0" formatCode="Genera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A5A5A5"/>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font>
        <sz val="10"/>
        <color rgb="FFFF0000"/>
        <name val="Calibri"/>
      </font>
      <numFmt numFmtId="0" formatCode="Genera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numFmt numFmtId="0" formatCode="General"/>
      <fill>
        <patternFill patternType="solid">
          <fgColor rgb="FF000000"/>
          <bgColor rgb="FFFF00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font>
        <sz val="10"/>
        <color rgb="FF000000"/>
        <name val="Calibri"/>
      </font>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00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808080"/>
        </patternFill>
      </fill>
    </dxf>
    <dxf>
      <numFmt numFmtId="0" formatCode="General"/>
      <fill>
        <patternFill patternType="solid">
          <fgColor rgb="FF000000"/>
          <bgColor rgb="FFFFFF00"/>
        </patternFill>
      </fill>
    </dxf>
    <dxf>
      <numFmt numFmtId="0" formatCode="General"/>
      <fill>
        <patternFill patternType="solid">
          <fgColor rgb="FF000000"/>
          <bgColor rgb="FF7F7F7F"/>
        </patternFill>
      </fill>
    </dxf>
    <dxf>
      <numFmt numFmtId="0" formatCode="General"/>
      <fill>
        <patternFill patternType="solid">
          <fgColor rgb="FF000000"/>
          <bgColor rgb="FFFFFF00"/>
        </patternFill>
      </fill>
    </dxf>
    <dxf>
      <numFmt numFmtId="0" formatCode="General"/>
      <fill>
        <patternFill patternType="solid">
          <fgColor rgb="FF000000"/>
          <bgColor rgb="FF808080"/>
        </patternFill>
      </fill>
    </dxf>
    <dxf>
      <numFmt numFmtId="0" formatCode="General"/>
      <fill>
        <patternFill patternType="solid">
          <fgColor rgb="FF000000"/>
          <bgColor rgb="FFFFFF00"/>
        </patternFill>
      </fill>
    </dxf>
    <dxf>
      <numFmt numFmtId="0" formatCode="General"/>
      <fill>
        <patternFill patternType="solid">
          <fgColor rgb="FF000000"/>
          <bgColor rgb="FF7F7F7F"/>
        </patternFill>
      </fill>
    </dxf>
    <dxf>
      <numFmt numFmtId="0" formatCode="General"/>
      <fill>
        <patternFill patternType="solid">
          <fgColor rgb="FF000000"/>
          <bgColor rgb="FFFFFF00"/>
        </patternFill>
      </fill>
    </dxf>
    <dxf>
      <numFmt numFmtId="0" formatCode="General"/>
      <fill>
        <patternFill patternType="solid">
          <fgColor rgb="FF000000"/>
          <bgColor rgb="FF808080"/>
        </patternFill>
      </fill>
    </dxf>
    <dxf>
      <numFmt numFmtId="0" formatCode="General"/>
      <fill>
        <patternFill patternType="solid">
          <fgColor rgb="FF000000"/>
          <bgColor rgb="FF7F7F7F"/>
        </patternFill>
      </fill>
    </dxf>
    <dxf>
      <numFmt numFmtId="0" formatCode="General"/>
      <fill>
        <patternFill patternType="solid">
          <fgColor rgb="FF000000"/>
          <bgColor rgb="FF808080"/>
        </patternFill>
      </fill>
    </dxf>
    <dxf>
      <numFmt numFmtId="0" formatCode="General"/>
      <fill>
        <patternFill patternType="solid">
          <fgColor rgb="FF000000"/>
          <bgColor rgb="FFFFFF00"/>
        </patternFill>
      </fill>
    </dxf>
    <dxf>
      <numFmt numFmtId="0" formatCode="General"/>
      <fill>
        <patternFill patternType="solid">
          <fgColor rgb="FF000000"/>
          <bgColor rgb="FF7F7F7F"/>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7F7F7F"/>
        </patternFill>
      </fill>
    </dxf>
    <dxf>
      <numFmt numFmtId="0" formatCode="General"/>
      <fill>
        <patternFill patternType="solid">
          <fgColor rgb="FF000000"/>
          <bgColor rgb="FFFFFF00"/>
        </patternFill>
      </fill>
    </dxf>
    <dxf>
      <numFmt numFmtId="0" formatCode="General"/>
      <fill>
        <patternFill patternType="solid">
          <fgColor rgb="FF000000"/>
          <bgColor rgb="FF7F7F7F"/>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808080"/>
        </patternFill>
      </fill>
    </dxf>
    <dxf>
      <numFmt numFmtId="0" formatCode="General"/>
      <fill>
        <patternFill patternType="solid">
          <fgColor rgb="FF000000"/>
          <bgColor rgb="FFFFFF00"/>
        </patternFill>
      </fill>
    </dxf>
    <dxf>
      <numFmt numFmtId="0" formatCode="General"/>
      <fill>
        <patternFill patternType="solid">
          <fgColor rgb="FF000000"/>
          <bgColor rgb="FF808080"/>
        </patternFill>
      </fill>
    </dxf>
    <dxf>
      <numFmt numFmtId="0" formatCode="General"/>
      <fill>
        <patternFill patternType="solid">
          <fgColor rgb="FF000000"/>
          <bgColor rgb="FFFFFF00"/>
        </patternFill>
      </fill>
    </dxf>
    <dxf>
      <numFmt numFmtId="0" formatCode="General"/>
      <fill>
        <patternFill patternType="solid">
          <fgColor rgb="FF000000"/>
          <bgColor rgb="FF808080"/>
        </patternFill>
      </fill>
    </dxf>
    <dxf>
      <numFmt numFmtId="0" formatCode="General"/>
      <fill>
        <patternFill patternType="solid">
          <fgColor rgb="FF000000"/>
          <bgColor rgb="FFFFFF00"/>
        </patternFill>
      </fill>
    </dxf>
    <dxf>
      <numFmt numFmtId="0" formatCode="General"/>
      <fill>
        <patternFill patternType="solid">
          <fgColor rgb="FF000000"/>
          <bgColor rgb="FF80808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7F7F7F"/>
        </patternFill>
      </fill>
    </dxf>
    <dxf>
      <numFmt numFmtId="0" formatCode="General"/>
      <fill>
        <patternFill patternType="solid">
          <fgColor rgb="FF000000"/>
          <bgColor rgb="FFFFFF00"/>
        </patternFill>
      </fill>
    </dxf>
    <dxf>
      <numFmt numFmtId="0" formatCode="General"/>
      <fill>
        <patternFill patternType="solid">
          <fgColor rgb="FF000000"/>
          <bgColor rgb="FF7F7F7F"/>
        </patternFill>
      </fill>
    </dxf>
    <dxf>
      <numFmt numFmtId="0" formatCode="General"/>
      <fill>
        <patternFill patternType="solid">
          <fgColor rgb="FF000000"/>
          <bgColor rgb="FFFFFF00"/>
        </patternFill>
      </fill>
    </dxf>
    <dxf>
      <numFmt numFmtId="0" formatCode="General"/>
      <fill>
        <patternFill patternType="solid">
          <fgColor rgb="FF000000"/>
          <bgColor rgb="FF7F7F7F"/>
        </patternFill>
      </fill>
    </dxf>
    <dxf>
      <numFmt numFmtId="0" formatCode="General"/>
      <fill>
        <patternFill patternType="solid">
          <fgColor rgb="FF000000"/>
          <bgColor rgb="FFFFFF00"/>
        </patternFill>
      </fill>
    </dxf>
    <dxf>
      <numFmt numFmtId="0" formatCode="General"/>
      <fill>
        <patternFill patternType="solid">
          <fgColor rgb="FF000000"/>
          <bgColor rgb="FF7F7F7F"/>
        </patternFill>
      </fill>
    </dxf>
    <dxf>
      <numFmt numFmtId="0" formatCode="General"/>
      <fill>
        <patternFill patternType="solid">
          <fgColor rgb="FF000000"/>
          <bgColor rgb="FFFFFF00"/>
        </patternFill>
      </fill>
    </dxf>
    <dxf>
      <numFmt numFmtId="0" formatCode="General"/>
      <fill>
        <patternFill patternType="solid">
          <fgColor rgb="FF000000"/>
          <bgColor rgb="FF7F7F7F"/>
        </patternFill>
      </fill>
    </dxf>
    <dxf>
      <numFmt numFmtId="0" formatCode="General"/>
      <fill>
        <patternFill patternType="solid">
          <fgColor rgb="FF000000"/>
          <bgColor rgb="FFFFFF00"/>
        </patternFill>
      </fill>
    </dxf>
    <dxf>
      <numFmt numFmtId="0" formatCode="General"/>
      <fill>
        <patternFill patternType="solid">
          <fgColor rgb="FF000000"/>
          <bgColor rgb="FF808080"/>
        </patternFill>
      </fill>
    </dxf>
    <dxf>
      <numFmt numFmtId="0" formatCode="General"/>
      <fill>
        <patternFill patternType="solid">
          <fgColor rgb="FF000000"/>
          <bgColor rgb="FFFFFF00"/>
        </patternFill>
      </fill>
    </dxf>
    <dxf>
      <numFmt numFmtId="0" formatCode="General"/>
      <fill>
        <patternFill patternType="solid">
          <fgColor rgb="FF000000"/>
          <bgColor rgb="FF808080"/>
        </patternFill>
      </fill>
    </dxf>
    <dxf>
      <numFmt numFmtId="0" formatCode="General"/>
      <fill>
        <patternFill patternType="solid">
          <fgColor rgb="FF000000"/>
          <bgColor rgb="FFFFFF00"/>
        </patternFill>
      </fill>
    </dxf>
    <dxf>
      <numFmt numFmtId="0" formatCode="General"/>
      <fill>
        <patternFill patternType="solid">
          <fgColor rgb="FF000000"/>
          <bgColor rgb="FF808080"/>
        </patternFill>
      </fill>
    </dxf>
    <dxf>
      <numFmt numFmtId="0" formatCode="General"/>
      <fill>
        <patternFill patternType="solid">
          <fgColor rgb="FF000000"/>
          <bgColor rgb="FFFFFF00"/>
        </patternFill>
      </fill>
    </dxf>
    <dxf>
      <numFmt numFmtId="0" formatCode="General"/>
      <fill>
        <patternFill patternType="solid">
          <fgColor rgb="FF000000"/>
          <bgColor rgb="FF808080"/>
        </patternFill>
      </fill>
    </dxf>
    <dxf>
      <numFmt numFmtId="0" formatCode="General"/>
      <fill>
        <patternFill patternType="solid">
          <fgColor rgb="FF000000"/>
          <bgColor rgb="FFFFFF00"/>
        </patternFill>
      </fill>
    </dxf>
    <dxf>
      <numFmt numFmtId="0" formatCode="General"/>
      <fill>
        <patternFill patternType="solid">
          <fgColor rgb="FF000000"/>
          <bgColor rgb="FF808080"/>
        </patternFill>
      </fill>
    </dxf>
    <dxf>
      <numFmt numFmtId="0" formatCode="General"/>
      <fill>
        <patternFill patternType="solid">
          <fgColor rgb="FF000000"/>
          <bgColor rgb="FFFFFF00"/>
        </patternFill>
      </fill>
    </dxf>
    <dxf>
      <numFmt numFmtId="0" formatCode="General"/>
      <fill>
        <patternFill patternType="solid">
          <fgColor rgb="FF000000"/>
          <bgColor rgb="FF808080"/>
        </patternFill>
      </fill>
    </dxf>
    <dxf>
      <numFmt numFmtId="0" formatCode="General"/>
      <fill>
        <patternFill patternType="solid">
          <fgColor rgb="FF000000"/>
          <bgColor rgb="FFFFFF00"/>
        </patternFill>
      </fill>
    </dxf>
    <dxf>
      <numFmt numFmtId="0" formatCode="General"/>
      <fill>
        <patternFill patternType="solid">
          <fgColor rgb="FF000000"/>
          <bgColor rgb="FF7F7F7F"/>
        </patternFill>
      </fill>
    </dxf>
    <dxf>
      <numFmt numFmtId="0" formatCode="General"/>
      <fill>
        <patternFill patternType="solid">
          <fgColor rgb="FF000000"/>
          <bgColor rgb="FFFFFF00"/>
        </patternFill>
      </fill>
    </dxf>
    <dxf>
      <numFmt numFmtId="0" formatCode="General"/>
      <fill>
        <patternFill patternType="solid">
          <fgColor rgb="FF000000"/>
          <bgColor rgb="FF7F7F7F"/>
        </patternFill>
      </fill>
    </dxf>
    <dxf>
      <numFmt numFmtId="0" formatCode="General"/>
      <fill>
        <patternFill patternType="solid">
          <fgColor rgb="FF000000"/>
          <bgColor rgb="FFFFFF00"/>
        </patternFill>
      </fill>
    </dxf>
    <dxf>
      <numFmt numFmtId="0" formatCode="General"/>
      <fill>
        <patternFill patternType="solid">
          <fgColor rgb="FF000000"/>
          <bgColor rgb="FF7F7F7F"/>
        </patternFill>
      </fill>
    </dxf>
    <dxf>
      <numFmt numFmtId="0" formatCode="General"/>
      <fill>
        <patternFill patternType="solid">
          <fgColor rgb="FF000000"/>
          <bgColor rgb="FFFFFF00"/>
        </patternFill>
      </fill>
    </dxf>
    <dxf>
      <numFmt numFmtId="0" formatCode="General"/>
      <fill>
        <patternFill patternType="solid">
          <fgColor rgb="FF000000"/>
          <bgColor rgb="FF7F7F7F"/>
        </patternFill>
      </fill>
    </dxf>
    <dxf>
      <numFmt numFmtId="0" formatCode="General"/>
      <fill>
        <patternFill patternType="solid">
          <fgColor rgb="FF000000"/>
          <bgColor rgb="FFFFFF00"/>
        </patternFill>
      </fill>
    </dxf>
    <dxf>
      <numFmt numFmtId="0" formatCode="General"/>
      <fill>
        <patternFill patternType="solid">
          <fgColor rgb="FF000000"/>
          <bgColor rgb="FF7F7F7F"/>
        </patternFill>
      </fill>
    </dxf>
    <dxf>
      <numFmt numFmtId="0" formatCode="General"/>
      <fill>
        <patternFill patternType="solid">
          <fgColor rgb="FF000000"/>
          <bgColor rgb="FF808080"/>
        </patternFill>
      </fill>
    </dxf>
    <dxf>
      <numFmt numFmtId="0" formatCode="General"/>
      <fill>
        <patternFill patternType="solid">
          <fgColor rgb="FF000000"/>
          <bgColor rgb="FFFFFF00"/>
        </patternFill>
      </fill>
    </dxf>
    <dxf>
      <numFmt numFmtId="0" formatCode="General"/>
      <fill>
        <patternFill patternType="solid">
          <fgColor rgb="FF000000"/>
          <bgColor rgb="FF80808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808080"/>
        </patternFill>
      </fill>
    </dxf>
    <dxf>
      <numFmt numFmtId="0" formatCode="General"/>
      <fill>
        <patternFill patternType="solid">
          <fgColor rgb="FF000000"/>
          <bgColor rgb="FF808080"/>
        </patternFill>
      </fill>
    </dxf>
    <dxf>
      <numFmt numFmtId="0" formatCode="General"/>
      <fill>
        <patternFill patternType="solid">
          <fgColor rgb="FF000000"/>
          <bgColor rgb="FF808080"/>
        </patternFill>
      </fill>
    </dxf>
    <dxf>
      <numFmt numFmtId="0" formatCode="General"/>
      <fill>
        <patternFill patternType="solid">
          <fgColor rgb="FF000000"/>
          <bgColor rgb="FF808080"/>
        </patternFill>
      </fill>
    </dxf>
    <dxf>
      <numFmt numFmtId="0" formatCode="General"/>
      <fill>
        <patternFill patternType="solid">
          <fgColor rgb="FF000000"/>
          <bgColor rgb="FF80808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7F7F7F"/>
        </patternFill>
      </fill>
    </dxf>
    <dxf>
      <numFmt numFmtId="0" formatCode="General"/>
      <fill>
        <patternFill patternType="solid">
          <fgColor rgb="FF000000"/>
          <bgColor rgb="FFFFFF00"/>
        </patternFill>
      </fill>
    </dxf>
    <dxf>
      <numFmt numFmtId="0" formatCode="General"/>
      <fill>
        <patternFill patternType="solid">
          <fgColor rgb="FF000000"/>
          <bgColor rgb="FF7F7F7F"/>
        </patternFill>
      </fill>
    </dxf>
    <dxf>
      <numFmt numFmtId="0" formatCode="General"/>
      <fill>
        <patternFill patternType="solid">
          <fgColor rgb="FF000000"/>
          <bgColor rgb="FFFFFF00"/>
        </patternFill>
      </fill>
    </dxf>
    <dxf>
      <numFmt numFmtId="0" formatCode="General"/>
      <fill>
        <patternFill patternType="solid">
          <fgColor rgb="FF000000"/>
          <bgColor rgb="FF7F7F7F"/>
        </patternFill>
      </fill>
    </dxf>
    <dxf>
      <numFmt numFmtId="0" formatCode="General"/>
      <fill>
        <patternFill patternType="solid">
          <fgColor rgb="FF000000"/>
          <bgColor rgb="FFFFFF00"/>
        </patternFill>
      </fill>
    </dxf>
    <dxf>
      <numFmt numFmtId="0" formatCode="General"/>
      <fill>
        <patternFill patternType="solid">
          <fgColor rgb="FF000000"/>
          <bgColor rgb="FF7F7F7F"/>
        </patternFill>
      </fill>
    </dxf>
    <dxf>
      <numFmt numFmtId="0" formatCode="General"/>
      <fill>
        <patternFill patternType="solid">
          <fgColor rgb="FF000000"/>
          <bgColor rgb="FFFFFF00"/>
        </patternFill>
      </fill>
    </dxf>
    <dxf>
      <numFmt numFmtId="0" formatCode="General"/>
      <fill>
        <patternFill patternType="solid">
          <fgColor rgb="FF000000"/>
          <bgColor rgb="FF7F7F7F"/>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5F5F5F"/>
        </patternFill>
      </fill>
    </dxf>
    <dxf>
      <numFmt numFmtId="0" formatCode="General"/>
      <fill>
        <patternFill patternType="solid">
          <fgColor rgb="FF000000"/>
          <bgColor rgb="FFFFFF00"/>
        </patternFill>
      </fill>
    </dxf>
    <dxf>
      <numFmt numFmtId="0" formatCode="General"/>
      <fill>
        <patternFill patternType="solid">
          <fgColor rgb="FF000000"/>
          <bgColor rgb="FF5F5F5F"/>
        </patternFill>
      </fill>
    </dxf>
    <dxf>
      <numFmt numFmtId="0" formatCode="General"/>
      <fill>
        <patternFill patternType="solid">
          <fgColor rgb="FF000000"/>
          <bgColor rgb="FFFFFF00"/>
        </patternFill>
      </fill>
    </dxf>
    <dxf>
      <numFmt numFmtId="0" formatCode="General"/>
      <fill>
        <patternFill patternType="solid">
          <fgColor rgb="FF000000"/>
          <bgColor rgb="FF5F5F5F"/>
        </patternFill>
      </fill>
    </dxf>
    <dxf>
      <numFmt numFmtId="0" formatCode="General"/>
      <fill>
        <patternFill patternType="solid">
          <fgColor rgb="FF000000"/>
          <bgColor rgb="FFFFFF00"/>
        </patternFill>
      </fill>
    </dxf>
    <dxf>
      <numFmt numFmtId="0" formatCode="General"/>
      <fill>
        <patternFill patternType="solid">
          <fgColor rgb="FF000000"/>
          <bgColor rgb="FF5F5F5F"/>
        </patternFill>
      </fill>
    </dxf>
    <dxf>
      <numFmt numFmtId="0" formatCode="General"/>
      <fill>
        <patternFill patternType="solid">
          <fgColor rgb="FF000000"/>
          <bgColor rgb="FFFFFF00"/>
        </patternFill>
      </fill>
    </dxf>
    <dxf>
      <numFmt numFmtId="0" formatCode="General"/>
      <fill>
        <patternFill patternType="solid">
          <fgColor rgb="FF000000"/>
          <bgColor rgb="FF5F5F5F"/>
        </patternFill>
      </fill>
    </dxf>
    <dxf>
      <numFmt numFmtId="0" formatCode="General"/>
      <fill>
        <patternFill patternType="solid">
          <fgColor rgb="FF000000"/>
          <bgColor rgb="FFFFFF00"/>
        </patternFill>
      </fill>
    </dxf>
    <dxf>
      <numFmt numFmtId="0" formatCode="General"/>
      <fill>
        <patternFill patternType="solid">
          <fgColor rgb="FF000000"/>
          <bgColor rgb="FF5F5F5F"/>
        </patternFill>
      </fill>
    </dxf>
    <dxf>
      <numFmt numFmtId="0" formatCode="General"/>
      <fill>
        <patternFill patternType="solid">
          <fgColor rgb="FF000000"/>
          <bgColor rgb="FFFFFF00"/>
        </patternFill>
      </fill>
    </dxf>
    <dxf>
      <numFmt numFmtId="0" formatCode="General"/>
      <fill>
        <patternFill patternType="solid">
          <fgColor rgb="FF000000"/>
          <bgColor rgb="FF5F5F5F"/>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solid">
          <fgColor rgb="FF000000"/>
          <bgColor rgb="FFFFFF00"/>
        </patternFill>
      </fill>
    </dxf>
    <dxf>
      <numFmt numFmtId="0" formatCode="General"/>
      <fill>
        <patternFill patternType="none"/>
      </fill>
    </dxf>
    <dxf>
      <numFmt numFmtId="0" formatCode="General"/>
      <fill>
        <patternFill patternType="solid">
          <fgColor rgb="FF000000"/>
          <bgColor rgb="FFFFFF00"/>
        </patternFill>
      </fill>
    </dxf>
    <dxf>
      <numFmt numFmtId="0" formatCode="General"/>
      <fill>
        <patternFill patternType="none"/>
      </fill>
    </dxf>
    <dxf>
      <numFmt numFmtId="0" formatCode="General"/>
      <fill>
        <patternFill patternType="solid">
          <fgColor rgb="FF000000"/>
          <bgColor rgb="FFFFFF00"/>
        </patternFill>
      </fill>
    </dxf>
    <dxf>
      <numFmt numFmtId="0" formatCode="General"/>
      <fill>
        <patternFill patternType="none"/>
      </fill>
    </dxf>
    <dxf>
      <numFmt numFmtId="0" formatCode="General"/>
      <fill>
        <patternFill patternType="solid">
          <fgColor rgb="FF000000"/>
          <bgColor rgb="FFFFFF00"/>
        </patternFill>
      </fill>
    </dxf>
    <dxf>
      <numFmt numFmtId="0" formatCode="General"/>
      <fill>
        <patternFill patternType="none"/>
      </fill>
    </dxf>
    <dxf>
      <numFmt numFmtId="0" formatCode="General"/>
      <fill>
        <patternFill patternType="solid">
          <fgColor rgb="FF000000"/>
          <bgColor rgb="FFFFFF00"/>
        </patternFill>
      </fill>
    </dxf>
    <dxf>
      <numFmt numFmtId="0" formatCode="General"/>
      <fill>
        <patternFill patternType="none"/>
      </fill>
    </dxf>
    <dxf>
      <numFmt numFmtId="0" formatCode="General"/>
      <fill>
        <patternFill patternType="solid">
          <fgColor rgb="FF000000"/>
          <bgColor rgb="FFFFFF00"/>
        </patternFill>
      </fill>
    </dxf>
    <dxf>
      <numFmt numFmtId="0" formatCode="General"/>
      <fill>
        <patternFill patternType="none"/>
      </fill>
    </dxf>
    <dxf>
      <numFmt numFmtId="0" formatCode="General"/>
      <fill>
        <patternFill patternType="solid">
          <fgColor rgb="FF000000"/>
          <bgColor rgb="FFFFFF00"/>
        </patternFill>
      </fill>
    </dxf>
    <dxf>
      <numFmt numFmtId="0" formatCode="General"/>
      <fill>
        <patternFill patternType="none"/>
      </fill>
    </dxf>
    <dxf>
      <numFmt numFmtId="0" formatCode="General"/>
      <fill>
        <patternFill patternType="solid">
          <fgColor rgb="FF000000"/>
          <bgColor rgb="FFFFFF00"/>
        </patternFill>
      </fill>
    </dxf>
    <dxf>
      <numFmt numFmtId="0" formatCode="General"/>
      <fill>
        <patternFill patternType="none"/>
      </fill>
    </dxf>
    <dxf>
      <numFmt numFmtId="0" formatCode="General"/>
      <fill>
        <patternFill patternType="solid">
          <fgColor rgb="FF000000"/>
          <bgColor rgb="FFFFFF00"/>
        </patternFill>
      </fill>
    </dxf>
    <dxf>
      <numFmt numFmtId="0" formatCode="General"/>
      <fill>
        <patternFill patternType="none"/>
      </fill>
    </dxf>
    <dxf>
      <numFmt numFmtId="0" formatCode="General"/>
      <fill>
        <patternFill patternType="solid">
          <fgColor rgb="FF000000"/>
          <bgColor rgb="FFFFFF00"/>
        </patternFill>
      </fill>
    </dxf>
    <dxf>
      <numFmt numFmtId="0" formatCode="General"/>
      <fill>
        <patternFill patternType="none"/>
      </fill>
    </dxf>
    <dxf>
      <numFmt numFmtId="0" formatCode="General"/>
      <fill>
        <patternFill patternType="solid">
          <fgColor rgb="FF000000"/>
          <bgColor rgb="FFFFFF00"/>
        </patternFill>
      </fill>
    </dxf>
    <dxf>
      <numFmt numFmtId="0" formatCode="General"/>
      <fill>
        <patternFill patternType="none"/>
      </fill>
    </dxf>
    <dxf>
      <numFmt numFmtId="0" formatCode="General"/>
      <fill>
        <patternFill patternType="solid">
          <fgColor rgb="FF000000"/>
          <bgColor rgb="FFFFFF00"/>
        </patternFill>
      </fill>
    </dxf>
    <dxf>
      <numFmt numFmtId="0" formatCode="General"/>
      <fill>
        <patternFill patternType="none"/>
      </fill>
    </dxf>
    <dxf>
      <numFmt numFmtId="0" formatCode="General"/>
      <fill>
        <patternFill patternType="solid">
          <fgColor rgb="FF000000"/>
          <bgColor rgb="FFFFFF00"/>
        </patternFill>
      </fill>
    </dxf>
    <dxf>
      <numFmt numFmtId="0" formatCode="General"/>
      <fill>
        <patternFill patternType="none"/>
      </fill>
    </dxf>
    <dxf>
      <numFmt numFmtId="0" formatCode="General"/>
      <fill>
        <patternFill patternType="solid">
          <fgColor rgb="FF000000"/>
          <bgColor rgb="FFFFFF00"/>
        </patternFill>
      </fill>
    </dxf>
    <dxf>
      <numFmt numFmtId="0" formatCode="General"/>
      <fill>
        <patternFill patternType="none"/>
      </fill>
    </dxf>
    <dxf>
      <numFmt numFmtId="0" formatCode="General"/>
      <fill>
        <patternFill patternType="solid">
          <fgColor rgb="FF000000"/>
          <bgColor rgb="FFFFFF00"/>
        </patternFill>
      </fill>
    </dxf>
    <dxf>
      <numFmt numFmtId="0" formatCode="General"/>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18" Type="http://schemas.openxmlformats.org/officeDocument/2006/relationships/image" Target="../media/image22.png"/><Relationship Id="rId3" Type="http://schemas.openxmlformats.org/officeDocument/2006/relationships/image" Target="../media/image7.png"/><Relationship Id="rId21" Type="http://schemas.openxmlformats.org/officeDocument/2006/relationships/image" Target="../media/image25.png"/><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image" Target="../media/image21.png"/><Relationship Id="rId2" Type="http://schemas.openxmlformats.org/officeDocument/2006/relationships/image" Target="../media/image6.png"/><Relationship Id="rId16" Type="http://schemas.openxmlformats.org/officeDocument/2006/relationships/image" Target="../media/image20.png"/><Relationship Id="rId20" Type="http://schemas.openxmlformats.org/officeDocument/2006/relationships/image" Target="../media/image24.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24" Type="http://schemas.openxmlformats.org/officeDocument/2006/relationships/image" Target="../media/image28.png"/><Relationship Id="rId5" Type="http://schemas.openxmlformats.org/officeDocument/2006/relationships/image" Target="../media/image9.png"/><Relationship Id="rId15" Type="http://schemas.openxmlformats.org/officeDocument/2006/relationships/image" Target="../media/image19.png"/><Relationship Id="rId23" Type="http://schemas.openxmlformats.org/officeDocument/2006/relationships/image" Target="../media/image27.png"/><Relationship Id="rId10" Type="http://schemas.openxmlformats.org/officeDocument/2006/relationships/image" Target="../media/image14.png"/><Relationship Id="rId19" Type="http://schemas.openxmlformats.org/officeDocument/2006/relationships/image" Target="../media/image23.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 Id="rId22" Type="http://schemas.openxmlformats.org/officeDocument/2006/relationships/image" Target="../media/image26.png"/></Relationships>
</file>

<file path=xl/drawings/_rels/drawing6.xml.rels><?xml version="1.0" encoding="UTF-8" standalone="yes"?>
<Relationships xmlns="http://schemas.openxmlformats.org/package/2006/relationships"><Relationship Id="rId8" Type="http://schemas.openxmlformats.org/officeDocument/2006/relationships/image" Target="../media/image36.png"/><Relationship Id="rId13" Type="http://schemas.openxmlformats.org/officeDocument/2006/relationships/image" Target="../media/image41.png"/><Relationship Id="rId18" Type="http://schemas.openxmlformats.org/officeDocument/2006/relationships/image" Target="../media/image46.png"/><Relationship Id="rId26" Type="http://schemas.openxmlformats.org/officeDocument/2006/relationships/image" Target="../media/image54.png"/><Relationship Id="rId39" Type="http://schemas.openxmlformats.org/officeDocument/2006/relationships/image" Target="../media/image66.png"/><Relationship Id="rId3" Type="http://schemas.openxmlformats.org/officeDocument/2006/relationships/image" Target="../media/image31.png"/><Relationship Id="rId21" Type="http://schemas.openxmlformats.org/officeDocument/2006/relationships/image" Target="../media/image49.png"/><Relationship Id="rId34" Type="http://schemas.openxmlformats.org/officeDocument/2006/relationships/image" Target="../media/image61.png"/><Relationship Id="rId7" Type="http://schemas.openxmlformats.org/officeDocument/2006/relationships/image" Target="../media/image35.png"/><Relationship Id="rId12" Type="http://schemas.openxmlformats.org/officeDocument/2006/relationships/image" Target="../media/image40.png"/><Relationship Id="rId17" Type="http://schemas.openxmlformats.org/officeDocument/2006/relationships/image" Target="../media/image45.png"/><Relationship Id="rId25" Type="http://schemas.openxmlformats.org/officeDocument/2006/relationships/image" Target="../media/image53.png"/><Relationship Id="rId33" Type="http://schemas.openxmlformats.org/officeDocument/2006/relationships/image" Target="../media/image25.png"/><Relationship Id="rId38" Type="http://schemas.openxmlformats.org/officeDocument/2006/relationships/image" Target="../media/image65.png"/><Relationship Id="rId2" Type="http://schemas.openxmlformats.org/officeDocument/2006/relationships/image" Target="../media/image30.png"/><Relationship Id="rId16" Type="http://schemas.openxmlformats.org/officeDocument/2006/relationships/image" Target="../media/image44.png"/><Relationship Id="rId20" Type="http://schemas.openxmlformats.org/officeDocument/2006/relationships/image" Target="../media/image48.png"/><Relationship Id="rId29" Type="http://schemas.openxmlformats.org/officeDocument/2006/relationships/image" Target="../media/image57.png"/><Relationship Id="rId1" Type="http://schemas.openxmlformats.org/officeDocument/2006/relationships/image" Target="../media/image29.png"/><Relationship Id="rId6" Type="http://schemas.openxmlformats.org/officeDocument/2006/relationships/image" Target="../media/image34.png"/><Relationship Id="rId11" Type="http://schemas.openxmlformats.org/officeDocument/2006/relationships/image" Target="../media/image39.png"/><Relationship Id="rId24" Type="http://schemas.openxmlformats.org/officeDocument/2006/relationships/image" Target="../media/image52.png"/><Relationship Id="rId32" Type="http://schemas.openxmlformats.org/officeDocument/2006/relationships/image" Target="../media/image60.png"/><Relationship Id="rId37" Type="http://schemas.openxmlformats.org/officeDocument/2006/relationships/image" Target="../media/image64.png"/><Relationship Id="rId40" Type="http://schemas.openxmlformats.org/officeDocument/2006/relationships/image" Target="../media/image67.png"/><Relationship Id="rId5" Type="http://schemas.openxmlformats.org/officeDocument/2006/relationships/image" Target="../media/image33.png"/><Relationship Id="rId15" Type="http://schemas.openxmlformats.org/officeDocument/2006/relationships/image" Target="../media/image43.png"/><Relationship Id="rId23" Type="http://schemas.openxmlformats.org/officeDocument/2006/relationships/image" Target="../media/image51.png"/><Relationship Id="rId28" Type="http://schemas.openxmlformats.org/officeDocument/2006/relationships/image" Target="../media/image56.png"/><Relationship Id="rId36" Type="http://schemas.openxmlformats.org/officeDocument/2006/relationships/image" Target="../media/image63.png"/><Relationship Id="rId10" Type="http://schemas.openxmlformats.org/officeDocument/2006/relationships/image" Target="../media/image38.png"/><Relationship Id="rId19" Type="http://schemas.openxmlformats.org/officeDocument/2006/relationships/image" Target="../media/image47.png"/><Relationship Id="rId31" Type="http://schemas.openxmlformats.org/officeDocument/2006/relationships/image" Target="../media/image59.png"/><Relationship Id="rId4" Type="http://schemas.openxmlformats.org/officeDocument/2006/relationships/image" Target="../media/image32.png"/><Relationship Id="rId9" Type="http://schemas.openxmlformats.org/officeDocument/2006/relationships/image" Target="../media/image37.png"/><Relationship Id="rId14" Type="http://schemas.openxmlformats.org/officeDocument/2006/relationships/image" Target="../media/image42.png"/><Relationship Id="rId22" Type="http://schemas.openxmlformats.org/officeDocument/2006/relationships/image" Target="../media/image50.png"/><Relationship Id="rId27" Type="http://schemas.openxmlformats.org/officeDocument/2006/relationships/image" Target="../media/image55.png"/><Relationship Id="rId30" Type="http://schemas.openxmlformats.org/officeDocument/2006/relationships/image" Target="../media/image58.png"/><Relationship Id="rId35" Type="http://schemas.openxmlformats.org/officeDocument/2006/relationships/image" Target="../media/image62.png"/></Relationships>
</file>

<file path=xl/drawings/_rels/drawing7.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70.png"/><Relationship Id="rId7" Type="http://schemas.openxmlformats.org/officeDocument/2006/relationships/image" Target="../media/image74.png"/><Relationship Id="rId2" Type="http://schemas.openxmlformats.org/officeDocument/2006/relationships/image" Target="../media/image69.png"/><Relationship Id="rId1" Type="http://schemas.openxmlformats.org/officeDocument/2006/relationships/image" Target="../media/image68.png"/><Relationship Id="rId6" Type="http://schemas.openxmlformats.org/officeDocument/2006/relationships/image" Target="../media/image73.png"/><Relationship Id="rId5" Type="http://schemas.openxmlformats.org/officeDocument/2006/relationships/image" Target="../media/image72.png"/><Relationship Id="rId10" Type="http://schemas.openxmlformats.org/officeDocument/2006/relationships/image" Target="../media/image76.png"/><Relationship Id="rId4" Type="http://schemas.openxmlformats.org/officeDocument/2006/relationships/image" Target="../media/image71.png"/><Relationship Id="rId9" Type="http://schemas.openxmlformats.org/officeDocument/2006/relationships/image" Target="../media/image75.png"/></Relationships>
</file>

<file path=xl/drawings/_rels/drawing8.xml.rels><?xml version="1.0" encoding="UTF-8" standalone="yes"?>
<Relationships xmlns="http://schemas.openxmlformats.org/package/2006/relationships"><Relationship Id="rId3" Type="http://schemas.openxmlformats.org/officeDocument/2006/relationships/image" Target="../media/image79.png"/><Relationship Id="rId2" Type="http://schemas.openxmlformats.org/officeDocument/2006/relationships/image" Target="../media/image78.png"/><Relationship Id="rId1" Type="http://schemas.openxmlformats.org/officeDocument/2006/relationships/image" Target="../media/image77.png"/><Relationship Id="rId5" Type="http://schemas.openxmlformats.org/officeDocument/2006/relationships/image" Target="../media/image81.png"/><Relationship Id="rId4" Type="http://schemas.openxmlformats.org/officeDocument/2006/relationships/image" Target="../media/image80.png"/></Relationships>
</file>

<file path=xl/drawings/drawing1.xml><?xml version="1.0" encoding="utf-8"?>
<xdr:wsDr xmlns:xdr="http://schemas.openxmlformats.org/drawingml/2006/spreadsheetDrawing" xmlns:a="http://schemas.openxmlformats.org/drawingml/2006/main">
  <xdr:twoCellAnchor editAs="absolute">
    <xdr:from>
      <xdr:col>0</xdr:col>
      <xdr:colOff>66675</xdr:colOff>
      <xdr:row>0</xdr:row>
      <xdr:rowOff>533400</xdr:rowOff>
    </xdr:from>
    <xdr:to>
      <xdr:col>0</xdr:col>
      <xdr:colOff>1781175</xdr:colOff>
      <xdr:row>0</xdr:row>
      <xdr:rowOff>809625</xdr:rowOff>
    </xdr:to>
    <xdr:pic>
      <xdr:nvPicPr>
        <xdr:cNvPr id="2" name="Graphic 4">
          <a:extLst>
            <a:ext uri="{FF2B5EF4-FFF2-40B4-BE49-F238E27FC236}">
              <a16:creationId xmlns:a16="http://schemas.microsoft.com/office/drawing/2014/main" id="{09CECCEA-7C3C-4D2C-ADF7-F23176AE02E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533400"/>
          <a:ext cx="17145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19</xdr:row>
      <xdr:rowOff>38100</xdr:rowOff>
    </xdr:from>
    <xdr:to>
      <xdr:col>1</xdr:col>
      <xdr:colOff>0</xdr:colOff>
      <xdr:row>19</xdr:row>
      <xdr:rowOff>47767</xdr:rowOff>
    </xdr:to>
    <xdr:cxnSp macro="">
      <xdr:nvCxnSpPr>
        <xdr:cNvPr id="3" name="Straight Connector 2">
          <a:extLst>
            <a:ext uri="{FF2B5EF4-FFF2-40B4-BE49-F238E27FC236}">
              <a16:creationId xmlns:a16="http://schemas.microsoft.com/office/drawing/2014/main" id="{D7A1436C-EC61-4187-9D73-8A63E956665A}"/>
            </a:ext>
          </a:extLst>
        </xdr:cNvPr>
        <xdr:cNvCxnSpPr>
          <a:cxnSpLocks noChangeAspect="1"/>
        </xdr:cNvCxnSpPr>
      </xdr:nvCxnSpPr>
      <xdr:spPr>
        <a:xfrm flipV="1">
          <a:off x="0" y="6962775"/>
          <a:ext cx="6543675" cy="9667"/>
        </a:xfrm>
        <a:prstGeom prst="line">
          <a:avLst/>
        </a:prstGeom>
        <a:ln>
          <a:solidFill>
            <a:schemeClr val="bg1">
              <a:lumMod val="50000"/>
            </a:schemeClr>
          </a:solidFill>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7</xdr:col>
      <xdr:colOff>9525</xdr:colOff>
      <xdr:row>5</xdr:row>
      <xdr:rowOff>132080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972550" y="215900"/>
          <a:ext cx="647700" cy="859155"/>
        </a:xfrm>
        <a:prstGeom prst="rect">
          <a:avLst/>
        </a:prstGeom>
        <a:noFill/>
        <a:ln>
          <a:noFill/>
        </a:ln>
      </xdr:spPr>
    </xdr:pic>
    <xdr:clientData/>
  </xdr:twoCellAnchor>
  <xdr:twoCellAnchor editAs="oneCell">
    <xdr:from>
      <xdr:col>5</xdr:col>
      <xdr:colOff>3419475</xdr:colOff>
      <xdr:row>1</xdr:row>
      <xdr:rowOff>44450</xdr:rowOff>
    </xdr:from>
    <xdr:to>
      <xdr:col>7</xdr:col>
      <xdr:colOff>9525</xdr:colOff>
      <xdr:row>5</xdr:row>
      <xdr:rowOff>132080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972550" y="244475"/>
          <a:ext cx="723900" cy="85915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9896475</xdr:colOff>
      <xdr:row>0</xdr:row>
      <xdr:rowOff>0</xdr:rowOff>
    </xdr:from>
    <xdr:to>
      <xdr:col>1</xdr:col>
      <xdr:colOff>0</xdr:colOff>
      <xdr:row>1</xdr:row>
      <xdr:rowOff>9524</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9896475" y="0"/>
          <a:ext cx="1000125" cy="1285874"/>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7267575</xdr:colOff>
      <xdr:row>1</xdr:row>
      <xdr:rowOff>8731</xdr:rowOff>
    </xdr:from>
    <xdr:to>
      <xdr:col>3</xdr:col>
      <xdr:colOff>1</xdr:colOff>
      <xdr:row>1</xdr:row>
      <xdr:rowOff>857250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0106025" y="208756"/>
          <a:ext cx="781051" cy="848519"/>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2588986</xdr:colOff>
      <xdr:row>2</xdr:row>
      <xdr:rowOff>1354273</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2571750</xdr:colOff>
      <xdr:row>2</xdr:row>
      <xdr:rowOff>1354273</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401411" y="445634"/>
          <a:ext cx="2313214" cy="2158795"/>
        </a:xfrm>
        <a:prstGeom prst="rect">
          <a:avLst/>
        </a:prstGeom>
        <a:noFill/>
        <a:ln>
          <a:noFill/>
        </a:ln>
      </xdr:spPr>
    </xdr:pic>
    <xdr:clientData/>
  </xdr:twoCellAnchor>
  <xdr:twoCellAnchor editAs="oneCell">
    <xdr:from>
      <xdr:col>1</xdr:col>
      <xdr:colOff>258536</xdr:colOff>
      <xdr:row>1</xdr:row>
      <xdr:rowOff>231321</xdr:rowOff>
    </xdr:from>
    <xdr:to>
      <xdr:col>1</xdr:col>
      <xdr:colOff>2566148</xdr:colOff>
      <xdr:row>2</xdr:row>
      <xdr:rowOff>1354273</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404212" y="444233"/>
          <a:ext cx="2307612" cy="2165099"/>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6" name="Picture 3">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0" name="Picture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1" name="Picture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12" name="Picture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13" name="Picture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4" name="Picture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15" name="Picture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16" name="Picture 1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2510118</xdr:colOff>
      <xdr:row>2</xdr:row>
      <xdr:rowOff>1354273</xdr:rowOff>
    </xdr:to>
    <xdr:pic>
      <xdr:nvPicPr>
        <xdr:cNvPr id="17" name="Picture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404212" y="444233"/>
          <a:ext cx="2251582" cy="2165099"/>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8" name="Picture 17">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9" name="Picture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0" name="Picture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1" name="Picture 20">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2" name="Picture 21">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3" name="Picture 22">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4" name="Picture 23">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5" name="Picture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6" name="Picture 25">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7" name="Picture 26">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8" name="Picture 27">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9" name="Picture 28">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0" name="Picture 29">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1" name="Picture 30">
          <a:extLst>
            <a:ext uri="{FF2B5EF4-FFF2-40B4-BE49-F238E27FC236}">
              <a16:creationId xmlns:a16="http://schemas.microsoft.com/office/drawing/2014/main" id="{00000000-0008-0000-0400-00001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2" name="Picture 31">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2383246</xdr:colOff>
      <xdr:row>2</xdr:row>
      <xdr:rowOff>1354273</xdr:rowOff>
    </xdr:to>
    <xdr:pic>
      <xdr:nvPicPr>
        <xdr:cNvPr id="33" name="Picture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471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4" name="Picture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5" name="Picture 34">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6" name="Picture 35">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7" name="Picture 36">
          <a:extLst>
            <a:ext uri="{FF2B5EF4-FFF2-40B4-BE49-F238E27FC236}">
              <a16:creationId xmlns:a16="http://schemas.microsoft.com/office/drawing/2014/main" id="{00000000-0008-0000-0400-00002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8" name="Picture 37">
          <a:extLst>
            <a:ext uri="{FF2B5EF4-FFF2-40B4-BE49-F238E27FC236}">
              <a16:creationId xmlns:a16="http://schemas.microsoft.com/office/drawing/2014/main" id="{00000000-0008-0000-0400-00002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9" name="Picture 38">
          <a:extLst>
            <a:ext uri="{FF2B5EF4-FFF2-40B4-BE49-F238E27FC236}">
              <a16:creationId xmlns:a16="http://schemas.microsoft.com/office/drawing/2014/main" id="{00000000-0008-0000-0400-00002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0" name="Picture 39">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1" name="Picture 40">
          <a:extLst>
            <a:ext uri="{FF2B5EF4-FFF2-40B4-BE49-F238E27FC236}">
              <a16:creationId xmlns:a16="http://schemas.microsoft.com/office/drawing/2014/main" id="{00000000-0008-0000-0400-00002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2" name="Picture 41">
          <a:extLst>
            <a:ext uri="{FF2B5EF4-FFF2-40B4-BE49-F238E27FC236}">
              <a16:creationId xmlns:a16="http://schemas.microsoft.com/office/drawing/2014/main" id="{00000000-0008-0000-0400-00002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3" name="Picture 42">
          <a:extLst>
            <a:ext uri="{FF2B5EF4-FFF2-40B4-BE49-F238E27FC236}">
              <a16:creationId xmlns:a16="http://schemas.microsoft.com/office/drawing/2014/main" id="{00000000-0008-0000-0400-00002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4" name="Picture 43">
          <a:extLst>
            <a:ext uri="{FF2B5EF4-FFF2-40B4-BE49-F238E27FC236}">
              <a16:creationId xmlns:a16="http://schemas.microsoft.com/office/drawing/2014/main" id="{00000000-0008-0000-0400-00002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45" name="Picture 44">
          <a:extLst>
            <a:ext uri="{FF2B5EF4-FFF2-40B4-BE49-F238E27FC236}">
              <a16:creationId xmlns:a16="http://schemas.microsoft.com/office/drawing/2014/main" id="{00000000-0008-0000-0400-00002D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46" name="Picture 45">
          <a:extLst>
            <a:ext uri="{FF2B5EF4-FFF2-40B4-BE49-F238E27FC236}">
              <a16:creationId xmlns:a16="http://schemas.microsoft.com/office/drawing/2014/main" id="{00000000-0008-0000-0400-00002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7" name="Picture 46">
          <a:extLst>
            <a:ext uri="{FF2B5EF4-FFF2-40B4-BE49-F238E27FC236}">
              <a16:creationId xmlns:a16="http://schemas.microsoft.com/office/drawing/2014/main" id="{00000000-0008-0000-0400-00002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8" name="Picture 47">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9" name="Picture 48">
          <a:extLst>
            <a:ext uri="{FF2B5EF4-FFF2-40B4-BE49-F238E27FC236}">
              <a16:creationId xmlns:a16="http://schemas.microsoft.com/office/drawing/2014/main" id="{00000000-0008-0000-0400-00003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0" name="Picture 49">
          <a:extLst>
            <a:ext uri="{FF2B5EF4-FFF2-40B4-BE49-F238E27FC236}">
              <a16:creationId xmlns:a16="http://schemas.microsoft.com/office/drawing/2014/main" id="{00000000-0008-0000-0400-00003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1" name="Picture 50">
          <a:extLst>
            <a:ext uri="{FF2B5EF4-FFF2-40B4-BE49-F238E27FC236}">
              <a16:creationId xmlns:a16="http://schemas.microsoft.com/office/drawing/2014/main" id="{00000000-0008-0000-0400-00003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2" name="Picture 51">
          <a:extLst>
            <a:ext uri="{FF2B5EF4-FFF2-40B4-BE49-F238E27FC236}">
              <a16:creationId xmlns:a16="http://schemas.microsoft.com/office/drawing/2014/main" id="{00000000-0008-0000-0400-00003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3" name="Picture 52">
          <a:extLst>
            <a:ext uri="{FF2B5EF4-FFF2-40B4-BE49-F238E27FC236}">
              <a16:creationId xmlns:a16="http://schemas.microsoft.com/office/drawing/2014/main" id="{00000000-0008-0000-0400-00003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4" name="Picture 53">
          <a:extLst>
            <a:ext uri="{FF2B5EF4-FFF2-40B4-BE49-F238E27FC236}">
              <a16:creationId xmlns:a16="http://schemas.microsoft.com/office/drawing/2014/main" id="{00000000-0008-0000-0400-00003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5" name="Picture 54">
          <a:extLst>
            <a:ext uri="{FF2B5EF4-FFF2-40B4-BE49-F238E27FC236}">
              <a16:creationId xmlns:a16="http://schemas.microsoft.com/office/drawing/2014/main" id="{00000000-0008-0000-0400-00003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6" name="Picture 55">
          <a:extLst>
            <a:ext uri="{FF2B5EF4-FFF2-40B4-BE49-F238E27FC236}">
              <a16:creationId xmlns:a16="http://schemas.microsoft.com/office/drawing/2014/main" id="{00000000-0008-0000-0400-000038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7" name="Picture 56">
          <a:extLst>
            <a:ext uri="{FF2B5EF4-FFF2-40B4-BE49-F238E27FC236}">
              <a16:creationId xmlns:a16="http://schemas.microsoft.com/office/drawing/2014/main" id="{00000000-0008-0000-0400-00003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391886"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8" name="Picture 57">
          <a:extLst>
            <a:ext uri="{FF2B5EF4-FFF2-40B4-BE49-F238E27FC236}">
              <a16:creationId xmlns:a16="http://schemas.microsoft.com/office/drawing/2014/main" id="{00000000-0008-0000-0400-00003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59" name="Picture 58">
          <a:extLst>
            <a:ext uri="{FF2B5EF4-FFF2-40B4-BE49-F238E27FC236}">
              <a16:creationId xmlns:a16="http://schemas.microsoft.com/office/drawing/2014/main" id="{00000000-0008-0000-0400-00003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60" name="Picture 59">
          <a:extLst>
            <a:ext uri="{FF2B5EF4-FFF2-40B4-BE49-F238E27FC236}">
              <a16:creationId xmlns:a16="http://schemas.microsoft.com/office/drawing/2014/main" id="{00000000-0008-0000-0400-00003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1" name="Picture 60">
          <a:extLst>
            <a:ext uri="{FF2B5EF4-FFF2-40B4-BE49-F238E27FC236}">
              <a16:creationId xmlns:a16="http://schemas.microsoft.com/office/drawing/2014/main" id="{00000000-0008-0000-0400-00003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2" name="Picture 61">
          <a:extLst>
            <a:ext uri="{FF2B5EF4-FFF2-40B4-BE49-F238E27FC236}">
              <a16:creationId xmlns:a16="http://schemas.microsoft.com/office/drawing/2014/main" id="{00000000-0008-0000-0400-00003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3" name="Picture 62">
          <a:extLst>
            <a:ext uri="{FF2B5EF4-FFF2-40B4-BE49-F238E27FC236}">
              <a16:creationId xmlns:a16="http://schemas.microsoft.com/office/drawing/2014/main" id="{00000000-0008-0000-0400-00003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4" name="Picture 63">
          <a:extLst>
            <a:ext uri="{FF2B5EF4-FFF2-40B4-BE49-F238E27FC236}">
              <a16:creationId xmlns:a16="http://schemas.microsoft.com/office/drawing/2014/main" id="{00000000-0008-0000-0400-00004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5" name="Picture 64">
          <a:extLst>
            <a:ext uri="{FF2B5EF4-FFF2-40B4-BE49-F238E27FC236}">
              <a16:creationId xmlns:a16="http://schemas.microsoft.com/office/drawing/2014/main" id="{00000000-0008-0000-0400-00004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6" name="Picture 65">
          <a:extLst>
            <a:ext uri="{FF2B5EF4-FFF2-40B4-BE49-F238E27FC236}">
              <a16:creationId xmlns:a16="http://schemas.microsoft.com/office/drawing/2014/main" id="{00000000-0008-0000-0400-00004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7" name="Picture 66">
          <a:extLst>
            <a:ext uri="{FF2B5EF4-FFF2-40B4-BE49-F238E27FC236}">
              <a16:creationId xmlns:a16="http://schemas.microsoft.com/office/drawing/2014/main" id="{00000000-0008-0000-0400-00004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8" name="Picture 67">
          <a:extLst>
            <a:ext uri="{FF2B5EF4-FFF2-40B4-BE49-F238E27FC236}">
              <a16:creationId xmlns:a16="http://schemas.microsoft.com/office/drawing/2014/main" id="{00000000-0008-0000-0400-00004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69" name="Picture 3">
          <a:extLst>
            <a:ext uri="{FF2B5EF4-FFF2-40B4-BE49-F238E27FC236}">
              <a16:creationId xmlns:a16="http://schemas.microsoft.com/office/drawing/2014/main" id="{00000000-0008-0000-0400-00004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0" name="Picture 69">
          <a:extLst>
            <a:ext uri="{FF2B5EF4-FFF2-40B4-BE49-F238E27FC236}">
              <a16:creationId xmlns:a16="http://schemas.microsoft.com/office/drawing/2014/main" id="{00000000-0008-0000-0400-00004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1" name="Picture 70">
          <a:extLst>
            <a:ext uri="{FF2B5EF4-FFF2-40B4-BE49-F238E27FC236}">
              <a16:creationId xmlns:a16="http://schemas.microsoft.com/office/drawing/2014/main" id="{00000000-0008-0000-0400-00004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2" name="Picture 71">
          <a:extLst>
            <a:ext uri="{FF2B5EF4-FFF2-40B4-BE49-F238E27FC236}">
              <a16:creationId xmlns:a16="http://schemas.microsoft.com/office/drawing/2014/main" id="{00000000-0008-0000-0400-00004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3" name="Picture 72">
          <a:extLst>
            <a:ext uri="{FF2B5EF4-FFF2-40B4-BE49-F238E27FC236}">
              <a16:creationId xmlns:a16="http://schemas.microsoft.com/office/drawing/2014/main" id="{00000000-0008-0000-0400-000049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4" name="Picture 73">
          <a:extLst>
            <a:ext uri="{FF2B5EF4-FFF2-40B4-BE49-F238E27FC236}">
              <a16:creationId xmlns:a16="http://schemas.microsoft.com/office/drawing/2014/main" id="{00000000-0008-0000-0400-00004A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75" name="Picture 74">
          <a:extLst>
            <a:ext uri="{FF2B5EF4-FFF2-40B4-BE49-F238E27FC236}">
              <a16:creationId xmlns:a16="http://schemas.microsoft.com/office/drawing/2014/main" id="{00000000-0008-0000-0400-00004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76" name="Picture 75">
          <a:extLst>
            <a:ext uri="{FF2B5EF4-FFF2-40B4-BE49-F238E27FC236}">
              <a16:creationId xmlns:a16="http://schemas.microsoft.com/office/drawing/2014/main" id="{00000000-0008-0000-0400-00004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7" name="Picture 76">
          <a:extLst>
            <a:ext uri="{FF2B5EF4-FFF2-40B4-BE49-F238E27FC236}">
              <a16:creationId xmlns:a16="http://schemas.microsoft.com/office/drawing/2014/main" id="{00000000-0008-0000-0400-00004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8" name="Picture 77">
          <a:extLst>
            <a:ext uri="{FF2B5EF4-FFF2-40B4-BE49-F238E27FC236}">
              <a16:creationId xmlns:a16="http://schemas.microsoft.com/office/drawing/2014/main" id="{00000000-0008-0000-0400-00004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9" name="Picture 78">
          <a:extLst>
            <a:ext uri="{FF2B5EF4-FFF2-40B4-BE49-F238E27FC236}">
              <a16:creationId xmlns:a16="http://schemas.microsoft.com/office/drawing/2014/main" id="{00000000-0008-0000-0400-00004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0" name="Picture 79">
          <a:extLst>
            <a:ext uri="{FF2B5EF4-FFF2-40B4-BE49-F238E27FC236}">
              <a16:creationId xmlns:a16="http://schemas.microsoft.com/office/drawing/2014/main" id="{00000000-0008-0000-0400-00005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1" name="Picture 80">
          <a:extLst>
            <a:ext uri="{FF2B5EF4-FFF2-40B4-BE49-F238E27FC236}">
              <a16:creationId xmlns:a16="http://schemas.microsoft.com/office/drawing/2014/main" id="{00000000-0008-0000-0400-00005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2" name="Picture 81">
          <a:extLst>
            <a:ext uri="{FF2B5EF4-FFF2-40B4-BE49-F238E27FC236}">
              <a16:creationId xmlns:a16="http://schemas.microsoft.com/office/drawing/2014/main" id="{00000000-0008-0000-0400-00005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3" name="Picture 82">
          <a:extLst>
            <a:ext uri="{FF2B5EF4-FFF2-40B4-BE49-F238E27FC236}">
              <a16:creationId xmlns:a16="http://schemas.microsoft.com/office/drawing/2014/main" id="{00000000-0008-0000-0400-00005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4" name="Picture 83">
          <a:extLst>
            <a:ext uri="{FF2B5EF4-FFF2-40B4-BE49-F238E27FC236}">
              <a16:creationId xmlns:a16="http://schemas.microsoft.com/office/drawing/2014/main" id="{00000000-0008-0000-0400-00005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5" name="Picture 84">
          <a:extLst>
            <a:ext uri="{FF2B5EF4-FFF2-40B4-BE49-F238E27FC236}">
              <a16:creationId xmlns:a16="http://schemas.microsoft.com/office/drawing/2014/main" id="{00000000-0008-0000-0400-00005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6" name="Picture 85">
          <a:extLst>
            <a:ext uri="{FF2B5EF4-FFF2-40B4-BE49-F238E27FC236}">
              <a16:creationId xmlns:a16="http://schemas.microsoft.com/office/drawing/2014/main" id="{00000000-0008-0000-0400-00005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7" name="Picture 86">
          <a:extLst>
            <a:ext uri="{FF2B5EF4-FFF2-40B4-BE49-F238E27FC236}">
              <a16:creationId xmlns:a16="http://schemas.microsoft.com/office/drawing/2014/main" id="{00000000-0008-0000-0400-00005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8" name="Picture 87">
          <a:extLst>
            <a:ext uri="{FF2B5EF4-FFF2-40B4-BE49-F238E27FC236}">
              <a16:creationId xmlns:a16="http://schemas.microsoft.com/office/drawing/2014/main" id="{00000000-0008-0000-0400-00005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9" name="Picture 88">
          <a:extLst>
            <a:ext uri="{FF2B5EF4-FFF2-40B4-BE49-F238E27FC236}">
              <a16:creationId xmlns:a16="http://schemas.microsoft.com/office/drawing/2014/main" id="{00000000-0008-0000-0400-00005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0" name="Picture 89">
          <a:extLst>
            <a:ext uri="{FF2B5EF4-FFF2-40B4-BE49-F238E27FC236}">
              <a16:creationId xmlns:a16="http://schemas.microsoft.com/office/drawing/2014/main" id="{00000000-0008-0000-0400-00005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1" name="Picture 90">
          <a:extLst>
            <a:ext uri="{FF2B5EF4-FFF2-40B4-BE49-F238E27FC236}">
              <a16:creationId xmlns:a16="http://schemas.microsoft.com/office/drawing/2014/main" id="{00000000-0008-0000-0400-00005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2" name="Picture 91">
          <a:extLst>
            <a:ext uri="{FF2B5EF4-FFF2-40B4-BE49-F238E27FC236}">
              <a16:creationId xmlns:a16="http://schemas.microsoft.com/office/drawing/2014/main" id="{00000000-0008-0000-0400-00005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93" name="Picture 92">
          <a:extLst>
            <a:ext uri="{FF2B5EF4-FFF2-40B4-BE49-F238E27FC236}">
              <a16:creationId xmlns:a16="http://schemas.microsoft.com/office/drawing/2014/main" id="{00000000-0008-0000-0400-00005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4" name="Picture 93">
          <a:extLst>
            <a:ext uri="{FF2B5EF4-FFF2-40B4-BE49-F238E27FC236}">
              <a16:creationId xmlns:a16="http://schemas.microsoft.com/office/drawing/2014/main" id="{00000000-0008-0000-0400-00005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5" name="Picture 94">
          <a:extLst>
            <a:ext uri="{FF2B5EF4-FFF2-40B4-BE49-F238E27FC236}">
              <a16:creationId xmlns:a16="http://schemas.microsoft.com/office/drawing/2014/main" id="{00000000-0008-0000-0400-00005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6" name="Picture 95">
          <a:extLst>
            <a:ext uri="{FF2B5EF4-FFF2-40B4-BE49-F238E27FC236}">
              <a16:creationId xmlns:a16="http://schemas.microsoft.com/office/drawing/2014/main" id="{00000000-0008-0000-0400-000060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97" name="Picture 96">
          <a:extLst>
            <a:ext uri="{FF2B5EF4-FFF2-40B4-BE49-F238E27FC236}">
              <a16:creationId xmlns:a16="http://schemas.microsoft.com/office/drawing/2014/main" id="{00000000-0008-0000-0400-00006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8" name="Picture 97">
          <a:extLst>
            <a:ext uri="{FF2B5EF4-FFF2-40B4-BE49-F238E27FC236}">
              <a16:creationId xmlns:a16="http://schemas.microsoft.com/office/drawing/2014/main" id="{00000000-0008-0000-0400-00006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2395946</xdr:colOff>
      <xdr:row>2</xdr:row>
      <xdr:rowOff>1359988</xdr:rowOff>
    </xdr:to>
    <xdr:pic>
      <xdr:nvPicPr>
        <xdr:cNvPr id="99" name="Picture 98">
          <a:extLst>
            <a:ext uri="{FF2B5EF4-FFF2-40B4-BE49-F238E27FC236}">
              <a16:creationId xmlns:a16="http://schemas.microsoft.com/office/drawing/2014/main" id="{00000000-0008-0000-0400-000063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401411" y="431346"/>
          <a:ext cx="2137410" cy="2166892"/>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0" name="Picture 99">
          <a:extLst>
            <a:ext uri="{FF2B5EF4-FFF2-40B4-BE49-F238E27FC236}">
              <a16:creationId xmlns:a16="http://schemas.microsoft.com/office/drawing/2014/main" id="{00000000-0008-0000-0400-00006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1" name="Picture 100">
          <a:extLst>
            <a:ext uri="{FF2B5EF4-FFF2-40B4-BE49-F238E27FC236}">
              <a16:creationId xmlns:a16="http://schemas.microsoft.com/office/drawing/2014/main" id="{00000000-0008-0000-0400-00006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2" name="Picture 101">
          <a:extLst>
            <a:ext uri="{FF2B5EF4-FFF2-40B4-BE49-F238E27FC236}">
              <a16:creationId xmlns:a16="http://schemas.microsoft.com/office/drawing/2014/main" id="{00000000-0008-0000-0400-00006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3" name="Picture 102">
          <a:extLst>
            <a:ext uri="{FF2B5EF4-FFF2-40B4-BE49-F238E27FC236}">
              <a16:creationId xmlns:a16="http://schemas.microsoft.com/office/drawing/2014/main" id="{00000000-0008-0000-0400-00006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4" name="Picture 103">
          <a:extLst>
            <a:ext uri="{FF2B5EF4-FFF2-40B4-BE49-F238E27FC236}">
              <a16:creationId xmlns:a16="http://schemas.microsoft.com/office/drawing/2014/main" id="{00000000-0008-0000-0400-00006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5" name="Picture 104">
          <a:extLst>
            <a:ext uri="{FF2B5EF4-FFF2-40B4-BE49-F238E27FC236}">
              <a16:creationId xmlns:a16="http://schemas.microsoft.com/office/drawing/2014/main" id="{00000000-0008-0000-0400-00006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2383246</xdr:colOff>
      <xdr:row>2</xdr:row>
      <xdr:rowOff>1354273</xdr:rowOff>
    </xdr:to>
    <xdr:pic>
      <xdr:nvPicPr>
        <xdr:cNvPr id="106" name="Picture 105">
          <a:extLst>
            <a:ext uri="{FF2B5EF4-FFF2-40B4-BE49-F238E27FC236}">
              <a16:creationId xmlns:a16="http://schemas.microsoft.com/office/drawing/2014/main" id="{00000000-0008-0000-0400-00006A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471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7" name="Picture 106">
          <a:extLst>
            <a:ext uri="{FF2B5EF4-FFF2-40B4-BE49-F238E27FC236}">
              <a16:creationId xmlns:a16="http://schemas.microsoft.com/office/drawing/2014/main" id="{00000000-0008-0000-0400-00006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8" name="Picture 107">
          <a:extLst>
            <a:ext uri="{FF2B5EF4-FFF2-40B4-BE49-F238E27FC236}">
              <a16:creationId xmlns:a16="http://schemas.microsoft.com/office/drawing/2014/main" id="{00000000-0008-0000-0400-00006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9" name="Picture 108">
          <a:extLst>
            <a:ext uri="{FF2B5EF4-FFF2-40B4-BE49-F238E27FC236}">
              <a16:creationId xmlns:a16="http://schemas.microsoft.com/office/drawing/2014/main" id="{00000000-0008-0000-0400-00006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0" name="Picture 109">
          <a:extLst>
            <a:ext uri="{FF2B5EF4-FFF2-40B4-BE49-F238E27FC236}">
              <a16:creationId xmlns:a16="http://schemas.microsoft.com/office/drawing/2014/main" id="{00000000-0008-0000-0400-00006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1" name="Picture 110">
          <a:extLst>
            <a:ext uri="{FF2B5EF4-FFF2-40B4-BE49-F238E27FC236}">
              <a16:creationId xmlns:a16="http://schemas.microsoft.com/office/drawing/2014/main" id="{00000000-0008-0000-0400-00006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1363798</xdr:rowOff>
    </xdr:to>
    <xdr:pic>
      <xdr:nvPicPr>
        <xdr:cNvPr id="112" name="Picture 111">
          <a:extLst>
            <a:ext uri="{FF2B5EF4-FFF2-40B4-BE49-F238E27FC236}">
              <a16:creationId xmlns:a16="http://schemas.microsoft.com/office/drawing/2014/main" id="{00000000-0008-0000-0400-00007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401411" y="431346"/>
          <a:ext cx="2133600" cy="2170702"/>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1355954</xdr:rowOff>
    </xdr:to>
    <xdr:pic>
      <xdr:nvPicPr>
        <xdr:cNvPr id="113" name="Picture 112">
          <a:extLst>
            <a:ext uri="{FF2B5EF4-FFF2-40B4-BE49-F238E27FC236}">
              <a16:creationId xmlns:a16="http://schemas.microsoft.com/office/drawing/2014/main" id="{00000000-0008-0000-0400-000071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4" name="Picture 113">
          <a:extLst>
            <a:ext uri="{FF2B5EF4-FFF2-40B4-BE49-F238E27FC236}">
              <a16:creationId xmlns:a16="http://schemas.microsoft.com/office/drawing/2014/main" id="{00000000-0008-0000-0400-00007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5" name="Picture 114">
          <a:extLst>
            <a:ext uri="{FF2B5EF4-FFF2-40B4-BE49-F238E27FC236}">
              <a16:creationId xmlns:a16="http://schemas.microsoft.com/office/drawing/2014/main" id="{00000000-0008-0000-0400-00007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2390231</xdr:colOff>
      <xdr:row>2</xdr:row>
      <xdr:rowOff>1350463</xdr:rowOff>
    </xdr:to>
    <xdr:pic>
      <xdr:nvPicPr>
        <xdr:cNvPr id="116" name="Picture 115">
          <a:extLst>
            <a:ext uri="{FF2B5EF4-FFF2-40B4-BE49-F238E27FC236}">
              <a16:creationId xmlns:a16="http://schemas.microsoft.com/office/drawing/2014/main" id="{00000000-0008-0000-0400-000074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401411" y="431346"/>
          <a:ext cx="2131695"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7" name="Picture 116">
          <a:extLst>
            <a:ext uri="{FF2B5EF4-FFF2-40B4-BE49-F238E27FC236}">
              <a16:creationId xmlns:a16="http://schemas.microsoft.com/office/drawing/2014/main" id="{00000000-0008-0000-0400-00007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8" name="Picture 117">
          <a:extLst>
            <a:ext uri="{FF2B5EF4-FFF2-40B4-BE49-F238E27FC236}">
              <a16:creationId xmlns:a16="http://schemas.microsoft.com/office/drawing/2014/main" id="{00000000-0008-0000-0400-00007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9" name="Picture 118">
          <a:extLst>
            <a:ext uri="{FF2B5EF4-FFF2-40B4-BE49-F238E27FC236}">
              <a16:creationId xmlns:a16="http://schemas.microsoft.com/office/drawing/2014/main" id="{00000000-0008-0000-0400-00007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0" name="Picture 119">
          <a:extLst>
            <a:ext uri="{FF2B5EF4-FFF2-40B4-BE49-F238E27FC236}">
              <a16:creationId xmlns:a16="http://schemas.microsoft.com/office/drawing/2014/main" id="{00000000-0008-0000-0400-00007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1" name="Picture 120">
          <a:extLst>
            <a:ext uri="{FF2B5EF4-FFF2-40B4-BE49-F238E27FC236}">
              <a16:creationId xmlns:a16="http://schemas.microsoft.com/office/drawing/2014/main" id="{00000000-0008-0000-0400-00007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2" name="Picture 121">
          <a:extLst>
            <a:ext uri="{FF2B5EF4-FFF2-40B4-BE49-F238E27FC236}">
              <a16:creationId xmlns:a16="http://schemas.microsoft.com/office/drawing/2014/main" id="{00000000-0008-0000-0400-00007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3" name="Picture 122">
          <a:extLst>
            <a:ext uri="{FF2B5EF4-FFF2-40B4-BE49-F238E27FC236}">
              <a16:creationId xmlns:a16="http://schemas.microsoft.com/office/drawing/2014/main" id="{00000000-0008-0000-0400-00007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4" name="Picture 123">
          <a:extLst>
            <a:ext uri="{FF2B5EF4-FFF2-40B4-BE49-F238E27FC236}">
              <a16:creationId xmlns:a16="http://schemas.microsoft.com/office/drawing/2014/main" id="{00000000-0008-0000-0400-00007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5" name="Picture 124">
          <a:extLst>
            <a:ext uri="{FF2B5EF4-FFF2-40B4-BE49-F238E27FC236}">
              <a16:creationId xmlns:a16="http://schemas.microsoft.com/office/drawing/2014/main" id="{00000000-0008-0000-0400-00007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6" name="Picture 125">
          <a:extLst>
            <a:ext uri="{FF2B5EF4-FFF2-40B4-BE49-F238E27FC236}">
              <a16:creationId xmlns:a16="http://schemas.microsoft.com/office/drawing/2014/main" id="{00000000-0008-0000-0400-00007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7" name="Picture 126">
          <a:extLst>
            <a:ext uri="{FF2B5EF4-FFF2-40B4-BE49-F238E27FC236}">
              <a16:creationId xmlns:a16="http://schemas.microsoft.com/office/drawing/2014/main" id="{00000000-0008-0000-0400-00007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8" name="Picture 127">
          <a:extLst>
            <a:ext uri="{FF2B5EF4-FFF2-40B4-BE49-F238E27FC236}">
              <a16:creationId xmlns:a16="http://schemas.microsoft.com/office/drawing/2014/main" id="{00000000-0008-0000-0400-00008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2394041</xdr:colOff>
      <xdr:row>2</xdr:row>
      <xdr:rowOff>1358083</xdr:rowOff>
    </xdr:to>
    <xdr:pic>
      <xdr:nvPicPr>
        <xdr:cNvPr id="129" name="Picture 128">
          <a:extLst>
            <a:ext uri="{FF2B5EF4-FFF2-40B4-BE49-F238E27FC236}">
              <a16:creationId xmlns:a16="http://schemas.microsoft.com/office/drawing/2014/main" id="{00000000-0008-0000-0400-000081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5505" cy="216498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0" name="Picture 129">
          <a:extLst>
            <a:ext uri="{FF2B5EF4-FFF2-40B4-BE49-F238E27FC236}">
              <a16:creationId xmlns:a16="http://schemas.microsoft.com/office/drawing/2014/main" id="{00000000-0008-0000-0400-00008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1" name="Picture 130">
          <a:extLst>
            <a:ext uri="{FF2B5EF4-FFF2-40B4-BE49-F238E27FC236}">
              <a16:creationId xmlns:a16="http://schemas.microsoft.com/office/drawing/2014/main" id="{00000000-0008-0000-0400-00008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1351892</xdr:rowOff>
    </xdr:to>
    <xdr:pic>
      <xdr:nvPicPr>
        <xdr:cNvPr id="132" name="Picture 131">
          <a:extLst>
            <a:ext uri="{FF2B5EF4-FFF2-40B4-BE49-F238E27FC236}">
              <a16:creationId xmlns:a16="http://schemas.microsoft.com/office/drawing/2014/main" id="{00000000-0008-0000-0400-000084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401411" y="431346"/>
          <a:ext cx="2133600" cy="2158796"/>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3" name="Picture 132">
          <a:extLst>
            <a:ext uri="{FF2B5EF4-FFF2-40B4-BE49-F238E27FC236}">
              <a16:creationId xmlns:a16="http://schemas.microsoft.com/office/drawing/2014/main" id="{00000000-0008-0000-0400-00008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oneCellAnchor>
    <xdr:from>
      <xdr:col>1</xdr:col>
      <xdr:colOff>258536</xdr:colOff>
      <xdr:row>1</xdr:row>
      <xdr:rowOff>231321</xdr:rowOff>
    </xdr:from>
    <xdr:ext cx="2133600" cy="2169432"/>
    <xdr:pic>
      <xdr:nvPicPr>
        <xdr:cNvPr id="134" name="Picture 133">
          <a:extLst>
            <a:ext uri="{FF2B5EF4-FFF2-40B4-BE49-F238E27FC236}">
              <a16:creationId xmlns:a16="http://schemas.microsoft.com/office/drawing/2014/main" id="{00000000-0008-0000-0400-000086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01411" y="421821"/>
          <a:ext cx="2133600" cy="2169432"/>
        </a:xfrm>
        <a:prstGeom prst="rect">
          <a:avLst/>
        </a:prstGeom>
      </xdr:spPr>
    </xdr:pic>
    <xdr:clientData/>
  </xdr:oneCellAnchor>
  <xdr:twoCellAnchor editAs="oneCell">
    <xdr:from>
      <xdr:col>1</xdr:col>
      <xdr:colOff>258536</xdr:colOff>
      <xdr:row>1</xdr:row>
      <xdr:rowOff>231321</xdr:rowOff>
    </xdr:from>
    <xdr:to>
      <xdr:col>1</xdr:col>
      <xdr:colOff>2392136</xdr:colOff>
      <xdr:row>2</xdr:row>
      <xdr:rowOff>1354273</xdr:rowOff>
    </xdr:to>
    <xdr:pic>
      <xdr:nvPicPr>
        <xdr:cNvPr id="135" name="Picture 134">
          <a:extLst>
            <a:ext uri="{FF2B5EF4-FFF2-40B4-BE49-F238E27FC236}">
              <a16:creationId xmlns:a16="http://schemas.microsoft.com/office/drawing/2014/main" id="{00000000-0008-0000-0400-00008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6" name="Picture 135">
          <a:extLst>
            <a:ext uri="{FF2B5EF4-FFF2-40B4-BE49-F238E27FC236}">
              <a16:creationId xmlns:a16="http://schemas.microsoft.com/office/drawing/2014/main" id="{00000000-0008-0000-0400-00008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7" name="Picture 136">
          <a:extLst>
            <a:ext uri="{FF2B5EF4-FFF2-40B4-BE49-F238E27FC236}">
              <a16:creationId xmlns:a16="http://schemas.microsoft.com/office/drawing/2014/main" id="{00000000-0008-0000-0400-00008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8" name="Picture 137">
          <a:extLst>
            <a:ext uri="{FF2B5EF4-FFF2-40B4-BE49-F238E27FC236}">
              <a16:creationId xmlns:a16="http://schemas.microsoft.com/office/drawing/2014/main" id="{00000000-0008-0000-0400-00008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9" name="Picture 138">
          <a:extLst>
            <a:ext uri="{FF2B5EF4-FFF2-40B4-BE49-F238E27FC236}">
              <a16:creationId xmlns:a16="http://schemas.microsoft.com/office/drawing/2014/main" id="{00000000-0008-0000-0400-00008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0" name="Picture 139">
          <a:extLst>
            <a:ext uri="{FF2B5EF4-FFF2-40B4-BE49-F238E27FC236}">
              <a16:creationId xmlns:a16="http://schemas.microsoft.com/office/drawing/2014/main" id="{00000000-0008-0000-0400-00008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1" name="Picture 140">
          <a:extLst>
            <a:ext uri="{FF2B5EF4-FFF2-40B4-BE49-F238E27FC236}">
              <a16:creationId xmlns:a16="http://schemas.microsoft.com/office/drawing/2014/main" id="{00000000-0008-0000-0400-00008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2" name="Picture 141">
          <a:extLst>
            <a:ext uri="{FF2B5EF4-FFF2-40B4-BE49-F238E27FC236}">
              <a16:creationId xmlns:a16="http://schemas.microsoft.com/office/drawing/2014/main" id="{00000000-0008-0000-0400-00008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3" name="Picture 142">
          <a:extLst>
            <a:ext uri="{FF2B5EF4-FFF2-40B4-BE49-F238E27FC236}">
              <a16:creationId xmlns:a16="http://schemas.microsoft.com/office/drawing/2014/main" id="{00000000-0008-0000-0400-00008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1363798</xdr:rowOff>
    </xdr:to>
    <xdr:pic>
      <xdr:nvPicPr>
        <xdr:cNvPr id="144" name="Picture 143">
          <a:extLst>
            <a:ext uri="{FF2B5EF4-FFF2-40B4-BE49-F238E27FC236}">
              <a16:creationId xmlns:a16="http://schemas.microsoft.com/office/drawing/2014/main" id="{00000000-0008-0000-0400-00009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391886" y="431346"/>
          <a:ext cx="2133600" cy="2170702"/>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1355954</xdr:rowOff>
    </xdr:to>
    <xdr:pic>
      <xdr:nvPicPr>
        <xdr:cNvPr id="145" name="Picture 144">
          <a:extLst>
            <a:ext uri="{FF2B5EF4-FFF2-40B4-BE49-F238E27FC236}">
              <a16:creationId xmlns:a16="http://schemas.microsoft.com/office/drawing/2014/main" id="{00000000-0008-0000-0400-000091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2395946</xdr:colOff>
      <xdr:row>2</xdr:row>
      <xdr:rowOff>1367608</xdr:rowOff>
    </xdr:to>
    <xdr:pic>
      <xdr:nvPicPr>
        <xdr:cNvPr id="146" name="Picture 145">
          <a:extLst>
            <a:ext uri="{FF2B5EF4-FFF2-40B4-BE49-F238E27FC236}">
              <a16:creationId xmlns:a16="http://schemas.microsoft.com/office/drawing/2014/main" id="{00000000-0008-0000-0400-000092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401411" y="431346"/>
          <a:ext cx="2137410" cy="2174512"/>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47" name="Picture 146">
          <a:extLst>
            <a:ext uri="{FF2B5EF4-FFF2-40B4-BE49-F238E27FC236}">
              <a16:creationId xmlns:a16="http://schemas.microsoft.com/office/drawing/2014/main" id="{00000000-0008-0000-0400-00009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8" name="Picture 147">
          <a:extLst>
            <a:ext uri="{FF2B5EF4-FFF2-40B4-BE49-F238E27FC236}">
              <a16:creationId xmlns:a16="http://schemas.microsoft.com/office/drawing/2014/main" id="{00000000-0008-0000-0400-00009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9" name="Picture 148">
          <a:extLst>
            <a:ext uri="{FF2B5EF4-FFF2-40B4-BE49-F238E27FC236}">
              <a16:creationId xmlns:a16="http://schemas.microsoft.com/office/drawing/2014/main" id="{00000000-0008-0000-0400-00009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2397216</xdr:colOff>
      <xdr:row>2</xdr:row>
      <xdr:rowOff>1368243</xdr:rowOff>
    </xdr:to>
    <xdr:pic>
      <xdr:nvPicPr>
        <xdr:cNvPr id="150" name="Picture 149">
          <a:extLst>
            <a:ext uri="{FF2B5EF4-FFF2-40B4-BE49-F238E27FC236}">
              <a16:creationId xmlns:a16="http://schemas.microsoft.com/office/drawing/2014/main" id="{00000000-0008-0000-0400-000096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401411" y="431346"/>
          <a:ext cx="2138680" cy="217514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1" name="Picture 150">
          <a:extLst>
            <a:ext uri="{FF2B5EF4-FFF2-40B4-BE49-F238E27FC236}">
              <a16:creationId xmlns:a16="http://schemas.microsoft.com/office/drawing/2014/main" id="{00000000-0008-0000-0400-00009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2" name="Picture 151">
          <a:extLst>
            <a:ext uri="{FF2B5EF4-FFF2-40B4-BE49-F238E27FC236}">
              <a16:creationId xmlns:a16="http://schemas.microsoft.com/office/drawing/2014/main" id="{00000000-0008-0000-0400-00009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3" name="Picture 152">
          <a:extLst>
            <a:ext uri="{FF2B5EF4-FFF2-40B4-BE49-F238E27FC236}">
              <a16:creationId xmlns:a16="http://schemas.microsoft.com/office/drawing/2014/main" id="{00000000-0008-0000-0400-00009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4" name="Picture 153">
          <a:extLst>
            <a:ext uri="{FF2B5EF4-FFF2-40B4-BE49-F238E27FC236}">
              <a16:creationId xmlns:a16="http://schemas.microsoft.com/office/drawing/2014/main" id="{00000000-0008-0000-0400-00009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2383155</xdr:colOff>
      <xdr:row>2</xdr:row>
      <xdr:rowOff>1348740</xdr:rowOff>
    </xdr:to>
    <xdr:pic>
      <xdr:nvPicPr>
        <xdr:cNvPr id="155" name="Picture 154">
          <a:extLst>
            <a:ext uri="{FF2B5EF4-FFF2-40B4-BE49-F238E27FC236}">
              <a16:creationId xmlns:a16="http://schemas.microsoft.com/office/drawing/2014/main" id="{00000000-0008-0000-0400-00009B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21821"/>
          <a:ext cx="2124619" cy="2155644"/>
        </a:xfrm>
        <a:prstGeom prst="rect">
          <a:avLst/>
        </a:prstGeom>
        <a:noFill/>
        <a:ln>
          <a:noFill/>
        </a:ln>
      </xdr:spPr>
    </xdr:pic>
    <xdr:clientData/>
  </xdr:twoCellAnchor>
  <xdr:twoCellAnchor editAs="oneCell">
    <xdr:from>
      <xdr:col>1</xdr:col>
      <xdr:colOff>258536</xdr:colOff>
      <xdr:row>1</xdr:row>
      <xdr:rowOff>231321</xdr:rowOff>
    </xdr:from>
    <xdr:to>
      <xdr:col>1</xdr:col>
      <xdr:colOff>2388326</xdr:colOff>
      <xdr:row>2</xdr:row>
      <xdr:rowOff>1354273</xdr:rowOff>
    </xdr:to>
    <xdr:pic>
      <xdr:nvPicPr>
        <xdr:cNvPr id="156" name="Picture 155">
          <a:extLst>
            <a:ext uri="{FF2B5EF4-FFF2-40B4-BE49-F238E27FC236}">
              <a16:creationId xmlns:a16="http://schemas.microsoft.com/office/drawing/2014/main" id="{00000000-0008-0000-0400-00009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2979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7" name="Picture 156">
          <a:extLst>
            <a:ext uri="{FF2B5EF4-FFF2-40B4-BE49-F238E27FC236}">
              <a16:creationId xmlns:a16="http://schemas.microsoft.com/office/drawing/2014/main" id="{00000000-0008-0000-0400-00009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58" name="Picture 157">
          <a:extLst>
            <a:ext uri="{FF2B5EF4-FFF2-40B4-BE49-F238E27FC236}">
              <a16:creationId xmlns:a16="http://schemas.microsoft.com/office/drawing/2014/main" id="{00000000-0008-0000-0400-00009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9" name="Picture 158">
          <a:extLst>
            <a:ext uri="{FF2B5EF4-FFF2-40B4-BE49-F238E27FC236}">
              <a16:creationId xmlns:a16="http://schemas.microsoft.com/office/drawing/2014/main" id="{00000000-0008-0000-0400-00009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0" name="Picture 159">
          <a:extLst>
            <a:ext uri="{FF2B5EF4-FFF2-40B4-BE49-F238E27FC236}">
              <a16:creationId xmlns:a16="http://schemas.microsoft.com/office/drawing/2014/main" id="{00000000-0008-0000-0400-0000A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1" name="Picture 160">
          <a:extLst>
            <a:ext uri="{FF2B5EF4-FFF2-40B4-BE49-F238E27FC236}">
              <a16:creationId xmlns:a16="http://schemas.microsoft.com/office/drawing/2014/main" id="{00000000-0008-0000-0400-0000A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2" name="Picture 161">
          <a:extLst>
            <a:ext uri="{FF2B5EF4-FFF2-40B4-BE49-F238E27FC236}">
              <a16:creationId xmlns:a16="http://schemas.microsoft.com/office/drawing/2014/main" id="{00000000-0008-0000-0400-0000A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163" name="Picture 162">
          <a:extLst>
            <a:ext uri="{FF2B5EF4-FFF2-40B4-BE49-F238E27FC236}">
              <a16:creationId xmlns:a16="http://schemas.microsoft.com/office/drawing/2014/main" id="{00000000-0008-0000-0400-0000A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4" name="Picture 163">
          <a:extLst>
            <a:ext uri="{FF2B5EF4-FFF2-40B4-BE49-F238E27FC236}">
              <a16:creationId xmlns:a16="http://schemas.microsoft.com/office/drawing/2014/main" id="{00000000-0008-0000-0400-0000A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5" name="Picture 164">
          <a:extLst>
            <a:ext uri="{FF2B5EF4-FFF2-40B4-BE49-F238E27FC236}">
              <a16:creationId xmlns:a16="http://schemas.microsoft.com/office/drawing/2014/main" id="{00000000-0008-0000-0400-0000A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166" name="Picture 165">
          <a:extLst>
            <a:ext uri="{FF2B5EF4-FFF2-40B4-BE49-F238E27FC236}">
              <a16:creationId xmlns:a16="http://schemas.microsoft.com/office/drawing/2014/main" id="{00000000-0008-0000-0400-0000A6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7" name="Picture 166">
          <a:extLst>
            <a:ext uri="{FF2B5EF4-FFF2-40B4-BE49-F238E27FC236}">
              <a16:creationId xmlns:a16="http://schemas.microsoft.com/office/drawing/2014/main" id="{00000000-0008-0000-0400-0000A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8" name="Picture 167">
          <a:extLst>
            <a:ext uri="{FF2B5EF4-FFF2-40B4-BE49-F238E27FC236}">
              <a16:creationId xmlns:a16="http://schemas.microsoft.com/office/drawing/2014/main" id="{00000000-0008-0000-0400-0000A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9" name="Picture 168">
          <a:extLst>
            <a:ext uri="{FF2B5EF4-FFF2-40B4-BE49-F238E27FC236}">
              <a16:creationId xmlns:a16="http://schemas.microsoft.com/office/drawing/2014/main" id="{00000000-0008-0000-0400-0000A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70" name="Picture 169">
          <a:extLst>
            <a:ext uri="{FF2B5EF4-FFF2-40B4-BE49-F238E27FC236}">
              <a16:creationId xmlns:a16="http://schemas.microsoft.com/office/drawing/2014/main" id="{00000000-0008-0000-0400-0000A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1" name="Picture 170">
          <a:extLst>
            <a:ext uri="{FF2B5EF4-FFF2-40B4-BE49-F238E27FC236}">
              <a16:creationId xmlns:a16="http://schemas.microsoft.com/office/drawing/2014/main" id="{00000000-0008-0000-0400-0000A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2" name="Picture 171">
          <a:extLst>
            <a:ext uri="{FF2B5EF4-FFF2-40B4-BE49-F238E27FC236}">
              <a16:creationId xmlns:a16="http://schemas.microsoft.com/office/drawing/2014/main" id="{00000000-0008-0000-0400-0000A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73" name="Picture 172">
          <a:extLst>
            <a:ext uri="{FF2B5EF4-FFF2-40B4-BE49-F238E27FC236}">
              <a16:creationId xmlns:a16="http://schemas.microsoft.com/office/drawing/2014/main" id="{00000000-0008-0000-0400-0000A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174" name="Picture 3">
          <a:extLst>
            <a:ext uri="{FF2B5EF4-FFF2-40B4-BE49-F238E27FC236}">
              <a16:creationId xmlns:a16="http://schemas.microsoft.com/office/drawing/2014/main" id="{00000000-0008-0000-0400-0000AE000000}"/>
            </a:ext>
          </a:extLst>
        </xdr:cNvPr>
        <xdr:cNvPicPr>
          <a:picLocks noChangeAspect="1"/>
        </xdr:cNvPicPr>
      </xdr:nvPicPr>
      <xdr:blipFill>
        <a:blip xmlns:r="http://schemas.openxmlformats.org/officeDocument/2006/relationships" r:embed="rId21"/>
        <a:srcRect/>
        <a:stretch>
          <a:fillRect/>
        </a:stretch>
      </xdr:blipFill>
      <xdr:spPr bwMode="auto">
        <a:xfrm>
          <a:off x="400050" y="428625"/>
          <a:ext cx="2133600" cy="2162175"/>
        </a:xfrm>
        <a:prstGeom prst="rect">
          <a:avLst/>
        </a:prstGeom>
        <a:noFill/>
        <a:ln w="9525">
          <a:noFill/>
          <a:miter lim="800000"/>
          <a:headEnd/>
          <a:tailEnd/>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5" name="Picture 174">
          <a:extLst>
            <a:ext uri="{FF2B5EF4-FFF2-40B4-BE49-F238E27FC236}">
              <a16:creationId xmlns:a16="http://schemas.microsoft.com/office/drawing/2014/main" id="{00000000-0008-0000-0400-0000A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6" name="Picture 175">
          <a:extLst>
            <a:ext uri="{FF2B5EF4-FFF2-40B4-BE49-F238E27FC236}">
              <a16:creationId xmlns:a16="http://schemas.microsoft.com/office/drawing/2014/main" id="{00000000-0008-0000-0400-0000B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77" name="Picture 176">
          <a:extLst>
            <a:ext uri="{FF2B5EF4-FFF2-40B4-BE49-F238E27FC236}">
              <a16:creationId xmlns:a16="http://schemas.microsoft.com/office/drawing/2014/main" id="{00000000-0008-0000-0400-0000B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8" name="Picture 177">
          <a:extLst>
            <a:ext uri="{FF2B5EF4-FFF2-40B4-BE49-F238E27FC236}">
              <a16:creationId xmlns:a16="http://schemas.microsoft.com/office/drawing/2014/main" id="{00000000-0008-0000-0400-0000B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9" name="Picture 178">
          <a:extLst>
            <a:ext uri="{FF2B5EF4-FFF2-40B4-BE49-F238E27FC236}">
              <a16:creationId xmlns:a16="http://schemas.microsoft.com/office/drawing/2014/main" id="{00000000-0008-0000-0400-0000B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0" name="Picture 179">
          <a:extLst>
            <a:ext uri="{FF2B5EF4-FFF2-40B4-BE49-F238E27FC236}">
              <a16:creationId xmlns:a16="http://schemas.microsoft.com/office/drawing/2014/main" id="{00000000-0008-0000-0400-0000B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1" name="Picture 180">
          <a:extLst>
            <a:ext uri="{FF2B5EF4-FFF2-40B4-BE49-F238E27FC236}">
              <a16:creationId xmlns:a16="http://schemas.microsoft.com/office/drawing/2014/main" id="{00000000-0008-0000-0400-0000B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2" name="Picture 181">
          <a:extLst>
            <a:ext uri="{FF2B5EF4-FFF2-40B4-BE49-F238E27FC236}">
              <a16:creationId xmlns:a16="http://schemas.microsoft.com/office/drawing/2014/main" id="{00000000-0008-0000-0400-0000B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3" name="Picture 182">
          <a:extLst>
            <a:ext uri="{FF2B5EF4-FFF2-40B4-BE49-F238E27FC236}">
              <a16:creationId xmlns:a16="http://schemas.microsoft.com/office/drawing/2014/main" id="{00000000-0008-0000-0400-0000B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4" name="Picture 183">
          <a:extLst>
            <a:ext uri="{FF2B5EF4-FFF2-40B4-BE49-F238E27FC236}">
              <a16:creationId xmlns:a16="http://schemas.microsoft.com/office/drawing/2014/main" id="{00000000-0008-0000-0400-0000B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5" name="Picture 184">
          <a:extLst>
            <a:ext uri="{FF2B5EF4-FFF2-40B4-BE49-F238E27FC236}">
              <a16:creationId xmlns:a16="http://schemas.microsoft.com/office/drawing/2014/main" id="{00000000-0008-0000-0400-0000B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6" name="Picture 185">
          <a:extLst>
            <a:ext uri="{FF2B5EF4-FFF2-40B4-BE49-F238E27FC236}">
              <a16:creationId xmlns:a16="http://schemas.microsoft.com/office/drawing/2014/main" id="{00000000-0008-0000-0400-0000B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7" name="Picture 186">
          <a:extLst>
            <a:ext uri="{FF2B5EF4-FFF2-40B4-BE49-F238E27FC236}">
              <a16:creationId xmlns:a16="http://schemas.microsoft.com/office/drawing/2014/main" id="{00000000-0008-0000-0400-0000B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8" name="Picture 187">
          <a:extLst>
            <a:ext uri="{FF2B5EF4-FFF2-40B4-BE49-F238E27FC236}">
              <a16:creationId xmlns:a16="http://schemas.microsoft.com/office/drawing/2014/main" id="{00000000-0008-0000-0400-0000B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9" name="Picture 188">
          <a:extLst>
            <a:ext uri="{FF2B5EF4-FFF2-40B4-BE49-F238E27FC236}">
              <a16:creationId xmlns:a16="http://schemas.microsoft.com/office/drawing/2014/main" id="{00000000-0008-0000-0400-0000B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0" name="Picture 189">
          <a:extLst>
            <a:ext uri="{FF2B5EF4-FFF2-40B4-BE49-F238E27FC236}">
              <a16:creationId xmlns:a16="http://schemas.microsoft.com/office/drawing/2014/main" id="{00000000-0008-0000-0400-0000B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1" name="Picture 190">
          <a:extLst>
            <a:ext uri="{FF2B5EF4-FFF2-40B4-BE49-F238E27FC236}">
              <a16:creationId xmlns:a16="http://schemas.microsoft.com/office/drawing/2014/main" id="{00000000-0008-0000-0400-0000B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2" name="Picture 191">
          <a:extLst>
            <a:ext uri="{FF2B5EF4-FFF2-40B4-BE49-F238E27FC236}">
              <a16:creationId xmlns:a16="http://schemas.microsoft.com/office/drawing/2014/main" id="{00000000-0008-0000-0400-0000C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3" name="Picture 192">
          <a:extLst>
            <a:ext uri="{FF2B5EF4-FFF2-40B4-BE49-F238E27FC236}">
              <a16:creationId xmlns:a16="http://schemas.microsoft.com/office/drawing/2014/main" id="{00000000-0008-0000-0400-0000C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4" name="Picture 193">
          <a:extLst>
            <a:ext uri="{FF2B5EF4-FFF2-40B4-BE49-F238E27FC236}">
              <a16:creationId xmlns:a16="http://schemas.microsoft.com/office/drawing/2014/main" id="{00000000-0008-0000-0400-0000C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oneCellAnchor>
    <xdr:from>
      <xdr:col>1</xdr:col>
      <xdr:colOff>258536</xdr:colOff>
      <xdr:row>1</xdr:row>
      <xdr:rowOff>231321</xdr:rowOff>
    </xdr:from>
    <xdr:ext cx="2133600" cy="2169432"/>
    <xdr:pic>
      <xdr:nvPicPr>
        <xdr:cNvPr id="195" name="Picture 194">
          <a:extLst>
            <a:ext uri="{FF2B5EF4-FFF2-40B4-BE49-F238E27FC236}">
              <a16:creationId xmlns:a16="http://schemas.microsoft.com/office/drawing/2014/main" id="{00000000-0008-0000-0400-0000C3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01411" y="421821"/>
          <a:ext cx="2133600" cy="2169432"/>
        </a:xfrm>
        <a:prstGeom prst="rect">
          <a:avLst/>
        </a:prstGeom>
      </xdr:spPr>
    </xdr:pic>
    <xdr:clientData/>
  </xdr:oneCellAnchor>
  <xdr:twoCellAnchor editAs="oneCell">
    <xdr:from>
      <xdr:col>1</xdr:col>
      <xdr:colOff>258536</xdr:colOff>
      <xdr:row>1</xdr:row>
      <xdr:rowOff>231321</xdr:rowOff>
    </xdr:from>
    <xdr:to>
      <xdr:col>1</xdr:col>
      <xdr:colOff>2392136</xdr:colOff>
      <xdr:row>2</xdr:row>
      <xdr:rowOff>1354273</xdr:rowOff>
    </xdr:to>
    <xdr:pic>
      <xdr:nvPicPr>
        <xdr:cNvPr id="196" name="Picture 195">
          <a:extLst>
            <a:ext uri="{FF2B5EF4-FFF2-40B4-BE49-F238E27FC236}">
              <a16:creationId xmlns:a16="http://schemas.microsoft.com/office/drawing/2014/main" id="{00000000-0008-0000-0400-0000C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197" name="Picture 196">
          <a:extLst>
            <a:ext uri="{FF2B5EF4-FFF2-40B4-BE49-F238E27FC236}">
              <a16:creationId xmlns:a16="http://schemas.microsoft.com/office/drawing/2014/main" id="{00000000-0008-0000-0400-0000C5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8" name="Picture 197">
          <a:extLst>
            <a:ext uri="{FF2B5EF4-FFF2-40B4-BE49-F238E27FC236}">
              <a16:creationId xmlns:a16="http://schemas.microsoft.com/office/drawing/2014/main" id="{00000000-0008-0000-0400-0000C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9" name="Picture 198">
          <a:extLst>
            <a:ext uri="{FF2B5EF4-FFF2-40B4-BE49-F238E27FC236}">
              <a16:creationId xmlns:a16="http://schemas.microsoft.com/office/drawing/2014/main" id="{00000000-0008-0000-0400-0000C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200" name="Picture 199">
          <a:extLst>
            <a:ext uri="{FF2B5EF4-FFF2-40B4-BE49-F238E27FC236}">
              <a16:creationId xmlns:a16="http://schemas.microsoft.com/office/drawing/2014/main" id="{00000000-0008-0000-0400-0000C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201" name="Picture 3">
          <a:extLst>
            <a:ext uri="{FF2B5EF4-FFF2-40B4-BE49-F238E27FC236}">
              <a16:creationId xmlns:a16="http://schemas.microsoft.com/office/drawing/2014/main" id="{00000000-0008-0000-0400-0000C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202" name="Picture 201">
          <a:extLst>
            <a:ext uri="{FF2B5EF4-FFF2-40B4-BE49-F238E27FC236}">
              <a16:creationId xmlns:a16="http://schemas.microsoft.com/office/drawing/2014/main" id="{00000000-0008-0000-0400-0000C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203" name="Picture 202">
          <a:extLst>
            <a:ext uri="{FF2B5EF4-FFF2-40B4-BE49-F238E27FC236}">
              <a16:creationId xmlns:a16="http://schemas.microsoft.com/office/drawing/2014/main" id="{00000000-0008-0000-0400-0000C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4" name="Picture 203">
          <a:extLst>
            <a:ext uri="{FF2B5EF4-FFF2-40B4-BE49-F238E27FC236}">
              <a16:creationId xmlns:a16="http://schemas.microsoft.com/office/drawing/2014/main" id="{00000000-0008-0000-0400-0000CC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5" name="Picture 204">
          <a:extLst>
            <a:ext uri="{FF2B5EF4-FFF2-40B4-BE49-F238E27FC236}">
              <a16:creationId xmlns:a16="http://schemas.microsoft.com/office/drawing/2014/main" id="{00000000-0008-0000-0400-0000CD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6" name="Picture 205">
          <a:extLst>
            <a:ext uri="{FF2B5EF4-FFF2-40B4-BE49-F238E27FC236}">
              <a16:creationId xmlns:a16="http://schemas.microsoft.com/office/drawing/2014/main" id="{00000000-0008-0000-0400-0000CE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7" name="Picture 206">
          <a:extLst>
            <a:ext uri="{FF2B5EF4-FFF2-40B4-BE49-F238E27FC236}">
              <a16:creationId xmlns:a16="http://schemas.microsoft.com/office/drawing/2014/main" id="{00000000-0008-0000-0400-0000CF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8" name="Picture 207">
          <a:extLst>
            <a:ext uri="{FF2B5EF4-FFF2-40B4-BE49-F238E27FC236}">
              <a16:creationId xmlns:a16="http://schemas.microsoft.com/office/drawing/2014/main" id="{00000000-0008-0000-0400-0000D0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9" name="Picture 208">
          <a:extLst>
            <a:ext uri="{FF2B5EF4-FFF2-40B4-BE49-F238E27FC236}">
              <a16:creationId xmlns:a16="http://schemas.microsoft.com/office/drawing/2014/main" id="{00000000-0008-0000-0400-0000D1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0" name="Picture 209">
          <a:extLst>
            <a:ext uri="{FF2B5EF4-FFF2-40B4-BE49-F238E27FC236}">
              <a16:creationId xmlns:a16="http://schemas.microsoft.com/office/drawing/2014/main" id="{00000000-0008-0000-0400-0000D2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1" name="Picture 210">
          <a:extLst>
            <a:ext uri="{FF2B5EF4-FFF2-40B4-BE49-F238E27FC236}">
              <a16:creationId xmlns:a16="http://schemas.microsoft.com/office/drawing/2014/main" id="{00000000-0008-0000-0400-0000D3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2" name="Picture 211">
          <a:extLst>
            <a:ext uri="{FF2B5EF4-FFF2-40B4-BE49-F238E27FC236}">
              <a16:creationId xmlns:a16="http://schemas.microsoft.com/office/drawing/2014/main" id="{00000000-0008-0000-0400-0000D4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3" name="Picture 212">
          <a:extLst>
            <a:ext uri="{FF2B5EF4-FFF2-40B4-BE49-F238E27FC236}">
              <a16:creationId xmlns:a16="http://schemas.microsoft.com/office/drawing/2014/main" id="{00000000-0008-0000-0400-0000D5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4" name="Picture 213">
          <a:extLst>
            <a:ext uri="{FF2B5EF4-FFF2-40B4-BE49-F238E27FC236}">
              <a16:creationId xmlns:a16="http://schemas.microsoft.com/office/drawing/2014/main" id="{00000000-0008-0000-0400-0000D6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5" name="Picture 214">
          <a:extLst>
            <a:ext uri="{FF2B5EF4-FFF2-40B4-BE49-F238E27FC236}">
              <a16:creationId xmlns:a16="http://schemas.microsoft.com/office/drawing/2014/main" id="{00000000-0008-0000-0400-0000D7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6" name="Picture 215">
          <a:extLst>
            <a:ext uri="{FF2B5EF4-FFF2-40B4-BE49-F238E27FC236}">
              <a16:creationId xmlns:a16="http://schemas.microsoft.com/office/drawing/2014/main" id="{00000000-0008-0000-0400-0000D8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7" name="Picture 216">
          <a:extLst>
            <a:ext uri="{FF2B5EF4-FFF2-40B4-BE49-F238E27FC236}">
              <a16:creationId xmlns:a16="http://schemas.microsoft.com/office/drawing/2014/main" id="{00000000-0008-0000-0400-0000D9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8" name="Picture 217">
          <a:extLst>
            <a:ext uri="{FF2B5EF4-FFF2-40B4-BE49-F238E27FC236}">
              <a16:creationId xmlns:a16="http://schemas.microsoft.com/office/drawing/2014/main" id="{00000000-0008-0000-0400-0000DA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9" name="Picture 218">
          <a:extLst>
            <a:ext uri="{FF2B5EF4-FFF2-40B4-BE49-F238E27FC236}">
              <a16:creationId xmlns:a16="http://schemas.microsoft.com/office/drawing/2014/main" id="{00000000-0008-0000-0400-0000DB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0" name="Picture 219">
          <a:extLst>
            <a:ext uri="{FF2B5EF4-FFF2-40B4-BE49-F238E27FC236}">
              <a16:creationId xmlns:a16="http://schemas.microsoft.com/office/drawing/2014/main" id="{00000000-0008-0000-0400-0000DC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1" name="Picture 220">
          <a:extLst>
            <a:ext uri="{FF2B5EF4-FFF2-40B4-BE49-F238E27FC236}">
              <a16:creationId xmlns:a16="http://schemas.microsoft.com/office/drawing/2014/main" id="{00000000-0008-0000-0400-0000DD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2" name="Picture 221">
          <a:extLst>
            <a:ext uri="{FF2B5EF4-FFF2-40B4-BE49-F238E27FC236}">
              <a16:creationId xmlns:a16="http://schemas.microsoft.com/office/drawing/2014/main" id="{00000000-0008-0000-0400-0000DE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3" name="Picture 222">
          <a:extLst>
            <a:ext uri="{FF2B5EF4-FFF2-40B4-BE49-F238E27FC236}">
              <a16:creationId xmlns:a16="http://schemas.microsoft.com/office/drawing/2014/main" id="{00000000-0008-0000-0400-0000DF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4" name="Picture 223">
          <a:extLst>
            <a:ext uri="{FF2B5EF4-FFF2-40B4-BE49-F238E27FC236}">
              <a16:creationId xmlns:a16="http://schemas.microsoft.com/office/drawing/2014/main" id="{00000000-0008-0000-0400-0000E0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5" name="Picture 224">
          <a:extLst>
            <a:ext uri="{FF2B5EF4-FFF2-40B4-BE49-F238E27FC236}">
              <a16:creationId xmlns:a16="http://schemas.microsoft.com/office/drawing/2014/main" id="{00000000-0008-0000-0400-0000E1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6" name="Picture 225">
          <a:extLst>
            <a:ext uri="{FF2B5EF4-FFF2-40B4-BE49-F238E27FC236}">
              <a16:creationId xmlns:a16="http://schemas.microsoft.com/office/drawing/2014/main" id="{00000000-0008-0000-0400-0000E2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7" name="Picture 226">
          <a:extLst>
            <a:ext uri="{FF2B5EF4-FFF2-40B4-BE49-F238E27FC236}">
              <a16:creationId xmlns:a16="http://schemas.microsoft.com/office/drawing/2014/main" id="{00000000-0008-0000-0400-0000E3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401411" y="421821"/>
          <a:ext cx="2125980" cy="2157367"/>
        </a:xfrm>
        <a:prstGeom prst="rect">
          <a:avLst/>
        </a:prstGeom>
      </xdr:spPr>
    </xdr:pic>
    <xdr:clientData/>
  </xdr:twoCellAnchor>
  <xdr:twoCellAnchor editAs="oneCell">
    <xdr:from>
      <xdr:col>1</xdr:col>
      <xdr:colOff>258536</xdr:colOff>
      <xdr:row>1</xdr:row>
      <xdr:rowOff>231321</xdr:rowOff>
    </xdr:from>
    <xdr:to>
      <xdr:col>1</xdr:col>
      <xdr:colOff>2395946</xdr:colOff>
      <xdr:row>2</xdr:row>
      <xdr:rowOff>1365703</xdr:rowOff>
    </xdr:to>
    <xdr:pic>
      <xdr:nvPicPr>
        <xdr:cNvPr id="228" name="Picture 227">
          <a:extLst>
            <a:ext uri="{FF2B5EF4-FFF2-40B4-BE49-F238E27FC236}">
              <a16:creationId xmlns:a16="http://schemas.microsoft.com/office/drawing/2014/main" id="{00000000-0008-0000-0400-0000E4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401411" y="431346"/>
          <a:ext cx="2137410" cy="217260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9" name="Picture 228">
          <a:extLst>
            <a:ext uri="{FF2B5EF4-FFF2-40B4-BE49-F238E27FC236}">
              <a16:creationId xmlns:a16="http://schemas.microsoft.com/office/drawing/2014/main" id="{00000000-0008-0000-0400-0000E5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0" name="Picture 229">
          <a:extLst>
            <a:ext uri="{FF2B5EF4-FFF2-40B4-BE49-F238E27FC236}">
              <a16:creationId xmlns:a16="http://schemas.microsoft.com/office/drawing/2014/main" id="{00000000-0008-0000-0400-0000E6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1" name="Picture 230">
          <a:extLst>
            <a:ext uri="{FF2B5EF4-FFF2-40B4-BE49-F238E27FC236}">
              <a16:creationId xmlns:a16="http://schemas.microsoft.com/office/drawing/2014/main" id="{00000000-0008-0000-0400-0000E7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2" name="Picture 231">
          <a:extLst>
            <a:ext uri="{FF2B5EF4-FFF2-40B4-BE49-F238E27FC236}">
              <a16:creationId xmlns:a16="http://schemas.microsoft.com/office/drawing/2014/main" id="{00000000-0008-0000-0400-0000E8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3" name="Picture 232">
          <a:extLst>
            <a:ext uri="{FF2B5EF4-FFF2-40B4-BE49-F238E27FC236}">
              <a16:creationId xmlns:a16="http://schemas.microsoft.com/office/drawing/2014/main" id="{00000000-0008-0000-0400-0000E9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4" name="Picture 233">
          <a:extLst>
            <a:ext uri="{FF2B5EF4-FFF2-40B4-BE49-F238E27FC236}">
              <a16:creationId xmlns:a16="http://schemas.microsoft.com/office/drawing/2014/main" id="{00000000-0008-0000-0400-0000EA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35" name="Picture 234">
          <a:extLst>
            <a:ext uri="{FF2B5EF4-FFF2-40B4-BE49-F238E27FC236}">
              <a16:creationId xmlns:a16="http://schemas.microsoft.com/office/drawing/2014/main" id="{00000000-0008-0000-0400-0000EB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36" name="Picture 235">
          <a:extLst>
            <a:ext uri="{FF2B5EF4-FFF2-40B4-BE49-F238E27FC236}">
              <a16:creationId xmlns:a16="http://schemas.microsoft.com/office/drawing/2014/main" id="{00000000-0008-0000-0400-0000EC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37" name="Picture 236">
          <a:extLst>
            <a:ext uri="{FF2B5EF4-FFF2-40B4-BE49-F238E27FC236}">
              <a16:creationId xmlns:a16="http://schemas.microsoft.com/office/drawing/2014/main" id="{00000000-0008-0000-0400-0000ED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8" name="Picture 237">
          <a:extLst>
            <a:ext uri="{FF2B5EF4-FFF2-40B4-BE49-F238E27FC236}">
              <a16:creationId xmlns:a16="http://schemas.microsoft.com/office/drawing/2014/main" id="{00000000-0008-0000-0400-0000EE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9" name="Picture 238">
          <a:extLst>
            <a:ext uri="{FF2B5EF4-FFF2-40B4-BE49-F238E27FC236}">
              <a16:creationId xmlns:a16="http://schemas.microsoft.com/office/drawing/2014/main" id="{00000000-0008-0000-0400-0000EF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40" name="Picture 239">
          <a:extLst>
            <a:ext uri="{FF2B5EF4-FFF2-40B4-BE49-F238E27FC236}">
              <a16:creationId xmlns:a16="http://schemas.microsoft.com/office/drawing/2014/main" id="{00000000-0008-0000-0400-0000F0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41" name="Picture 240">
          <a:extLst>
            <a:ext uri="{FF2B5EF4-FFF2-40B4-BE49-F238E27FC236}">
              <a16:creationId xmlns:a16="http://schemas.microsoft.com/office/drawing/2014/main" id="{00000000-0008-0000-0400-0000F1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42" name="Picture 241">
          <a:extLst>
            <a:ext uri="{FF2B5EF4-FFF2-40B4-BE49-F238E27FC236}">
              <a16:creationId xmlns:a16="http://schemas.microsoft.com/office/drawing/2014/main" id="{00000000-0008-0000-0400-0000F2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43" name="Picture 242">
          <a:extLst>
            <a:ext uri="{FF2B5EF4-FFF2-40B4-BE49-F238E27FC236}">
              <a16:creationId xmlns:a16="http://schemas.microsoft.com/office/drawing/2014/main" id="{00000000-0008-0000-0400-0000F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44" name="Picture 243">
          <a:extLst>
            <a:ext uri="{FF2B5EF4-FFF2-40B4-BE49-F238E27FC236}">
              <a16:creationId xmlns:a16="http://schemas.microsoft.com/office/drawing/2014/main" id="{00000000-0008-0000-0400-0000F4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45" name="Picture 244">
          <a:extLst>
            <a:ext uri="{FF2B5EF4-FFF2-40B4-BE49-F238E27FC236}">
              <a16:creationId xmlns:a16="http://schemas.microsoft.com/office/drawing/2014/main" id="{00000000-0008-0000-0400-0000F5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257175</xdr:colOff>
      <xdr:row>1</xdr:row>
      <xdr:rowOff>228600</xdr:rowOff>
    </xdr:from>
    <xdr:to>
      <xdr:col>1</xdr:col>
      <xdr:colOff>2381250</xdr:colOff>
      <xdr:row>2</xdr:row>
      <xdr:rowOff>1352550</xdr:rowOff>
    </xdr:to>
    <xdr:pic>
      <xdr:nvPicPr>
        <xdr:cNvPr id="246" name="Picture 3">
          <a:extLst>
            <a:ext uri="{FF2B5EF4-FFF2-40B4-BE49-F238E27FC236}">
              <a16:creationId xmlns:a16="http://schemas.microsoft.com/office/drawing/2014/main" id="{00000000-0008-0000-0400-0000F6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00050" y="428625"/>
          <a:ext cx="2124075"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47" name="Picture 246">
          <a:extLst>
            <a:ext uri="{FF2B5EF4-FFF2-40B4-BE49-F238E27FC236}">
              <a16:creationId xmlns:a16="http://schemas.microsoft.com/office/drawing/2014/main" id="{00000000-0008-0000-0400-0000F7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48" name="Picture 247">
          <a:extLst>
            <a:ext uri="{FF2B5EF4-FFF2-40B4-BE49-F238E27FC236}">
              <a16:creationId xmlns:a16="http://schemas.microsoft.com/office/drawing/2014/main" id="{00000000-0008-0000-0400-0000F8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49" name="Picture 248">
          <a:extLst>
            <a:ext uri="{FF2B5EF4-FFF2-40B4-BE49-F238E27FC236}">
              <a16:creationId xmlns:a16="http://schemas.microsoft.com/office/drawing/2014/main" id="{00000000-0008-0000-0400-0000F9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0" name="Picture 249">
          <a:extLst>
            <a:ext uri="{FF2B5EF4-FFF2-40B4-BE49-F238E27FC236}">
              <a16:creationId xmlns:a16="http://schemas.microsoft.com/office/drawing/2014/main" id="{00000000-0008-0000-0400-0000FA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2381250</xdr:colOff>
      <xdr:row>2</xdr:row>
      <xdr:rowOff>1352550</xdr:rowOff>
    </xdr:to>
    <xdr:pic>
      <xdr:nvPicPr>
        <xdr:cNvPr id="251" name="Picture 250">
          <a:extLst>
            <a:ext uri="{FF2B5EF4-FFF2-40B4-BE49-F238E27FC236}">
              <a16:creationId xmlns:a16="http://schemas.microsoft.com/office/drawing/2014/main" id="{00000000-0008-0000-0400-0000FB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401411" y="421821"/>
          <a:ext cx="2122714" cy="2159454"/>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2" name="Picture 251">
          <a:extLst>
            <a:ext uri="{FF2B5EF4-FFF2-40B4-BE49-F238E27FC236}">
              <a16:creationId xmlns:a16="http://schemas.microsoft.com/office/drawing/2014/main" id="{24A14967-10D6-4EEA-AA6C-9757BD4151A3}"/>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3" name="Picture 252">
          <a:extLst>
            <a:ext uri="{FF2B5EF4-FFF2-40B4-BE49-F238E27FC236}">
              <a16:creationId xmlns:a16="http://schemas.microsoft.com/office/drawing/2014/main" id="{C466BBA1-2A8A-45C4-A64D-F64BFB5FD36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4" name="Picture 253">
          <a:extLst>
            <a:ext uri="{FF2B5EF4-FFF2-40B4-BE49-F238E27FC236}">
              <a16:creationId xmlns:a16="http://schemas.microsoft.com/office/drawing/2014/main" id="{BF641B61-94A0-45EB-8B48-291ECF7CA223}"/>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5" name="Picture 254">
          <a:extLst>
            <a:ext uri="{FF2B5EF4-FFF2-40B4-BE49-F238E27FC236}">
              <a16:creationId xmlns:a16="http://schemas.microsoft.com/office/drawing/2014/main" id="{96BBB0EC-6818-48EF-8285-6001711B3B95}"/>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6" name="Picture 255">
          <a:extLst>
            <a:ext uri="{FF2B5EF4-FFF2-40B4-BE49-F238E27FC236}">
              <a16:creationId xmlns:a16="http://schemas.microsoft.com/office/drawing/2014/main" id="{BECA89D0-F169-4ABB-BD28-4801287E2F83}"/>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7" name="Picture 256">
          <a:extLst>
            <a:ext uri="{FF2B5EF4-FFF2-40B4-BE49-F238E27FC236}">
              <a16:creationId xmlns:a16="http://schemas.microsoft.com/office/drawing/2014/main" id="{7037FB86-F4B5-46B4-93D3-843AEF23511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8" name="Picture 257">
          <a:extLst>
            <a:ext uri="{FF2B5EF4-FFF2-40B4-BE49-F238E27FC236}">
              <a16:creationId xmlns:a16="http://schemas.microsoft.com/office/drawing/2014/main" id="{792623F2-EB11-4FE6-B0D8-1D310FDBE989}"/>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9" name="Picture 258">
          <a:extLst>
            <a:ext uri="{FF2B5EF4-FFF2-40B4-BE49-F238E27FC236}">
              <a16:creationId xmlns:a16="http://schemas.microsoft.com/office/drawing/2014/main" id="{076366F2-152F-4435-9497-77FE3078836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0" name="Picture 259">
          <a:extLst>
            <a:ext uri="{FF2B5EF4-FFF2-40B4-BE49-F238E27FC236}">
              <a16:creationId xmlns:a16="http://schemas.microsoft.com/office/drawing/2014/main" id="{8E49D70D-0220-4930-9707-E86BAA1F015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61" name="Picture 260">
          <a:extLst>
            <a:ext uri="{FF2B5EF4-FFF2-40B4-BE49-F238E27FC236}">
              <a16:creationId xmlns:a16="http://schemas.microsoft.com/office/drawing/2014/main" id="{6CBF781C-40F1-46C0-BE57-48ECE2C6A2D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2" name="Picture 261">
          <a:extLst>
            <a:ext uri="{FF2B5EF4-FFF2-40B4-BE49-F238E27FC236}">
              <a16:creationId xmlns:a16="http://schemas.microsoft.com/office/drawing/2014/main" id="{7AE42780-839A-4652-9FF6-096FBED6928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3" name="Picture 262">
          <a:extLst>
            <a:ext uri="{FF2B5EF4-FFF2-40B4-BE49-F238E27FC236}">
              <a16:creationId xmlns:a16="http://schemas.microsoft.com/office/drawing/2014/main" id="{5E8DEDD4-174C-414B-BC4B-7E613E098C7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4" name="Picture 263">
          <a:extLst>
            <a:ext uri="{FF2B5EF4-FFF2-40B4-BE49-F238E27FC236}">
              <a16:creationId xmlns:a16="http://schemas.microsoft.com/office/drawing/2014/main" id="{DCDF8E4E-DADB-4D9C-A130-E0C25253C46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5" name="Picture 264">
          <a:extLst>
            <a:ext uri="{FF2B5EF4-FFF2-40B4-BE49-F238E27FC236}">
              <a16:creationId xmlns:a16="http://schemas.microsoft.com/office/drawing/2014/main" id="{E2D9C459-323D-48F9-8FF2-BE78189483E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6" name="Picture 265">
          <a:extLst>
            <a:ext uri="{FF2B5EF4-FFF2-40B4-BE49-F238E27FC236}">
              <a16:creationId xmlns:a16="http://schemas.microsoft.com/office/drawing/2014/main" id="{485B4143-97BA-40F1-8FC8-F581EBC8A4F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7" name="Picture 266">
          <a:extLst>
            <a:ext uri="{FF2B5EF4-FFF2-40B4-BE49-F238E27FC236}">
              <a16:creationId xmlns:a16="http://schemas.microsoft.com/office/drawing/2014/main" id="{F57F831B-3AB8-43B7-98AE-0A28D355413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8" name="Picture 267">
          <a:extLst>
            <a:ext uri="{FF2B5EF4-FFF2-40B4-BE49-F238E27FC236}">
              <a16:creationId xmlns:a16="http://schemas.microsoft.com/office/drawing/2014/main" id="{9F44E254-4EC2-42BC-9378-48B9F05C3948}"/>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9" name="Picture 268">
          <a:extLst>
            <a:ext uri="{FF2B5EF4-FFF2-40B4-BE49-F238E27FC236}">
              <a16:creationId xmlns:a16="http://schemas.microsoft.com/office/drawing/2014/main" id="{7621E72A-5B5D-46B0-B43E-DD268CFBDF39}"/>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70" name="Picture 269">
          <a:extLst>
            <a:ext uri="{FF2B5EF4-FFF2-40B4-BE49-F238E27FC236}">
              <a16:creationId xmlns:a16="http://schemas.microsoft.com/office/drawing/2014/main" id="{6A6082A9-6970-4F39-BBF1-08789930366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2381250</xdr:colOff>
      <xdr:row>2</xdr:row>
      <xdr:rowOff>1352550</xdr:rowOff>
    </xdr:to>
    <xdr:pic>
      <xdr:nvPicPr>
        <xdr:cNvPr id="271" name="Picture 270">
          <a:extLst>
            <a:ext uri="{FF2B5EF4-FFF2-40B4-BE49-F238E27FC236}">
              <a16:creationId xmlns:a16="http://schemas.microsoft.com/office/drawing/2014/main" id="{61BB00FF-1F90-4E26-A504-FA1B4258543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21821"/>
          <a:ext cx="2122714" cy="2159454"/>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72" name="Picture 271">
          <a:extLst>
            <a:ext uri="{FF2B5EF4-FFF2-40B4-BE49-F238E27FC236}">
              <a16:creationId xmlns:a16="http://schemas.microsoft.com/office/drawing/2014/main" id="{75B7F462-7054-4BDB-9C24-457B9857679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oneCellAnchor>
    <xdr:from>
      <xdr:col>1</xdr:col>
      <xdr:colOff>257175</xdr:colOff>
      <xdr:row>1</xdr:row>
      <xdr:rowOff>228600</xdr:rowOff>
    </xdr:from>
    <xdr:ext cx="2133600" cy="2162175"/>
    <xdr:pic>
      <xdr:nvPicPr>
        <xdr:cNvPr id="273" name="Picture 3">
          <a:extLst>
            <a:ext uri="{FF2B5EF4-FFF2-40B4-BE49-F238E27FC236}">
              <a16:creationId xmlns:a16="http://schemas.microsoft.com/office/drawing/2014/main" id="{57939A1D-CBDE-4B85-A782-B14C21DA679A}"/>
            </a:ext>
          </a:extLst>
        </xdr:cNvPr>
        <xdr:cNvPicPr>
          <a:picLocks noChangeAspect="1"/>
        </xdr:cNvPicPr>
      </xdr:nvPicPr>
      <xdr:blipFill>
        <a:blip xmlns:r="http://schemas.openxmlformats.org/officeDocument/2006/relationships" r:embed="rId21"/>
        <a:stretch>
          <a:fillRect/>
        </a:stretch>
      </xdr:blipFill>
      <xdr:spPr>
        <a:xfrm>
          <a:off x="400050" y="428625"/>
          <a:ext cx="2133600" cy="2162175"/>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325581</xdr:colOff>
      <xdr:row>2</xdr:row>
      <xdr:rowOff>0</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2</xdr:row>
      <xdr:rowOff>0</xdr:rowOff>
    </xdr:to>
    <xdr:pic>
      <xdr:nvPicPr>
        <xdr:cNvPr id="6" name="Picture 3">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953875" y="495300"/>
          <a:ext cx="13430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 name="Picture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 name="Picture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 name="Picture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 name="Picture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 name="Picture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 name="Picture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 name="Picture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 name="Picture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 name="Picture 15">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 name="Picture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 name="Picture 17">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9" name="Picture 18">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0" name="Picture 19">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1" name="Picture 20">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2" name="Picture 21">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3" name="Picture 22">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4" name="Picture 23">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5" name="Picture 24">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6" name="Picture 25">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7" name="Picture 26">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1953875" y="494434"/>
          <a:ext cx="1344756" cy="160943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8" name="Picture 27">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9" name="Picture 28">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0" name="Picture 29">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1" name="Picture 30">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2" name="Picture 31">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3" name="Picture 32">
          <a:extLst>
            <a:ext uri="{FF2B5EF4-FFF2-40B4-BE49-F238E27FC236}">
              <a16:creationId xmlns:a16="http://schemas.microsoft.com/office/drawing/2014/main" id="{00000000-0008-0000-0500-00002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4" name="Picture 33">
          <a:extLst>
            <a:ext uri="{FF2B5EF4-FFF2-40B4-BE49-F238E27FC236}">
              <a16:creationId xmlns:a16="http://schemas.microsoft.com/office/drawing/2014/main" id="{00000000-0008-0000-0500-00002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5" name="Picture 34">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6" name="Picture 35">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7" name="Picture 36">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8" name="Picture 37">
          <a:extLst>
            <a:ext uri="{FF2B5EF4-FFF2-40B4-BE49-F238E27FC236}">
              <a16:creationId xmlns:a16="http://schemas.microsoft.com/office/drawing/2014/main" id="{00000000-0008-0000-0500-00002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9" name="Picture 38">
          <a:extLst>
            <a:ext uri="{FF2B5EF4-FFF2-40B4-BE49-F238E27FC236}">
              <a16:creationId xmlns:a16="http://schemas.microsoft.com/office/drawing/2014/main" id="{00000000-0008-0000-0500-00002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0" name="Picture 39">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1" name="Picture 40">
          <a:extLst>
            <a:ext uri="{FF2B5EF4-FFF2-40B4-BE49-F238E27FC236}">
              <a16:creationId xmlns:a16="http://schemas.microsoft.com/office/drawing/2014/main" id="{00000000-0008-0000-0500-00002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2" name="Picture 41">
          <a:extLst>
            <a:ext uri="{FF2B5EF4-FFF2-40B4-BE49-F238E27FC236}">
              <a16:creationId xmlns:a16="http://schemas.microsoft.com/office/drawing/2014/main" id="{00000000-0008-0000-0500-00002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3" name="Picture 42">
          <a:extLst>
            <a:ext uri="{FF2B5EF4-FFF2-40B4-BE49-F238E27FC236}">
              <a16:creationId xmlns:a16="http://schemas.microsoft.com/office/drawing/2014/main" id="{00000000-0008-0000-0500-00002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4" name="Picture 43">
          <a:extLst>
            <a:ext uri="{FF2B5EF4-FFF2-40B4-BE49-F238E27FC236}">
              <a16:creationId xmlns:a16="http://schemas.microsoft.com/office/drawing/2014/main" id="{00000000-0008-0000-0500-00002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5" name="Picture 44">
          <a:extLst>
            <a:ext uri="{FF2B5EF4-FFF2-40B4-BE49-F238E27FC236}">
              <a16:creationId xmlns:a16="http://schemas.microsoft.com/office/drawing/2014/main" id="{00000000-0008-0000-0500-00002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7" name="Picture 46">
          <a:extLst>
            <a:ext uri="{FF2B5EF4-FFF2-40B4-BE49-F238E27FC236}">
              <a16:creationId xmlns:a16="http://schemas.microsoft.com/office/drawing/2014/main" id="{00000000-0008-0000-0500-00002F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8" name="Picture 47">
          <a:extLst>
            <a:ext uri="{FF2B5EF4-FFF2-40B4-BE49-F238E27FC236}">
              <a16:creationId xmlns:a16="http://schemas.microsoft.com/office/drawing/2014/main" id="{00000000-0008-0000-0500-000030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9" name="Picture 48">
          <a:extLst>
            <a:ext uri="{FF2B5EF4-FFF2-40B4-BE49-F238E27FC236}">
              <a16:creationId xmlns:a16="http://schemas.microsoft.com/office/drawing/2014/main" id="{00000000-0008-0000-0500-00003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0" name="Picture 49">
          <a:extLst>
            <a:ext uri="{FF2B5EF4-FFF2-40B4-BE49-F238E27FC236}">
              <a16:creationId xmlns:a16="http://schemas.microsoft.com/office/drawing/2014/main" id="{00000000-0008-0000-0500-00003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1" name="Picture 50">
          <a:extLst>
            <a:ext uri="{FF2B5EF4-FFF2-40B4-BE49-F238E27FC236}">
              <a16:creationId xmlns:a16="http://schemas.microsoft.com/office/drawing/2014/main" id="{00000000-0008-0000-0500-000033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2" name="Picture 51">
          <a:extLst>
            <a:ext uri="{FF2B5EF4-FFF2-40B4-BE49-F238E27FC236}">
              <a16:creationId xmlns:a16="http://schemas.microsoft.com/office/drawing/2014/main" id="{00000000-0008-0000-0500-000034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3" name="Picture 52">
          <a:extLst>
            <a:ext uri="{FF2B5EF4-FFF2-40B4-BE49-F238E27FC236}">
              <a16:creationId xmlns:a16="http://schemas.microsoft.com/office/drawing/2014/main" id="{00000000-0008-0000-0500-00003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4" name="Picture 53">
          <a:extLst>
            <a:ext uri="{FF2B5EF4-FFF2-40B4-BE49-F238E27FC236}">
              <a16:creationId xmlns:a16="http://schemas.microsoft.com/office/drawing/2014/main" id="{00000000-0008-0000-0500-00003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5" name="Picture 54">
          <a:extLst>
            <a:ext uri="{FF2B5EF4-FFF2-40B4-BE49-F238E27FC236}">
              <a16:creationId xmlns:a16="http://schemas.microsoft.com/office/drawing/2014/main" id="{00000000-0008-0000-0500-00003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6" name="Picture 55">
          <a:extLst>
            <a:ext uri="{FF2B5EF4-FFF2-40B4-BE49-F238E27FC236}">
              <a16:creationId xmlns:a16="http://schemas.microsoft.com/office/drawing/2014/main" id="{00000000-0008-0000-0500-00003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7" name="Picture 56">
          <a:extLst>
            <a:ext uri="{FF2B5EF4-FFF2-40B4-BE49-F238E27FC236}">
              <a16:creationId xmlns:a16="http://schemas.microsoft.com/office/drawing/2014/main" id="{00000000-0008-0000-0500-00003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8" name="Picture 57">
          <a:extLst>
            <a:ext uri="{FF2B5EF4-FFF2-40B4-BE49-F238E27FC236}">
              <a16:creationId xmlns:a16="http://schemas.microsoft.com/office/drawing/2014/main" id="{00000000-0008-0000-0500-00003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25300"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9" name="Picture 58">
          <a:extLst>
            <a:ext uri="{FF2B5EF4-FFF2-40B4-BE49-F238E27FC236}">
              <a16:creationId xmlns:a16="http://schemas.microsoft.com/office/drawing/2014/main" id="{00000000-0008-0000-0500-00003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1" name="Picture 60">
          <a:extLst>
            <a:ext uri="{FF2B5EF4-FFF2-40B4-BE49-F238E27FC236}">
              <a16:creationId xmlns:a16="http://schemas.microsoft.com/office/drawing/2014/main" id="{00000000-0008-0000-0500-00003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2" name="Picture 61">
          <a:extLst>
            <a:ext uri="{FF2B5EF4-FFF2-40B4-BE49-F238E27FC236}">
              <a16:creationId xmlns:a16="http://schemas.microsoft.com/office/drawing/2014/main" id="{00000000-0008-0000-0500-00003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3" name="Picture 62">
          <a:extLst>
            <a:ext uri="{FF2B5EF4-FFF2-40B4-BE49-F238E27FC236}">
              <a16:creationId xmlns:a16="http://schemas.microsoft.com/office/drawing/2014/main" id="{00000000-0008-0000-0500-00003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4" name="Picture 63">
          <a:extLst>
            <a:ext uri="{FF2B5EF4-FFF2-40B4-BE49-F238E27FC236}">
              <a16:creationId xmlns:a16="http://schemas.microsoft.com/office/drawing/2014/main" id="{00000000-0008-0000-0500-00004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5" name="Picture 64">
          <a:extLst>
            <a:ext uri="{FF2B5EF4-FFF2-40B4-BE49-F238E27FC236}">
              <a16:creationId xmlns:a16="http://schemas.microsoft.com/office/drawing/2014/main" id="{00000000-0008-0000-0500-00004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6" name="Picture 65">
          <a:extLst>
            <a:ext uri="{FF2B5EF4-FFF2-40B4-BE49-F238E27FC236}">
              <a16:creationId xmlns:a16="http://schemas.microsoft.com/office/drawing/2014/main" id="{00000000-0008-0000-0500-00004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7" name="Picture 66">
          <a:extLst>
            <a:ext uri="{FF2B5EF4-FFF2-40B4-BE49-F238E27FC236}">
              <a16:creationId xmlns:a16="http://schemas.microsoft.com/office/drawing/2014/main" id="{00000000-0008-0000-0500-00004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8" name="Picture 67">
          <a:extLst>
            <a:ext uri="{FF2B5EF4-FFF2-40B4-BE49-F238E27FC236}">
              <a16:creationId xmlns:a16="http://schemas.microsoft.com/office/drawing/2014/main" id="{00000000-0008-0000-0500-00004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9" name="Picture 68">
          <a:extLst>
            <a:ext uri="{FF2B5EF4-FFF2-40B4-BE49-F238E27FC236}">
              <a16:creationId xmlns:a16="http://schemas.microsoft.com/office/drawing/2014/main" id="{00000000-0008-0000-0500-00004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2</xdr:row>
      <xdr:rowOff>0</xdr:rowOff>
    </xdr:to>
    <xdr:pic>
      <xdr:nvPicPr>
        <xdr:cNvPr id="70" name="Picture 3">
          <a:extLst>
            <a:ext uri="{FF2B5EF4-FFF2-40B4-BE49-F238E27FC236}">
              <a16:creationId xmlns:a16="http://schemas.microsoft.com/office/drawing/2014/main" id="{00000000-0008-0000-0500-000046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1953875" y="495300"/>
          <a:ext cx="13430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1" name="Picture 70">
          <a:extLst>
            <a:ext uri="{FF2B5EF4-FFF2-40B4-BE49-F238E27FC236}">
              <a16:creationId xmlns:a16="http://schemas.microsoft.com/office/drawing/2014/main" id="{00000000-0008-0000-0500-00004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2" name="Picture 71">
          <a:extLst>
            <a:ext uri="{FF2B5EF4-FFF2-40B4-BE49-F238E27FC236}">
              <a16:creationId xmlns:a16="http://schemas.microsoft.com/office/drawing/2014/main" id="{00000000-0008-0000-0500-00004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3" name="Picture 72">
          <a:extLst>
            <a:ext uri="{FF2B5EF4-FFF2-40B4-BE49-F238E27FC236}">
              <a16:creationId xmlns:a16="http://schemas.microsoft.com/office/drawing/2014/main" id="{00000000-0008-0000-0500-00004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4" name="Picture 73">
          <a:extLst>
            <a:ext uri="{FF2B5EF4-FFF2-40B4-BE49-F238E27FC236}">
              <a16:creationId xmlns:a16="http://schemas.microsoft.com/office/drawing/2014/main" id="{00000000-0008-0000-0500-00004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6" name="Picture 75">
          <a:extLst>
            <a:ext uri="{FF2B5EF4-FFF2-40B4-BE49-F238E27FC236}">
              <a16:creationId xmlns:a16="http://schemas.microsoft.com/office/drawing/2014/main" id="{00000000-0008-0000-0500-00004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7" name="Picture 76">
          <a:extLst>
            <a:ext uri="{FF2B5EF4-FFF2-40B4-BE49-F238E27FC236}">
              <a16:creationId xmlns:a16="http://schemas.microsoft.com/office/drawing/2014/main" id="{00000000-0008-0000-0500-00004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8" name="Picture 77">
          <a:extLst>
            <a:ext uri="{FF2B5EF4-FFF2-40B4-BE49-F238E27FC236}">
              <a16:creationId xmlns:a16="http://schemas.microsoft.com/office/drawing/2014/main" id="{00000000-0008-0000-0500-00004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9" name="Picture 78">
          <a:extLst>
            <a:ext uri="{FF2B5EF4-FFF2-40B4-BE49-F238E27FC236}">
              <a16:creationId xmlns:a16="http://schemas.microsoft.com/office/drawing/2014/main" id="{00000000-0008-0000-0500-00004F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0" name="Picture 79">
          <a:extLst>
            <a:ext uri="{FF2B5EF4-FFF2-40B4-BE49-F238E27FC236}">
              <a16:creationId xmlns:a16="http://schemas.microsoft.com/office/drawing/2014/main" id="{00000000-0008-0000-0500-000050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1" name="Picture 80">
          <a:extLst>
            <a:ext uri="{FF2B5EF4-FFF2-40B4-BE49-F238E27FC236}">
              <a16:creationId xmlns:a16="http://schemas.microsoft.com/office/drawing/2014/main" id="{00000000-0008-0000-0500-000051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3782"/>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2" name="Picture 81">
          <a:extLst>
            <a:ext uri="{FF2B5EF4-FFF2-40B4-BE49-F238E27FC236}">
              <a16:creationId xmlns:a16="http://schemas.microsoft.com/office/drawing/2014/main" id="{00000000-0008-0000-0500-000052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3" name="Picture 82">
          <a:extLst>
            <a:ext uri="{FF2B5EF4-FFF2-40B4-BE49-F238E27FC236}">
              <a16:creationId xmlns:a16="http://schemas.microsoft.com/office/drawing/2014/main" id="{00000000-0008-0000-0500-000053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4" name="Picture 83">
          <a:extLst>
            <a:ext uri="{FF2B5EF4-FFF2-40B4-BE49-F238E27FC236}">
              <a16:creationId xmlns:a16="http://schemas.microsoft.com/office/drawing/2014/main" id="{00000000-0008-0000-0500-000054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5" name="Picture 84">
          <a:extLst>
            <a:ext uri="{FF2B5EF4-FFF2-40B4-BE49-F238E27FC236}">
              <a16:creationId xmlns:a16="http://schemas.microsoft.com/office/drawing/2014/main" id="{00000000-0008-0000-0500-000055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60943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6" name="Picture 85">
          <a:extLst>
            <a:ext uri="{FF2B5EF4-FFF2-40B4-BE49-F238E27FC236}">
              <a16:creationId xmlns:a16="http://schemas.microsoft.com/office/drawing/2014/main" id="{00000000-0008-0000-0500-000056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7" name="Picture 86">
          <a:extLst>
            <a:ext uri="{FF2B5EF4-FFF2-40B4-BE49-F238E27FC236}">
              <a16:creationId xmlns:a16="http://schemas.microsoft.com/office/drawing/2014/main" id="{00000000-0008-0000-0500-000057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8" name="Picture 87">
          <a:extLst>
            <a:ext uri="{FF2B5EF4-FFF2-40B4-BE49-F238E27FC236}">
              <a16:creationId xmlns:a16="http://schemas.microsoft.com/office/drawing/2014/main" id="{00000000-0008-0000-0500-000058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9" name="Picture 88">
          <a:extLst>
            <a:ext uri="{FF2B5EF4-FFF2-40B4-BE49-F238E27FC236}">
              <a16:creationId xmlns:a16="http://schemas.microsoft.com/office/drawing/2014/main" id="{00000000-0008-0000-0500-000059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0" name="Picture 89">
          <a:extLst>
            <a:ext uri="{FF2B5EF4-FFF2-40B4-BE49-F238E27FC236}">
              <a16:creationId xmlns:a16="http://schemas.microsoft.com/office/drawing/2014/main" id="{00000000-0008-0000-0500-00005A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1" name="Picture 90">
          <a:extLst>
            <a:ext uri="{FF2B5EF4-FFF2-40B4-BE49-F238E27FC236}">
              <a16:creationId xmlns:a16="http://schemas.microsoft.com/office/drawing/2014/main" id="{00000000-0008-0000-0500-00005B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2" name="Picture 91">
          <a:extLst>
            <a:ext uri="{FF2B5EF4-FFF2-40B4-BE49-F238E27FC236}">
              <a16:creationId xmlns:a16="http://schemas.microsoft.com/office/drawing/2014/main" id="{00000000-0008-0000-0500-00005C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3" name="Picture 92">
          <a:extLst>
            <a:ext uri="{FF2B5EF4-FFF2-40B4-BE49-F238E27FC236}">
              <a16:creationId xmlns:a16="http://schemas.microsoft.com/office/drawing/2014/main" id="{00000000-0008-0000-0500-00005D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4" name="Picture 93">
          <a:extLst>
            <a:ext uri="{FF2B5EF4-FFF2-40B4-BE49-F238E27FC236}">
              <a16:creationId xmlns:a16="http://schemas.microsoft.com/office/drawing/2014/main" id="{00000000-0008-0000-0500-00005E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5" name="Picture 94">
          <a:extLst>
            <a:ext uri="{FF2B5EF4-FFF2-40B4-BE49-F238E27FC236}">
              <a16:creationId xmlns:a16="http://schemas.microsoft.com/office/drawing/2014/main" id="{00000000-0008-0000-0500-00005F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6" name="Picture 95">
          <a:extLst>
            <a:ext uri="{FF2B5EF4-FFF2-40B4-BE49-F238E27FC236}">
              <a16:creationId xmlns:a16="http://schemas.microsoft.com/office/drawing/2014/main" id="{00000000-0008-0000-0500-00006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7" name="Picture 96">
          <a:extLst>
            <a:ext uri="{FF2B5EF4-FFF2-40B4-BE49-F238E27FC236}">
              <a16:creationId xmlns:a16="http://schemas.microsoft.com/office/drawing/2014/main" id="{00000000-0008-0000-0500-000061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8" name="Picture 97">
          <a:extLst>
            <a:ext uri="{FF2B5EF4-FFF2-40B4-BE49-F238E27FC236}">
              <a16:creationId xmlns:a16="http://schemas.microsoft.com/office/drawing/2014/main" id="{00000000-0008-0000-0500-000062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9" name="Picture 98">
          <a:extLst>
            <a:ext uri="{FF2B5EF4-FFF2-40B4-BE49-F238E27FC236}">
              <a16:creationId xmlns:a16="http://schemas.microsoft.com/office/drawing/2014/main" id="{00000000-0008-0000-0500-000063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200025"/>
          <a:ext cx="1344756" cy="208251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0" name="Picture 99">
          <a:extLst>
            <a:ext uri="{FF2B5EF4-FFF2-40B4-BE49-F238E27FC236}">
              <a16:creationId xmlns:a16="http://schemas.microsoft.com/office/drawing/2014/main" id="{00000000-0008-0000-0500-000064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36108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1" name="Picture 100">
          <a:extLst>
            <a:ext uri="{FF2B5EF4-FFF2-40B4-BE49-F238E27FC236}">
              <a16:creationId xmlns:a16="http://schemas.microsoft.com/office/drawing/2014/main" id="{00000000-0008-0000-0500-000065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494434"/>
          <a:ext cx="1344756" cy="176564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2" name="Picture 101">
          <a:extLst>
            <a:ext uri="{FF2B5EF4-FFF2-40B4-BE49-F238E27FC236}">
              <a16:creationId xmlns:a16="http://schemas.microsoft.com/office/drawing/2014/main" id="{00000000-0008-0000-0500-000066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3" name="Picture 102">
          <a:extLst>
            <a:ext uri="{FF2B5EF4-FFF2-40B4-BE49-F238E27FC236}">
              <a16:creationId xmlns:a16="http://schemas.microsoft.com/office/drawing/2014/main" id="{00000000-0008-0000-0500-000067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4" name="Picture 103">
          <a:extLst>
            <a:ext uri="{FF2B5EF4-FFF2-40B4-BE49-F238E27FC236}">
              <a16:creationId xmlns:a16="http://schemas.microsoft.com/office/drawing/2014/main" id="{00000000-0008-0000-0500-000068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5" name="Picture 104">
          <a:extLst>
            <a:ext uri="{FF2B5EF4-FFF2-40B4-BE49-F238E27FC236}">
              <a16:creationId xmlns:a16="http://schemas.microsoft.com/office/drawing/2014/main" id="{00000000-0008-0000-0500-000069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6" name="Picture 105">
          <a:extLst>
            <a:ext uri="{FF2B5EF4-FFF2-40B4-BE49-F238E27FC236}">
              <a16:creationId xmlns:a16="http://schemas.microsoft.com/office/drawing/2014/main" id="{00000000-0008-0000-0500-00006A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1953875" y="494434"/>
          <a:ext cx="1344756" cy="136178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7" name="Picture 106">
          <a:extLst>
            <a:ext uri="{FF2B5EF4-FFF2-40B4-BE49-F238E27FC236}">
              <a16:creationId xmlns:a16="http://schemas.microsoft.com/office/drawing/2014/main" id="{00000000-0008-0000-0500-00006B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8" name="Picture 107">
          <a:extLst>
            <a:ext uri="{FF2B5EF4-FFF2-40B4-BE49-F238E27FC236}">
              <a16:creationId xmlns:a16="http://schemas.microsoft.com/office/drawing/2014/main" id="{00000000-0008-0000-0500-00006C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9" name="Picture 108">
          <a:extLst>
            <a:ext uri="{FF2B5EF4-FFF2-40B4-BE49-F238E27FC236}">
              <a16:creationId xmlns:a16="http://schemas.microsoft.com/office/drawing/2014/main" id="{00000000-0008-0000-0500-00006D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0" name="Picture 109">
          <a:extLst>
            <a:ext uri="{FF2B5EF4-FFF2-40B4-BE49-F238E27FC236}">
              <a16:creationId xmlns:a16="http://schemas.microsoft.com/office/drawing/2014/main" id="{00000000-0008-0000-0500-00006E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1" name="Picture 110">
          <a:extLst>
            <a:ext uri="{FF2B5EF4-FFF2-40B4-BE49-F238E27FC236}">
              <a16:creationId xmlns:a16="http://schemas.microsoft.com/office/drawing/2014/main" id="{00000000-0008-0000-0500-00006F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bwMode="auto">
        <a:xfrm>
          <a:off x="11953875" y="494434"/>
          <a:ext cx="1344756" cy="1363215"/>
        </a:xfrm>
        <a:prstGeom prst="rect">
          <a:avLst/>
        </a:prstGeom>
        <a:noFill/>
        <a:ln>
          <a:noFill/>
        </a:ln>
      </xdr:spPr>
    </xdr:pic>
    <xdr:clientData/>
  </xdr:twoCellAnchor>
  <xdr:twoCellAnchor editAs="oneCell">
    <xdr:from>
      <xdr:col>7</xdr:col>
      <xdr:colOff>704850</xdr:colOff>
      <xdr:row>1</xdr:row>
      <xdr:rowOff>294408</xdr:rowOff>
    </xdr:from>
    <xdr:to>
      <xdr:col>8</xdr:col>
      <xdr:colOff>135081</xdr:colOff>
      <xdr:row>2</xdr:row>
      <xdr:rowOff>0</xdr:rowOff>
    </xdr:to>
    <xdr:pic>
      <xdr:nvPicPr>
        <xdr:cNvPr id="112" name="Picture 111">
          <a:extLst>
            <a:ext uri="{FF2B5EF4-FFF2-40B4-BE49-F238E27FC236}">
              <a16:creationId xmlns:a16="http://schemas.microsoft.com/office/drawing/2014/main" id="{00000000-0008-0000-0500-000070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11896725" y="494433"/>
          <a:ext cx="1344756" cy="1239117"/>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7" name="Picture 116">
          <a:extLst>
            <a:ext uri="{FF2B5EF4-FFF2-40B4-BE49-F238E27FC236}">
              <a16:creationId xmlns:a16="http://schemas.microsoft.com/office/drawing/2014/main" id="{00000000-0008-0000-0500-000075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8" name="Picture 117">
          <a:extLst>
            <a:ext uri="{FF2B5EF4-FFF2-40B4-BE49-F238E27FC236}">
              <a16:creationId xmlns:a16="http://schemas.microsoft.com/office/drawing/2014/main" id="{00000000-0008-0000-0500-000076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5" name="Picture 114">
          <a:extLst>
            <a:ext uri="{FF2B5EF4-FFF2-40B4-BE49-F238E27FC236}">
              <a16:creationId xmlns:a16="http://schemas.microsoft.com/office/drawing/2014/main" id="{00000000-0008-0000-0500-000073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6" name="Picture 115">
          <a:extLst>
            <a:ext uri="{FF2B5EF4-FFF2-40B4-BE49-F238E27FC236}">
              <a16:creationId xmlns:a16="http://schemas.microsoft.com/office/drawing/2014/main" id="{00000000-0008-0000-0500-000074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9" name="Picture 118">
          <a:extLst>
            <a:ext uri="{FF2B5EF4-FFF2-40B4-BE49-F238E27FC236}">
              <a16:creationId xmlns:a16="http://schemas.microsoft.com/office/drawing/2014/main" id="{00000000-0008-0000-0500-000077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0" name="Picture 119">
          <a:extLst>
            <a:ext uri="{FF2B5EF4-FFF2-40B4-BE49-F238E27FC236}">
              <a16:creationId xmlns:a16="http://schemas.microsoft.com/office/drawing/2014/main" id="{00000000-0008-0000-0500-000078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1" name="Picture 120">
          <a:extLst>
            <a:ext uri="{FF2B5EF4-FFF2-40B4-BE49-F238E27FC236}">
              <a16:creationId xmlns:a16="http://schemas.microsoft.com/office/drawing/2014/main" id="{00000000-0008-0000-0500-000079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2" name="Picture 121">
          <a:extLst>
            <a:ext uri="{FF2B5EF4-FFF2-40B4-BE49-F238E27FC236}">
              <a16:creationId xmlns:a16="http://schemas.microsoft.com/office/drawing/2014/main" id="{00000000-0008-0000-0500-00007A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3" name="Picture 122">
          <a:extLst>
            <a:ext uri="{FF2B5EF4-FFF2-40B4-BE49-F238E27FC236}">
              <a16:creationId xmlns:a16="http://schemas.microsoft.com/office/drawing/2014/main" id="{00000000-0008-0000-0500-00007B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4" name="Picture 123">
          <a:extLst>
            <a:ext uri="{FF2B5EF4-FFF2-40B4-BE49-F238E27FC236}">
              <a16:creationId xmlns:a16="http://schemas.microsoft.com/office/drawing/2014/main" id="{00000000-0008-0000-0500-00007C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5" name="Picture 124">
          <a:extLst>
            <a:ext uri="{FF2B5EF4-FFF2-40B4-BE49-F238E27FC236}">
              <a16:creationId xmlns:a16="http://schemas.microsoft.com/office/drawing/2014/main" id="{00000000-0008-0000-0500-00007D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6" name="Picture 125">
          <a:extLst>
            <a:ext uri="{FF2B5EF4-FFF2-40B4-BE49-F238E27FC236}">
              <a16:creationId xmlns:a16="http://schemas.microsoft.com/office/drawing/2014/main" id="{00000000-0008-0000-0500-00007E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7" name="Picture 126">
          <a:extLst>
            <a:ext uri="{FF2B5EF4-FFF2-40B4-BE49-F238E27FC236}">
              <a16:creationId xmlns:a16="http://schemas.microsoft.com/office/drawing/2014/main" id="{00000000-0008-0000-0500-00007F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8" name="Picture 127">
          <a:extLst>
            <a:ext uri="{FF2B5EF4-FFF2-40B4-BE49-F238E27FC236}">
              <a16:creationId xmlns:a16="http://schemas.microsoft.com/office/drawing/2014/main" id="{00000000-0008-0000-0500-000080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9" name="Picture 128">
          <a:extLst>
            <a:ext uri="{FF2B5EF4-FFF2-40B4-BE49-F238E27FC236}">
              <a16:creationId xmlns:a16="http://schemas.microsoft.com/office/drawing/2014/main" id="{00000000-0008-0000-0500-000081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0" name="Picture 129">
          <a:extLst>
            <a:ext uri="{FF2B5EF4-FFF2-40B4-BE49-F238E27FC236}">
              <a16:creationId xmlns:a16="http://schemas.microsoft.com/office/drawing/2014/main" id="{00000000-0008-0000-0500-000082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188263</xdr:colOff>
      <xdr:row>2</xdr:row>
      <xdr:rowOff>0</xdr:rowOff>
    </xdr:to>
    <xdr:pic>
      <xdr:nvPicPr>
        <xdr:cNvPr id="131" name="Picture 130">
          <a:extLst>
            <a:ext uri="{FF2B5EF4-FFF2-40B4-BE49-F238E27FC236}">
              <a16:creationId xmlns:a16="http://schemas.microsoft.com/office/drawing/2014/main" id="{00000000-0008-0000-0500-000083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0788" cy="135924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2" name="Picture 131">
          <a:extLst>
            <a:ext uri="{FF2B5EF4-FFF2-40B4-BE49-F238E27FC236}">
              <a16:creationId xmlns:a16="http://schemas.microsoft.com/office/drawing/2014/main" id="{00000000-0008-0000-0500-000084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4" name="Picture 133">
          <a:extLst>
            <a:ext uri="{FF2B5EF4-FFF2-40B4-BE49-F238E27FC236}">
              <a16:creationId xmlns:a16="http://schemas.microsoft.com/office/drawing/2014/main" id="{00000000-0008-0000-0500-000086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5" name="Picture 134">
          <a:extLst>
            <a:ext uri="{FF2B5EF4-FFF2-40B4-BE49-F238E27FC236}">
              <a16:creationId xmlns:a16="http://schemas.microsoft.com/office/drawing/2014/main" id="{00000000-0008-0000-0500-000087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6" name="Picture 135">
          <a:extLst>
            <a:ext uri="{FF2B5EF4-FFF2-40B4-BE49-F238E27FC236}">
              <a16:creationId xmlns:a16="http://schemas.microsoft.com/office/drawing/2014/main" id="{00000000-0008-0000-0500-000088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7" name="Picture 136">
          <a:extLst>
            <a:ext uri="{FF2B5EF4-FFF2-40B4-BE49-F238E27FC236}">
              <a16:creationId xmlns:a16="http://schemas.microsoft.com/office/drawing/2014/main" id="{00000000-0008-0000-0500-000089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8" name="Picture 137">
          <a:extLst>
            <a:ext uri="{FF2B5EF4-FFF2-40B4-BE49-F238E27FC236}">
              <a16:creationId xmlns:a16="http://schemas.microsoft.com/office/drawing/2014/main" id="{00000000-0008-0000-0500-00008A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9" name="Picture 138">
          <a:extLst>
            <a:ext uri="{FF2B5EF4-FFF2-40B4-BE49-F238E27FC236}">
              <a16:creationId xmlns:a16="http://schemas.microsoft.com/office/drawing/2014/main" id="{00000000-0008-0000-0500-00008B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0" name="Picture 139">
          <a:extLst>
            <a:ext uri="{FF2B5EF4-FFF2-40B4-BE49-F238E27FC236}">
              <a16:creationId xmlns:a16="http://schemas.microsoft.com/office/drawing/2014/main" id="{00000000-0008-0000-0500-00008C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1" name="Picture 140">
          <a:extLst>
            <a:ext uri="{FF2B5EF4-FFF2-40B4-BE49-F238E27FC236}">
              <a16:creationId xmlns:a16="http://schemas.microsoft.com/office/drawing/2014/main" id="{00000000-0008-0000-0500-00008D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2" name="Picture 141">
          <a:extLst>
            <a:ext uri="{FF2B5EF4-FFF2-40B4-BE49-F238E27FC236}">
              <a16:creationId xmlns:a16="http://schemas.microsoft.com/office/drawing/2014/main" id="{00000000-0008-0000-0500-00008E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3" name="Picture 142">
          <a:extLst>
            <a:ext uri="{FF2B5EF4-FFF2-40B4-BE49-F238E27FC236}">
              <a16:creationId xmlns:a16="http://schemas.microsoft.com/office/drawing/2014/main" id="{00000000-0008-0000-0500-00008F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44350"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4" name="Picture 143">
          <a:extLst>
            <a:ext uri="{FF2B5EF4-FFF2-40B4-BE49-F238E27FC236}">
              <a16:creationId xmlns:a16="http://schemas.microsoft.com/office/drawing/2014/main" id="{00000000-0008-0000-0500-000090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45" name="Picture 144">
          <a:extLst>
            <a:ext uri="{FF2B5EF4-FFF2-40B4-BE49-F238E27FC236}">
              <a16:creationId xmlns:a16="http://schemas.microsoft.com/office/drawing/2014/main" id="{00000000-0008-0000-0500-000091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6" name="Picture 145">
          <a:extLst>
            <a:ext uri="{FF2B5EF4-FFF2-40B4-BE49-F238E27FC236}">
              <a16:creationId xmlns:a16="http://schemas.microsoft.com/office/drawing/2014/main" id="{00000000-0008-0000-0500-000092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7" name="Picture 146">
          <a:extLst>
            <a:ext uri="{FF2B5EF4-FFF2-40B4-BE49-F238E27FC236}">
              <a16:creationId xmlns:a16="http://schemas.microsoft.com/office/drawing/2014/main" id="{00000000-0008-0000-0500-000093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8" name="Picture 147">
          <a:extLst>
            <a:ext uri="{FF2B5EF4-FFF2-40B4-BE49-F238E27FC236}">
              <a16:creationId xmlns:a16="http://schemas.microsoft.com/office/drawing/2014/main" id="{00000000-0008-0000-0500-000094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bwMode="auto">
        <a:xfrm>
          <a:off x="11953875" y="494434"/>
          <a:ext cx="1344756" cy="13782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9" name="Picture 148">
          <a:extLst>
            <a:ext uri="{FF2B5EF4-FFF2-40B4-BE49-F238E27FC236}">
              <a16:creationId xmlns:a16="http://schemas.microsoft.com/office/drawing/2014/main" id="{00000000-0008-0000-0500-000095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0" name="Picture 149">
          <a:extLst>
            <a:ext uri="{FF2B5EF4-FFF2-40B4-BE49-F238E27FC236}">
              <a16:creationId xmlns:a16="http://schemas.microsoft.com/office/drawing/2014/main" id="{00000000-0008-0000-0500-000096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1" name="Picture 150">
          <a:extLst>
            <a:ext uri="{FF2B5EF4-FFF2-40B4-BE49-F238E27FC236}">
              <a16:creationId xmlns:a16="http://schemas.microsoft.com/office/drawing/2014/main" id="{00000000-0008-0000-0500-000097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2" name="Picture 151">
          <a:extLst>
            <a:ext uri="{FF2B5EF4-FFF2-40B4-BE49-F238E27FC236}">
              <a16:creationId xmlns:a16="http://schemas.microsoft.com/office/drawing/2014/main" id="{00000000-0008-0000-0500-000098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53" name="Picture 152">
          <a:extLst>
            <a:ext uri="{FF2B5EF4-FFF2-40B4-BE49-F238E27FC236}">
              <a16:creationId xmlns:a16="http://schemas.microsoft.com/office/drawing/2014/main" id="{00000000-0008-0000-0500-000099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4" name="Picture 153">
          <a:extLst>
            <a:ext uri="{FF2B5EF4-FFF2-40B4-BE49-F238E27FC236}">
              <a16:creationId xmlns:a16="http://schemas.microsoft.com/office/drawing/2014/main" id="{00000000-0008-0000-0500-00009A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5" name="Picture 154">
          <a:extLst>
            <a:ext uri="{FF2B5EF4-FFF2-40B4-BE49-F238E27FC236}">
              <a16:creationId xmlns:a16="http://schemas.microsoft.com/office/drawing/2014/main" id="{00000000-0008-0000-0500-00009B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787871"/>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56" name="Picture 155">
          <a:extLst>
            <a:ext uri="{FF2B5EF4-FFF2-40B4-BE49-F238E27FC236}">
              <a16:creationId xmlns:a16="http://schemas.microsoft.com/office/drawing/2014/main" id="{00000000-0008-0000-0500-00009C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3025" cy="135976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7" name="Picture 156">
          <a:extLst>
            <a:ext uri="{FF2B5EF4-FFF2-40B4-BE49-F238E27FC236}">
              <a16:creationId xmlns:a16="http://schemas.microsoft.com/office/drawing/2014/main" id="{00000000-0008-0000-0500-00009D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58" name="Picture 157">
          <a:extLst>
            <a:ext uri="{FF2B5EF4-FFF2-40B4-BE49-F238E27FC236}">
              <a16:creationId xmlns:a16="http://schemas.microsoft.com/office/drawing/2014/main" id="{00000000-0008-0000-0500-00009E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9" name="Picture 158">
          <a:extLst>
            <a:ext uri="{FF2B5EF4-FFF2-40B4-BE49-F238E27FC236}">
              <a16:creationId xmlns:a16="http://schemas.microsoft.com/office/drawing/2014/main" id="{00000000-0008-0000-0500-00009F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0" name="Picture 159">
          <a:extLst>
            <a:ext uri="{FF2B5EF4-FFF2-40B4-BE49-F238E27FC236}">
              <a16:creationId xmlns:a16="http://schemas.microsoft.com/office/drawing/2014/main" id="{00000000-0008-0000-0500-0000A0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1" name="Picture 160">
          <a:extLst>
            <a:ext uri="{FF2B5EF4-FFF2-40B4-BE49-F238E27FC236}">
              <a16:creationId xmlns:a16="http://schemas.microsoft.com/office/drawing/2014/main" id="{00000000-0008-0000-0500-0000A1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2" name="Picture 161">
          <a:extLst>
            <a:ext uri="{FF2B5EF4-FFF2-40B4-BE49-F238E27FC236}">
              <a16:creationId xmlns:a16="http://schemas.microsoft.com/office/drawing/2014/main" id="{00000000-0008-0000-0500-0000A2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63" name="Picture 162">
          <a:extLst>
            <a:ext uri="{FF2B5EF4-FFF2-40B4-BE49-F238E27FC236}">
              <a16:creationId xmlns:a16="http://schemas.microsoft.com/office/drawing/2014/main" id="{00000000-0008-0000-0500-0000A3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4" name="Picture 163">
          <a:extLst>
            <a:ext uri="{FF2B5EF4-FFF2-40B4-BE49-F238E27FC236}">
              <a16:creationId xmlns:a16="http://schemas.microsoft.com/office/drawing/2014/main" id="{00000000-0008-0000-0500-0000A4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65" name="Picture 164">
          <a:extLst>
            <a:ext uri="{FF2B5EF4-FFF2-40B4-BE49-F238E27FC236}">
              <a16:creationId xmlns:a16="http://schemas.microsoft.com/office/drawing/2014/main" id="{00000000-0008-0000-0500-0000A5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6" name="Picture 165">
          <a:extLst>
            <a:ext uri="{FF2B5EF4-FFF2-40B4-BE49-F238E27FC236}">
              <a16:creationId xmlns:a16="http://schemas.microsoft.com/office/drawing/2014/main" id="{00000000-0008-0000-0500-0000A6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7" name="Picture 166">
          <a:extLst>
            <a:ext uri="{FF2B5EF4-FFF2-40B4-BE49-F238E27FC236}">
              <a16:creationId xmlns:a16="http://schemas.microsoft.com/office/drawing/2014/main" id="{00000000-0008-0000-0500-0000A7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8" name="Picture 167">
          <a:extLst>
            <a:ext uri="{FF2B5EF4-FFF2-40B4-BE49-F238E27FC236}">
              <a16:creationId xmlns:a16="http://schemas.microsoft.com/office/drawing/2014/main" id="{00000000-0008-0000-0500-0000A8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9" name="Picture 168">
          <a:extLst>
            <a:ext uri="{FF2B5EF4-FFF2-40B4-BE49-F238E27FC236}">
              <a16:creationId xmlns:a16="http://schemas.microsoft.com/office/drawing/2014/main" id="{00000000-0008-0000-0500-0000A9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08709"/>
          <a:ext cx="1344756" cy="136877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0" name="Picture 169">
          <a:extLst>
            <a:ext uri="{FF2B5EF4-FFF2-40B4-BE49-F238E27FC236}">
              <a16:creationId xmlns:a16="http://schemas.microsoft.com/office/drawing/2014/main" id="{00000000-0008-0000-0500-0000AA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71" name="Picture 170">
          <a:extLst>
            <a:ext uri="{FF2B5EF4-FFF2-40B4-BE49-F238E27FC236}">
              <a16:creationId xmlns:a16="http://schemas.microsoft.com/office/drawing/2014/main" id="{00000000-0008-0000-0500-0000AB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2</xdr:row>
      <xdr:rowOff>0</xdr:rowOff>
    </xdr:to>
    <xdr:pic>
      <xdr:nvPicPr>
        <xdr:cNvPr id="172" name="Picture 3">
          <a:extLst>
            <a:ext uri="{FF2B5EF4-FFF2-40B4-BE49-F238E27FC236}">
              <a16:creationId xmlns:a16="http://schemas.microsoft.com/office/drawing/2014/main" id="{00000000-0008-0000-0500-0000AC000000}"/>
            </a:ext>
          </a:extLst>
        </xdr:cNvPr>
        <xdr:cNvPicPr>
          <a:picLocks noChangeAspect="1"/>
        </xdr:cNvPicPr>
      </xdr:nvPicPr>
      <xdr:blipFill>
        <a:blip xmlns:r="http://schemas.openxmlformats.org/officeDocument/2006/relationships" r:embed="rId33"/>
        <a:srcRect/>
        <a:stretch>
          <a:fillRect/>
        </a:stretch>
      </xdr:blipFill>
      <xdr:spPr bwMode="auto">
        <a:xfrm>
          <a:off x="11953875" y="495300"/>
          <a:ext cx="1343025" cy="1362075"/>
        </a:xfrm>
        <a:prstGeom prst="rect">
          <a:avLst/>
        </a:prstGeom>
        <a:noFill/>
        <a:ln w="9525">
          <a:noFill/>
          <a:miter lim="800000"/>
          <a:headEnd/>
          <a:tailEnd/>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3" name="Picture 172">
          <a:extLst>
            <a:ext uri="{FF2B5EF4-FFF2-40B4-BE49-F238E27FC236}">
              <a16:creationId xmlns:a16="http://schemas.microsoft.com/office/drawing/2014/main" id="{00000000-0008-0000-0500-0000AD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4" name="Picture 173">
          <a:extLst>
            <a:ext uri="{FF2B5EF4-FFF2-40B4-BE49-F238E27FC236}">
              <a16:creationId xmlns:a16="http://schemas.microsoft.com/office/drawing/2014/main" id="{00000000-0008-0000-0500-0000AE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75" name="Picture 174">
          <a:extLst>
            <a:ext uri="{FF2B5EF4-FFF2-40B4-BE49-F238E27FC236}">
              <a16:creationId xmlns:a16="http://schemas.microsoft.com/office/drawing/2014/main" id="{00000000-0008-0000-0500-0000AF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6" name="Picture 175">
          <a:extLst>
            <a:ext uri="{FF2B5EF4-FFF2-40B4-BE49-F238E27FC236}">
              <a16:creationId xmlns:a16="http://schemas.microsoft.com/office/drawing/2014/main" id="{00000000-0008-0000-0500-0000B0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7" name="Picture 176">
          <a:extLst>
            <a:ext uri="{FF2B5EF4-FFF2-40B4-BE49-F238E27FC236}">
              <a16:creationId xmlns:a16="http://schemas.microsoft.com/office/drawing/2014/main" id="{00000000-0008-0000-0500-0000B1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58848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8" name="Picture 177">
          <a:extLst>
            <a:ext uri="{FF2B5EF4-FFF2-40B4-BE49-F238E27FC236}">
              <a16:creationId xmlns:a16="http://schemas.microsoft.com/office/drawing/2014/main" id="{00000000-0008-0000-0500-0000B2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9" name="Picture 178">
          <a:extLst>
            <a:ext uri="{FF2B5EF4-FFF2-40B4-BE49-F238E27FC236}">
              <a16:creationId xmlns:a16="http://schemas.microsoft.com/office/drawing/2014/main" id="{00000000-0008-0000-0500-0000B3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0" name="Picture 179">
          <a:extLst>
            <a:ext uri="{FF2B5EF4-FFF2-40B4-BE49-F238E27FC236}">
              <a16:creationId xmlns:a16="http://schemas.microsoft.com/office/drawing/2014/main" id="{00000000-0008-0000-0500-0000B4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1" name="Picture 180">
          <a:extLst>
            <a:ext uri="{FF2B5EF4-FFF2-40B4-BE49-F238E27FC236}">
              <a16:creationId xmlns:a16="http://schemas.microsoft.com/office/drawing/2014/main" id="{00000000-0008-0000-0500-0000B5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2" name="Picture 181">
          <a:extLst>
            <a:ext uri="{FF2B5EF4-FFF2-40B4-BE49-F238E27FC236}">
              <a16:creationId xmlns:a16="http://schemas.microsoft.com/office/drawing/2014/main" id="{00000000-0008-0000-0500-0000B6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3" name="Picture 182">
          <a:extLst>
            <a:ext uri="{FF2B5EF4-FFF2-40B4-BE49-F238E27FC236}">
              <a16:creationId xmlns:a16="http://schemas.microsoft.com/office/drawing/2014/main" id="{00000000-0008-0000-0500-0000B7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4" name="Picture 183">
          <a:extLst>
            <a:ext uri="{FF2B5EF4-FFF2-40B4-BE49-F238E27FC236}">
              <a16:creationId xmlns:a16="http://schemas.microsoft.com/office/drawing/2014/main" id="{00000000-0008-0000-0500-0000B8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5" name="Picture 184">
          <a:extLst>
            <a:ext uri="{FF2B5EF4-FFF2-40B4-BE49-F238E27FC236}">
              <a16:creationId xmlns:a16="http://schemas.microsoft.com/office/drawing/2014/main" id="{00000000-0008-0000-0500-0000B9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434340</xdr:colOff>
      <xdr:row>1</xdr:row>
      <xdr:rowOff>10564</xdr:rowOff>
    </xdr:from>
    <xdr:to>
      <xdr:col>8</xdr:col>
      <xdr:colOff>51261</xdr:colOff>
      <xdr:row>2</xdr:row>
      <xdr:rowOff>1044690</xdr:rowOff>
    </xdr:to>
    <xdr:pic>
      <xdr:nvPicPr>
        <xdr:cNvPr id="219" name="Picture 218">
          <a:extLst>
            <a:ext uri="{FF2B5EF4-FFF2-40B4-BE49-F238E27FC236}">
              <a16:creationId xmlns:a16="http://schemas.microsoft.com/office/drawing/2014/main" id="{00000000-0008-0000-0500-0000DB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626215" y="2105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86" name="Picture 185">
          <a:extLst>
            <a:ext uri="{FF2B5EF4-FFF2-40B4-BE49-F238E27FC236}">
              <a16:creationId xmlns:a16="http://schemas.microsoft.com/office/drawing/2014/main" id="{00000000-0008-0000-0500-0000BA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87" name="Picture 186">
          <a:extLst>
            <a:ext uri="{FF2B5EF4-FFF2-40B4-BE49-F238E27FC236}">
              <a16:creationId xmlns:a16="http://schemas.microsoft.com/office/drawing/2014/main" id="{00000000-0008-0000-0500-0000BB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88" name="Picture 187">
          <a:extLst>
            <a:ext uri="{FF2B5EF4-FFF2-40B4-BE49-F238E27FC236}">
              <a16:creationId xmlns:a16="http://schemas.microsoft.com/office/drawing/2014/main" id="{00000000-0008-0000-0500-0000BC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89" name="Picture 188">
          <a:extLst>
            <a:ext uri="{FF2B5EF4-FFF2-40B4-BE49-F238E27FC236}">
              <a16:creationId xmlns:a16="http://schemas.microsoft.com/office/drawing/2014/main" id="{00000000-0008-0000-0500-0000BD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0" name="Picture 189">
          <a:extLst>
            <a:ext uri="{FF2B5EF4-FFF2-40B4-BE49-F238E27FC236}">
              <a16:creationId xmlns:a16="http://schemas.microsoft.com/office/drawing/2014/main" id="{00000000-0008-0000-0500-0000BE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1" name="Picture 190">
          <a:extLst>
            <a:ext uri="{FF2B5EF4-FFF2-40B4-BE49-F238E27FC236}">
              <a16:creationId xmlns:a16="http://schemas.microsoft.com/office/drawing/2014/main" id="{00000000-0008-0000-0500-0000BF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1473815" y="134389"/>
          <a:ext cx="1531446" cy="1377026"/>
        </a:xfrm>
        <a:prstGeom prst="rect">
          <a:avLst/>
        </a:prstGeom>
      </xdr:spPr>
    </xdr:pic>
    <xdr:clientData/>
  </xdr:twoCellAnchor>
  <xdr:twoCellAnchor editAs="oneCell">
    <xdr:from>
      <xdr:col>7</xdr:col>
      <xdr:colOff>262890</xdr:colOff>
      <xdr:row>0</xdr:row>
      <xdr:rowOff>115339</xdr:rowOff>
    </xdr:from>
    <xdr:to>
      <xdr:col>7</xdr:col>
      <xdr:colOff>1798146</xdr:colOff>
      <xdr:row>2</xdr:row>
      <xdr:rowOff>953250</xdr:rowOff>
    </xdr:to>
    <xdr:pic>
      <xdr:nvPicPr>
        <xdr:cNvPr id="192" name="Picture 191">
          <a:extLst>
            <a:ext uri="{FF2B5EF4-FFF2-40B4-BE49-F238E27FC236}">
              <a16:creationId xmlns:a16="http://schemas.microsoft.com/office/drawing/2014/main" id="{00000000-0008-0000-0500-0000C0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1454765" y="115339"/>
          <a:ext cx="1535256" cy="138083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3" name="Picture 192">
          <a:extLst>
            <a:ext uri="{FF2B5EF4-FFF2-40B4-BE49-F238E27FC236}">
              <a16:creationId xmlns:a16="http://schemas.microsoft.com/office/drawing/2014/main" id="{00000000-0008-0000-0500-0000C1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4" name="Picture 193">
          <a:extLst>
            <a:ext uri="{FF2B5EF4-FFF2-40B4-BE49-F238E27FC236}">
              <a16:creationId xmlns:a16="http://schemas.microsoft.com/office/drawing/2014/main" id="{00000000-0008-0000-0500-0000C2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5" name="Picture 194">
          <a:extLst>
            <a:ext uri="{FF2B5EF4-FFF2-40B4-BE49-F238E27FC236}">
              <a16:creationId xmlns:a16="http://schemas.microsoft.com/office/drawing/2014/main" id="{00000000-0008-0000-0500-0000C3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6" name="Picture 195">
          <a:extLst>
            <a:ext uri="{FF2B5EF4-FFF2-40B4-BE49-F238E27FC236}">
              <a16:creationId xmlns:a16="http://schemas.microsoft.com/office/drawing/2014/main" id="{00000000-0008-0000-0500-0000C4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7" name="Picture 196">
          <a:extLst>
            <a:ext uri="{FF2B5EF4-FFF2-40B4-BE49-F238E27FC236}">
              <a16:creationId xmlns:a16="http://schemas.microsoft.com/office/drawing/2014/main" id="{00000000-0008-0000-0500-0000C5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8" name="Picture 197">
          <a:extLst>
            <a:ext uri="{FF2B5EF4-FFF2-40B4-BE49-F238E27FC236}">
              <a16:creationId xmlns:a16="http://schemas.microsoft.com/office/drawing/2014/main" id="{00000000-0008-0000-0500-0000C6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9" name="Picture 198">
          <a:extLst>
            <a:ext uri="{FF2B5EF4-FFF2-40B4-BE49-F238E27FC236}">
              <a16:creationId xmlns:a16="http://schemas.microsoft.com/office/drawing/2014/main" id="{00000000-0008-0000-0500-0000C7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1809576</xdr:colOff>
      <xdr:row>2</xdr:row>
      <xdr:rowOff>972300</xdr:rowOff>
    </xdr:to>
    <xdr:pic>
      <xdr:nvPicPr>
        <xdr:cNvPr id="200" name="Picture 199">
          <a:extLst>
            <a:ext uri="{FF2B5EF4-FFF2-40B4-BE49-F238E27FC236}">
              <a16:creationId xmlns:a16="http://schemas.microsoft.com/office/drawing/2014/main" id="{00000000-0008-0000-0500-0000C8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bwMode="auto">
        <a:xfrm>
          <a:off x="11473815" y="134389"/>
          <a:ext cx="1527636" cy="138083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1" name="Picture 200">
          <a:extLst>
            <a:ext uri="{FF2B5EF4-FFF2-40B4-BE49-F238E27FC236}">
              <a16:creationId xmlns:a16="http://schemas.microsoft.com/office/drawing/2014/main" id="{00000000-0008-0000-0500-0000C9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2" name="Picture 201">
          <a:extLst>
            <a:ext uri="{FF2B5EF4-FFF2-40B4-BE49-F238E27FC236}">
              <a16:creationId xmlns:a16="http://schemas.microsoft.com/office/drawing/2014/main" id="{00000000-0008-0000-0500-0000CA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3" name="Picture 202">
          <a:extLst>
            <a:ext uri="{FF2B5EF4-FFF2-40B4-BE49-F238E27FC236}">
              <a16:creationId xmlns:a16="http://schemas.microsoft.com/office/drawing/2014/main" id="{00000000-0008-0000-0500-0000CB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4" name="Picture 203">
          <a:extLst>
            <a:ext uri="{FF2B5EF4-FFF2-40B4-BE49-F238E27FC236}">
              <a16:creationId xmlns:a16="http://schemas.microsoft.com/office/drawing/2014/main" id="{00000000-0008-0000-0500-0000CC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5" name="Picture 204">
          <a:extLst>
            <a:ext uri="{FF2B5EF4-FFF2-40B4-BE49-F238E27FC236}">
              <a16:creationId xmlns:a16="http://schemas.microsoft.com/office/drawing/2014/main" id="{00000000-0008-0000-0500-0000CD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6" name="Picture 205">
          <a:extLst>
            <a:ext uri="{FF2B5EF4-FFF2-40B4-BE49-F238E27FC236}">
              <a16:creationId xmlns:a16="http://schemas.microsoft.com/office/drawing/2014/main" id="{00000000-0008-0000-0500-0000CE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1809576</xdr:colOff>
      <xdr:row>2</xdr:row>
      <xdr:rowOff>959637</xdr:rowOff>
    </xdr:to>
    <xdr:pic>
      <xdr:nvPicPr>
        <xdr:cNvPr id="207" name="Picture 206">
          <a:extLst>
            <a:ext uri="{FF2B5EF4-FFF2-40B4-BE49-F238E27FC236}">
              <a16:creationId xmlns:a16="http://schemas.microsoft.com/office/drawing/2014/main" id="{00000000-0008-0000-0500-0000CF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bwMode="auto">
        <a:xfrm>
          <a:off x="11473815" y="134389"/>
          <a:ext cx="1527636" cy="1368173"/>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8" name="Picture 207">
          <a:extLst>
            <a:ext uri="{FF2B5EF4-FFF2-40B4-BE49-F238E27FC236}">
              <a16:creationId xmlns:a16="http://schemas.microsoft.com/office/drawing/2014/main" id="{00000000-0008-0000-0500-0000D0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9" name="Picture 208">
          <a:extLst>
            <a:ext uri="{FF2B5EF4-FFF2-40B4-BE49-F238E27FC236}">
              <a16:creationId xmlns:a16="http://schemas.microsoft.com/office/drawing/2014/main" id="{00000000-0008-0000-0500-0000D1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285750</xdr:colOff>
      <xdr:row>0</xdr:row>
      <xdr:rowOff>133350</xdr:rowOff>
    </xdr:from>
    <xdr:to>
      <xdr:col>7</xdr:col>
      <xdr:colOff>1809750</xdr:colOff>
      <xdr:row>2</xdr:row>
      <xdr:rowOff>971550</xdr:rowOff>
    </xdr:to>
    <xdr:pic>
      <xdr:nvPicPr>
        <xdr:cNvPr id="210" name="Picture 3">
          <a:extLst>
            <a:ext uri="{FF2B5EF4-FFF2-40B4-BE49-F238E27FC236}">
              <a16:creationId xmlns:a16="http://schemas.microsoft.com/office/drawing/2014/main" id="{00000000-0008-0000-0500-0000D20000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11477625" y="133350"/>
          <a:ext cx="1524000"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2" name="Picture 211">
          <a:extLst>
            <a:ext uri="{FF2B5EF4-FFF2-40B4-BE49-F238E27FC236}">
              <a16:creationId xmlns:a16="http://schemas.microsoft.com/office/drawing/2014/main" id="{00000000-0008-0000-0500-0000D4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3" name="Picture 212">
          <a:extLst>
            <a:ext uri="{FF2B5EF4-FFF2-40B4-BE49-F238E27FC236}">
              <a16:creationId xmlns:a16="http://schemas.microsoft.com/office/drawing/2014/main" id="{00000000-0008-0000-0500-0000D5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8</xdr:col>
      <xdr:colOff>0</xdr:colOff>
      <xdr:row>2</xdr:row>
      <xdr:rowOff>968490</xdr:rowOff>
    </xdr:to>
    <xdr:pic>
      <xdr:nvPicPr>
        <xdr:cNvPr id="214" name="Picture 213">
          <a:extLst>
            <a:ext uri="{FF2B5EF4-FFF2-40B4-BE49-F238E27FC236}">
              <a16:creationId xmlns:a16="http://schemas.microsoft.com/office/drawing/2014/main" id="{00000000-0008-0000-0500-0000D600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bwMode="auto">
        <a:xfrm>
          <a:off x="11445240" y="134389"/>
          <a:ext cx="1632585"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5" name="Picture 214">
          <a:extLst>
            <a:ext uri="{FF2B5EF4-FFF2-40B4-BE49-F238E27FC236}">
              <a16:creationId xmlns:a16="http://schemas.microsoft.com/office/drawing/2014/main" id="{00000000-0008-0000-0500-0000D7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1809750</xdr:colOff>
      <xdr:row>2</xdr:row>
      <xdr:rowOff>971550</xdr:rowOff>
    </xdr:to>
    <xdr:pic>
      <xdr:nvPicPr>
        <xdr:cNvPr id="216" name="Picture 215">
          <a:extLst>
            <a:ext uri="{FF2B5EF4-FFF2-40B4-BE49-F238E27FC236}">
              <a16:creationId xmlns:a16="http://schemas.microsoft.com/office/drawing/2014/main" id="{00000000-0008-0000-0500-0000D800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bwMode="auto">
        <a:xfrm>
          <a:off x="11473815" y="134389"/>
          <a:ext cx="1527810" cy="138008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7" name="Picture 216">
          <a:extLst>
            <a:ext uri="{FF2B5EF4-FFF2-40B4-BE49-F238E27FC236}">
              <a16:creationId xmlns:a16="http://schemas.microsoft.com/office/drawing/2014/main" id="{F855B6B4-DB22-45ED-B3F9-1B9765BF28BF}"/>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8" name="Picture 217">
          <a:extLst>
            <a:ext uri="{FF2B5EF4-FFF2-40B4-BE49-F238E27FC236}">
              <a16:creationId xmlns:a16="http://schemas.microsoft.com/office/drawing/2014/main" id="{720645C4-8AB3-4173-9C08-0F88F6216DA9}"/>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0" name="Picture 219">
          <a:extLst>
            <a:ext uri="{FF2B5EF4-FFF2-40B4-BE49-F238E27FC236}">
              <a16:creationId xmlns:a16="http://schemas.microsoft.com/office/drawing/2014/main" id="{E8869252-A149-4C6D-8887-473980B80EDE}"/>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1" name="Picture 220">
          <a:extLst>
            <a:ext uri="{FF2B5EF4-FFF2-40B4-BE49-F238E27FC236}">
              <a16:creationId xmlns:a16="http://schemas.microsoft.com/office/drawing/2014/main" id="{D41EAB39-531B-4B6C-9D32-71BBB6A0A028}"/>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2" name="Picture 221">
          <a:extLst>
            <a:ext uri="{FF2B5EF4-FFF2-40B4-BE49-F238E27FC236}">
              <a16:creationId xmlns:a16="http://schemas.microsoft.com/office/drawing/2014/main" id="{74F8CDDC-0372-42AC-B39B-0E85BE37E4B6}"/>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3" name="Picture 222">
          <a:extLst>
            <a:ext uri="{FF2B5EF4-FFF2-40B4-BE49-F238E27FC236}">
              <a16:creationId xmlns:a16="http://schemas.microsoft.com/office/drawing/2014/main" id="{6A5A9A55-BD5B-43D5-AE07-7547FAE75797}"/>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4" name="Picture 223">
          <a:extLst>
            <a:ext uri="{FF2B5EF4-FFF2-40B4-BE49-F238E27FC236}">
              <a16:creationId xmlns:a16="http://schemas.microsoft.com/office/drawing/2014/main" id="{1DE064F7-8CC1-4938-BE49-A38AFDC896A6}"/>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5" name="Picture 224">
          <a:extLst>
            <a:ext uri="{FF2B5EF4-FFF2-40B4-BE49-F238E27FC236}">
              <a16:creationId xmlns:a16="http://schemas.microsoft.com/office/drawing/2014/main" id="{72BA8CF5-406A-4A63-9200-170E5C2C719D}"/>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6" name="Picture 225">
          <a:extLst>
            <a:ext uri="{FF2B5EF4-FFF2-40B4-BE49-F238E27FC236}">
              <a16:creationId xmlns:a16="http://schemas.microsoft.com/office/drawing/2014/main" id="{52B24945-5623-4F14-9BE3-697B6A6AA7F3}"/>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7" name="Picture 226">
          <a:extLst>
            <a:ext uri="{FF2B5EF4-FFF2-40B4-BE49-F238E27FC236}">
              <a16:creationId xmlns:a16="http://schemas.microsoft.com/office/drawing/2014/main" id="{E702E6FC-0687-488D-807E-A93231386017}"/>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8" name="Picture 227">
          <a:extLst>
            <a:ext uri="{FF2B5EF4-FFF2-40B4-BE49-F238E27FC236}">
              <a16:creationId xmlns:a16="http://schemas.microsoft.com/office/drawing/2014/main" id="{7D797203-128B-4DC1-8E94-6C930DA7DC74}"/>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9" name="Picture 228">
          <a:extLst>
            <a:ext uri="{FF2B5EF4-FFF2-40B4-BE49-F238E27FC236}">
              <a16:creationId xmlns:a16="http://schemas.microsoft.com/office/drawing/2014/main" id="{BAAE5EDF-6A80-442C-B0CF-13F41B34DFB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0" name="Picture 229">
          <a:extLst>
            <a:ext uri="{FF2B5EF4-FFF2-40B4-BE49-F238E27FC236}">
              <a16:creationId xmlns:a16="http://schemas.microsoft.com/office/drawing/2014/main" id="{803CA779-6E32-40B7-8AE1-C5711DBF614E}"/>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1" name="Picture 230">
          <a:extLst>
            <a:ext uri="{FF2B5EF4-FFF2-40B4-BE49-F238E27FC236}">
              <a16:creationId xmlns:a16="http://schemas.microsoft.com/office/drawing/2014/main" id="{786447A5-D01A-49C4-A4C2-514F9BC3447A}"/>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2" name="Picture 231">
          <a:extLst>
            <a:ext uri="{FF2B5EF4-FFF2-40B4-BE49-F238E27FC236}">
              <a16:creationId xmlns:a16="http://schemas.microsoft.com/office/drawing/2014/main" id="{FE6007A6-37A5-4574-9643-225248F55A5B}"/>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3" name="Picture 232">
          <a:extLst>
            <a:ext uri="{FF2B5EF4-FFF2-40B4-BE49-F238E27FC236}">
              <a16:creationId xmlns:a16="http://schemas.microsoft.com/office/drawing/2014/main" id="{D2AAEA9B-2CE9-4AE7-9492-E8BB9B9A0089}"/>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4" name="Picture 233">
          <a:extLst>
            <a:ext uri="{FF2B5EF4-FFF2-40B4-BE49-F238E27FC236}">
              <a16:creationId xmlns:a16="http://schemas.microsoft.com/office/drawing/2014/main" id="{53E6A1E4-2A5A-4475-8443-43B352537023}"/>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5" name="Picture 234">
          <a:extLst>
            <a:ext uri="{FF2B5EF4-FFF2-40B4-BE49-F238E27FC236}">
              <a16:creationId xmlns:a16="http://schemas.microsoft.com/office/drawing/2014/main" id="{C7AEEFFB-EDA1-4541-AD1B-F1B89A215E8C}"/>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6" name="Picture 235">
          <a:extLst>
            <a:ext uri="{FF2B5EF4-FFF2-40B4-BE49-F238E27FC236}">
              <a16:creationId xmlns:a16="http://schemas.microsoft.com/office/drawing/2014/main" id="{46363F15-6ECB-4D47-85F3-DA37FF278F4C}"/>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7" name="Picture 236">
          <a:extLst>
            <a:ext uri="{FF2B5EF4-FFF2-40B4-BE49-F238E27FC236}">
              <a16:creationId xmlns:a16="http://schemas.microsoft.com/office/drawing/2014/main" id="{AA72059B-6D90-46F0-B843-5120FA940CD7}"/>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8" name="Picture 237">
          <a:extLst>
            <a:ext uri="{FF2B5EF4-FFF2-40B4-BE49-F238E27FC236}">
              <a16:creationId xmlns:a16="http://schemas.microsoft.com/office/drawing/2014/main" id="{9E27D1D8-1253-486B-A784-50C9ED6EB2F4}"/>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1809750</xdr:colOff>
      <xdr:row>2</xdr:row>
      <xdr:rowOff>971550</xdr:rowOff>
    </xdr:to>
    <xdr:pic>
      <xdr:nvPicPr>
        <xdr:cNvPr id="239" name="Picture 238">
          <a:extLst>
            <a:ext uri="{FF2B5EF4-FFF2-40B4-BE49-F238E27FC236}">
              <a16:creationId xmlns:a16="http://schemas.microsoft.com/office/drawing/2014/main" id="{3D3FE5AB-D949-40DB-A8E9-FBEC1ACAEA4D}"/>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bwMode="auto">
        <a:xfrm>
          <a:off x="11473815" y="134389"/>
          <a:ext cx="1527810" cy="138008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40" name="Picture 239">
          <a:extLst>
            <a:ext uri="{FF2B5EF4-FFF2-40B4-BE49-F238E27FC236}">
              <a16:creationId xmlns:a16="http://schemas.microsoft.com/office/drawing/2014/main" id="{FD9E68A2-6704-45F0-BD38-496E2740D085}"/>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oneCellAnchor>
    <xdr:from>
      <xdr:col>7</xdr:col>
      <xdr:colOff>285750</xdr:colOff>
      <xdr:row>0</xdr:row>
      <xdr:rowOff>133350</xdr:rowOff>
    </xdr:from>
    <xdr:ext cx="1543050" cy="1381125"/>
    <xdr:pic>
      <xdr:nvPicPr>
        <xdr:cNvPr id="241" name="Picture 3">
          <a:extLst>
            <a:ext uri="{FF2B5EF4-FFF2-40B4-BE49-F238E27FC236}">
              <a16:creationId xmlns:a16="http://schemas.microsoft.com/office/drawing/2014/main" id="{FAD8ADB9-2097-4840-B397-8B57A2F619DF}"/>
            </a:ext>
          </a:extLst>
        </xdr:cNvPr>
        <xdr:cNvPicPr>
          <a:picLocks noChangeAspect="1"/>
        </xdr:cNvPicPr>
      </xdr:nvPicPr>
      <xdr:blipFill>
        <a:blip xmlns:r="http://schemas.openxmlformats.org/officeDocument/2006/relationships" r:embed="rId33"/>
        <a:stretch>
          <a:fillRect/>
        </a:stretch>
      </xdr:blipFill>
      <xdr:spPr>
        <a:xfrm>
          <a:off x="11477625" y="133350"/>
          <a:ext cx="1543050" cy="1381125"/>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11</xdr:col>
      <xdr:colOff>56878</xdr:colOff>
      <xdr:row>2</xdr:row>
      <xdr:rowOff>173990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11</xdr:col>
      <xdr:colOff>56878</xdr:colOff>
      <xdr:row>2</xdr:row>
      <xdr:rowOff>173990</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11</xdr:col>
      <xdr:colOff>56878</xdr:colOff>
      <xdr:row>2</xdr:row>
      <xdr:rowOff>173990</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11</xdr:col>
      <xdr:colOff>57150</xdr:colOff>
      <xdr:row>2</xdr:row>
      <xdr:rowOff>171450</xdr:rowOff>
    </xdr:to>
    <xdr:pic>
      <xdr:nvPicPr>
        <xdr:cNvPr id="6" name="Picture 2">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11</xdr:col>
      <xdr:colOff>56878</xdr:colOff>
      <xdr:row>2</xdr:row>
      <xdr:rowOff>173990</xdr:rowOff>
    </xdr:to>
    <xdr:pic>
      <xdr:nvPicPr>
        <xdr:cNvPr id="7" name="Pictur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11</xdr:col>
      <xdr:colOff>56878</xdr:colOff>
      <xdr:row>2</xdr:row>
      <xdr:rowOff>173990</xdr:rowOff>
    </xdr:to>
    <xdr:pic>
      <xdr:nvPicPr>
        <xdr:cNvPr id="8" name="Picture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11</xdr:col>
      <xdr:colOff>56878</xdr:colOff>
      <xdr:row>2</xdr:row>
      <xdr:rowOff>173990</xdr:rowOff>
    </xdr:to>
    <xdr:pic>
      <xdr:nvPicPr>
        <xdr:cNvPr id="9" name="Pictur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11</xdr:col>
      <xdr:colOff>56878</xdr:colOff>
      <xdr:row>2</xdr:row>
      <xdr:rowOff>173990</xdr:rowOff>
    </xdr:to>
    <xdr:pic>
      <xdr:nvPicPr>
        <xdr:cNvPr id="10" name="Picture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11</xdr:col>
      <xdr:colOff>56878</xdr:colOff>
      <xdr:row>2</xdr:row>
      <xdr:rowOff>173990</xdr:rowOff>
    </xdr:to>
    <xdr:pic>
      <xdr:nvPicPr>
        <xdr:cNvPr id="11" name="Picture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11</xdr:col>
      <xdr:colOff>56878</xdr:colOff>
      <xdr:row>2</xdr:row>
      <xdr:rowOff>173990</xdr:rowOff>
    </xdr:to>
    <xdr:pic>
      <xdr:nvPicPr>
        <xdr:cNvPr id="12" name="Picture 1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11</xdr:col>
      <xdr:colOff>56878</xdr:colOff>
      <xdr:row>2</xdr:row>
      <xdr:rowOff>173990</xdr:rowOff>
    </xdr:to>
    <xdr:pic>
      <xdr:nvPicPr>
        <xdr:cNvPr id="13" name="Picture 12">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3</xdr:col>
      <xdr:colOff>2219324</xdr:colOff>
      <xdr:row>0</xdr:row>
      <xdr:rowOff>0</xdr:rowOff>
    </xdr:from>
    <xdr:to>
      <xdr:col>11</xdr:col>
      <xdr:colOff>104774</xdr:colOff>
      <xdr:row>2</xdr:row>
      <xdr:rowOff>180975</xdr:rowOff>
    </xdr:to>
    <xdr:pic>
      <xdr:nvPicPr>
        <xdr:cNvPr id="14" name="Picture 13">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2858749" y="0"/>
          <a:ext cx="790575" cy="752475"/>
        </a:xfrm>
        <a:prstGeom prst="rect">
          <a:avLst/>
        </a:prstGeom>
        <a:noFill/>
        <a:ln>
          <a:noFill/>
        </a:ln>
      </xdr:spPr>
    </xdr:pic>
    <xdr:clientData/>
  </xdr:twoCellAnchor>
  <xdr:twoCellAnchor editAs="oneCell">
    <xdr:from>
      <xdr:col>4</xdr:col>
      <xdr:colOff>0</xdr:colOff>
      <xdr:row>0</xdr:row>
      <xdr:rowOff>0</xdr:rowOff>
    </xdr:from>
    <xdr:to>
      <xdr:col>11</xdr:col>
      <xdr:colOff>56878</xdr:colOff>
      <xdr:row>2</xdr:row>
      <xdr:rowOff>173990</xdr:rowOff>
    </xdr:to>
    <xdr:pic>
      <xdr:nvPicPr>
        <xdr:cNvPr id="15" name="Picture 14">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11</xdr:col>
      <xdr:colOff>56878</xdr:colOff>
      <xdr:row>2</xdr:row>
      <xdr:rowOff>173990</xdr:rowOff>
    </xdr:to>
    <xdr:pic>
      <xdr:nvPicPr>
        <xdr:cNvPr id="16" name="Picture 15">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11</xdr:col>
      <xdr:colOff>56878</xdr:colOff>
      <xdr:row>2</xdr:row>
      <xdr:rowOff>173990</xdr:rowOff>
    </xdr:to>
    <xdr:pic>
      <xdr:nvPicPr>
        <xdr:cNvPr id="17" name="Picture 16">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11</xdr:col>
      <xdr:colOff>56878</xdr:colOff>
      <xdr:row>2</xdr:row>
      <xdr:rowOff>173990</xdr:rowOff>
    </xdr:to>
    <xdr:pic>
      <xdr:nvPicPr>
        <xdr:cNvPr id="18" name="Picture 17">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11</xdr:col>
      <xdr:colOff>56878</xdr:colOff>
      <xdr:row>2</xdr:row>
      <xdr:rowOff>173990</xdr:rowOff>
    </xdr:to>
    <xdr:pic>
      <xdr:nvPicPr>
        <xdr:cNvPr id="19" name="Picture 18">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11</xdr:col>
      <xdr:colOff>56878</xdr:colOff>
      <xdr:row>2</xdr:row>
      <xdr:rowOff>173990</xdr:rowOff>
    </xdr:to>
    <xdr:pic>
      <xdr:nvPicPr>
        <xdr:cNvPr id="20" name="Picture 19">
          <a:extLst>
            <a:ext uri="{FF2B5EF4-FFF2-40B4-BE49-F238E27FC236}">
              <a16:creationId xmlns:a16="http://schemas.microsoft.com/office/drawing/2014/main" id="{00000000-0008-0000-06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11</xdr:col>
      <xdr:colOff>56878</xdr:colOff>
      <xdr:row>2</xdr:row>
      <xdr:rowOff>173990</xdr:rowOff>
    </xdr:to>
    <xdr:pic>
      <xdr:nvPicPr>
        <xdr:cNvPr id="21" name="Picture 20">
          <a:extLst>
            <a:ext uri="{FF2B5EF4-FFF2-40B4-BE49-F238E27FC236}">
              <a16:creationId xmlns:a16="http://schemas.microsoft.com/office/drawing/2014/main" id="{00000000-0008-0000-0600-00001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11</xdr:col>
      <xdr:colOff>56878</xdr:colOff>
      <xdr:row>2</xdr:row>
      <xdr:rowOff>173990</xdr:rowOff>
    </xdr:to>
    <xdr:pic>
      <xdr:nvPicPr>
        <xdr:cNvPr id="22" name="Picture 21">
          <a:extLst>
            <a:ext uri="{FF2B5EF4-FFF2-40B4-BE49-F238E27FC236}">
              <a16:creationId xmlns:a16="http://schemas.microsoft.com/office/drawing/2014/main" id="{00000000-0008-0000-06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11</xdr:col>
      <xdr:colOff>56878</xdr:colOff>
      <xdr:row>2</xdr:row>
      <xdr:rowOff>173990</xdr:rowOff>
    </xdr:to>
    <xdr:pic>
      <xdr:nvPicPr>
        <xdr:cNvPr id="23" name="Picture 22">
          <a:extLst>
            <a:ext uri="{FF2B5EF4-FFF2-40B4-BE49-F238E27FC236}">
              <a16:creationId xmlns:a16="http://schemas.microsoft.com/office/drawing/2014/main" id="{00000000-0008-0000-06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11</xdr:col>
      <xdr:colOff>56878</xdr:colOff>
      <xdr:row>2</xdr:row>
      <xdr:rowOff>173990</xdr:rowOff>
    </xdr:to>
    <xdr:pic>
      <xdr:nvPicPr>
        <xdr:cNvPr id="24" name="Picture 23">
          <a:extLst>
            <a:ext uri="{FF2B5EF4-FFF2-40B4-BE49-F238E27FC236}">
              <a16:creationId xmlns:a16="http://schemas.microsoft.com/office/drawing/2014/main" id="{00000000-0008-0000-06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11</xdr:col>
      <xdr:colOff>56878</xdr:colOff>
      <xdr:row>2</xdr:row>
      <xdr:rowOff>173990</xdr:rowOff>
    </xdr:to>
    <xdr:pic>
      <xdr:nvPicPr>
        <xdr:cNvPr id="25" name="Picture 24">
          <a:extLst>
            <a:ext uri="{FF2B5EF4-FFF2-40B4-BE49-F238E27FC236}">
              <a16:creationId xmlns:a16="http://schemas.microsoft.com/office/drawing/2014/main" id="{00000000-0008-0000-06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11</xdr:col>
      <xdr:colOff>56878</xdr:colOff>
      <xdr:row>2</xdr:row>
      <xdr:rowOff>173990</xdr:rowOff>
    </xdr:to>
    <xdr:pic>
      <xdr:nvPicPr>
        <xdr:cNvPr id="26" name="Picture 25">
          <a:extLst>
            <a:ext uri="{FF2B5EF4-FFF2-40B4-BE49-F238E27FC236}">
              <a16:creationId xmlns:a16="http://schemas.microsoft.com/office/drawing/2014/main" id="{00000000-0008-0000-0600-00001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11</xdr:col>
      <xdr:colOff>56878</xdr:colOff>
      <xdr:row>2</xdr:row>
      <xdr:rowOff>173990</xdr:rowOff>
    </xdr:to>
    <xdr:pic>
      <xdr:nvPicPr>
        <xdr:cNvPr id="27" name="Picture 26">
          <a:extLst>
            <a:ext uri="{FF2B5EF4-FFF2-40B4-BE49-F238E27FC236}">
              <a16:creationId xmlns:a16="http://schemas.microsoft.com/office/drawing/2014/main" id="{00000000-0008-0000-06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11</xdr:col>
      <xdr:colOff>56878</xdr:colOff>
      <xdr:row>2</xdr:row>
      <xdr:rowOff>173990</xdr:rowOff>
    </xdr:to>
    <xdr:pic>
      <xdr:nvPicPr>
        <xdr:cNvPr id="28" name="Picture 27">
          <a:extLst>
            <a:ext uri="{FF2B5EF4-FFF2-40B4-BE49-F238E27FC236}">
              <a16:creationId xmlns:a16="http://schemas.microsoft.com/office/drawing/2014/main" id="{00000000-0008-0000-06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11</xdr:col>
      <xdr:colOff>56878</xdr:colOff>
      <xdr:row>2</xdr:row>
      <xdr:rowOff>173990</xdr:rowOff>
    </xdr:to>
    <xdr:pic>
      <xdr:nvPicPr>
        <xdr:cNvPr id="29" name="Picture 28">
          <a:extLst>
            <a:ext uri="{FF2B5EF4-FFF2-40B4-BE49-F238E27FC236}">
              <a16:creationId xmlns:a16="http://schemas.microsoft.com/office/drawing/2014/main" id="{00000000-0008-0000-06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11</xdr:col>
      <xdr:colOff>56878</xdr:colOff>
      <xdr:row>2</xdr:row>
      <xdr:rowOff>173990</xdr:rowOff>
    </xdr:to>
    <xdr:pic>
      <xdr:nvPicPr>
        <xdr:cNvPr id="30" name="Picture 29">
          <a:extLst>
            <a:ext uri="{FF2B5EF4-FFF2-40B4-BE49-F238E27FC236}">
              <a16:creationId xmlns:a16="http://schemas.microsoft.com/office/drawing/2014/main" id="{00000000-0008-0000-0600-00001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11</xdr:col>
      <xdr:colOff>56878</xdr:colOff>
      <xdr:row>2</xdr:row>
      <xdr:rowOff>173990</xdr:rowOff>
    </xdr:to>
    <xdr:pic>
      <xdr:nvPicPr>
        <xdr:cNvPr id="31" name="Picture 30">
          <a:extLst>
            <a:ext uri="{FF2B5EF4-FFF2-40B4-BE49-F238E27FC236}">
              <a16:creationId xmlns:a16="http://schemas.microsoft.com/office/drawing/2014/main" id="{00000000-0008-0000-06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11</xdr:col>
      <xdr:colOff>56878</xdr:colOff>
      <xdr:row>2</xdr:row>
      <xdr:rowOff>173990</xdr:rowOff>
    </xdr:to>
    <xdr:pic>
      <xdr:nvPicPr>
        <xdr:cNvPr id="32" name="Picture 31">
          <a:extLst>
            <a:ext uri="{FF2B5EF4-FFF2-40B4-BE49-F238E27FC236}">
              <a16:creationId xmlns:a16="http://schemas.microsoft.com/office/drawing/2014/main" id="{00000000-0008-0000-0600-00002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11</xdr:col>
      <xdr:colOff>56878</xdr:colOff>
      <xdr:row>2</xdr:row>
      <xdr:rowOff>173990</xdr:rowOff>
    </xdr:to>
    <xdr:pic>
      <xdr:nvPicPr>
        <xdr:cNvPr id="33" name="Picture 32">
          <a:extLst>
            <a:ext uri="{FF2B5EF4-FFF2-40B4-BE49-F238E27FC236}">
              <a16:creationId xmlns:a16="http://schemas.microsoft.com/office/drawing/2014/main" id="{00000000-0008-0000-06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11</xdr:col>
      <xdr:colOff>56878</xdr:colOff>
      <xdr:row>2</xdr:row>
      <xdr:rowOff>173990</xdr:rowOff>
    </xdr:to>
    <xdr:pic>
      <xdr:nvPicPr>
        <xdr:cNvPr id="34" name="Picture 33">
          <a:extLst>
            <a:ext uri="{FF2B5EF4-FFF2-40B4-BE49-F238E27FC236}">
              <a16:creationId xmlns:a16="http://schemas.microsoft.com/office/drawing/2014/main" id="{00000000-0008-0000-0600-00002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11</xdr:col>
      <xdr:colOff>56878</xdr:colOff>
      <xdr:row>2</xdr:row>
      <xdr:rowOff>173990</xdr:rowOff>
    </xdr:to>
    <xdr:pic>
      <xdr:nvPicPr>
        <xdr:cNvPr id="35" name="Picture 34">
          <a:extLst>
            <a:ext uri="{FF2B5EF4-FFF2-40B4-BE49-F238E27FC236}">
              <a16:creationId xmlns:a16="http://schemas.microsoft.com/office/drawing/2014/main" id="{00000000-0008-0000-0600-00002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11</xdr:col>
      <xdr:colOff>56878</xdr:colOff>
      <xdr:row>2</xdr:row>
      <xdr:rowOff>173990</xdr:rowOff>
    </xdr:to>
    <xdr:pic>
      <xdr:nvPicPr>
        <xdr:cNvPr id="36" name="Picture 35">
          <a:extLst>
            <a:ext uri="{FF2B5EF4-FFF2-40B4-BE49-F238E27FC236}">
              <a16:creationId xmlns:a16="http://schemas.microsoft.com/office/drawing/2014/main" id="{00000000-0008-0000-0600-00002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11</xdr:col>
      <xdr:colOff>56878</xdr:colOff>
      <xdr:row>2</xdr:row>
      <xdr:rowOff>173990</xdr:rowOff>
    </xdr:to>
    <xdr:pic>
      <xdr:nvPicPr>
        <xdr:cNvPr id="37" name="Picture 36">
          <a:extLst>
            <a:ext uri="{FF2B5EF4-FFF2-40B4-BE49-F238E27FC236}">
              <a16:creationId xmlns:a16="http://schemas.microsoft.com/office/drawing/2014/main" id="{00000000-0008-0000-06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11</xdr:col>
      <xdr:colOff>56878</xdr:colOff>
      <xdr:row>2</xdr:row>
      <xdr:rowOff>173990</xdr:rowOff>
    </xdr:to>
    <xdr:pic>
      <xdr:nvPicPr>
        <xdr:cNvPr id="38" name="Picture 37">
          <a:extLst>
            <a:ext uri="{FF2B5EF4-FFF2-40B4-BE49-F238E27FC236}">
              <a16:creationId xmlns:a16="http://schemas.microsoft.com/office/drawing/2014/main" id="{00000000-0008-0000-06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11</xdr:col>
      <xdr:colOff>56878</xdr:colOff>
      <xdr:row>2</xdr:row>
      <xdr:rowOff>173990</xdr:rowOff>
    </xdr:to>
    <xdr:pic>
      <xdr:nvPicPr>
        <xdr:cNvPr id="39" name="Picture 38">
          <a:extLst>
            <a:ext uri="{FF2B5EF4-FFF2-40B4-BE49-F238E27FC236}">
              <a16:creationId xmlns:a16="http://schemas.microsoft.com/office/drawing/2014/main" id="{00000000-0008-0000-0600-00002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11</xdr:col>
      <xdr:colOff>56878</xdr:colOff>
      <xdr:row>2</xdr:row>
      <xdr:rowOff>173990</xdr:rowOff>
    </xdr:to>
    <xdr:pic>
      <xdr:nvPicPr>
        <xdr:cNvPr id="40" name="Picture 39">
          <a:extLst>
            <a:ext uri="{FF2B5EF4-FFF2-40B4-BE49-F238E27FC236}">
              <a16:creationId xmlns:a16="http://schemas.microsoft.com/office/drawing/2014/main" id="{00000000-0008-0000-06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11</xdr:col>
      <xdr:colOff>56878</xdr:colOff>
      <xdr:row>2</xdr:row>
      <xdr:rowOff>173990</xdr:rowOff>
    </xdr:to>
    <xdr:pic>
      <xdr:nvPicPr>
        <xdr:cNvPr id="41" name="Picture 40">
          <a:extLst>
            <a:ext uri="{FF2B5EF4-FFF2-40B4-BE49-F238E27FC236}">
              <a16:creationId xmlns:a16="http://schemas.microsoft.com/office/drawing/2014/main" id="{00000000-0008-0000-0600-00002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11</xdr:col>
      <xdr:colOff>56878</xdr:colOff>
      <xdr:row>2</xdr:row>
      <xdr:rowOff>173990</xdr:rowOff>
    </xdr:to>
    <xdr:pic>
      <xdr:nvPicPr>
        <xdr:cNvPr id="42" name="Picture 41">
          <a:extLst>
            <a:ext uri="{FF2B5EF4-FFF2-40B4-BE49-F238E27FC236}">
              <a16:creationId xmlns:a16="http://schemas.microsoft.com/office/drawing/2014/main" id="{00000000-0008-0000-0600-00002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11</xdr:col>
      <xdr:colOff>56878</xdr:colOff>
      <xdr:row>2</xdr:row>
      <xdr:rowOff>173990</xdr:rowOff>
    </xdr:to>
    <xdr:pic>
      <xdr:nvPicPr>
        <xdr:cNvPr id="43" name="Picture 42">
          <a:extLst>
            <a:ext uri="{FF2B5EF4-FFF2-40B4-BE49-F238E27FC236}">
              <a16:creationId xmlns:a16="http://schemas.microsoft.com/office/drawing/2014/main" id="{00000000-0008-0000-0600-00002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11</xdr:col>
      <xdr:colOff>56878</xdr:colOff>
      <xdr:row>2</xdr:row>
      <xdr:rowOff>173990</xdr:rowOff>
    </xdr:to>
    <xdr:pic>
      <xdr:nvPicPr>
        <xdr:cNvPr id="44" name="Picture 43">
          <a:extLst>
            <a:ext uri="{FF2B5EF4-FFF2-40B4-BE49-F238E27FC236}">
              <a16:creationId xmlns:a16="http://schemas.microsoft.com/office/drawing/2014/main" id="{00000000-0008-0000-06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45" name="Picture 44">
          <a:extLst>
            <a:ext uri="{FF2B5EF4-FFF2-40B4-BE49-F238E27FC236}">
              <a16:creationId xmlns:a16="http://schemas.microsoft.com/office/drawing/2014/main" id="{00000000-0008-0000-0600-00002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11</xdr:col>
      <xdr:colOff>56878</xdr:colOff>
      <xdr:row>2</xdr:row>
      <xdr:rowOff>173990</xdr:rowOff>
    </xdr:to>
    <xdr:pic>
      <xdr:nvPicPr>
        <xdr:cNvPr id="46" name="Picture 45">
          <a:extLst>
            <a:ext uri="{FF2B5EF4-FFF2-40B4-BE49-F238E27FC236}">
              <a16:creationId xmlns:a16="http://schemas.microsoft.com/office/drawing/2014/main" id="{00000000-0008-0000-0600-00002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11</xdr:col>
      <xdr:colOff>56878</xdr:colOff>
      <xdr:row>2</xdr:row>
      <xdr:rowOff>173990</xdr:rowOff>
    </xdr:to>
    <xdr:pic>
      <xdr:nvPicPr>
        <xdr:cNvPr id="47" name="Picture 46">
          <a:extLst>
            <a:ext uri="{FF2B5EF4-FFF2-40B4-BE49-F238E27FC236}">
              <a16:creationId xmlns:a16="http://schemas.microsoft.com/office/drawing/2014/main" id="{00000000-0008-0000-0600-00002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11</xdr:col>
      <xdr:colOff>56878</xdr:colOff>
      <xdr:row>2</xdr:row>
      <xdr:rowOff>173990</xdr:rowOff>
    </xdr:to>
    <xdr:pic>
      <xdr:nvPicPr>
        <xdr:cNvPr id="48" name="Picture 47">
          <a:extLst>
            <a:ext uri="{FF2B5EF4-FFF2-40B4-BE49-F238E27FC236}">
              <a16:creationId xmlns:a16="http://schemas.microsoft.com/office/drawing/2014/main" id="{00000000-0008-0000-0600-00003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11</xdr:col>
      <xdr:colOff>56878</xdr:colOff>
      <xdr:row>2</xdr:row>
      <xdr:rowOff>173990</xdr:rowOff>
    </xdr:to>
    <xdr:pic>
      <xdr:nvPicPr>
        <xdr:cNvPr id="49" name="Picture 48">
          <a:extLst>
            <a:ext uri="{FF2B5EF4-FFF2-40B4-BE49-F238E27FC236}">
              <a16:creationId xmlns:a16="http://schemas.microsoft.com/office/drawing/2014/main" id="{00000000-0008-0000-0600-00003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11</xdr:col>
      <xdr:colOff>56878</xdr:colOff>
      <xdr:row>2</xdr:row>
      <xdr:rowOff>173990</xdr:rowOff>
    </xdr:to>
    <xdr:pic>
      <xdr:nvPicPr>
        <xdr:cNvPr id="50" name="Picture 49">
          <a:extLst>
            <a:ext uri="{FF2B5EF4-FFF2-40B4-BE49-F238E27FC236}">
              <a16:creationId xmlns:a16="http://schemas.microsoft.com/office/drawing/2014/main" id="{00000000-0008-0000-0600-00003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11</xdr:col>
      <xdr:colOff>56878</xdr:colOff>
      <xdr:row>2</xdr:row>
      <xdr:rowOff>173990</xdr:rowOff>
    </xdr:to>
    <xdr:pic>
      <xdr:nvPicPr>
        <xdr:cNvPr id="51" name="Picture 50">
          <a:extLst>
            <a:ext uri="{FF2B5EF4-FFF2-40B4-BE49-F238E27FC236}">
              <a16:creationId xmlns:a16="http://schemas.microsoft.com/office/drawing/2014/main" id="{00000000-0008-0000-0600-00003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11</xdr:col>
      <xdr:colOff>56878</xdr:colOff>
      <xdr:row>2</xdr:row>
      <xdr:rowOff>173990</xdr:rowOff>
    </xdr:to>
    <xdr:pic>
      <xdr:nvPicPr>
        <xdr:cNvPr id="52" name="Picture 51">
          <a:extLst>
            <a:ext uri="{FF2B5EF4-FFF2-40B4-BE49-F238E27FC236}">
              <a16:creationId xmlns:a16="http://schemas.microsoft.com/office/drawing/2014/main" id="{00000000-0008-0000-0600-00003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11</xdr:col>
      <xdr:colOff>56878</xdr:colOff>
      <xdr:row>2</xdr:row>
      <xdr:rowOff>173990</xdr:rowOff>
    </xdr:to>
    <xdr:pic>
      <xdr:nvPicPr>
        <xdr:cNvPr id="53" name="Picture 52">
          <a:extLst>
            <a:ext uri="{FF2B5EF4-FFF2-40B4-BE49-F238E27FC236}">
              <a16:creationId xmlns:a16="http://schemas.microsoft.com/office/drawing/2014/main" id="{00000000-0008-0000-0600-00003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11</xdr:col>
      <xdr:colOff>56878</xdr:colOff>
      <xdr:row>2</xdr:row>
      <xdr:rowOff>173990</xdr:rowOff>
    </xdr:to>
    <xdr:pic>
      <xdr:nvPicPr>
        <xdr:cNvPr id="54" name="Picture 53">
          <a:extLst>
            <a:ext uri="{FF2B5EF4-FFF2-40B4-BE49-F238E27FC236}">
              <a16:creationId xmlns:a16="http://schemas.microsoft.com/office/drawing/2014/main" id="{00000000-0008-0000-0600-00003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11</xdr:col>
      <xdr:colOff>56878</xdr:colOff>
      <xdr:row>2</xdr:row>
      <xdr:rowOff>173990</xdr:rowOff>
    </xdr:to>
    <xdr:pic>
      <xdr:nvPicPr>
        <xdr:cNvPr id="55" name="Picture 54">
          <a:extLst>
            <a:ext uri="{FF2B5EF4-FFF2-40B4-BE49-F238E27FC236}">
              <a16:creationId xmlns:a16="http://schemas.microsoft.com/office/drawing/2014/main" id="{00000000-0008-0000-0600-00003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11</xdr:col>
      <xdr:colOff>56878</xdr:colOff>
      <xdr:row>2</xdr:row>
      <xdr:rowOff>173990</xdr:rowOff>
    </xdr:to>
    <xdr:pic>
      <xdr:nvPicPr>
        <xdr:cNvPr id="56" name="Picture 55">
          <a:extLst>
            <a:ext uri="{FF2B5EF4-FFF2-40B4-BE49-F238E27FC236}">
              <a16:creationId xmlns:a16="http://schemas.microsoft.com/office/drawing/2014/main" id="{00000000-0008-0000-0600-00003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11</xdr:col>
      <xdr:colOff>47353</xdr:colOff>
      <xdr:row>2</xdr:row>
      <xdr:rowOff>173990</xdr:rowOff>
    </xdr:to>
    <xdr:pic>
      <xdr:nvPicPr>
        <xdr:cNvPr id="57" name="Picture 56">
          <a:extLst>
            <a:ext uri="{FF2B5EF4-FFF2-40B4-BE49-F238E27FC236}">
              <a16:creationId xmlns:a16="http://schemas.microsoft.com/office/drawing/2014/main" id="{00000000-0008-0000-0600-00003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12849225" y="0"/>
          <a:ext cx="733153" cy="745490"/>
        </a:xfrm>
        <a:prstGeom prst="rect">
          <a:avLst/>
        </a:prstGeom>
        <a:noFill/>
        <a:ln>
          <a:noFill/>
        </a:ln>
      </xdr:spPr>
    </xdr:pic>
    <xdr:clientData/>
  </xdr:twoCellAnchor>
  <xdr:twoCellAnchor editAs="oneCell">
    <xdr:from>
      <xdr:col>4</xdr:col>
      <xdr:colOff>0</xdr:colOff>
      <xdr:row>0</xdr:row>
      <xdr:rowOff>0</xdr:rowOff>
    </xdr:from>
    <xdr:to>
      <xdr:col>11</xdr:col>
      <xdr:colOff>56878</xdr:colOff>
      <xdr:row>2</xdr:row>
      <xdr:rowOff>173990</xdr:rowOff>
    </xdr:to>
    <xdr:pic>
      <xdr:nvPicPr>
        <xdr:cNvPr id="58" name="Picture 57">
          <a:extLst>
            <a:ext uri="{FF2B5EF4-FFF2-40B4-BE49-F238E27FC236}">
              <a16:creationId xmlns:a16="http://schemas.microsoft.com/office/drawing/2014/main" id="{00000000-0008-0000-0600-00003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59" name="Picture 58">
          <a:extLst>
            <a:ext uri="{FF2B5EF4-FFF2-40B4-BE49-F238E27FC236}">
              <a16:creationId xmlns:a16="http://schemas.microsoft.com/office/drawing/2014/main" id="{00000000-0008-0000-0600-00003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11</xdr:col>
      <xdr:colOff>56878</xdr:colOff>
      <xdr:row>2</xdr:row>
      <xdr:rowOff>173990</xdr:rowOff>
    </xdr:to>
    <xdr:pic>
      <xdr:nvPicPr>
        <xdr:cNvPr id="60" name="Picture 59">
          <a:extLst>
            <a:ext uri="{FF2B5EF4-FFF2-40B4-BE49-F238E27FC236}">
              <a16:creationId xmlns:a16="http://schemas.microsoft.com/office/drawing/2014/main" id="{00000000-0008-0000-0600-00003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11</xdr:col>
      <xdr:colOff>56878</xdr:colOff>
      <xdr:row>2</xdr:row>
      <xdr:rowOff>173990</xdr:rowOff>
    </xdr:to>
    <xdr:pic>
      <xdr:nvPicPr>
        <xdr:cNvPr id="61" name="Picture 60">
          <a:extLst>
            <a:ext uri="{FF2B5EF4-FFF2-40B4-BE49-F238E27FC236}">
              <a16:creationId xmlns:a16="http://schemas.microsoft.com/office/drawing/2014/main" id="{00000000-0008-0000-0600-00003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11</xdr:col>
      <xdr:colOff>56878</xdr:colOff>
      <xdr:row>2</xdr:row>
      <xdr:rowOff>173990</xdr:rowOff>
    </xdr:to>
    <xdr:pic>
      <xdr:nvPicPr>
        <xdr:cNvPr id="62" name="Picture 61">
          <a:extLst>
            <a:ext uri="{FF2B5EF4-FFF2-40B4-BE49-F238E27FC236}">
              <a16:creationId xmlns:a16="http://schemas.microsoft.com/office/drawing/2014/main" id="{00000000-0008-0000-0600-00003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11</xdr:col>
      <xdr:colOff>56878</xdr:colOff>
      <xdr:row>2</xdr:row>
      <xdr:rowOff>173990</xdr:rowOff>
    </xdr:to>
    <xdr:pic>
      <xdr:nvPicPr>
        <xdr:cNvPr id="63" name="Picture 62">
          <a:extLst>
            <a:ext uri="{FF2B5EF4-FFF2-40B4-BE49-F238E27FC236}">
              <a16:creationId xmlns:a16="http://schemas.microsoft.com/office/drawing/2014/main" id="{00000000-0008-0000-0600-00003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11</xdr:col>
      <xdr:colOff>56878</xdr:colOff>
      <xdr:row>2</xdr:row>
      <xdr:rowOff>173990</xdr:rowOff>
    </xdr:to>
    <xdr:pic>
      <xdr:nvPicPr>
        <xdr:cNvPr id="64" name="Picture 63">
          <a:extLst>
            <a:ext uri="{FF2B5EF4-FFF2-40B4-BE49-F238E27FC236}">
              <a16:creationId xmlns:a16="http://schemas.microsoft.com/office/drawing/2014/main" id="{00000000-0008-0000-0600-00004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11</xdr:col>
      <xdr:colOff>56878</xdr:colOff>
      <xdr:row>2</xdr:row>
      <xdr:rowOff>173990</xdr:rowOff>
    </xdr:to>
    <xdr:pic>
      <xdr:nvPicPr>
        <xdr:cNvPr id="65" name="Picture 64">
          <a:extLst>
            <a:ext uri="{FF2B5EF4-FFF2-40B4-BE49-F238E27FC236}">
              <a16:creationId xmlns:a16="http://schemas.microsoft.com/office/drawing/2014/main" id="{00000000-0008-0000-0600-00004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11</xdr:col>
      <xdr:colOff>56878</xdr:colOff>
      <xdr:row>2</xdr:row>
      <xdr:rowOff>173990</xdr:rowOff>
    </xdr:to>
    <xdr:pic>
      <xdr:nvPicPr>
        <xdr:cNvPr id="66" name="Picture 65">
          <a:extLst>
            <a:ext uri="{FF2B5EF4-FFF2-40B4-BE49-F238E27FC236}">
              <a16:creationId xmlns:a16="http://schemas.microsoft.com/office/drawing/2014/main" id="{00000000-0008-0000-0600-00004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11</xdr:col>
      <xdr:colOff>56878</xdr:colOff>
      <xdr:row>2</xdr:row>
      <xdr:rowOff>173990</xdr:rowOff>
    </xdr:to>
    <xdr:pic>
      <xdr:nvPicPr>
        <xdr:cNvPr id="67" name="Picture 66">
          <a:extLst>
            <a:ext uri="{FF2B5EF4-FFF2-40B4-BE49-F238E27FC236}">
              <a16:creationId xmlns:a16="http://schemas.microsoft.com/office/drawing/2014/main" id="{00000000-0008-0000-0600-00004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11</xdr:col>
      <xdr:colOff>56878</xdr:colOff>
      <xdr:row>2</xdr:row>
      <xdr:rowOff>173990</xdr:rowOff>
    </xdr:to>
    <xdr:pic>
      <xdr:nvPicPr>
        <xdr:cNvPr id="68" name="Picture 67">
          <a:extLst>
            <a:ext uri="{FF2B5EF4-FFF2-40B4-BE49-F238E27FC236}">
              <a16:creationId xmlns:a16="http://schemas.microsoft.com/office/drawing/2014/main" id="{00000000-0008-0000-0600-00004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11</xdr:col>
      <xdr:colOff>57150</xdr:colOff>
      <xdr:row>2</xdr:row>
      <xdr:rowOff>171450</xdr:rowOff>
    </xdr:to>
    <xdr:pic>
      <xdr:nvPicPr>
        <xdr:cNvPr id="69" name="Picture 2">
          <a:extLst>
            <a:ext uri="{FF2B5EF4-FFF2-40B4-BE49-F238E27FC236}">
              <a16:creationId xmlns:a16="http://schemas.microsoft.com/office/drawing/2014/main" id="{00000000-0008-0000-0600-00004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11</xdr:col>
      <xdr:colOff>56878</xdr:colOff>
      <xdr:row>2</xdr:row>
      <xdr:rowOff>173990</xdr:rowOff>
    </xdr:to>
    <xdr:pic>
      <xdr:nvPicPr>
        <xdr:cNvPr id="70" name="Picture 69">
          <a:extLst>
            <a:ext uri="{FF2B5EF4-FFF2-40B4-BE49-F238E27FC236}">
              <a16:creationId xmlns:a16="http://schemas.microsoft.com/office/drawing/2014/main" id="{00000000-0008-0000-0600-00004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11</xdr:col>
      <xdr:colOff>56878</xdr:colOff>
      <xdr:row>2</xdr:row>
      <xdr:rowOff>173990</xdr:rowOff>
    </xdr:to>
    <xdr:pic>
      <xdr:nvPicPr>
        <xdr:cNvPr id="71" name="Picture 70">
          <a:extLst>
            <a:ext uri="{FF2B5EF4-FFF2-40B4-BE49-F238E27FC236}">
              <a16:creationId xmlns:a16="http://schemas.microsoft.com/office/drawing/2014/main" id="{00000000-0008-0000-0600-00004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11</xdr:col>
      <xdr:colOff>56878</xdr:colOff>
      <xdr:row>2</xdr:row>
      <xdr:rowOff>173990</xdr:rowOff>
    </xdr:to>
    <xdr:pic>
      <xdr:nvPicPr>
        <xdr:cNvPr id="72" name="Picture 71">
          <a:extLst>
            <a:ext uri="{FF2B5EF4-FFF2-40B4-BE49-F238E27FC236}">
              <a16:creationId xmlns:a16="http://schemas.microsoft.com/office/drawing/2014/main" id="{00000000-0008-0000-0600-00004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11</xdr:col>
      <xdr:colOff>56878</xdr:colOff>
      <xdr:row>2</xdr:row>
      <xdr:rowOff>173990</xdr:rowOff>
    </xdr:to>
    <xdr:pic>
      <xdr:nvPicPr>
        <xdr:cNvPr id="73" name="Picture 72">
          <a:extLst>
            <a:ext uri="{FF2B5EF4-FFF2-40B4-BE49-F238E27FC236}">
              <a16:creationId xmlns:a16="http://schemas.microsoft.com/office/drawing/2014/main" id="{00000000-0008-0000-0600-00004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74" name="Picture 73">
          <a:extLst>
            <a:ext uri="{FF2B5EF4-FFF2-40B4-BE49-F238E27FC236}">
              <a16:creationId xmlns:a16="http://schemas.microsoft.com/office/drawing/2014/main" id="{00000000-0008-0000-0600-00004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11</xdr:col>
      <xdr:colOff>56878</xdr:colOff>
      <xdr:row>2</xdr:row>
      <xdr:rowOff>173990</xdr:rowOff>
    </xdr:to>
    <xdr:pic>
      <xdr:nvPicPr>
        <xdr:cNvPr id="75" name="Picture 74">
          <a:extLst>
            <a:ext uri="{FF2B5EF4-FFF2-40B4-BE49-F238E27FC236}">
              <a16:creationId xmlns:a16="http://schemas.microsoft.com/office/drawing/2014/main" id="{00000000-0008-0000-0600-00004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11</xdr:col>
      <xdr:colOff>56878</xdr:colOff>
      <xdr:row>2</xdr:row>
      <xdr:rowOff>173990</xdr:rowOff>
    </xdr:to>
    <xdr:pic>
      <xdr:nvPicPr>
        <xdr:cNvPr id="76" name="Picture 75">
          <a:extLst>
            <a:ext uri="{FF2B5EF4-FFF2-40B4-BE49-F238E27FC236}">
              <a16:creationId xmlns:a16="http://schemas.microsoft.com/office/drawing/2014/main" id="{00000000-0008-0000-0600-00004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11</xdr:col>
      <xdr:colOff>56878</xdr:colOff>
      <xdr:row>2</xdr:row>
      <xdr:rowOff>173990</xdr:rowOff>
    </xdr:to>
    <xdr:pic>
      <xdr:nvPicPr>
        <xdr:cNvPr id="77" name="Picture 76">
          <a:extLst>
            <a:ext uri="{FF2B5EF4-FFF2-40B4-BE49-F238E27FC236}">
              <a16:creationId xmlns:a16="http://schemas.microsoft.com/office/drawing/2014/main" id="{00000000-0008-0000-0600-00004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11</xdr:col>
      <xdr:colOff>56878</xdr:colOff>
      <xdr:row>2</xdr:row>
      <xdr:rowOff>173990</xdr:rowOff>
    </xdr:to>
    <xdr:pic>
      <xdr:nvPicPr>
        <xdr:cNvPr id="78" name="Picture 77">
          <a:extLst>
            <a:ext uri="{FF2B5EF4-FFF2-40B4-BE49-F238E27FC236}">
              <a16:creationId xmlns:a16="http://schemas.microsoft.com/office/drawing/2014/main" id="{00000000-0008-0000-0600-00004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11</xdr:col>
      <xdr:colOff>56878</xdr:colOff>
      <xdr:row>2</xdr:row>
      <xdr:rowOff>173990</xdr:rowOff>
    </xdr:to>
    <xdr:pic>
      <xdr:nvPicPr>
        <xdr:cNvPr id="79" name="Picture 78">
          <a:extLst>
            <a:ext uri="{FF2B5EF4-FFF2-40B4-BE49-F238E27FC236}">
              <a16:creationId xmlns:a16="http://schemas.microsoft.com/office/drawing/2014/main" id="{00000000-0008-0000-0600-00004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11</xdr:col>
      <xdr:colOff>56878</xdr:colOff>
      <xdr:row>2</xdr:row>
      <xdr:rowOff>173990</xdr:rowOff>
    </xdr:to>
    <xdr:pic>
      <xdr:nvPicPr>
        <xdr:cNvPr id="80" name="Picture 79">
          <a:extLst>
            <a:ext uri="{FF2B5EF4-FFF2-40B4-BE49-F238E27FC236}">
              <a16:creationId xmlns:a16="http://schemas.microsoft.com/office/drawing/2014/main" id="{00000000-0008-0000-0600-00005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11</xdr:col>
      <xdr:colOff>56878</xdr:colOff>
      <xdr:row>2</xdr:row>
      <xdr:rowOff>173990</xdr:rowOff>
    </xdr:to>
    <xdr:pic>
      <xdr:nvPicPr>
        <xdr:cNvPr id="81" name="Picture 80">
          <a:extLst>
            <a:ext uri="{FF2B5EF4-FFF2-40B4-BE49-F238E27FC236}">
              <a16:creationId xmlns:a16="http://schemas.microsoft.com/office/drawing/2014/main" id="{00000000-0008-0000-0600-00005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11</xdr:col>
      <xdr:colOff>56878</xdr:colOff>
      <xdr:row>2</xdr:row>
      <xdr:rowOff>173990</xdr:rowOff>
    </xdr:to>
    <xdr:pic>
      <xdr:nvPicPr>
        <xdr:cNvPr id="82" name="Picture 81">
          <a:extLst>
            <a:ext uri="{FF2B5EF4-FFF2-40B4-BE49-F238E27FC236}">
              <a16:creationId xmlns:a16="http://schemas.microsoft.com/office/drawing/2014/main" id="{00000000-0008-0000-0600-00005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11</xdr:col>
      <xdr:colOff>56878</xdr:colOff>
      <xdr:row>2</xdr:row>
      <xdr:rowOff>173990</xdr:rowOff>
    </xdr:to>
    <xdr:pic>
      <xdr:nvPicPr>
        <xdr:cNvPr id="83" name="Picture 82">
          <a:extLst>
            <a:ext uri="{FF2B5EF4-FFF2-40B4-BE49-F238E27FC236}">
              <a16:creationId xmlns:a16="http://schemas.microsoft.com/office/drawing/2014/main" id="{00000000-0008-0000-0600-00005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11</xdr:col>
      <xdr:colOff>56878</xdr:colOff>
      <xdr:row>2</xdr:row>
      <xdr:rowOff>173990</xdr:rowOff>
    </xdr:to>
    <xdr:pic>
      <xdr:nvPicPr>
        <xdr:cNvPr id="84" name="Picture 83">
          <a:extLst>
            <a:ext uri="{FF2B5EF4-FFF2-40B4-BE49-F238E27FC236}">
              <a16:creationId xmlns:a16="http://schemas.microsoft.com/office/drawing/2014/main" id="{00000000-0008-0000-0600-00005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11</xdr:col>
      <xdr:colOff>56878</xdr:colOff>
      <xdr:row>2</xdr:row>
      <xdr:rowOff>173990</xdr:rowOff>
    </xdr:to>
    <xdr:pic>
      <xdr:nvPicPr>
        <xdr:cNvPr id="85" name="Picture 84">
          <a:extLst>
            <a:ext uri="{FF2B5EF4-FFF2-40B4-BE49-F238E27FC236}">
              <a16:creationId xmlns:a16="http://schemas.microsoft.com/office/drawing/2014/main" id="{00000000-0008-0000-0600-00005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11</xdr:col>
      <xdr:colOff>56878</xdr:colOff>
      <xdr:row>2</xdr:row>
      <xdr:rowOff>173990</xdr:rowOff>
    </xdr:to>
    <xdr:pic>
      <xdr:nvPicPr>
        <xdr:cNvPr id="86" name="Picture 85">
          <a:extLst>
            <a:ext uri="{FF2B5EF4-FFF2-40B4-BE49-F238E27FC236}">
              <a16:creationId xmlns:a16="http://schemas.microsoft.com/office/drawing/2014/main" id="{00000000-0008-0000-0600-00005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11</xdr:col>
      <xdr:colOff>56878</xdr:colOff>
      <xdr:row>2</xdr:row>
      <xdr:rowOff>173990</xdr:rowOff>
    </xdr:to>
    <xdr:pic>
      <xdr:nvPicPr>
        <xdr:cNvPr id="87" name="Picture 86">
          <a:extLst>
            <a:ext uri="{FF2B5EF4-FFF2-40B4-BE49-F238E27FC236}">
              <a16:creationId xmlns:a16="http://schemas.microsoft.com/office/drawing/2014/main" id="{00000000-0008-0000-0600-00005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11</xdr:col>
      <xdr:colOff>56878</xdr:colOff>
      <xdr:row>2</xdr:row>
      <xdr:rowOff>173990</xdr:rowOff>
    </xdr:to>
    <xdr:pic>
      <xdr:nvPicPr>
        <xdr:cNvPr id="88" name="Picture 87">
          <a:extLst>
            <a:ext uri="{FF2B5EF4-FFF2-40B4-BE49-F238E27FC236}">
              <a16:creationId xmlns:a16="http://schemas.microsoft.com/office/drawing/2014/main" id="{00000000-0008-0000-0600-00005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11</xdr:col>
      <xdr:colOff>56878</xdr:colOff>
      <xdr:row>2</xdr:row>
      <xdr:rowOff>173990</xdr:rowOff>
    </xdr:to>
    <xdr:pic>
      <xdr:nvPicPr>
        <xdr:cNvPr id="89" name="Picture 88">
          <a:extLst>
            <a:ext uri="{FF2B5EF4-FFF2-40B4-BE49-F238E27FC236}">
              <a16:creationId xmlns:a16="http://schemas.microsoft.com/office/drawing/2014/main" id="{00000000-0008-0000-0600-00005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11</xdr:col>
      <xdr:colOff>56878</xdr:colOff>
      <xdr:row>2</xdr:row>
      <xdr:rowOff>173990</xdr:rowOff>
    </xdr:to>
    <xdr:pic>
      <xdr:nvPicPr>
        <xdr:cNvPr id="90" name="Picture 89">
          <a:extLst>
            <a:ext uri="{FF2B5EF4-FFF2-40B4-BE49-F238E27FC236}">
              <a16:creationId xmlns:a16="http://schemas.microsoft.com/office/drawing/2014/main" id="{00000000-0008-0000-0600-00005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11</xdr:col>
      <xdr:colOff>56878</xdr:colOff>
      <xdr:row>2</xdr:row>
      <xdr:rowOff>173990</xdr:rowOff>
    </xdr:to>
    <xdr:pic>
      <xdr:nvPicPr>
        <xdr:cNvPr id="91" name="Picture 90">
          <a:extLst>
            <a:ext uri="{FF2B5EF4-FFF2-40B4-BE49-F238E27FC236}">
              <a16:creationId xmlns:a16="http://schemas.microsoft.com/office/drawing/2014/main" id="{00000000-0008-0000-0600-00005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11</xdr:col>
      <xdr:colOff>56878</xdr:colOff>
      <xdr:row>2</xdr:row>
      <xdr:rowOff>173990</xdr:rowOff>
    </xdr:to>
    <xdr:pic>
      <xdr:nvPicPr>
        <xdr:cNvPr id="92" name="Picture 91">
          <a:extLst>
            <a:ext uri="{FF2B5EF4-FFF2-40B4-BE49-F238E27FC236}">
              <a16:creationId xmlns:a16="http://schemas.microsoft.com/office/drawing/2014/main" id="{00000000-0008-0000-0600-00005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11</xdr:col>
      <xdr:colOff>56878</xdr:colOff>
      <xdr:row>2</xdr:row>
      <xdr:rowOff>173990</xdr:rowOff>
    </xdr:to>
    <xdr:pic>
      <xdr:nvPicPr>
        <xdr:cNvPr id="93" name="Picture 92">
          <a:extLst>
            <a:ext uri="{FF2B5EF4-FFF2-40B4-BE49-F238E27FC236}">
              <a16:creationId xmlns:a16="http://schemas.microsoft.com/office/drawing/2014/main" id="{00000000-0008-0000-0600-00005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11</xdr:col>
      <xdr:colOff>56878</xdr:colOff>
      <xdr:row>2</xdr:row>
      <xdr:rowOff>173990</xdr:rowOff>
    </xdr:to>
    <xdr:pic>
      <xdr:nvPicPr>
        <xdr:cNvPr id="94" name="Picture 93">
          <a:extLst>
            <a:ext uri="{FF2B5EF4-FFF2-40B4-BE49-F238E27FC236}">
              <a16:creationId xmlns:a16="http://schemas.microsoft.com/office/drawing/2014/main" id="{00000000-0008-0000-0600-00005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11</xdr:col>
      <xdr:colOff>56878</xdr:colOff>
      <xdr:row>2</xdr:row>
      <xdr:rowOff>173990</xdr:rowOff>
    </xdr:to>
    <xdr:pic>
      <xdr:nvPicPr>
        <xdr:cNvPr id="95" name="Picture 94">
          <a:extLst>
            <a:ext uri="{FF2B5EF4-FFF2-40B4-BE49-F238E27FC236}">
              <a16:creationId xmlns:a16="http://schemas.microsoft.com/office/drawing/2014/main" id="{00000000-0008-0000-0600-00005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11</xdr:col>
      <xdr:colOff>56878</xdr:colOff>
      <xdr:row>2</xdr:row>
      <xdr:rowOff>173990</xdr:rowOff>
    </xdr:to>
    <xdr:pic>
      <xdr:nvPicPr>
        <xdr:cNvPr id="96" name="Picture 95">
          <a:extLst>
            <a:ext uri="{FF2B5EF4-FFF2-40B4-BE49-F238E27FC236}">
              <a16:creationId xmlns:a16="http://schemas.microsoft.com/office/drawing/2014/main" id="{00000000-0008-0000-0600-00006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11</xdr:col>
      <xdr:colOff>56878</xdr:colOff>
      <xdr:row>2</xdr:row>
      <xdr:rowOff>173990</xdr:rowOff>
    </xdr:to>
    <xdr:pic>
      <xdr:nvPicPr>
        <xdr:cNvPr id="97" name="Picture 96">
          <a:extLst>
            <a:ext uri="{FF2B5EF4-FFF2-40B4-BE49-F238E27FC236}">
              <a16:creationId xmlns:a16="http://schemas.microsoft.com/office/drawing/2014/main" id="{00000000-0008-0000-0600-00006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11</xdr:col>
      <xdr:colOff>56878</xdr:colOff>
      <xdr:row>2</xdr:row>
      <xdr:rowOff>173990</xdr:rowOff>
    </xdr:to>
    <xdr:pic>
      <xdr:nvPicPr>
        <xdr:cNvPr id="98" name="Picture 97">
          <a:extLst>
            <a:ext uri="{FF2B5EF4-FFF2-40B4-BE49-F238E27FC236}">
              <a16:creationId xmlns:a16="http://schemas.microsoft.com/office/drawing/2014/main" id="{00000000-0008-0000-0600-00006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11</xdr:col>
      <xdr:colOff>56878</xdr:colOff>
      <xdr:row>2</xdr:row>
      <xdr:rowOff>173990</xdr:rowOff>
    </xdr:to>
    <xdr:pic>
      <xdr:nvPicPr>
        <xdr:cNvPr id="99" name="Picture 98">
          <a:extLst>
            <a:ext uri="{FF2B5EF4-FFF2-40B4-BE49-F238E27FC236}">
              <a16:creationId xmlns:a16="http://schemas.microsoft.com/office/drawing/2014/main" id="{00000000-0008-0000-0600-00006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11</xdr:col>
      <xdr:colOff>56878</xdr:colOff>
      <xdr:row>2</xdr:row>
      <xdr:rowOff>173990</xdr:rowOff>
    </xdr:to>
    <xdr:pic>
      <xdr:nvPicPr>
        <xdr:cNvPr id="100" name="Picture 99">
          <a:extLst>
            <a:ext uri="{FF2B5EF4-FFF2-40B4-BE49-F238E27FC236}">
              <a16:creationId xmlns:a16="http://schemas.microsoft.com/office/drawing/2014/main" id="{00000000-0008-0000-0600-00006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11</xdr:col>
      <xdr:colOff>56878</xdr:colOff>
      <xdr:row>2</xdr:row>
      <xdr:rowOff>173990</xdr:rowOff>
    </xdr:to>
    <xdr:pic>
      <xdr:nvPicPr>
        <xdr:cNvPr id="101" name="Picture 100">
          <a:extLst>
            <a:ext uri="{FF2B5EF4-FFF2-40B4-BE49-F238E27FC236}">
              <a16:creationId xmlns:a16="http://schemas.microsoft.com/office/drawing/2014/main" id="{00000000-0008-0000-0600-00006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11</xdr:col>
      <xdr:colOff>56878</xdr:colOff>
      <xdr:row>2</xdr:row>
      <xdr:rowOff>173990</xdr:rowOff>
    </xdr:to>
    <xdr:pic>
      <xdr:nvPicPr>
        <xdr:cNvPr id="102" name="Picture 101">
          <a:extLst>
            <a:ext uri="{FF2B5EF4-FFF2-40B4-BE49-F238E27FC236}">
              <a16:creationId xmlns:a16="http://schemas.microsoft.com/office/drawing/2014/main" id="{00000000-0008-0000-0600-00006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11</xdr:col>
      <xdr:colOff>56878</xdr:colOff>
      <xdr:row>2</xdr:row>
      <xdr:rowOff>173990</xdr:rowOff>
    </xdr:to>
    <xdr:pic>
      <xdr:nvPicPr>
        <xdr:cNvPr id="103" name="Picture 102">
          <a:extLst>
            <a:ext uri="{FF2B5EF4-FFF2-40B4-BE49-F238E27FC236}">
              <a16:creationId xmlns:a16="http://schemas.microsoft.com/office/drawing/2014/main" id="{00000000-0008-0000-0600-00006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11</xdr:col>
      <xdr:colOff>56878</xdr:colOff>
      <xdr:row>2</xdr:row>
      <xdr:rowOff>173990</xdr:rowOff>
    </xdr:to>
    <xdr:pic>
      <xdr:nvPicPr>
        <xdr:cNvPr id="104" name="Picture 103">
          <a:extLst>
            <a:ext uri="{FF2B5EF4-FFF2-40B4-BE49-F238E27FC236}">
              <a16:creationId xmlns:a16="http://schemas.microsoft.com/office/drawing/2014/main" id="{00000000-0008-0000-0600-00006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11</xdr:col>
      <xdr:colOff>56878</xdr:colOff>
      <xdr:row>2</xdr:row>
      <xdr:rowOff>173990</xdr:rowOff>
    </xdr:to>
    <xdr:pic>
      <xdr:nvPicPr>
        <xdr:cNvPr id="105" name="Picture 104">
          <a:extLst>
            <a:ext uri="{FF2B5EF4-FFF2-40B4-BE49-F238E27FC236}">
              <a16:creationId xmlns:a16="http://schemas.microsoft.com/office/drawing/2014/main" id="{00000000-0008-0000-0600-00006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11</xdr:col>
      <xdr:colOff>56878</xdr:colOff>
      <xdr:row>2</xdr:row>
      <xdr:rowOff>173990</xdr:rowOff>
    </xdr:to>
    <xdr:pic>
      <xdr:nvPicPr>
        <xdr:cNvPr id="106" name="Picture 105">
          <a:extLst>
            <a:ext uri="{FF2B5EF4-FFF2-40B4-BE49-F238E27FC236}">
              <a16:creationId xmlns:a16="http://schemas.microsoft.com/office/drawing/2014/main" id="{00000000-0008-0000-0600-00006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11</xdr:col>
      <xdr:colOff>56878</xdr:colOff>
      <xdr:row>2</xdr:row>
      <xdr:rowOff>173990</xdr:rowOff>
    </xdr:to>
    <xdr:pic>
      <xdr:nvPicPr>
        <xdr:cNvPr id="107" name="Picture 106">
          <a:extLst>
            <a:ext uri="{FF2B5EF4-FFF2-40B4-BE49-F238E27FC236}">
              <a16:creationId xmlns:a16="http://schemas.microsoft.com/office/drawing/2014/main" id="{00000000-0008-0000-0600-00006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11</xdr:col>
      <xdr:colOff>56878</xdr:colOff>
      <xdr:row>2</xdr:row>
      <xdr:rowOff>173990</xdr:rowOff>
    </xdr:to>
    <xdr:pic>
      <xdr:nvPicPr>
        <xdr:cNvPr id="108" name="Picture 107">
          <a:extLst>
            <a:ext uri="{FF2B5EF4-FFF2-40B4-BE49-F238E27FC236}">
              <a16:creationId xmlns:a16="http://schemas.microsoft.com/office/drawing/2014/main" id="{00000000-0008-0000-0600-00006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11</xdr:col>
      <xdr:colOff>56878</xdr:colOff>
      <xdr:row>2</xdr:row>
      <xdr:rowOff>173990</xdr:rowOff>
    </xdr:to>
    <xdr:pic>
      <xdr:nvPicPr>
        <xdr:cNvPr id="109" name="Picture 108">
          <a:extLst>
            <a:ext uri="{FF2B5EF4-FFF2-40B4-BE49-F238E27FC236}">
              <a16:creationId xmlns:a16="http://schemas.microsoft.com/office/drawing/2014/main" id="{00000000-0008-0000-0600-00006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11</xdr:col>
      <xdr:colOff>60053</xdr:colOff>
      <xdr:row>2</xdr:row>
      <xdr:rowOff>173990</xdr:rowOff>
    </xdr:to>
    <xdr:pic>
      <xdr:nvPicPr>
        <xdr:cNvPr id="110" name="Picture 109">
          <a:extLst>
            <a:ext uri="{FF2B5EF4-FFF2-40B4-BE49-F238E27FC236}">
              <a16:creationId xmlns:a16="http://schemas.microsoft.com/office/drawing/2014/main" id="{00000000-0008-0000-0600-00006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11</xdr:col>
      <xdr:colOff>60053</xdr:colOff>
      <xdr:row>2</xdr:row>
      <xdr:rowOff>173990</xdr:rowOff>
    </xdr:to>
    <xdr:pic>
      <xdr:nvPicPr>
        <xdr:cNvPr id="111" name="Picture 110">
          <a:extLst>
            <a:ext uri="{FF2B5EF4-FFF2-40B4-BE49-F238E27FC236}">
              <a16:creationId xmlns:a16="http://schemas.microsoft.com/office/drawing/2014/main" id="{00000000-0008-0000-0600-00006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11</xdr:col>
      <xdr:colOff>60053</xdr:colOff>
      <xdr:row>2</xdr:row>
      <xdr:rowOff>173990</xdr:rowOff>
    </xdr:to>
    <xdr:pic>
      <xdr:nvPicPr>
        <xdr:cNvPr id="112" name="Picture 111">
          <a:extLst>
            <a:ext uri="{FF2B5EF4-FFF2-40B4-BE49-F238E27FC236}">
              <a16:creationId xmlns:a16="http://schemas.microsoft.com/office/drawing/2014/main" id="{00000000-0008-0000-0600-00007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11</xdr:col>
      <xdr:colOff>60053</xdr:colOff>
      <xdr:row>2</xdr:row>
      <xdr:rowOff>173990</xdr:rowOff>
    </xdr:to>
    <xdr:pic>
      <xdr:nvPicPr>
        <xdr:cNvPr id="113" name="Picture 112">
          <a:extLst>
            <a:ext uri="{FF2B5EF4-FFF2-40B4-BE49-F238E27FC236}">
              <a16:creationId xmlns:a16="http://schemas.microsoft.com/office/drawing/2014/main" id="{00000000-0008-0000-06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11</xdr:col>
      <xdr:colOff>60053</xdr:colOff>
      <xdr:row>2</xdr:row>
      <xdr:rowOff>173990</xdr:rowOff>
    </xdr:to>
    <xdr:pic>
      <xdr:nvPicPr>
        <xdr:cNvPr id="114" name="Picture 113">
          <a:extLst>
            <a:ext uri="{FF2B5EF4-FFF2-40B4-BE49-F238E27FC236}">
              <a16:creationId xmlns:a16="http://schemas.microsoft.com/office/drawing/2014/main" id="{00000000-0008-0000-0600-00007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11</xdr:col>
      <xdr:colOff>60053</xdr:colOff>
      <xdr:row>2</xdr:row>
      <xdr:rowOff>173990</xdr:rowOff>
    </xdr:to>
    <xdr:pic>
      <xdr:nvPicPr>
        <xdr:cNvPr id="115" name="Picture 114">
          <a:extLst>
            <a:ext uri="{FF2B5EF4-FFF2-40B4-BE49-F238E27FC236}">
              <a16:creationId xmlns:a16="http://schemas.microsoft.com/office/drawing/2014/main" id="{00000000-0008-0000-0600-00007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11</xdr:col>
      <xdr:colOff>60053</xdr:colOff>
      <xdr:row>2</xdr:row>
      <xdr:rowOff>173990</xdr:rowOff>
    </xdr:to>
    <xdr:pic>
      <xdr:nvPicPr>
        <xdr:cNvPr id="116" name="Picture 115">
          <a:extLst>
            <a:ext uri="{FF2B5EF4-FFF2-40B4-BE49-F238E27FC236}">
              <a16:creationId xmlns:a16="http://schemas.microsoft.com/office/drawing/2014/main" id="{00000000-0008-0000-0600-00007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11</xdr:col>
      <xdr:colOff>60053</xdr:colOff>
      <xdr:row>2</xdr:row>
      <xdr:rowOff>173990</xdr:rowOff>
    </xdr:to>
    <xdr:pic>
      <xdr:nvPicPr>
        <xdr:cNvPr id="117" name="Picture 116">
          <a:extLst>
            <a:ext uri="{FF2B5EF4-FFF2-40B4-BE49-F238E27FC236}">
              <a16:creationId xmlns:a16="http://schemas.microsoft.com/office/drawing/2014/main" id="{00000000-0008-0000-0600-00007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11</xdr:col>
      <xdr:colOff>60053</xdr:colOff>
      <xdr:row>2</xdr:row>
      <xdr:rowOff>173990</xdr:rowOff>
    </xdr:to>
    <xdr:pic>
      <xdr:nvPicPr>
        <xdr:cNvPr id="118" name="Picture 117">
          <a:extLst>
            <a:ext uri="{FF2B5EF4-FFF2-40B4-BE49-F238E27FC236}">
              <a16:creationId xmlns:a16="http://schemas.microsoft.com/office/drawing/2014/main" id="{00000000-0008-0000-0600-00007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11</xdr:col>
      <xdr:colOff>60053</xdr:colOff>
      <xdr:row>2</xdr:row>
      <xdr:rowOff>173990</xdr:rowOff>
    </xdr:to>
    <xdr:pic>
      <xdr:nvPicPr>
        <xdr:cNvPr id="119" name="Picture 118">
          <a:extLst>
            <a:ext uri="{FF2B5EF4-FFF2-40B4-BE49-F238E27FC236}">
              <a16:creationId xmlns:a16="http://schemas.microsoft.com/office/drawing/2014/main" id="{00000000-0008-0000-0600-00007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11</xdr:col>
      <xdr:colOff>60053</xdr:colOff>
      <xdr:row>2</xdr:row>
      <xdr:rowOff>173990</xdr:rowOff>
    </xdr:to>
    <xdr:pic>
      <xdr:nvPicPr>
        <xdr:cNvPr id="120" name="Picture 119">
          <a:extLst>
            <a:ext uri="{FF2B5EF4-FFF2-40B4-BE49-F238E27FC236}">
              <a16:creationId xmlns:a16="http://schemas.microsoft.com/office/drawing/2014/main" id="{00000000-0008-0000-0600-00007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11</xdr:col>
      <xdr:colOff>60053</xdr:colOff>
      <xdr:row>2</xdr:row>
      <xdr:rowOff>173990</xdr:rowOff>
    </xdr:to>
    <xdr:pic>
      <xdr:nvPicPr>
        <xdr:cNvPr id="121" name="Picture 120">
          <a:extLst>
            <a:ext uri="{FF2B5EF4-FFF2-40B4-BE49-F238E27FC236}">
              <a16:creationId xmlns:a16="http://schemas.microsoft.com/office/drawing/2014/main" id="{00000000-0008-0000-0600-00007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11</xdr:col>
      <xdr:colOff>60053</xdr:colOff>
      <xdr:row>2</xdr:row>
      <xdr:rowOff>173990</xdr:rowOff>
    </xdr:to>
    <xdr:pic>
      <xdr:nvPicPr>
        <xdr:cNvPr id="122" name="Picture 121">
          <a:extLst>
            <a:ext uri="{FF2B5EF4-FFF2-40B4-BE49-F238E27FC236}">
              <a16:creationId xmlns:a16="http://schemas.microsoft.com/office/drawing/2014/main" id="{00000000-0008-0000-0600-00007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11</xdr:col>
      <xdr:colOff>60053</xdr:colOff>
      <xdr:row>2</xdr:row>
      <xdr:rowOff>173990</xdr:rowOff>
    </xdr:to>
    <xdr:pic>
      <xdr:nvPicPr>
        <xdr:cNvPr id="123" name="Picture 122">
          <a:extLst>
            <a:ext uri="{FF2B5EF4-FFF2-40B4-BE49-F238E27FC236}">
              <a16:creationId xmlns:a16="http://schemas.microsoft.com/office/drawing/2014/main" id="{00000000-0008-0000-0600-00007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11</xdr:col>
      <xdr:colOff>60053</xdr:colOff>
      <xdr:row>2</xdr:row>
      <xdr:rowOff>173990</xdr:rowOff>
    </xdr:to>
    <xdr:pic>
      <xdr:nvPicPr>
        <xdr:cNvPr id="124" name="Picture 123">
          <a:extLst>
            <a:ext uri="{FF2B5EF4-FFF2-40B4-BE49-F238E27FC236}">
              <a16:creationId xmlns:a16="http://schemas.microsoft.com/office/drawing/2014/main" id="{00000000-0008-0000-0600-00007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11</xdr:col>
      <xdr:colOff>60053</xdr:colOff>
      <xdr:row>2</xdr:row>
      <xdr:rowOff>173990</xdr:rowOff>
    </xdr:to>
    <xdr:pic>
      <xdr:nvPicPr>
        <xdr:cNvPr id="125" name="Picture 124">
          <a:extLst>
            <a:ext uri="{FF2B5EF4-FFF2-40B4-BE49-F238E27FC236}">
              <a16:creationId xmlns:a16="http://schemas.microsoft.com/office/drawing/2014/main" id="{00000000-0008-0000-0600-00007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11</xdr:col>
      <xdr:colOff>60053</xdr:colOff>
      <xdr:row>2</xdr:row>
      <xdr:rowOff>173990</xdr:rowOff>
    </xdr:to>
    <xdr:pic>
      <xdr:nvPicPr>
        <xdr:cNvPr id="126" name="Picture 125">
          <a:extLst>
            <a:ext uri="{FF2B5EF4-FFF2-40B4-BE49-F238E27FC236}">
              <a16:creationId xmlns:a16="http://schemas.microsoft.com/office/drawing/2014/main" id="{00000000-0008-0000-0600-00007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11</xdr:col>
      <xdr:colOff>60053</xdr:colOff>
      <xdr:row>2</xdr:row>
      <xdr:rowOff>173990</xdr:rowOff>
    </xdr:to>
    <xdr:pic>
      <xdr:nvPicPr>
        <xdr:cNvPr id="127" name="Picture 126">
          <a:extLst>
            <a:ext uri="{FF2B5EF4-FFF2-40B4-BE49-F238E27FC236}">
              <a16:creationId xmlns:a16="http://schemas.microsoft.com/office/drawing/2014/main" id="{00000000-0008-0000-0600-00007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11</xdr:col>
      <xdr:colOff>60053</xdr:colOff>
      <xdr:row>2</xdr:row>
      <xdr:rowOff>173990</xdr:rowOff>
    </xdr:to>
    <xdr:pic>
      <xdr:nvPicPr>
        <xdr:cNvPr id="128" name="Picture 127">
          <a:extLst>
            <a:ext uri="{FF2B5EF4-FFF2-40B4-BE49-F238E27FC236}">
              <a16:creationId xmlns:a16="http://schemas.microsoft.com/office/drawing/2014/main" id="{00000000-0008-0000-0600-00008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11</xdr:col>
      <xdr:colOff>60053</xdr:colOff>
      <xdr:row>2</xdr:row>
      <xdr:rowOff>173990</xdr:rowOff>
    </xdr:to>
    <xdr:pic>
      <xdr:nvPicPr>
        <xdr:cNvPr id="129" name="Picture 128">
          <a:extLst>
            <a:ext uri="{FF2B5EF4-FFF2-40B4-BE49-F238E27FC236}">
              <a16:creationId xmlns:a16="http://schemas.microsoft.com/office/drawing/2014/main" id="{00000000-0008-0000-0600-00008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11</xdr:col>
      <xdr:colOff>60053</xdr:colOff>
      <xdr:row>2</xdr:row>
      <xdr:rowOff>173990</xdr:rowOff>
    </xdr:to>
    <xdr:pic>
      <xdr:nvPicPr>
        <xdr:cNvPr id="130" name="Picture 129">
          <a:extLst>
            <a:ext uri="{FF2B5EF4-FFF2-40B4-BE49-F238E27FC236}">
              <a16:creationId xmlns:a16="http://schemas.microsoft.com/office/drawing/2014/main" id="{00000000-0008-0000-0600-00008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oneCellAnchor>
    <xdr:from>
      <xdr:col>4</xdr:col>
      <xdr:colOff>0</xdr:colOff>
      <xdr:row>0</xdr:row>
      <xdr:rowOff>0</xdr:rowOff>
    </xdr:from>
    <xdr:ext cx="660128" cy="745490"/>
    <xdr:pic>
      <xdr:nvPicPr>
        <xdr:cNvPr id="131" name="Picture 130">
          <a:extLst>
            <a:ext uri="{FF2B5EF4-FFF2-40B4-BE49-F238E27FC236}">
              <a16:creationId xmlns:a16="http://schemas.microsoft.com/office/drawing/2014/main" id="{00000000-0008-0000-0600-00008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858750" y="0"/>
          <a:ext cx="660128" cy="745490"/>
        </a:xfrm>
        <a:prstGeom prst="rect">
          <a:avLst/>
        </a:prstGeom>
      </xdr:spPr>
    </xdr:pic>
    <xdr:clientData/>
  </xdr:oneCellAnchor>
  <xdr:twoCellAnchor editAs="oneCell">
    <xdr:from>
      <xdr:col>4</xdr:col>
      <xdr:colOff>0</xdr:colOff>
      <xdr:row>0</xdr:row>
      <xdr:rowOff>0</xdr:rowOff>
    </xdr:from>
    <xdr:to>
      <xdr:col>11</xdr:col>
      <xdr:colOff>60053</xdr:colOff>
      <xdr:row>2</xdr:row>
      <xdr:rowOff>173990</xdr:rowOff>
    </xdr:to>
    <xdr:pic>
      <xdr:nvPicPr>
        <xdr:cNvPr id="132" name="Picture 131">
          <a:extLst>
            <a:ext uri="{FF2B5EF4-FFF2-40B4-BE49-F238E27FC236}">
              <a16:creationId xmlns:a16="http://schemas.microsoft.com/office/drawing/2014/main" id="{00000000-0008-0000-0600-00008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11</xdr:col>
      <xdr:colOff>60053</xdr:colOff>
      <xdr:row>2</xdr:row>
      <xdr:rowOff>173990</xdr:rowOff>
    </xdr:to>
    <xdr:pic>
      <xdr:nvPicPr>
        <xdr:cNvPr id="133" name="Picture 132">
          <a:extLst>
            <a:ext uri="{FF2B5EF4-FFF2-40B4-BE49-F238E27FC236}">
              <a16:creationId xmlns:a16="http://schemas.microsoft.com/office/drawing/2014/main" id="{00000000-0008-0000-0600-00008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11</xdr:col>
      <xdr:colOff>60053</xdr:colOff>
      <xdr:row>2</xdr:row>
      <xdr:rowOff>173990</xdr:rowOff>
    </xdr:to>
    <xdr:pic>
      <xdr:nvPicPr>
        <xdr:cNvPr id="134" name="Picture 133">
          <a:extLst>
            <a:ext uri="{FF2B5EF4-FFF2-40B4-BE49-F238E27FC236}">
              <a16:creationId xmlns:a16="http://schemas.microsoft.com/office/drawing/2014/main" id="{00000000-0008-0000-0600-00008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11</xdr:col>
      <xdr:colOff>60053</xdr:colOff>
      <xdr:row>2</xdr:row>
      <xdr:rowOff>173990</xdr:rowOff>
    </xdr:to>
    <xdr:pic>
      <xdr:nvPicPr>
        <xdr:cNvPr id="135" name="Picture 134">
          <a:extLst>
            <a:ext uri="{FF2B5EF4-FFF2-40B4-BE49-F238E27FC236}">
              <a16:creationId xmlns:a16="http://schemas.microsoft.com/office/drawing/2014/main" id="{00000000-0008-0000-0600-00008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11</xdr:col>
      <xdr:colOff>60053</xdr:colOff>
      <xdr:row>2</xdr:row>
      <xdr:rowOff>173990</xdr:rowOff>
    </xdr:to>
    <xdr:pic>
      <xdr:nvPicPr>
        <xdr:cNvPr id="136" name="Picture 135">
          <a:extLst>
            <a:ext uri="{FF2B5EF4-FFF2-40B4-BE49-F238E27FC236}">
              <a16:creationId xmlns:a16="http://schemas.microsoft.com/office/drawing/2014/main" id="{00000000-0008-0000-0600-00008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11</xdr:col>
      <xdr:colOff>60053</xdr:colOff>
      <xdr:row>2</xdr:row>
      <xdr:rowOff>173990</xdr:rowOff>
    </xdr:to>
    <xdr:pic>
      <xdr:nvPicPr>
        <xdr:cNvPr id="137" name="Picture 136">
          <a:extLst>
            <a:ext uri="{FF2B5EF4-FFF2-40B4-BE49-F238E27FC236}">
              <a16:creationId xmlns:a16="http://schemas.microsoft.com/office/drawing/2014/main" id="{00000000-0008-0000-0600-00008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11</xdr:col>
      <xdr:colOff>60053</xdr:colOff>
      <xdr:row>2</xdr:row>
      <xdr:rowOff>173990</xdr:rowOff>
    </xdr:to>
    <xdr:pic>
      <xdr:nvPicPr>
        <xdr:cNvPr id="138" name="Picture 137">
          <a:extLst>
            <a:ext uri="{FF2B5EF4-FFF2-40B4-BE49-F238E27FC236}">
              <a16:creationId xmlns:a16="http://schemas.microsoft.com/office/drawing/2014/main" id="{00000000-0008-0000-0600-00008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11</xdr:col>
      <xdr:colOff>60053</xdr:colOff>
      <xdr:row>2</xdr:row>
      <xdr:rowOff>173990</xdr:rowOff>
    </xdr:to>
    <xdr:pic>
      <xdr:nvPicPr>
        <xdr:cNvPr id="139" name="Picture 138">
          <a:extLst>
            <a:ext uri="{FF2B5EF4-FFF2-40B4-BE49-F238E27FC236}">
              <a16:creationId xmlns:a16="http://schemas.microsoft.com/office/drawing/2014/main" id="{00000000-0008-0000-0600-00008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11</xdr:col>
      <xdr:colOff>60053</xdr:colOff>
      <xdr:row>2</xdr:row>
      <xdr:rowOff>173990</xdr:rowOff>
    </xdr:to>
    <xdr:pic>
      <xdr:nvPicPr>
        <xdr:cNvPr id="140" name="Picture 139">
          <a:extLst>
            <a:ext uri="{FF2B5EF4-FFF2-40B4-BE49-F238E27FC236}">
              <a16:creationId xmlns:a16="http://schemas.microsoft.com/office/drawing/2014/main" id="{00000000-0008-0000-0600-00008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11</xdr:col>
      <xdr:colOff>60053</xdr:colOff>
      <xdr:row>2</xdr:row>
      <xdr:rowOff>173990</xdr:rowOff>
    </xdr:to>
    <xdr:pic>
      <xdr:nvPicPr>
        <xdr:cNvPr id="141" name="Picture 140">
          <a:extLst>
            <a:ext uri="{FF2B5EF4-FFF2-40B4-BE49-F238E27FC236}">
              <a16:creationId xmlns:a16="http://schemas.microsoft.com/office/drawing/2014/main" id="{00000000-0008-0000-0600-00008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11</xdr:col>
      <xdr:colOff>60053</xdr:colOff>
      <xdr:row>2</xdr:row>
      <xdr:rowOff>173990</xdr:rowOff>
    </xdr:to>
    <xdr:pic>
      <xdr:nvPicPr>
        <xdr:cNvPr id="142" name="Picture 141">
          <a:extLst>
            <a:ext uri="{FF2B5EF4-FFF2-40B4-BE49-F238E27FC236}">
              <a16:creationId xmlns:a16="http://schemas.microsoft.com/office/drawing/2014/main" id="{00000000-0008-0000-0600-00008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11</xdr:col>
      <xdr:colOff>60053</xdr:colOff>
      <xdr:row>2</xdr:row>
      <xdr:rowOff>173990</xdr:rowOff>
    </xdr:to>
    <xdr:pic>
      <xdr:nvPicPr>
        <xdr:cNvPr id="143" name="Picture 142">
          <a:extLst>
            <a:ext uri="{FF2B5EF4-FFF2-40B4-BE49-F238E27FC236}">
              <a16:creationId xmlns:a16="http://schemas.microsoft.com/office/drawing/2014/main" id="{00000000-0008-0000-0600-00008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11</xdr:col>
      <xdr:colOff>57150</xdr:colOff>
      <xdr:row>2</xdr:row>
      <xdr:rowOff>171450</xdr:rowOff>
    </xdr:to>
    <xdr:pic>
      <xdr:nvPicPr>
        <xdr:cNvPr id="144" name="Picture 143">
          <a:extLst>
            <a:ext uri="{FF2B5EF4-FFF2-40B4-BE49-F238E27FC236}">
              <a16:creationId xmlns:a16="http://schemas.microsoft.com/office/drawing/2014/main" id="{00000000-0008-0000-0600-00009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11</xdr:col>
      <xdr:colOff>60053</xdr:colOff>
      <xdr:row>2</xdr:row>
      <xdr:rowOff>173990</xdr:rowOff>
    </xdr:to>
    <xdr:pic>
      <xdr:nvPicPr>
        <xdr:cNvPr id="145" name="Picture 144">
          <a:extLst>
            <a:ext uri="{FF2B5EF4-FFF2-40B4-BE49-F238E27FC236}">
              <a16:creationId xmlns:a16="http://schemas.microsoft.com/office/drawing/2014/main" id="{00000000-0008-0000-0600-00009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11</xdr:col>
      <xdr:colOff>60053</xdr:colOff>
      <xdr:row>2</xdr:row>
      <xdr:rowOff>173990</xdr:rowOff>
    </xdr:to>
    <xdr:pic>
      <xdr:nvPicPr>
        <xdr:cNvPr id="146" name="Picture 145">
          <a:extLst>
            <a:ext uri="{FF2B5EF4-FFF2-40B4-BE49-F238E27FC236}">
              <a16:creationId xmlns:a16="http://schemas.microsoft.com/office/drawing/2014/main" id="{00000000-0008-0000-0600-00009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11</xdr:col>
      <xdr:colOff>60053</xdr:colOff>
      <xdr:row>2</xdr:row>
      <xdr:rowOff>173990</xdr:rowOff>
    </xdr:to>
    <xdr:pic>
      <xdr:nvPicPr>
        <xdr:cNvPr id="147" name="Picture 146">
          <a:extLst>
            <a:ext uri="{FF2B5EF4-FFF2-40B4-BE49-F238E27FC236}">
              <a16:creationId xmlns:a16="http://schemas.microsoft.com/office/drawing/2014/main" id="{00000000-0008-0000-0600-00009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11</xdr:col>
      <xdr:colOff>60053</xdr:colOff>
      <xdr:row>2</xdr:row>
      <xdr:rowOff>173990</xdr:rowOff>
    </xdr:to>
    <xdr:pic>
      <xdr:nvPicPr>
        <xdr:cNvPr id="148" name="Picture 147">
          <a:extLst>
            <a:ext uri="{FF2B5EF4-FFF2-40B4-BE49-F238E27FC236}">
              <a16:creationId xmlns:a16="http://schemas.microsoft.com/office/drawing/2014/main" id="{00000000-0008-0000-0600-00009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11</xdr:col>
      <xdr:colOff>60053</xdr:colOff>
      <xdr:row>2</xdr:row>
      <xdr:rowOff>173990</xdr:rowOff>
    </xdr:to>
    <xdr:pic>
      <xdr:nvPicPr>
        <xdr:cNvPr id="149" name="Picture 148">
          <a:extLst>
            <a:ext uri="{FF2B5EF4-FFF2-40B4-BE49-F238E27FC236}">
              <a16:creationId xmlns:a16="http://schemas.microsoft.com/office/drawing/2014/main" id="{00000000-0008-0000-0600-00009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11</xdr:col>
      <xdr:colOff>60053</xdr:colOff>
      <xdr:row>2</xdr:row>
      <xdr:rowOff>173990</xdr:rowOff>
    </xdr:to>
    <xdr:pic>
      <xdr:nvPicPr>
        <xdr:cNvPr id="150" name="Picture 149">
          <a:extLst>
            <a:ext uri="{FF2B5EF4-FFF2-40B4-BE49-F238E27FC236}">
              <a16:creationId xmlns:a16="http://schemas.microsoft.com/office/drawing/2014/main" id="{00000000-0008-0000-0600-00009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11</xdr:col>
      <xdr:colOff>60053</xdr:colOff>
      <xdr:row>2</xdr:row>
      <xdr:rowOff>173990</xdr:rowOff>
    </xdr:to>
    <xdr:pic>
      <xdr:nvPicPr>
        <xdr:cNvPr id="151" name="Picture 150">
          <a:extLst>
            <a:ext uri="{FF2B5EF4-FFF2-40B4-BE49-F238E27FC236}">
              <a16:creationId xmlns:a16="http://schemas.microsoft.com/office/drawing/2014/main" id="{00000000-0008-0000-0600-00009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11</xdr:col>
      <xdr:colOff>57150</xdr:colOff>
      <xdr:row>2</xdr:row>
      <xdr:rowOff>171450</xdr:rowOff>
    </xdr:to>
    <xdr:pic>
      <xdr:nvPicPr>
        <xdr:cNvPr id="152" name="Picture 151">
          <a:extLst>
            <a:ext uri="{FF2B5EF4-FFF2-40B4-BE49-F238E27FC236}">
              <a16:creationId xmlns:a16="http://schemas.microsoft.com/office/drawing/2014/main" id="{00000000-0008-0000-0600-00009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11</xdr:col>
      <xdr:colOff>60053</xdr:colOff>
      <xdr:row>2</xdr:row>
      <xdr:rowOff>173990</xdr:rowOff>
    </xdr:to>
    <xdr:pic>
      <xdr:nvPicPr>
        <xdr:cNvPr id="153" name="Picture 152">
          <a:extLst>
            <a:ext uri="{FF2B5EF4-FFF2-40B4-BE49-F238E27FC236}">
              <a16:creationId xmlns:a16="http://schemas.microsoft.com/office/drawing/2014/main" id="{00000000-0008-0000-0600-00009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11</xdr:col>
      <xdr:colOff>60053</xdr:colOff>
      <xdr:row>2</xdr:row>
      <xdr:rowOff>173990</xdr:rowOff>
    </xdr:to>
    <xdr:pic>
      <xdr:nvPicPr>
        <xdr:cNvPr id="154" name="Picture 153">
          <a:extLst>
            <a:ext uri="{FF2B5EF4-FFF2-40B4-BE49-F238E27FC236}">
              <a16:creationId xmlns:a16="http://schemas.microsoft.com/office/drawing/2014/main" id="{00000000-0008-0000-0600-00009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11</xdr:col>
      <xdr:colOff>57150</xdr:colOff>
      <xdr:row>2</xdr:row>
      <xdr:rowOff>171450</xdr:rowOff>
    </xdr:to>
    <xdr:pic>
      <xdr:nvPicPr>
        <xdr:cNvPr id="155" name="Picture 154">
          <a:extLst>
            <a:ext uri="{FF2B5EF4-FFF2-40B4-BE49-F238E27FC236}">
              <a16:creationId xmlns:a16="http://schemas.microsoft.com/office/drawing/2014/main" id="{00000000-0008-0000-0600-00009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11</xdr:col>
      <xdr:colOff>60053</xdr:colOff>
      <xdr:row>2</xdr:row>
      <xdr:rowOff>173990</xdr:rowOff>
    </xdr:to>
    <xdr:pic>
      <xdr:nvPicPr>
        <xdr:cNvPr id="156" name="Picture 155">
          <a:extLst>
            <a:ext uri="{FF2B5EF4-FFF2-40B4-BE49-F238E27FC236}">
              <a16:creationId xmlns:a16="http://schemas.microsoft.com/office/drawing/2014/main" id="{00000000-0008-0000-0600-00009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11</xdr:col>
      <xdr:colOff>57150</xdr:colOff>
      <xdr:row>2</xdr:row>
      <xdr:rowOff>171450</xdr:rowOff>
    </xdr:to>
    <xdr:pic>
      <xdr:nvPicPr>
        <xdr:cNvPr id="157" name="Picture 156">
          <a:extLst>
            <a:ext uri="{FF2B5EF4-FFF2-40B4-BE49-F238E27FC236}">
              <a16:creationId xmlns:a16="http://schemas.microsoft.com/office/drawing/2014/main" id="{00000000-0008-0000-0600-00009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11</xdr:col>
      <xdr:colOff>60053</xdr:colOff>
      <xdr:row>2</xdr:row>
      <xdr:rowOff>173990</xdr:rowOff>
    </xdr:to>
    <xdr:pic>
      <xdr:nvPicPr>
        <xdr:cNvPr id="158" name="Picture 157">
          <a:extLst>
            <a:ext uri="{FF2B5EF4-FFF2-40B4-BE49-F238E27FC236}">
              <a16:creationId xmlns:a16="http://schemas.microsoft.com/office/drawing/2014/main" id="{00000000-0008-0000-0600-00009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11</xdr:col>
      <xdr:colOff>60053</xdr:colOff>
      <xdr:row>2</xdr:row>
      <xdr:rowOff>173990</xdr:rowOff>
    </xdr:to>
    <xdr:pic>
      <xdr:nvPicPr>
        <xdr:cNvPr id="159" name="Picture 158">
          <a:extLst>
            <a:ext uri="{FF2B5EF4-FFF2-40B4-BE49-F238E27FC236}">
              <a16:creationId xmlns:a16="http://schemas.microsoft.com/office/drawing/2014/main" id="{00000000-0008-0000-0600-00009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11</xdr:col>
      <xdr:colOff>60053</xdr:colOff>
      <xdr:row>2</xdr:row>
      <xdr:rowOff>173990</xdr:rowOff>
    </xdr:to>
    <xdr:pic>
      <xdr:nvPicPr>
        <xdr:cNvPr id="160" name="Picture 159">
          <a:extLst>
            <a:ext uri="{FF2B5EF4-FFF2-40B4-BE49-F238E27FC236}">
              <a16:creationId xmlns:a16="http://schemas.microsoft.com/office/drawing/2014/main" id="{00000000-0008-0000-0600-0000A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11</xdr:col>
      <xdr:colOff>60053</xdr:colOff>
      <xdr:row>2</xdr:row>
      <xdr:rowOff>173990</xdr:rowOff>
    </xdr:to>
    <xdr:pic>
      <xdr:nvPicPr>
        <xdr:cNvPr id="161" name="Picture 160">
          <a:extLst>
            <a:ext uri="{FF2B5EF4-FFF2-40B4-BE49-F238E27FC236}">
              <a16:creationId xmlns:a16="http://schemas.microsoft.com/office/drawing/2014/main" id="{00000000-0008-0000-0600-0000A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11</xdr:col>
      <xdr:colOff>57150</xdr:colOff>
      <xdr:row>2</xdr:row>
      <xdr:rowOff>171450</xdr:rowOff>
    </xdr:to>
    <xdr:pic>
      <xdr:nvPicPr>
        <xdr:cNvPr id="162" name="Picture 161">
          <a:extLst>
            <a:ext uri="{FF2B5EF4-FFF2-40B4-BE49-F238E27FC236}">
              <a16:creationId xmlns:a16="http://schemas.microsoft.com/office/drawing/2014/main" id="{00000000-0008-0000-0600-0000A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11</xdr:col>
      <xdr:colOff>60053</xdr:colOff>
      <xdr:row>2</xdr:row>
      <xdr:rowOff>173990</xdr:rowOff>
    </xdr:to>
    <xdr:pic>
      <xdr:nvPicPr>
        <xdr:cNvPr id="163" name="Picture 162">
          <a:extLst>
            <a:ext uri="{FF2B5EF4-FFF2-40B4-BE49-F238E27FC236}">
              <a16:creationId xmlns:a16="http://schemas.microsoft.com/office/drawing/2014/main" id="{00000000-0008-0000-0600-0000A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11</xdr:col>
      <xdr:colOff>57150</xdr:colOff>
      <xdr:row>2</xdr:row>
      <xdr:rowOff>171450</xdr:rowOff>
    </xdr:to>
    <xdr:pic>
      <xdr:nvPicPr>
        <xdr:cNvPr id="164" name="Picture 163">
          <a:extLst>
            <a:ext uri="{FF2B5EF4-FFF2-40B4-BE49-F238E27FC236}">
              <a16:creationId xmlns:a16="http://schemas.microsoft.com/office/drawing/2014/main" id="{00000000-0008-0000-0600-0000A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11</xdr:col>
      <xdr:colOff>60053</xdr:colOff>
      <xdr:row>2</xdr:row>
      <xdr:rowOff>173990</xdr:rowOff>
    </xdr:to>
    <xdr:pic>
      <xdr:nvPicPr>
        <xdr:cNvPr id="165" name="Picture 164">
          <a:extLst>
            <a:ext uri="{FF2B5EF4-FFF2-40B4-BE49-F238E27FC236}">
              <a16:creationId xmlns:a16="http://schemas.microsoft.com/office/drawing/2014/main" id="{00000000-0008-0000-0600-0000A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11</xdr:col>
      <xdr:colOff>60053</xdr:colOff>
      <xdr:row>2</xdr:row>
      <xdr:rowOff>173990</xdr:rowOff>
    </xdr:to>
    <xdr:pic>
      <xdr:nvPicPr>
        <xdr:cNvPr id="166" name="Picture 165">
          <a:extLst>
            <a:ext uri="{FF2B5EF4-FFF2-40B4-BE49-F238E27FC236}">
              <a16:creationId xmlns:a16="http://schemas.microsoft.com/office/drawing/2014/main" id="{00000000-0008-0000-0600-0000A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11</xdr:col>
      <xdr:colOff>60053</xdr:colOff>
      <xdr:row>2</xdr:row>
      <xdr:rowOff>173990</xdr:rowOff>
    </xdr:to>
    <xdr:pic>
      <xdr:nvPicPr>
        <xdr:cNvPr id="167" name="Picture 166">
          <a:extLst>
            <a:ext uri="{FF2B5EF4-FFF2-40B4-BE49-F238E27FC236}">
              <a16:creationId xmlns:a16="http://schemas.microsoft.com/office/drawing/2014/main" id="{00000000-0008-0000-0600-0000A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11</xdr:col>
      <xdr:colOff>60053</xdr:colOff>
      <xdr:row>2</xdr:row>
      <xdr:rowOff>173990</xdr:rowOff>
    </xdr:to>
    <xdr:pic>
      <xdr:nvPicPr>
        <xdr:cNvPr id="168" name="Picture 167">
          <a:extLst>
            <a:ext uri="{FF2B5EF4-FFF2-40B4-BE49-F238E27FC236}">
              <a16:creationId xmlns:a16="http://schemas.microsoft.com/office/drawing/2014/main" id="{00000000-0008-0000-0600-0000A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11</xdr:col>
      <xdr:colOff>60053</xdr:colOff>
      <xdr:row>2</xdr:row>
      <xdr:rowOff>173990</xdr:rowOff>
    </xdr:to>
    <xdr:pic>
      <xdr:nvPicPr>
        <xdr:cNvPr id="169" name="Picture 168">
          <a:extLst>
            <a:ext uri="{FF2B5EF4-FFF2-40B4-BE49-F238E27FC236}">
              <a16:creationId xmlns:a16="http://schemas.microsoft.com/office/drawing/2014/main" id="{00000000-0008-0000-0600-0000A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11</xdr:col>
      <xdr:colOff>57150</xdr:colOff>
      <xdr:row>2</xdr:row>
      <xdr:rowOff>171450</xdr:rowOff>
    </xdr:to>
    <xdr:pic>
      <xdr:nvPicPr>
        <xdr:cNvPr id="170" name="Picture 169">
          <a:extLst>
            <a:ext uri="{FF2B5EF4-FFF2-40B4-BE49-F238E27FC236}">
              <a16:creationId xmlns:a16="http://schemas.microsoft.com/office/drawing/2014/main" id="{00000000-0008-0000-0600-0000A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11</xdr:col>
      <xdr:colOff>57150</xdr:colOff>
      <xdr:row>2</xdr:row>
      <xdr:rowOff>171450</xdr:rowOff>
    </xdr:to>
    <xdr:pic>
      <xdr:nvPicPr>
        <xdr:cNvPr id="171" name="Picture 2">
          <a:extLst>
            <a:ext uri="{FF2B5EF4-FFF2-40B4-BE49-F238E27FC236}">
              <a16:creationId xmlns:a16="http://schemas.microsoft.com/office/drawing/2014/main" id="{00000000-0008-0000-0600-0000AB000000}"/>
            </a:ext>
          </a:extLst>
        </xdr:cNvPr>
        <xdr:cNvPicPr>
          <a:picLocks noChangeAspect="1"/>
        </xdr:cNvPicPr>
      </xdr:nvPicPr>
      <xdr:blipFill>
        <a:blip xmlns:r="http://schemas.openxmlformats.org/officeDocument/2006/relationships" r:embed="rId8"/>
        <a:srcRect/>
        <a:stretch>
          <a:fillRect/>
        </a:stretch>
      </xdr:blipFill>
      <xdr:spPr bwMode="auto">
        <a:xfrm>
          <a:off x="12858750" y="0"/>
          <a:ext cx="742950" cy="742950"/>
        </a:xfrm>
        <a:prstGeom prst="rect">
          <a:avLst/>
        </a:prstGeom>
        <a:noFill/>
        <a:ln w="9525">
          <a:noFill/>
          <a:miter lim="800000"/>
          <a:headEnd/>
          <a:tailEnd/>
        </a:ln>
      </xdr:spPr>
    </xdr:pic>
    <xdr:clientData/>
  </xdr:twoCellAnchor>
  <xdr:twoCellAnchor editAs="oneCell">
    <xdr:from>
      <xdr:col>4</xdr:col>
      <xdr:colOff>0</xdr:colOff>
      <xdr:row>0</xdr:row>
      <xdr:rowOff>0</xdr:rowOff>
    </xdr:from>
    <xdr:to>
      <xdr:col>11</xdr:col>
      <xdr:colOff>60053</xdr:colOff>
      <xdr:row>2</xdr:row>
      <xdr:rowOff>173990</xdr:rowOff>
    </xdr:to>
    <xdr:pic>
      <xdr:nvPicPr>
        <xdr:cNvPr id="172" name="Picture 171">
          <a:extLst>
            <a:ext uri="{FF2B5EF4-FFF2-40B4-BE49-F238E27FC236}">
              <a16:creationId xmlns:a16="http://schemas.microsoft.com/office/drawing/2014/main" id="{00000000-0008-0000-0600-0000A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11</xdr:col>
      <xdr:colOff>60053</xdr:colOff>
      <xdr:row>2</xdr:row>
      <xdr:rowOff>173990</xdr:rowOff>
    </xdr:to>
    <xdr:pic>
      <xdr:nvPicPr>
        <xdr:cNvPr id="174" name="Picture 173">
          <a:extLst>
            <a:ext uri="{FF2B5EF4-FFF2-40B4-BE49-F238E27FC236}">
              <a16:creationId xmlns:a16="http://schemas.microsoft.com/office/drawing/2014/main" id="{00000000-0008-0000-0600-0000A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11</xdr:col>
      <xdr:colOff>57150</xdr:colOff>
      <xdr:row>2</xdr:row>
      <xdr:rowOff>171450</xdr:rowOff>
    </xdr:to>
    <xdr:pic>
      <xdr:nvPicPr>
        <xdr:cNvPr id="175" name="Picture 174">
          <a:extLst>
            <a:ext uri="{FF2B5EF4-FFF2-40B4-BE49-F238E27FC236}">
              <a16:creationId xmlns:a16="http://schemas.microsoft.com/office/drawing/2014/main" id="{00000000-0008-0000-0600-0000A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11</xdr:col>
      <xdr:colOff>60053</xdr:colOff>
      <xdr:row>2</xdr:row>
      <xdr:rowOff>173990</xdr:rowOff>
    </xdr:to>
    <xdr:pic>
      <xdr:nvPicPr>
        <xdr:cNvPr id="176" name="Picture 175">
          <a:extLst>
            <a:ext uri="{FF2B5EF4-FFF2-40B4-BE49-F238E27FC236}">
              <a16:creationId xmlns:a16="http://schemas.microsoft.com/office/drawing/2014/main" id="{00000000-0008-0000-0600-0000B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11</xdr:col>
      <xdr:colOff>60053</xdr:colOff>
      <xdr:row>2</xdr:row>
      <xdr:rowOff>173990</xdr:rowOff>
    </xdr:to>
    <xdr:pic>
      <xdr:nvPicPr>
        <xdr:cNvPr id="177" name="Picture 176">
          <a:extLst>
            <a:ext uri="{FF2B5EF4-FFF2-40B4-BE49-F238E27FC236}">
              <a16:creationId xmlns:a16="http://schemas.microsoft.com/office/drawing/2014/main" id="{00000000-0008-0000-0600-0000B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11</xdr:col>
      <xdr:colOff>60053</xdr:colOff>
      <xdr:row>2</xdr:row>
      <xdr:rowOff>173990</xdr:rowOff>
    </xdr:to>
    <xdr:pic>
      <xdr:nvPicPr>
        <xdr:cNvPr id="178" name="Picture 177">
          <a:extLst>
            <a:ext uri="{FF2B5EF4-FFF2-40B4-BE49-F238E27FC236}">
              <a16:creationId xmlns:a16="http://schemas.microsoft.com/office/drawing/2014/main" id="{00000000-0008-0000-0600-0000B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11</xdr:col>
      <xdr:colOff>60053</xdr:colOff>
      <xdr:row>2</xdr:row>
      <xdr:rowOff>173990</xdr:rowOff>
    </xdr:to>
    <xdr:pic>
      <xdr:nvPicPr>
        <xdr:cNvPr id="179" name="Picture 178">
          <a:extLst>
            <a:ext uri="{FF2B5EF4-FFF2-40B4-BE49-F238E27FC236}">
              <a16:creationId xmlns:a16="http://schemas.microsoft.com/office/drawing/2014/main" id="{00000000-0008-0000-0600-0000B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11</xdr:col>
      <xdr:colOff>60053</xdr:colOff>
      <xdr:row>2</xdr:row>
      <xdr:rowOff>173990</xdr:rowOff>
    </xdr:to>
    <xdr:pic>
      <xdr:nvPicPr>
        <xdr:cNvPr id="180" name="Picture 179">
          <a:extLst>
            <a:ext uri="{FF2B5EF4-FFF2-40B4-BE49-F238E27FC236}">
              <a16:creationId xmlns:a16="http://schemas.microsoft.com/office/drawing/2014/main" id="{00000000-0008-0000-0600-0000B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11</xdr:col>
      <xdr:colOff>60053</xdr:colOff>
      <xdr:row>2</xdr:row>
      <xdr:rowOff>173990</xdr:rowOff>
    </xdr:to>
    <xdr:pic>
      <xdr:nvPicPr>
        <xdr:cNvPr id="181" name="Picture 180">
          <a:extLst>
            <a:ext uri="{FF2B5EF4-FFF2-40B4-BE49-F238E27FC236}">
              <a16:creationId xmlns:a16="http://schemas.microsoft.com/office/drawing/2014/main" id="{00000000-0008-0000-0600-0000B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11</xdr:col>
      <xdr:colOff>60053</xdr:colOff>
      <xdr:row>2</xdr:row>
      <xdr:rowOff>173990</xdr:rowOff>
    </xdr:to>
    <xdr:pic>
      <xdr:nvPicPr>
        <xdr:cNvPr id="182" name="Picture 181">
          <a:extLst>
            <a:ext uri="{FF2B5EF4-FFF2-40B4-BE49-F238E27FC236}">
              <a16:creationId xmlns:a16="http://schemas.microsoft.com/office/drawing/2014/main" id="{00000000-0008-0000-0600-0000B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11</xdr:col>
      <xdr:colOff>60053</xdr:colOff>
      <xdr:row>2</xdr:row>
      <xdr:rowOff>173990</xdr:rowOff>
    </xdr:to>
    <xdr:pic>
      <xdr:nvPicPr>
        <xdr:cNvPr id="183" name="Picture 182">
          <a:extLst>
            <a:ext uri="{FF2B5EF4-FFF2-40B4-BE49-F238E27FC236}">
              <a16:creationId xmlns:a16="http://schemas.microsoft.com/office/drawing/2014/main" id="{00000000-0008-0000-0600-0000B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11</xdr:col>
      <xdr:colOff>60053</xdr:colOff>
      <xdr:row>2</xdr:row>
      <xdr:rowOff>173990</xdr:rowOff>
    </xdr:to>
    <xdr:pic>
      <xdr:nvPicPr>
        <xdr:cNvPr id="184" name="Picture 183">
          <a:extLst>
            <a:ext uri="{FF2B5EF4-FFF2-40B4-BE49-F238E27FC236}">
              <a16:creationId xmlns:a16="http://schemas.microsoft.com/office/drawing/2014/main" id="{00000000-0008-0000-0600-0000B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11</xdr:col>
      <xdr:colOff>60053</xdr:colOff>
      <xdr:row>2</xdr:row>
      <xdr:rowOff>173990</xdr:rowOff>
    </xdr:to>
    <xdr:pic>
      <xdr:nvPicPr>
        <xdr:cNvPr id="185" name="Picture 184">
          <a:extLst>
            <a:ext uri="{FF2B5EF4-FFF2-40B4-BE49-F238E27FC236}">
              <a16:creationId xmlns:a16="http://schemas.microsoft.com/office/drawing/2014/main" id="{00000000-0008-0000-0600-0000B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11</xdr:col>
      <xdr:colOff>60053</xdr:colOff>
      <xdr:row>2</xdr:row>
      <xdr:rowOff>173990</xdr:rowOff>
    </xdr:to>
    <xdr:pic>
      <xdr:nvPicPr>
        <xdr:cNvPr id="186" name="Picture 185">
          <a:extLst>
            <a:ext uri="{FF2B5EF4-FFF2-40B4-BE49-F238E27FC236}">
              <a16:creationId xmlns:a16="http://schemas.microsoft.com/office/drawing/2014/main" id="{00000000-0008-0000-0600-0000B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11</xdr:col>
      <xdr:colOff>60053</xdr:colOff>
      <xdr:row>2</xdr:row>
      <xdr:rowOff>173990</xdr:rowOff>
    </xdr:to>
    <xdr:pic>
      <xdr:nvPicPr>
        <xdr:cNvPr id="187" name="Picture 186">
          <a:extLst>
            <a:ext uri="{FF2B5EF4-FFF2-40B4-BE49-F238E27FC236}">
              <a16:creationId xmlns:a16="http://schemas.microsoft.com/office/drawing/2014/main" id="{00000000-0008-0000-0600-0000B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11</xdr:col>
      <xdr:colOff>60053</xdr:colOff>
      <xdr:row>2</xdr:row>
      <xdr:rowOff>173990</xdr:rowOff>
    </xdr:to>
    <xdr:pic>
      <xdr:nvPicPr>
        <xdr:cNvPr id="188" name="Picture 187">
          <a:extLst>
            <a:ext uri="{FF2B5EF4-FFF2-40B4-BE49-F238E27FC236}">
              <a16:creationId xmlns:a16="http://schemas.microsoft.com/office/drawing/2014/main" id="{00000000-0008-0000-0600-0000B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11</xdr:col>
      <xdr:colOff>60053</xdr:colOff>
      <xdr:row>2</xdr:row>
      <xdr:rowOff>173990</xdr:rowOff>
    </xdr:to>
    <xdr:pic>
      <xdr:nvPicPr>
        <xdr:cNvPr id="189" name="Picture 188">
          <a:extLst>
            <a:ext uri="{FF2B5EF4-FFF2-40B4-BE49-F238E27FC236}">
              <a16:creationId xmlns:a16="http://schemas.microsoft.com/office/drawing/2014/main" id="{00000000-0008-0000-0600-0000B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11</xdr:col>
      <xdr:colOff>60053</xdr:colOff>
      <xdr:row>2</xdr:row>
      <xdr:rowOff>173990</xdr:rowOff>
    </xdr:to>
    <xdr:pic>
      <xdr:nvPicPr>
        <xdr:cNvPr id="190" name="Picture 189">
          <a:extLst>
            <a:ext uri="{FF2B5EF4-FFF2-40B4-BE49-F238E27FC236}">
              <a16:creationId xmlns:a16="http://schemas.microsoft.com/office/drawing/2014/main" id="{00000000-0008-0000-0600-0000B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11</xdr:col>
      <xdr:colOff>60053</xdr:colOff>
      <xdr:row>2</xdr:row>
      <xdr:rowOff>173990</xdr:rowOff>
    </xdr:to>
    <xdr:pic>
      <xdr:nvPicPr>
        <xdr:cNvPr id="191" name="Picture 190">
          <a:extLst>
            <a:ext uri="{FF2B5EF4-FFF2-40B4-BE49-F238E27FC236}">
              <a16:creationId xmlns:a16="http://schemas.microsoft.com/office/drawing/2014/main" id="{00000000-0008-0000-0600-0000B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11</xdr:col>
      <xdr:colOff>60053</xdr:colOff>
      <xdr:row>2</xdr:row>
      <xdr:rowOff>173990</xdr:rowOff>
    </xdr:to>
    <xdr:pic>
      <xdr:nvPicPr>
        <xdr:cNvPr id="192" name="Picture 191">
          <a:extLst>
            <a:ext uri="{FF2B5EF4-FFF2-40B4-BE49-F238E27FC236}">
              <a16:creationId xmlns:a16="http://schemas.microsoft.com/office/drawing/2014/main" id="{00000000-0008-0000-0600-0000C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oneCellAnchor>
    <xdr:from>
      <xdr:col>4</xdr:col>
      <xdr:colOff>0</xdr:colOff>
      <xdr:row>0</xdr:row>
      <xdr:rowOff>0</xdr:rowOff>
    </xdr:from>
    <xdr:ext cx="660128" cy="745490"/>
    <xdr:pic>
      <xdr:nvPicPr>
        <xdr:cNvPr id="193" name="Picture 192">
          <a:extLst>
            <a:ext uri="{FF2B5EF4-FFF2-40B4-BE49-F238E27FC236}">
              <a16:creationId xmlns:a16="http://schemas.microsoft.com/office/drawing/2014/main" id="{00000000-0008-0000-0600-0000C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858750" y="0"/>
          <a:ext cx="660128" cy="745490"/>
        </a:xfrm>
        <a:prstGeom prst="rect">
          <a:avLst/>
        </a:prstGeom>
      </xdr:spPr>
    </xdr:pic>
    <xdr:clientData/>
  </xdr:oneCellAnchor>
  <xdr:twoCellAnchor editAs="oneCell">
    <xdr:from>
      <xdr:col>4</xdr:col>
      <xdr:colOff>0</xdr:colOff>
      <xdr:row>0</xdr:row>
      <xdr:rowOff>0</xdr:rowOff>
    </xdr:from>
    <xdr:to>
      <xdr:col>11</xdr:col>
      <xdr:colOff>60053</xdr:colOff>
      <xdr:row>2</xdr:row>
      <xdr:rowOff>173990</xdr:rowOff>
    </xdr:to>
    <xdr:pic>
      <xdr:nvPicPr>
        <xdr:cNvPr id="194" name="Picture 193">
          <a:extLst>
            <a:ext uri="{FF2B5EF4-FFF2-40B4-BE49-F238E27FC236}">
              <a16:creationId xmlns:a16="http://schemas.microsoft.com/office/drawing/2014/main" id="{00000000-0008-0000-0600-0000C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11</xdr:col>
      <xdr:colOff>60053</xdr:colOff>
      <xdr:row>2</xdr:row>
      <xdr:rowOff>173990</xdr:rowOff>
    </xdr:to>
    <xdr:pic>
      <xdr:nvPicPr>
        <xdr:cNvPr id="195" name="Picture 194">
          <a:extLst>
            <a:ext uri="{FF2B5EF4-FFF2-40B4-BE49-F238E27FC236}">
              <a16:creationId xmlns:a16="http://schemas.microsoft.com/office/drawing/2014/main" id="{00000000-0008-0000-0600-0000C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11</xdr:col>
      <xdr:colOff>60053</xdr:colOff>
      <xdr:row>2</xdr:row>
      <xdr:rowOff>173990</xdr:rowOff>
    </xdr:to>
    <xdr:pic>
      <xdr:nvPicPr>
        <xdr:cNvPr id="196" name="Picture 195">
          <a:extLst>
            <a:ext uri="{FF2B5EF4-FFF2-40B4-BE49-F238E27FC236}">
              <a16:creationId xmlns:a16="http://schemas.microsoft.com/office/drawing/2014/main" id="{00000000-0008-0000-0600-0000C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11</xdr:col>
      <xdr:colOff>60053</xdr:colOff>
      <xdr:row>2</xdr:row>
      <xdr:rowOff>173990</xdr:rowOff>
    </xdr:to>
    <xdr:pic>
      <xdr:nvPicPr>
        <xdr:cNvPr id="197" name="Picture 196">
          <a:extLst>
            <a:ext uri="{FF2B5EF4-FFF2-40B4-BE49-F238E27FC236}">
              <a16:creationId xmlns:a16="http://schemas.microsoft.com/office/drawing/2014/main" id="{00000000-0008-0000-0600-0000C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11</xdr:col>
      <xdr:colOff>60053</xdr:colOff>
      <xdr:row>2</xdr:row>
      <xdr:rowOff>173990</xdr:rowOff>
    </xdr:to>
    <xdr:pic>
      <xdr:nvPicPr>
        <xdr:cNvPr id="198" name="Picture 197">
          <a:extLst>
            <a:ext uri="{FF2B5EF4-FFF2-40B4-BE49-F238E27FC236}">
              <a16:creationId xmlns:a16="http://schemas.microsoft.com/office/drawing/2014/main" id="{00000000-0008-0000-0600-0000C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11</xdr:col>
      <xdr:colOff>57150</xdr:colOff>
      <xdr:row>2</xdr:row>
      <xdr:rowOff>171450</xdr:rowOff>
    </xdr:to>
    <xdr:pic>
      <xdr:nvPicPr>
        <xdr:cNvPr id="199" name="Picture 2">
          <a:extLst>
            <a:ext uri="{FF2B5EF4-FFF2-40B4-BE49-F238E27FC236}">
              <a16:creationId xmlns:a16="http://schemas.microsoft.com/office/drawing/2014/main" id="{00000000-0008-0000-0600-0000C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11</xdr:col>
      <xdr:colOff>60053</xdr:colOff>
      <xdr:row>2</xdr:row>
      <xdr:rowOff>173990</xdr:rowOff>
    </xdr:to>
    <xdr:pic>
      <xdr:nvPicPr>
        <xdr:cNvPr id="200" name="Picture 199">
          <a:extLst>
            <a:ext uri="{FF2B5EF4-FFF2-40B4-BE49-F238E27FC236}">
              <a16:creationId xmlns:a16="http://schemas.microsoft.com/office/drawing/2014/main" id="{00000000-0008-0000-0600-0000C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11</xdr:col>
      <xdr:colOff>60053</xdr:colOff>
      <xdr:row>2</xdr:row>
      <xdr:rowOff>173990</xdr:rowOff>
    </xdr:to>
    <xdr:pic>
      <xdr:nvPicPr>
        <xdr:cNvPr id="201" name="Picture 200">
          <a:extLst>
            <a:ext uri="{FF2B5EF4-FFF2-40B4-BE49-F238E27FC236}">
              <a16:creationId xmlns:a16="http://schemas.microsoft.com/office/drawing/2014/main" id="{00000000-0008-0000-0600-0000C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11</xdr:col>
      <xdr:colOff>56243</xdr:colOff>
      <xdr:row>2</xdr:row>
      <xdr:rowOff>170180</xdr:rowOff>
    </xdr:to>
    <xdr:pic>
      <xdr:nvPicPr>
        <xdr:cNvPr id="202" name="Picture 201">
          <a:extLst>
            <a:ext uri="{FF2B5EF4-FFF2-40B4-BE49-F238E27FC236}">
              <a16:creationId xmlns:a16="http://schemas.microsoft.com/office/drawing/2014/main" id="{00000000-0008-0000-0600-0000C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11</xdr:col>
      <xdr:colOff>56243</xdr:colOff>
      <xdr:row>2</xdr:row>
      <xdr:rowOff>170180</xdr:rowOff>
    </xdr:to>
    <xdr:pic>
      <xdr:nvPicPr>
        <xdr:cNvPr id="203" name="Picture 202">
          <a:extLst>
            <a:ext uri="{FF2B5EF4-FFF2-40B4-BE49-F238E27FC236}">
              <a16:creationId xmlns:a16="http://schemas.microsoft.com/office/drawing/2014/main" id="{00000000-0008-0000-0600-0000C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11</xdr:col>
      <xdr:colOff>56243</xdr:colOff>
      <xdr:row>2</xdr:row>
      <xdr:rowOff>170180</xdr:rowOff>
    </xdr:to>
    <xdr:pic>
      <xdr:nvPicPr>
        <xdr:cNvPr id="204" name="Picture 203">
          <a:extLst>
            <a:ext uri="{FF2B5EF4-FFF2-40B4-BE49-F238E27FC236}">
              <a16:creationId xmlns:a16="http://schemas.microsoft.com/office/drawing/2014/main" id="{00000000-0008-0000-0600-0000C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11</xdr:col>
      <xdr:colOff>56243</xdr:colOff>
      <xdr:row>2</xdr:row>
      <xdr:rowOff>170180</xdr:rowOff>
    </xdr:to>
    <xdr:pic>
      <xdr:nvPicPr>
        <xdr:cNvPr id="205" name="Picture 204">
          <a:extLst>
            <a:ext uri="{FF2B5EF4-FFF2-40B4-BE49-F238E27FC236}">
              <a16:creationId xmlns:a16="http://schemas.microsoft.com/office/drawing/2014/main" id="{00000000-0008-0000-0600-0000C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11</xdr:col>
      <xdr:colOff>56243</xdr:colOff>
      <xdr:row>2</xdr:row>
      <xdr:rowOff>170180</xdr:rowOff>
    </xdr:to>
    <xdr:pic>
      <xdr:nvPicPr>
        <xdr:cNvPr id="206" name="Picture 205">
          <a:extLst>
            <a:ext uri="{FF2B5EF4-FFF2-40B4-BE49-F238E27FC236}">
              <a16:creationId xmlns:a16="http://schemas.microsoft.com/office/drawing/2014/main" id="{00000000-0008-0000-0600-0000C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11</xdr:col>
      <xdr:colOff>56243</xdr:colOff>
      <xdr:row>2</xdr:row>
      <xdr:rowOff>170180</xdr:rowOff>
    </xdr:to>
    <xdr:pic>
      <xdr:nvPicPr>
        <xdr:cNvPr id="207" name="Picture 206">
          <a:extLst>
            <a:ext uri="{FF2B5EF4-FFF2-40B4-BE49-F238E27FC236}">
              <a16:creationId xmlns:a16="http://schemas.microsoft.com/office/drawing/2014/main" id="{00000000-0008-0000-0600-0000C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11</xdr:col>
      <xdr:colOff>56243</xdr:colOff>
      <xdr:row>2</xdr:row>
      <xdr:rowOff>170180</xdr:rowOff>
    </xdr:to>
    <xdr:pic>
      <xdr:nvPicPr>
        <xdr:cNvPr id="208" name="Picture 207">
          <a:extLst>
            <a:ext uri="{FF2B5EF4-FFF2-40B4-BE49-F238E27FC236}">
              <a16:creationId xmlns:a16="http://schemas.microsoft.com/office/drawing/2014/main" id="{00000000-0008-0000-0600-0000D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11</xdr:col>
      <xdr:colOff>56243</xdr:colOff>
      <xdr:row>2</xdr:row>
      <xdr:rowOff>170180</xdr:rowOff>
    </xdr:to>
    <xdr:pic>
      <xdr:nvPicPr>
        <xdr:cNvPr id="209" name="Picture 208">
          <a:extLst>
            <a:ext uri="{FF2B5EF4-FFF2-40B4-BE49-F238E27FC236}">
              <a16:creationId xmlns:a16="http://schemas.microsoft.com/office/drawing/2014/main" id="{00000000-0008-0000-0600-0000D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11</xdr:col>
      <xdr:colOff>56243</xdr:colOff>
      <xdr:row>2</xdr:row>
      <xdr:rowOff>170180</xdr:rowOff>
    </xdr:to>
    <xdr:pic>
      <xdr:nvPicPr>
        <xdr:cNvPr id="210" name="Picture 209">
          <a:extLst>
            <a:ext uri="{FF2B5EF4-FFF2-40B4-BE49-F238E27FC236}">
              <a16:creationId xmlns:a16="http://schemas.microsoft.com/office/drawing/2014/main" id="{00000000-0008-0000-0600-0000D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11</xdr:col>
      <xdr:colOff>56243</xdr:colOff>
      <xdr:row>2</xdr:row>
      <xdr:rowOff>170180</xdr:rowOff>
    </xdr:to>
    <xdr:pic>
      <xdr:nvPicPr>
        <xdr:cNvPr id="211" name="Picture 210">
          <a:extLst>
            <a:ext uri="{FF2B5EF4-FFF2-40B4-BE49-F238E27FC236}">
              <a16:creationId xmlns:a16="http://schemas.microsoft.com/office/drawing/2014/main" id="{00000000-0008-0000-0600-0000D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11</xdr:col>
      <xdr:colOff>56243</xdr:colOff>
      <xdr:row>2</xdr:row>
      <xdr:rowOff>170180</xdr:rowOff>
    </xdr:to>
    <xdr:pic>
      <xdr:nvPicPr>
        <xdr:cNvPr id="212" name="Picture 211">
          <a:extLst>
            <a:ext uri="{FF2B5EF4-FFF2-40B4-BE49-F238E27FC236}">
              <a16:creationId xmlns:a16="http://schemas.microsoft.com/office/drawing/2014/main" id="{00000000-0008-0000-0600-0000D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11</xdr:col>
      <xdr:colOff>56243</xdr:colOff>
      <xdr:row>2</xdr:row>
      <xdr:rowOff>170180</xdr:rowOff>
    </xdr:to>
    <xdr:pic>
      <xdr:nvPicPr>
        <xdr:cNvPr id="213" name="Picture 212">
          <a:extLst>
            <a:ext uri="{FF2B5EF4-FFF2-40B4-BE49-F238E27FC236}">
              <a16:creationId xmlns:a16="http://schemas.microsoft.com/office/drawing/2014/main" id="{00000000-0008-0000-0600-0000D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11</xdr:col>
      <xdr:colOff>56243</xdr:colOff>
      <xdr:row>2</xdr:row>
      <xdr:rowOff>170180</xdr:rowOff>
    </xdr:to>
    <xdr:pic>
      <xdr:nvPicPr>
        <xdr:cNvPr id="214" name="Picture 213">
          <a:extLst>
            <a:ext uri="{FF2B5EF4-FFF2-40B4-BE49-F238E27FC236}">
              <a16:creationId xmlns:a16="http://schemas.microsoft.com/office/drawing/2014/main" id="{00000000-0008-0000-0600-0000D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11</xdr:col>
      <xdr:colOff>56243</xdr:colOff>
      <xdr:row>2</xdr:row>
      <xdr:rowOff>170180</xdr:rowOff>
    </xdr:to>
    <xdr:pic>
      <xdr:nvPicPr>
        <xdr:cNvPr id="215" name="Picture 214">
          <a:extLst>
            <a:ext uri="{FF2B5EF4-FFF2-40B4-BE49-F238E27FC236}">
              <a16:creationId xmlns:a16="http://schemas.microsoft.com/office/drawing/2014/main" id="{00000000-0008-0000-0600-0000D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11</xdr:col>
      <xdr:colOff>56243</xdr:colOff>
      <xdr:row>2</xdr:row>
      <xdr:rowOff>170180</xdr:rowOff>
    </xdr:to>
    <xdr:pic>
      <xdr:nvPicPr>
        <xdr:cNvPr id="216" name="Picture 215">
          <a:extLst>
            <a:ext uri="{FF2B5EF4-FFF2-40B4-BE49-F238E27FC236}">
              <a16:creationId xmlns:a16="http://schemas.microsoft.com/office/drawing/2014/main" id="{00000000-0008-0000-0600-0000D8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11</xdr:col>
      <xdr:colOff>56243</xdr:colOff>
      <xdr:row>2</xdr:row>
      <xdr:rowOff>170180</xdr:rowOff>
    </xdr:to>
    <xdr:pic>
      <xdr:nvPicPr>
        <xdr:cNvPr id="217" name="Picture 216">
          <a:extLst>
            <a:ext uri="{FF2B5EF4-FFF2-40B4-BE49-F238E27FC236}">
              <a16:creationId xmlns:a16="http://schemas.microsoft.com/office/drawing/2014/main" id="{00000000-0008-0000-0600-0000D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11</xdr:col>
      <xdr:colOff>56243</xdr:colOff>
      <xdr:row>2</xdr:row>
      <xdr:rowOff>170180</xdr:rowOff>
    </xdr:to>
    <xdr:pic>
      <xdr:nvPicPr>
        <xdr:cNvPr id="218" name="Picture 217">
          <a:extLst>
            <a:ext uri="{FF2B5EF4-FFF2-40B4-BE49-F238E27FC236}">
              <a16:creationId xmlns:a16="http://schemas.microsoft.com/office/drawing/2014/main" id="{00000000-0008-0000-0600-0000D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11</xdr:col>
      <xdr:colOff>56243</xdr:colOff>
      <xdr:row>2</xdr:row>
      <xdr:rowOff>170180</xdr:rowOff>
    </xdr:to>
    <xdr:pic>
      <xdr:nvPicPr>
        <xdr:cNvPr id="219" name="Picture 218">
          <a:extLst>
            <a:ext uri="{FF2B5EF4-FFF2-40B4-BE49-F238E27FC236}">
              <a16:creationId xmlns:a16="http://schemas.microsoft.com/office/drawing/2014/main" id="{00000000-0008-0000-0600-0000D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11</xdr:col>
      <xdr:colOff>56243</xdr:colOff>
      <xdr:row>2</xdr:row>
      <xdr:rowOff>170180</xdr:rowOff>
    </xdr:to>
    <xdr:pic>
      <xdr:nvPicPr>
        <xdr:cNvPr id="220" name="Picture 219">
          <a:extLst>
            <a:ext uri="{FF2B5EF4-FFF2-40B4-BE49-F238E27FC236}">
              <a16:creationId xmlns:a16="http://schemas.microsoft.com/office/drawing/2014/main" id="{00000000-0008-0000-0600-0000D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11</xdr:col>
      <xdr:colOff>56243</xdr:colOff>
      <xdr:row>2</xdr:row>
      <xdr:rowOff>170180</xdr:rowOff>
    </xdr:to>
    <xdr:pic>
      <xdr:nvPicPr>
        <xdr:cNvPr id="221" name="Picture 220">
          <a:extLst>
            <a:ext uri="{FF2B5EF4-FFF2-40B4-BE49-F238E27FC236}">
              <a16:creationId xmlns:a16="http://schemas.microsoft.com/office/drawing/2014/main" id="{00000000-0008-0000-0600-0000D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11</xdr:col>
      <xdr:colOff>56243</xdr:colOff>
      <xdr:row>2</xdr:row>
      <xdr:rowOff>170180</xdr:rowOff>
    </xdr:to>
    <xdr:pic>
      <xdr:nvPicPr>
        <xdr:cNvPr id="222" name="Picture 221">
          <a:extLst>
            <a:ext uri="{FF2B5EF4-FFF2-40B4-BE49-F238E27FC236}">
              <a16:creationId xmlns:a16="http://schemas.microsoft.com/office/drawing/2014/main" id="{00000000-0008-0000-0600-0000D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11</xdr:col>
      <xdr:colOff>56243</xdr:colOff>
      <xdr:row>2</xdr:row>
      <xdr:rowOff>170180</xdr:rowOff>
    </xdr:to>
    <xdr:pic>
      <xdr:nvPicPr>
        <xdr:cNvPr id="223" name="Picture 222">
          <a:extLst>
            <a:ext uri="{FF2B5EF4-FFF2-40B4-BE49-F238E27FC236}">
              <a16:creationId xmlns:a16="http://schemas.microsoft.com/office/drawing/2014/main" id="{00000000-0008-0000-0600-0000D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11</xdr:col>
      <xdr:colOff>56243</xdr:colOff>
      <xdr:row>2</xdr:row>
      <xdr:rowOff>170180</xdr:rowOff>
    </xdr:to>
    <xdr:pic>
      <xdr:nvPicPr>
        <xdr:cNvPr id="224" name="Picture 223">
          <a:extLst>
            <a:ext uri="{FF2B5EF4-FFF2-40B4-BE49-F238E27FC236}">
              <a16:creationId xmlns:a16="http://schemas.microsoft.com/office/drawing/2014/main" id="{00000000-0008-0000-0600-0000E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858750" y="0"/>
          <a:ext cx="742043" cy="741680"/>
        </a:xfrm>
        <a:prstGeom prst="rect">
          <a:avLst/>
        </a:prstGeom>
      </xdr:spPr>
    </xdr:pic>
    <xdr:clientData/>
  </xdr:twoCellAnchor>
  <xdr:twoCellAnchor editAs="oneCell">
    <xdr:from>
      <xdr:col>4</xdr:col>
      <xdr:colOff>0</xdr:colOff>
      <xdr:row>0</xdr:row>
      <xdr:rowOff>0</xdr:rowOff>
    </xdr:from>
    <xdr:to>
      <xdr:col>11</xdr:col>
      <xdr:colOff>56243</xdr:colOff>
      <xdr:row>2</xdr:row>
      <xdr:rowOff>170180</xdr:rowOff>
    </xdr:to>
    <xdr:pic>
      <xdr:nvPicPr>
        <xdr:cNvPr id="225" name="Picture 224">
          <a:extLst>
            <a:ext uri="{FF2B5EF4-FFF2-40B4-BE49-F238E27FC236}">
              <a16:creationId xmlns:a16="http://schemas.microsoft.com/office/drawing/2014/main" id="{00000000-0008-0000-0600-0000E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11</xdr:col>
      <xdr:colOff>56243</xdr:colOff>
      <xdr:row>2</xdr:row>
      <xdr:rowOff>170180</xdr:rowOff>
    </xdr:to>
    <xdr:pic>
      <xdr:nvPicPr>
        <xdr:cNvPr id="226" name="Picture 225">
          <a:extLst>
            <a:ext uri="{FF2B5EF4-FFF2-40B4-BE49-F238E27FC236}">
              <a16:creationId xmlns:a16="http://schemas.microsoft.com/office/drawing/2014/main" id="{00000000-0008-0000-0600-0000E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11</xdr:col>
      <xdr:colOff>56243</xdr:colOff>
      <xdr:row>2</xdr:row>
      <xdr:rowOff>170180</xdr:rowOff>
    </xdr:to>
    <xdr:pic>
      <xdr:nvPicPr>
        <xdr:cNvPr id="227" name="Picture 226">
          <a:extLst>
            <a:ext uri="{FF2B5EF4-FFF2-40B4-BE49-F238E27FC236}">
              <a16:creationId xmlns:a16="http://schemas.microsoft.com/office/drawing/2014/main" id="{00000000-0008-0000-0600-0000E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11</xdr:col>
      <xdr:colOff>56243</xdr:colOff>
      <xdr:row>2</xdr:row>
      <xdr:rowOff>170180</xdr:rowOff>
    </xdr:to>
    <xdr:pic>
      <xdr:nvPicPr>
        <xdr:cNvPr id="228" name="Picture 227">
          <a:extLst>
            <a:ext uri="{FF2B5EF4-FFF2-40B4-BE49-F238E27FC236}">
              <a16:creationId xmlns:a16="http://schemas.microsoft.com/office/drawing/2014/main" id="{00000000-0008-0000-0600-0000E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11</xdr:col>
      <xdr:colOff>56243</xdr:colOff>
      <xdr:row>2</xdr:row>
      <xdr:rowOff>170180</xdr:rowOff>
    </xdr:to>
    <xdr:pic>
      <xdr:nvPicPr>
        <xdr:cNvPr id="229" name="Picture 228">
          <a:extLst>
            <a:ext uri="{FF2B5EF4-FFF2-40B4-BE49-F238E27FC236}">
              <a16:creationId xmlns:a16="http://schemas.microsoft.com/office/drawing/2014/main" id="{00000000-0008-0000-0600-0000E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11</xdr:col>
      <xdr:colOff>56243</xdr:colOff>
      <xdr:row>2</xdr:row>
      <xdr:rowOff>170180</xdr:rowOff>
    </xdr:to>
    <xdr:pic>
      <xdr:nvPicPr>
        <xdr:cNvPr id="230" name="Picture 229">
          <a:extLst>
            <a:ext uri="{FF2B5EF4-FFF2-40B4-BE49-F238E27FC236}">
              <a16:creationId xmlns:a16="http://schemas.microsoft.com/office/drawing/2014/main" id="{00000000-0008-0000-0600-0000E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11</xdr:col>
      <xdr:colOff>56243</xdr:colOff>
      <xdr:row>2</xdr:row>
      <xdr:rowOff>170180</xdr:rowOff>
    </xdr:to>
    <xdr:pic>
      <xdr:nvPicPr>
        <xdr:cNvPr id="231" name="Picture 230">
          <a:extLst>
            <a:ext uri="{FF2B5EF4-FFF2-40B4-BE49-F238E27FC236}">
              <a16:creationId xmlns:a16="http://schemas.microsoft.com/office/drawing/2014/main" id="{00000000-0008-0000-0600-0000E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11</xdr:col>
      <xdr:colOff>56243</xdr:colOff>
      <xdr:row>2</xdr:row>
      <xdr:rowOff>170180</xdr:rowOff>
    </xdr:to>
    <xdr:pic>
      <xdr:nvPicPr>
        <xdr:cNvPr id="232" name="Picture 231">
          <a:extLst>
            <a:ext uri="{FF2B5EF4-FFF2-40B4-BE49-F238E27FC236}">
              <a16:creationId xmlns:a16="http://schemas.microsoft.com/office/drawing/2014/main" id="{00000000-0008-0000-0600-0000E8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11</xdr:col>
      <xdr:colOff>56243</xdr:colOff>
      <xdr:row>2</xdr:row>
      <xdr:rowOff>170180</xdr:rowOff>
    </xdr:to>
    <xdr:pic>
      <xdr:nvPicPr>
        <xdr:cNvPr id="233" name="Picture 232">
          <a:extLst>
            <a:ext uri="{FF2B5EF4-FFF2-40B4-BE49-F238E27FC236}">
              <a16:creationId xmlns:a16="http://schemas.microsoft.com/office/drawing/2014/main" id="{00000000-0008-0000-0600-0000E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11</xdr:col>
      <xdr:colOff>56243</xdr:colOff>
      <xdr:row>2</xdr:row>
      <xdr:rowOff>170180</xdr:rowOff>
    </xdr:to>
    <xdr:pic>
      <xdr:nvPicPr>
        <xdr:cNvPr id="234" name="Picture 233">
          <a:extLst>
            <a:ext uri="{FF2B5EF4-FFF2-40B4-BE49-F238E27FC236}">
              <a16:creationId xmlns:a16="http://schemas.microsoft.com/office/drawing/2014/main" id="{00000000-0008-0000-0600-0000E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11</xdr:col>
      <xdr:colOff>56243</xdr:colOff>
      <xdr:row>2</xdr:row>
      <xdr:rowOff>170180</xdr:rowOff>
    </xdr:to>
    <xdr:pic>
      <xdr:nvPicPr>
        <xdr:cNvPr id="235" name="Picture 234">
          <a:extLst>
            <a:ext uri="{FF2B5EF4-FFF2-40B4-BE49-F238E27FC236}">
              <a16:creationId xmlns:a16="http://schemas.microsoft.com/office/drawing/2014/main" id="{00000000-0008-0000-0600-0000E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11</xdr:col>
      <xdr:colOff>56243</xdr:colOff>
      <xdr:row>2</xdr:row>
      <xdr:rowOff>170180</xdr:rowOff>
    </xdr:to>
    <xdr:pic>
      <xdr:nvPicPr>
        <xdr:cNvPr id="236" name="Picture 235">
          <a:extLst>
            <a:ext uri="{FF2B5EF4-FFF2-40B4-BE49-F238E27FC236}">
              <a16:creationId xmlns:a16="http://schemas.microsoft.com/office/drawing/2014/main" id="{00000000-0008-0000-0600-0000E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11</xdr:col>
      <xdr:colOff>56243</xdr:colOff>
      <xdr:row>2</xdr:row>
      <xdr:rowOff>170180</xdr:rowOff>
    </xdr:to>
    <xdr:pic>
      <xdr:nvPicPr>
        <xdr:cNvPr id="237" name="Picture 236">
          <a:extLst>
            <a:ext uri="{FF2B5EF4-FFF2-40B4-BE49-F238E27FC236}">
              <a16:creationId xmlns:a16="http://schemas.microsoft.com/office/drawing/2014/main" id="{00000000-0008-0000-0600-0000E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11</xdr:col>
      <xdr:colOff>56243</xdr:colOff>
      <xdr:row>2</xdr:row>
      <xdr:rowOff>170180</xdr:rowOff>
    </xdr:to>
    <xdr:pic>
      <xdr:nvPicPr>
        <xdr:cNvPr id="238" name="Picture 237">
          <a:extLst>
            <a:ext uri="{FF2B5EF4-FFF2-40B4-BE49-F238E27FC236}">
              <a16:creationId xmlns:a16="http://schemas.microsoft.com/office/drawing/2014/main" id="{00000000-0008-0000-0600-0000E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11</xdr:col>
      <xdr:colOff>56243</xdr:colOff>
      <xdr:row>2</xdr:row>
      <xdr:rowOff>170180</xdr:rowOff>
    </xdr:to>
    <xdr:pic>
      <xdr:nvPicPr>
        <xdr:cNvPr id="239" name="Picture 238">
          <a:extLst>
            <a:ext uri="{FF2B5EF4-FFF2-40B4-BE49-F238E27FC236}">
              <a16:creationId xmlns:a16="http://schemas.microsoft.com/office/drawing/2014/main" id="{00000000-0008-0000-0600-0000E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11</xdr:col>
      <xdr:colOff>56243</xdr:colOff>
      <xdr:row>2</xdr:row>
      <xdr:rowOff>170180</xdr:rowOff>
    </xdr:to>
    <xdr:pic>
      <xdr:nvPicPr>
        <xdr:cNvPr id="240" name="Picture 239">
          <a:extLst>
            <a:ext uri="{FF2B5EF4-FFF2-40B4-BE49-F238E27FC236}">
              <a16:creationId xmlns:a16="http://schemas.microsoft.com/office/drawing/2014/main" id="{00000000-0008-0000-0600-0000F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11</xdr:col>
      <xdr:colOff>56243</xdr:colOff>
      <xdr:row>2</xdr:row>
      <xdr:rowOff>170180</xdr:rowOff>
    </xdr:to>
    <xdr:pic>
      <xdr:nvPicPr>
        <xdr:cNvPr id="241" name="Picture 240">
          <a:extLst>
            <a:ext uri="{FF2B5EF4-FFF2-40B4-BE49-F238E27FC236}">
              <a16:creationId xmlns:a16="http://schemas.microsoft.com/office/drawing/2014/main" id="{00000000-0008-0000-0600-0000F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11</xdr:col>
      <xdr:colOff>56243</xdr:colOff>
      <xdr:row>2</xdr:row>
      <xdr:rowOff>170180</xdr:rowOff>
    </xdr:to>
    <xdr:pic>
      <xdr:nvPicPr>
        <xdr:cNvPr id="242" name="Picture 241">
          <a:extLst>
            <a:ext uri="{FF2B5EF4-FFF2-40B4-BE49-F238E27FC236}">
              <a16:creationId xmlns:a16="http://schemas.microsoft.com/office/drawing/2014/main" id="{00000000-0008-0000-0600-0000F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11</xdr:col>
      <xdr:colOff>57150</xdr:colOff>
      <xdr:row>2</xdr:row>
      <xdr:rowOff>171450</xdr:rowOff>
    </xdr:to>
    <xdr:pic>
      <xdr:nvPicPr>
        <xdr:cNvPr id="243" name="Picture 2">
          <a:extLst>
            <a:ext uri="{FF2B5EF4-FFF2-40B4-BE49-F238E27FC236}">
              <a16:creationId xmlns:a16="http://schemas.microsoft.com/office/drawing/2014/main" id="{00000000-0008-0000-0600-0000F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11</xdr:col>
      <xdr:colOff>56243</xdr:colOff>
      <xdr:row>2</xdr:row>
      <xdr:rowOff>170180</xdr:rowOff>
    </xdr:to>
    <xdr:pic>
      <xdr:nvPicPr>
        <xdr:cNvPr id="244" name="Picture 243">
          <a:extLst>
            <a:ext uri="{FF2B5EF4-FFF2-40B4-BE49-F238E27FC236}">
              <a16:creationId xmlns:a16="http://schemas.microsoft.com/office/drawing/2014/main" id="{00000000-0008-0000-0600-0000F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11</xdr:col>
      <xdr:colOff>56243</xdr:colOff>
      <xdr:row>2</xdr:row>
      <xdr:rowOff>170180</xdr:rowOff>
    </xdr:to>
    <xdr:pic>
      <xdr:nvPicPr>
        <xdr:cNvPr id="245" name="Picture 244">
          <a:extLst>
            <a:ext uri="{FF2B5EF4-FFF2-40B4-BE49-F238E27FC236}">
              <a16:creationId xmlns:a16="http://schemas.microsoft.com/office/drawing/2014/main" id="{00000000-0008-0000-0600-0000F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11</xdr:col>
      <xdr:colOff>56243</xdr:colOff>
      <xdr:row>2</xdr:row>
      <xdr:rowOff>170180</xdr:rowOff>
    </xdr:to>
    <xdr:pic>
      <xdr:nvPicPr>
        <xdr:cNvPr id="246" name="Picture 245">
          <a:extLst>
            <a:ext uri="{FF2B5EF4-FFF2-40B4-BE49-F238E27FC236}">
              <a16:creationId xmlns:a16="http://schemas.microsoft.com/office/drawing/2014/main" id="{00000000-0008-0000-0600-0000F6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2849225" y="0"/>
          <a:ext cx="742043" cy="741680"/>
        </a:xfrm>
        <a:prstGeom prst="rect">
          <a:avLst/>
        </a:prstGeom>
        <a:noFill/>
        <a:ln>
          <a:noFill/>
        </a:ln>
      </xdr:spPr>
    </xdr:pic>
    <xdr:clientData/>
  </xdr:twoCellAnchor>
  <xdr:twoCellAnchor editAs="oneCell">
    <xdr:from>
      <xdr:col>4</xdr:col>
      <xdr:colOff>0</xdr:colOff>
      <xdr:row>0</xdr:row>
      <xdr:rowOff>0</xdr:rowOff>
    </xdr:from>
    <xdr:to>
      <xdr:col>11</xdr:col>
      <xdr:colOff>56243</xdr:colOff>
      <xdr:row>2</xdr:row>
      <xdr:rowOff>170180</xdr:rowOff>
    </xdr:to>
    <xdr:pic>
      <xdr:nvPicPr>
        <xdr:cNvPr id="247" name="Picture 246">
          <a:extLst>
            <a:ext uri="{FF2B5EF4-FFF2-40B4-BE49-F238E27FC236}">
              <a16:creationId xmlns:a16="http://schemas.microsoft.com/office/drawing/2014/main" id="{00000000-0008-0000-0600-0000F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11</xdr:col>
      <xdr:colOff>57150</xdr:colOff>
      <xdr:row>2</xdr:row>
      <xdr:rowOff>171450</xdr:rowOff>
    </xdr:to>
    <xdr:pic>
      <xdr:nvPicPr>
        <xdr:cNvPr id="248" name="Picture 247">
          <a:extLst>
            <a:ext uri="{FF2B5EF4-FFF2-40B4-BE49-F238E27FC236}">
              <a16:creationId xmlns:a16="http://schemas.microsoft.com/office/drawing/2014/main" id="{00000000-0008-0000-0600-0000F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11</xdr:col>
      <xdr:colOff>56243</xdr:colOff>
      <xdr:row>2</xdr:row>
      <xdr:rowOff>170180</xdr:rowOff>
    </xdr:to>
    <xdr:pic>
      <xdr:nvPicPr>
        <xdr:cNvPr id="249" name="Picture 248">
          <a:extLst>
            <a:ext uri="{FF2B5EF4-FFF2-40B4-BE49-F238E27FC236}">
              <a16:creationId xmlns:a16="http://schemas.microsoft.com/office/drawing/2014/main" id="{B5200F3A-728E-4127-98D2-D6406B98CB7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11</xdr:col>
      <xdr:colOff>56243</xdr:colOff>
      <xdr:row>2</xdr:row>
      <xdr:rowOff>170180</xdr:rowOff>
    </xdr:to>
    <xdr:pic>
      <xdr:nvPicPr>
        <xdr:cNvPr id="250" name="Picture 249">
          <a:extLst>
            <a:ext uri="{FF2B5EF4-FFF2-40B4-BE49-F238E27FC236}">
              <a16:creationId xmlns:a16="http://schemas.microsoft.com/office/drawing/2014/main" id="{76DA7D57-E912-4D99-8C5A-A3EE8F1765C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11</xdr:col>
      <xdr:colOff>56243</xdr:colOff>
      <xdr:row>2</xdr:row>
      <xdr:rowOff>170180</xdr:rowOff>
    </xdr:to>
    <xdr:pic>
      <xdr:nvPicPr>
        <xdr:cNvPr id="251" name="Picture 250">
          <a:extLst>
            <a:ext uri="{FF2B5EF4-FFF2-40B4-BE49-F238E27FC236}">
              <a16:creationId xmlns:a16="http://schemas.microsoft.com/office/drawing/2014/main" id="{220BB2EE-2A32-407B-A95A-028CC72BAEF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11</xdr:col>
      <xdr:colOff>56243</xdr:colOff>
      <xdr:row>2</xdr:row>
      <xdr:rowOff>170180</xdr:rowOff>
    </xdr:to>
    <xdr:pic>
      <xdr:nvPicPr>
        <xdr:cNvPr id="252" name="Picture 251">
          <a:extLst>
            <a:ext uri="{FF2B5EF4-FFF2-40B4-BE49-F238E27FC236}">
              <a16:creationId xmlns:a16="http://schemas.microsoft.com/office/drawing/2014/main" id="{2D5677B9-F6F3-4D53-B907-285354FF236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11</xdr:col>
      <xdr:colOff>56243</xdr:colOff>
      <xdr:row>2</xdr:row>
      <xdr:rowOff>170180</xdr:rowOff>
    </xdr:to>
    <xdr:pic>
      <xdr:nvPicPr>
        <xdr:cNvPr id="253" name="Picture 252">
          <a:extLst>
            <a:ext uri="{FF2B5EF4-FFF2-40B4-BE49-F238E27FC236}">
              <a16:creationId xmlns:a16="http://schemas.microsoft.com/office/drawing/2014/main" id="{09F30A19-A828-49C9-AAFF-E61F43085EB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11</xdr:col>
      <xdr:colOff>56243</xdr:colOff>
      <xdr:row>2</xdr:row>
      <xdr:rowOff>170180</xdr:rowOff>
    </xdr:to>
    <xdr:pic>
      <xdr:nvPicPr>
        <xdr:cNvPr id="254" name="Picture 253">
          <a:extLst>
            <a:ext uri="{FF2B5EF4-FFF2-40B4-BE49-F238E27FC236}">
              <a16:creationId xmlns:a16="http://schemas.microsoft.com/office/drawing/2014/main" id="{B6715F01-1A61-441B-A07B-6E464B9F3D9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11</xdr:col>
      <xdr:colOff>56243</xdr:colOff>
      <xdr:row>2</xdr:row>
      <xdr:rowOff>170180</xdr:rowOff>
    </xdr:to>
    <xdr:pic>
      <xdr:nvPicPr>
        <xdr:cNvPr id="255" name="Picture 254">
          <a:extLst>
            <a:ext uri="{FF2B5EF4-FFF2-40B4-BE49-F238E27FC236}">
              <a16:creationId xmlns:a16="http://schemas.microsoft.com/office/drawing/2014/main" id="{51900A40-06BF-4AE9-BFDC-547E4D64DC7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11</xdr:col>
      <xdr:colOff>56243</xdr:colOff>
      <xdr:row>2</xdr:row>
      <xdr:rowOff>170180</xdr:rowOff>
    </xdr:to>
    <xdr:pic>
      <xdr:nvPicPr>
        <xdr:cNvPr id="256" name="Picture 255">
          <a:extLst>
            <a:ext uri="{FF2B5EF4-FFF2-40B4-BE49-F238E27FC236}">
              <a16:creationId xmlns:a16="http://schemas.microsoft.com/office/drawing/2014/main" id="{52BF591F-CC53-4214-87B8-EAEBD3770EB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11</xdr:col>
      <xdr:colOff>56243</xdr:colOff>
      <xdr:row>2</xdr:row>
      <xdr:rowOff>170180</xdr:rowOff>
    </xdr:to>
    <xdr:pic>
      <xdr:nvPicPr>
        <xdr:cNvPr id="257" name="Picture 256">
          <a:extLst>
            <a:ext uri="{FF2B5EF4-FFF2-40B4-BE49-F238E27FC236}">
              <a16:creationId xmlns:a16="http://schemas.microsoft.com/office/drawing/2014/main" id="{F4658910-7423-4610-AED2-9FF63F4CC66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11</xdr:col>
      <xdr:colOff>56243</xdr:colOff>
      <xdr:row>2</xdr:row>
      <xdr:rowOff>170180</xdr:rowOff>
    </xdr:to>
    <xdr:pic>
      <xdr:nvPicPr>
        <xdr:cNvPr id="258" name="Picture 257">
          <a:extLst>
            <a:ext uri="{FF2B5EF4-FFF2-40B4-BE49-F238E27FC236}">
              <a16:creationId xmlns:a16="http://schemas.microsoft.com/office/drawing/2014/main" id="{C0B70B9B-1369-412E-8B83-A156ED76AE2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11</xdr:col>
      <xdr:colOff>56243</xdr:colOff>
      <xdr:row>2</xdr:row>
      <xdr:rowOff>170180</xdr:rowOff>
    </xdr:to>
    <xdr:pic>
      <xdr:nvPicPr>
        <xdr:cNvPr id="259" name="Picture 258">
          <a:extLst>
            <a:ext uri="{FF2B5EF4-FFF2-40B4-BE49-F238E27FC236}">
              <a16:creationId xmlns:a16="http://schemas.microsoft.com/office/drawing/2014/main" id="{36F7FB88-6093-40D9-8F0E-C87B2B48AA6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11</xdr:col>
      <xdr:colOff>56243</xdr:colOff>
      <xdr:row>2</xdr:row>
      <xdr:rowOff>170180</xdr:rowOff>
    </xdr:to>
    <xdr:pic>
      <xdr:nvPicPr>
        <xdr:cNvPr id="260" name="Picture 259">
          <a:extLst>
            <a:ext uri="{FF2B5EF4-FFF2-40B4-BE49-F238E27FC236}">
              <a16:creationId xmlns:a16="http://schemas.microsoft.com/office/drawing/2014/main" id="{0F077B3A-34AC-4A2D-9BEB-32D77F0D540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11</xdr:col>
      <xdr:colOff>56243</xdr:colOff>
      <xdr:row>2</xdr:row>
      <xdr:rowOff>170180</xdr:rowOff>
    </xdr:to>
    <xdr:pic>
      <xdr:nvPicPr>
        <xdr:cNvPr id="261" name="Picture 260">
          <a:extLst>
            <a:ext uri="{FF2B5EF4-FFF2-40B4-BE49-F238E27FC236}">
              <a16:creationId xmlns:a16="http://schemas.microsoft.com/office/drawing/2014/main" id="{61738203-AAB8-415A-9D88-B1ADF32D097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11</xdr:col>
      <xdr:colOff>56243</xdr:colOff>
      <xdr:row>2</xdr:row>
      <xdr:rowOff>170180</xdr:rowOff>
    </xdr:to>
    <xdr:pic>
      <xdr:nvPicPr>
        <xdr:cNvPr id="262" name="Picture 261">
          <a:extLst>
            <a:ext uri="{FF2B5EF4-FFF2-40B4-BE49-F238E27FC236}">
              <a16:creationId xmlns:a16="http://schemas.microsoft.com/office/drawing/2014/main" id="{26B9CC17-4AE3-48A8-8819-1DF93AF2BF7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11</xdr:col>
      <xdr:colOff>56243</xdr:colOff>
      <xdr:row>2</xdr:row>
      <xdr:rowOff>170180</xdr:rowOff>
    </xdr:to>
    <xdr:pic>
      <xdr:nvPicPr>
        <xdr:cNvPr id="263" name="Picture 262">
          <a:extLst>
            <a:ext uri="{FF2B5EF4-FFF2-40B4-BE49-F238E27FC236}">
              <a16:creationId xmlns:a16="http://schemas.microsoft.com/office/drawing/2014/main" id="{335D985C-1EE7-4652-94CF-0B8EDA0F785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11</xdr:col>
      <xdr:colOff>56243</xdr:colOff>
      <xdr:row>2</xdr:row>
      <xdr:rowOff>170180</xdr:rowOff>
    </xdr:to>
    <xdr:pic>
      <xdr:nvPicPr>
        <xdr:cNvPr id="264" name="Picture 263">
          <a:extLst>
            <a:ext uri="{FF2B5EF4-FFF2-40B4-BE49-F238E27FC236}">
              <a16:creationId xmlns:a16="http://schemas.microsoft.com/office/drawing/2014/main" id="{1A2D7FD5-8603-4D44-8A83-44C9BD8A83D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11</xdr:col>
      <xdr:colOff>56243</xdr:colOff>
      <xdr:row>2</xdr:row>
      <xdr:rowOff>170180</xdr:rowOff>
    </xdr:to>
    <xdr:pic>
      <xdr:nvPicPr>
        <xdr:cNvPr id="265" name="Picture 264">
          <a:extLst>
            <a:ext uri="{FF2B5EF4-FFF2-40B4-BE49-F238E27FC236}">
              <a16:creationId xmlns:a16="http://schemas.microsoft.com/office/drawing/2014/main" id="{8A29F941-C7BE-4813-912D-A7DD9F1FE22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11</xdr:col>
      <xdr:colOff>56243</xdr:colOff>
      <xdr:row>2</xdr:row>
      <xdr:rowOff>170180</xdr:rowOff>
    </xdr:to>
    <xdr:pic>
      <xdr:nvPicPr>
        <xdr:cNvPr id="266" name="Picture 265">
          <a:extLst>
            <a:ext uri="{FF2B5EF4-FFF2-40B4-BE49-F238E27FC236}">
              <a16:creationId xmlns:a16="http://schemas.microsoft.com/office/drawing/2014/main" id="{0344EA35-2F52-425D-B9C9-10D488ABA9D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11</xdr:col>
      <xdr:colOff>56243</xdr:colOff>
      <xdr:row>2</xdr:row>
      <xdr:rowOff>170180</xdr:rowOff>
    </xdr:to>
    <xdr:pic>
      <xdr:nvPicPr>
        <xdr:cNvPr id="267" name="Picture 266">
          <a:extLst>
            <a:ext uri="{FF2B5EF4-FFF2-40B4-BE49-F238E27FC236}">
              <a16:creationId xmlns:a16="http://schemas.microsoft.com/office/drawing/2014/main" id="{A4A80A06-5EA7-45CF-BD79-41FDCB87989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11</xdr:col>
      <xdr:colOff>57150</xdr:colOff>
      <xdr:row>2</xdr:row>
      <xdr:rowOff>171450</xdr:rowOff>
    </xdr:to>
    <xdr:pic>
      <xdr:nvPicPr>
        <xdr:cNvPr id="268" name="Picture 267">
          <a:extLst>
            <a:ext uri="{FF2B5EF4-FFF2-40B4-BE49-F238E27FC236}">
              <a16:creationId xmlns:a16="http://schemas.microsoft.com/office/drawing/2014/main" id="{B8AC8091-D3CC-45C8-B988-6F0741E07B2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11</xdr:col>
      <xdr:colOff>56243</xdr:colOff>
      <xdr:row>2</xdr:row>
      <xdr:rowOff>170180</xdr:rowOff>
    </xdr:to>
    <xdr:pic>
      <xdr:nvPicPr>
        <xdr:cNvPr id="269" name="Picture 268">
          <a:extLst>
            <a:ext uri="{FF2B5EF4-FFF2-40B4-BE49-F238E27FC236}">
              <a16:creationId xmlns:a16="http://schemas.microsoft.com/office/drawing/2014/main" id="{E7DD888A-6EAA-4043-915B-59939D5533D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oneCellAnchor>
    <xdr:from>
      <xdr:col>4</xdr:col>
      <xdr:colOff>0</xdr:colOff>
      <xdr:row>0</xdr:row>
      <xdr:rowOff>0</xdr:rowOff>
    </xdr:from>
    <xdr:ext cx="657225" cy="742950"/>
    <xdr:pic>
      <xdr:nvPicPr>
        <xdr:cNvPr id="270" name="Picture 2">
          <a:extLst>
            <a:ext uri="{FF2B5EF4-FFF2-40B4-BE49-F238E27FC236}">
              <a16:creationId xmlns:a16="http://schemas.microsoft.com/office/drawing/2014/main" id="{2AC60B85-2D0C-46FA-822E-5D08B396324A}"/>
            </a:ext>
          </a:extLst>
        </xdr:cNvPr>
        <xdr:cNvPicPr>
          <a:picLocks noChangeAspect="1"/>
        </xdr:cNvPicPr>
      </xdr:nvPicPr>
      <xdr:blipFill>
        <a:blip xmlns:r="http://schemas.openxmlformats.org/officeDocument/2006/relationships" r:embed="rId8"/>
        <a:stretch>
          <a:fillRect/>
        </a:stretch>
      </xdr:blipFill>
      <xdr:spPr>
        <a:xfrm>
          <a:off x="12858750" y="0"/>
          <a:ext cx="657225" cy="742950"/>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48986</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6" name="Picture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7" name="Picture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8" name="Picture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9" name="Picture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0" name="Picture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1" name="Picture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4" name="Picture 13">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2" name="Picture 11">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3" name="Picture 12">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5" name="Picture 14">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439692</xdr:colOff>
      <xdr:row>3</xdr:row>
      <xdr:rowOff>45811</xdr:rowOff>
    </xdr:to>
    <xdr:pic>
      <xdr:nvPicPr>
        <xdr:cNvPr id="16" name="Picture 15">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63286" y="353786"/>
          <a:ext cx="514531" cy="511175"/>
        </a:xfrm>
        <a:prstGeom prst="rect">
          <a:avLst/>
        </a:prstGeom>
        <a:noFill/>
        <a:ln>
          <a:noFill/>
        </a:ln>
      </xdr:spPr>
    </xdr:pic>
    <xdr:clientData/>
  </xdr:twoCellAnchor>
  <xdr:twoCellAnchor editAs="oneCell">
    <xdr:from>
      <xdr:col>0</xdr:col>
      <xdr:colOff>163286</xdr:colOff>
      <xdr:row>0</xdr:row>
      <xdr:rowOff>353786</xdr:rowOff>
    </xdr:from>
    <xdr:to>
      <xdr:col>1</xdr:col>
      <xdr:colOff>439692</xdr:colOff>
      <xdr:row>3</xdr:row>
      <xdr:rowOff>45811</xdr:rowOff>
    </xdr:to>
    <xdr:pic>
      <xdr:nvPicPr>
        <xdr:cNvPr id="17" name="Picture 16">
          <a:extLst>
            <a:ext uri="{FF2B5EF4-FFF2-40B4-BE49-F238E27FC236}">
              <a16:creationId xmlns:a16="http://schemas.microsoft.com/office/drawing/2014/main" id="{00000000-0008-0000-0700-000011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63286" y="353786"/>
          <a:ext cx="514531" cy="511175"/>
        </a:xfrm>
        <a:prstGeom prst="rect">
          <a:avLst/>
        </a:prstGeom>
        <a:noFill/>
        <a:ln>
          <a:noFill/>
        </a:ln>
      </xdr:spPr>
    </xdr:pic>
    <xdr:clientData/>
  </xdr:twoCellAnchor>
  <xdr:twoCellAnchor editAs="oneCell">
    <xdr:from>
      <xdr:col>0</xdr:col>
      <xdr:colOff>163286</xdr:colOff>
      <xdr:row>0</xdr:row>
      <xdr:rowOff>353786</xdr:rowOff>
    </xdr:from>
    <xdr:to>
      <xdr:col>1</xdr:col>
      <xdr:colOff>439692</xdr:colOff>
      <xdr:row>3</xdr:row>
      <xdr:rowOff>45811</xdr:rowOff>
    </xdr:to>
    <xdr:pic>
      <xdr:nvPicPr>
        <xdr:cNvPr id="18" name="Picture 17">
          <a:extLst>
            <a:ext uri="{FF2B5EF4-FFF2-40B4-BE49-F238E27FC236}">
              <a16:creationId xmlns:a16="http://schemas.microsoft.com/office/drawing/2014/main" id="{00000000-0008-0000-0700-00001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63286" y="353786"/>
          <a:ext cx="514531"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9" name="Picture 18">
          <a:extLst>
            <a:ext uri="{FF2B5EF4-FFF2-40B4-BE49-F238E27FC236}">
              <a16:creationId xmlns:a16="http://schemas.microsoft.com/office/drawing/2014/main" id="{00000000-0008-0000-0700-00001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0" name="Picture 19">
          <a:extLst>
            <a:ext uri="{FF2B5EF4-FFF2-40B4-BE49-F238E27FC236}">
              <a16:creationId xmlns:a16="http://schemas.microsoft.com/office/drawing/2014/main" id="{00000000-0008-0000-0700-00001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1" name="Picture 20">
          <a:extLst>
            <a:ext uri="{FF2B5EF4-FFF2-40B4-BE49-F238E27FC236}">
              <a16:creationId xmlns:a16="http://schemas.microsoft.com/office/drawing/2014/main" id="{14942E0A-69E4-4774-9D40-F646A575AD9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2" name="Picture 21">
          <a:extLst>
            <a:ext uri="{FF2B5EF4-FFF2-40B4-BE49-F238E27FC236}">
              <a16:creationId xmlns:a16="http://schemas.microsoft.com/office/drawing/2014/main" id="{F3E500F9-A58C-4E4C-86F2-3DACB5517DF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3" name="Picture 22">
          <a:extLst>
            <a:ext uri="{FF2B5EF4-FFF2-40B4-BE49-F238E27FC236}">
              <a16:creationId xmlns:a16="http://schemas.microsoft.com/office/drawing/2014/main" id="{E089AA78-4F73-497D-891B-1E905405E07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4" name="Picture 23">
          <a:extLst>
            <a:ext uri="{FF2B5EF4-FFF2-40B4-BE49-F238E27FC236}">
              <a16:creationId xmlns:a16="http://schemas.microsoft.com/office/drawing/2014/main" id="{CEC41B89-66A6-499F-B8FA-20BCDB3DE7F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5" name="Picture 24">
          <a:extLst>
            <a:ext uri="{FF2B5EF4-FFF2-40B4-BE49-F238E27FC236}">
              <a16:creationId xmlns:a16="http://schemas.microsoft.com/office/drawing/2014/main" id="{569CA6D3-E105-4BBE-B81D-6BDDBDBA6DE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6" name="Picture 25">
          <a:extLst>
            <a:ext uri="{FF2B5EF4-FFF2-40B4-BE49-F238E27FC236}">
              <a16:creationId xmlns:a16="http://schemas.microsoft.com/office/drawing/2014/main" id="{8C47D7A6-FCA2-4AF4-B754-0C016A68329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7" name="Picture 26">
          <a:extLst>
            <a:ext uri="{FF2B5EF4-FFF2-40B4-BE49-F238E27FC236}">
              <a16:creationId xmlns:a16="http://schemas.microsoft.com/office/drawing/2014/main" id="{152663F9-5B6F-4B0C-9AE3-44CE2BC0B31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8" name="Picture 27">
          <a:extLst>
            <a:ext uri="{FF2B5EF4-FFF2-40B4-BE49-F238E27FC236}">
              <a16:creationId xmlns:a16="http://schemas.microsoft.com/office/drawing/2014/main" id="{9A5B733E-6C20-4271-A932-4B76A2E114E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ndnexstore20\4donline_optimal_prd\projects\prod\ED_HAZMAT\PROJECTS\DRC_CONFLICT_MINERALS\DOCS_DISCLAIMER\06102020\Input\HRWN\CMRT6-01_Harwin_20-May-2020_Company%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SURO\03102022\Sauro_RMI_CMRT_6.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XILI\07132022\RMI_CMRT_6.22_Xilinx_2022_Q2_Si_0601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TWSC\09082022\RMI_CMRT_6.22_20220517(Web).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Rekha.Chandawar\Downloads\DRC_Cracker_Tool%20V1.7%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row r="3">
          <cell r="P3">
            <v>1</v>
          </cell>
        </row>
      </sheetData>
      <sheetData sheetId="4" refreshError="1">
        <row r="3">
          <cell r="W3" t="str">
            <v>Tantalum</v>
          </cell>
          <cell r="X3" t="str">
            <v>Tin</v>
          </cell>
          <cell r="Y3" t="str">
            <v>Tungsten</v>
          </cell>
          <cell r="Z3" t="str">
            <v>Gold</v>
          </cell>
        </row>
      </sheetData>
      <sheetData sheetId="5" refreshError="1"/>
      <sheetData sheetId="6" refreshError="1"/>
      <sheetData sheetId="7" refreshError="1">
        <row r="1">
          <cell r="A1" t="str">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ell>
        </row>
        <row r="4">
          <cell r="A4" t="str">
            <v>Metal</v>
          </cell>
          <cell r="B4" t="str">
            <v>Smelter Look-up (*)</v>
          </cell>
        </row>
        <row r="5">
          <cell r="A5" t="str">
            <v>Gold</v>
          </cell>
        </row>
        <row r="6">
          <cell r="A6" t="str">
            <v>Gold</v>
          </cell>
        </row>
        <row r="7">
          <cell r="A7" t="str">
            <v>Gold</v>
          </cell>
        </row>
        <row r="8">
          <cell r="A8" t="str">
            <v>Gold</v>
          </cell>
        </row>
        <row r="9">
          <cell r="A9" t="str">
            <v>Gold</v>
          </cell>
        </row>
        <row r="10">
          <cell r="A10" t="str">
            <v>Gold</v>
          </cell>
        </row>
        <row r="11">
          <cell r="A11" t="str">
            <v>Gold</v>
          </cell>
        </row>
        <row r="12">
          <cell r="A12" t="str">
            <v>Gold</v>
          </cell>
        </row>
        <row r="13">
          <cell r="A13" t="str">
            <v>Gold</v>
          </cell>
        </row>
        <row r="14">
          <cell r="A14" t="str">
            <v>Gold</v>
          </cell>
        </row>
        <row r="15">
          <cell r="A15" t="str">
            <v>Gold</v>
          </cell>
        </row>
        <row r="16">
          <cell r="A16" t="str">
            <v>Gold</v>
          </cell>
        </row>
        <row r="17">
          <cell r="A17" t="str">
            <v>Gold</v>
          </cell>
        </row>
        <row r="18">
          <cell r="A18" t="str">
            <v>Gold</v>
          </cell>
        </row>
        <row r="19">
          <cell r="A19" t="str">
            <v>Gold</v>
          </cell>
        </row>
        <row r="20">
          <cell r="A20" t="str">
            <v>Gold</v>
          </cell>
        </row>
        <row r="21">
          <cell r="A21" t="str">
            <v>Gold</v>
          </cell>
        </row>
        <row r="22">
          <cell r="A22" t="str">
            <v>Gold</v>
          </cell>
        </row>
        <row r="23">
          <cell r="A23" t="str">
            <v>Gold</v>
          </cell>
        </row>
        <row r="24">
          <cell r="A24" t="str">
            <v>Gold</v>
          </cell>
        </row>
        <row r="25">
          <cell r="A25" t="str">
            <v>Gold</v>
          </cell>
        </row>
        <row r="26">
          <cell r="A26" t="str">
            <v>Gold</v>
          </cell>
        </row>
        <row r="27">
          <cell r="A27" t="str">
            <v>Gold</v>
          </cell>
        </row>
        <row r="28">
          <cell r="A28" t="str">
            <v>Gold</v>
          </cell>
        </row>
        <row r="29">
          <cell r="A29" t="str">
            <v>Gold</v>
          </cell>
        </row>
        <row r="30">
          <cell r="A30" t="str">
            <v>Gold</v>
          </cell>
        </row>
        <row r="31">
          <cell r="A31" t="str">
            <v>Gold</v>
          </cell>
        </row>
        <row r="32">
          <cell r="A32" t="str">
            <v>Gold</v>
          </cell>
        </row>
        <row r="33">
          <cell r="A33" t="str">
            <v>Gold</v>
          </cell>
        </row>
        <row r="34">
          <cell r="A34" t="str">
            <v>Gold</v>
          </cell>
        </row>
        <row r="35">
          <cell r="A35" t="str">
            <v>Gold</v>
          </cell>
        </row>
        <row r="36">
          <cell r="A36" t="str">
            <v>Gold</v>
          </cell>
        </row>
        <row r="37">
          <cell r="A37" t="str">
            <v>Gold</v>
          </cell>
        </row>
        <row r="38">
          <cell r="A38" t="str">
            <v>Gold</v>
          </cell>
        </row>
        <row r="39">
          <cell r="A39" t="str">
            <v>Gold</v>
          </cell>
        </row>
        <row r="40">
          <cell r="A40" t="str">
            <v>Gold</v>
          </cell>
        </row>
        <row r="41">
          <cell r="A41" t="str">
            <v>Gold</v>
          </cell>
        </row>
        <row r="42">
          <cell r="A42" t="str">
            <v>Gold</v>
          </cell>
        </row>
        <row r="43">
          <cell r="A43" t="str">
            <v>Gold</v>
          </cell>
        </row>
        <row r="44">
          <cell r="A44" t="str">
            <v>Gold</v>
          </cell>
        </row>
        <row r="45">
          <cell r="A45" t="str">
            <v>Gold</v>
          </cell>
        </row>
        <row r="46">
          <cell r="A46" t="str">
            <v>Gold</v>
          </cell>
        </row>
        <row r="47">
          <cell r="A47" t="str">
            <v>Gold</v>
          </cell>
        </row>
        <row r="48">
          <cell r="A48" t="str">
            <v>Gold</v>
          </cell>
        </row>
        <row r="49">
          <cell r="A49" t="str">
            <v>Gold</v>
          </cell>
        </row>
        <row r="50">
          <cell r="A50" t="str">
            <v>Gold</v>
          </cell>
        </row>
        <row r="51">
          <cell r="A51" t="str">
            <v>Gold</v>
          </cell>
        </row>
        <row r="52">
          <cell r="A52" t="str">
            <v>Gold</v>
          </cell>
        </row>
        <row r="53">
          <cell r="A53" t="str">
            <v>Gold</v>
          </cell>
        </row>
        <row r="54">
          <cell r="A54" t="str">
            <v>Gold</v>
          </cell>
        </row>
        <row r="55">
          <cell r="A55" t="str">
            <v>Gold</v>
          </cell>
        </row>
        <row r="56">
          <cell r="A56" t="str">
            <v>Gold</v>
          </cell>
        </row>
        <row r="57">
          <cell r="A57" t="str">
            <v>Gold</v>
          </cell>
        </row>
        <row r="58">
          <cell r="A58" t="str">
            <v>Gold</v>
          </cell>
        </row>
        <row r="59">
          <cell r="A59" t="str">
            <v>Gold</v>
          </cell>
        </row>
        <row r="60">
          <cell r="A60" t="str">
            <v>Gold</v>
          </cell>
        </row>
        <row r="61">
          <cell r="A61" t="str">
            <v>Gold</v>
          </cell>
        </row>
        <row r="62">
          <cell r="A62" t="str">
            <v>Gold</v>
          </cell>
        </row>
        <row r="63">
          <cell r="A63" t="str">
            <v>Gold</v>
          </cell>
        </row>
        <row r="64">
          <cell r="A64" t="str">
            <v>Gold</v>
          </cell>
        </row>
        <row r="65">
          <cell r="A65" t="str">
            <v>Gold</v>
          </cell>
        </row>
        <row r="66">
          <cell r="A66" t="str">
            <v>Gold</v>
          </cell>
        </row>
        <row r="67">
          <cell r="A67" t="str">
            <v>Gold</v>
          </cell>
        </row>
        <row r="68">
          <cell r="A68" t="str">
            <v>Gold</v>
          </cell>
        </row>
        <row r="69">
          <cell r="A69" t="str">
            <v>Gold</v>
          </cell>
        </row>
        <row r="70">
          <cell r="A70" t="str">
            <v>Gold</v>
          </cell>
        </row>
        <row r="71">
          <cell r="A71" t="str">
            <v>Gold</v>
          </cell>
        </row>
        <row r="72">
          <cell r="A72" t="str">
            <v>Gold</v>
          </cell>
        </row>
        <row r="73">
          <cell r="A73" t="str">
            <v>Gold</v>
          </cell>
        </row>
        <row r="74">
          <cell r="A74" t="str">
            <v>Gold</v>
          </cell>
        </row>
        <row r="75">
          <cell r="A75" t="str">
            <v>Gold</v>
          </cell>
        </row>
        <row r="76">
          <cell r="A76" t="str">
            <v>Gold</v>
          </cell>
        </row>
        <row r="77">
          <cell r="A77" t="str">
            <v>Gold</v>
          </cell>
        </row>
        <row r="78">
          <cell r="A78" t="str">
            <v>Gold</v>
          </cell>
        </row>
        <row r="79">
          <cell r="A79" t="str">
            <v>Gold</v>
          </cell>
        </row>
        <row r="80">
          <cell r="A80" t="str">
            <v>Gold</v>
          </cell>
        </row>
        <row r="81">
          <cell r="A81" t="str">
            <v>Gold</v>
          </cell>
        </row>
        <row r="82">
          <cell r="A82" t="str">
            <v>Gold</v>
          </cell>
        </row>
        <row r="83">
          <cell r="A83" t="str">
            <v>Gold</v>
          </cell>
        </row>
        <row r="84">
          <cell r="A84" t="str">
            <v>Gold</v>
          </cell>
        </row>
        <row r="85">
          <cell r="A85" t="str">
            <v>Gold</v>
          </cell>
        </row>
        <row r="86">
          <cell r="A86" t="str">
            <v>Gold</v>
          </cell>
        </row>
        <row r="87">
          <cell r="A87" t="str">
            <v>Gold</v>
          </cell>
        </row>
        <row r="88">
          <cell r="A88" t="str">
            <v>Gold</v>
          </cell>
        </row>
        <row r="89">
          <cell r="A89" t="str">
            <v>Gold</v>
          </cell>
        </row>
        <row r="90">
          <cell r="A90" t="str">
            <v>Gold</v>
          </cell>
        </row>
        <row r="91">
          <cell r="A91" t="str">
            <v>Gold</v>
          </cell>
        </row>
        <row r="92">
          <cell r="A92" t="str">
            <v>Gold</v>
          </cell>
        </row>
        <row r="93">
          <cell r="A93" t="str">
            <v>Gold</v>
          </cell>
        </row>
        <row r="94">
          <cell r="A94" t="str">
            <v>Gold</v>
          </cell>
        </row>
        <row r="95">
          <cell r="A95" t="str">
            <v>Gold</v>
          </cell>
        </row>
        <row r="96">
          <cell r="A96" t="str">
            <v>Gold</v>
          </cell>
        </row>
        <row r="97">
          <cell r="A97" t="str">
            <v>Gold</v>
          </cell>
        </row>
        <row r="98">
          <cell r="A98" t="str">
            <v>Gold</v>
          </cell>
        </row>
        <row r="99">
          <cell r="A99" t="str">
            <v>Gold</v>
          </cell>
        </row>
        <row r="100">
          <cell r="A100" t="str">
            <v>Gold</v>
          </cell>
        </row>
        <row r="101">
          <cell r="A101" t="str">
            <v>Gold</v>
          </cell>
        </row>
        <row r="102">
          <cell r="A102" t="str">
            <v>Gold</v>
          </cell>
        </row>
        <row r="103">
          <cell r="A103" t="str">
            <v>Gold</v>
          </cell>
        </row>
        <row r="104">
          <cell r="A104" t="str">
            <v>Gold</v>
          </cell>
        </row>
        <row r="105">
          <cell r="A105" t="str">
            <v>Gold</v>
          </cell>
        </row>
        <row r="106">
          <cell r="A106" t="str">
            <v>Gold</v>
          </cell>
        </row>
        <row r="107">
          <cell r="A107" t="str">
            <v>Gold</v>
          </cell>
        </row>
        <row r="108">
          <cell r="A108" t="str">
            <v>Gold</v>
          </cell>
        </row>
        <row r="109">
          <cell r="A109" t="str">
            <v>Gold</v>
          </cell>
        </row>
        <row r="110">
          <cell r="A110" t="str">
            <v>Gold</v>
          </cell>
        </row>
        <row r="111">
          <cell r="A111" t="str">
            <v>Gold</v>
          </cell>
        </row>
        <row r="112">
          <cell r="A112" t="str">
            <v>Gold</v>
          </cell>
        </row>
        <row r="113">
          <cell r="A113" t="str">
            <v>Gold</v>
          </cell>
        </row>
        <row r="114">
          <cell r="A114" t="str">
            <v>Gold</v>
          </cell>
        </row>
        <row r="115">
          <cell r="A115" t="str">
            <v>Gold</v>
          </cell>
        </row>
        <row r="116">
          <cell r="A116" t="str">
            <v>Gold</v>
          </cell>
        </row>
        <row r="117">
          <cell r="A117" t="str">
            <v>Gold</v>
          </cell>
        </row>
        <row r="118">
          <cell r="A118" t="str">
            <v>Gold</v>
          </cell>
        </row>
        <row r="119">
          <cell r="A119" t="str">
            <v>Gold</v>
          </cell>
        </row>
        <row r="120">
          <cell r="A120" t="str">
            <v>Gold</v>
          </cell>
        </row>
        <row r="121">
          <cell r="A121" t="str">
            <v>Gold</v>
          </cell>
        </row>
        <row r="122">
          <cell r="A122" t="str">
            <v>Gold</v>
          </cell>
        </row>
        <row r="123">
          <cell r="A123" t="str">
            <v>Gold</v>
          </cell>
        </row>
        <row r="124">
          <cell r="A124" t="str">
            <v>Gold</v>
          </cell>
        </row>
        <row r="125">
          <cell r="A125" t="str">
            <v>Gold</v>
          </cell>
        </row>
        <row r="126">
          <cell r="A126" t="str">
            <v>Gold</v>
          </cell>
        </row>
        <row r="127">
          <cell r="A127" t="str">
            <v>Gold</v>
          </cell>
        </row>
        <row r="128">
          <cell r="A128" t="str">
            <v>Gold</v>
          </cell>
        </row>
        <row r="129">
          <cell r="A129" t="str">
            <v>Gold</v>
          </cell>
        </row>
        <row r="130">
          <cell r="A130" t="str">
            <v>Gold</v>
          </cell>
        </row>
        <row r="131">
          <cell r="A131" t="str">
            <v>Gold</v>
          </cell>
        </row>
        <row r="132">
          <cell r="A132" t="str">
            <v>Gold</v>
          </cell>
        </row>
        <row r="133">
          <cell r="A133" t="str">
            <v>Gold</v>
          </cell>
        </row>
        <row r="134">
          <cell r="A134" t="str">
            <v>Gold</v>
          </cell>
        </row>
        <row r="135">
          <cell r="A135" t="str">
            <v>Gold</v>
          </cell>
        </row>
        <row r="136">
          <cell r="A136" t="str">
            <v>Gold</v>
          </cell>
        </row>
        <row r="137">
          <cell r="A137" t="str">
            <v>Gold</v>
          </cell>
        </row>
        <row r="138">
          <cell r="A138" t="str">
            <v>Gold</v>
          </cell>
        </row>
        <row r="139">
          <cell r="A139" t="str">
            <v>Gold</v>
          </cell>
        </row>
        <row r="140">
          <cell r="A140" t="str">
            <v>Gold</v>
          </cell>
        </row>
        <row r="141">
          <cell r="A141" t="str">
            <v>Gold</v>
          </cell>
        </row>
        <row r="142">
          <cell r="A142" t="str">
            <v>Gold</v>
          </cell>
        </row>
        <row r="143">
          <cell r="A143" t="str">
            <v>Gold</v>
          </cell>
        </row>
        <row r="144">
          <cell r="A144" t="str">
            <v>Gold</v>
          </cell>
        </row>
        <row r="145">
          <cell r="A145" t="str">
            <v>Gold</v>
          </cell>
        </row>
        <row r="146">
          <cell r="A146" t="str">
            <v>Gold</v>
          </cell>
        </row>
        <row r="147">
          <cell r="A147" t="str">
            <v>Gold</v>
          </cell>
        </row>
        <row r="148">
          <cell r="A148" t="str">
            <v>Gold</v>
          </cell>
        </row>
        <row r="149">
          <cell r="A149" t="str">
            <v>Gold</v>
          </cell>
        </row>
        <row r="150">
          <cell r="A150" t="str">
            <v>Gold</v>
          </cell>
        </row>
        <row r="151">
          <cell r="A151" t="str">
            <v>Gold</v>
          </cell>
        </row>
        <row r="152">
          <cell r="A152" t="str">
            <v>Gold</v>
          </cell>
        </row>
        <row r="153">
          <cell r="A153" t="str">
            <v>Gold</v>
          </cell>
        </row>
        <row r="154">
          <cell r="A154" t="str">
            <v>Gold</v>
          </cell>
        </row>
        <row r="155">
          <cell r="A155" t="str">
            <v>Gold</v>
          </cell>
        </row>
        <row r="156">
          <cell r="A156" t="str">
            <v>Gold</v>
          </cell>
        </row>
        <row r="157">
          <cell r="A157" t="str">
            <v>Gold</v>
          </cell>
        </row>
        <row r="158">
          <cell r="A158" t="str">
            <v>Gold</v>
          </cell>
        </row>
        <row r="159">
          <cell r="A159" t="str">
            <v>Gold</v>
          </cell>
        </row>
        <row r="160">
          <cell r="A160" t="str">
            <v>Gold</v>
          </cell>
        </row>
        <row r="161">
          <cell r="A161" t="str">
            <v>Gold</v>
          </cell>
        </row>
        <row r="162">
          <cell r="A162" t="str">
            <v>Gold</v>
          </cell>
        </row>
        <row r="163">
          <cell r="A163" t="str">
            <v>Gold</v>
          </cell>
        </row>
        <row r="164">
          <cell r="A164" t="str">
            <v>Gold</v>
          </cell>
        </row>
        <row r="165">
          <cell r="A165" t="str">
            <v>Gold</v>
          </cell>
        </row>
        <row r="166">
          <cell r="A166" t="str">
            <v>Gold</v>
          </cell>
        </row>
        <row r="167">
          <cell r="A167" t="str">
            <v>Gold</v>
          </cell>
        </row>
        <row r="168">
          <cell r="A168" t="str">
            <v>Gold</v>
          </cell>
        </row>
        <row r="169">
          <cell r="A169" t="str">
            <v>Gold</v>
          </cell>
        </row>
        <row r="170">
          <cell r="A170" t="str">
            <v>Gold</v>
          </cell>
        </row>
        <row r="171">
          <cell r="A171" t="str">
            <v>Gold</v>
          </cell>
        </row>
        <row r="172">
          <cell r="A172" t="str">
            <v>Gold</v>
          </cell>
        </row>
        <row r="173">
          <cell r="A173" t="str">
            <v>Gold</v>
          </cell>
        </row>
        <row r="174">
          <cell r="A174" t="str">
            <v>Gold</v>
          </cell>
        </row>
        <row r="175">
          <cell r="A175" t="str">
            <v>Gold</v>
          </cell>
        </row>
        <row r="176">
          <cell r="A176" t="str">
            <v>Gold</v>
          </cell>
        </row>
        <row r="177">
          <cell r="A177" t="str">
            <v>Gold</v>
          </cell>
        </row>
        <row r="178">
          <cell r="A178" t="str">
            <v>Gold</v>
          </cell>
        </row>
        <row r="179">
          <cell r="A179" t="str">
            <v>Gold</v>
          </cell>
        </row>
        <row r="180">
          <cell r="A180" t="str">
            <v>Gold</v>
          </cell>
        </row>
        <row r="181">
          <cell r="A181" t="str">
            <v>Gold</v>
          </cell>
        </row>
        <row r="182">
          <cell r="A182" t="str">
            <v>Gold</v>
          </cell>
        </row>
        <row r="183">
          <cell r="A183" t="str">
            <v>Gold</v>
          </cell>
        </row>
        <row r="184">
          <cell r="A184" t="str">
            <v>Gold</v>
          </cell>
        </row>
        <row r="185">
          <cell r="A185" t="str">
            <v>Gold</v>
          </cell>
        </row>
        <row r="186">
          <cell r="A186" t="str">
            <v>Gold</v>
          </cell>
        </row>
        <row r="187">
          <cell r="A187" t="str">
            <v>Gold</v>
          </cell>
        </row>
        <row r="188">
          <cell r="A188" t="str">
            <v>Gold</v>
          </cell>
        </row>
        <row r="189">
          <cell r="A189" t="str">
            <v>Gold</v>
          </cell>
        </row>
        <row r="190">
          <cell r="A190" t="str">
            <v>Gold</v>
          </cell>
        </row>
        <row r="191">
          <cell r="A191" t="str">
            <v>Gold</v>
          </cell>
        </row>
        <row r="192">
          <cell r="A192" t="str">
            <v>Gold</v>
          </cell>
        </row>
        <row r="193">
          <cell r="A193" t="str">
            <v>Gold</v>
          </cell>
        </row>
        <row r="194">
          <cell r="A194" t="str">
            <v>Gold</v>
          </cell>
        </row>
        <row r="195">
          <cell r="A195" t="str">
            <v>Gold</v>
          </cell>
        </row>
        <row r="196">
          <cell r="A196" t="str">
            <v>Gold</v>
          </cell>
        </row>
        <row r="197">
          <cell r="A197" t="str">
            <v>Gold</v>
          </cell>
        </row>
        <row r="198">
          <cell r="A198" t="str">
            <v>Gold</v>
          </cell>
        </row>
        <row r="199">
          <cell r="A199" t="str">
            <v>Gold</v>
          </cell>
        </row>
        <row r="200">
          <cell r="A200" t="str">
            <v>Gold</v>
          </cell>
        </row>
        <row r="201">
          <cell r="A201" t="str">
            <v>Gold</v>
          </cell>
        </row>
        <row r="202">
          <cell r="A202" t="str">
            <v>Gold</v>
          </cell>
        </row>
        <row r="203">
          <cell r="A203" t="str">
            <v>Gold</v>
          </cell>
        </row>
        <row r="204">
          <cell r="A204" t="str">
            <v>Gold</v>
          </cell>
        </row>
        <row r="205">
          <cell r="A205" t="str">
            <v>Gold</v>
          </cell>
        </row>
        <row r="206">
          <cell r="A206" t="str">
            <v>Gold</v>
          </cell>
        </row>
        <row r="207">
          <cell r="A207" t="str">
            <v>Gold</v>
          </cell>
        </row>
        <row r="208">
          <cell r="A208" t="str">
            <v>Gold</v>
          </cell>
        </row>
        <row r="209">
          <cell r="A209" t="str">
            <v>Gold</v>
          </cell>
        </row>
        <row r="210">
          <cell r="A210" t="str">
            <v>Gold</v>
          </cell>
        </row>
        <row r="211">
          <cell r="A211" t="str">
            <v>Gold</v>
          </cell>
        </row>
        <row r="212">
          <cell r="A212" t="str">
            <v>Gold</v>
          </cell>
        </row>
        <row r="213">
          <cell r="A213" t="str">
            <v>Gold</v>
          </cell>
        </row>
        <row r="214">
          <cell r="A214" t="str">
            <v>Gold</v>
          </cell>
        </row>
        <row r="215">
          <cell r="A215" t="str">
            <v>Gold</v>
          </cell>
        </row>
        <row r="216">
          <cell r="A216" t="str">
            <v>Gold</v>
          </cell>
        </row>
        <row r="217">
          <cell r="A217" t="str">
            <v>Gold</v>
          </cell>
        </row>
        <row r="218">
          <cell r="A218" t="str">
            <v>Gold</v>
          </cell>
        </row>
        <row r="219">
          <cell r="A219" t="str">
            <v>Gold</v>
          </cell>
        </row>
        <row r="220">
          <cell r="A220" t="str">
            <v>Gold</v>
          </cell>
        </row>
        <row r="221">
          <cell r="A221" t="str">
            <v>Gold</v>
          </cell>
        </row>
        <row r="222">
          <cell r="A222" t="str">
            <v>Gold</v>
          </cell>
        </row>
        <row r="223">
          <cell r="A223" t="str">
            <v>Gold</v>
          </cell>
        </row>
        <row r="224">
          <cell r="A224" t="str">
            <v>Gold</v>
          </cell>
        </row>
        <row r="225">
          <cell r="A225" t="str">
            <v>Gold</v>
          </cell>
        </row>
        <row r="226">
          <cell r="A226" t="str">
            <v>Gold</v>
          </cell>
        </row>
        <row r="227">
          <cell r="A227" t="str">
            <v>Gold</v>
          </cell>
        </row>
        <row r="228">
          <cell r="A228" t="str">
            <v>Gold</v>
          </cell>
        </row>
        <row r="229">
          <cell r="A229" t="str">
            <v>Gold</v>
          </cell>
        </row>
        <row r="230">
          <cell r="A230" t="str">
            <v>Gold</v>
          </cell>
        </row>
        <row r="231">
          <cell r="A231" t="str">
            <v>Gold</v>
          </cell>
        </row>
        <row r="232">
          <cell r="A232" t="str">
            <v>Gold</v>
          </cell>
        </row>
        <row r="233">
          <cell r="A233" t="str">
            <v>Gold</v>
          </cell>
        </row>
        <row r="234">
          <cell r="A234" t="str">
            <v>Gold</v>
          </cell>
        </row>
        <row r="235">
          <cell r="A235" t="str">
            <v>Gold</v>
          </cell>
        </row>
        <row r="236">
          <cell r="A236" t="str">
            <v>Gold</v>
          </cell>
        </row>
        <row r="237">
          <cell r="A237" t="str">
            <v>Gold</v>
          </cell>
        </row>
        <row r="238">
          <cell r="A238" t="str">
            <v>Gold</v>
          </cell>
        </row>
        <row r="239">
          <cell r="A239" t="str">
            <v>Gold</v>
          </cell>
        </row>
        <row r="240">
          <cell r="A240" t="str">
            <v>Gold</v>
          </cell>
        </row>
        <row r="241">
          <cell r="A241" t="str">
            <v>Gold</v>
          </cell>
        </row>
        <row r="242">
          <cell r="A242" t="str">
            <v>Gold</v>
          </cell>
        </row>
        <row r="243">
          <cell r="A243" t="str">
            <v>Gold</v>
          </cell>
        </row>
        <row r="244">
          <cell r="A244" t="str">
            <v>Gold</v>
          </cell>
        </row>
        <row r="245">
          <cell r="A245" t="str">
            <v>Gold</v>
          </cell>
        </row>
        <row r="246">
          <cell r="A246" t="str">
            <v>Gold</v>
          </cell>
        </row>
        <row r="247">
          <cell r="A247" t="str">
            <v>Gold</v>
          </cell>
        </row>
        <row r="248">
          <cell r="A248" t="str">
            <v>Gold</v>
          </cell>
        </row>
        <row r="249">
          <cell r="A249" t="str">
            <v>Gold</v>
          </cell>
        </row>
        <row r="250">
          <cell r="A250" t="str">
            <v>Gold</v>
          </cell>
        </row>
        <row r="251">
          <cell r="A251" t="str">
            <v>Gold</v>
          </cell>
        </row>
        <row r="252">
          <cell r="A252" t="str">
            <v>Gold</v>
          </cell>
        </row>
        <row r="253">
          <cell r="A253" t="str">
            <v>Gold</v>
          </cell>
        </row>
        <row r="254">
          <cell r="A254" t="str">
            <v>Gold</v>
          </cell>
        </row>
        <row r="255">
          <cell r="A255" t="str">
            <v>Gold</v>
          </cell>
        </row>
        <row r="256">
          <cell r="A256" t="str">
            <v>Gold</v>
          </cell>
        </row>
        <row r="257">
          <cell r="A257" t="str">
            <v>Gold</v>
          </cell>
        </row>
        <row r="258">
          <cell r="A258" t="str">
            <v>Gold</v>
          </cell>
        </row>
        <row r="259">
          <cell r="A259" t="str">
            <v>Gold</v>
          </cell>
        </row>
        <row r="260">
          <cell r="A260" t="str">
            <v>Gold</v>
          </cell>
        </row>
        <row r="261">
          <cell r="A261" t="str">
            <v>Gold</v>
          </cell>
        </row>
        <row r="262">
          <cell r="A262" t="str">
            <v>Gold</v>
          </cell>
        </row>
        <row r="263">
          <cell r="A263" t="str">
            <v>Gold</v>
          </cell>
        </row>
        <row r="264">
          <cell r="A264" t="str">
            <v>Gold</v>
          </cell>
        </row>
        <row r="265">
          <cell r="A265" t="str">
            <v>Gold</v>
          </cell>
        </row>
        <row r="266">
          <cell r="A266" t="str">
            <v>Gold</v>
          </cell>
        </row>
        <row r="267">
          <cell r="A267" t="str">
            <v>Gold</v>
          </cell>
        </row>
        <row r="268">
          <cell r="A268" t="str">
            <v>Gold</v>
          </cell>
        </row>
        <row r="269">
          <cell r="A269" t="str">
            <v>Gold</v>
          </cell>
        </row>
        <row r="270">
          <cell r="A270" t="str">
            <v>Gold</v>
          </cell>
        </row>
        <row r="271">
          <cell r="A271" t="str">
            <v>Gold</v>
          </cell>
        </row>
        <row r="272">
          <cell r="A272" t="str">
            <v>Gold</v>
          </cell>
        </row>
        <row r="273">
          <cell r="A273" t="str">
            <v>Gold</v>
          </cell>
        </row>
        <row r="274">
          <cell r="A274" t="str">
            <v>Gold</v>
          </cell>
        </row>
        <row r="275">
          <cell r="A275" t="str">
            <v>Gold</v>
          </cell>
        </row>
        <row r="276">
          <cell r="A276" t="str">
            <v>Gold</v>
          </cell>
        </row>
        <row r="277">
          <cell r="A277" t="str">
            <v>Gold</v>
          </cell>
        </row>
        <row r="278">
          <cell r="A278" t="str">
            <v>Gold</v>
          </cell>
        </row>
        <row r="279">
          <cell r="A279" t="str">
            <v>Gold</v>
          </cell>
        </row>
        <row r="280">
          <cell r="A280" t="str">
            <v>Gold</v>
          </cell>
        </row>
        <row r="281">
          <cell r="A281" t="str">
            <v>Gold</v>
          </cell>
        </row>
        <row r="282">
          <cell r="A282" t="str">
            <v>Gold</v>
          </cell>
        </row>
        <row r="283">
          <cell r="A283" t="str">
            <v>Gold</v>
          </cell>
        </row>
        <row r="284">
          <cell r="A284" t="str">
            <v>Gold</v>
          </cell>
        </row>
        <row r="285">
          <cell r="A285" t="str">
            <v>Gold</v>
          </cell>
        </row>
        <row r="286">
          <cell r="A286" t="str">
            <v>Gold</v>
          </cell>
        </row>
        <row r="287">
          <cell r="A287" t="str">
            <v>Gold</v>
          </cell>
        </row>
        <row r="288">
          <cell r="A288" t="str">
            <v>Gold</v>
          </cell>
        </row>
        <row r="289">
          <cell r="A289" t="str">
            <v>Gold</v>
          </cell>
        </row>
        <row r="290">
          <cell r="A290" t="str">
            <v>Gold</v>
          </cell>
        </row>
        <row r="291">
          <cell r="A291" t="str">
            <v>Gold</v>
          </cell>
        </row>
        <row r="292">
          <cell r="A292" t="str">
            <v>Gold</v>
          </cell>
        </row>
        <row r="293">
          <cell r="A293" t="str">
            <v>Gold</v>
          </cell>
        </row>
        <row r="294">
          <cell r="A294" t="str">
            <v>Gold</v>
          </cell>
        </row>
        <row r="295">
          <cell r="A295" t="str">
            <v>Tantalum</v>
          </cell>
        </row>
        <row r="296">
          <cell r="A296" t="str">
            <v>Tantalum</v>
          </cell>
        </row>
        <row r="297">
          <cell r="A297" t="str">
            <v>Tantalum</v>
          </cell>
        </row>
        <row r="298">
          <cell r="A298" t="str">
            <v>Tantalum</v>
          </cell>
        </row>
        <row r="299">
          <cell r="A299" t="str">
            <v>Tantalum</v>
          </cell>
        </row>
        <row r="300">
          <cell r="A300" t="str">
            <v>Tantalum</v>
          </cell>
        </row>
        <row r="301">
          <cell r="A301" t="str">
            <v>Tantalum</v>
          </cell>
        </row>
        <row r="302">
          <cell r="A302" t="str">
            <v>Tantalum</v>
          </cell>
        </row>
        <row r="303">
          <cell r="A303" t="str">
            <v>Tantalum</v>
          </cell>
        </row>
        <row r="304">
          <cell r="A304" t="str">
            <v>Tantalum</v>
          </cell>
        </row>
        <row r="305">
          <cell r="A305" t="str">
            <v>Tantalum</v>
          </cell>
        </row>
        <row r="306">
          <cell r="A306" t="str">
            <v>Tantalum</v>
          </cell>
        </row>
        <row r="307">
          <cell r="A307" t="str">
            <v>Tantalum</v>
          </cell>
        </row>
        <row r="308">
          <cell r="A308" t="str">
            <v>Tantalum</v>
          </cell>
        </row>
        <row r="309">
          <cell r="A309" t="str">
            <v>Tantalum</v>
          </cell>
        </row>
        <row r="310">
          <cell r="A310" t="str">
            <v>Tantalum</v>
          </cell>
        </row>
        <row r="311">
          <cell r="A311" t="str">
            <v>Tantalum</v>
          </cell>
        </row>
        <row r="312">
          <cell r="A312" t="str">
            <v>Tantalum</v>
          </cell>
        </row>
        <row r="313">
          <cell r="A313" t="str">
            <v>Tantalum</v>
          </cell>
        </row>
        <row r="314">
          <cell r="A314" t="str">
            <v>Tantalum</v>
          </cell>
        </row>
        <row r="315">
          <cell r="A315" t="str">
            <v>Tantalum</v>
          </cell>
        </row>
        <row r="316">
          <cell r="A316" t="str">
            <v>Tantalum</v>
          </cell>
        </row>
        <row r="317">
          <cell r="A317" t="str">
            <v>Tantalum</v>
          </cell>
        </row>
        <row r="318">
          <cell r="A318" t="str">
            <v>Tantalum</v>
          </cell>
        </row>
        <row r="319">
          <cell r="A319" t="str">
            <v>Tantalum</v>
          </cell>
        </row>
        <row r="320">
          <cell r="A320" t="str">
            <v>Tantalum</v>
          </cell>
        </row>
        <row r="321">
          <cell r="A321" t="str">
            <v>Tantalum</v>
          </cell>
        </row>
        <row r="322">
          <cell r="A322" t="str">
            <v>Tantalum</v>
          </cell>
        </row>
        <row r="323">
          <cell r="A323" t="str">
            <v>Tantalum</v>
          </cell>
        </row>
        <row r="324">
          <cell r="A324" t="str">
            <v>Tantalum</v>
          </cell>
        </row>
        <row r="325">
          <cell r="A325" t="str">
            <v>Tantalum</v>
          </cell>
        </row>
        <row r="326">
          <cell r="A326" t="str">
            <v>Tantalum</v>
          </cell>
        </row>
        <row r="327">
          <cell r="A327" t="str">
            <v>Tantalum</v>
          </cell>
        </row>
        <row r="328">
          <cell r="A328" t="str">
            <v>Tantalum</v>
          </cell>
        </row>
        <row r="329">
          <cell r="A329" t="str">
            <v>Tantalum</v>
          </cell>
        </row>
        <row r="330">
          <cell r="A330" t="str">
            <v>Tantalum</v>
          </cell>
        </row>
        <row r="331">
          <cell r="A331" t="str">
            <v>Tantalum</v>
          </cell>
        </row>
        <row r="332">
          <cell r="A332" t="str">
            <v>Tantalum</v>
          </cell>
        </row>
        <row r="333">
          <cell r="A333" t="str">
            <v>Tantalum</v>
          </cell>
        </row>
        <row r="334">
          <cell r="A334" t="str">
            <v>Tantalum</v>
          </cell>
        </row>
        <row r="335">
          <cell r="A335" t="str">
            <v>Tantalum</v>
          </cell>
        </row>
        <row r="336">
          <cell r="A336" t="str">
            <v>Tantalum</v>
          </cell>
        </row>
        <row r="337">
          <cell r="A337" t="str">
            <v>Tantalum</v>
          </cell>
        </row>
        <row r="338">
          <cell r="A338" t="str">
            <v>Tantalum</v>
          </cell>
        </row>
        <row r="339">
          <cell r="A339" t="str">
            <v>Tantalum</v>
          </cell>
        </row>
        <row r="340">
          <cell r="A340" t="str">
            <v>Tantalum</v>
          </cell>
        </row>
        <row r="341">
          <cell r="A341" t="str">
            <v>Tantalum</v>
          </cell>
        </row>
        <row r="342">
          <cell r="A342" t="str">
            <v>Tantalum</v>
          </cell>
        </row>
        <row r="343">
          <cell r="A343" t="str">
            <v>Tantalum</v>
          </cell>
        </row>
        <row r="344">
          <cell r="A344" t="str">
            <v>Tantalum</v>
          </cell>
        </row>
        <row r="345">
          <cell r="A345" t="str">
            <v>Tantalum</v>
          </cell>
        </row>
        <row r="346">
          <cell r="A346" t="str">
            <v>Tantalum</v>
          </cell>
        </row>
        <row r="347">
          <cell r="A347" t="str">
            <v>Tantalum</v>
          </cell>
        </row>
        <row r="348">
          <cell r="A348" t="str">
            <v>Tantalum</v>
          </cell>
        </row>
        <row r="349">
          <cell r="A349" t="str">
            <v>Tantalum</v>
          </cell>
        </row>
        <row r="350">
          <cell r="A350" t="str">
            <v>Tantalum</v>
          </cell>
        </row>
        <row r="351">
          <cell r="A351" t="str">
            <v>Tantalum</v>
          </cell>
        </row>
        <row r="352">
          <cell r="A352" t="str">
            <v>Tantalum</v>
          </cell>
        </row>
        <row r="353">
          <cell r="A353" t="str">
            <v>Tantalum</v>
          </cell>
        </row>
        <row r="354">
          <cell r="A354" t="str">
            <v>Tantalum</v>
          </cell>
        </row>
        <row r="355">
          <cell r="A355" t="str">
            <v>Tin</v>
          </cell>
        </row>
        <row r="356">
          <cell r="A356" t="str">
            <v>Tin</v>
          </cell>
        </row>
        <row r="357">
          <cell r="A357" t="str">
            <v>Tin</v>
          </cell>
        </row>
        <row r="358">
          <cell r="A358" t="str">
            <v>Tin</v>
          </cell>
        </row>
        <row r="359">
          <cell r="A359" t="str">
            <v>Tin</v>
          </cell>
        </row>
        <row r="360">
          <cell r="A360" t="str">
            <v>Tin</v>
          </cell>
        </row>
        <row r="361">
          <cell r="A361" t="str">
            <v>Tin</v>
          </cell>
        </row>
        <row r="362">
          <cell r="A362" t="str">
            <v>Tin</v>
          </cell>
        </row>
        <row r="363">
          <cell r="A363" t="str">
            <v>Tin</v>
          </cell>
        </row>
        <row r="364">
          <cell r="A364" t="str">
            <v>Tin</v>
          </cell>
        </row>
        <row r="365">
          <cell r="A365" t="str">
            <v>Tin</v>
          </cell>
        </row>
        <row r="366">
          <cell r="A366" t="str">
            <v>Tin</v>
          </cell>
        </row>
        <row r="367">
          <cell r="A367" t="str">
            <v>Tin</v>
          </cell>
        </row>
        <row r="368">
          <cell r="A368" t="str">
            <v>Tin</v>
          </cell>
        </row>
        <row r="369">
          <cell r="A369" t="str">
            <v>Tin</v>
          </cell>
        </row>
        <row r="370">
          <cell r="A370" t="str">
            <v>Tin</v>
          </cell>
        </row>
        <row r="371">
          <cell r="A371" t="str">
            <v>Tin</v>
          </cell>
        </row>
        <row r="372">
          <cell r="A372" t="str">
            <v>Tin</v>
          </cell>
        </row>
        <row r="373">
          <cell r="A373" t="str">
            <v>Tin</v>
          </cell>
        </row>
        <row r="374">
          <cell r="A374" t="str">
            <v>Tin</v>
          </cell>
        </row>
        <row r="375">
          <cell r="A375" t="str">
            <v>Tin</v>
          </cell>
        </row>
        <row r="376">
          <cell r="A376" t="str">
            <v>Tin</v>
          </cell>
        </row>
        <row r="377">
          <cell r="A377" t="str">
            <v>Tin</v>
          </cell>
        </row>
        <row r="378">
          <cell r="A378" t="str">
            <v>Tin</v>
          </cell>
        </row>
        <row r="379">
          <cell r="A379" t="str">
            <v>Tin</v>
          </cell>
        </row>
        <row r="380">
          <cell r="A380" t="str">
            <v>Tin</v>
          </cell>
        </row>
        <row r="381">
          <cell r="A381" t="str">
            <v>Tin</v>
          </cell>
        </row>
        <row r="382">
          <cell r="A382" t="str">
            <v>Tin</v>
          </cell>
        </row>
        <row r="383">
          <cell r="A383" t="str">
            <v>Tin</v>
          </cell>
        </row>
        <row r="384">
          <cell r="A384" t="str">
            <v>Tin</v>
          </cell>
        </row>
        <row r="385">
          <cell r="A385" t="str">
            <v>Tin</v>
          </cell>
        </row>
        <row r="386">
          <cell r="A386" t="str">
            <v>Tin</v>
          </cell>
        </row>
        <row r="387">
          <cell r="A387" t="str">
            <v>Tin</v>
          </cell>
        </row>
        <row r="388">
          <cell r="A388" t="str">
            <v>Tin</v>
          </cell>
        </row>
        <row r="389">
          <cell r="A389" t="str">
            <v>Tin</v>
          </cell>
        </row>
        <row r="390">
          <cell r="A390" t="str">
            <v>Tin</v>
          </cell>
        </row>
        <row r="391">
          <cell r="A391" t="str">
            <v>Tin</v>
          </cell>
        </row>
        <row r="392">
          <cell r="A392" t="str">
            <v>Tin</v>
          </cell>
        </row>
        <row r="393">
          <cell r="A393" t="str">
            <v>Tin</v>
          </cell>
        </row>
        <row r="394">
          <cell r="A394" t="str">
            <v>Tin</v>
          </cell>
        </row>
        <row r="395">
          <cell r="A395" t="str">
            <v>Tin</v>
          </cell>
        </row>
        <row r="396">
          <cell r="A396" t="str">
            <v>Tin</v>
          </cell>
        </row>
        <row r="397">
          <cell r="A397" t="str">
            <v>Tin</v>
          </cell>
        </row>
        <row r="398">
          <cell r="A398" t="str">
            <v>Tin</v>
          </cell>
        </row>
        <row r="399">
          <cell r="A399" t="str">
            <v>Tin</v>
          </cell>
        </row>
        <row r="400">
          <cell r="A400" t="str">
            <v>Tin</v>
          </cell>
        </row>
        <row r="401">
          <cell r="A401" t="str">
            <v>Tin</v>
          </cell>
        </row>
        <row r="402">
          <cell r="A402" t="str">
            <v>Tin</v>
          </cell>
        </row>
        <row r="403">
          <cell r="A403" t="str">
            <v>Tin</v>
          </cell>
        </row>
        <row r="404">
          <cell r="A404" t="str">
            <v>Tin</v>
          </cell>
        </row>
        <row r="405">
          <cell r="A405" t="str">
            <v>Tin</v>
          </cell>
        </row>
        <row r="406">
          <cell r="A406" t="str">
            <v>Tin</v>
          </cell>
        </row>
        <row r="407">
          <cell r="A407" t="str">
            <v>Tin</v>
          </cell>
        </row>
        <row r="408">
          <cell r="A408" t="str">
            <v>Tin</v>
          </cell>
        </row>
        <row r="409">
          <cell r="A409" t="str">
            <v>Tin</v>
          </cell>
        </row>
        <row r="410">
          <cell r="A410" t="str">
            <v>Tin</v>
          </cell>
        </row>
        <row r="411">
          <cell r="A411" t="str">
            <v>Tin</v>
          </cell>
        </row>
        <row r="412">
          <cell r="A412" t="str">
            <v>Tin</v>
          </cell>
        </row>
        <row r="413">
          <cell r="A413" t="str">
            <v>Tin</v>
          </cell>
        </row>
        <row r="414">
          <cell r="A414" t="str">
            <v>Tin</v>
          </cell>
        </row>
        <row r="415">
          <cell r="A415" t="str">
            <v>Tin</v>
          </cell>
        </row>
        <row r="416">
          <cell r="A416" t="str">
            <v>Tin</v>
          </cell>
        </row>
        <row r="417">
          <cell r="A417" t="str">
            <v>Tin</v>
          </cell>
        </row>
        <row r="418">
          <cell r="A418" t="str">
            <v>Tin</v>
          </cell>
        </row>
        <row r="419">
          <cell r="A419" t="str">
            <v>Tin</v>
          </cell>
        </row>
        <row r="420">
          <cell r="A420" t="str">
            <v>Tin</v>
          </cell>
        </row>
        <row r="421">
          <cell r="A421" t="str">
            <v>Tin</v>
          </cell>
        </row>
        <row r="422">
          <cell r="A422" t="str">
            <v>Tin</v>
          </cell>
        </row>
        <row r="423">
          <cell r="A423" t="str">
            <v>Tin</v>
          </cell>
        </row>
        <row r="424">
          <cell r="A424" t="str">
            <v>Tin</v>
          </cell>
        </row>
        <row r="425">
          <cell r="A425" t="str">
            <v>Tin</v>
          </cell>
        </row>
        <row r="426">
          <cell r="A426" t="str">
            <v>Tin</v>
          </cell>
        </row>
        <row r="427">
          <cell r="A427" t="str">
            <v>Tin</v>
          </cell>
        </row>
        <row r="428">
          <cell r="A428" t="str">
            <v>Tin</v>
          </cell>
        </row>
        <row r="429">
          <cell r="A429" t="str">
            <v>Tin</v>
          </cell>
        </row>
        <row r="430">
          <cell r="A430" t="str">
            <v>Tin</v>
          </cell>
        </row>
        <row r="431">
          <cell r="A431" t="str">
            <v>Tin</v>
          </cell>
        </row>
        <row r="432">
          <cell r="A432" t="str">
            <v>Tin</v>
          </cell>
        </row>
        <row r="433">
          <cell r="A433" t="str">
            <v>Tin</v>
          </cell>
        </row>
        <row r="434">
          <cell r="A434" t="str">
            <v>Tin</v>
          </cell>
        </row>
        <row r="435">
          <cell r="A435" t="str">
            <v>Tin</v>
          </cell>
        </row>
        <row r="436">
          <cell r="A436" t="str">
            <v>Tin</v>
          </cell>
        </row>
        <row r="437">
          <cell r="A437" t="str">
            <v>Tin</v>
          </cell>
        </row>
        <row r="438">
          <cell r="A438" t="str">
            <v>Tin</v>
          </cell>
        </row>
        <row r="439">
          <cell r="A439" t="str">
            <v>Tin</v>
          </cell>
        </row>
        <row r="440">
          <cell r="A440" t="str">
            <v>Tin</v>
          </cell>
        </row>
        <row r="441">
          <cell r="A441" t="str">
            <v>Tin</v>
          </cell>
        </row>
        <row r="442">
          <cell r="A442" t="str">
            <v>Tin</v>
          </cell>
        </row>
        <row r="443">
          <cell r="A443" t="str">
            <v>Tin</v>
          </cell>
        </row>
        <row r="444">
          <cell r="A444" t="str">
            <v>Tin</v>
          </cell>
        </row>
        <row r="445">
          <cell r="A445" t="str">
            <v>Tin</v>
          </cell>
        </row>
        <row r="446">
          <cell r="A446" t="str">
            <v>Tin</v>
          </cell>
        </row>
        <row r="447">
          <cell r="A447" t="str">
            <v>Tin</v>
          </cell>
        </row>
        <row r="448">
          <cell r="A448" t="str">
            <v>Tin</v>
          </cell>
        </row>
        <row r="449">
          <cell r="A449" t="str">
            <v>Tin</v>
          </cell>
        </row>
        <row r="450">
          <cell r="A450" t="str">
            <v>Tin</v>
          </cell>
        </row>
        <row r="451">
          <cell r="A451" t="str">
            <v>Tin</v>
          </cell>
        </row>
        <row r="452">
          <cell r="A452" t="str">
            <v>Tin</v>
          </cell>
        </row>
        <row r="453">
          <cell r="A453" t="str">
            <v>Tin</v>
          </cell>
        </row>
        <row r="454">
          <cell r="A454" t="str">
            <v>Tin</v>
          </cell>
        </row>
        <row r="455">
          <cell r="A455" t="str">
            <v>Tin</v>
          </cell>
        </row>
        <row r="456">
          <cell r="A456" t="str">
            <v>Tin</v>
          </cell>
        </row>
        <row r="457">
          <cell r="A457" t="str">
            <v>Tin</v>
          </cell>
        </row>
        <row r="458">
          <cell r="A458" t="str">
            <v>Tin</v>
          </cell>
        </row>
        <row r="459">
          <cell r="A459" t="str">
            <v>Tin</v>
          </cell>
        </row>
        <row r="460">
          <cell r="A460" t="str">
            <v>Tin</v>
          </cell>
        </row>
        <row r="461">
          <cell r="A461" t="str">
            <v>Tin</v>
          </cell>
        </row>
        <row r="462">
          <cell r="A462" t="str">
            <v>Tin</v>
          </cell>
        </row>
        <row r="463">
          <cell r="A463" t="str">
            <v>Tin</v>
          </cell>
        </row>
        <row r="464">
          <cell r="A464" t="str">
            <v>Tin</v>
          </cell>
        </row>
        <row r="465">
          <cell r="A465" t="str">
            <v>Tin</v>
          </cell>
        </row>
        <row r="466">
          <cell r="A466" t="str">
            <v>Tin</v>
          </cell>
        </row>
        <row r="467">
          <cell r="A467" t="str">
            <v>Tin</v>
          </cell>
        </row>
        <row r="468">
          <cell r="A468" t="str">
            <v>Tin</v>
          </cell>
        </row>
        <row r="469">
          <cell r="A469" t="str">
            <v>Tin</v>
          </cell>
        </row>
        <row r="470">
          <cell r="A470" t="str">
            <v>Tin</v>
          </cell>
        </row>
        <row r="471">
          <cell r="A471" t="str">
            <v>Tin</v>
          </cell>
        </row>
        <row r="472">
          <cell r="A472" t="str">
            <v>Tin</v>
          </cell>
        </row>
        <row r="473">
          <cell r="A473" t="str">
            <v>Tin</v>
          </cell>
        </row>
        <row r="474">
          <cell r="A474" t="str">
            <v>Tin</v>
          </cell>
        </row>
        <row r="475">
          <cell r="A475" t="str">
            <v>Tin</v>
          </cell>
        </row>
        <row r="476">
          <cell r="A476" t="str">
            <v>Tin</v>
          </cell>
        </row>
        <row r="477">
          <cell r="A477" t="str">
            <v>Tin</v>
          </cell>
        </row>
        <row r="478">
          <cell r="A478" t="str">
            <v>Tin</v>
          </cell>
        </row>
        <row r="479">
          <cell r="A479" t="str">
            <v>Tin</v>
          </cell>
        </row>
        <row r="480">
          <cell r="A480" t="str">
            <v>Tin</v>
          </cell>
        </row>
        <row r="481">
          <cell r="A481" t="str">
            <v>Tin</v>
          </cell>
        </row>
        <row r="482">
          <cell r="A482" t="str">
            <v>Tin</v>
          </cell>
        </row>
        <row r="483">
          <cell r="A483" t="str">
            <v>Tin</v>
          </cell>
        </row>
        <row r="484">
          <cell r="A484" t="str">
            <v>Tin</v>
          </cell>
        </row>
        <row r="485">
          <cell r="A485" t="str">
            <v>Tin</v>
          </cell>
        </row>
        <row r="486">
          <cell r="A486" t="str">
            <v>Tungsten</v>
          </cell>
        </row>
        <row r="487">
          <cell r="A487" t="str">
            <v>Tungsten</v>
          </cell>
        </row>
        <row r="488">
          <cell r="A488" t="str">
            <v>Tungsten</v>
          </cell>
        </row>
        <row r="489">
          <cell r="A489" t="str">
            <v>Tungsten</v>
          </cell>
        </row>
        <row r="490">
          <cell r="A490" t="str">
            <v>Tungsten</v>
          </cell>
        </row>
        <row r="491">
          <cell r="A491" t="str">
            <v>Tungsten</v>
          </cell>
        </row>
        <row r="492">
          <cell r="A492" t="str">
            <v>Tungsten</v>
          </cell>
        </row>
        <row r="493">
          <cell r="A493" t="str">
            <v>Tungsten</v>
          </cell>
        </row>
        <row r="494">
          <cell r="A494" t="str">
            <v>Tungsten</v>
          </cell>
        </row>
        <row r="495">
          <cell r="A495" t="str">
            <v>Tungsten</v>
          </cell>
        </row>
        <row r="496">
          <cell r="A496" t="str">
            <v>Tungsten</v>
          </cell>
        </row>
        <row r="497">
          <cell r="A497" t="str">
            <v>Tungsten</v>
          </cell>
        </row>
        <row r="498">
          <cell r="A498" t="str">
            <v>Tungsten</v>
          </cell>
        </row>
        <row r="499">
          <cell r="A499" t="str">
            <v>Tungsten</v>
          </cell>
        </row>
        <row r="500">
          <cell r="A500" t="str">
            <v>Tungsten</v>
          </cell>
        </row>
        <row r="501">
          <cell r="A501" t="str">
            <v>Tungsten</v>
          </cell>
        </row>
        <row r="502">
          <cell r="A502" t="str">
            <v>Tungsten</v>
          </cell>
        </row>
        <row r="503">
          <cell r="A503" t="str">
            <v>Tungsten</v>
          </cell>
        </row>
        <row r="504">
          <cell r="A504" t="str">
            <v>Tungsten</v>
          </cell>
        </row>
        <row r="505">
          <cell r="A505" t="str">
            <v>Tungsten</v>
          </cell>
        </row>
        <row r="506">
          <cell r="A506" t="str">
            <v>Tungsten</v>
          </cell>
        </row>
        <row r="507">
          <cell r="A507" t="str">
            <v>Tungsten</v>
          </cell>
        </row>
        <row r="508">
          <cell r="A508" t="str">
            <v>Tungsten</v>
          </cell>
        </row>
        <row r="509">
          <cell r="A509" t="str">
            <v>Tungsten</v>
          </cell>
        </row>
        <row r="510">
          <cell r="A510" t="str">
            <v>Tungsten</v>
          </cell>
        </row>
        <row r="511">
          <cell r="A511" t="str">
            <v>Tungsten</v>
          </cell>
        </row>
        <row r="512">
          <cell r="A512" t="str">
            <v>Tungsten</v>
          </cell>
        </row>
        <row r="513">
          <cell r="A513" t="str">
            <v>Tungsten</v>
          </cell>
        </row>
        <row r="514">
          <cell r="A514" t="str">
            <v>Tungsten</v>
          </cell>
        </row>
        <row r="515">
          <cell r="A515" t="str">
            <v>Tungsten</v>
          </cell>
        </row>
        <row r="516">
          <cell r="A516" t="str">
            <v>Tungsten</v>
          </cell>
        </row>
        <row r="517">
          <cell r="A517" t="str">
            <v>Tungsten</v>
          </cell>
        </row>
        <row r="518">
          <cell r="A518" t="str">
            <v>Tungsten</v>
          </cell>
        </row>
        <row r="519">
          <cell r="A519" t="str">
            <v>Tungsten</v>
          </cell>
        </row>
        <row r="520">
          <cell r="A520" t="str">
            <v>Tungsten</v>
          </cell>
        </row>
        <row r="521">
          <cell r="A521" t="str">
            <v>Tungsten</v>
          </cell>
        </row>
        <row r="522">
          <cell r="A522" t="str">
            <v>Tungsten</v>
          </cell>
        </row>
        <row r="523">
          <cell r="A523" t="str">
            <v>Tungsten</v>
          </cell>
        </row>
        <row r="524">
          <cell r="A524" t="str">
            <v>Tungsten</v>
          </cell>
        </row>
        <row r="525">
          <cell r="A525" t="str">
            <v>Tungsten</v>
          </cell>
        </row>
        <row r="526">
          <cell r="A526" t="str">
            <v>Tungsten</v>
          </cell>
        </row>
        <row r="527">
          <cell r="A527" t="str">
            <v>Tungsten</v>
          </cell>
        </row>
        <row r="528">
          <cell r="A528" t="str">
            <v>Tungsten</v>
          </cell>
        </row>
        <row r="529">
          <cell r="A529" t="str">
            <v>Tungsten</v>
          </cell>
        </row>
        <row r="530">
          <cell r="A530" t="str">
            <v>Tungsten</v>
          </cell>
        </row>
        <row r="531">
          <cell r="A531" t="str">
            <v>Tungsten</v>
          </cell>
        </row>
        <row r="532">
          <cell r="A532" t="str">
            <v>Tungsten</v>
          </cell>
        </row>
        <row r="533">
          <cell r="A533" t="str">
            <v>Tungsten</v>
          </cell>
        </row>
        <row r="534">
          <cell r="A534" t="str">
            <v>Tungsten</v>
          </cell>
        </row>
        <row r="535">
          <cell r="A535" t="str">
            <v>Tungsten</v>
          </cell>
        </row>
        <row r="536">
          <cell r="A536" t="str">
            <v>Tungsten</v>
          </cell>
        </row>
        <row r="537">
          <cell r="A537" t="str">
            <v>Tungsten</v>
          </cell>
        </row>
        <row r="538">
          <cell r="A538" t="str">
            <v>Tungsten</v>
          </cell>
        </row>
        <row r="539">
          <cell r="A539" t="str">
            <v>Tungsten</v>
          </cell>
        </row>
        <row r="540">
          <cell r="A540" t="str">
            <v>Tungsten</v>
          </cell>
        </row>
        <row r="541">
          <cell r="A541" t="str">
            <v>Tungsten</v>
          </cell>
        </row>
        <row r="542">
          <cell r="A542" t="str">
            <v>Tungsten</v>
          </cell>
        </row>
        <row r="543">
          <cell r="A543" t="str">
            <v>Tungsten</v>
          </cell>
        </row>
        <row r="544">
          <cell r="A544" t="str">
            <v>Tungsten</v>
          </cell>
        </row>
        <row r="545">
          <cell r="A545" t="str">
            <v>Tungsten</v>
          </cell>
        </row>
        <row r="546">
          <cell r="A546" t="str">
            <v>Tungsten</v>
          </cell>
        </row>
        <row r="547">
          <cell r="A547" t="str">
            <v>Tungsten</v>
          </cell>
        </row>
        <row r="548">
          <cell r="A548" t="str">
            <v>Tungsten</v>
          </cell>
        </row>
        <row r="549">
          <cell r="A549" t="str">
            <v>Tungsten</v>
          </cell>
        </row>
        <row r="550">
          <cell r="A550" t="str">
            <v>Tungsten</v>
          </cell>
        </row>
        <row r="551">
          <cell r="A551" t="str">
            <v>Tungsten</v>
          </cell>
        </row>
        <row r="552">
          <cell r="A552" t="str">
            <v>Tungsten</v>
          </cell>
        </row>
        <row r="553">
          <cell r="A553" t="str">
            <v>Tungsten</v>
          </cell>
        </row>
        <row r="554">
          <cell r="A554" t="str">
            <v>Tungsten</v>
          </cell>
        </row>
        <row r="555">
          <cell r="A555" t="str">
            <v>Tungsten</v>
          </cell>
        </row>
        <row r="556">
          <cell r="A556" t="str">
            <v>Tungsten</v>
          </cell>
        </row>
        <row r="557">
          <cell r="A557" t="str">
            <v>Tungsten</v>
          </cell>
        </row>
        <row r="558">
          <cell r="A558" t="str">
            <v>Tungsten</v>
          </cell>
        </row>
        <row r="559">
          <cell r="A559" t="str">
            <v>Tungsten</v>
          </cell>
        </row>
        <row r="560">
          <cell r="A560" t="str">
            <v>Tungsten</v>
          </cell>
        </row>
        <row r="561">
          <cell r="A561" t="str">
            <v>Tungsten</v>
          </cell>
        </row>
        <row r="562">
          <cell r="A562" t="str">
            <v>Tungsten</v>
          </cell>
        </row>
        <row r="563">
          <cell r="A563" t="str">
            <v>Tungsten</v>
          </cell>
        </row>
        <row r="564">
          <cell r="A564" t="str">
            <v>Tungsten</v>
          </cell>
        </row>
        <row r="565">
          <cell r="A565" t="str">
            <v>Tungsten</v>
          </cell>
        </row>
        <row r="566">
          <cell r="A566" t="str">
            <v>Tungsten</v>
          </cell>
        </row>
        <row r="567">
          <cell r="A567" t="str">
            <v>Tungsten</v>
          </cell>
        </row>
        <row r="568">
          <cell r="A568" t="str">
            <v>Tungsten</v>
          </cell>
        </row>
        <row r="569">
          <cell r="A569" t="str">
            <v>Tungsten</v>
          </cell>
        </row>
        <row r="570">
          <cell r="A570" t="str">
            <v>Tungsten</v>
          </cell>
        </row>
        <row r="571">
          <cell r="A571" t="str">
            <v>Tungsten</v>
          </cell>
        </row>
        <row r="572">
          <cell r="A572" t="str">
            <v>Tungsten</v>
          </cell>
        </row>
        <row r="573">
          <cell r="A573" t="str">
            <v>Tungsten</v>
          </cell>
        </row>
        <row r="574">
          <cell r="A574" t="str">
            <v>Tungsten</v>
          </cell>
        </row>
        <row r="575">
          <cell r="A575" t="str">
            <v>Tungsten</v>
          </cell>
        </row>
        <row r="576">
          <cell r="A576" t="str">
            <v>Tungsten</v>
          </cell>
        </row>
        <row r="577">
          <cell r="A577" t="str">
            <v>Tungsten</v>
          </cell>
        </row>
        <row r="578">
          <cell r="A578" t="str">
            <v>Tungsten</v>
          </cell>
        </row>
        <row r="579">
          <cell r="A579" t="str">
            <v>Tungsten</v>
          </cell>
        </row>
        <row r="580">
          <cell r="A580" t="str">
            <v>Tungsten</v>
          </cell>
        </row>
        <row r="581">
          <cell r="A581" t="str">
            <v>Tungsten</v>
          </cell>
        </row>
        <row r="582">
          <cell r="A582" t="str">
            <v>Tungsten</v>
          </cell>
        </row>
        <row r="583">
          <cell r="A583" t="str">
            <v>Tungsten</v>
          </cell>
        </row>
        <row r="584">
          <cell r="A584" t="str">
            <v>Tungsten</v>
          </cell>
        </row>
        <row r="585">
          <cell r="A585" t="str">
            <v>Tungsten</v>
          </cell>
        </row>
        <row r="586">
          <cell r="A586" t="str">
            <v>Tungsten</v>
          </cell>
        </row>
        <row r="587">
          <cell r="A587" t="str">
            <v>Tungsten</v>
          </cell>
        </row>
        <row r="588">
          <cell r="A588" t="str">
            <v>Tungsten</v>
          </cell>
        </row>
        <row r="589">
          <cell r="A589" t="str">
            <v>Tungsten</v>
          </cell>
        </row>
        <row r="590">
          <cell r="A590" t="str">
            <v>Tungsten</v>
          </cell>
        </row>
        <row r="591">
          <cell r="A591" t="str">
            <v>Tungsten</v>
          </cell>
        </row>
      </sheetData>
      <sheetData sheetId="8" refreshError="1">
        <row r="1">
          <cell r="C1" t="str">
            <v>Cells</v>
          </cell>
          <cell r="D1" t="str">
            <v>English</v>
          </cell>
          <cell r="E1" t="str">
            <v>中文 Chinese</v>
          </cell>
          <cell r="F1" t="str">
            <v>日本語 Japanese</v>
          </cell>
          <cell r="G1" t="str">
            <v>한국어 Korean</v>
          </cell>
          <cell r="H1" t="str">
            <v>Français</v>
          </cell>
          <cell r="I1" t="str">
            <v>Português</v>
          </cell>
          <cell r="J1" t="str">
            <v>Deutsch</v>
          </cell>
          <cell r="K1" t="str">
            <v>Español</v>
          </cell>
          <cell r="L1" t="str">
            <v>italiano</v>
          </cell>
          <cell r="M1" t="str">
            <v>Türkçe</v>
          </cell>
        </row>
      </sheetData>
      <sheetData sheetId="9" refreshError="1">
        <row r="2">
          <cell r="B2" t="str">
            <v>AFGHANISTAN</v>
          </cell>
        </row>
        <row r="3">
          <cell r="B3" t="str">
            <v>ÅLAND ISLANDS</v>
          </cell>
        </row>
        <row r="4">
          <cell r="B4" t="str">
            <v>ALBANIA</v>
          </cell>
        </row>
        <row r="5">
          <cell r="B5" t="str">
            <v>ALGERIA</v>
          </cell>
        </row>
        <row r="6">
          <cell r="B6" t="str">
            <v>AMERICAN SAMOA</v>
          </cell>
        </row>
        <row r="7">
          <cell r="B7" t="str">
            <v>ANDORRA</v>
          </cell>
        </row>
        <row r="8">
          <cell r="B8" t="str">
            <v>ANGOLA</v>
          </cell>
        </row>
        <row r="9">
          <cell r="B9" t="str">
            <v>ANGUILLA</v>
          </cell>
        </row>
        <row r="10">
          <cell r="B10" t="str">
            <v>ANTARCTICA</v>
          </cell>
        </row>
        <row r="11">
          <cell r="B11" t="str">
            <v>ANTIGUA AND BARBUDA</v>
          </cell>
        </row>
        <row r="12">
          <cell r="B12" t="str">
            <v>ARGENTINA</v>
          </cell>
        </row>
        <row r="13">
          <cell r="B13" t="str">
            <v>ARMENIA</v>
          </cell>
        </row>
        <row r="14">
          <cell r="B14" t="str">
            <v>ARUBA</v>
          </cell>
        </row>
        <row r="15">
          <cell r="B15" t="str">
            <v>AUSTRALIA</v>
          </cell>
        </row>
        <row r="16">
          <cell r="B16" t="str">
            <v>AUSTRIA</v>
          </cell>
        </row>
        <row r="17">
          <cell r="B17" t="str">
            <v>AZERBAIJAN</v>
          </cell>
        </row>
        <row r="18">
          <cell r="B18" t="str">
            <v>BAHAMAS</v>
          </cell>
        </row>
        <row r="19">
          <cell r="B19" t="str">
            <v>BAHRAIN</v>
          </cell>
        </row>
        <row r="20">
          <cell r="B20" t="str">
            <v>BANGLADESH</v>
          </cell>
        </row>
        <row r="21">
          <cell r="B21" t="str">
            <v>BARBADOS</v>
          </cell>
        </row>
        <row r="22">
          <cell r="B22" t="str">
            <v>BELARUS</v>
          </cell>
        </row>
        <row r="23">
          <cell r="B23" t="str">
            <v>BELGIUM</v>
          </cell>
        </row>
        <row r="24">
          <cell r="B24" t="str">
            <v>BELIZE</v>
          </cell>
        </row>
        <row r="25">
          <cell r="B25" t="str">
            <v>BENIN</v>
          </cell>
        </row>
        <row r="26">
          <cell r="B26" t="str">
            <v>BERMUDA</v>
          </cell>
        </row>
        <row r="27">
          <cell r="B27" t="str">
            <v>BHUTAN</v>
          </cell>
        </row>
        <row r="28">
          <cell r="B28" t="str">
            <v>BOLIVIA (PLURINATIONAL STATE OF)</v>
          </cell>
        </row>
        <row r="29">
          <cell r="B29" t="str">
            <v>BONAIRE, SINT EUSTATIUS AND SABA</v>
          </cell>
        </row>
        <row r="30">
          <cell r="B30" t="str">
            <v>BOSNIA AND HERZEGOVINA</v>
          </cell>
        </row>
        <row r="31">
          <cell r="B31" t="str">
            <v>BOTSWANA</v>
          </cell>
        </row>
        <row r="32">
          <cell r="B32" t="str">
            <v>BOUVET ISLAND</v>
          </cell>
        </row>
        <row r="33">
          <cell r="B33" t="str">
            <v>BRAZIL</v>
          </cell>
        </row>
        <row r="34">
          <cell r="B34" t="str">
            <v>BRITISH INDIAN OCEAN TERRITORY</v>
          </cell>
        </row>
        <row r="35">
          <cell r="B35" t="str">
            <v>BRUNEI DARUSSALAM</v>
          </cell>
        </row>
        <row r="36">
          <cell r="B36" t="str">
            <v>BULGARIA</v>
          </cell>
        </row>
        <row r="37">
          <cell r="B37" t="str">
            <v>BURKINA FASO</v>
          </cell>
        </row>
        <row r="38">
          <cell r="B38" t="str">
            <v>BURUNDI</v>
          </cell>
        </row>
        <row r="39">
          <cell r="B39" t="str">
            <v>CABO VERDE</v>
          </cell>
        </row>
        <row r="40">
          <cell r="B40" t="str">
            <v>CAMBODIA</v>
          </cell>
        </row>
        <row r="41">
          <cell r="B41" t="str">
            <v>CAMEROON</v>
          </cell>
        </row>
        <row r="42">
          <cell r="B42" t="str">
            <v>CANADA</v>
          </cell>
        </row>
        <row r="43">
          <cell r="B43" t="str">
            <v>CAYMAN ISLANDS</v>
          </cell>
        </row>
        <row r="44">
          <cell r="B44" t="str">
            <v>CENTRAL AFRICAN REPUBLIC</v>
          </cell>
        </row>
        <row r="45">
          <cell r="B45" t="str">
            <v>CHAD</v>
          </cell>
        </row>
        <row r="46">
          <cell r="B46" t="str">
            <v>CHILE</v>
          </cell>
        </row>
        <row r="47">
          <cell r="B47" t="str">
            <v>CHINA</v>
          </cell>
        </row>
        <row r="48">
          <cell r="B48" t="str">
            <v>CHRISTMAS ISLAND</v>
          </cell>
        </row>
        <row r="49">
          <cell r="B49" t="str">
            <v>COCOS (KEELING) ISLANDS</v>
          </cell>
        </row>
        <row r="50">
          <cell r="B50" t="str">
            <v>COLOMBIA</v>
          </cell>
        </row>
        <row r="51">
          <cell r="B51" t="str">
            <v>COMOROS</v>
          </cell>
        </row>
        <row r="52">
          <cell r="B52" t="str">
            <v>CONGO</v>
          </cell>
        </row>
        <row r="53">
          <cell r="B53" t="str">
            <v>CONGO, DEMOCRATIC REPUBLIC OF THE</v>
          </cell>
        </row>
        <row r="54">
          <cell r="B54" t="str">
            <v>COOK ISLANDS</v>
          </cell>
        </row>
        <row r="55">
          <cell r="B55" t="str">
            <v>COSTA RICA</v>
          </cell>
        </row>
        <row r="56">
          <cell r="B56" t="str">
            <v>CÔTE D'IVOIRE</v>
          </cell>
        </row>
        <row r="57">
          <cell r="B57" t="str">
            <v>CROATIA</v>
          </cell>
        </row>
        <row r="58">
          <cell r="B58" t="str">
            <v>CUBA</v>
          </cell>
        </row>
        <row r="59">
          <cell r="B59" t="str">
            <v>CURAÇAO</v>
          </cell>
        </row>
        <row r="60">
          <cell r="B60" t="str">
            <v>CYPRUS</v>
          </cell>
        </row>
        <row r="61">
          <cell r="B61" t="str">
            <v>CZECHIA</v>
          </cell>
        </row>
        <row r="62">
          <cell r="B62" t="str">
            <v>DENMARK</v>
          </cell>
        </row>
        <row r="63">
          <cell r="B63" t="str">
            <v>DJIBOUTI</v>
          </cell>
        </row>
        <row r="64">
          <cell r="B64" t="str">
            <v>DOMINICA</v>
          </cell>
        </row>
        <row r="65">
          <cell r="B65" t="str">
            <v>DOMINICAN REPUBLIC</v>
          </cell>
        </row>
        <row r="66">
          <cell r="B66" t="str">
            <v>ECUADOR</v>
          </cell>
        </row>
        <row r="67">
          <cell r="B67" t="str">
            <v>EGYPT</v>
          </cell>
        </row>
        <row r="68">
          <cell r="B68" t="str">
            <v>EL SALVADOR</v>
          </cell>
        </row>
        <row r="69">
          <cell r="B69" t="str">
            <v>EQUATORIAL GUINEA</v>
          </cell>
        </row>
        <row r="70">
          <cell r="B70" t="str">
            <v>ERITREA</v>
          </cell>
        </row>
        <row r="71">
          <cell r="B71" t="str">
            <v>ESTONIA</v>
          </cell>
        </row>
        <row r="72">
          <cell r="B72" t="str">
            <v>ESWATINI</v>
          </cell>
        </row>
        <row r="73">
          <cell r="B73" t="str">
            <v>ETHIOPIA</v>
          </cell>
        </row>
        <row r="74">
          <cell r="B74" t="str">
            <v>FALKLAND ISLANDS (MALVINAS)</v>
          </cell>
        </row>
        <row r="75">
          <cell r="B75" t="str">
            <v>FAROE ISLANDS</v>
          </cell>
        </row>
        <row r="76">
          <cell r="B76" t="str">
            <v>FIJI</v>
          </cell>
        </row>
        <row r="77">
          <cell r="B77" t="str">
            <v>FINLAND</v>
          </cell>
        </row>
        <row r="78">
          <cell r="B78" t="str">
            <v>FRANCE</v>
          </cell>
        </row>
        <row r="79">
          <cell r="B79" t="str">
            <v>FRENCH GUIANA</v>
          </cell>
        </row>
        <row r="80">
          <cell r="B80" t="str">
            <v>FRENCH POLYNESIA</v>
          </cell>
        </row>
        <row r="81">
          <cell r="B81" t="str">
            <v>FRENCH SOUTHERN TERRITORIES</v>
          </cell>
        </row>
        <row r="82">
          <cell r="B82" t="str">
            <v>GABON</v>
          </cell>
        </row>
        <row r="83">
          <cell r="B83" t="str">
            <v>GAMBIA</v>
          </cell>
        </row>
        <row r="84">
          <cell r="B84" t="str">
            <v>GEORGIA</v>
          </cell>
        </row>
        <row r="85">
          <cell r="B85" t="str">
            <v>GERMANY</v>
          </cell>
        </row>
        <row r="86">
          <cell r="B86" t="str">
            <v>GHANA</v>
          </cell>
        </row>
        <row r="87">
          <cell r="B87" t="str">
            <v>GIBRALTAR</v>
          </cell>
        </row>
        <row r="88">
          <cell r="B88" t="str">
            <v>GREECE</v>
          </cell>
        </row>
        <row r="89">
          <cell r="B89" t="str">
            <v>GREENLAND</v>
          </cell>
        </row>
        <row r="90">
          <cell r="B90" t="str">
            <v>GRENADA</v>
          </cell>
        </row>
        <row r="91">
          <cell r="B91" t="str">
            <v>GUADELOUPE</v>
          </cell>
        </row>
        <row r="92">
          <cell r="B92" t="str">
            <v>GUAM</v>
          </cell>
        </row>
        <row r="93">
          <cell r="B93" t="str">
            <v>GUATEMALA</v>
          </cell>
        </row>
        <row r="94">
          <cell r="B94" t="str">
            <v>GUERNSEY</v>
          </cell>
        </row>
        <row r="95">
          <cell r="B95" t="str">
            <v>GUINEA</v>
          </cell>
        </row>
        <row r="96">
          <cell r="B96" t="str">
            <v>GUINEA-BISSAU</v>
          </cell>
        </row>
        <row r="97">
          <cell r="B97" t="str">
            <v>GUYANA</v>
          </cell>
        </row>
        <row r="98">
          <cell r="B98" t="str">
            <v>HAITI</v>
          </cell>
        </row>
        <row r="99">
          <cell r="B99" t="str">
            <v>HEARD ISLAND AND MCDONALD ISLANDS</v>
          </cell>
        </row>
        <row r="100">
          <cell r="B100" t="str">
            <v>HOLY SEE</v>
          </cell>
        </row>
        <row r="101">
          <cell r="B101" t="str">
            <v>HONDURAS</v>
          </cell>
        </row>
        <row r="102">
          <cell r="B102" t="str">
            <v>HONG KONG</v>
          </cell>
        </row>
        <row r="103">
          <cell r="B103" t="str">
            <v>HUNGARY</v>
          </cell>
        </row>
        <row r="104">
          <cell r="B104" t="str">
            <v>ICELAND</v>
          </cell>
        </row>
        <row r="105">
          <cell r="B105" t="str">
            <v>INDIA</v>
          </cell>
        </row>
        <row r="106">
          <cell r="B106" t="str">
            <v>INDONESIA</v>
          </cell>
        </row>
        <row r="107">
          <cell r="B107" t="str">
            <v>IRAN (ISLAMIC REPUBLIC OF)</v>
          </cell>
        </row>
        <row r="108">
          <cell r="B108" t="str">
            <v>IRAQ</v>
          </cell>
        </row>
        <row r="109">
          <cell r="B109" t="str">
            <v>IRELAND</v>
          </cell>
        </row>
        <row r="110">
          <cell r="B110" t="str">
            <v>ISLE OF MAN</v>
          </cell>
        </row>
        <row r="111">
          <cell r="B111" t="str">
            <v>ISRAEL</v>
          </cell>
        </row>
        <row r="112">
          <cell r="B112" t="str">
            <v>ITALY</v>
          </cell>
        </row>
        <row r="113">
          <cell r="B113" t="str">
            <v>JAMAICA</v>
          </cell>
        </row>
        <row r="114">
          <cell r="B114" t="str">
            <v>JAPAN</v>
          </cell>
        </row>
        <row r="115">
          <cell r="B115" t="str">
            <v>JERSEY</v>
          </cell>
        </row>
        <row r="116">
          <cell r="B116" t="str">
            <v>JORDAN</v>
          </cell>
        </row>
        <row r="117">
          <cell r="B117" t="str">
            <v>KAZAKHSTAN</v>
          </cell>
        </row>
        <row r="118">
          <cell r="B118" t="str">
            <v>KENYA</v>
          </cell>
        </row>
        <row r="119">
          <cell r="B119" t="str">
            <v>KIRIBATI</v>
          </cell>
        </row>
        <row r="120">
          <cell r="B120" t="str">
            <v>KOREA (DEMOCRATIC PEOPLE'S REPUBLIC OF)</v>
          </cell>
        </row>
        <row r="121">
          <cell r="B121" t="str">
            <v>KOREA, REPUBLIC OF</v>
          </cell>
        </row>
        <row r="122">
          <cell r="B122" t="str">
            <v>KUWAIT</v>
          </cell>
        </row>
        <row r="123">
          <cell r="B123" t="str">
            <v>KYRGYZSTAN</v>
          </cell>
        </row>
        <row r="124">
          <cell r="B124" t="str">
            <v>LAO PEOPLE'S DEMOCRATIC REPUBLIC</v>
          </cell>
        </row>
        <row r="125">
          <cell r="B125" t="str">
            <v>LATVIA</v>
          </cell>
        </row>
        <row r="126">
          <cell r="B126" t="str">
            <v>LEBANON</v>
          </cell>
        </row>
        <row r="127">
          <cell r="B127" t="str">
            <v>LESOTHO</v>
          </cell>
        </row>
        <row r="128">
          <cell r="B128" t="str">
            <v>LIBERIA</v>
          </cell>
        </row>
        <row r="129">
          <cell r="B129" t="str">
            <v>LIBYA</v>
          </cell>
        </row>
        <row r="130">
          <cell r="B130" t="str">
            <v>LIECHTENSTEIN</v>
          </cell>
        </row>
        <row r="131">
          <cell r="B131" t="str">
            <v>LITHUANIA</v>
          </cell>
        </row>
        <row r="132">
          <cell r="B132" t="str">
            <v>LUXEMBOURG</v>
          </cell>
        </row>
        <row r="133">
          <cell r="B133" t="str">
            <v>MACAO</v>
          </cell>
        </row>
        <row r="134">
          <cell r="B134" t="str">
            <v>NORTH MACEDONIA</v>
          </cell>
        </row>
        <row r="135">
          <cell r="B135" t="str">
            <v>MADAGASCAR</v>
          </cell>
        </row>
        <row r="136">
          <cell r="B136" t="str">
            <v>MALAWI</v>
          </cell>
        </row>
        <row r="137">
          <cell r="B137" t="str">
            <v>MALAYSIA</v>
          </cell>
        </row>
        <row r="138">
          <cell r="B138" t="str">
            <v>MALDIVES</v>
          </cell>
        </row>
        <row r="139">
          <cell r="B139" t="str">
            <v>MALI</v>
          </cell>
        </row>
        <row r="140">
          <cell r="B140" t="str">
            <v>MALTA</v>
          </cell>
        </row>
        <row r="141">
          <cell r="B141" t="str">
            <v>MARSHALL ISLANDS</v>
          </cell>
        </row>
        <row r="142">
          <cell r="B142" t="str">
            <v>MARTINIQUE</v>
          </cell>
        </row>
        <row r="143">
          <cell r="B143" t="str">
            <v>MAURITANIA</v>
          </cell>
        </row>
        <row r="144">
          <cell r="B144" t="str">
            <v>MAURITIUS</v>
          </cell>
        </row>
        <row r="145">
          <cell r="B145" t="str">
            <v>MAYOTTE</v>
          </cell>
        </row>
        <row r="146">
          <cell r="B146" t="str">
            <v>MEXICO</v>
          </cell>
        </row>
        <row r="147">
          <cell r="B147" t="str">
            <v>MICRONESIA (FEDERATED STATES OF)</v>
          </cell>
        </row>
        <row r="148">
          <cell r="B148" t="str">
            <v>MOLDOVA, REPUBLIC OF</v>
          </cell>
        </row>
        <row r="149">
          <cell r="B149" t="str">
            <v>MONACO</v>
          </cell>
        </row>
        <row r="150">
          <cell r="B150" t="str">
            <v>MONGOLIA</v>
          </cell>
        </row>
        <row r="151">
          <cell r="B151" t="str">
            <v>MONTENEGRO</v>
          </cell>
        </row>
        <row r="152">
          <cell r="B152" t="str">
            <v>MONTSERRAT</v>
          </cell>
        </row>
        <row r="153">
          <cell r="B153" t="str">
            <v>MOROCCO</v>
          </cell>
        </row>
        <row r="154">
          <cell r="B154" t="str">
            <v>MOZAMBIQUE</v>
          </cell>
        </row>
        <row r="155">
          <cell r="B155" t="str">
            <v>MYANMAR</v>
          </cell>
        </row>
        <row r="156">
          <cell r="B156" t="str">
            <v>NAMIBIA</v>
          </cell>
        </row>
        <row r="157">
          <cell r="B157" t="str">
            <v>NAURU</v>
          </cell>
        </row>
        <row r="158">
          <cell r="B158" t="str">
            <v>NEPAL</v>
          </cell>
        </row>
        <row r="159">
          <cell r="B159" t="str">
            <v>NETHERLANDS</v>
          </cell>
        </row>
        <row r="160">
          <cell r="B160" t="str">
            <v>NEW CALEDONIA</v>
          </cell>
        </row>
        <row r="161">
          <cell r="B161" t="str">
            <v>NEW ZEALAND</v>
          </cell>
        </row>
        <row r="162">
          <cell r="B162" t="str">
            <v>NICARAGUA</v>
          </cell>
        </row>
        <row r="163">
          <cell r="B163" t="str">
            <v>NIGER</v>
          </cell>
        </row>
        <row r="164">
          <cell r="B164" t="str">
            <v>NIGERIA</v>
          </cell>
        </row>
        <row r="165">
          <cell r="B165" t="str">
            <v>NIUE</v>
          </cell>
        </row>
        <row r="166">
          <cell r="B166" t="str">
            <v>NORFOLK ISLAND</v>
          </cell>
        </row>
        <row r="167">
          <cell r="B167" t="str">
            <v>NORTHERN MARIANA ISLANDS</v>
          </cell>
        </row>
        <row r="168">
          <cell r="B168" t="str">
            <v>NORWAY</v>
          </cell>
        </row>
        <row r="169">
          <cell r="B169" t="str">
            <v>OMAN</v>
          </cell>
        </row>
        <row r="170">
          <cell r="B170" t="str">
            <v>PAKISTAN</v>
          </cell>
        </row>
        <row r="171">
          <cell r="B171" t="str">
            <v>PALAU</v>
          </cell>
        </row>
        <row r="172">
          <cell r="B172" t="str">
            <v>PALESTINE, STATE OF</v>
          </cell>
        </row>
        <row r="173">
          <cell r="B173" t="str">
            <v>PANAMA</v>
          </cell>
        </row>
        <row r="174">
          <cell r="B174" t="str">
            <v>PAPUA NEW GUINEA</v>
          </cell>
        </row>
        <row r="175">
          <cell r="B175" t="str">
            <v>PARAGUAY</v>
          </cell>
        </row>
        <row r="176">
          <cell r="B176" t="str">
            <v>PERU</v>
          </cell>
        </row>
        <row r="177">
          <cell r="B177" t="str">
            <v>PHILIPPINES</v>
          </cell>
        </row>
        <row r="178">
          <cell r="B178" t="str">
            <v>PITCAIRN</v>
          </cell>
        </row>
        <row r="179">
          <cell r="B179" t="str">
            <v>POLAND</v>
          </cell>
        </row>
        <row r="180">
          <cell r="B180" t="str">
            <v>PORTUGAL</v>
          </cell>
        </row>
        <row r="181">
          <cell r="B181" t="str">
            <v>PUERTO RICO</v>
          </cell>
        </row>
        <row r="182">
          <cell r="B182" t="str">
            <v>QATAR</v>
          </cell>
        </row>
        <row r="183">
          <cell r="B183" t="str">
            <v>RÉUNION</v>
          </cell>
        </row>
        <row r="184">
          <cell r="B184" t="str">
            <v>ROMANIA</v>
          </cell>
        </row>
        <row r="185">
          <cell r="B185" t="str">
            <v>RUSSIAN FEDERATION</v>
          </cell>
        </row>
        <row r="186">
          <cell r="B186" t="str">
            <v>RWANDA</v>
          </cell>
        </row>
        <row r="187">
          <cell r="B187" t="str">
            <v>SAINT BARTHÉLEMY</v>
          </cell>
        </row>
        <row r="188">
          <cell r="B188" t="str">
            <v>SAINT HELENA, ASCENSION AND TRISTAN DA CUNHA</v>
          </cell>
        </row>
        <row r="189">
          <cell r="B189" t="str">
            <v>SAINT KITTS AND NEVIS</v>
          </cell>
        </row>
        <row r="190">
          <cell r="B190" t="str">
            <v>SAINT LUCIA</v>
          </cell>
        </row>
        <row r="191">
          <cell r="B191" t="str">
            <v>SAINT MARTIN (FRENCH PART)</v>
          </cell>
        </row>
        <row r="192">
          <cell r="B192" t="str">
            <v>SAINT PIERRE AND MIQUELON</v>
          </cell>
        </row>
        <row r="193">
          <cell r="B193" t="str">
            <v>SAINT VINCENT AND THE GRENADINES</v>
          </cell>
        </row>
        <row r="194">
          <cell r="B194" t="str">
            <v>SAMOA</v>
          </cell>
        </row>
        <row r="195">
          <cell r="B195" t="str">
            <v>SAN MARINO</v>
          </cell>
        </row>
        <row r="196">
          <cell r="B196" t="str">
            <v>SAO TOME AND PRINCIPE</v>
          </cell>
        </row>
        <row r="197">
          <cell r="B197" t="str">
            <v>SAUDI ARABIA</v>
          </cell>
        </row>
        <row r="198">
          <cell r="B198" t="str">
            <v>SENEGAL</v>
          </cell>
        </row>
        <row r="199">
          <cell r="B199" t="str">
            <v>SERBIA</v>
          </cell>
        </row>
        <row r="200">
          <cell r="B200" t="str">
            <v>SEYCHELLES</v>
          </cell>
        </row>
        <row r="201">
          <cell r="B201" t="str">
            <v>SIERRA LEONE</v>
          </cell>
        </row>
        <row r="202">
          <cell r="B202" t="str">
            <v>SINGAPORE</v>
          </cell>
        </row>
        <row r="203">
          <cell r="B203" t="str">
            <v>SINT MAARTEN (DUTCH PART)</v>
          </cell>
        </row>
        <row r="204">
          <cell r="B204" t="str">
            <v>SLOVAKIA</v>
          </cell>
        </row>
        <row r="205">
          <cell r="B205" t="str">
            <v>SLOVENIA</v>
          </cell>
        </row>
        <row r="206">
          <cell r="B206" t="str">
            <v>SOLOMON ISLANDS</v>
          </cell>
        </row>
        <row r="207">
          <cell r="B207" t="str">
            <v>SOMALIA</v>
          </cell>
        </row>
        <row r="208">
          <cell r="B208" t="str">
            <v>SOUTH AFRICA</v>
          </cell>
        </row>
        <row r="209">
          <cell r="B209" t="str">
            <v>SOUTH GEORGIA AND THE SOUTH SANDWICH ISLANDS</v>
          </cell>
        </row>
        <row r="210">
          <cell r="B210" t="str">
            <v>SOUTH SUDAN</v>
          </cell>
        </row>
        <row r="211">
          <cell r="B211" t="str">
            <v>SPAIN</v>
          </cell>
        </row>
        <row r="212">
          <cell r="B212" t="str">
            <v>SRI LANKA</v>
          </cell>
        </row>
        <row r="213">
          <cell r="B213" t="str">
            <v>SUDAN</v>
          </cell>
        </row>
        <row r="214">
          <cell r="B214" t="str">
            <v>SURINAME</v>
          </cell>
        </row>
        <row r="215">
          <cell r="B215" t="str">
            <v>SVALBARD AND JAN MAYEN</v>
          </cell>
        </row>
        <row r="216">
          <cell r="B216" t="str">
            <v>SWEDEN</v>
          </cell>
        </row>
        <row r="217">
          <cell r="B217" t="str">
            <v>SWITZERLAND</v>
          </cell>
        </row>
        <row r="218">
          <cell r="B218" t="str">
            <v>SYRIAN ARAB REPUBLIC</v>
          </cell>
        </row>
        <row r="219">
          <cell r="B219" t="str">
            <v>TAIWAN, PROVINCE OF CHINA</v>
          </cell>
        </row>
        <row r="220">
          <cell r="B220" t="str">
            <v>TAJIKISTAN</v>
          </cell>
        </row>
        <row r="221">
          <cell r="B221" t="str">
            <v>TANZANIA, UNITED REPUBLIC OF</v>
          </cell>
        </row>
        <row r="222">
          <cell r="B222" t="str">
            <v>THAILAND</v>
          </cell>
        </row>
        <row r="223">
          <cell r="B223" t="str">
            <v>TIMOR-LESTE</v>
          </cell>
        </row>
        <row r="224">
          <cell r="B224" t="str">
            <v>TOGO</v>
          </cell>
        </row>
        <row r="225">
          <cell r="B225" t="str">
            <v>TOKELAU</v>
          </cell>
        </row>
        <row r="226">
          <cell r="B226" t="str">
            <v>TONGA</v>
          </cell>
        </row>
        <row r="227">
          <cell r="B227" t="str">
            <v>TRINIDAD AND TOBAGO</v>
          </cell>
        </row>
        <row r="228">
          <cell r="B228" t="str">
            <v>TUNISIA</v>
          </cell>
        </row>
        <row r="229">
          <cell r="B229" t="str">
            <v>TURKEY</v>
          </cell>
        </row>
        <row r="230">
          <cell r="B230" t="str">
            <v>TURKMENISTAN</v>
          </cell>
        </row>
        <row r="231">
          <cell r="B231" t="str">
            <v>TURKS AND CAICOS ISLANDS</v>
          </cell>
        </row>
        <row r="232">
          <cell r="B232" t="str">
            <v>TUVALU</v>
          </cell>
        </row>
        <row r="233">
          <cell r="B233" t="str">
            <v>UGANDA</v>
          </cell>
        </row>
        <row r="234">
          <cell r="B234" t="str">
            <v>UKRAINE</v>
          </cell>
        </row>
        <row r="235">
          <cell r="B235" t="str">
            <v>UNITED ARAB EMIRATES</v>
          </cell>
        </row>
        <row r="236">
          <cell r="B236" t="str">
            <v>UNITED KINGDOM OF GREAT BRITAIN AND NORTHERN IRELAND</v>
          </cell>
        </row>
        <row r="237">
          <cell r="B237" t="str">
            <v>UNITED STATES MINOR OUTLYING ISLANDS</v>
          </cell>
        </row>
        <row r="238">
          <cell r="B238" t="str">
            <v>UNITED STATES OF AMERICA</v>
          </cell>
        </row>
        <row r="239">
          <cell r="B239" t="str">
            <v>URUGUAY</v>
          </cell>
        </row>
        <row r="240">
          <cell r="B240" t="str">
            <v>UZBEKISTAN</v>
          </cell>
        </row>
        <row r="241">
          <cell r="B241" t="str">
            <v>VANUATU</v>
          </cell>
        </row>
        <row r="242">
          <cell r="B242" t="str">
            <v>VENEZUELA (BOLIVARIAN REPUBLIC OF)</v>
          </cell>
        </row>
        <row r="243">
          <cell r="B243" t="str">
            <v>VIET NAM</v>
          </cell>
        </row>
        <row r="244">
          <cell r="B244" t="str">
            <v>VIRGIN ISLANDS (BRITISH)</v>
          </cell>
        </row>
        <row r="245">
          <cell r="B245" t="str">
            <v>VIRGIN ISLANDS (U.S.)</v>
          </cell>
        </row>
        <row r="246">
          <cell r="B246" t="str">
            <v>WALLIS AND FUTUNA</v>
          </cell>
        </row>
        <row r="247">
          <cell r="B247" t="str">
            <v>WESTERN SAHARA *</v>
          </cell>
        </row>
        <row r="248">
          <cell r="B248" t="str">
            <v>YEMEN</v>
          </cell>
        </row>
        <row r="249">
          <cell r="B249" t="str">
            <v>ZAMBIA</v>
          </cell>
        </row>
        <row r="250">
          <cell r="B250" t="str">
            <v>ZIMBABWE</v>
          </cell>
        </row>
      </sheetData>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row r="3">
          <cell r="W3" t="str">
            <v>Tantalum</v>
          </cell>
          <cell r="X3" t="str">
            <v>Tin</v>
          </cell>
          <cell r="Y3" t="str">
            <v>Tungsten</v>
          </cell>
          <cell r="Z3" t="str">
            <v>Gold</v>
          </cell>
        </row>
      </sheetData>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GoldDaye Non-Ferrous Metals Mining Ltd.</v>
          </cell>
        </row>
        <row r="60">
          <cell r="J60" t="str">
            <v>GoldDEGUSSA</v>
          </cell>
        </row>
        <row r="61">
          <cell r="J61" t="str">
            <v>GoldDegussa Sonne / Mond Goldhandel GmbH</v>
          </cell>
        </row>
        <row r="62">
          <cell r="J62" t="str">
            <v>GoldDijllah Gold Refinery FZC</v>
          </cell>
        </row>
        <row r="63">
          <cell r="J63" t="str">
            <v>GoldDo Sung Corporation</v>
          </cell>
        </row>
        <row r="64">
          <cell r="J64" t="str">
            <v>GoldDoduco</v>
          </cell>
        </row>
        <row r="65">
          <cell r="J65" t="str">
            <v>GoldDODUCO Contacts and Refining GmbH</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GoldEmerald Jewel Industry India Limited (Unit 1)</v>
          </cell>
        </row>
        <row r="78">
          <cell r="J78" t="str">
            <v>GoldEmerald Jewel Industry India Limited (Unit 2)</v>
          </cell>
        </row>
        <row r="79">
          <cell r="J79" t="str">
            <v>GoldEmerald Jewel Industry India Limited (Unit 3)</v>
          </cell>
        </row>
        <row r="80">
          <cell r="J80" t="str">
            <v>GoldEmerald Jewel Industry India Limited (Unit 4)</v>
          </cell>
        </row>
        <row r="81">
          <cell r="J81" t="str">
            <v>GoldEmirates Gold DMCC</v>
          </cell>
        </row>
        <row r="82">
          <cell r="J82" t="str">
            <v>GoldFederal State Unitary Enterprise Moscow Special Processing Plant (FSUE MZSS)</v>
          </cell>
        </row>
        <row r="83">
          <cell r="J83" t="str">
            <v>GoldFidelity Printers and Refiners Ltd.</v>
          </cell>
        </row>
        <row r="84">
          <cell r="J84" t="str">
            <v>GoldFSE Novosibirsk Refinery</v>
          </cell>
        </row>
        <row r="85">
          <cell r="J85" t="str">
            <v>GoldFujairah Gold FZC</v>
          </cell>
        </row>
        <row r="86">
          <cell r="J86" t="str">
            <v>GoldFujhara Refinery</v>
          </cell>
        </row>
        <row r="87">
          <cell r="J87" t="str">
            <v>GoldFujian Zijin mining stock company gold smelter</v>
          </cell>
        </row>
        <row r="88">
          <cell r="J88" t="str">
            <v>GoldGeib Refining Corporation</v>
          </cell>
        </row>
        <row r="89">
          <cell r="J89" t="str">
            <v>GoldGGC Gujrat Gold Centre Pvt. Ltd.</v>
          </cell>
        </row>
        <row r="90">
          <cell r="J90" t="str">
            <v>GoldGold by Gold Colombia</v>
          </cell>
        </row>
        <row r="91">
          <cell r="J91" t="str">
            <v>GoldGold Coast Refinery</v>
          </cell>
        </row>
        <row r="92">
          <cell r="J92" t="str">
            <v>GoldGold Mining in Shandong (Laizhou) Limited Company</v>
          </cell>
        </row>
        <row r="93">
          <cell r="J93" t="str">
            <v>GoldGold Refinery of Zijin Mining Group Co., Ltd.</v>
          </cell>
        </row>
        <row r="94">
          <cell r="J94" t="str">
            <v>GoldGreat Wall Precious Metals Co,. LTD.</v>
          </cell>
        </row>
        <row r="95">
          <cell r="J95" t="str">
            <v>GoldGreat Wall Precious Metals Co., Ltd. of CBPM</v>
          </cell>
        </row>
        <row r="96">
          <cell r="J96" t="str">
            <v>GoldGuangdong Gaoyao Co</v>
          </cell>
        </row>
        <row r="97">
          <cell r="J97" t="str">
            <v>GoldGuangdong Jinding Gold Limited</v>
          </cell>
        </row>
        <row r="98">
          <cell r="J98" t="str">
            <v>GoldGujarat Gold Centre</v>
          </cell>
        </row>
        <row r="99">
          <cell r="J99" t="str">
            <v>GoldGuoda Safina High-Tech Environmental Refinery Co., Ltd.</v>
          </cell>
        </row>
        <row r="100">
          <cell r="J100" t="str">
            <v>GoldHangzhou Fuchunjiang Smelting Co., Ltd.</v>
          </cell>
        </row>
        <row r="101">
          <cell r="J101" t="str">
            <v>GoldHeeSung Metal Ltd.</v>
          </cell>
        </row>
        <row r="102">
          <cell r="J102" t="str">
            <v>GoldHeimerle + Meule GmbH</v>
          </cell>
        </row>
        <row r="103">
          <cell r="J103" t="str">
            <v>GoldHenan Zhongyuan Gold Refinery Co., Ltd.</v>
          </cell>
        </row>
        <row r="104">
          <cell r="J104" t="str">
            <v>GoldHenan Zhongyuan Gold Smelter of Zhongjin Gold Co. Ltd.</v>
          </cell>
        </row>
        <row r="105">
          <cell r="J105" t="str">
            <v>GoldHenan Zhongyuan Gold Smelter of Zhongjin Gold Corporation Limited</v>
          </cell>
        </row>
        <row r="106">
          <cell r="J106" t="str">
            <v>GoldHeraeus Germany GmbH Co. KG</v>
          </cell>
        </row>
        <row r="107">
          <cell r="J107" t="str">
            <v>GoldHeraeus Ltd. Hong Kong</v>
          </cell>
        </row>
        <row r="108">
          <cell r="J108" t="str">
            <v>GoldHeraeus Metals Hong Kong Ltd.</v>
          </cell>
        </row>
        <row r="109">
          <cell r="J109" t="str">
            <v>GoldHeraeus Precious Metals GmbH &amp; Co. KG</v>
          </cell>
        </row>
        <row r="110">
          <cell r="J110" t="str">
            <v>GoldHunan Chenzhou Mining Co., Ltd.</v>
          </cell>
        </row>
        <row r="111">
          <cell r="J111" t="str">
            <v>GoldHunan Chenzhou Mining Group Co., Ltd.</v>
          </cell>
        </row>
        <row r="112">
          <cell r="J112" t="str">
            <v>GoldHunan Chenzhou Mining Industry Co. Ltd.</v>
          </cell>
        </row>
        <row r="113">
          <cell r="J113" t="str">
            <v>GoldHunan Guiyang yinxing Nonferrous Smelting Co., Ltd.</v>
          </cell>
        </row>
        <row r="114">
          <cell r="J114" t="str">
            <v>GoldHunan Yu Teng Non-Ferrous Metals Co., Ltd.</v>
          </cell>
        </row>
        <row r="115">
          <cell r="J115" t="str">
            <v>GoldHwaSeong CJ CO., LTD.</v>
          </cell>
        </row>
        <row r="116">
          <cell r="J116" t="str">
            <v>GoldIndustrial Refining Company</v>
          </cell>
        </row>
        <row r="117">
          <cell r="J117" t="str">
            <v>GoldInner Mongolia Qiankun Gold and Silver Refinery Share Co., Ltd.</v>
          </cell>
        </row>
        <row r="118">
          <cell r="J118" t="str">
            <v>GoldInternational Precious Metal Refiners</v>
          </cell>
        </row>
        <row r="119">
          <cell r="J119" t="str">
            <v>GoldIshifuku Metal Industry Co., Ltd.</v>
          </cell>
        </row>
        <row r="120">
          <cell r="J120" t="str">
            <v>GoldIstanbul Gold Refinery</v>
          </cell>
        </row>
        <row r="121">
          <cell r="J121" t="str">
            <v>GoldItalpreziosi</v>
          </cell>
        </row>
        <row r="122">
          <cell r="J122" t="str">
            <v>GoldJALAN &amp; Company</v>
          </cell>
        </row>
        <row r="123">
          <cell r="J123" t="str">
            <v>GoldJapan Mint</v>
          </cell>
        </row>
        <row r="124">
          <cell r="J124" t="str">
            <v>GoldJCC</v>
          </cell>
        </row>
        <row r="125">
          <cell r="J125" t="str">
            <v>GoldJiangxi Copper Co., Ltd.</v>
          </cell>
        </row>
        <row r="126">
          <cell r="J126" t="str">
            <v>GoldJohnson Matthey Canada</v>
          </cell>
        </row>
        <row r="127">
          <cell r="J127" t="str">
            <v>GoldJohnson Matthey Inc.</v>
          </cell>
        </row>
        <row r="128">
          <cell r="J128" t="str">
            <v>GoldJohnson Matthey Inc. (USA)</v>
          </cell>
        </row>
        <row r="129">
          <cell r="J129" t="str">
            <v>GoldJohnson Matthey Limited</v>
          </cell>
        </row>
        <row r="130">
          <cell r="J130" t="str">
            <v>GoldJSC Ekaterinburg Non-Ferrous Metal Processing Plant</v>
          </cell>
        </row>
        <row r="131">
          <cell r="J131" t="str">
            <v>GoldJSC Novosibirsk Refinery</v>
          </cell>
        </row>
        <row r="132">
          <cell r="J132" t="str">
            <v>GoldJSC Uralelectromed</v>
          </cell>
        </row>
        <row r="133">
          <cell r="J133" t="str">
            <v>GoldJX Nippon Mining &amp; Metals Co., Ltd.</v>
          </cell>
        </row>
        <row r="134">
          <cell r="J134" t="str">
            <v>GoldK.A. Rasmussen</v>
          </cell>
        </row>
        <row r="135">
          <cell r="J135" t="str">
            <v>GoldKaloti Precious Metals</v>
          </cell>
        </row>
        <row r="136">
          <cell r="J136" t="str">
            <v>GoldKazakhmys Smelting LLC</v>
          </cell>
        </row>
        <row r="137">
          <cell r="J137" t="str">
            <v>GoldKazzinc</v>
          </cell>
        </row>
        <row r="138">
          <cell r="J138" t="str">
            <v>GoldKennecott Utah Copper LLC</v>
          </cell>
        </row>
        <row r="139">
          <cell r="J139" t="str">
            <v>GoldKGHM Polska Miedz S.A.</v>
          </cell>
        </row>
        <row r="140">
          <cell r="J140" t="str">
            <v>GoldKGHM Polska Miedz Spolka Akcyjna</v>
          </cell>
        </row>
        <row r="141">
          <cell r="J141" t="str">
            <v>GoldKGHM Polska Miedź Spółka Akcyjna</v>
          </cell>
        </row>
        <row r="142">
          <cell r="J142" t="str">
            <v>GoldKojima Chemicals Co., Ltd.</v>
          </cell>
        </row>
        <row r="143">
          <cell r="J143" t="str">
            <v>GoldKojima Kagaku Yakuhin Co., Ltd</v>
          </cell>
        </row>
        <row r="144">
          <cell r="J144" t="str">
            <v>GoldKombinat Gorniczo Hutniczy Miedz Polska Miedz S.A.</v>
          </cell>
        </row>
        <row r="145">
          <cell r="J145" t="str">
            <v>GoldKorea Zinc Co., Ltd.</v>
          </cell>
        </row>
        <row r="146">
          <cell r="J146" t="str">
            <v>GoldKosak Seiren</v>
          </cell>
        </row>
        <row r="147">
          <cell r="J147" t="str">
            <v>GoldKUC</v>
          </cell>
        </row>
        <row r="148">
          <cell r="J148" t="str">
            <v>GoldKundan Care Products Ltd.</v>
          </cell>
        </row>
        <row r="149">
          <cell r="J149" t="str">
            <v>GoldKyrgyzaltyn JSC</v>
          </cell>
        </row>
        <row r="150">
          <cell r="J150" t="str">
            <v>GoldKyshtym Copper-Electrolytic Plant ZAO</v>
          </cell>
        </row>
        <row r="151">
          <cell r="J151" t="str">
            <v>GoldLa Caridad</v>
          </cell>
        </row>
        <row r="152">
          <cell r="J152" t="str">
            <v>GoldLAIZHOU SHANDONG</v>
          </cell>
        </row>
        <row r="153">
          <cell r="J153" t="str">
            <v>GoldL'azurde Company For Jewelry</v>
          </cell>
        </row>
        <row r="154">
          <cell r="J154" t="str">
            <v>GoldLinBao Gold Mining</v>
          </cell>
        </row>
        <row r="155">
          <cell r="J155" t="str">
            <v>GoldLingbao Gold Co., Ltd.</v>
          </cell>
        </row>
        <row r="156">
          <cell r="J156" t="str">
            <v>GoldLingbao Jinyuan Tonghui Refinery Co., Ltd.</v>
          </cell>
        </row>
        <row r="157">
          <cell r="J157" t="str">
            <v>GoldL'Orfebre S.A.</v>
          </cell>
        </row>
        <row r="158">
          <cell r="J158" t="str">
            <v>GoldLS-NIKKO Copper Inc.</v>
          </cell>
        </row>
        <row r="159">
          <cell r="J159" t="str">
            <v>GoldLT Metal Ltd.</v>
          </cell>
        </row>
        <row r="160">
          <cell r="J160" t="str">
            <v>GoldLuoyang Zijin Yinhui Gold Refinery Co., Ltd.</v>
          </cell>
        </row>
        <row r="161">
          <cell r="J161" t="str">
            <v>GoldLuoyang Zijin Yinhui Gold Smelting</v>
          </cell>
        </row>
        <row r="162">
          <cell r="J162" t="str">
            <v>GoldLuoyang Zijin Yinhui Metal Smelt Co Ltd</v>
          </cell>
        </row>
        <row r="163">
          <cell r="J163" t="str">
            <v>GoldMarsam Metals</v>
          </cell>
        </row>
        <row r="164">
          <cell r="J164" t="str">
            <v>GoldMaterion</v>
          </cell>
        </row>
        <row r="165">
          <cell r="J165" t="str">
            <v>GoldMatsuda Sangyo Co., Ltd.</v>
          </cell>
        </row>
        <row r="166">
          <cell r="J166" t="str">
            <v>GoldMD Overseas</v>
          </cell>
        </row>
        <row r="167">
          <cell r="J167" t="str">
            <v>GoldMEM(Sumitomo Group)</v>
          </cell>
        </row>
        <row r="168">
          <cell r="J168" t="str">
            <v>GoldMetal Concentrators SA (Pty) Ltd.</v>
          </cell>
        </row>
        <row r="169">
          <cell r="J169" t="str">
            <v>GoldMetal?rgica Met-Mex Pe?oles, S.A. de C.V</v>
          </cell>
        </row>
        <row r="170">
          <cell r="J170" t="str">
            <v>GoldMetallix Refining Inc.</v>
          </cell>
        </row>
        <row r="171">
          <cell r="J171" t="str">
            <v>GoldMetallurgie Hoboken Overpelt</v>
          </cell>
        </row>
        <row r="172">
          <cell r="J172" t="str">
            <v>GoldMetalor Switzerland</v>
          </cell>
        </row>
        <row r="173">
          <cell r="J173" t="str">
            <v>GoldMetalor Technologies (Hong Kong) Ltd.</v>
          </cell>
        </row>
        <row r="174">
          <cell r="J174" t="str">
            <v>GoldMetalor Technologies (Singapore) Pte., Ltd.</v>
          </cell>
        </row>
        <row r="175">
          <cell r="J175" t="str">
            <v>GoldMetalor Technologies (Suzhou) Ltd.</v>
          </cell>
        </row>
        <row r="176">
          <cell r="J176" t="str">
            <v>GoldMetalor Technologies S.A.</v>
          </cell>
        </row>
        <row r="177">
          <cell r="J177" t="str">
            <v>GoldMetalor USA Refining Corporation</v>
          </cell>
        </row>
        <row r="178">
          <cell r="J178" t="str">
            <v>GoldMetalurgica Met-Mex Penoles S.A. De C.V.</v>
          </cell>
        </row>
        <row r="179">
          <cell r="J179" t="str">
            <v>GoldMetalúrgica Met-Mex Peñoles S.A. De C.V.</v>
          </cell>
        </row>
        <row r="180">
          <cell r="J180" t="str">
            <v>GoldMet-Mex Pe?oles, S.A.</v>
          </cell>
        </row>
        <row r="181">
          <cell r="J181" t="str">
            <v>GoldMet-Mex Penoles, S.A.</v>
          </cell>
        </row>
        <row r="182">
          <cell r="J182" t="str">
            <v>GoldMitsubishi Materials Corporation</v>
          </cell>
        </row>
        <row r="183">
          <cell r="J183" t="str">
            <v>GoldMitsui Kinzoku Co., Ltd.</v>
          </cell>
        </row>
        <row r="184">
          <cell r="J184" t="str">
            <v>GoldMitsui Mining and Smelting Co., Ltd.</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GoldSamdok Metal</v>
          </cell>
        </row>
        <row r="228">
          <cell r="J228" t="str">
            <v>GoldSamduck Precious Metals</v>
          </cell>
        </row>
        <row r="229">
          <cell r="J229" t="str">
            <v>GoldSamwon Metals Corp.</v>
          </cell>
        </row>
        <row r="230">
          <cell r="J230" t="str">
            <v>GoldSancus ZFS (L’Orfebre, SA)</v>
          </cell>
        </row>
        <row r="231">
          <cell r="J231" t="str">
            <v>GoldSAXONIA Edelmetalle GmbH</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GoldValue Trading</v>
          </cell>
        </row>
        <row r="297">
          <cell r="J297" t="str">
            <v>GoldWEEEREFINING</v>
          </cell>
        </row>
        <row r="298">
          <cell r="J298" t="str">
            <v>GoldWestern Australian Mint (T/a The Perth Mint)</v>
          </cell>
        </row>
        <row r="299">
          <cell r="J299" t="str">
            <v>GoldWIELAND Edelmetalle GmbH</v>
          </cell>
        </row>
        <row r="300">
          <cell r="J300" t="str">
            <v>GoldWilliams Advanced Materials</v>
          </cell>
        </row>
        <row r="301">
          <cell r="J301" t="str">
            <v>GoldXstrata</v>
          </cell>
        </row>
        <row r="302">
          <cell r="J302" t="str">
            <v>GoldYamakin Co., Ltd.</v>
          </cell>
        </row>
        <row r="303">
          <cell r="J303" t="str">
            <v>GoldYamamoto Precious Co., Ltd.</v>
          </cell>
        </row>
        <row r="304">
          <cell r="J304" t="str">
            <v>GoldYamamoto Precious Metal Co., Ltd.</v>
          </cell>
        </row>
        <row r="305">
          <cell r="J305" t="str">
            <v>GoldYamamoto Precision Metals</v>
          </cell>
        </row>
        <row r="306">
          <cell r="J306" t="str">
            <v>GoldYantai NUS Safina tech environmental Refinery Co. Ltd.</v>
          </cell>
        </row>
        <row r="307">
          <cell r="J307" t="str">
            <v>GoldYokohama Metal Co., Ltd.</v>
          </cell>
        </row>
        <row r="308">
          <cell r="J308" t="str">
            <v>GoldYunnan Copper Industry Co., Ltd.</v>
          </cell>
        </row>
        <row r="309">
          <cell r="J309" t="str">
            <v>GoldZhao Jin Mining Industry Co Ltd</v>
          </cell>
        </row>
        <row r="310">
          <cell r="J310" t="str">
            <v>GoldZhao Yuan Gold Mine</v>
          </cell>
        </row>
        <row r="311">
          <cell r="J311" t="str">
            <v>GoldZhao Yuan Gold Smelter of ZhongJin</v>
          </cell>
        </row>
        <row r="312">
          <cell r="J312" t="str">
            <v>GoldZhao Yuan Jin Kuang</v>
          </cell>
        </row>
        <row r="313">
          <cell r="J313" t="str">
            <v>GoldZhaojin Mining Industry Co., Ltd.</v>
          </cell>
        </row>
        <row r="314">
          <cell r="J314" t="str">
            <v>Goldzhaojinjinyinyelian</v>
          </cell>
        </row>
        <row r="315">
          <cell r="J315" t="str">
            <v>GoldZhaoyuan Gold Group</v>
          </cell>
        </row>
        <row r="316">
          <cell r="J316" t="str">
            <v>GoldZhongjin Gold Corporation Limited</v>
          </cell>
        </row>
        <row r="317">
          <cell r="J317" t="str">
            <v>GoldZhongyuan Gold Smelter of Zhongjin Gold Corporation</v>
          </cell>
        </row>
        <row r="318">
          <cell r="J318" t="str">
            <v>GoldZijin Kuang Ye Refinery</v>
          </cell>
        </row>
        <row r="319">
          <cell r="J319" t="str">
            <v>GoldZijin Mining Industry Corporation</v>
          </cell>
        </row>
        <row r="320">
          <cell r="J320" t="str">
            <v>GoldSmelter not listed</v>
          </cell>
        </row>
        <row r="321">
          <cell r="J321" t="str">
            <v>GoldSmelter not yet identified</v>
          </cell>
        </row>
        <row r="322">
          <cell r="J322" t="str">
            <v>Tantalum5D Production OU</v>
          </cell>
        </row>
        <row r="323">
          <cell r="J323" t="str">
            <v>Tantalum5D Production OÜ</v>
          </cell>
        </row>
        <row r="324">
          <cell r="J324" t="str">
            <v>TantalumAMG Brasil</v>
          </cell>
        </row>
        <row r="325">
          <cell r="J325" t="str">
            <v>TantalumChangsha South Tantalum Niobium Co., Ltd.</v>
          </cell>
        </row>
        <row r="326">
          <cell r="J326" t="str">
            <v>TantalumChangsha Southern</v>
          </cell>
        </row>
        <row r="327">
          <cell r="J327" t="str">
            <v>TantalumD Block Metals, LLC</v>
          </cell>
        </row>
        <row r="328">
          <cell r="J328" t="str">
            <v>TantalumExotech Inc.</v>
          </cell>
        </row>
        <row r="329">
          <cell r="J329" t="str">
            <v>TantalumF &amp; X</v>
          </cell>
        </row>
        <row r="330">
          <cell r="J330" t="str">
            <v>TantalumF&amp;X Electro-Materials Ltd.</v>
          </cell>
        </row>
        <row r="331">
          <cell r="J331" t="str">
            <v>TantalumFIR Metals &amp; Resource Ltd.</v>
          </cell>
        </row>
        <row r="332">
          <cell r="J332" t="str">
            <v>TantalumGlobal Advanced Metals Aizu</v>
          </cell>
        </row>
        <row r="333">
          <cell r="J333" t="str">
            <v>TantalumGlobal Advanced Metals Boyertown</v>
          </cell>
        </row>
        <row r="334">
          <cell r="J334" t="str">
            <v>TantalumGuangdong Zhiyuan New Material Co., Ltd.</v>
          </cell>
        </row>
        <row r="335">
          <cell r="J335" t="str">
            <v>TantalumH.C. Starck Co., Ltd.</v>
          </cell>
        </row>
        <row r="336">
          <cell r="J336" t="str">
            <v>TantalumH.C. Starck Hermsdorf GmbH</v>
          </cell>
        </row>
        <row r="337">
          <cell r="J337" t="str">
            <v>TantalumH.C. Starck Inc.</v>
          </cell>
        </row>
        <row r="338">
          <cell r="J338" t="str">
            <v>TantalumH.C. Starck Ltd.</v>
          </cell>
        </row>
        <row r="339">
          <cell r="J339" t="str">
            <v>TantalumH.C. Starck Smelting GmbH &amp; Co. KG</v>
          </cell>
        </row>
        <row r="340">
          <cell r="J340" t="str">
            <v>TantalumH.C. Starck Tantalum and Niobium GmbH</v>
          </cell>
        </row>
        <row r="341">
          <cell r="J341" t="str">
            <v>TantalumHengyang King Xing Lifeng New Materials Co., Ltd.</v>
          </cell>
        </row>
        <row r="342">
          <cell r="J342" t="str">
            <v>TantalumJiangxi Dinghai Tantalum &amp; Niobium Co., Ltd.</v>
          </cell>
        </row>
        <row r="343">
          <cell r="J343" t="str">
            <v>TantalumJiangxi Tuohong New Raw Material</v>
          </cell>
        </row>
        <row r="344">
          <cell r="J344" t="str">
            <v>TantalumJiuJiang JinXin Nonferrous Metals Co., Ltd.</v>
          </cell>
        </row>
        <row r="345">
          <cell r="J345" t="str">
            <v>TantalumJiujiang Nonferrous Metals Smelting Company Limited</v>
          </cell>
        </row>
        <row r="346">
          <cell r="J346" t="str">
            <v>TantalumJiujiang Tanbre Co., Ltd.</v>
          </cell>
        </row>
        <row r="347">
          <cell r="J347" t="str">
            <v>TantalumJiujiang Zhongao Tantalum &amp; Niobium Co., Ltd.</v>
          </cell>
        </row>
        <row r="348">
          <cell r="J348" t="str">
            <v>TantalumKEMET Blue Metals</v>
          </cell>
        </row>
        <row r="349">
          <cell r="J349" t="str">
            <v>TantalumKEMET de Mexico</v>
          </cell>
        </row>
        <row r="350">
          <cell r="J350" t="str">
            <v>TantalumLSM Brasil S.A.</v>
          </cell>
        </row>
        <row r="351">
          <cell r="J351" t="str">
            <v>TantalumMetallurgical Products India Pvt. Ltd. (MPIL)</v>
          </cell>
        </row>
        <row r="352">
          <cell r="J352" t="str">
            <v>TantalumMetallurgical Products India Pvt., Ltd.</v>
          </cell>
        </row>
        <row r="353">
          <cell r="J353" t="str">
            <v>TantalumMineracao Taboca S.A.</v>
          </cell>
        </row>
        <row r="354">
          <cell r="J354" t="str">
            <v>TantalumMineração Taboca S.A.</v>
          </cell>
        </row>
        <row r="355">
          <cell r="J355" t="str">
            <v>TantalumMineracao Taboca SA</v>
          </cell>
        </row>
        <row r="356">
          <cell r="J356" t="str">
            <v>TantalumMitsui Mining &amp; Smelting</v>
          </cell>
        </row>
        <row r="357">
          <cell r="J357" t="str">
            <v>TantalumMitsui Mining and Smelting Co., Ltd.</v>
          </cell>
        </row>
        <row r="358">
          <cell r="J358" t="str">
            <v>TantalumMolycorp Silmet A.S.</v>
          </cell>
        </row>
        <row r="359">
          <cell r="J359" t="str">
            <v>TantalumNingxia Non-Ferrous Metal Smeltery</v>
          </cell>
        </row>
        <row r="360">
          <cell r="J360" t="str">
            <v>TantalumNingxia Orient Tantalum Industry Co., Ltd.</v>
          </cell>
        </row>
        <row r="361">
          <cell r="J361" t="str">
            <v>TantalumNPM Silmet AS</v>
          </cell>
        </row>
        <row r="362">
          <cell r="J362" t="str">
            <v>TantalumQuantumClean</v>
          </cell>
        </row>
        <row r="363">
          <cell r="J363" t="str">
            <v>TantalumResind Ind e Com Ltda.</v>
          </cell>
        </row>
        <row r="364">
          <cell r="J364" t="str">
            <v>TantalumResind Industria e Comercio Ltda.</v>
          </cell>
        </row>
        <row r="365">
          <cell r="J365" t="str">
            <v>TantalumResind Indústria e Comércio Ltda.</v>
          </cell>
        </row>
        <row r="366">
          <cell r="J366" t="str">
            <v>TantalumRFH</v>
          </cell>
        </row>
        <row r="367">
          <cell r="J367" t="str">
            <v>TantalumRFH Tantalum Smeltry Co., Ltd.</v>
          </cell>
        </row>
        <row r="368">
          <cell r="J368" t="str">
            <v>TantalumRFH Yancheng Jinye New Material Technology Co., Ltd.</v>
          </cell>
        </row>
        <row r="369">
          <cell r="J369" t="str">
            <v>TantalumSolikamsk</v>
          </cell>
        </row>
        <row r="370">
          <cell r="J370" t="str">
            <v>TantalumSolikamsk Magnesium Works OAO</v>
          </cell>
        </row>
        <row r="371">
          <cell r="J371" t="str">
            <v>TantalumSolikamsk Metal Works</v>
          </cell>
        </row>
        <row r="372">
          <cell r="J372" t="str">
            <v>TantalumTaki Chemical Co., Ltd.</v>
          </cell>
        </row>
        <row r="373">
          <cell r="J373" t="str">
            <v>TantalumTaki Chemicals</v>
          </cell>
        </row>
        <row r="374">
          <cell r="J374" t="str">
            <v>TantalumTANIOBIS Co., Ltd.</v>
          </cell>
        </row>
        <row r="375">
          <cell r="J375" t="str">
            <v>TantalumTANIOBIS GmbH</v>
          </cell>
        </row>
        <row r="376">
          <cell r="J376" t="str">
            <v>TantalumTANIOBIS Japan Co., Ltd.</v>
          </cell>
        </row>
        <row r="377">
          <cell r="J377" t="str">
            <v>TantalumTANIOBIS Smelting GmbH &amp; Co. KG</v>
          </cell>
        </row>
        <row r="378">
          <cell r="J378" t="str">
            <v>TantalumTelex Metals</v>
          </cell>
        </row>
        <row r="379">
          <cell r="J379" t="str">
            <v>TantalumULBA</v>
          </cell>
        </row>
        <row r="380">
          <cell r="J380" t="str">
            <v>TantalumUlba Metallurgical Plant JSC</v>
          </cell>
        </row>
        <row r="381">
          <cell r="J381" t="str">
            <v>TantalumXIMEI RESOURCES (GUANGDONG) LIMITED</v>
          </cell>
        </row>
        <row r="382">
          <cell r="J382" t="str">
            <v>TantalumXinXing HaoRong Electronic Material Co., Ltd.</v>
          </cell>
        </row>
        <row r="383">
          <cell r="J383" t="str">
            <v>TantalumYancheng Jinye New Material Technology Co., Ltd.</v>
          </cell>
        </row>
        <row r="384">
          <cell r="J384" t="str">
            <v>TantalumYanling Jincheng Tantalum &amp; Niobium Co., Ltd.</v>
          </cell>
        </row>
        <row r="385">
          <cell r="J385" t="str">
            <v>TantalumYanling Jincheng Tantalum Co., Ltd.</v>
          </cell>
        </row>
        <row r="386">
          <cell r="J386" t="str">
            <v>Tantalumタニオビス・ジャパン株式会社</v>
          </cell>
        </row>
        <row r="387">
          <cell r="J387" t="str">
            <v>TantalumSmelter not listed</v>
          </cell>
        </row>
        <row r="388">
          <cell r="J388" t="str">
            <v>TantalumSmelter not yet identified</v>
          </cell>
        </row>
        <row r="389">
          <cell r="J389" t="str">
            <v>TinAlent plc</v>
          </cell>
        </row>
        <row r="390">
          <cell r="J390" t="str">
            <v>TinAlpha</v>
          </cell>
        </row>
        <row r="391">
          <cell r="J391" t="str">
            <v>TinAlpha Metals</v>
          </cell>
        </row>
        <row r="392">
          <cell r="J392" t="str">
            <v>TinAlpha Metals Korea Ltd.</v>
          </cell>
        </row>
        <row r="393">
          <cell r="J393" t="str">
            <v>TinAlpha Metals Taiwan</v>
          </cell>
        </row>
        <row r="394">
          <cell r="J394" t="str">
            <v>TinAn Vinh Joint Stock Mineral Processing Company</v>
          </cell>
        </row>
        <row r="395">
          <cell r="J395" t="str">
            <v>TinBrand IMLI</v>
          </cell>
        </row>
        <row r="396">
          <cell r="J396" t="str">
            <v>TinBrand RBT</v>
          </cell>
        </row>
        <row r="397">
          <cell r="J397" t="str">
            <v>TinChengfeng Metals Co Pte Ltd</v>
          </cell>
        </row>
        <row r="398">
          <cell r="J398" t="str">
            <v>TinChenzhou Yun Xiang mining limited liability company</v>
          </cell>
        </row>
        <row r="399">
          <cell r="J399" t="str">
            <v>TinChenzhou Yunxiang Mining and Metallurgy Co., Ltd.</v>
          </cell>
        </row>
        <row r="400">
          <cell r="J400" t="str">
            <v>TinChifeng Dajingzi Tin Industry Co., Ltd.</v>
          </cell>
        </row>
        <row r="401">
          <cell r="J401" t="str">
            <v>TinChina Tin (Hechi)</v>
          </cell>
        </row>
        <row r="402">
          <cell r="J402" t="str">
            <v>TinChina Tin Group Co., Ltd.</v>
          </cell>
        </row>
        <row r="403">
          <cell r="J403" t="str">
            <v>TinChina Tin Lai Ben Smelter Co., Ltd.</v>
          </cell>
        </row>
        <row r="404">
          <cell r="J404" t="str">
            <v>TinChina Yunnan Tin Co Ltd.</v>
          </cell>
        </row>
        <row r="405">
          <cell r="J405" t="str">
            <v>TinCookson</v>
          </cell>
        </row>
        <row r="406">
          <cell r="J406" t="str">
            <v>TinCookson (Alpha Metals Taiwan)</v>
          </cell>
        </row>
        <row r="407">
          <cell r="J407" t="str">
            <v>TinCookson Alpha Metals (Shenzhen) Co., Ltd.</v>
          </cell>
        </row>
        <row r="408">
          <cell r="J408" t="str">
            <v>TinCRM Fundicao De Metais E Comercio De Equipamentos Eletronicos Do Brasil Ltda</v>
          </cell>
        </row>
        <row r="409">
          <cell r="J409" t="str">
            <v>TinCRM Fundição De Metais E Comércio De Equipamentos Eletrônicos Do Brasil Ltda</v>
          </cell>
        </row>
        <row r="410">
          <cell r="J410" t="str">
            <v>TinCRM Synergies</v>
          </cell>
        </row>
        <row r="411">
          <cell r="J411" t="str">
            <v>TinCV Nurjanah</v>
          </cell>
        </row>
        <row r="412">
          <cell r="J412" t="str">
            <v>TinCV Venus Inti Perkasa</v>
          </cell>
        </row>
        <row r="413">
          <cell r="J413" t="str">
            <v>TinDongguan CiEXPO Environmental Engineering Co., Ltd.</v>
          </cell>
        </row>
        <row r="414">
          <cell r="J414" t="str">
            <v>TinDowa</v>
          </cell>
        </row>
        <row r="415">
          <cell r="J415" t="str">
            <v>TinDowa Metaltech Co., Ltd.</v>
          </cell>
        </row>
        <row r="416">
          <cell r="J416" t="str">
            <v>TinDS Myanmar</v>
          </cell>
        </row>
        <row r="417">
          <cell r="J417" t="str">
            <v>TinElectro-Mechanical Facility of the Cao Bang Minerals &amp; Metallurgy Joint Stock Company</v>
          </cell>
        </row>
        <row r="418">
          <cell r="J418" t="str">
            <v>TinEM Vinto</v>
          </cell>
        </row>
        <row r="419">
          <cell r="J419" t="str">
            <v>TinEmpresa Metalúrgica Vinto</v>
          </cell>
        </row>
        <row r="420">
          <cell r="J420" t="str">
            <v>TinEmpressa Nacional de Fundiciones (ENAF)</v>
          </cell>
        </row>
        <row r="421">
          <cell r="J421" t="str">
            <v>TinENAF</v>
          </cell>
        </row>
        <row r="422">
          <cell r="J422" t="str">
            <v>TinEstanho de Rondonia S.A.</v>
          </cell>
        </row>
        <row r="423">
          <cell r="J423" t="str">
            <v>TinEstanho de Rondônia S.A.</v>
          </cell>
        </row>
        <row r="424">
          <cell r="J424" t="str">
            <v>TinFabrica Auricchio</v>
          </cell>
        </row>
        <row r="425">
          <cell r="J425" t="str">
            <v>TinFábrica Auricchio</v>
          </cell>
        </row>
        <row r="426">
          <cell r="J426" t="str">
            <v>TinFabrica Auricchio Industria e Comercio Ltda.</v>
          </cell>
        </row>
        <row r="427">
          <cell r="J427" t="str">
            <v>TinFenix Metals</v>
          </cell>
        </row>
        <row r="428">
          <cell r="J428" t="str">
            <v>TinFunsur Smelter</v>
          </cell>
        </row>
        <row r="429">
          <cell r="J429" t="str">
            <v>TinGejiu City Datun Chengfeng Smelter</v>
          </cell>
        </row>
        <row r="430">
          <cell r="J430" t="str">
            <v>TinGejiu City Fuxiang Industry and Trade Co., Ltd.</v>
          </cell>
        </row>
        <row r="431">
          <cell r="J431" t="str">
            <v>TinGejiu Fuxiang Gongmao Co., Ltd.</v>
          </cell>
        </row>
        <row r="432">
          <cell r="J432" t="str">
            <v>TinGejiu Kai Meng Industry and Trade LLC</v>
          </cell>
        </row>
        <row r="433">
          <cell r="J433" t="str">
            <v>TinGejiu Non-Ferrous Metal Processing Co., Ltd.</v>
          </cell>
        </row>
        <row r="434">
          <cell r="J434" t="str">
            <v>TinGejiu Yunxin Nonferrous Electrolysis Co., Ltd.</v>
          </cell>
        </row>
        <row r="435">
          <cell r="J435" t="str">
            <v>TinGejiu Zi-Li</v>
          </cell>
        </row>
        <row r="436">
          <cell r="J436" t="str">
            <v>TinGejiu Zili Mining And Metallurgy Co., Ltd.</v>
          </cell>
        </row>
        <row r="437">
          <cell r="J437" t="str">
            <v>TinGuang Xi Liu Xhou</v>
          </cell>
        </row>
        <row r="438">
          <cell r="J438" t="str">
            <v>TinGuang Xi Liu Zhou</v>
          </cell>
        </row>
        <row r="439">
          <cell r="J439" t="str">
            <v>TinGuangdong Hanhe Non-Ferrous Metal Co., Ltd.</v>
          </cell>
        </row>
        <row r="440">
          <cell r="J440" t="str">
            <v>TinGuangXi China Tin</v>
          </cell>
        </row>
        <row r="441">
          <cell r="J441" t="str">
            <v>TinGuangxi Hua Shu Dan CO., LTD.</v>
          </cell>
        </row>
        <row r="442">
          <cell r="J442" t="str">
            <v>TinHuiChang Hill Tin Industry Co., Ltd.</v>
          </cell>
        </row>
        <row r="443">
          <cell r="J443" t="str">
            <v>TinHulterworth Smelter</v>
          </cell>
        </row>
        <row r="444">
          <cell r="J444" t="str">
            <v>TinIkuno Tin Smelter</v>
          </cell>
        </row>
        <row r="445">
          <cell r="J445" t="str">
            <v>TinINDONESIAN STATE TIN CORPORATION MENTOK SMELTER</v>
          </cell>
        </row>
        <row r="446">
          <cell r="J446" t="str">
            <v>TinIndra Eramulti Logam</v>
          </cell>
        </row>
        <row r="447">
          <cell r="J447" t="str">
            <v>TinJiangxi Nanshan</v>
          </cell>
        </row>
        <row r="448">
          <cell r="J448" t="str">
            <v>TinJiangxi New Nanshan Technology Ltd.</v>
          </cell>
        </row>
        <row r="449">
          <cell r="J449" t="str">
            <v>TinKai Union Industry and Trade Co., Ltd. (China)</v>
          </cell>
        </row>
        <row r="450">
          <cell r="J450" t="str">
            <v>TinKai Unita Trade Limited Liability Company</v>
          </cell>
        </row>
        <row r="451">
          <cell r="J451" t="str">
            <v>TinKaimeng (Gejiu) Industry and Trade Co., Ltd.</v>
          </cell>
        </row>
        <row r="452">
          <cell r="J452" t="str">
            <v>TinKundur Smelter</v>
          </cell>
        </row>
        <row r="453">
          <cell r="J453" t="str">
            <v>TinLiuzhhou China Tin</v>
          </cell>
        </row>
        <row r="454">
          <cell r="J454" t="str">
            <v>TinLuna Smelter, Ltd.</v>
          </cell>
        </row>
        <row r="455">
          <cell r="J455" t="str">
            <v>TinMa'anshan Weitai Tin Co., Ltd.</v>
          </cell>
        </row>
        <row r="456">
          <cell r="J456" t="str">
            <v>TinMagnu's Minerais Metais e Ligas Ltda.</v>
          </cell>
        </row>
        <row r="457">
          <cell r="J457" t="str">
            <v>TinMalaysia Smelting Corporation (MSC)</v>
          </cell>
        </row>
        <row r="458">
          <cell r="J458" t="str">
            <v>TinMelt Metais e Ligas S.A.</v>
          </cell>
        </row>
        <row r="459">
          <cell r="J459" t="str">
            <v>TinMentok Smelter</v>
          </cell>
        </row>
        <row r="460">
          <cell r="J460" t="str">
            <v>TinMetallic Materials Branch of Guangxi China Tin Group Co.,Ltd.</v>
          </cell>
        </row>
        <row r="461">
          <cell r="J461" t="str">
            <v>TinMetallic Resources, Inc.</v>
          </cell>
        </row>
        <row r="462">
          <cell r="J462" t="str">
            <v>TinMetallo Belgium N.V.</v>
          </cell>
        </row>
        <row r="463">
          <cell r="J463" t="str">
            <v>TinMetallo Spain S.L.U.</v>
          </cell>
        </row>
        <row r="464">
          <cell r="J464" t="str">
            <v>TinMineracao Taboca S.A.</v>
          </cell>
        </row>
        <row r="465">
          <cell r="J465" t="str">
            <v>TinMineração Taboca S.A.</v>
          </cell>
        </row>
        <row r="466">
          <cell r="J466" t="str">
            <v>TinMineracao Taboca SA</v>
          </cell>
        </row>
        <row r="467">
          <cell r="J467" t="str">
            <v>TinMining and processing tin-tungsten ore Giang Son - VQB Co., Ltd.</v>
          </cell>
        </row>
        <row r="468">
          <cell r="J468" t="str">
            <v>TinMinsur</v>
          </cell>
        </row>
        <row r="469">
          <cell r="J469" t="str">
            <v>TinMitsubishi Materials Corporation</v>
          </cell>
        </row>
        <row r="470">
          <cell r="J470" t="str">
            <v>TinModeltech Sdn Bhd</v>
          </cell>
        </row>
        <row r="471">
          <cell r="J471" t="str">
            <v>TinMSC</v>
          </cell>
        </row>
        <row r="472">
          <cell r="J472" t="str">
            <v>TinNankang Nanshan Tin Manufactory Co., Ltd.</v>
          </cell>
        </row>
        <row r="473">
          <cell r="J473" t="str">
            <v>TinNanshan Tin Co. Ltd.</v>
          </cell>
        </row>
        <row r="474">
          <cell r="J474" t="str">
            <v>TinNghe Tinh Non-Ferrous Metals Joint Stock Company</v>
          </cell>
        </row>
        <row r="475">
          <cell r="J475" t="str">
            <v>TinNovosibirsk Processing Plant Ltd.</v>
          </cell>
        </row>
        <row r="476">
          <cell r="J476" t="str">
            <v>TinO.M. Manufacturing (Thailand) Co., Ltd.</v>
          </cell>
        </row>
        <row r="477">
          <cell r="J477" t="str">
            <v>TinO.M. Manufacturing Philippines, Inc.</v>
          </cell>
        </row>
        <row r="478">
          <cell r="J478" t="str">
            <v>TinOMSA</v>
          </cell>
        </row>
        <row r="479">
          <cell r="J479" t="str">
            <v>TinOperaciones Metalurgicas S.A.</v>
          </cell>
        </row>
        <row r="480">
          <cell r="J480" t="str">
            <v>TinOperaciones Metalúrgicas S.A.</v>
          </cell>
        </row>
        <row r="481">
          <cell r="J481" t="str">
            <v>TinPongpipat Company Limited</v>
          </cell>
        </row>
        <row r="482">
          <cell r="J482" t="str">
            <v>TinPrecious Minerals and Smelting Limited</v>
          </cell>
        </row>
        <row r="483">
          <cell r="J483" t="str">
            <v>TinPT Aries Kencana Sejahtera</v>
          </cell>
        </row>
        <row r="484">
          <cell r="J484" t="str">
            <v>TinPT Artha Cipta Langgeng</v>
          </cell>
        </row>
        <row r="485">
          <cell r="J485" t="str">
            <v>TinPT ATD Makmur Mandiri Jaya</v>
          </cell>
        </row>
        <row r="486">
          <cell r="J486" t="str">
            <v>TinPT Babel Inti Perkasa</v>
          </cell>
        </row>
        <row r="487">
          <cell r="J487" t="str">
            <v>TinPT Babel Surya Alam Lestari</v>
          </cell>
        </row>
        <row r="488">
          <cell r="J488" t="str">
            <v>TinPT Bangka Serumpun</v>
          </cell>
        </row>
        <row r="489">
          <cell r="J489" t="str">
            <v>TinPT Belitung Industri Sejahtera</v>
          </cell>
        </row>
        <row r="490">
          <cell r="J490" t="str">
            <v>TinPT Bukit Timah</v>
          </cell>
        </row>
        <row r="491">
          <cell r="J491" t="str">
            <v>TinPT Cipta Persada Mulia</v>
          </cell>
        </row>
        <row r="492">
          <cell r="J492" t="str">
            <v>TinPT Indora Ermulti</v>
          </cell>
        </row>
        <row r="493">
          <cell r="J493" t="str">
            <v>TinPT Indra Eramult Logam Industri</v>
          </cell>
        </row>
        <row r="494">
          <cell r="J494" t="str">
            <v>TinPT Masbro Alam Stania</v>
          </cell>
        </row>
        <row r="495">
          <cell r="J495" t="str">
            <v>TinPT Menara Cipta Mulia</v>
          </cell>
        </row>
        <row r="496">
          <cell r="J496" t="str">
            <v>TinPT Mitra Stania Prima</v>
          </cell>
        </row>
        <row r="497">
          <cell r="J497" t="str">
            <v>TinPT Mitra Sukses Globalindo</v>
          </cell>
        </row>
        <row r="498">
          <cell r="J498" t="str">
            <v>TinPT Panca Mega Persada</v>
          </cell>
        </row>
        <row r="499">
          <cell r="J499" t="str">
            <v>TinPT Prima Timah Utama</v>
          </cell>
        </row>
        <row r="500">
          <cell r="J500" t="str">
            <v>TinPT Putera Sarana Shakti (PT PSS)</v>
          </cell>
        </row>
        <row r="501">
          <cell r="J501" t="str">
            <v>TinPT Rajawali Rimba Perkasa</v>
          </cell>
        </row>
        <row r="502">
          <cell r="J502" t="str">
            <v>TinPT Refined Bangka Tin</v>
          </cell>
        </row>
        <row r="503">
          <cell r="J503" t="str">
            <v>TinPT Sariwiguna Binasentosa</v>
          </cell>
        </row>
        <row r="504">
          <cell r="J504" t="str">
            <v>TinPT Stanindo Inti Perkasa</v>
          </cell>
        </row>
        <row r="505">
          <cell r="J505" t="str">
            <v>TinPT Sukses Inti Makmur</v>
          </cell>
        </row>
        <row r="506">
          <cell r="J506" t="str">
            <v>TinPT Tambang Timah</v>
          </cell>
        </row>
        <row r="507">
          <cell r="J507" t="str">
            <v>TinPT Timah Nusantara</v>
          </cell>
        </row>
        <row r="508">
          <cell r="J508" t="str">
            <v>TinPT Timah Tbk Kundur</v>
          </cell>
        </row>
        <row r="509">
          <cell r="J509" t="str">
            <v>TinPT Timah Tbk Mentok</v>
          </cell>
        </row>
        <row r="510">
          <cell r="J510" t="str">
            <v>TinPT Tinindo Inter Nusa</v>
          </cell>
        </row>
        <row r="511">
          <cell r="J511" t="str">
            <v>TinPT Tirus Putra Mandiri</v>
          </cell>
        </row>
        <row r="512">
          <cell r="J512" t="str">
            <v>TinPT Tommy Utama</v>
          </cell>
        </row>
        <row r="513">
          <cell r="J513" t="str">
            <v>TinResind Ind e Com Ltda.</v>
          </cell>
        </row>
        <row r="514">
          <cell r="J514" t="str">
            <v>TinResind Industria e Comercio Ltda.</v>
          </cell>
        </row>
        <row r="515">
          <cell r="J515" t="str">
            <v>TinResind Indústria e Comércio Ltda.</v>
          </cell>
        </row>
        <row r="516">
          <cell r="J516" t="str">
            <v>TinRui Da Hung</v>
          </cell>
        </row>
        <row r="517">
          <cell r="J517" t="str">
            <v>TinSmelting Branch of Yunnan Tin Company Ltd</v>
          </cell>
        </row>
        <row r="518">
          <cell r="J518" t="str">
            <v>TinSoft Metais Ltda.</v>
          </cell>
        </row>
        <row r="519">
          <cell r="J519" t="str">
            <v>TinSuper Ligas</v>
          </cell>
        </row>
        <row r="520">
          <cell r="J520" t="str">
            <v>TinThai Nguyen Mining and Metallurgy Co., Ltd.</v>
          </cell>
        </row>
        <row r="521">
          <cell r="J521" t="str">
            <v>TinThai Solder Industry Corp., Ltd.</v>
          </cell>
        </row>
        <row r="522">
          <cell r="J522" t="str">
            <v>TinThailand Smelting &amp; Refining Co Ltd</v>
          </cell>
        </row>
        <row r="523">
          <cell r="J523" t="str">
            <v>TinThaisarco</v>
          </cell>
        </row>
        <row r="524">
          <cell r="J524" t="str">
            <v>TinThe Gejiu cloud new colored electrolytic</v>
          </cell>
        </row>
        <row r="525">
          <cell r="J525" t="str">
            <v>TinTin Products Manufacturing Co.LTD. of YTCL</v>
          </cell>
        </row>
        <row r="526">
          <cell r="J526" t="str">
            <v>TinTin Smelting Branch of Yunnan Tin Co., Ltd.</v>
          </cell>
        </row>
        <row r="527">
          <cell r="J527" t="str">
            <v>TinTin Technology &amp; Refining</v>
          </cell>
        </row>
        <row r="528">
          <cell r="J528" t="str">
            <v>TinToboca/ Paranapenema</v>
          </cell>
        </row>
        <row r="529">
          <cell r="J529" t="str">
            <v>TinTuyen Quang Non-Ferrous Metals Joint Stock Company</v>
          </cell>
        </row>
        <row r="530">
          <cell r="J530" t="str">
            <v>TinUnit Timah Kundur PT Tambang</v>
          </cell>
        </row>
        <row r="531">
          <cell r="J531" t="str">
            <v>TinVQB Mineral and Trading Group JSC</v>
          </cell>
        </row>
        <row r="532">
          <cell r="J532" t="str">
            <v>TinWhite Solder Metalurgia e Mineracao Ltda.</v>
          </cell>
        </row>
        <row r="533">
          <cell r="J533" t="str">
            <v>TinWhite Solder Metalurgia e Mineração Ltda.</v>
          </cell>
        </row>
        <row r="534">
          <cell r="J534" t="str">
            <v>TinWhite Solder Metalurgica</v>
          </cell>
        </row>
        <row r="535">
          <cell r="J535" t="str">
            <v>TinXiHai - Liuzhou China Tin Group Co ltd</v>
          </cell>
        </row>
        <row r="536">
          <cell r="J536" t="str">
            <v>TinYTCL</v>
          </cell>
        </row>
        <row r="537">
          <cell r="J537" t="str">
            <v>TinYunan Gejiu Yunxin Electrolyze Limited</v>
          </cell>
        </row>
        <row r="538">
          <cell r="J538" t="str">
            <v>TinYunnan Adventure Co., Ltd.</v>
          </cell>
        </row>
        <row r="539">
          <cell r="J539" t="str">
            <v>TinYunnan Chengfeng</v>
          </cell>
        </row>
        <row r="540">
          <cell r="J540" t="str">
            <v>TinYunnan Chengfeng Non-ferrous Metals Co., Ltd.</v>
          </cell>
        </row>
        <row r="541">
          <cell r="J541" t="str">
            <v>TinYunNan Gejiu Yunxin Electrolyze Limited</v>
          </cell>
        </row>
        <row r="542">
          <cell r="J542" t="str">
            <v>TinYunnan Gejiu Zili Metallurgy Co. Ltd.</v>
          </cell>
        </row>
        <row r="543">
          <cell r="J543" t="str">
            <v>TinYunnan ride non-ferrous metal co., LTD</v>
          </cell>
        </row>
        <row r="544">
          <cell r="J544" t="str">
            <v>TinYunnan Tin Company Limited</v>
          </cell>
        </row>
        <row r="545">
          <cell r="J545" t="str">
            <v>TinYunnan Tin Company, Ltd.</v>
          </cell>
        </row>
        <row r="546">
          <cell r="J546" t="str">
            <v>TinYunnan wind Nonferrous Metals Co., Ltd.</v>
          </cell>
        </row>
        <row r="547">
          <cell r="J547" t="str">
            <v>TinYunnan Xi YE</v>
          </cell>
        </row>
        <row r="548">
          <cell r="J548" t="str">
            <v>TinYunnan Yunfan Non-ferrous Metals Co., Ltd.</v>
          </cell>
        </row>
        <row r="549">
          <cell r="J549" t="str">
            <v>TinYuntinic Resources</v>
          </cell>
        </row>
        <row r="550">
          <cell r="J550" t="str">
            <v>TinYUNXIN colored electrolysis Company Limited</v>
          </cell>
        </row>
        <row r="551">
          <cell r="J551" t="str">
            <v>Tin云南锡业股份有限公司锡业分公司</v>
          </cell>
        </row>
        <row r="552">
          <cell r="J552" t="str">
            <v>TinSmelter not listed</v>
          </cell>
        </row>
        <row r="553">
          <cell r="J553" t="str">
            <v>TinSmelter not yet identified</v>
          </cell>
        </row>
        <row r="554">
          <cell r="J554" t="str">
            <v>TungstenA.L.M.T. Corp.</v>
          </cell>
        </row>
        <row r="555">
          <cell r="J555" t="str">
            <v>TungstenA.L.M.T. TUNGSTEN Corp.</v>
          </cell>
        </row>
        <row r="556">
          <cell r="J556" t="str">
            <v>TungstenACL Metais Eireli</v>
          </cell>
        </row>
        <row r="557">
          <cell r="J557" t="str">
            <v>TungstenAlbasteel Industria e Comercio de Ligas Para Fundicao Ltd.</v>
          </cell>
        </row>
        <row r="558">
          <cell r="J558" t="str">
            <v>TungstenAllied Material Corporation</v>
          </cell>
        </row>
        <row r="559">
          <cell r="J559" t="str">
            <v>TungstenALMT Corp</v>
          </cell>
        </row>
        <row r="560">
          <cell r="J560" t="str">
            <v>TungstenALMT Sumitomo Group</v>
          </cell>
        </row>
        <row r="561">
          <cell r="J561" t="str">
            <v>TungstenArtek LLC</v>
          </cell>
        </row>
        <row r="562">
          <cell r="J562" t="str">
            <v>TungstenAsia Tungsten Products Vietnam Ltd.</v>
          </cell>
        </row>
        <row r="563">
          <cell r="J563" t="str">
            <v>TungstenATI Metalworking Products</v>
          </cell>
        </row>
        <row r="564">
          <cell r="J564" t="str">
            <v>TungstenATI Tungsten Materials</v>
          </cell>
        </row>
        <row r="565">
          <cell r="J565" t="str">
            <v>TungstenChaozhou Xianglu Tungsten Industry Co., Ltd.</v>
          </cell>
        </row>
        <row r="566">
          <cell r="J566" t="str">
            <v>TungstenChenzhou Diamond Tungsten Products Co., Ltd.</v>
          </cell>
        </row>
        <row r="567">
          <cell r="J567" t="str">
            <v>TungstenChina Molybdenum Co., Ltd.</v>
          </cell>
        </row>
        <row r="568">
          <cell r="J568" t="str">
            <v>TungstenChina Molybdenum Tungsten Co., Ltd.</v>
          </cell>
        </row>
        <row r="569">
          <cell r="J569" t="str">
            <v>TungstenChina MuYe Tungsten Co,. Ltd.</v>
          </cell>
        </row>
        <row r="570">
          <cell r="J570" t="str">
            <v>TungstenChongyi Zhangyuan Tungsten Co., Ltd.</v>
          </cell>
        </row>
        <row r="571">
          <cell r="J571" t="str">
            <v>TungstenCNMC (Guangxi) PGMA Co., Ltd.</v>
          </cell>
        </row>
        <row r="572">
          <cell r="J572" t="str">
            <v>TungstenCronimet Brasil Ltda</v>
          </cell>
        </row>
        <row r="573">
          <cell r="J573" t="str">
            <v>TungstenFujian Ganmin RareMetal Co., Ltd.</v>
          </cell>
        </row>
        <row r="574">
          <cell r="J574" t="str">
            <v>TungstenFujian Xinlu Tungsten</v>
          </cell>
        </row>
        <row r="575">
          <cell r="J575" t="str">
            <v>TungstenGanzhou Haichuang Tungsten Co., Ltd.</v>
          </cell>
        </row>
        <row r="576">
          <cell r="J576" t="str">
            <v>TungstenGanzhou Huaxing Tungsten Products Co., Ltd.</v>
          </cell>
        </row>
        <row r="577">
          <cell r="J577" t="str">
            <v>TungstenGanzhou Jiangwu Ferrotungsten Co., Ltd.</v>
          </cell>
        </row>
        <row r="578">
          <cell r="J578" t="str">
            <v>TungstenGanzhou Seadragon W &amp; Mo Co., Ltd.</v>
          </cell>
        </row>
        <row r="579">
          <cell r="J579" t="str">
            <v>TungstenGEM Co., Ltd.</v>
          </cell>
        </row>
        <row r="580">
          <cell r="J580" t="str">
            <v>TungstenGlobal Tungsten &amp; Powders Corp.</v>
          </cell>
        </row>
        <row r="581">
          <cell r="J581" t="str">
            <v>TungstenGTP</v>
          </cell>
        </row>
        <row r="582">
          <cell r="J582" t="str">
            <v>TungstenGuangdong Xianglu Tungsten Co., Ltd.</v>
          </cell>
        </row>
        <row r="583">
          <cell r="J583" t="str">
            <v>TungstenH.C. Starck Smelting GmbH &amp; Co. KG</v>
          </cell>
        </row>
        <row r="584">
          <cell r="J584" t="str">
            <v>TungstenH.C. Starck Tungsten GmbH</v>
          </cell>
        </row>
        <row r="585">
          <cell r="J585" t="str">
            <v>TungstenHan River Pelican State Alloy Co., Ltd.</v>
          </cell>
        </row>
        <row r="586">
          <cell r="J586" t="str">
            <v>TungstenHANNAE FOR T Co., Ltd.</v>
          </cell>
        </row>
        <row r="587">
          <cell r="J587" t="str">
            <v>TungstenHuman Chun-Chang non-ferrous Smelting &amp; Concentrating Co., Ltd.</v>
          </cell>
        </row>
        <row r="588">
          <cell r="J588" t="str">
            <v>TungstenHunan Chenzhou Mining Co., Ltd.</v>
          </cell>
        </row>
        <row r="589">
          <cell r="J589" t="str">
            <v>TungstenHunan Chenzhou Mining Group Co., Ltd.</v>
          </cell>
        </row>
        <row r="590">
          <cell r="J590" t="str">
            <v>TungstenHunan Chunchang Nonferrous Metals Co., Ltd.</v>
          </cell>
        </row>
        <row r="591">
          <cell r="J591" t="str">
            <v>TungstenHydrometallurg, JSC</v>
          </cell>
        </row>
        <row r="592">
          <cell r="J592" t="str">
            <v>TungstenJapan New Metals Co., Ltd.</v>
          </cell>
        </row>
        <row r="593">
          <cell r="J593" t="str">
            <v>TungstenJiangwu H.C. Starck Tungsten Products Co., Ltd.</v>
          </cell>
        </row>
        <row r="594">
          <cell r="J594" t="str">
            <v>TungstenJiangxi Gan Bei Tungsten Co., Ltd.</v>
          </cell>
        </row>
        <row r="595">
          <cell r="J595" t="str">
            <v>TungstenJiangxi Minmetals Gao'an Non-ferrous Metals Co., Ltd.</v>
          </cell>
        </row>
        <row r="596">
          <cell r="J596" t="str">
            <v>TungstenJiangxi Tonggu Non-ferrous Metallurgical &amp; Chemical Co., Ltd.</v>
          </cell>
        </row>
        <row r="597">
          <cell r="J597" t="str">
            <v>TungstenJiangxi Tungsten Co Ltd</v>
          </cell>
        </row>
        <row r="598">
          <cell r="J598" t="str">
            <v>TungstenJiangxi Tungsten Industry Group Co. Ltd.</v>
          </cell>
        </row>
        <row r="599">
          <cell r="J599" t="str">
            <v>TungstenJiangxi Xinsheng Tungsten Industry Co., Ltd.</v>
          </cell>
        </row>
        <row r="600">
          <cell r="J600" t="str">
            <v>TungstenJiangxi Yaosheng Tungsten Co., Ltd.</v>
          </cell>
        </row>
        <row r="601">
          <cell r="J601" t="str">
            <v>TungstenJingmen Dewei GEM Tungsten Resources Recycling Co., Ltd.</v>
          </cell>
        </row>
        <row r="602">
          <cell r="J602" t="str">
            <v>TungstenJSC "Kirovgrad Hard Alloys Plant"</v>
          </cell>
        </row>
        <row r="603">
          <cell r="J603" t="str">
            <v>TungstenKennametal Fallon</v>
          </cell>
        </row>
        <row r="604">
          <cell r="J604" t="str">
            <v>TungstenKennametal Huntsville</v>
          </cell>
        </row>
        <row r="605">
          <cell r="J605" t="str">
            <v>TungstenKGETS Co., Ltd.</v>
          </cell>
        </row>
        <row r="606">
          <cell r="J606" t="str">
            <v>TungstenLianyou Metals Co., Ltd.</v>
          </cell>
        </row>
        <row r="607">
          <cell r="J607" t="str">
            <v>TungstenLLC Vostok</v>
          </cell>
        </row>
        <row r="608">
          <cell r="J608" t="str">
            <v>TungstenMalipo Haiyu Tungsten Co., Ltd.</v>
          </cell>
        </row>
        <row r="609">
          <cell r="J609" t="str">
            <v>TungstenMasan High-Tech Materials</v>
          </cell>
        </row>
        <row r="610">
          <cell r="J610" t="str">
            <v>TungstenMasan Tungsten Chemical LLC (MTC)</v>
          </cell>
        </row>
        <row r="611">
          <cell r="J611" t="str">
            <v>TungstenMoliren Ltd.</v>
          </cell>
        </row>
        <row r="612">
          <cell r="J612" t="str">
            <v>TungstenNiagara Refining LLC</v>
          </cell>
        </row>
        <row r="613">
          <cell r="J613" t="str">
            <v>TungstenNPP Tyazhmetprom LLC</v>
          </cell>
        </row>
        <row r="614">
          <cell r="J614" t="str">
            <v>TungstenNui Phao H.C. Starck Tungsten Chemicals Manufacturing LLC</v>
          </cell>
        </row>
        <row r="615">
          <cell r="J615" t="str">
            <v>TungstenOOO “Technolom” 1</v>
          </cell>
        </row>
        <row r="616">
          <cell r="J616" t="str">
            <v>TungstenOOO “Technolom” 2</v>
          </cell>
        </row>
        <row r="617">
          <cell r="J617" t="str">
            <v>TungstenPhilippine Chuangxin Industrial Co., Inc.</v>
          </cell>
        </row>
        <row r="618">
          <cell r="J618" t="str">
            <v>TungstenTANIOBIS Smelting GmbH &amp; Co. KG</v>
          </cell>
        </row>
        <row r="619">
          <cell r="J619" t="str">
            <v>TungstenUnecha Refractory metals plant</v>
          </cell>
        </row>
        <row r="620">
          <cell r="J620" t="str">
            <v>TungstenWBH</v>
          </cell>
        </row>
        <row r="621">
          <cell r="J621" t="str">
            <v>TungstenWBH,Wolfram [Austria]</v>
          </cell>
        </row>
        <row r="622">
          <cell r="J622" t="str">
            <v>TungstenWolfram Bergbau und Hutten AG</v>
          </cell>
        </row>
        <row r="623">
          <cell r="J623" t="str">
            <v>TungstenWolfram Bergbau und Hütten AG</v>
          </cell>
        </row>
        <row r="624">
          <cell r="J624" t="str">
            <v>TungstenXiamen H.C.</v>
          </cell>
        </row>
        <row r="625">
          <cell r="J625" t="str">
            <v>TungstenXiamen Tungsten (H.C.) Co., Ltd.</v>
          </cell>
        </row>
        <row r="626">
          <cell r="J626" t="str">
            <v>TungstenXiamen Tungsten Co., Ltd.</v>
          </cell>
        </row>
        <row r="627">
          <cell r="J627" t="str">
            <v>TungstenXinfeng Huarui Tungsten &amp; Molybdenum New Material Co., Ltd.</v>
          </cell>
        </row>
        <row r="628">
          <cell r="J628" t="str">
            <v>TungstenYUDU ANSHENG TUNGSTEN CO., LTD.</v>
          </cell>
        </row>
        <row r="629">
          <cell r="J629" t="str">
            <v>TungstenZhangyuan Tungsten Co Ltd</v>
          </cell>
        </row>
        <row r="630">
          <cell r="J630" t="str">
            <v>Tungsten洛阳栾川钼业集团钨业有限公司</v>
          </cell>
        </row>
        <row r="631">
          <cell r="J631" t="str">
            <v>TungstenSmelter not listed</v>
          </cell>
        </row>
        <row r="632">
          <cell r="J632" t="str">
            <v>TungstenSmelter not yet identified</v>
          </cell>
        </row>
      </sheetData>
      <sheetData sheetId="8">
        <row r="1">
          <cell r="C1" t="str">
            <v>Cells</v>
          </cell>
        </row>
        <row r="2">
          <cell r="A2" t="str">
            <v>InstructionsA1</v>
          </cell>
        </row>
        <row r="3">
          <cell r="A3" t="str">
            <v>InstructionsA2</v>
          </cell>
        </row>
        <row r="4">
          <cell r="A4" t="str">
            <v>InstructionsA3</v>
          </cell>
        </row>
        <row r="5">
          <cell r="A5" t="str">
            <v>InstructionsA4</v>
          </cell>
        </row>
        <row r="6">
          <cell r="A6" t="str">
            <v>InstructionsA6</v>
          </cell>
        </row>
        <row r="7">
          <cell r="A7" t="str">
            <v>InstructionsA7</v>
          </cell>
        </row>
        <row r="8">
          <cell r="A8" t="str">
            <v>InstructionsA8</v>
          </cell>
        </row>
        <row r="9">
          <cell r="A9" t="str">
            <v>InstructionsA9</v>
          </cell>
        </row>
        <row r="10">
          <cell r="A10" t="str">
            <v>InstructionsA10</v>
          </cell>
        </row>
        <row r="11">
          <cell r="A11" t="str">
            <v>InstructionsA11</v>
          </cell>
        </row>
        <row r="12">
          <cell r="A12" t="str">
            <v>InstructionsA12</v>
          </cell>
        </row>
        <row r="13">
          <cell r="A13" t="str">
            <v>InstructionsA13</v>
          </cell>
        </row>
        <row r="14">
          <cell r="A14" t="str">
            <v>InstructionsA14</v>
          </cell>
        </row>
        <row r="15">
          <cell r="A15" t="str">
            <v>InstructionsA15</v>
          </cell>
        </row>
        <row r="16">
          <cell r="A16" t="str">
            <v>InstructionsA16</v>
          </cell>
        </row>
        <row r="17">
          <cell r="A17" t="str">
            <v>InstructionsA17</v>
          </cell>
        </row>
        <row r="18">
          <cell r="A18" t="str">
            <v>InstructionsA18</v>
          </cell>
        </row>
        <row r="19">
          <cell r="A19" t="str">
            <v>InstructionsA19</v>
          </cell>
        </row>
        <row r="20">
          <cell r="A20" t="str">
            <v>InstructionsA20</v>
          </cell>
        </row>
        <row r="21">
          <cell r="A21" t="str">
            <v>InstructionsA21</v>
          </cell>
        </row>
        <row r="22">
          <cell r="A22" t="str">
            <v>InstructionsA23</v>
          </cell>
        </row>
        <row r="23">
          <cell r="A23" t="str">
            <v>InstructionsA24</v>
          </cell>
        </row>
        <row r="24">
          <cell r="A24" t="str">
            <v>InstructionsA25</v>
          </cell>
        </row>
        <row r="25">
          <cell r="A25" t="str">
            <v>InstructionsA26</v>
          </cell>
        </row>
        <row r="26">
          <cell r="A26" t="str">
            <v>InstructionsA27</v>
          </cell>
        </row>
        <row r="27">
          <cell r="A27" t="str">
            <v>InstructionsA28</v>
          </cell>
        </row>
        <row r="28">
          <cell r="A28" t="str">
            <v>InstructionsA29</v>
          </cell>
        </row>
        <row r="29">
          <cell r="A29" t="str">
            <v>InstructionsA30</v>
          </cell>
        </row>
        <row r="30">
          <cell r="A30" t="str">
            <v>InstructionsA31</v>
          </cell>
        </row>
        <row r="31">
          <cell r="A31" t="str">
            <v>InstructionsA32</v>
          </cell>
        </row>
        <row r="32">
          <cell r="A32" t="str">
            <v>InstructionsA33</v>
          </cell>
        </row>
        <row r="33">
          <cell r="A33" t="str">
            <v>InstructionsA34</v>
          </cell>
        </row>
        <row r="34">
          <cell r="A34" t="str">
            <v>InstructionsA35</v>
          </cell>
        </row>
        <row r="35">
          <cell r="A35" t="str">
            <v>InstructionsA37</v>
          </cell>
        </row>
        <row r="36">
          <cell r="A36" t="str">
            <v>InstructionsA38</v>
          </cell>
        </row>
        <row r="37">
          <cell r="A37" t="str">
            <v>InstructionsA39</v>
          </cell>
        </row>
        <row r="38">
          <cell r="A38" t="str">
            <v>InstructionsA40</v>
          </cell>
        </row>
        <row r="39">
          <cell r="A39" t="str">
            <v>InstructionsA41</v>
          </cell>
        </row>
        <row r="40">
          <cell r="A40" t="str">
            <v>InstructionsA42</v>
          </cell>
        </row>
        <row r="41">
          <cell r="A41" t="str">
            <v>InstructionsA43</v>
          </cell>
        </row>
        <row r="42">
          <cell r="A42" t="str">
            <v>InstructionsA44</v>
          </cell>
        </row>
        <row r="43">
          <cell r="A43" t="str">
            <v>InstructionsA45</v>
          </cell>
        </row>
        <row r="44">
          <cell r="A44" t="str">
            <v>InstructionsA46</v>
          </cell>
        </row>
        <row r="45">
          <cell r="A45" t="str">
            <v>InstructionsA48</v>
          </cell>
        </row>
        <row r="46">
          <cell r="A46" t="str">
            <v>InstructionsA49</v>
          </cell>
        </row>
        <row r="47">
          <cell r="A47" t="str">
            <v>InstructionsA50</v>
          </cell>
        </row>
        <row r="48">
          <cell r="A48" t="str">
            <v>InstructionsA51</v>
          </cell>
        </row>
        <row r="49">
          <cell r="A49" t="str">
            <v>InstructionsA52</v>
          </cell>
        </row>
        <row r="50">
          <cell r="A50" t="str">
            <v>InstructionsA53</v>
          </cell>
        </row>
        <row r="51">
          <cell r="A51" t="str">
            <v>InstructionsA54</v>
          </cell>
        </row>
        <row r="52">
          <cell r="A52" t="str">
            <v>InstructionsA55</v>
          </cell>
        </row>
        <row r="53">
          <cell r="A53" t="str">
            <v>InstructionsA56</v>
          </cell>
        </row>
        <row r="54">
          <cell r="A54" t="str">
            <v>InstructionsA57</v>
          </cell>
        </row>
        <row r="55">
          <cell r="A55" t="str">
            <v>InstructionsA58</v>
          </cell>
        </row>
        <row r="56">
          <cell r="A56" t="str">
            <v>InstructionsA59</v>
          </cell>
        </row>
        <row r="57">
          <cell r="A57" t="str">
            <v>InstructionsA60</v>
          </cell>
        </row>
        <row r="58">
          <cell r="A58" t="str">
            <v>InstructionsA61</v>
          </cell>
        </row>
        <row r="59">
          <cell r="A59" t="str">
            <v>InstructionsA62</v>
          </cell>
        </row>
        <row r="60">
          <cell r="A60" t="str">
            <v>InstructionsA63</v>
          </cell>
        </row>
        <row r="61">
          <cell r="A61" t="str">
            <v>InstructionsA64</v>
          </cell>
        </row>
        <row r="62">
          <cell r="A62" t="str">
            <v>InstructionsA65</v>
          </cell>
        </row>
        <row r="63">
          <cell r="A63" t="str">
            <v>InstructionsA66</v>
          </cell>
        </row>
        <row r="64">
          <cell r="A64" t="str">
            <v>InstructionsA67</v>
          </cell>
        </row>
        <row r="65">
          <cell r="A65" t="str">
            <v>InstructionsA68</v>
          </cell>
        </row>
        <row r="66">
          <cell r="A66" t="str">
            <v>InstructionsA69</v>
          </cell>
        </row>
        <row r="67">
          <cell r="A67" t="str">
            <v>InstructionsA70</v>
          </cell>
        </row>
        <row r="68">
          <cell r="A68" t="str">
            <v>InstructionsA71</v>
          </cell>
        </row>
        <row r="69">
          <cell r="A69" t="str">
            <v>InstructionsA72</v>
          </cell>
        </row>
        <row r="70">
          <cell r="A70" t="str">
            <v>InstructionsA73</v>
          </cell>
        </row>
        <row r="71">
          <cell r="A71" t="str">
            <v>InstructionsA74</v>
          </cell>
        </row>
        <row r="72">
          <cell r="A72" t="str">
            <v>DefinitionsB2</v>
          </cell>
        </row>
        <row r="73">
          <cell r="A73" t="str">
            <v>DefinitionsB3</v>
          </cell>
        </row>
        <row r="74">
          <cell r="A74" t="str">
            <v>DefinitionsB4</v>
          </cell>
        </row>
        <row r="75">
          <cell r="A75" t="str">
            <v>DefinitionsB5</v>
          </cell>
        </row>
        <row r="76">
          <cell r="A76" t="str">
            <v>DefinitionsB6</v>
          </cell>
        </row>
        <row r="77">
          <cell r="A77" t="str">
            <v>DefinitionsB7</v>
          </cell>
        </row>
        <row r="78">
          <cell r="A78" t="str">
            <v>DefinitionsB8</v>
          </cell>
        </row>
        <row r="79">
          <cell r="A79" t="str">
            <v>DefinitionsB9</v>
          </cell>
        </row>
        <row r="80">
          <cell r="A80" t="str">
            <v>DefinitionsB10</v>
          </cell>
        </row>
        <row r="81">
          <cell r="A81" t="str">
            <v>DefinitionsB11</v>
          </cell>
        </row>
        <row r="82">
          <cell r="A82" t="str">
            <v>DefinitionsB12</v>
          </cell>
        </row>
        <row r="83">
          <cell r="A83" t="str">
            <v>DefinitionsB13</v>
          </cell>
        </row>
        <row r="84">
          <cell r="A84" t="str">
            <v>DefinitionsB14</v>
          </cell>
        </row>
        <row r="85">
          <cell r="A85" t="str">
            <v>DefinitionsB15</v>
          </cell>
        </row>
        <row r="86">
          <cell r="A86" t="str">
            <v>DefinitionsB16</v>
          </cell>
        </row>
        <row r="87">
          <cell r="A87" t="str">
            <v>DefinitionsB17</v>
          </cell>
        </row>
        <row r="88">
          <cell r="A88" t="str">
            <v>DefinitionsB18</v>
          </cell>
        </row>
        <row r="89">
          <cell r="A89" t="str">
            <v>DefinitionsB19</v>
          </cell>
        </row>
        <row r="90">
          <cell r="A90" t="str">
            <v>DefinitionsB20</v>
          </cell>
        </row>
        <row r="91">
          <cell r="A91" t="str">
            <v>DefinitionsB21</v>
          </cell>
        </row>
        <row r="92">
          <cell r="A92" t="str">
            <v>DefinitionsB22</v>
          </cell>
        </row>
        <row r="93">
          <cell r="A93" t="str">
            <v>DefinitionsB23</v>
          </cell>
        </row>
        <row r="94">
          <cell r="A94" t="str">
            <v>DefinitionsB24</v>
          </cell>
        </row>
        <row r="95">
          <cell r="A95" t="str">
            <v>DefinitionsB25</v>
          </cell>
        </row>
        <row r="96">
          <cell r="A96" t="str">
            <v>DefinitionsB26</v>
          </cell>
        </row>
        <row r="97">
          <cell r="A97" t="str">
            <v>DefinitionsB27</v>
          </cell>
        </row>
        <row r="98">
          <cell r="A98" t="str">
            <v>DefinitionsB28</v>
          </cell>
        </row>
        <row r="99">
          <cell r="A99" t="str">
            <v>DefinitionsB29</v>
          </cell>
        </row>
        <row r="100">
          <cell r="A100" t="str">
            <v>DefinitionsB30</v>
          </cell>
        </row>
        <row r="101">
          <cell r="A101" t="str">
            <v>DefinitionsB31</v>
          </cell>
        </row>
        <row r="102">
          <cell r="A102" t="str">
            <v>DefinitionsC2</v>
          </cell>
        </row>
        <row r="103">
          <cell r="A103" t="str">
            <v>DefinitionsC3</v>
          </cell>
        </row>
        <row r="104">
          <cell r="A104" t="str">
            <v>DefinitionsC4</v>
          </cell>
        </row>
        <row r="105">
          <cell r="A105" t="str">
            <v>DefinitionsC5</v>
          </cell>
        </row>
        <row r="106">
          <cell r="A106" t="str">
            <v>DefinitionsC6</v>
          </cell>
        </row>
        <row r="107">
          <cell r="A107" t="str">
            <v>DefinitionsC7</v>
          </cell>
        </row>
        <row r="108">
          <cell r="A108" t="str">
            <v>DefinitionsC8</v>
          </cell>
        </row>
        <row r="109">
          <cell r="A109" t="str">
            <v>DefinitionsC9</v>
          </cell>
        </row>
        <row r="110">
          <cell r="A110" t="str">
            <v>DefinitionsC10</v>
          </cell>
        </row>
        <row r="111">
          <cell r="A111" t="str">
            <v>DefinitionsC11</v>
          </cell>
        </row>
        <row r="112">
          <cell r="A112" t="str">
            <v>DefinitionsC12</v>
          </cell>
        </row>
        <row r="113">
          <cell r="A113" t="str">
            <v>DefinitionsC13</v>
          </cell>
        </row>
        <row r="114">
          <cell r="A114" t="str">
            <v>DefinitionsC14</v>
          </cell>
        </row>
        <row r="115">
          <cell r="A115" t="str">
            <v>DefinitionsC15</v>
          </cell>
        </row>
        <row r="116">
          <cell r="A116" t="str">
            <v>DefinitionsC16</v>
          </cell>
        </row>
        <row r="117">
          <cell r="A117" t="str">
            <v>DefinitionsC17</v>
          </cell>
        </row>
        <row r="118">
          <cell r="A118" t="str">
            <v>DefinitionsC18</v>
          </cell>
        </row>
        <row r="119">
          <cell r="A119" t="str">
            <v>DefinitionsC19</v>
          </cell>
        </row>
        <row r="120">
          <cell r="A120" t="str">
            <v>DefinitionsC20</v>
          </cell>
        </row>
        <row r="121">
          <cell r="A121" t="str">
            <v>DefinitionsC21</v>
          </cell>
        </row>
        <row r="122">
          <cell r="A122" t="str">
            <v>DefinitionsC22</v>
          </cell>
        </row>
        <row r="123">
          <cell r="A123" t="str">
            <v>DefinitionsC23</v>
          </cell>
        </row>
        <row r="124">
          <cell r="A124" t="str">
            <v>DefinitionsC24</v>
          </cell>
        </row>
        <row r="125">
          <cell r="A125" t="str">
            <v>DefinitionsC25</v>
          </cell>
        </row>
        <row r="126">
          <cell r="A126" t="str">
            <v>DefinitionsC26</v>
          </cell>
        </row>
        <row r="127">
          <cell r="A127" t="str">
            <v>DefinitionsC27</v>
          </cell>
        </row>
        <row r="128">
          <cell r="A128" t="str">
            <v>DefinitionsC28</v>
          </cell>
        </row>
        <row r="129">
          <cell r="A129" t="str">
            <v>DefinitionsC29</v>
          </cell>
        </row>
        <row r="130">
          <cell r="A130" t="str">
            <v>DefinitionsC30</v>
          </cell>
        </row>
        <row r="131">
          <cell r="A131" t="str">
            <v>DefinitionsC31</v>
          </cell>
        </row>
        <row r="132">
          <cell r="A132" t="str">
            <v>DeclarationD2</v>
          </cell>
        </row>
        <row r="133">
          <cell r="A133" t="str">
            <v>DeclarationF3</v>
          </cell>
        </row>
        <row r="134">
          <cell r="A134" t="str">
            <v>DeclarationI3</v>
          </cell>
        </row>
        <row r="135">
          <cell r="A135" t="str">
            <v>DeclarationI4</v>
          </cell>
        </row>
        <row r="136">
          <cell r="A136" t="str">
            <v>DeclarationB4</v>
          </cell>
        </row>
        <row r="137">
          <cell r="A137" t="str">
            <v>DeclarationB6</v>
          </cell>
        </row>
        <row r="138">
          <cell r="A138" t="str">
            <v>DeclarationB7</v>
          </cell>
        </row>
        <row r="139">
          <cell r="A139" t="str">
            <v>DeclarationB8</v>
          </cell>
        </row>
        <row r="140">
          <cell r="A140" t="str">
            <v>DeclarationB9</v>
          </cell>
        </row>
        <row r="141">
          <cell r="A141" t="str">
            <v>DeclarationB10</v>
          </cell>
        </row>
        <row r="142">
          <cell r="A142" t="str">
            <v>DeclarationB10A</v>
          </cell>
        </row>
        <row r="143">
          <cell r="A143" t="str">
            <v>DeclarationB10C</v>
          </cell>
        </row>
        <row r="144">
          <cell r="A144" t="str">
            <v>DeclarationB10B</v>
          </cell>
        </row>
        <row r="145">
          <cell r="A145" t="str">
            <v>DeclarationD11</v>
          </cell>
        </row>
        <row r="146">
          <cell r="A146" t="str">
            <v>DeclarationB12</v>
          </cell>
        </row>
        <row r="147">
          <cell r="A147" t="str">
            <v>DeclarationB13</v>
          </cell>
        </row>
        <row r="148">
          <cell r="A148" t="str">
            <v>DeclarationB14</v>
          </cell>
        </row>
        <row r="149">
          <cell r="A149" t="str">
            <v>DeclarationB15</v>
          </cell>
        </row>
        <row r="150">
          <cell r="A150" t="str">
            <v>DeclarationB16</v>
          </cell>
        </row>
        <row r="151">
          <cell r="A151" t="str">
            <v>DeclarationB17</v>
          </cell>
        </row>
        <row r="152">
          <cell r="A152" t="str">
            <v>DeclarationB18</v>
          </cell>
        </row>
        <row r="153">
          <cell r="A153" t="str">
            <v>DeclarationB19</v>
          </cell>
        </row>
        <row r="154">
          <cell r="A154" t="str">
            <v>DeclarationB20</v>
          </cell>
        </row>
        <row r="155">
          <cell r="A155" t="str">
            <v>DeclarationB21</v>
          </cell>
        </row>
        <row r="156">
          <cell r="A156" t="str">
            <v>DeclarationB22</v>
          </cell>
        </row>
        <row r="157">
          <cell r="A157" t="str">
            <v>DeclarationB24</v>
          </cell>
        </row>
        <row r="158">
          <cell r="A158" t="str">
            <v>DeclarationB25</v>
          </cell>
        </row>
        <row r="159">
          <cell r="A159" t="str">
            <v>DeclarationB31</v>
          </cell>
        </row>
        <row r="160">
          <cell r="A160" t="str">
            <v>DeclarationB37</v>
          </cell>
        </row>
        <row r="161">
          <cell r="A161" t="str">
            <v>DeclarationB43</v>
          </cell>
        </row>
        <row r="162">
          <cell r="A162" t="str">
            <v>DeclarationB49</v>
          </cell>
        </row>
        <row r="163">
          <cell r="A163" t="str">
            <v>DeclarationB55</v>
          </cell>
        </row>
        <row r="164">
          <cell r="A164" t="str">
            <v>DeclarationB61</v>
          </cell>
        </row>
        <row r="165">
          <cell r="A165" t="str">
            <v>DeclarationB67</v>
          </cell>
        </row>
        <row r="166">
          <cell r="A166" t="str">
            <v>DeclarationB73</v>
          </cell>
        </row>
        <row r="167">
          <cell r="A167" t="str">
            <v>DeclarationB75</v>
          </cell>
        </row>
        <row r="168">
          <cell r="A168" t="str">
            <v>DeclarationB77</v>
          </cell>
        </row>
        <row r="169">
          <cell r="A169" t="str">
            <v>DeclarationB79</v>
          </cell>
        </row>
        <row r="170">
          <cell r="A170" t="str">
            <v>DeclarationB81</v>
          </cell>
        </row>
        <row r="171">
          <cell r="A171" t="str">
            <v>DeclarationB83</v>
          </cell>
        </row>
        <row r="172">
          <cell r="A172" t="str">
            <v>DeclarationB85</v>
          </cell>
        </row>
        <row r="173">
          <cell r="A173" t="str">
            <v>DeclarationB87</v>
          </cell>
        </row>
        <row r="174">
          <cell r="A174" t="str">
            <v>DeclarationB89</v>
          </cell>
        </row>
        <row r="175">
          <cell r="A175" t="str">
            <v>DeclarationD25</v>
          </cell>
        </row>
        <row r="176">
          <cell r="A176" t="str">
            <v>DeclarationB74</v>
          </cell>
        </row>
        <row r="177">
          <cell r="A177" t="str">
            <v>DeclarationG25</v>
          </cell>
        </row>
        <row r="178">
          <cell r="A178" t="str">
            <v>DeclarationB26</v>
          </cell>
        </row>
        <row r="179">
          <cell r="A179" t="str">
            <v>DeclarationB27</v>
          </cell>
        </row>
        <row r="180">
          <cell r="A180" t="str">
            <v>DeclarationB28</v>
          </cell>
        </row>
        <row r="181">
          <cell r="A181" t="str">
            <v>DeclarationB29</v>
          </cell>
        </row>
        <row r="182">
          <cell r="A182" t="str">
            <v>DeclarationB38</v>
          </cell>
        </row>
        <row r="183">
          <cell r="A183" t="str">
            <v>DeclarationB39</v>
          </cell>
        </row>
        <row r="184">
          <cell r="A184" t="str">
            <v>DeclarationB40</v>
          </cell>
        </row>
        <row r="185">
          <cell r="A185" t="str">
            <v>DeclarationB41</v>
          </cell>
        </row>
        <row r="186">
          <cell r="A186" t="str">
            <v>DeclarationB44</v>
          </cell>
        </row>
        <row r="187">
          <cell r="A187" t="str">
            <v>DeclarationB45</v>
          </cell>
        </row>
        <row r="188">
          <cell r="A188" t="str">
            <v>DeclarationB46</v>
          </cell>
        </row>
        <row r="189">
          <cell r="A189" t="str">
            <v>DeclarationB47</v>
          </cell>
        </row>
        <row r="190">
          <cell r="A190" t="str">
            <v>DeclarationAth</v>
          </cell>
        </row>
        <row r="191">
          <cell r="A191" t="str">
            <v>DeclarationB96</v>
          </cell>
        </row>
        <row r="192">
          <cell r="A192" t="str">
            <v>DeclarationB97</v>
          </cell>
        </row>
        <row r="193">
          <cell r="A193" t="str">
            <v>DeclarationB98</v>
          </cell>
        </row>
        <row r="194">
          <cell r="A194" t="str">
            <v>DeclarationB99</v>
          </cell>
        </row>
        <row r="195">
          <cell r="A195" t="str">
            <v>DeclarationB100</v>
          </cell>
        </row>
        <row r="196">
          <cell r="A196" t="str">
            <v>DeclarationB101</v>
          </cell>
        </row>
        <row r="197">
          <cell r="A197" t="str">
            <v>DeclarationB102</v>
          </cell>
        </row>
        <row r="198">
          <cell r="A198" t="str">
            <v>DeclarationB103</v>
          </cell>
        </row>
        <row r="199">
          <cell r="A199" t="str">
            <v>DeclarationB104</v>
          </cell>
        </row>
        <row r="200">
          <cell r="A200" t="str">
            <v>DeclarationB105</v>
          </cell>
        </row>
        <row r="201">
          <cell r="A201" t="str">
            <v>DeclarationB106</v>
          </cell>
        </row>
        <row r="202">
          <cell r="A202" t="str">
            <v>DeclarationB107</v>
          </cell>
        </row>
        <row r="203">
          <cell r="A203" t="str">
            <v>DeclarationB108</v>
          </cell>
        </row>
        <row r="204">
          <cell r="A204" t="str">
            <v>DeclarationB109</v>
          </cell>
        </row>
        <row r="205">
          <cell r="A205" t="str">
            <v>DeclarationB110</v>
          </cell>
        </row>
        <row r="206">
          <cell r="A206" t="str">
            <v>DeclarationB111</v>
          </cell>
        </row>
        <row r="207">
          <cell r="A207" t="str">
            <v>Smelter Look-upA1</v>
          </cell>
        </row>
        <row r="208">
          <cell r="A208" t="str">
            <v>Smelter Look-upA4</v>
          </cell>
        </row>
        <row r="209">
          <cell r="A209" t="str">
            <v>Smelter Look-upB4</v>
          </cell>
        </row>
        <row r="210">
          <cell r="A210" t="str">
            <v>Smelter Look-up</v>
          </cell>
        </row>
        <row r="211">
          <cell r="A211" t="str">
            <v>Smelter Look-upC4</v>
          </cell>
        </row>
        <row r="212">
          <cell r="A212" t="str">
            <v>Smelter Look-upD4</v>
          </cell>
        </row>
        <row r="213">
          <cell r="A213" t="str">
            <v>Smelter Look-upE4</v>
          </cell>
        </row>
        <row r="214">
          <cell r="A214" t="str">
            <v>Smelter Look-upF4</v>
          </cell>
        </row>
        <row r="215">
          <cell r="A215" t="str">
            <v>Smelter Look-upG4</v>
          </cell>
        </row>
        <row r="216">
          <cell r="A216" t="str">
            <v>Smelter Look-upH4</v>
          </cell>
        </row>
        <row r="217">
          <cell r="A217" t="str">
            <v>Smelter Look-upI4</v>
          </cell>
        </row>
        <row r="218">
          <cell r="A218" t="str">
            <v>Smelter ListA4</v>
          </cell>
        </row>
        <row r="219">
          <cell r="A219" t="str">
            <v>Smelter ListB4</v>
          </cell>
        </row>
        <row r="220">
          <cell r="A220" t="str">
            <v>Smelter ListC4</v>
          </cell>
        </row>
        <row r="221">
          <cell r="A221" t="str">
            <v>Smelter ListD4</v>
          </cell>
        </row>
        <row r="222">
          <cell r="A222" t="str">
            <v>Smelter ListE4</v>
          </cell>
        </row>
        <row r="223">
          <cell r="A223" t="str">
            <v>Smelter ListH4</v>
          </cell>
        </row>
        <row r="224">
          <cell r="A224" t="str">
            <v>Smelter ListI4</v>
          </cell>
        </row>
        <row r="225">
          <cell r="A225" t="str">
            <v>Smelter ListJ4</v>
          </cell>
        </row>
        <row r="226">
          <cell r="A226" t="str">
            <v>Smelter ListK4</v>
          </cell>
        </row>
        <row r="227">
          <cell r="A227" t="str">
            <v>Smelter ListL4</v>
          </cell>
        </row>
        <row r="228">
          <cell r="A228" t="str">
            <v>Smelter ListM4</v>
          </cell>
        </row>
        <row r="229">
          <cell r="A229" t="str">
            <v>Smelter ListN4</v>
          </cell>
        </row>
        <row r="230">
          <cell r="A230" t="str">
            <v>Smelter ListO4</v>
          </cell>
        </row>
        <row r="231">
          <cell r="A231" t="str">
            <v>Smelter ListP4</v>
          </cell>
        </row>
        <row r="232">
          <cell r="A232" t="str">
            <v>Smelter ListQ4</v>
          </cell>
        </row>
        <row r="233">
          <cell r="A233" t="str">
            <v>Smelter ListJ2</v>
          </cell>
        </row>
        <row r="234">
          <cell r="A234" t="str">
            <v>Smelter ListB2</v>
          </cell>
        </row>
        <row r="235">
          <cell r="A235" t="str">
            <v>Smelter ListB3</v>
          </cell>
        </row>
        <row r="236">
          <cell r="A236" t="str">
            <v>Smelter ListF4</v>
          </cell>
        </row>
        <row r="237">
          <cell r="A237" t="str">
            <v>Smelter ListG4</v>
          </cell>
        </row>
        <row r="238">
          <cell r="A238" t="str">
            <v>Smelter ListAH5</v>
          </cell>
        </row>
        <row r="239">
          <cell r="A239" t="str">
            <v>Smelter ListAH6</v>
          </cell>
        </row>
        <row r="240">
          <cell r="A240" t="str">
            <v>Smelter ListAH7</v>
          </cell>
        </row>
        <row r="241">
          <cell r="A241" t="str">
            <v>CheckerA1</v>
          </cell>
        </row>
        <row r="242">
          <cell r="A242" t="str">
            <v>CheckerD1</v>
          </cell>
        </row>
        <row r="243">
          <cell r="A243" t="str">
            <v>CheckerA3</v>
          </cell>
        </row>
        <row r="244">
          <cell r="A244" t="str">
            <v>CheckerB3</v>
          </cell>
        </row>
        <row r="245">
          <cell r="A245" t="str">
            <v>CheckerC3</v>
          </cell>
        </row>
        <row r="246">
          <cell r="A246" t="str">
            <v>CheckerD3</v>
          </cell>
        </row>
        <row r="247">
          <cell r="A247" t="str">
            <v>CheckerB62</v>
          </cell>
        </row>
        <row r="248">
          <cell r="A248" t="str">
            <v>CheckerB63</v>
          </cell>
        </row>
        <row r="249">
          <cell r="A249" t="str">
            <v>CheckerB64</v>
          </cell>
        </row>
        <row r="250">
          <cell r="A250" t="str">
            <v>CheckerB65</v>
          </cell>
        </row>
        <row r="251">
          <cell r="A251" t="str">
            <v>CheckerCOMP</v>
          </cell>
        </row>
        <row r="252">
          <cell r="A252" t="str">
            <v>CheckerJ4</v>
          </cell>
        </row>
        <row r="253">
          <cell r="A253" t="str">
            <v>CheckerJ5</v>
          </cell>
        </row>
        <row r="254">
          <cell r="A254" t="str">
            <v>CheckerJ6</v>
          </cell>
        </row>
        <row r="255">
          <cell r="A255" t="str">
            <v>CheckerJ7</v>
          </cell>
        </row>
        <row r="256">
          <cell r="A256" t="str">
            <v>CheckerJ8</v>
          </cell>
        </row>
        <row r="257">
          <cell r="A257" t="str">
            <v>CheckerJ9</v>
          </cell>
        </row>
        <row r="258">
          <cell r="A258" t="str">
            <v>CheckerJ10</v>
          </cell>
        </row>
        <row r="259">
          <cell r="A259" t="str">
            <v>CheckerJ11</v>
          </cell>
        </row>
        <row r="260">
          <cell r="A260" t="str">
            <v>CheckerJ12</v>
          </cell>
        </row>
        <row r="261">
          <cell r="A261" t="str">
            <v>CheckerJ14</v>
          </cell>
        </row>
        <row r="262">
          <cell r="A262" t="str">
            <v>CheckerJ15</v>
          </cell>
        </row>
        <row r="263">
          <cell r="A263" t="str">
            <v>CheckerJ16</v>
          </cell>
        </row>
        <row r="264">
          <cell r="A264" t="str">
            <v>CheckerJ17</v>
          </cell>
        </row>
        <row r="265">
          <cell r="A265" t="str">
            <v>CheckerJ19</v>
          </cell>
        </row>
        <row r="266">
          <cell r="A266" t="str">
            <v>CheckerJ20</v>
          </cell>
        </row>
        <row r="267">
          <cell r="A267" t="str">
            <v>CheckerJ21</v>
          </cell>
        </row>
        <row r="268">
          <cell r="A268" t="str">
            <v>CheckerJ22</v>
          </cell>
        </row>
        <row r="269">
          <cell r="A269" t="str">
            <v>CheckerJ24</v>
          </cell>
        </row>
        <row r="270">
          <cell r="A270" t="str">
            <v>CheckerJ25</v>
          </cell>
        </row>
        <row r="271">
          <cell r="A271" t="str">
            <v>CheckerJ26</v>
          </cell>
        </row>
        <row r="272">
          <cell r="A272" t="str">
            <v>CheckerJ27</v>
          </cell>
        </row>
        <row r="273">
          <cell r="A273" t="str">
            <v>CheckerJ29</v>
          </cell>
        </row>
        <row r="274">
          <cell r="A274" t="str">
            <v>CheckerJ30</v>
          </cell>
        </row>
        <row r="275">
          <cell r="A275" t="str">
            <v>CheckerJ31</v>
          </cell>
        </row>
        <row r="276">
          <cell r="A276" t="str">
            <v>CheckerJ32</v>
          </cell>
        </row>
        <row r="277">
          <cell r="A277" t="str">
            <v>CheckerJ34</v>
          </cell>
        </row>
        <row r="278">
          <cell r="A278" t="str">
            <v>CheckerJ35</v>
          </cell>
        </row>
        <row r="279">
          <cell r="A279" t="str">
            <v>CheckerJ36</v>
          </cell>
        </row>
        <row r="280">
          <cell r="A280" t="str">
            <v>CheckerJ37</v>
          </cell>
        </row>
        <row r="281">
          <cell r="A281" t="str">
            <v>CheckerJ39</v>
          </cell>
        </row>
        <row r="282">
          <cell r="A282" t="str">
            <v>CheckerJ40</v>
          </cell>
        </row>
        <row r="283">
          <cell r="A283" t="str">
            <v>CheckerJ41</v>
          </cell>
        </row>
        <row r="284">
          <cell r="A284" t="str">
            <v>CheckerJ42</v>
          </cell>
        </row>
        <row r="285">
          <cell r="A285" t="str">
            <v>CheckerJ44</v>
          </cell>
        </row>
        <row r="286">
          <cell r="A286" t="str">
            <v>CheckerJ45</v>
          </cell>
        </row>
        <row r="287">
          <cell r="A287" t="str">
            <v>CheckerJ46</v>
          </cell>
        </row>
        <row r="288">
          <cell r="A288" t="str">
            <v>CheckerJ47</v>
          </cell>
        </row>
        <row r="289">
          <cell r="A289" t="str">
            <v>CheckerJ49</v>
          </cell>
        </row>
        <row r="290">
          <cell r="A290" t="str">
            <v>CheckerJ50</v>
          </cell>
        </row>
        <row r="291">
          <cell r="A291" t="str">
            <v>CheckerJ51</v>
          </cell>
        </row>
        <row r="292">
          <cell r="A292" t="str">
            <v>CheckerJ52</v>
          </cell>
        </row>
        <row r="293">
          <cell r="A293" t="str">
            <v>CheckerJ54</v>
          </cell>
        </row>
        <row r="294">
          <cell r="A294" t="str">
            <v>CheckerJ55</v>
          </cell>
        </row>
        <row r="295">
          <cell r="A295" t="str">
            <v>CheckerJ56</v>
          </cell>
        </row>
        <row r="296">
          <cell r="A296" t="str">
            <v>CheckerJ57</v>
          </cell>
        </row>
        <row r="297">
          <cell r="A297" t="str">
            <v>CheckerJ58</v>
          </cell>
        </row>
        <row r="298">
          <cell r="A298" t="str">
            <v>CheckerJ59</v>
          </cell>
        </row>
        <row r="299">
          <cell r="A299" t="str">
            <v>Checker</v>
          </cell>
        </row>
        <row r="300">
          <cell r="A300" t="str">
            <v>CheckerJ60</v>
          </cell>
        </row>
        <row r="301">
          <cell r="A301" t="str">
            <v>CheckerJ62</v>
          </cell>
        </row>
        <row r="302">
          <cell r="A302" t="str">
            <v>CheckerJ63</v>
          </cell>
        </row>
        <row r="303">
          <cell r="A303" t="str">
            <v>CheckerJ64</v>
          </cell>
        </row>
        <row r="304">
          <cell r="A304" t="str">
            <v>Checker</v>
          </cell>
        </row>
        <row r="305">
          <cell r="A305" t="str">
            <v>CheckerJ65</v>
          </cell>
        </row>
        <row r="306">
          <cell r="A306" t="str">
            <v>CheckerJ66</v>
          </cell>
        </row>
        <row r="307">
          <cell r="A307" t="str">
            <v>CheckerJ67</v>
          </cell>
        </row>
        <row r="308">
          <cell r="A308" t="str">
            <v>CheckerJ68</v>
          </cell>
        </row>
        <row r="309">
          <cell r="A309" t="str">
            <v>CheckerJ65</v>
          </cell>
        </row>
        <row r="310">
          <cell r="A310" t="str">
            <v>CheckerJ66</v>
          </cell>
        </row>
        <row r="311">
          <cell r="A311" t="str">
            <v>CheckerJ67</v>
          </cell>
        </row>
        <row r="312">
          <cell r="A312" t="str">
            <v>CheckerJ68</v>
          </cell>
        </row>
        <row r="313">
          <cell r="A313" t="str">
            <v>Product ListA1</v>
          </cell>
        </row>
        <row r="314">
          <cell r="A314" t="str">
            <v>Product ListB5</v>
          </cell>
        </row>
        <row r="315">
          <cell r="A315" t="str">
            <v>Product ListC5</v>
          </cell>
        </row>
        <row r="316">
          <cell r="A316" t="str">
            <v>Product ListD5</v>
          </cell>
        </row>
        <row r="317">
          <cell r="A317" t="str">
            <v>GeneralCpy</v>
          </cell>
        </row>
        <row r="318">
          <cell r="A318" t="str">
            <v>GeneralCpy</v>
          </cell>
        </row>
        <row r="320">
          <cell r="A320" t="str">
            <v>Comments</v>
          </cell>
        </row>
        <row r="321">
          <cell r="A321" t="str">
            <v>Comments</v>
          </cell>
        </row>
        <row r="322">
          <cell r="A322" t="str">
            <v>Comments</v>
          </cell>
        </row>
        <row r="323">
          <cell r="A323" t="str">
            <v>Comments</v>
          </cell>
        </row>
        <row r="324">
          <cell r="A324" t="str">
            <v>Comments</v>
          </cell>
        </row>
        <row r="325">
          <cell r="A325" t="str">
            <v>Comments</v>
          </cell>
        </row>
        <row r="326">
          <cell r="A326" t="str">
            <v>Comments</v>
          </cell>
        </row>
      </sheetData>
      <sheetData sheetId="9"/>
      <sheetData sheetId="10">
        <row r="1">
          <cell r="B1" t="str">
            <v>subdivision_name</v>
          </cell>
        </row>
        <row r="2">
          <cell r="B2" t="str">
            <v>Canillo</v>
          </cell>
        </row>
        <row r="3">
          <cell r="B3" t="str">
            <v>Encamp</v>
          </cell>
        </row>
        <row r="4">
          <cell r="B4" t="str">
            <v>La Massana</v>
          </cell>
        </row>
        <row r="5">
          <cell r="B5" t="str">
            <v>Ordino</v>
          </cell>
        </row>
        <row r="6">
          <cell r="B6" t="str">
            <v>Sant Julià de Lòria</v>
          </cell>
        </row>
        <row r="7">
          <cell r="B7" t="str">
            <v>Andorra la Vella</v>
          </cell>
        </row>
        <row r="8">
          <cell r="B8" t="str">
            <v>Escaldes-Engordany</v>
          </cell>
        </row>
        <row r="9">
          <cell r="B9" t="str">
            <v>‘Ajmān</v>
          </cell>
        </row>
        <row r="10">
          <cell r="B10" t="str">
            <v>Abū Z̧aby</v>
          </cell>
        </row>
        <row r="11">
          <cell r="B11" t="str">
            <v>Dubayy</v>
          </cell>
        </row>
        <row r="12">
          <cell r="B12" t="str">
            <v>Al Fujayrah</v>
          </cell>
        </row>
        <row r="13">
          <cell r="B13" t="str">
            <v>Ra’s al Khaymah</v>
          </cell>
        </row>
        <row r="14">
          <cell r="B14" t="str">
            <v>Ash Shāriqah</v>
          </cell>
        </row>
        <row r="15">
          <cell r="B15" t="str">
            <v>Umm al Qaywayn</v>
          </cell>
        </row>
        <row r="16">
          <cell r="B16" t="str">
            <v>Balkh</v>
          </cell>
        </row>
        <row r="17">
          <cell r="B17" t="str">
            <v>Balkh</v>
          </cell>
        </row>
        <row r="18">
          <cell r="B18" t="str">
            <v>Bāmyān</v>
          </cell>
        </row>
        <row r="19">
          <cell r="B19" t="str">
            <v>Bāmyān</v>
          </cell>
        </row>
        <row r="20">
          <cell r="B20" t="str">
            <v>Bādghīs</v>
          </cell>
        </row>
        <row r="21">
          <cell r="B21" t="str">
            <v>Bādghīs</v>
          </cell>
        </row>
        <row r="22">
          <cell r="B22" t="str">
            <v>Badakhshān</v>
          </cell>
        </row>
        <row r="23">
          <cell r="B23" t="str">
            <v>Badakhshān</v>
          </cell>
        </row>
        <row r="24">
          <cell r="B24" t="str">
            <v>Baghlān</v>
          </cell>
        </row>
        <row r="25">
          <cell r="B25" t="str">
            <v>Baghlān</v>
          </cell>
        </row>
        <row r="26">
          <cell r="B26" t="str">
            <v>Dāykundī</v>
          </cell>
        </row>
        <row r="27">
          <cell r="B27" t="str">
            <v>Dāykundī</v>
          </cell>
        </row>
        <row r="28">
          <cell r="B28" t="str">
            <v>Farāh</v>
          </cell>
        </row>
        <row r="29">
          <cell r="B29" t="str">
            <v>Farāh</v>
          </cell>
        </row>
        <row r="30">
          <cell r="B30" t="str">
            <v>Fāryāb</v>
          </cell>
        </row>
        <row r="31">
          <cell r="B31" t="str">
            <v>Fāryāb</v>
          </cell>
        </row>
        <row r="32">
          <cell r="B32" t="str">
            <v>Ghaznī</v>
          </cell>
        </row>
        <row r="33">
          <cell r="B33" t="str">
            <v>Ghaznī</v>
          </cell>
        </row>
        <row r="34">
          <cell r="B34" t="str">
            <v>Ghōr</v>
          </cell>
        </row>
        <row r="35">
          <cell r="B35" t="str">
            <v>Ghōr</v>
          </cell>
        </row>
        <row r="36">
          <cell r="B36" t="str">
            <v>Helmand</v>
          </cell>
        </row>
        <row r="37">
          <cell r="B37" t="str">
            <v>Helmand</v>
          </cell>
        </row>
        <row r="38">
          <cell r="B38" t="str">
            <v>Herāt</v>
          </cell>
        </row>
        <row r="39">
          <cell r="B39" t="str">
            <v>Herāt</v>
          </cell>
        </row>
        <row r="40">
          <cell r="B40" t="str">
            <v>Jowzjān</v>
          </cell>
        </row>
        <row r="41">
          <cell r="B41" t="str">
            <v>Jowzjān</v>
          </cell>
        </row>
        <row r="42">
          <cell r="B42" t="str">
            <v>Kābul</v>
          </cell>
        </row>
        <row r="43">
          <cell r="B43" t="str">
            <v>Kābul</v>
          </cell>
        </row>
        <row r="44">
          <cell r="B44" t="str">
            <v>Kandahār</v>
          </cell>
        </row>
        <row r="45">
          <cell r="B45" t="str">
            <v>Kandahār</v>
          </cell>
        </row>
        <row r="46">
          <cell r="B46" t="str">
            <v>Kāpīsā</v>
          </cell>
        </row>
        <row r="47">
          <cell r="B47" t="str">
            <v>Kāpīsā</v>
          </cell>
        </row>
        <row r="48">
          <cell r="B48" t="str">
            <v>Kunduz</v>
          </cell>
        </row>
        <row r="49">
          <cell r="B49" t="str">
            <v>Kunduz</v>
          </cell>
        </row>
        <row r="50">
          <cell r="B50" t="str">
            <v>Khōst</v>
          </cell>
        </row>
        <row r="51">
          <cell r="B51" t="str">
            <v>Khōst</v>
          </cell>
        </row>
        <row r="52">
          <cell r="B52" t="str">
            <v>Kunaṟ</v>
          </cell>
        </row>
        <row r="53">
          <cell r="B53" t="str">
            <v>Kunaṟ</v>
          </cell>
        </row>
        <row r="54">
          <cell r="B54" t="str">
            <v>Laghmān</v>
          </cell>
        </row>
        <row r="55">
          <cell r="B55" t="str">
            <v>Laghmān</v>
          </cell>
        </row>
        <row r="56">
          <cell r="B56" t="str">
            <v>Lōgar</v>
          </cell>
        </row>
        <row r="57">
          <cell r="B57" t="str">
            <v>Lōgar</v>
          </cell>
        </row>
        <row r="58">
          <cell r="B58" t="str">
            <v>Nangarhār</v>
          </cell>
        </row>
        <row r="59">
          <cell r="B59" t="str">
            <v>Nangarhār</v>
          </cell>
        </row>
        <row r="60">
          <cell r="B60" t="str">
            <v>Nīmrōz</v>
          </cell>
        </row>
        <row r="61">
          <cell r="B61" t="str">
            <v>Nīmrōz</v>
          </cell>
        </row>
        <row r="62">
          <cell r="B62" t="str">
            <v>Nūristān</v>
          </cell>
        </row>
        <row r="63">
          <cell r="B63" t="str">
            <v>Nūristān</v>
          </cell>
        </row>
        <row r="64">
          <cell r="B64" t="str">
            <v>Panjshayr</v>
          </cell>
        </row>
        <row r="65">
          <cell r="B65" t="str">
            <v>Panjshayr</v>
          </cell>
        </row>
        <row r="66">
          <cell r="B66" t="str">
            <v>Parwān</v>
          </cell>
        </row>
        <row r="67">
          <cell r="B67" t="str">
            <v>Parwān</v>
          </cell>
        </row>
        <row r="68">
          <cell r="B68" t="str">
            <v>Paktiyā</v>
          </cell>
        </row>
        <row r="69">
          <cell r="B69" t="str">
            <v>Paktiyā</v>
          </cell>
        </row>
        <row r="70">
          <cell r="B70" t="str">
            <v>Paktīkā</v>
          </cell>
        </row>
        <row r="71">
          <cell r="B71" t="str">
            <v>Paktīkā</v>
          </cell>
        </row>
        <row r="72">
          <cell r="B72" t="str">
            <v>Samangān</v>
          </cell>
        </row>
        <row r="73">
          <cell r="B73" t="str">
            <v>Samangān</v>
          </cell>
        </row>
        <row r="74">
          <cell r="B74" t="str">
            <v>Sar-e Pul</v>
          </cell>
        </row>
        <row r="75">
          <cell r="B75" t="str">
            <v>Sar-e Pul</v>
          </cell>
        </row>
        <row r="76">
          <cell r="B76" t="str">
            <v>Takhār</v>
          </cell>
        </row>
        <row r="77">
          <cell r="B77" t="str">
            <v>Takhār</v>
          </cell>
        </row>
        <row r="78">
          <cell r="B78" t="str">
            <v>Uruzgān</v>
          </cell>
        </row>
        <row r="79">
          <cell r="B79" t="str">
            <v>Uruzgān</v>
          </cell>
        </row>
        <row r="80">
          <cell r="B80" t="str">
            <v>Wardak</v>
          </cell>
        </row>
        <row r="81">
          <cell r="B81" t="str">
            <v>Wardak</v>
          </cell>
        </row>
        <row r="82">
          <cell r="B82" t="str">
            <v>Zābul</v>
          </cell>
        </row>
        <row r="83">
          <cell r="B83" t="str">
            <v>Zābul</v>
          </cell>
        </row>
        <row r="84">
          <cell r="B84" t="str">
            <v>Barbuda</v>
          </cell>
        </row>
        <row r="85">
          <cell r="B85" t="str">
            <v>Redonda</v>
          </cell>
        </row>
        <row r="86">
          <cell r="B86" t="str">
            <v>Saint George</v>
          </cell>
        </row>
        <row r="87">
          <cell r="B87" t="str">
            <v>Saint John</v>
          </cell>
        </row>
        <row r="88">
          <cell r="B88" t="str">
            <v>Saint Mary</v>
          </cell>
        </row>
        <row r="89">
          <cell r="B89" t="str">
            <v>Saint Paul</v>
          </cell>
        </row>
        <row r="90">
          <cell r="B90" t="str">
            <v>Saint Peter</v>
          </cell>
        </row>
        <row r="91">
          <cell r="B91" t="str">
            <v>Saint Philip</v>
          </cell>
        </row>
        <row r="92">
          <cell r="B92" t="str">
            <v>Berat</v>
          </cell>
        </row>
        <row r="93">
          <cell r="B93" t="str">
            <v>Durrës</v>
          </cell>
        </row>
        <row r="94">
          <cell r="B94" t="str">
            <v>Elbasan</v>
          </cell>
        </row>
        <row r="95">
          <cell r="B95" t="str">
            <v>Fier</v>
          </cell>
        </row>
        <row r="96">
          <cell r="B96" t="str">
            <v>Gjirokastër</v>
          </cell>
        </row>
        <row r="97">
          <cell r="B97" t="str">
            <v>Korçë</v>
          </cell>
        </row>
        <row r="98">
          <cell r="B98" t="str">
            <v>Kukës</v>
          </cell>
        </row>
        <row r="99">
          <cell r="B99" t="str">
            <v>Lezhë</v>
          </cell>
        </row>
        <row r="100">
          <cell r="B100" t="str">
            <v>Dibër</v>
          </cell>
        </row>
        <row r="101">
          <cell r="B101" t="str">
            <v>Shkodër</v>
          </cell>
        </row>
        <row r="102">
          <cell r="B102" t="str">
            <v>Tiranë</v>
          </cell>
        </row>
        <row r="103">
          <cell r="B103" t="str">
            <v>Vlorë</v>
          </cell>
        </row>
        <row r="104">
          <cell r="B104" t="str">
            <v>Aragac̣otn</v>
          </cell>
        </row>
        <row r="105">
          <cell r="B105" t="str">
            <v>Ararat</v>
          </cell>
        </row>
        <row r="106">
          <cell r="B106" t="str">
            <v>Armavir</v>
          </cell>
        </row>
        <row r="107">
          <cell r="B107" t="str">
            <v>Geġark'unik'</v>
          </cell>
        </row>
        <row r="108">
          <cell r="B108" t="str">
            <v>Kotayk'</v>
          </cell>
        </row>
        <row r="109">
          <cell r="B109" t="str">
            <v>Loṙi</v>
          </cell>
        </row>
        <row r="110">
          <cell r="B110" t="str">
            <v>Širak</v>
          </cell>
        </row>
        <row r="111">
          <cell r="B111" t="str">
            <v>Syunik'</v>
          </cell>
        </row>
        <row r="112">
          <cell r="B112" t="str">
            <v>Tavuš</v>
          </cell>
        </row>
        <row r="113">
          <cell r="B113" t="str">
            <v>Vayoć Jor</v>
          </cell>
        </row>
        <row r="114">
          <cell r="B114" t="str">
            <v>Erevan</v>
          </cell>
        </row>
        <row r="115">
          <cell r="B115" t="str">
            <v>Bengo</v>
          </cell>
        </row>
        <row r="116">
          <cell r="B116" t="str">
            <v>Benguela</v>
          </cell>
        </row>
        <row r="117">
          <cell r="B117" t="str">
            <v>Bié</v>
          </cell>
        </row>
        <row r="118">
          <cell r="B118" t="str">
            <v>Cabinda</v>
          </cell>
        </row>
        <row r="119">
          <cell r="B119" t="str">
            <v>Kuando Kubango</v>
          </cell>
        </row>
        <row r="120">
          <cell r="B120" t="str">
            <v>Cunene</v>
          </cell>
        </row>
        <row r="121">
          <cell r="B121" t="str">
            <v>Kwanza Norte</v>
          </cell>
        </row>
        <row r="122">
          <cell r="B122" t="str">
            <v>Kwanza Sul</v>
          </cell>
        </row>
        <row r="123">
          <cell r="B123" t="str">
            <v>Huambo</v>
          </cell>
        </row>
        <row r="124">
          <cell r="B124" t="str">
            <v>Huíla</v>
          </cell>
        </row>
        <row r="125">
          <cell r="B125" t="str">
            <v>Lunda Norte</v>
          </cell>
        </row>
        <row r="126">
          <cell r="B126" t="str">
            <v>Lunda Sul</v>
          </cell>
        </row>
        <row r="127">
          <cell r="B127" t="str">
            <v>Luanda</v>
          </cell>
        </row>
        <row r="128">
          <cell r="B128" t="str">
            <v>Malange</v>
          </cell>
        </row>
        <row r="129">
          <cell r="B129" t="str">
            <v>Moxico</v>
          </cell>
        </row>
        <row r="130">
          <cell r="B130" t="str">
            <v>Namibe</v>
          </cell>
        </row>
        <row r="131">
          <cell r="B131" t="str">
            <v>Uíge</v>
          </cell>
        </row>
        <row r="132">
          <cell r="B132" t="str">
            <v>Zaire</v>
          </cell>
        </row>
        <row r="133">
          <cell r="B133" t="str">
            <v>Salta</v>
          </cell>
        </row>
        <row r="134">
          <cell r="B134" t="str">
            <v>Buenos Aires</v>
          </cell>
        </row>
        <row r="135">
          <cell r="B135" t="str">
            <v>San Luis</v>
          </cell>
        </row>
        <row r="136">
          <cell r="B136" t="str">
            <v>Entre Ríos</v>
          </cell>
        </row>
        <row r="137">
          <cell r="B137" t="str">
            <v>La Rioja</v>
          </cell>
        </row>
        <row r="138">
          <cell r="B138" t="str">
            <v>Santiago del Estero</v>
          </cell>
        </row>
        <row r="139">
          <cell r="B139" t="str">
            <v>Chaco</v>
          </cell>
        </row>
        <row r="140">
          <cell r="B140" t="str">
            <v>San Juan</v>
          </cell>
        </row>
        <row r="141">
          <cell r="B141" t="str">
            <v>Catamarca</v>
          </cell>
        </row>
        <row r="142">
          <cell r="B142" t="str">
            <v>La Pampa</v>
          </cell>
        </row>
        <row r="143">
          <cell r="B143" t="str">
            <v>Mendoza</v>
          </cell>
        </row>
        <row r="144">
          <cell r="B144" t="str">
            <v>Misiones</v>
          </cell>
        </row>
        <row r="145">
          <cell r="B145" t="str">
            <v>Formosa</v>
          </cell>
        </row>
        <row r="146">
          <cell r="B146" t="str">
            <v>Neuquén</v>
          </cell>
        </row>
        <row r="147">
          <cell r="B147" t="str">
            <v>Río Negro</v>
          </cell>
        </row>
        <row r="148">
          <cell r="B148" t="str">
            <v>Santa Fe</v>
          </cell>
        </row>
        <row r="149">
          <cell r="B149" t="str">
            <v>Tucumán</v>
          </cell>
        </row>
        <row r="150">
          <cell r="B150" t="str">
            <v>Chubut</v>
          </cell>
        </row>
        <row r="151">
          <cell r="B151" t="str">
            <v>Tierra del Fuego</v>
          </cell>
        </row>
        <row r="152">
          <cell r="B152" t="str">
            <v>Corrientes</v>
          </cell>
        </row>
        <row r="153">
          <cell r="B153" t="str">
            <v>Córdoba</v>
          </cell>
        </row>
        <row r="154">
          <cell r="B154" t="str">
            <v>Jujuy</v>
          </cell>
        </row>
        <row r="155">
          <cell r="B155" t="str">
            <v>Santa Cruz</v>
          </cell>
        </row>
        <row r="156">
          <cell r="B156" t="str">
            <v>Ciudad Autónoma de Buenos Aires</v>
          </cell>
        </row>
        <row r="157">
          <cell r="B157" t="str">
            <v>Burgenland</v>
          </cell>
        </row>
        <row r="158">
          <cell r="B158" t="str">
            <v>Kärnten</v>
          </cell>
        </row>
        <row r="159">
          <cell r="B159" t="str">
            <v>Niederösterreich</v>
          </cell>
        </row>
        <row r="160">
          <cell r="B160" t="str">
            <v>Oberösterreich</v>
          </cell>
        </row>
        <row r="161">
          <cell r="B161" t="str">
            <v>Salzburg</v>
          </cell>
        </row>
        <row r="162">
          <cell r="B162" t="str">
            <v>Steiermark</v>
          </cell>
        </row>
        <row r="163">
          <cell r="B163" t="str">
            <v>Tirol</v>
          </cell>
        </row>
        <row r="164">
          <cell r="B164" t="str">
            <v>Vorarlberg</v>
          </cell>
        </row>
        <row r="165">
          <cell r="B165" t="str">
            <v>Wien</v>
          </cell>
        </row>
        <row r="166">
          <cell r="B166" t="str">
            <v>Australian Capital Territory</v>
          </cell>
        </row>
        <row r="167">
          <cell r="B167" t="str">
            <v>Northern Territory</v>
          </cell>
        </row>
        <row r="168">
          <cell r="B168" t="str">
            <v>New South Wales</v>
          </cell>
        </row>
        <row r="169">
          <cell r="B169" t="str">
            <v>Queensland</v>
          </cell>
        </row>
        <row r="170">
          <cell r="B170" t="str">
            <v>South Australia</v>
          </cell>
        </row>
        <row r="171">
          <cell r="B171" t="str">
            <v>Tasmania</v>
          </cell>
        </row>
        <row r="172">
          <cell r="B172" t="str">
            <v>Victoria</v>
          </cell>
        </row>
        <row r="173">
          <cell r="B173" t="str">
            <v>Western Australia</v>
          </cell>
        </row>
        <row r="174">
          <cell r="B174" t="str">
            <v>Bakı</v>
          </cell>
        </row>
        <row r="175">
          <cell r="B175" t="str">
            <v>Gəncə</v>
          </cell>
        </row>
        <row r="176">
          <cell r="B176" t="str">
            <v>Lənkəran</v>
          </cell>
        </row>
        <row r="177">
          <cell r="B177" t="str">
            <v>Mingəçevir</v>
          </cell>
        </row>
        <row r="178">
          <cell r="B178" t="str">
            <v>Naftalan</v>
          </cell>
        </row>
        <row r="179">
          <cell r="B179" t="str">
            <v>Şəki</v>
          </cell>
        </row>
        <row r="180">
          <cell r="B180" t="str">
            <v>Sumqayıt</v>
          </cell>
        </row>
        <row r="181">
          <cell r="B181" t="str">
            <v>Şirvan</v>
          </cell>
        </row>
        <row r="182">
          <cell r="B182" t="str">
            <v>Xankəndi</v>
          </cell>
        </row>
        <row r="183">
          <cell r="B183" t="str">
            <v>Yevlax</v>
          </cell>
        </row>
        <row r="184">
          <cell r="B184" t="str">
            <v>Abşeron</v>
          </cell>
        </row>
        <row r="185">
          <cell r="B185" t="str">
            <v>Ağstafa</v>
          </cell>
        </row>
        <row r="186">
          <cell r="B186" t="str">
            <v>Ağcabədi</v>
          </cell>
        </row>
        <row r="187">
          <cell r="B187" t="str">
            <v>Ağdam</v>
          </cell>
        </row>
        <row r="188">
          <cell r="B188" t="str">
            <v>Ağdaş</v>
          </cell>
        </row>
        <row r="189">
          <cell r="B189" t="str">
            <v>Ağsu</v>
          </cell>
        </row>
        <row r="190">
          <cell r="B190" t="str">
            <v>Astara</v>
          </cell>
        </row>
        <row r="191">
          <cell r="B191" t="str">
            <v>Balakən</v>
          </cell>
        </row>
        <row r="192">
          <cell r="B192" t="str">
            <v>Bərdə</v>
          </cell>
        </row>
        <row r="193">
          <cell r="B193" t="str">
            <v>Beyləqan</v>
          </cell>
        </row>
        <row r="194">
          <cell r="B194" t="str">
            <v>Biləsuvar</v>
          </cell>
        </row>
        <row r="195">
          <cell r="B195" t="str">
            <v>Cəbrayıl</v>
          </cell>
        </row>
        <row r="196">
          <cell r="B196" t="str">
            <v>Cəlilabad</v>
          </cell>
        </row>
        <row r="197">
          <cell r="B197" t="str">
            <v>Daşkəsən</v>
          </cell>
        </row>
        <row r="198">
          <cell r="B198" t="str">
            <v>Füzuli</v>
          </cell>
        </row>
        <row r="199">
          <cell r="B199" t="str">
            <v>Gədəbəy</v>
          </cell>
        </row>
        <row r="200">
          <cell r="B200" t="str">
            <v>Goranboy</v>
          </cell>
        </row>
        <row r="201">
          <cell r="B201" t="str">
            <v>Göyçay</v>
          </cell>
        </row>
        <row r="202">
          <cell r="B202" t="str">
            <v>Göygöl</v>
          </cell>
        </row>
        <row r="203">
          <cell r="B203" t="str">
            <v>Hacıqabul</v>
          </cell>
        </row>
        <row r="204">
          <cell r="B204" t="str">
            <v>İmişli</v>
          </cell>
        </row>
        <row r="205">
          <cell r="B205" t="str">
            <v>İsmayıllı</v>
          </cell>
        </row>
        <row r="206">
          <cell r="B206" t="str">
            <v>Kəlbəcər</v>
          </cell>
        </row>
        <row r="207">
          <cell r="B207" t="str">
            <v>Kürdəmir</v>
          </cell>
        </row>
        <row r="208">
          <cell r="B208" t="str">
            <v>Laçın</v>
          </cell>
        </row>
        <row r="209">
          <cell r="B209" t="str">
            <v>Lənkəran</v>
          </cell>
        </row>
        <row r="210">
          <cell r="B210" t="str">
            <v>Lerik</v>
          </cell>
        </row>
        <row r="211">
          <cell r="B211" t="str">
            <v>Masallı</v>
          </cell>
        </row>
        <row r="212">
          <cell r="B212" t="str">
            <v>Neftçala</v>
          </cell>
        </row>
        <row r="213">
          <cell r="B213" t="str">
            <v>Oğuz</v>
          </cell>
        </row>
        <row r="214">
          <cell r="B214" t="str">
            <v>Qəbələ</v>
          </cell>
        </row>
        <row r="215">
          <cell r="B215" t="str">
            <v>Qax</v>
          </cell>
        </row>
        <row r="216">
          <cell r="B216" t="str">
            <v>Qazax</v>
          </cell>
        </row>
        <row r="217">
          <cell r="B217" t="str">
            <v>Quba</v>
          </cell>
        </row>
        <row r="218">
          <cell r="B218" t="str">
            <v>Qubadlı</v>
          </cell>
        </row>
        <row r="219">
          <cell r="B219" t="str">
            <v>Qobustan</v>
          </cell>
        </row>
        <row r="220">
          <cell r="B220" t="str">
            <v>Qusar</v>
          </cell>
        </row>
        <row r="221">
          <cell r="B221" t="str">
            <v>Sabirabad</v>
          </cell>
        </row>
        <row r="222">
          <cell r="B222" t="str">
            <v>Şəki</v>
          </cell>
        </row>
        <row r="223">
          <cell r="B223" t="str">
            <v>Salyan</v>
          </cell>
        </row>
        <row r="224">
          <cell r="B224" t="str">
            <v>Saatlı</v>
          </cell>
        </row>
        <row r="225">
          <cell r="B225" t="str">
            <v>Şabran</v>
          </cell>
        </row>
        <row r="226">
          <cell r="B226" t="str">
            <v>Siyəzən</v>
          </cell>
        </row>
        <row r="227">
          <cell r="B227" t="str">
            <v>Şəmkir</v>
          </cell>
        </row>
        <row r="228">
          <cell r="B228" t="str">
            <v>Şamaxı</v>
          </cell>
        </row>
        <row r="229">
          <cell r="B229" t="str">
            <v>Samux</v>
          </cell>
        </row>
        <row r="230">
          <cell r="B230" t="str">
            <v>Şuşa</v>
          </cell>
        </row>
        <row r="231">
          <cell r="B231" t="str">
            <v>Tərtər</v>
          </cell>
        </row>
        <row r="232">
          <cell r="B232" t="str">
            <v>Tovuz</v>
          </cell>
        </row>
        <row r="233">
          <cell r="B233" t="str">
            <v>Ucar</v>
          </cell>
        </row>
        <row r="234">
          <cell r="B234" t="str">
            <v>Xaçmaz</v>
          </cell>
        </row>
        <row r="235">
          <cell r="B235" t="str">
            <v>Xocalı</v>
          </cell>
        </row>
        <row r="236">
          <cell r="B236" t="str">
            <v>Xızı</v>
          </cell>
        </row>
        <row r="237">
          <cell r="B237" t="str">
            <v>Xocavənd</v>
          </cell>
        </row>
        <row r="238">
          <cell r="B238" t="str">
            <v>Yardımlı</v>
          </cell>
        </row>
        <row r="239">
          <cell r="B239" t="str">
            <v>Yevlax</v>
          </cell>
        </row>
        <row r="240">
          <cell r="B240" t="str">
            <v>Zəngilan</v>
          </cell>
        </row>
        <row r="241">
          <cell r="B241" t="str">
            <v>Zaqatala</v>
          </cell>
        </row>
        <row r="242">
          <cell r="B242" t="str">
            <v>Zərdab</v>
          </cell>
        </row>
        <row r="243">
          <cell r="B243" t="str">
            <v>Naxçıvan</v>
          </cell>
        </row>
        <row r="244">
          <cell r="B244" t="str">
            <v>Naxçıvan</v>
          </cell>
        </row>
        <row r="245">
          <cell r="B245" t="str">
            <v>Babək</v>
          </cell>
        </row>
        <row r="246">
          <cell r="B246" t="str">
            <v>Culfa</v>
          </cell>
        </row>
        <row r="247">
          <cell r="B247" t="str">
            <v>Kǝngǝrli</v>
          </cell>
        </row>
        <row r="248">
          <cell r="B248" t="str">
            <v>Ordubad</v>
          </cell>
        </row>
        <row r="249">
          <cell r="B249" t="str">
            <v>Sədərək</v>
          </cell>
        </row>
        <row r="250">
          <cell r="B250" t="str">
            <v>Şahbuz</v>
          </cell>
        </row>
        <row r="251">
          <cell r="B251" t="str">
            <v>Şərur</v>
          </cell>
        </row>
        <row r="252">
          <cell r="B252" t="str">
            <v>Federacija Bosne i Hercegovine</v>
          </cell>
        </row>
        <row r="253">
          <cell r="B253" t="str">
            <v>Federacija Bosne i Hercegovine</v>
          </cell>
        </row>
        <row r="254">
          <cell r="B254" t="str">
            <v>Federacija Bosne i Hercegovine</v>
          </cell>
        </row>
        <row r="255">
          <cell r="B255" t="str">
            <v>Republika Srpska</v>
          </cell>
        </row>
        <row r="256">
          <cell r="B256" t="str">
            <v>Republika Srpska</v>
          </cell>
        </row>
        <row r="257">
          <cell r="B257" t="str">
            <v>Republika Srpska</v>
          </cell>
        </row>
        <row r="258">
          <cell r="B258" t="str">
            <v>Brčko distrikt</v>
          </cell>
        </row>
        <row r="259">
          <cell r="B259" t="str">
            <v>Brčko distrikt</v>
          </cell>
        </row>
        <row r="260">
          <cell r="B260" t="str">
            <v>Brčko distrikt</v>
          </cell>
        </row>
        <row r="261">
          <cell r="B261" t="str">
            <v>Christ Church</v>
          </cell>
        </row>
        <row r="262">
          <cell r="B262" t="str">
            <v>Saint Andrew</v>
          </cell>
        </row>
        <row r="263">
          <cell r="B263" t="str">
            <v>Saint George</v>
          </cell>
        </row>
        <row r="264">
          <cell r="B264" t="str">
            <v>Saint James</v>
          </cell>
        </row>
        <row r="265">
          <cell r="B265" t="str">
            <v>Saint John</v>
          </cell>
        </row>
        <row r="266">
          <cell r="B266" t="str">
            <v>Saint Joseph</v>
          </cell>
        </row>
        <row r="267">
          <cell r="B267" t="str">
            <v>Saint Lucy</v>
          </cell>
        </row>
        <row r="268">
          <cell r="B268" t="str">
            <v>Saint Michael</v>
          </cell>
        </row>
        <row r="269">
          <cell r="B269" t="str">
            <v>Saint Peter</v>
          </cell>
        </row>
        <row r="270">
          <cell r="B270" t="str">
            <v>Saint Philip</v>
          </cell>
        </row>
        <row r="271">
          <cell r="B271" t="str">
            <v>Saint Thomas</v>
          </cell>
        </row>
        <row r="272">
          <cell r="B272" t="str">
            <v>Barisal</v>
          </cell>
        </row>
        <row r="273">
          <cell r="B273" t="str">
            <v>Barguna</v>
          </cell>
        </row>
        <row r="274">
          <cell r="B274" t="str">
            <v>Barisal</v>
          </cell>
        </row>
        <row r="275">
          <cell r="B275" t="str">
            <v>Bhola</v>
          </cell>
        </row>
        <row r="276">
          <cell r="B276" t="str">
            <v>Jhalakathi</v>
          </cell>
        </row>
        <row r="277">
          <cell r="B277" t="str">
            <v>Pirojpur</v>
          </cell>
        </row>
        <row r="278">
          <cell r="B278" t="str">
            <v>Patuakhali</v>
          </cell>
        </row>
        <row r="279">
          <cell r="B279" t="str">
            <v>Chittagong</v>
          </cell>
        </row>
        <row r="280">
          <cell r="B280" t="str">
            <v>Bandarban</v>
          </cell>
        </row>
        <row r="281">
          <cell r="B281" t="str">
            <v>Brahmanbaria</v>
          </cell>
        </row>
        <row r="282">
          <cell r="B282" t="str">
            <v>Comilla</v>
          </cell>
        </row>
        <row r="283">
          <cell r="B283" t="str">
            <v>Chandpur</v>
          </cell>
        </row>
        <row r="284">
          <cell r="B284" t="str">
            <v>Chittagong</v>
          </cell>
        </row>
        <row r="285">
          <cell r="B285" t="str">
            <v>Cox's Bazar</v>
          </cell>
        </row>
        <row r="286">
          <cell r="B286" t="str">
            <v>Feni</v>
          </cell>
        </row>
        <row r="287">
          <cell r="B287" t="str">
            <v>Khagrachhari</v>
          </cell>
        </row>
        <row r="288">
          <cell r="B288" t="str">
            <v>Lakshmipur</v>
          </cell>
        </row>
        <row r="289">
          <cell r="B289" t="str">
            <v>Noakhali</v>
          </cell>
        </row>
        <row r="290">
          <cell r="B290" t="str">
            <v>Rangamati</v>
          </cell>
        </row>
        <row r="291">
          <cell r="B291" t="str">
            <v>Dhaka</v>
          </cell>
        </row>
        <row r="292">
          <cell r="B292" t="str">
            <v>Dhaka</v>
          </cell>
        </row>
        <row r="293">
          <cell r="B293" t="str">
            <v>Faridpur</v>
          </cell>
        </row>
        <row r="294">
          <cell r="B294" t="str">
            <v>Gopalganj</v>
          </cell>
        </row>
        <row r="295">
          <cell r="B295" t="str">
            <v>Gazipur</v>
          </cell>
        </row>
        <row r="296">
          <cell r="B296" t="str">
            <v>Kishoreganj</v>
          </cell>
        </row>
        <row r="297">
          <cell r="B297" t="str">
            <v>Manikganj</v>
          </cell>
        </row>
        <row r="298">
          <cell r="B298" t="str">
            <v>Munshiganj</v>
          </cell>
        </row>
        <row r="299">
          <cell r="B299" t="str">
            <v>Madaripur</v>
          </cell>
        </row>
        <row r="300">
          <cell r="B300" t="str">
            <v>Narayanganj</v>
          </cell>
        </row>
        <row r="301">
          <cell r="B301" t="str">
            <v>Narsingdi</v>
          </cell>
        </row>
        <row r="302">
          <cell r="B302" t="str">
            <v>Rajbari</v>
          </cell>
        </row>
        <row r="303">
          <cell r="B303" t="str">
            <v>Shariatpur</v>
          </cell>
        </row>
        <row r="304">
          <cell r="B304" t="str">
            <v>Tangail</v>
          </cell>
        </row>
        <row r="305">
          <cell r="B305" t="str">
            <v>Khulna</v>
          </cell>
        </row>
        <row r="306">
          <cell r="B306" t="str">
            <v>Bagerhat</v>
          </cell>
        </row>
        <row r="307">
          <cell r="B307" t="str">
            <v>Chuadanga</v>
          </cell>
        </row>
        <row r="308">
          <cell r="B308" t="str">
            <v>Jessore</v>
          </cell>
        </row>
        <row r="309">
          <cell r="B309" t="str">
            <v>Jhenaidah</v>
          </cell>
        </row>
        <row r="310">
          <cell r="B310" t="str">
            <v>Khulna</v>
          </cell>
        </row>
        <row r="311">
          <cell r="B311" t="str">
            <v>Kushtia</v>
          </cell>
        </row>
        <row r="312">
          <cell r="B312" t="str">
            <v>Magura</v>
          </cell>
        </row>
        <row r="313">
          <cell r="B313" t="str">
            <v>Meherpur</v>
          </cell>
        </row>
        <row r="314">
          <cell r="B314" t="str">
            <v>Narail</v>
          </cell>
        </row>
        <row r="315">
          <cell r="B315" t="str">
            <v>Satkhira</v>
          </cell>
        </row>
        <row r="316">
          <cell r="B316" t="str">
            <v>Rajshahi</v>
          </cell>
        </row>
        <row r="317">
          <cell r="B317" t="str">
            <v>Bogra</v>
          </cell>
        </row>
        <row r="318">
          <cell r="B318" t="str">
            <v>Joypurhat</v>
          </cell>
        </row>
        <row r="319">
          <cell r="B319" t="str">
            <v>Natore</v>
          </cell>
        </row>
        <row r="320">
          <cell r="B320" t="str">
            <v>Chapai Nawabganj</v>
          </cell>
        </row>
        <row r="321">
          <cell r="B321" t="str">
            <v>Naogaon</v>
          </cell>
        </row>
        <row r="322">
          <cell r="B322" t="str">
            <v>Pabna</v>
          </cell>
        </row>
        <row r="323">
          <cell r="B323" t="str">
            <v>Rajshahi</v>
          </cell>
        </row>
        <row r="324">
          <cell r="B324" t="str">
            <v>Sirajganj</v>
          </cell>
        </row>
        <row r="325">
          <cell r="B325" t="str">
            <v>Rangpur</v>
          </cell>
        </row>
        <row r="326">
          <cell r="B326" t="str">
            <v>Dinajpur</v>
          </cell>
        </row>
        <row r="327">
          <cell r="B327" t="str">
            <v>Gaibandha</v>
          </cell>
        </row>
        <row r="328">
          <cell r="B328" t="str">
            <v>Kurigram</v>
          </cell>
        </row>
        <row r="329">
          <cell r="B329" t="str">
            <v>Lalmonirhat</v>
          </cell>
        </row>
        <row r="330">
          <cell r="B330" t="str">
            <v>Nilphamari</v>
          </cell>
        </row>
        <row r="331">
          <cell r="B331" t="str">
            <v>Panchagarh</v>
          </cell>
        </row>
        <row r="332">
          <cell r="B332" t="str">
            <v>Rangpur</v>
          </cell>
        </row>
        <row r="333">
          <cell r="B333" t="str">
            <v>Thakurgaon</v>
          </cell>
        </row>
        <row r="334">
          <cell r="B334" t="str">
            <v>Sylhet</v>
          </cell>
        </row>
        <row r="335">
          <cell r="B335" t="str">
            <v>Habiganj</v>
          </cell>
        </row>
        <row r="336">
          <cell r="B336" t="str">
            <v>Moulvibazar</v>
          </cell>
        </row>
        <row r="337">
          <cell r="B337" t="str">
            <v>Sylhet</v>
          </cell>
        </row>
        <row r="338">
          <cell r="B338" t="str">
            <v>Sunamganj</v>
          </cell>
        </row>
        <row r="339">
          <cell r="B339" t="str">
            <v>Mymensingh</v>
          </cell>
        </row>
        <row r="340">
          <cell r="B340" t="str">
            <v>Jamalpur</v>
          </cell>
        </row>
        <row r="341">
          <cell r="B341" t="str">
            <v>Mymensingh</v>
          </cell>
        </row>
        <row r="342">
          <cell r="B342" t="str">
            <v>Netrakona</v>
          </cell>
        </row>
        <row r="343">
          <cell r="B343" t="str">
            <v>Sherpur</v>
          </cell>
        </row>
        <row r="344">
          <cell r="B344" t="str">
            <v>Bruxelles-Capitale, Région de</v>
          </cell>
        </row>
        <row r="345">
          <cell r="B345" t="str">
            <v>Brussels Hoofdstedelijk Gewest</v>
          </cell>
        </row>
        <row r="346">
          <cell r="B346" t="str">
            <v>Vlaams Gewest</v>
          </cell>
        </row>
        <row r="347">
          <cell r="B347" t="str">
            <v>Antwerpen</v>
          </cell>
        </row>
        <row r="348">
          <cell r="B348" t="str">
            <v>Vlaams-Brabant</v>
          </cell>
        </row>
        <row r="349">
          <cell r="B349" t="str">
            <v>Limburg</v>
          </cell>
        </row>
        <row r="350">
          <cell r="B350" t="str">
            <v>Oost-Vlaanderen</v>
          </cell>
        </row>
        <row r="351">
          <cell r="B351" t="str">
            <v>West-Vlaanderen</v>
          </cell>
        </row>
        <row r="352">
          <cell r="B352" t="str">
            <v>wallonne, Région</v>
          </cell>
        </row>
        <row r="353">
          <cell r="B353" t="str">
            <v>Brabant wallon</v>
          </cell>
        </row>
        <row r="354">
          <cell r="B354" t="str">
            <v>Hainaut</v>
          </cell>
        </row>
        <row r="355">
          <cell r="B355" t="str">
            <v>Liège</v>
          </cell>
        </row>
        <row r="356">
          <cell r="B356" t="str">
            <v>Luxembourg</v>
          </cell>
        </row>
        <row r="357">
          <cell r="B357" t="str">
            <v>Namur</v>
          </cell>
        </row>
        <row r="358">
          <cell r="B358" t="str">
            <v>Boucle du Mouhoun</v>
          </cell>
        </row>
        <row r="359">
          <cell r="B359" t="str">
            <v>Balé</v>
          </cell>
        </row>
        <row r="360">
          <cell r="B360" t="str">
            <v>Banwa</v>
          </cell>
        </row>
        <row r="361">
          <cell r="B361" t="str">
            <v>Kossi</v>
          </cell>
        </row>
        <row r="362">
          <cell r="B362" t="str">
            <v>Mouhoun</v>
          </cell>
        </row>
        <row r="363">
          <cell r="B363" t="str">
            <v>Nayala</v>
          </cell>
        </row>
        <row r="364">
          <cell r="B364" t="str">
            <v>Sourou</v>
          </cell>
        </row>
        <row r="365">
          <cell r="B365" t="str">
            <v>Cascades</v>
          </cell>
        </row>
        <row r="366">
          <cell r="B366" t="str">
            <v>Comoé</v>
          </cell>
        </row>
        <row r="367">
          <cell r="B367" t="str">
            <v>Léraba</v>
          </cell>
        </row>
        <row r="368">
          <cell r="B368" t="str">
            <v>Centre</v>
          </cell>
        </row>
        <row r="369">
          <cell r="B369" t="str">
            <v>Kadiogo</v>
          </cell>
        </row>
        <row r="370">
          <cell r="B370" t="str">
            <v>Centre-Est</v>
          </cell>
        </row>
        <row r="371">
          <cell r="B371" t="str">
            <v>Boulgou</v>
          </cell>
        </row>
        <row r="372">
          <cell r="B372" t="str">
            <v>Koulpélogo</v>
          </cell>
        </row>
        <row r="373">
          <cell r="B373" t="str">
            <v>Kouritenga</v>
          </cell>
        </row>
        <row r="374">
          <cell r="B374" t="str">
            <v>Centre-Nord</v>
          </cell>
        </row>
        <row r="375">
          <cell r="B375" t="str">
            <v>Bam</v>
          </cell>
        </row>
        <row r="376">
          <cell r="B376" t="str">
            <v>Namentenga</v>
          </cell>
        </row>
        <row r="377">
          <cell r="B377" t="str">
            <v>Sanmatenga</v>
          </cell>
        </row>
        <row r="378">
          <cell r="B378" t="str">
            <v>Centre-Ouest</v>
          </cell>
        </row>
        <row r="379">
          <cell r="B379" t="str">
            <v>Boulkiemdé</v>
          </cell>
        </row>
        <row r="380">
          <cell r="B380" t="str">
            <v>Sissili</v>
          </cell>
        </row>
        <row r="381">
          <cell r="B381" t="str">
            <v>Sanguié</v>
          </cell>
        </row>
        <row r="382">
          <cell r="B382" t="str">
            <v>Ziro</v>
          </cell>
        </row>
        <row r="383">
          <cell r="B383" t="str">
            <v>Centre-Sud</v>
          </cell>
        </row>
        <row r="384">
          <cell r="B384" t="str">
            <v>Bazèga</v>
          </cell>
        </row>
        <row r="385">
          <cell r="B385" t="str">
            <v>Nahouri</v>
          </cell>
        </row>
        <row r="386">
          <cell r="B386" t="str">
            <v>Zoundwéogo</v>
          </cell>
        </row>
        <row r="387">
          <cell r="B387" t="str">
            <v>Est</v>
          </cell>
        </row>
        <row r="388">
          <cell r="B388" t="str">
            <v>Gnagna</v>
          </cell>
        </row>
        <row r="389">
          <cell r="B389" t="str">
            <v>Gourma</v>
          </cell>
        </row>
        <row r="390">
          <cell r="B390" t="str">
            <v>Komondjari</v>
          </cell>
        </row>
        <row r="391">
          <cell r="B391" t="str">
            <v>Kompienga</v>
          </cell>
        </row>
        <row r="392">
          <cell r="B392" t="str">
            <v>Tapoa</v>
          </cell>
        </row>
        <row r="393">
          <cell r="B393" t="str">
            <v>Hauts-Bassins</v>
          </cell>
        </row>
        <row r="394">
          <cell r="B394" t="str">
            <v>Houet</v>
          </cell>
        </row>
        <row r="395">
          <cell r="B395" t="str">
            <v>Kénédougou</v>
          </cell>
        </row>
        <row r="396">
          <cell r="B396" t="str">
            <v>Tuy</v>
          </cell>
        </row>
        <row r="397">
          <cell r="B397" t="str">
            <v>Nord</v>
          </cell>
        </row>
        <row r="398">
          <cell r="B398" t="str">
            <v>Loroum</v>
          </cell>
        </row>
        <row r="399">
          <cell r="B399" t="str">
            <v>Passoré</v>
          </cell>
        </row>
        <row r="400">
          <cell r="B400" t="str">
            <v>Yatenga</v>
          </cell>
        </row>
        <row r="401">
          <cell r="B401" t="str">
            <v>Zondoma</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Séno</v>
          </cell>
        </row>
        <row r="409">
          <cell r="B409" t="str">
            <v>Soum</v>
          </cell>
        </row>
        <row r="410">
          <cell r="B410" t="str">
            <v>Yagha</v>
          </cell>
        </row>
        <row r="411">
          <cell r="B411" t="str">
            <v>Sud-Ouest</v>
          </cell>
        </row>
        <row r="412">
          <cell r="B412" t="str">
            <v>Bougouriba</v>
          </cell>
        </row>
        <row r="413">
          <cell r="B413" t="str">
            <v>Ioba</v>
          </cell>
        </row>
        <row r="414">
          <cell r="B414" t="str">
            <v>Noumbiel</v>
          </cell>
        </row>
        <row r="415">
          <cell r="B415" t="str">
            <v>Poni</v>
          </cell>
        </row>
        <row r="416">
          <cell r="B416" t="str">
            <v>Blagoevgrad</v>
          </cell>
        </row>
        <row r="417">
          <cell r="B417" t="str">
            <v>Burgas</v>
          </cell>
        </row>
        <row r="418">
          <cell r="B418" t="str">
            <v>Varna</v>
          </cell>
        </row>
        <row r="419">
          <cell r="B419" t="str">
            <v>Veliko Tarnovo</v>
          </cell>
        </row>
        <row r="420">
          <cell r="B420" t="str">
            <v>Vidin</v>
          </cell>
        </row>
        <row r="421">
          <cell r="B421" t="str">
            <v>Vratsa</v>
          </cell>
        </row>
        <row r="422">
          <cell r="B422" t="str">
            <v>Gabrovo</v>
          </cell>
        </row>
        <row r="423">
          <cell r="B423" t="str">
            <v>Dobrich</v>
          </cell>
        </row>
        <row r="424">
          <cell r="B424" t="str">
            <v>Kardzhali</v>
          </cell>
        </row>
        <row r="425">
          <cell r="B425" t="str">
            <v>Kyustendil</v>
          </cell>
        </row>
        <row r="426">
          <cell r="B426" t="str">
            <v>Lovech</v>
          </cell>
        </row>
        <row r="427">
          <cell r="B427" t="str">
            <v>Montana</v>
          </cell>
        </row>
        <row r="428">
          <cell r="B428" t="str">
            <v>Pazardzhik</v>
          </cell>
        </row>
        <row r="429">
          <cell r="B429" t="str">
            <v>Pernik</v>
          </cell>
        </row>
        <row r="430">
          <cell r="B430" t="str">
            <v>Pleven</v>
          </cell>
        </row>
        <row r="431">
          <cell r="B431" t="str">
            <v>Plovdiv</v>
          </cell>
        </row>
        <row r="432">
          <cell r="B432" t="str">
            <v>Razgrad</v>
          </cell>
        </row>
        <row r="433">
          <cell r="B433" t="str">
            <v>Ruse</v>
          </cell>
        </row>
        <row r="434">
          <cell r="B434" t="str">
            <v>Silistra</v>
          </cell>
        </row>
        <row r="435">
          <cell r="B435" t="str">
            <v>Sliven</v>
          </cell>
        </row>
        <row r="436">
          <cell r="B436" t="str">
            <v>Smolyan</v>
          </cell>
        </row>
        <row r="437">
          <cell r="B437" t="str">
            <v>Sofia (stolitsa)</v>
          </cell>
        </row>
        <row r="438">
          <cell r="B438" t="str">
            <v>Sofia</v>
          </cell>
        </row>
        <row r="439">
          <cell r="B439" t="str">
            <v>Stara Zagora</v>
          </cell>
        </row>
        <row r="440">
          <cell r="B440" t="str">
            <v>Targovishte</v>
          </cell>
        </row>
        <row r="441">
          <cell r="B441" t="str">
            <v>Haskovo</v>
          </cell>
        </row>
        <row r="442">
          <cell r="B442" t="str">
            <v>Shumen</v>
          </cell>
        </row>
        <row r="443">
          <cell r="B443" t="str">
            <v>Yambol</v>
          </cell>
        </row>
        <row r="444">
          <cell r="B444" t="str">
            <v>Al ‘Āşimah</v>
          </cell>
        </row>
        <row r="445">
          <cell r="B445" t="str">
            <v>Al Janūbīyah</v>
          </cell>
        </row>
        <row r="446">
          <cell r="B446" t="str">
            <v>Al Muḩarraq</v>
          </cell>
        </row>
        <row r="447">
          <cell r="B447" t="str">
            <v>Ash Shamālīyah</v>
          </cell>
        </row>
        <row r="448">
          <cell r="B448" t="str">
            <v>Bubanza</v>
          </cell>
        </row>
        <row r="449">
          <cell r="B449" t="str">
            <v>Bubanza</v>
          </cell>
        </row>
        <row r="450">
          <cell r="B450" t="str">
            <v>Bujumbura Rural</v>
          </cell>
        </row>
        <row r="451">
          <cell r="B451" t="str">
            <v>Bujumbura Rural</v>
          </cell>
        </row>
        <row r="452">
          <cell r="B452" t="str">
            <v>Bujumbura Mairie</v>
          </cell>
        </row>
        <row r="453">
          <cell r="B453" t="str">
            <v>Bujumbura Mairie</v>
          </cell>
        </row>
        <row r="454">
          <cell r="B454" t="str">
            <v>Bururi</v>
          </cell>
        </row>
        <row r="455">
          <cell r="B455" t="str">
            <v>Bururi</v>
          </cell>
        </row>
        <row r="456">
          <cell r="B456" t="str">
            <v>Cankuzo</v>
          </cell>
        </row>
        <row r="457">
          <cell r="B457" t="str">
            <v>Cankuzo</v>
          </cell>
        </row>
        <row r="458">
          <cell r="B458" t="str">
            <v>Cibitoke</v>
          </cell>
        </row>
        <row r="459">
          <cell r="B459" t="str">
            <v>Cibitoke</v>
          </cell>
        </row>
        <row r="460">
          <cell r="B460" t="str">
            <v>Gitega</v>
          </cell>
        </row>
        <row r="461">
          <cell r="B461" t="str">
            <v>Gitega</v>
          </cell>
        </row>
        <row r="462">
          <cell r="B462" t="str">
            <v>Kirundo</v>
          </cell>
        </row>
        <row r="463">
          <cell r="B463" t="str">
            <v>Kirundo</v>
          </cell>
        </row>
        <row r="464">
          <cell r="B464" t="str">
            <v>Karuzi</v>
          </cell>
        </row>
        <row r="465">
          <cell r="B465" t="str">
            <v>Karuzi</v>
          </cell>
        </row>
        <row r="466">
          <cell r="B466" t="str">
            <v>Kayanza</v>
          </cell>
        </row>
        <row r="467">
          <cell r="B467" t="str">
            <v>Kayanza</v>
          </cell>
        </row>
        <row r="468">
          <cell r="B468" t="str">
            <v>Makamba</v>
          </cell>
        </row>
        <row r="469">
          <cell r="B469" t="str">
            <v>Makamba</v>
          </cell>
        </row>
        <row r="470">
          <cell r="B470" t="str">
            <v>Muramvya</v>
          </cell>
        </row>
        <row r="471">
          <cell r="B471" t="str">
            <v>Muramvya</v>
          </cell>
        </row>
        <row r="472">
          <cell r="B472" t="str">
            <v>Mwaro</v>
          </cell>
        </row>
        <row r="473">
          <cell r="B473" t="str">
            <v>Mwaro</v>
          </cell>
        </row>
        <row r="474">
          <cell r="B474" t="str">
            <v>Muyinga</v>
          </cell>
        </row>
        <row r="475">
          <cell r="B475" t="str">
            <v>Muyinga</v>
          </cell>
        </row>
        <row r="476">
          <cell r="B476" t="str">
            <v>Ngozi</v>
          </cell>
        </row>
        <row r="477">
          <cell r="B477" t="str">
            <v>Ngozi</v>
          </cell>
        </row>
        <row r="478">
          <cell r="B478" t="str">
            <v>Rumonge</v>
          </cell>
        </row>
        <row r="479">
          <cell r="B479" t="str">
            <v>Rumonge</v>
          </cell>
        </row>
        <row r="480">
          <cell r="B480" t="str">
            <v>Rutana</v>
          </cell>
        </row>
        <row r="481">
          <cell r="B481" t="str">
            <v>Rutana</v>
          </cell>
        </row>
        <row r="482">
          <cell r="B482" t="str">
            <v>Ruyigi</v>
          </cell>
        </row>
        <row r="483">
          <cell r="B483" t="str">
            <v>Ruyigi</v>
          </cell>
        </row>
        <row r="484">
          <cell r="B484" t="str">
            <v>Atacora</v>
          </cell>
        </row>
        <row r="485">
          <cell r="B485" t="str">
            <v>Alibori</v>
          </cell>
        </row>
        <row r="486">
          <cell r="B486" t="str">
            <v>Atlantique</v>
          </cell>
        </row>
        <row r="487">
          <cell r="B487" t="str">
            <v>Borgou</v>
          </cell>
        </row>
        <row r="488">
          <cell r="B488" t="str">
            <v>Collines</v>
          </cell>
        </row>
        <row r="489">
          <cell r="B489" t="str">
            <v>Donga</v>
          </cell>
        </row>
        <row r="490">
          <cell r="B490" t="str">
            <v>Couffo</v>
          </cell>
        </row>
        <row r="491">
          <cell r="B491" t="str">
            <v>Littoral</v>
          </cell>
        </row>
        <row r="492">
          <cell r="B492" t="str">
            <v>Mono</v>
          </cell>
        </row>
        <row r="493">
          <cell r="B493" t="str">
            <v>Ouémé</v>
          </cell>
        </row>
        <row r="494">
          <cell r="B494" t="str">
            <v>Plateau</v>
          </cell>
        </row>
        <row r="495">
          <cell r="B495" t="str">
            <v>Zou</v>
          </cell>
        </row>
        <row r="496">
          <cell r="B496" t="str">
            <v>Belait</v>
          </cell>
        </row>
        <row r="497">
          <cell r="B497" t="str">
            <v>Belait</v>
          </cell>
        </row>
        <row r="498">
          <cell r="B498" t="str">
            <v>Brunei-Muara</v>
          </cell>
        </row>
        <row r="499">
          <cell r="B499" t="str">
            <v>Brunei dan Muara</v>
          </cell>
        </row>
        <row r="500">
          <cell r="B500" t="str">
            <v>Temburong</v>
          </cell>
        </row>
        <row r="501">
          <cell r="B501" t="str">
            <v>Temburong</v>
          </cell>
        </row>
        <row r="502">
          <cell r="B502" t="str">
            <v>Tutong</v>
          </cell>
        </row>
        <row r="503">
          <cell r="B503" t="str">
            <v>Tutong</v>
          </cell>
        </row>
        <row r="504">
          <cell r="B504" t="str">
            <v>El Beni</v>
          </cell>
        </row>
        <row r="505">
          <cell r="B505" t="str">
            <v>Cochabamba</v>
          </cell>
        </row>
        <row r="506">
          <cell r="B506" t="str">
            <v>Chuquisaca</v>
          </cell>
        </row>
        <row r="507">
          <cell r="B507" t="str">
            <v>La Paz</v>
          </cell>
        </row>
        <row r="508">
          <cell r="B508" t="str">
            <v>Pando</v>
          </cell>
        </row>
        <row r="509">
          <cell r="B509" t="str">
            <v>Oruro</v>
          </cell>
        </row>
        <row r="510">
          <cell r="B510" t="str">
            <v>Potosí</v>
          </cell>
        </row>
        <row r="511">
          <cell r="B511" t="str">
            <v>Santa Cruz</v>
          </cell>
        </row>
        <row r="512">
          <cell r="B512" t="str">
            <v>Tarija</v>
          </cell>
        </row>
        <row r="513">
          <cell r="B513" t="str">
            <v>Bonaire</v>
          </cell>
        </row>
        <row r="514">
          <cell r="B514" t="str">
            <v>Bonaire</v>
          </cell>
        </row>
        <row r="515">
          <cell r="B515" t="str">
            <v>Boneiru</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Alagoas</v>
          </cell>
        </row>
        <row r="524">
          <cell r="B524" t="str">
            <v>Amazonas</v>
          </cell>
        </row>
        <row r="525">
          <cell r="B525" t="str">
            <v>Amapá</v>
          </cell>
        </row>
        <row r="526">
          <cell r="B526" t="str">
            <v>Bahia</v>
          </cell>
        </row>
        <row r="527">
          <cell r="B527" t="str">
            <v>Ceará</v>
          </cell>
        </row>
        <row r="528">
          <cell r="B528" t="str">
            <v>Espírito Santo</v>
          </cell>
        </row>
        <row r="529">
          <cell r="B529" t="str">
            <v>Goiás</v>
          </cell>
        </row>
        <row r="530">
          <cell r="B530" t="str">
            <v>Maranhão</v>
          </cell>
        </row>
        <row r="531">
          <cell r="B531" t="str">
            <v>Minas Gerais</v>
          </cell>
        </row>
        <row r="532">
          <cell r="B532" t="str">
            <v>Mato Grosso do Sul</v>
          </cell>
        </row>
        <row r="533">
          <cell r="B533" t="str">
            <v>Mato Grosso</v>
          </cell>
        </row>
        <row r="534">
          <cell r="B534" t="str">
            <v>Pará</v>
          </cell>
        </row>
        <row r="535">
          <cell r="B535" t="str">
            <v>Paraíba</v>
          </cell>
        </row>
        <row r="536">
          <cell r="B536" t="str">
            <v>Pernambuco</v>
          </cell>
        </row>
        <row r="537">
          <cell r="B537" t="str">
            <v>Piauí</v>
          </cell>
        </row>
        <row r="538">
          <cell r="B538" t="str">
            <v>Paraná</v>
          </cell>
        </row>
        <row r="539">
          <cell r="B539" t="str">
            <v>Rio de Janeiro</v>
          </cell>
        </row>
        <row r="540">
          <cell r="B540" t="str">
            <v>Rio Grande do Norte</v>
          </cell>
        </row>
        <row r="541">
          <cell r="B541" t="str">
            <v>Rondônia</v>
          </cell>
        </row>
        <row r="542">
          <cell r="B542" t="str">
            <v>Roraima</v>
          </cell>
        </row>
        <row r="543">
          <cell r="B543" t="str">
            <v>Rio Grande do Sul</v>
          </cell>
        </row>
        <row r="544">
          <cell r="B544" t="str">
            <v>Santa Catarina</v>
          </cell>
        </row>
        <row r="545">
          <cell r="B545" t="str">
            <v>Sergipe</v>
          </cell>
        </row>
        <row r="546">
          <cell r="B546" t="str">
            <v>São Paulo</v>
          </cell>
        </row>
        <row r="547">
          <cell r="B547" t="str">
            <v>Tocantins</v>
          </cell>
        </row>
        <row r="548">
          <cell r="B548" t="str">
            <v>Distrito Federal</v>
          </cell>
        </row>
        <row r="549">
          <cell r="B549" t="str">
            <v>Acklins</v>
          </cell>
        </row>
        <row r="550">
          <cell r="B550" t="str">
            <v>Bimini</v>
          </cell>
        </row>
        <row r="551">
          <cell r="B551" t="str">
            <v>Black Point</v>
          </cell>
        </row>
        <row r="552">
          <cell r="B552" t="str">
            <v>Berry Islands</v>
          </cell>
        </row>
        <row r="553">
          <cell r="B553" t="str">
            <v>Central Eleuthera</v>
          </cell>
        </row>
        <row r="554">
          <cell r="B554" t="str">
            <v>Cat Island</v>
          </cell>
        </row>
        <row r="555">
          <cell r="B555" t="str">
            <v>Crooked Island and Long Cay</v>
          </cell>
        </row>
        <row r="556">
          <cell r="B556" t="str">
            <v>Central Abaco</v>
          </cell>
        </row>
        <row r="557">
          <cell r="B557" t="str">
            <v>Central Andros</v>
          </cell>
        </row>
        <row r="558">
          <cell r="B558" t="str">
            <v>East Grand Bahama</v>
          </cell>
        </row>
        <row r="559">
          <cell r="B559" t="str">
            <v>Exuma</v>
          </cell>
        </row>
        <row r="560">
          <cell r="B560" t="str">
            <v>City of Freeport</v>
          </cell>
        </row>
        <row r="561">
          <cell r="B561" t="str">
            <v>Grand Cay</v>
          </cell>
        </row>
        <row r="562">
          <cell r="B562" t="str">
            <v>Harbour Island</v>
          </cell>
        </row>
        <row r="563">
          <cell r="B563" t="str">
            <v>Hope Town</v>
          </cell>
        </row>
        <row r="564">
          <cell r="B564" t="str">
            <v>Inagua</v>
          </cell>
        </row>
        <row r="565">
          <cell r="B565" t="str">
            <v>Long Island</v>
          </cell>
        </row>
        <row r="566">
          <cell r="B566" t="str">
            <v>Mangrove Cay</v>
          </cell>
        </row>
        <row r="567">
          <cell r="B567" t="str">
            <v>Mayaguana</v>
          </cell>
        </row>
        <row r="568">
          <cell r="B568" t="str">
            <v>Moore's Island</v>
          </cell>
        </row>
        <row r="569">
          <cell r="B569" t="str">
            <v>North Eleuthera</v>
          </cell>
        </row>
        <row r="570">
          <cell r="B570" t="str">
            <v>North Abaco</v>
          </cell>
        </row>
        <row r="571">
          <cell r="B571" t="str">
            <v>North Andros</v>
          </cell>
        </row>
        <row r="572">
          <cell r="B572" t="str">
            <v>Rum Cay</v>
          </cell>
        </row>
        <row r="573">
          <cell r="B573" t="str">
            <v>Ragged Island</v>
          </cell>
        </row>
        <row r="574">
          <cell r="B574" t="str">
            <v>South Andros</v>
          </cell>
        </row>
        <row r="575">
          <cell r="B575" t="str">
            <v>South Eleuthera</v>
          </cell>
        </row>
        <row r="576">
          <cell r="B576" t="str">
            <v>South Abaco</v>
          </cell>
        </row>
        <row r="577">
          <cell r="B577" t="str">
            <v>San Salvador</v>
          </cell>
        </row>
        <row r="578">
          <cell r="B578" t="str">
            <v>Spanish Wells</v>
          </cell>
        </row>
        <row r="579">
          <cell r="B579" t="str">
            <v>West Grand Bahama</v>
          </cell>
        </row>
        <row r="580">
          <cell r="B580" t="str">
            <v>New Providence</v>
          </cell>
        </row>
        <row r="581">
          <cell r="B581" t="str">
            <v>Paro</v>
          </cell>
        </row>
        <row r="582">
          <cell r="B582" t="str">
            <v>Chhukha</v>
          </cell>
        </row>
        <row r="583">
          <cell r="B583" t="str">
            <v>Haa</v>
          </cell>
        </row>
        <row r="584">
          <cell r="B584" t="str">
            <v>Samtse</v>
          </cell>
        </row>
        <row r="585">
          <cell r="B585" t="str">
            <v>Thimphu</v>
          </cell>
        </row>
        <row r="586">
          <cell r="B586" t="str">
            <v>Tsirang</v>
          </cell>
        </row>
        <row r="587">
          <cell r="B587" t="str">
            <v>Dagana</v>
          </cell>
        </row>
        <row r="588">
          <cell r="B588" t="str">
            <v>Punakha</v>
          </cell>
        </row>
        <row r="589">
          <cell r="B589" t="str">
            <v>Wangdue Phodrang</v>
          </cell>
        </row>
        <row r="590">
          <cell r="B590" t="str">
            <v>Sarpang</v>
          </cell>
        </row>
        <row r="591">
          <cell r="B591" t="str">
            <v>Trongsa</v>
          </cell>
        </row>
        <row r="592">
          <cell r="B592" t="str">
            <v>Bumthang</v>
          </cell>
        </row>
        <row r="593">
          <cell r="B593" t="str">
            <v>Zhemgang</v>
          </cell>
        </row>
        <row r="594">
          <cell r="B594" t="str">
            <v>Trashigang</v>
          </cell>
        </row>
        <row r="595">
          <cell r="B595" t="str">
            <v>Monggar</v>
          </cell>
        </row>
        <row r="596">
          <cell r="B596" t="str">
            <v>Pemagatshel</v>
          </cell>
        </row>
        <row r="597">
          <cell r="B597" t="str">
            <v>Lhuentse</v>
          </cell>
        </row>
        <row r="598">
          <cell r="B598" t="str">
            <v>Samdrup Jongkhar</v>
          </cell>
        </row>
        <row r="599">
          <cell r="B599" t="str">
            <v>Gasa</v>
          </cell>
        </row>
        <row r="600">
          <cell r="B600" t="str">
            <v>Trashi Yangtse</v>
          </cell>
        </row>
        <row r="601">
          <cell r="B601" t="str">
            <v>Central</v>
          </cell>
        </row>
        <row r="602">
          <cell r="B602" t="str">
            <v>Chobe</v>
          </cell>
        </row>
        <row r="603">
          <cell r="B603" t="str">
            <v>Ghanzi</v>
          </cell>
        </row>
        <row r="604">
          <cell r="B604" t="str">
            <v>Kgalagadi</v>
          </cell>
        </row>
        <row r="605">
          <cell r="B605" t="str">
            <v>Kgatleng</v>
          </cell>
        </row>
        <row r="606">
          <cell r="B606" t="str">
            <v>Kweneng</v>
          </cell>
        </row>
        <row r="607">
          <cell r="B607" t="str">
            <v>North East</v>
          </cell>
        </row>
        <row r="608">
          <cell r="B608" t="str">
            <v>North West</v>
          </cell>
        </row>
        <row r="609">
          <cell r="B609" t="str">
            <v>South East</v>
          </cell>
        </row>
        <row r="610">
          <cell r="B610" t="str">
            <v>Southern</v>
          </cell>
        </row>
        <row r="611">
          <cell r="B611" t="str">
            <v>Jwaneng</v>
          </cell>
        </row>
        <row r="612">
          <cell r="B612" t="str">
            <v>Lobatse</v>
          </cell>
        </row>
        <row r="613">
          <cell r="B613" t="str">
            <v>Selibe Phikwe</v>
          </cell>
        </row>
        <row r="614">
          <cell r="B614" t="str">
            <v>Sowa Town</v>
          </cell>
        </row>
        <row r="615">
          <cell r="B615" t="str">
            <v>Francistown</v>
          </cell>
        </row>
        <row r="616">
          <cell r="B616" t="str">
            <v>Gaborone</v>
          </cell>
        </row>
        <row r="617">
          <cell r="B617" t="str">
            <v>Horad Minsk</v>
          </cell>
        </row>
        <row r="618">
          <cell r="B618" t="str">
            <v>Horad Minsk</v>
          </cell>
        </row>
        <row r="619">
          <cell r="B619" t="str">
            <v>Gorod Minsk</v>
          </cell>
        </row>
        <row r="620">
          <cell r="B620" t="str">
            <v>Gorod Minsk</v>
          </cell>
        </row>
        <row r="621">
          <cell r="B621" t="str">
            <v>Bresckaja voblasć</v>
          </cell>
        </row>
        <row r="622">
          <cell r="B622" t="str">
            <v>Brestskaya voblasts'</v>
          </cell>
        </row>
        <row r="623">
          <cell r="B623" t="str">
            <v>Brestskaya oblast'</v>
          </cell>
        </row>
        <row r="624">
          <cell r="B624" t="str">
            <v>Brestskaja oblast'</v>
          </cell>
        </row>
        <row r="625">
          <cell r="B625" t="str">
            <v>Homieĺskaja voblasć</v>
          </cell>
        </row>
        <row r="626">
          <cell r="B626" t="str">
            <v>Homyel'skaya voblasts'</v>
          </cell>
        </row>
        <row r="627">
          <cell r="B627" t="str">
            <v>Gomel'skaja oblast'</v>
          </cell>
        </row>
        <row r="628">
          <cell r="B628" t="str">
            <v>Gomel'skaya oblast'</v>
          </cell>
        </row>
        <row r="629">
          <cell r="B629" t="str">
            <v>Hrodzenskaya voblasts'</v>
          </cell>
        </row>
        <row r="630">
          <cell r="B630" t="str">
            <v>Hrodzienskaja voblasć</v>
          </cell>
        </row>
        <row r="631">
          <cell r="B631" t="str">
            <v>Grodnenskaja oblast'</v>
          </cell>
        </row>
        <row r="632">
          <cell r="B632" t="str">
            <v>Grodnenskaya oblast'</v>
          </cell>
        </row>
        <row r="633">
          <cell r="B633" t="str">
            <v>Mahilioŭskaja voblasć</v>
          </cell>
        </row>
        <row r="634">
          <cell r="B634" t="str">
            <v>Mahilyowskaya voblasts'</v>
          </cell>
        </row>
        <row r="635">
          <cell r="B635" t="str">
            <v>Mogilevskaja oblast'</v>
          </cell>
        </row>
        <row r="636">
          <cell r="B636" t="str">
            <v>Mogilevskaya oblast'</v>
          </cell>
        </row>
        <row r="637">
          <cell r="B637" t="str">
            <v>Minskaja voblasć</v>
          </cell>
        </row>
        <row r="638">
          <cell r="B638" t="str">
            <v>Minskaya voblasts'</v>
          </cell>
        </row>
        <row r="639">
          <cell r="B639" t="str">
            <v>Minskaya oblast'</v>
          </cell>
        </row>
        <row r="640">
          <cell r="B640" t="str">
            <v>Minskaja oblast'</v>
          </cell>
        </row>
        <row r="641">
          <cell r="B641" t="str">
            <v>Viciebskaja voblasć</v>
          </cell>
        </row>
        <row r="642">
          <cell r="B642" t="str">
            <v>Vitsyebskaya voblasts'</v>
          </cell>
        </row>
        <row r="643">
          <cell r="B643" t="str">
            <v>Vitebskaja oblast'</v>
          </cell>
        </row>
        <row r="644">
          <cell r="B644" t="str">
            <v>Vitebskaya oblast'</v>
          </cell>
        </row>
        <row r="645">
          <cell r="B645" t="str">
            <v>Belize</v>
          </cell>
        </row>
        <row r="646">
          <cell r="B646" t="str">
            <v>Cayo</v>
          </cell>
        </row>
        <row r="647">
          <cell r="B647" t="str">
            <v>Corozal</v>
          </cell>
        </row>
        <row r="648">
          <cell r="B648" t="str">
            <v>Orange Walk</v>
          </cell>
        </row>
        <row r="649">
          <cell r="B649" t="str">
            <v>Stann Creek</v>
          </cell>
        </row>
        <row r="650">
          <cell r="B650" t="str">
            <v>Toledo</v>
          </cell>
        </row>
        <row r="651">
          <cell r="B651" t="str">
            <v>Northwest Territories</v>
          </cell>
        </row>
        <row r="652">
          <cell r="B652" t="str">
            <v>Territoires du Nord-Ouest</v>
          </cell>
        </row>
        <row r="653">
          <cell r="B653" t="str">
            <v>Nunavut</v>
          </cell>
        </row>
        <row r="654">
          <cell r="B654" t="str">
            <v>Nunavut</v>
          </cell>
        </row>
        <row r="655">
          <cell r="B655" t="str">
            <v>Yukon</v>
          </cell>
        </row>
        <row r="656">
          <cell r="B656" t="str">
            <v>Yukon</v>
          </cell>
        </row>
        <row r="657">
          <cell r="B657" t="str">
            <v>Alberta</v>
          </cell>
        </row>
        <row r="658">
          <cell r="B658" t="str">
            <v>Alberta</v>
          </cell>
        </row>
        <row r="659">
          <cell r="B659" t="str">
            <v>British Columbia</v>
          </cell>
        </row>
        <row r="660">
          <cell r="B660" t="str">
            <v>Colombie-Britannique</v>
          </cell>
        </row>
        <row r="661">
          <cell r="B661" t="str">
            <v>Manitoba</v>
          </cell>
        </row>
        <row r="662">
          <cell r="B662" t="str">
            <v>Manitoba</v>
          </cell>
        </row>
        <row r="663">
          <cell r="B663" t="str">
            <v>New Brunswick</v>
          </cell>
        </row>
        <row r="664">
          <cell r="B664" t="str">
            <v>Nouveau-Brunswick</v>
          </cell>
        </row>
        <row r="665">
          <cell r="B665" t="str">
            <v>Newfoundland and Labrador</v>
          </cell>
        </row>
        <row r="666">
          <cell r="B666" t="str">
            <v>Terre-Neuve-et-Labrador</v>
          </cell>
        </row>
        <row r="667">
          <cell r="B667" t="str">
            <v>Nova Scotia</v>
          </cell>
        </row>
        <row r="668">
          <cell r="B668" t="str">
            <v>Nouvelle-Écosse</v>
          </cell>
        </row>
        <row r="669">
          <cell r="B669" t="str">
            <v>Ontario</v>
          </cell>
        </row>
        <row r="670">
          <cell r="B670" t="str">
            <v>Ontario</v>
          </cell>
        </row>
        <row r="671">
          <cell r="B671" t="str">
            <v>Prince Edward Island</v>
          </cell>
        </row>
        <row r="672">
          <cell r="B672" t="str">
            <v>Île-du-Prince-Édouard</v>
          </cell>
        </row>
        <row r="673">
          <cell r="B673" t="str">
            <v>Quebec</v>
          </cell>
        </row>
        <row r="674">
          <cell r="B674" t="str">
            <v>Québec</v>
          </cell>
        </row>
        <row r="675">
          <cell r="B675" t="str">
            <v>Saskatchewan</v>
          </cell>
        </row>
        <row r="676">
          <cell r="B676" t="str">
            <v>Saskatchewan</v>
          </cell>
        </row>
        <row r="677">
          <cell r="B677" t="str">
            <v>Kongo Central</v>
          </cell>
        </row>
        <row r="678">
          <cell r="B678" t="str">
            <v>Bas-Uélé</v>
          </cell>
        </row>
        <row r="679">
          <cell r="B679" t="str">
            <v>Équateur</v>
          </cell>
        </row>
        <row r="680">
          <cell r="B680" t="str">
            <v>Haut-Katanga</v>
          </cell>
        </row>
        <row r="681">
          <cell r="B681" t="str">
            <v>Haut-Lomami</v>
          </cell>
        </row>
        <row r="682">
          <cell r="B682" t="str">
            <v>Haut-Uélé</v>
          </cell>
        </row>
        <row r="683">
          <cell r="B683" t="str">
            <v>Ituri</v>
          </cell>
        </row>
        <row r="684">
          <cell r="B684" t="str">
            <v>Kasaï Central</v>
          </cell>
        </row>
        <row r="685">
          <cell r="B685" t="str">
            <v>Kasaï Oriental</v>
          </cell>
        </row>
        <row r="686">
          <cell r="B686" t="str">
            <v>Kwango</v>
          </cell>
        </row>
        <row r="687">
          <cell r="B687" t="str">
            <v>Kwilu</v>
          </cell>
        </row>
        <row r="688">
          <cell r="B688" t="str">
            <v>Kasaï</v>
          </cell>
        </row>
        <row r="689">
          <cell r="B689" t="str">
            <v>Lomami</v>
          </cell>
        </row>
        <row r="690">
          <cell r="B690" t="str">
            <v>Lualaba</v>
          </cell>
        </row>
        <row r="691">
          <cell r="B691" t="str">
            <v>Maniema</v>
          </cell>
        </row>
        <row r="692">
          <cell r="B692" t="str">
            <v>Mai-Ndombe</v>
          </cell>
        </row>
        <row r="693">
          <cell r="B693" t="str">
            <v>Mongala</v>
          </cell>
        </row>
        <row r="694">
          <cell r="B694" t="str">
            <v>Nord-Kivu</v>
          </cell>
        </row>
        <row r="695">
          <cell r="B695" t="str">
            <v>Nord-Ubangi</v>
          </cell>
        </row>
        <row r="696">
          <cell r="B696" t="str">
            <v>Sankuru</v>
          </cell>
        </row>
        <row r="697">
          <cell r="B697" t="str">
            <v>Sud-Kivu</v>
          </cell>
        </row>
        <row r="698">
          <cell r="B698" t="str">
            <v>Sud-Ubangi</v>
          </cell>
        </row>
        <row r="699">
          <cell r="B699" t="str">
            <v>Tanganyika</v>
          </cell>
        </row>
        <row r="700">
          <cell r="B700" t="str">
            <v>Tshopo</v>
          </cell>
        </row>
        <row r="701">
          <cell r="B701" t="str">
            <v>Tshuapa</v>
          </cell>
        </row>
        <row r="702">
          <cell r="B702" t="str">
            <v>Kinshasa</v>
          </cell>
        </row>
        <row r="703">
          <cell r="B703" t="str">
            <v>Gribingui</v>
          </cell>
        </row>
        <row r="704">
          <cell r="B704" t="str">
            <v>Gïrïbïngï</v>
          </cell>
        </row>
        <row r="705">
          <cell r="B705" t="str">
            <v>Sangha</v>
          </cell>
        </row>
        <row r="706">
          <cell r="B706" t="str">
            <v>Sangä</v>
          </cell>
        </row>
        <row r="707">
          <cell r="B707" t="str">
            <v>Ouham</v>
          </cell>
        </row>
        <row r="708">
          <cell r="B708" t="str">
            <v>Wâmo</v>
          </cell>
        </row>
        <row r="709">
          <cell r="B709" t="str">
            <v>Bamingui-Bangoran</v>
          </cell>
        </row>
        <row r="710">
          <cell r="B710" t="str">
            <v>Bamïngï-Bangoran</v>
          </cell>
        </row>
        <row r="711">
          <cell r="B711" t="str">
            <v>Basse-Kotto</v>
          </cell>
        </row>
        <row r="712">
          <cell r="B712" t="str">
            <v>Do-Kötö</v>
          </cell>
        </row>
        <row r="713">
          <cell r="B713" t="str">
            <v>Haute-Kotto</v>
          </cell>
        </row>
        <row r="714">
          <cell r="B714" t="str">
            <v>Tö-Kötö</v>
          </cell>
        </row>
        <row r="715">
          <cell r="B715" t="str">
            <v>Haut-Mbomou</v>
          </cell>
        </row>
        <row r="716">
          <cell r="B716" t="str">
            <v>Tö-Mbömü</v>
          </cell>
        </row>
        <row r="717">
          <cell r="B717" t="str">
            <v>Haute-Sangha / Mambéré-Kadéï</v>
          </cell>
        </row>
        <row r="718">
          <cell r="B718" t="str">
            <v>Tö-Sangä / Mbaere-Kadeï</v>
          </cell>
        </row>
        <row r="719">
          <cell r="B719" t="str">
            <v>Kémo-Gribingui</v>
          </cell>
        </row>
        <row r="720">
          <cell r="B720" t="str">
            <v>Kemö-Gïrïbïngï</v>
          </cell>
        </row>
        <row r="721">
          <cell r="B721" t="str">
            <v>Lobaye</v>
          </cell>
        </row>
        <row r="722">
          <cell r="B722" t="str">
            <v>Lobâye</v>
          </cell>
        </row>
        <row r="723">
          <cell r="B723" t="str">
            <v>Mbomou</v>
          </cell>
        </row>
        <row r="724">
          <cell r="B724" t="str">
            <v>Mbömü</v>
          </cell>
        </row>
        <row r="725">
          <cell r="B725" t="str">
            <v>Ombella-Mpoko</v>
          </cell>
        </row>
        <row r="726">
          <cell r="B726" t="str">
            <v>Ömbëlä-Pökö</v>
          </cell>
        </row>
        <row r="727">
          <cell r="B727" t="str">
            <v>Nana-Mambéré</v>
          </cell>
        </row>
        <row r="728">
          <cell r="B728" t="str">
            <v>Nanä-Mbaere</v>
          </cell>
        </row>
        <row r="729">
          <cell r="B729" t="str">
            <v>Ouham-Pendé</v>
          </cell>
        </row>
        <row r="730">
          <cell r="B730" t="str">
            <v>Wâmo-Pendë</v>
          </cell>
        </row>
        <row r="731">
          <cell r="B731" t="str">
            <v>Ouaka</v>
          </cell>
        </row>
        <row r="732">
          <cell r="B732" t="str">
            <v>Wäkä</v>
          </cell>
        </row>
        <row r="733">
          <cell r="B733" t="str">
            <v>Vakaga</v>
          </cell>
        </row>
        <row r="734">
          <cell r="B734" t="str">
            <v>Vakaga</v>
          </cell>
        </row>
        <row r="735">
          <cell r="B735" t="str">
            <v>Bangui</v>
          </cell>
        </row>
        <row r="736">
          <cell r="B736" t="str">
            <v>Bangî</v>
          </cell>
        </row>
        <row r="737">
          <cell r="B737" t="str">
            <v>Bouenza</v>
          </cell>
        </row>
        <row r="738">
          <cell r="B738" t="str">
            <v>Pool</v>
          </cell>
        </row>
        <row r="739">
          <cell r="B739" t="str">
            <v>Sangha</v>
          </cell>
        </row>
        <row r="740">
          <cell r="B740" t="str">
            <v>Plateaux</v>
          </cell>
        </row>
        <row r="741">
          <cell r="B741" t="str">
            <v>Cuvette-Ouest</v>
          </cell>
        </row>
        <row r="742">
          <cell r="B742" t="str">
            <v>Pointe-Noire</v>
          </cell>
        </row>
        <row r="743">
          <cell r="B743" t="str">
            <v>Lékoumou</v>
          </cell>
        </row>
        <row r="744">
          <cell r="B744" t="str">
            <v>Kouilou</v>
          </cell>
        </row>
        <row r="745">
          <cell r="B745" t="str">
            <v>Likouala</v>
          </cell>
        </row>
        <row r="746">
          <cell r="B746" t="str">
            <v>Cuvette</v>
          </cell>
        </row>
        <row r="747">
          <cell r="B747" t="str">
            <v>Niari</v>
          </cell>
        </row>
        <row r="748">
          <cell r="B748" t="str">
            <v>Brazzaville</v>
          </cell>
        </row>
        <row r="749">
          <cell r="B749" t="str">
            <v>Aargau</v>
          </cell>
        </row>
        <row r="750">
          <cell r="B750" t="str">
            <v>Appenzell Innerrhoden</v>
          </cell>
        </row>
        <row r="751">
          <cell r="B751" t="str">
            <v>Appenzell Ausserrhoden</v>
          </cell>
        </row>
        <row r="752">
          <cell r="B752" t="str">
            <v>Bern</v>
          </cell>
        </row>
        <row r="753">
          <cell r="B753" t="str">
            <v>Berne</v>
          </cell>
        </row>
        <row r="754">
          <cell r="B754" t="str">
            <v>Basel-Landschaft</v>
          </cell>
        </row>
        <row r="755">
          <cell r="B755" t="str">
            <v>Basel-Stadt</v>
          </cell>
        </row>
        <row r="756">
          <cell r="B756" t="str">
            <v>Freiburg</v>
          </cell>
        </row>
        <row r="757">
          <cell r="B757" t="str">
            <v>Fribourg</v>
          </cell>
        </row>
        <row r="758">
          <cell r="B758" t="str">
            <v>Genève</v>
          </cell>
        </row>
        <row r="759">
          <cell r="B759" t="str">
            <v>Glarus</v>
          </cell>
        </row>
        <row r="760">
          <cell r="B760" t="str">
            <v>Graubünden</v>
          </cell>
        </row>
        <row r="761">
          <cell r="B761" t="str">
            <v>Grisons</v>
          </cell>
        </row>
        <row r="762">
          <cell r="B762" t="str">
            <v>Grigioni</v>
          </cell>
        </row>
        <row r="763">
          <cell r="B763" t="str">
            <v>Grischun</v>
          </cell>
        </row>
        <row r="764">
          <cell r="B764" t="str">
            <v>Jura</v>
          </cell>
        </row>
        <row r="765">
          <cell r="B765" t="str">
            <v>Luzern</v>
          </cell>
        </row>
        <row r="766">
          <cell r="B766" t="str">
            <v>Neuchâtel</v>
          </cell>
        </row>
        <row r="767">
          <cell r="B767" t="str">
            <v>Nidwalden</v>
          </cell>
        </row>
        <row r="768">
          <cell r="B768" t="str">
            <v>Obwalden</v>
          </cell>
        </row>
        <row r="769">
          <cell r="B769" t="str">
            <v>Sankt Gallen</v>
          </cell>
        </row>
        <row r="770">
          <cell r="B770" t="str">
            <v>Schaffhausen</v>
          </cell>
        </row>
        <row r="771">
          <cell r="B771" t="str">
            <v>Solothurn</v>
          </cell>
        </row>
        <row r="772">
          <cell r="B772" t="str">
            <v>Schwyz</v>
          </cell>
        </row>
        <row r="773">
          <cell r="B773" t="str">
            <v>Thurgau</v>
          </cell>
        </row>
        <row r="774">
          <cell r="B774" t="str">
            <v>Ticino</v>
          </cell>
        </row>
        <row r="775">
          <cell r="B775" t="str">
            <v>Uri</v>
          </cell>
        </row>
        <row r="776">
          <cell r="B776" t="str">
            <v>Vaud</v>
          </cell>
        </row>
        <row r="777">
          <cell r="B777" t="str">
            <v>Wallis</v>
          </cell>
        </row>
        <row r="778">
          <cell r="B778" t="str">
            <v>Valais</v>
          </cell>
        </row>
        <row r="779">
          <cell r="B779" t="str">
            <v>Zug</v>
          </cell>
        </row>
        <row r="780">
          <cell r="B780" t="str">
            <v>Zürich</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Aisén del General Carlos Ibañez del Campo</v>
          </cell>
        </row>
        <row r="796">
          <cell r="B796" t="str">
            <v>Antofagasta</v>
          </cell>
        </row>
        <row r="797">
          <cell r="B797" t="str">
            <v>Arica y Parinacota</v>
          </cell>
        </row>
        <row r="798">
          <cell r="B798" t="str">
            <v>La Araucanía</v>
          </cell>
        </row>
        <row r="799">
          <cell r="B799" t="str">
            <v>Atacama</v>
          </cell>
        </row>
        <row r="800">
          <cell r="B800" t="str">
            <v>Biobío</v>
          </cell>
        </row>
        <row r="801">
          <cell r="B801" t="str">
            <v>Coquimbo</v>
          </cell>
        </row>
        <row r="802">
          <cell r="B802" t="str">
            <v>Libertador General Bernardo O'Higgins</v>
          </cell>
        </row>
        <row r="803">
          <cell r="B803" t="str">
            <v>Los Lagos</v>
          </cell>
        </row>
        <row r="804">
          <cell r="B804" t="str">
            <v>Los Ríos</v>
          </cell>
        </row>
        <row r="805">
          <cell r="B805" t="str">
            <v>Magallanes</v>
          </cell>
        </row>
        <row r="806">
          <cell r="B806" t="str">
            <v>Maule</v>
          </cell>
        </row>
        <row r="807">
          <cell r="B807" t="str">
            <v>Ñuble</v>
          </cell>
        </row>
        <row r="808">
          <cell r="B808" t="str">
            <v>Región Metropolitana de Santiago</v>
          </cell>
        </row>
        <row r="809">
          <cell r="B809" t="str">
            <v>Tarapacá</v>
          </cell>
        </row>
        <row r="810">
          <cell r="B810" t="str">
            <v>Valparaíso</v>
          </cell>
        </row>
        <row r="811">
          <cell r="B811" t="str">
            <v>Adamaoua</v>
          </cell>
        </row>
        <row r="812">
          <cell r="B812" t="str">
            <v>Adamaoua</v>
          </cell>
        </row>
        <row r="813">
          <cell r="B813" t="str">
            <v>Centre</v>
          </cell>
        </row>
        <row r="814">
          <cell r="B814" t="str">
            <v>Centre</v>
          </cell>
        </row>
        <row r="815">
          <cell r="B815" t="str">
            <v>Far North</v>
          </cell>
        </row>
        <row r="816">
          <cell r="B816" t="str">
            <v>Extrême-Nord</v>
          </cell>
        </row>
        <row r="817">
          <cell r="B817" t="str">
            <v>East</v>
          </cell>
        </row>
        <row r="818">
          <cell r="B818" t="str">
            <v>Est</v>
          </cell>
        </row>
        <row r="819">
          <cell r="B819" t="str">
            <v>Littoral</v>
          </cell>
        </row>
        <row r="820">
          <cell r="B820" t="str">
            <v>Littoral</v>
          </cell>
        </row>
        <row r="821">
          <cell r="B821" t="str">
            <v>North</v>
          </cell>
        </row>
        <row r="822">
          <cell r="B822" t="str">
            <v>Nord</v>
          </cell>
        </row>
        <row r="823">
          <cell r="B823" t="str">
            <v>North-West</v>
          </cell>
        </row>
        <row r="824">
          <cell r="B824" t="str">
            <v>Nord-Ouest</v>
          </cell>
        </row>
        <row r="825">
          <cell r="B825" t="str">
            <v>West</v>
          </cell>
        </row>
        <row r="826">
          <cell r="B826" t="str">
            <v>Ouest</v>
          </cell>
        </row>
        <row r="827">
          <cell r="B827" t="str">
            <v>South</v>
          </cell>
        </row>
        <row r="828">
          <cell r="B828" t="str">
            <v>Sud</v>
          </cell>
        </row>
        <row r="829">
          <cell r="B829" t="str">
            <v>South-West</v>
          </cell>
        </row>
        <row r="830">
          <cell r="B830" t="str">
            <v>Sud-Ouest</v>
          </cell>
        </row>
        <row r="831">
          <cell r="B831" t="str">
            <v>Anhui Sheng</v>
          </cell>
        </row>
        <row r="832">
          <cell r="B832" t="str">
            <v>Fujian Sheng</v>
          </cell>
        </row>
        <row r="833">
          <cell r="B833" t="str">
            <v>Guangdong Sheng</v>
          </cell>
        </row>
        <row r="834">
          <cell r="B834" t="str">
            <v>Gansu Sheng</v>
          </cell>
        </row>
        <row r="835">
          <cell r="B835" t="str">
            <v>Guizhou Sheng</v>
          </cell>
        </row>
        <row r="836">
          <cell r="B836" t="str">
            <v>Henan Sheng</v>
          </cell>
        </row>
        <row r="837">
          <cell r="B837" t="str">
            <v>Hubei Sheng</v>
          </cell>
        </row>
        <row r="838">
          <cell r="B838" t="str">
            <v>Hebei Sheng</v>
          </cell>
        </row>
        <row r="839">
          <cell r="B839" t="str">
            <v>Hainan Sheng</v>
          </cell>
        </row>
        <row r="840">
          <cell r="B840" t="str">
            <v>Heilongjiang Sheng</v>
          </cell>
        </row>
        <row r="841">
          <cell r="B841" t="str">
            <v>Hunan Sheng</v>
          </cell>
        </row>
        <row r="842">
          <cell r="B842" t="str">
            <v>Jilin Sheng</v>
          </cell>
        </row>
        <row r="843">
          <cell r="B843" t="str">
            <v>Jiangsu Sheng</v>
          </cell>
        </row>
        <row r="844">
          <cell r="B844" t="str">
            <v>Jiangxi Sheng</v>
          </cell>
        </row>
        <row r="845">
          <cell r="B845" t="str">
            <v>Liaoning Sheng</v>
          </cell>
        </row>
        <row r="846">
          <cell r="B846" t="str">
            <v>Qinghai Sheng</v>
          </cell>
        </row>
        <row r="847">
          <cell r="B847" t="str">
            <v>Sichuan Sheng</v>
          </cell>
        </row>
        <row r="848">
          <cell r="B848" t="str">
            <v>Shandong Sheng</v>
          </cell>
        </row>
        <row r="849">
          <cell r="B849" t="str">
            <v>Shaanxi Sheng</v>
          </cell>
        </row>
        <row r="850">
          <cell r="B850" t="str">
            <v>Shanxi Sheng</v>
          </cell>
        </row>
        <row r="851">
          <cell r="B851" t="str">
            <v>Taiwan Sheng (see also separate country code entry under TW)</v>
          </cell>
        </row>
        <row r="852">
          <cell r="B852" t="str">
            <v>Yunnan Sheng</v>
          </cell>
        </row>
        <row r="853">
          <cell r="B853" t="str">
            <v>Zhejiang Sheng</v>
          </cell>
        </row>
        <row r="854">
          <cell r="B854" t="str">
            <v>Guangxi Zhuangzu Zizhiqu</v>
          </cell>
        </row>
        <row r="855">
          <cell r="B855" t="str">
            <v>Nei Mongol Zizhiqu</v>
          </cell>
        </row>
        <row r="856">
          <cell r="B856" t="str">
            <v>Ningxia Huizi Zizhiqu</v>
          </cell>
        </row>
        <row r="857">
          <cell r="B857" t="str">
            <v>Xinjiang Uygur Zizhiqu</v>
          </cell>
        </row>
        <row r="858">
          <cell r="B858" t="str">
            <v>Xizang Zizhiqu</v>
          </cell>
        </row>
        <row r="859">
          <cell r="B859" t="str">
            <v>Hong Kong SAR (see also separate country code entry under HK)</v>
          </cell>
        </row>
        <row r="860">
          <cell r="B860" t="str">
            <v>Xianggang Tebiexingzhengqu (see also separate country code entry under HK)</v>
          </cell>
        </row>
        <row r="861">
          <cell r="B861" t="str">
            <v>Macao SAR (see also separate country code entry under MO)</v>
          </cell>
        </row>
        <row r="862">
          <cell r="B862" t="str">
            <v>Macau SAR (see also separate country code entry under MO)</v>
          </cell>
        </row>
        <row r="863">
          <cell r="B863" t="str">
            <v>Aomen Tebiexingzhengqu (see also separate country code entry under MO)</v>
          </cell>
        </row>
        <row r="864">
          <cell r="B864" t="str">
            <v>Beijing Shi</v>
          </cell>
        </row>
        <row r="865">
          <cell r="B865" t="str">
            <v>Chongqing Shi</v>
          </cell>
        </row>
        <row r="866">
          <cell r="B866" t="str">
            <v>Shanghai Shi</v>
          </cell>
        </row>
        <row r="867">
          <cell r="B867" t="str">
            <v>Tianjin Shi</v>
          </cell>
        </row>
        <row r="868">
          <cell r="B868" t="str">
            <v>Amazonas</v>
          </cell>
        </row>
        <row r="869">
          <cell r="B869" t="str">
            <v>Antioquia</v>
          </cell>
        </row>
        <row r="870">
          <cell r="B870" t="str">
            <v>Arauca</v>
          </cell>
        </row>
        <row r="871">
          <cell r="B871" t="str">
            <v>Atlántico</v>
          </cell>
        </row>
        <row r="872">
          <cell r="B872" t="str">
            <v>Bolívar</v>
          </cell>
        </row>
        <row r="873">
          <cell r="B873" t="str">
            <v>Boyacá</v>
          </cell>
        </row>
        <row r="874">
          <cell r="B874" t="str">
            <v>Caldas</v>
          </cell>
        </row>
        <row r="875">
          <cell r="B875" t="str">
            <v>Caquetá</v>
          </cell>
        </row>
        <row r="876">
          <cell r="B876" t="str">
            <v>Casanare</v>
          </cell>
        </row>
        <row r="877">
          <cell r="B877" t="str">
            <v>Cauca</v>
          </cell>
        </row>
        <row r="878">
          <cell r="B878" t="str">
            <v>Cesar</v>
          </cell>
        </row>
        <row r="879">
          <cell r="B879" t="str">
            <v>Chocó</v>
          </cell>
        </row>
        <row r="880">
          <cell r="B880" t="str">
            <v>Córdoba</v>
          </cell>
        </row>
        <row r="881">
          <cell r="B881" t="str">
            <v>Cundinamarca</v>
          </cell>
        </row>
        <row r="882">
          <cell r="B882" t="str">
            <v>Guainía</v>
          </cell>
        </row>
        <row r="883">
          <cell r="B883" t="str">
            <v>Guaviare</v>
          </cell>
        </row>
        <row r="884">
          <cell r="B884" t="str">
            <v>Huila</v>
          </cell>
        </row>
        <row r="885">
          <cell r="B885" t="str">
            <v>La Guajira</v>
          </cell>
        </row>
        <row r="886">
          <cell r="B886" t="str">
            <v>Magdalena</v>
          </cell>
        </row>
        <row r="887">
          <cell r="B887" t="str">
            <v>Meta</v>
          </cell>
        </row>
        <row r="888">
          <cell r="B888" t="str">
            <v>Nariño</v>
          </cell>
        </row>
        <row r="889">
          <cell r="B889" t="str">
            <v>Norte de Santander</v>
          </cell>
        </row>
        <row r="890">
          <cell r="B890" t="str">
            <v>Putumayo</v>
          </cell>
        </row>
        <row r="891">
          <cell r="B891" t="str">
            <v>Quindío</v>
          </cell>
        </row>
        <row r="892">
          <cell r="B892" t="str">
            <v>Risaralda</v>
          </cell>
        </row>
        <row r="893">
          <cell r="B893" t="str">
            <v>Santander</v>
          </cell>
        </row>
        <row r="894">
          <cell r="B894" t="str">
            <v>San Andrés, Providencia y Santa Catalina</v>
          </cell>
        </row>
        <row r="895">
          <cell r="B895" t="str">
            <v>Sucre</v>
          </cell>
        </row>
        <row r="896">
          <cell r="B896" t="str">
            <v>Tolima</v>
          </cell>
        </row>
        <row r="897">
          <cell r="B897" t="str">
            <v>Valle del Cauca</v>
          </cell>
        </row>
        <row r="898">
          <cell r="B898" t="str">
            <v>Vaupés</v>
          </cell>
        </row>
        <row r="899">
          <cell r="B899" t="str">
            <v>Vichada</v>
          </cell>
        </row>
        <row r="900">
          <cell r="B900" t="str">
            <v>Distrito Capital de Bogotá</v>
          </cell>
        </row>
        <row r="901">
          <cell r="B901" t="str">
            <v>Alajuela</v>
          </cell>
        </row>
        <row r="902">
          <cell r="B902" t="str">
            <v>Cartago</v>
          </cell>
        </row>
        <row r="903">
          <cell r="B903" t="str">
            <v>Guanacaste</v>
          </cell>
        </row>
        <row r="904">
          <cell r="B904" t="str">
            <v>Heredia</v>
          </cell>
        </row>
        <row r="905">
          <cell r="B905" t="str">
            <v>Limón</v>
          </cell>
        </row>
        <row r="906">
          <cell r="B906" t="str">
            <v>Puntarenas</v>
          </cell>
        </row>
        <row r="907">
          <cell r="B907" t="str">
            <v>San José</v>
          </cell>
        </row>
        <row r="908">
          <cell r="B908" t="str">
            <v>Pinar del Río</v>
          </cell>
        </row>
        <row r="909">
          <cell r="B909" t="str">
            <v>La Habana</v>
          </cell>
        </row>
        <row r="910">
          <cell r="B910" t="str">
            <v>Matanzas</v>
          </cell>
        </row>
        <row r="911">
          <cell r="B911" t="str">
            <v>Villa Clara</v>
          </cell>
        </row>
        <row r="912">
          <cell r="B912" t="str">
            <v>Cienfuegos</v>
          </cell>
        </row>
        <row r="913">
          <cell r="B913" t="str">
            <v>Sancti Spíritus</v>
          </cell>
        </row>
        <row r="914">
          <cell r="B914" t="str">
            <v>Ciego de Ávila</v>
          </cell>
        </row>
        <row r="915">
          <cell r="B915" t="str">
            <v>Camagüey</v>
          </cell>
        </row>
        <row r="916">
          <cell r="B916" t="str">
            <v>Las Tunas</v>
          </cell>
        </row>
        <row r="917">
          <cell r="B917" t="str">
            <v>Holguín</v>
          </cell>
        </row>
        <row r="918">
          <cell r="B918" t="str">
            <v>Granma</v>
          </cell>
        </row>
        <row r="919">
          <cell r="B919" t="str">
            <v>Santiago de Cuba</v>
          </cell>
        </row>
        <row r="920">
          <cell r="B920" t="str">
            <v>Guantánamo</v>
          </cell>
        </row>
        <row r="921">
          <cell r="B921" t="str">
            <v>Artemisa</v>
          </cell>
        </row>
        <row r="922">
          <cell r="B922" t="str">
            <v>Mayabeque</v>
          </cell>
        </row>
        <row r="923">
          <cell r="B923" t="str">
            <v>Isla de la Juventud</v>
          </cell>
        </row>
        <row r="924">
          <cell r="B924" t="str">
            <v>Ilhas de Barlavento</v>
          </cell>
        </row>
        <row r="925">
          <cell r="B925" t="str">
            <v>Boa Vista</v>
          </cell>
        </row>
        <row r="926">
          <cell r="B926" t="str">
            <v>Paul</v>
          </cell>
        </row>
        <row r="927">
          <cell r="B927" t="str">
            <v>Porto Novo</v>
          </cell>
        </row>
        <row r="928">
          <cell r="B928" t="str">
            <v>Ribeira Brava</v>
          </cell>
        </row>
        <row r="929">
          <cell r="B929" t="str">
            <v>Ribeira Grande</v>
          </cell>
        </row>
        <row r="930">
          <cell r="B930" t="str">
            <v>Sal</v>
          </cell>
        </row>
        <row r="931">
          <cell r="B931" t="str">
            <v>São Vicente</v>
          </cell>
        </row>
        <row r="932">
          <cell r="B932" t="str">
            <v>Tarrafal de São Nicolau</v>
          </cell>
        </row>
        <row r="933">
          <cell r="B933" t="str">
            <v>Ilhas de Sotavento</v>
          </cell>
        </row>
        <row r="934">
          <cell r="B934" t="str">
            <v>Brava</v>
          </cell>
        </row>
        <row r="935">
          <cell r="B935" t="str">
            <v>Santa Catarina</v>
          </cell>
        </row>
        <row r="936">
          <cell r="B936" t="str">
            <v>Santa Catarina do Fogo</v>
          </cell>
        </row>
        <row r="937">
          <cell r="B937" t="str">
            <v>Santa Cruz</v>
          </cell>
        </row>
        <row r="938">
          <cell r="B938" t="str">
            <v>Maio</v>
          </cell>
        </row>
        <row r="939">
          <cell r="B939" t="str">
            <v>Mosteiros</v>
          </cell>
        </row>
        <row r="940">
          <cell r="B940" t="str">
            <v>Praia</v>
          </cell>
        </row>
        <row r="941">
          <cell r="B941" t="str">
            <v>Ribeira Grande de Santiago</v>
          </cell>
        </row>
        <row r="942">
          <cell r="B942" t="str">
            <v>São Domingos</v>
          </cell>
        </row>
        <row r="943">
          <cell r="B943" t="str">
            <v>São Filipe</v>
          </cell>
        </row>
        <row r="944">
          <cell r="B944" t="str">
            <v>São Miguel</v>
          </cell>
        </row>
        <row r="945">
          <cell r="B945" t="str">
            <v>São Lourenço dos Órgãos</v>
          </cell>
        </row>
        <row r="946">
          <cell r="B946" t="str">
            <v>São Salvador do Mundo</v>
          </cell>
        </row>
        <row r="947">
          <cell r="B947" t="str">
            <v>Tarrafal</v>
          </cell>
        </row>
        <row r="948">
          <cell r="B948" t="str">
            <v>Lefkosia</v>
          </cell>
        </row>
        <row r="949">
          <cell r="B949" t="str">
            <v>Lefkoşa</v>
          </cell>
        </row>
        <row r="950">
          <cell r="B950" t="str">
            <v>Lemesos</v>
          </cell>
        </row>
        <row r="951">
          <cell r="B951" t="str">
            <v>Leymasun</v>
          </cell>
        </row>
        <row r="952">
          <cell r="B952" t="str">
            <v>Larnaka</v>
          </cell>
        </row>
        <row r="953">
          <cell r="B953" t="str">
            <v>Larnaka</v>
          </cell>
        </row>
        <row r="954">
          <cell r="B954" t="str">
            <v>Ammochostos</v>
          </cell>
        </row>
        <row r="955">
          <cell r="B955" t="str">
            <v>Mağusa</v>
          </cell>
        </row>
        <row r="956">
          <cell r="B956" t="str">
            <v>Pafos</v>
          </cell>
        </row>
        <row r="957">
          <cell r="B957" t="str">
            <v>Baf</v>
          </cell>
        </row>
        <row r="958">
          <cell r="B958" t="str">
            <v>Keryneia</v>
          </cell>
        </row>
        <row r="959">
          <cell r="B959" t="str">
            <v>Girne</v>
          </cell>
        </row>
        <row r="960">
          <cell r="B960" t="str">
            <v>Středočeský kraj</v>
          </cell>
        </row>
        <row r="961">
          <cell r="B961" t="str">
            <v>Benešov</v>
          </cell>
        </row>
        <row r="962">
          <cell r="B962" t="str">
            <v>Beroun</v>
          </cell>
        </row>
        <row r="963">
          <cell r="B963" t="str">
            <v>Kladno</v>
          </cell>
        </row>
        <row r="964">
          <cell r="B964" t="str">
            <v>Kolín</v>
          </cell>
        </row>
        <row r="965">
          <cell r="B965" t="str">
            <v>Kutná Hora</v>
          </cell>
        </row>
        <row r="966">
          <cell r="B966" t="str">
            <v>Mělník</v>
          </cell>
        </row>
        <row r="967">
          <cell r="B967" t="str">
            <v>Mladá Boleslav</v>
          </cell>
        </row>
        <row r="968">
          <cell r="B968" t="str">
            <v>Nymburk</v>
          </cell>
        </row>
        <row r="969">
          <cell r="B969" t="str">
            <v>Praha-východ</v>
          </cell>
        </row>
        <row r="970">
          <cell r="B970" t="str">
            <v>Praha-západ</v>
          </cell>
        </row>
        <row r="971">
          <cell r="B971" t="str">
            <v>Příbram</v>
          </cell>
        </row>
        <row r="972">
          <cell r="B972" t="str">
            <v>Rakovník</v>
          </cell>
        </row>
        <row r="973">
          <cell r="B973" t="str">
            <v>Jihočeský kraj</v>
          </cell>
        </row>
        <row r="974">
          <cell r="B974" t="str">
            <v>České Budějovice</v>
          </cell>
        </row>
        <row r="975">
          <cell r="B975" t="str">
            <v>Český Krumlov</v>
          </cell>
        </row>
        <row r="976">
          <cell r="B976" t="str">
            <v>Jindřichův Hradec</v>
          </cell>
        </row>
        <row r="977">
          <cell r="B977" t="str">
            <v>Písek</v>
          </cell>
        </row>
        <row r="978">
          <cell r="B978" t="str">
            <v>Prachatice</v>
          </cell>
        </row>
        <row r="979">
          <cell r="B979" t="str">
            <v>Strakonice</v>
          </cell>
        </row>
        <row r="980">
          <cell r="B980" t="str">
            <v>Tábor</v>
          </cell>
        </row>
        <row r="981">
          <cell r="B981" t="str">
            <v>Plzeňský kraj</v>
          </cell>
        </row>
        <row r="982">
          <cell r="B982" t="str">
            <v>Domažlice</v>
          </cell>
        </row>
        <row r="983">
          <cell r="B983" t="str">
            <v>Klatovy</v>
          </cell>
        </row>
        <row r="984">
          <cell r="B984" t="str">
            <v>Plzeň-město</v>
          </cell>
        </row>
        <row r="985">
          <cell r="B985" t="str">
            <v>Plzeň-jih</v>
          </cell>
        </row>
        <row r="986">
          <cell r="B986" t="str">
            <v>Plzeň-sever</v>
          </cell>
        </row>
        <row r="987">
          <cell r="B987" t="str">
            <v>Rokycany</v>
          </cell>
        </row>
        <row r="988">
          <cell r="B988" t="str">
            <v>Tachov</v>
          </cell>
        </row>
        <row r="989">
          <cell r="B989" t="str">
            <v>Karlovarský kraj</v>
          </cell>
        </row>
        <row r="990">
          <cell r="B990" t="str">
            <v>Cheb</v>
          </cell>
        </row>
        <row r="991">
          <cell r="B991" t="str">
            <v>Karlovy Vary</v>
          </cell>
        </row>
        <row r="992">
          <cell r="B992" t="str">
            <v>Sokolov</v>
          </cell>
        </row>
        <row r="993">
          <cell r="B993" t="str">
            <v>Ústecký kraj</v>
          </cell>
        </row>
        <row r="994">
          <cell r="B994" t="str">
            <v>Děčín</v>
          </cell>
        </row>
        <row r="995">
          <cell r="B995" t="str">
            <v>Chomutov</v>
          </cell>
        </row>
        <row r="996">
          <cell r="B996" t="str">
            <v>Litoměřice</v>
          </cell>
        </row>
        <row r="997">
          <cell r="B997" t="str">
            <v>Louny</v>
          </cell>
        </row>
        <row r="998">
          <cell r="B998" t="str">
            <v>Most</v>
          </cell>
        </row>
        <row r="999">
          <cell r="B999" t="str">
            <v>Teplice</v>
          </cell>
        </row>
        <row r="1000">
          <cell r="B1000" t="str">
            <v>Ústí nad Labem</v>
          </cell>
        </row>
        <row r="1001">
          <cell r="B1001" t="str">
            <v>Liberecký kraj</v>
          </cell>
        </row>
        <row r="1002">
          <cell r="B1002" t="str">
            <v>Česká Lípa</v>
          </cell>
        </row>
        <row r="1003">
          <cell r="B1003" t="str">
            <v>Jablonec nad Nisou</v>
          </cell>
        </row>
        <row r="1004">
          <cell r="B1004" t="str">
            <v>Liberec</v>
          </cell>
        </row>
        <row r="1005">
          <cell r="B1005" t="str">
            <v>Semily</v>
          </cell>
        </row>
        <row r="1006">
          <cell r="B1006" t="str">
            <v>Královéhradecký kraj</v>
          </cell>
        </row>
        <row r="1007">
          <cell r="B1007" t="str">
            <v>Hradec Králové</v>
          </cell>
        </row>
        <row r="1008">
          <cell r="B1008" t="str">
            <v>Jičín</v>
          </cell>
        </row>
        <row r="1009">
          <cell r="B1009" t="str">
            <v>Náchod</v>
          </cell>
        </row>
        <row r="1010">
          <cell r="B1010" t="str">
            <v>Rychnov nad Kněžnou</v>
          </cell>
        </row>
        <row r="1011">
          <cell r="B1011" t="str">
            <v>Trutnov</v>
          </cell>
        </row>
        <row r="1012">
          <cell r="B1012" t="str">
            <v>Pardubický kraj</v>
          </cell>
        </row>
        <row r="1013">
          <cell r="B1013" t="str">
            <v>Chrudim</v>
          </cell>
        </row>
        <row r="1014">
          <cell r="B1014" t="str">
            <v>Pardubice</v>
          </cell>
        </row>
        <row r="1015">
          <cell r="B1015" t="str">
            <v>Svitavy</v>
          </cell>
        </row>
        <row r="1016">
          <cell r="B1016" t="str">
            <v>Ústí nad Orlicí</v>
          </cell>
        </row>
        <row r="1017">
          <cell r="B1017" t="str">
            <v>Kraj Vysočina</v>
          </cell>
        </row>
        <row r="1018">
          <cell r="B1018" t="str">
            <v>Havlíčkův Brod</v>
          </cell>
        </row>
        <row r="1019">
          <cell r="B1019" t="str">
            <v>Jihlava</v>
          </cell>
        </row>
        <row r="1020">
          <cell r="B1020" t="str">
            <v>Pelhřimov</v>
          </cell>
        </row>
        <row r="1021">
          <cell r="B1021" t="str">
            <v>Třebíč</v>
          </cell>
        </row>
        <row r="1022">
          <cell r="B1022" t="str">
            <v>Žďár nad Sázavou</v>
          </cell>
        </row>
        <row r="1023">
          <cell r="B1023" t="str">
            <v>Jihomoravský kraj</v>
          </cell>
        </row>
        <row r="1024">
          <cell r="B1024" t="str">
            <v>Blansko</v>
          </cell>
        </row>
        <row r="1025">
          <cell r="B1025" t="str">
            <v>Brno-město</v>
          </cell>
        </row>
        <row r="1026">
          <cell r="B1026" t="str">
            <v>Brno-venkov</v>
          </cell>
        </row>
        <row r="1027">
          <cell r="B1027" t="str">
            <v>Břeclav</v>
          </cell>
        </row>
        <row r="1028">
          <cell r="B1028" t="str">
            <v>Hodonín</v>
          </cell>
        </row>
        <row r="1029">
          <cell r="B1029" t="str">
            <v>Vyškov</v>
          </cell>
        </row>
        <row r="1030">
          <cell r="B1030" t="str">
            <v>Znojmo</v>
          </cell>
        </row>
        <row r="1031">
          <cell r="B1031" t="str">
            <v>Olomoucký kraj</v>
          </cell>
        </row>
        <row r="1032">
          <cell r="B1032" t="str">
            <v>Jeseník</v>
          </cell>
        </row>
        <row r="1033">
          <cell r="B1033" t="str">
            <v>Olomouc</v>
          </cell>
        </row>
        <row r="1034">
          <cell r="B1034" t="str">
            <v>Prostějov</v>
          </cell>
        </row>
        <row r="1035">
          <cell r="B1035" t="str">
            <v>Přerov</v>
          </cell>
        </row>
        <row r="1036">
          <cell r="B1036" t="str">
            <v>Šumperk</v>
          </cell>
        </row>
        <row r="1037">
          <cell r="B1037" t="str">
            <v>Zlínský kraj</v>
          </cell>
        </row>
        <row r="1038">
          <cell r="B1038" t="str">
            <v>Kroměříž</v>
          </cell>
        </row>
        <row r="1039">
          <cell r="B1039" t="str">
            <v>Uherské Hradiště</v>
          </cell>
        </row>
        <row r="1040">
          <cell r="B1040" t="str">
            <v>Vsetín</v>
          </cell>
        </row>
        <row r="1041">
          <cell r="B1041" t="str">
            <v>Zlín</v>
          </cell>
        </row>
        <row r="1042">
          <cell r="B1042" t="str">
            <v>Moravskoslezský kraj</v>
          </cell>
        </row>
        <row r="1043">
          <cell r="B1043" t="str">
            <v>Bruntál</v>
          </cell>
        </row>
        <row r="1044">
          <cell r="B1044" t="str">
            <v>Frýdek-Místek</v>
          </cell>
        </row>
        <row r="1045">
          <cell r="B1045" t="str">
            <v>Karviná</v>
          </cell>
        </row>
        <row r="1046">
          <cell r="B1046" t="str">
            <v>Nový Jičín</v>
          </cell>
        </row>
        <row r="1047">
          <cell r="B1047" t="str">
            <v>Opava</v>
          </cell>
        </row>
        <row r="1048">
          <cell r="B1048" t="str">
            <v>Ostrava-město</v>
          </cell>
        </row>
        <row r="1049">
          <cell r="B1049" t="str">
            <v>Praha, Hlavní město</v>
          </cell>
        </row>
        <row r="1050">
          <cell r="B1050" t="str">
            <v>Brandenburg</v>
          </cell>
        </row>
        <row r="1051">
          <cell r="B1051" t="str">
            <v>Berlin</v>
          </cell>
        </row>
        <row r="1052">
          <cell r="B1052" t="str">
            <v>Baden-Württemberg</v>
          </cell>
        </row>
        <row r="1053">
          <cell r="B1053" t="str">
            <v>Bayern</v>
          </cell>
        </row>
        <row r="1054">
          <cell r="B1054" t="str">
            <v>Bremen</v>
          </cell>
        </row>
        <row r="1055">
          <cell r="B1055" t="str">
            <v>Hessen</v>
          </cell>
        </row>
        <row r="1056">
          <cell r="B1056" t="str">
            <v>Hamburg</v>
          </cell>
        </row>
        <row r="1057">
          <cell r="B1057" t="str">
            <v>Mecklenburg-Vorpommern</v>
          </cell>
        </row>
        <row r="1058">
          <cell r="B1058" t="str">
            <v>Niedersachsen</v>
          </cell>
        </row>
        <row r="1059">
          <cell r="B1059" t="str">
            <v>Nordrhein-Westfalen</v>
          </cell>
        </row>
        <row r="1060">
          <cell r="B1060" t="str">
            <v>Rheinland-Pfalz</v>
          </cell>
        </row>
        <row r="1061">
          <cell r="B1061" t="str">
            <v>Schleswig-Holstein</v>
          </cell>
        </row>
        <row r="1062">
          <cell r="B1062" t="str">
            <v>Saarland</v>
          </cell>
        </row>
        <row r="1063">
          <cell r="B1063" t="str">
            <v>Sachsen</v>
          </cell>
        </row>
        <row r="1064">
          <cell r="B1064" t="str">
            <v>Sachsen-Anhalt</v>
          </cell>
        </row>
        <row r="1065">
          <cell r="B1065" t="str">
            <v>Thüringen</v>
          </cell>
        </row>
        <row r="1066">
          <cell r="B1066" t="str">
            <v>‘Artā</v>
          </cell>
        </row>
        <row r="1067">
          <cell r="B1067" t="str">
            <v>Arta</v>
          </cell>
        </row>
        <row r="1068">
          <cell r="B1068" t="str">
            <v>‘Alī Şabīḩ</v>
          </cell>
        </row>
        <row r="1069">
          <cell r="B1069" t="str">
            <v>Ali Sabieh</v>
          </cell>
        </row>
        <row r="1070">
          <cell r="B1070" t="str">
            <v>Dikhīl</v>
          </cell>
        </row>
        <row r="1071">
          <cell r="B1071" t="str">
            <v>Dikhil</v>
          </cell>
        </row>
        <row r="1072">
          <cell r="B1072" t="str">
            <v>Awbūk</v>
          </cell>
        </row>
        <row r="1073">
          <cell r="B1073" t="str">
            <v>Obock</v>
          </cell>
        </row>
        <row r="1074">
          <cell r="B1074" t="str">
            <v>Tājūrah</v>
          </cell>
        </row>
        <row r="1075">
          <cell r="B1075" t="str">
            <v>Tadjourah</v>
          </cell>
        </row>
        <row r="1076">
          <cell r="B1076" t="str">
            <v>Jībūtī</v>
          </cell>
        </row>
        <row r="1077">
          <cell r="B1077" t="str">
            <v>Djibouti</v>
          </cell>
        </row>
        <row r="1078">
          <cell r="B1078" t="str">
            <v>Nordjylland</v>
          </cell>
        </row>
        <row r="1079">
          <cell r="B1079" t="str">
            <v>Midtjylland</v>
          </cell>
        </row>
        <row r="1080">
          <cell r="B1080" t="str">
            <v>Syddanmark</v>
          </cell>
        </row>
        <row r="1081">
          <cell r="B1081" t="str">
            <v>Hovedstaden</v>
          </cell>
        </row>
        <row r="1082">
          <cell r="B1082" t="str">
            <v>Sjælland</v>
          </cell>
        </row>
        <row r="1083">
          <cell r="B1083" t="str">
            <v>Saint Andrew</v>
          </cell>
        </row>
        <row r="1084">
          <cell r="B1084" t="str">
            <v>Saint David</v>
          </cell>
        </row>
        <row r="1085">
          <cell r="B1085" t="str">
            <v>Saint George</v>
          </cell>
        </row>
        <row r="1086">
          <cell r="B1086" t="str">
            <v>Saint John</v>
          </cell>
        </row>
        <row r="1087">
          <cell r="B1087" t="str">
            <v>Saint Joseph</v>
          </cell>
        </row>
        <row r="1088">
          <cell r="B1088" t="str">
            <v>Saint Luke</v>
          </cell>
        </row>
        <row r="1089">
          <cell r="B1089" t="str">
            <v>Saint Mark</v>
          </cell>
        </row>
        <row r="1090">
          <cell r="B1090" t="str">
            <v>Saint Patrick</v>
          </cell>
        </row>
        <row r="1091">
          <cell r="B1091" t="str">
            <v>Saint Paul</v>
          </cell>
        </row>
        <row r="1092">
          <cell r="B1092" t="str">
            <v>Saint Peter</v>
          </cell>
        </row>
        <row r="1093">
          <cell r="B1093" t="str">
            <v>Cibao Nordeste</v>
          </cell>
        </row>
        <row r="1094">
          <cell r="B1094" t="str">
            <v>Duarte</v>
          </cell>
        </row>
        <row r="1095">
          <cell r="B1095" t="str">
            <v>María Trinidad Sánchez</v>
          </cell>
        </row>
        <row r="1096">
          <cell r="B1096" t="str">
            <v>Hermanas Mirabal</v>
          </cell>
        </row>
        <row r="1097">
          <cell r="B1097" t="str">
            <v>Samaná</v>
          </cell>
        </row>
        <row r="1098">
          <cell r="B1098" t="str">
            <v>Cibao Noroeste</v>
          </cell>
        </row>
        <row r="1099">
          <cell r="B1099" t="str">
            <v>Dajabón</v>
          </cell>
        </row>
        <row r="1100">
          <cell r="B1100" t="str">
            <v>Monte Cristi</v>
          </cell>
        </row>
        <row r="1101">
          <cell r="B1101" t="str">
            <v>Santiago Rodríguez</v>
          </cell>
        </row>
        <row r="1102">
          <cell r="B1102" t="str">
            <v>Valverde</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La Vega</v>
          </cell>
        </row>
        <row r="1109">
          <cell r="B1109" t="str">
            <v>Sánchez Ramírez</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Barahona</v>
          </cell>
        </row>
        <row r="1117">
          <cell r="B1117" t="str">
            <v>Independencia</v>
          </cell>
        </row>
        <row r="1118">
          <cell r="B1118" t="str">
            <v>Pedernales</v>
          </cell>
        </row>
        <row r="1119">
          <cell r="B1119" t="str">
            <v>Higuamo</v>
          </cell>
        </row>
        <row r="1120">
          <cell r="B1120" t="str">
            <v>San Pedro de Macorís</v>
          </cell>
        </row>
        <row r="1121">
          <cell r="B1121" t="str">
            <v>Monte Plata</v>
          </cell>
        </row>
        <row r="1122">
          <cell r="B1122" t="str">
            <v>Hato Mayor</v>
          </cell>
        </row>
        <row r="1123">
          <cell r="B1123" t="str">
            <v>Ozama</v>
          </cell>
        </row>
        <row r="1124">
          <cell r="B1124" t="str">
            <v>Santo Domingo</v>
          </cell>
        </row>
        <row r="1125">
          <cell r="B1125" t="str">
            <v>Distrito Nacional (Santo Domingo)</v>
          </cell>
        </row>
        <row r="1126">
          <cell r="B1126" t="str">
            <v>Valdesia</v>
          </cell>
        </row>
        <row r="1127">
          <cell r="B1127" t="str">
            <v>Azua</v>
          </cell>
        </row>
        <row r="1128">
          <cell r="B1128" t="str">
            <v>Peravia</v>
          </cell>
        </row>
        <row r="1129">
          <cell r="B1129" t="str">
            <v>San Cristóbal</v>
          </cell>
        </row>
        <row r="1130">
          <cell r="B1130" t="str">
            <v>San José de Ocoa</v>
          </cell>
        </row>
        <row r="1131">
          <cell r="B1131" t="str">
            <v>Yuma</v>
          </cell>
        </row>
        <row r="1132">
          <cell r="B1132" t="str">
            <v>El Seibo</v>
          </cell>
        </row>
        <row r="1133">
          <cell r="B1133" t="str">
            <v>La Altagracia</v>
          </cell>
        </row>
        <row r="1134">
          <cell r="B1134" t="str">
            <v>La Romana</v>
          </cell>
        </row>
        <row r="1135">
          <cell r="B1135" t="str">
            <v>Adrar</v>
          </cell>
        </row>
        <row r="1136">
          <cell r="B1136" t="str">
            <v>Chlef</v>
          </cell>
        </row>
        <row r="1137">
          <cell r="B1137" t="str">
            <v>Laghouat</v>
          </cell>
        </row>
        <row r="1138">
          <cell r="B1138" t="str">
            <v>Oum el Bouaghi</v>
          </cell>
        </row>
        <row r="1139">
          <cell r="B1139" t="str">
            <v>Batna</v>
          </cell>
        </row>
        <row r="1140">
          <cell r="B1140" t="str">
            <v>Béjaïa</v>
          </cell>
        </row>
        <row r="1141">
          <cell r="B1141" t="str">
            <v>Biskra</v>
          </cell>
        </row>
        <row r="1142">
          <cell r="B1142" t="str">
            <v>Béchar</v>
          </cell>
        </row>
        <row r="1143">
          <cell r="B1143" t="str">
            <v>Blida</v>
          </cell>
        </row>
        <row r="1144">
          <cell r="B1144" t="str">
            <v>Bouira</v>
          </cell>
        </row>
        <row r="1145">
          <cell r="B1145" t="str">
            <v>Tamanrasset</v>
          </cell>
        </row>
        <row r="1146">
          <cell r="B1146" t="str">
            <v>Tébessa</v>
          </cell>
        </row>
        <row r="1147">
          <cell r="B1147" t="str">
            <v>Tlemcen</v>
          </cell>
        </row>
        <row r="1148">
          <cell r="B1148" t="str">
            <v>Tiaret</v>
          </cell>
        </row>
        <row r="1149">
          <cell r="B1149" t="str">
            <v>Tizi Ouzou</v>
          </cell>
        </row>
        <row r="1150">
          <cell r="B1150" t="str">
            <v>Alger</v>
          </cell>
        </row>
        <row r="1151">
          <cell r="B1151" t="str">
            <v>Djelfa</v>
          </cell>
        </row>
        <row r="1152">
          <cell r="B1152" t="str">
            <v>Jijel</v>
          </cell>
        </row>
        <row r="1153">
          <cell r="B1153" t="str">
            <v>Sétif</v>
          </cell>
        </row>
        <row r="1154">
          <cell r="B1154" t="str">
            <v>Saïda</v>
          </cell>
        </row>
        <row r="1155">
          <cell r="B1155" t="str">
            <v>Skikda</v>
          </cell>
        </row>
        <row r="1156">
          <cell r="B1156" t="str">
            <v>Sidi Bel Abbès</v>
          </cell>
        </row>
        <row r="1157">
          <cell r="B1157" t="str">
            <v>Annaba</v>
          </cell>
        </row>
        <row r="1158">
          <cell r="B1158" t="str">
            <v>Guelma</v>
          </cell>
        </row>
        <row r="1159">
          <cell r="B1159" t="str">
            <v>Constantine</v>
          </cell>
        </row>
        <row r="1160">
          <cell r="B1160" t="str">
            <v>Médéa</v>
          </cell>
        </row>
        <row r="1161">
          <cell r="B1161" t="str">
            <v>Mostaganem</v>
          </cell>
        </row>
        <row r="1162">
          <cell r="B1162" t="str">
            <v>M'sila</v>
          </cell>
        </row>
        <row r="1163">
          <cell r="B1163" t="str">
            <v>Mascara</v>
          </cell>
        </row>
        <row r="1164">
          <cell r="B1164" t="str">
            <v>Ouargla</v>
          </cell>
        </row>
        <row r="1165">
          <cell r="B1165" t="str">
            <v>Oran</v>
          </cell>
        </row>
        <row r="1166">
          <cell r="B1166" t="str">
            <v>El Bayadh</v>
          </cell>
        </row>
        <row r="1167">
          <cell r="B1167" t="str">
            <v>Illizi</v>
          </cell>
        </row>
        <row r="1168">
          <cell r="B1168" t="str">
            <v>Bordj Bou Arréridj</v>
          </cell>
        </row>
        <row r="1169">
          <cell r="B1169" t="str">
            <v>Boumerdès</v>
          </cell>
        </row>
        <row r="1170">
          <cell r="B1170" t="str">
            <v>El Tarf</v>
          </cell>
        </row>
        <row r="1171">
          <cell r="B1171" t="str">
            <v>Tindouf</v>
          </cell>
        </row>
        <row r="1172">
          <cell r="B1172" t="str">
            <v>Tissemsilt</v>
          </cell>
        </row>
        <row r="1173">
          <cell r="B1173" t="str">
            <v>El Oued</v>
          </cell>
        </row>
        <row r="1174">
          <cell r="B1174" t="str">
            <v>Khenchela</v>
          </cell>
        </row>
        <row r="1175">
          <cell r="B1175" t="str">
            <v>Souk Ahras</v>
          </cell>
        </row>
        <row r="1176">
          <cell r="B1176" t="str">
            <v>Tipaza</v>
          </cell>
        </row>
        <row r="1177">
          <cell r="B1177" t="str">
            <v>Mila</v>
          </cell>
        </row>
        <row r="1178">
          <cell r="B1178" t="str">
            <v>Aïn Defla</v>
          </cell>
        </row>
        <row r="1179">
          <cell r="B1179" t="str">
            <v>Naama</v>
          </cell>
        </row>
        <row r="1180">
          <cell r="B1180" t="str">
            <v>Aïn Témouchent</v>
          </cell>
        </row>
        <row r="1181">
          <cell r="B1181" t="str">
            <v>Ghardaïa</v>
          </cell>
        </row>
        <row r="1182">
          <cell r="B1182" t="str">
            <v>Relizane</v>
          </cell>
        </row>
        <row r="1183">
          <cell r="B1183" t="str">
            <v>Azuay</v>
          </cell>
        </row>
        <row r="1184">
          <cell r="B1184" t="str">
            <v>Bolívar</v>
          </cell>
        </row>
        <row r="1185">
          <cell r="B1185" t="str">
            <v>Carchi</v>
          </cell>
        </row>
        <row r="1186">
          <cell r="B1186" t="str">
            <v>Orellana</v>
          </cell>
        </row>
        <row r="1187">
          <cell r="B1187" t="str">
            <v>Esmeraldas</v>
          </cell>
        </row>
        <row r="1188">
          <cell r="B1188" t="str">
            <v>Cañar</v>
          </cell>
        </row>
        <row r="1189">
          <cell r="B1189" t="str">
            <v>Guayas</v>
          </cell>
        </row>
        <row r="1190">
          <cell r="B1190" t="str">
            <v>Chimborazo</v>
          </cell>
        </row>
        <row r="1191">
          <cell r="B1191" t="str">
            <v>Imbabura</v>
          </cell>
        </row>
        <row r="1192">
          <cell r="B1192" t="str">
            <v>Loja</v>
          </cell>
        </row>
        <row r="1193">
          <cell r="B1193" t="str">
            <v>Manabí</v>
          </cell>
        </row>
        <row r="1194">
          <cell r="B1194" t="str">
            <v>Napo</v>
          </cell>
        </row>
        <row r="1195">
          <cell r="B1195" t="str">
            <v>El Oro</v>
          </cell>
        </row>
        <row r="1196">
          <cell r="B1196" t="str">
            <v>Pichincha</v>
          </cell>
        </row>
        <row r="1197">
          <cell r="B1197" t="str">
            <v>Los Ríos</v>
          </cell>
        </row>
        <row r="1198">
          <cell r="B1198" t="str">
            <v>Morona Santiago</v>
          </cell>
        </row>
        <row r="1199">
          <cell r="B1199" t="str">
            <v>Santo Domingo de los Tsáchilas</v>
          </cell>
        </row>
        <row r="1200">
          <cell r="B1200" t="str">
            <v>Santa Elena</v>
          </cell>
        </row>
        <row r="1201">
          <cell r="B1201" t="str">
            <v>Tungurahua</v>
          </cell>
        </row>
        <row r="1202">
          <cell r="B1202" t="str">
            <v>Sucumbíos</v>
          </cell>
        </row>
        <row r="1203">
          <cell r="B1203" t="str">
            <v>Galápagos</v>
          </cell>
        </row>
        <row r="1204">
          <cell r="B1204" t="str">
            <v>Cotopaxi</v>
          </cell>
        </row>
        <row r="1205">
          <cell r="B1205" t="str">
            <v>Pastaza</v>
          </cell>
        </row>
        <row r="1206">
          <cell r="B1206" t="str">
            <v>Zamora Chinchipe</v>
          </cell>
        </row>
        <row r="1207">
          <cell r="B1207" t="str">
            <v>Harjumaa</v>
          </cell>
        </row>
        <row r="1208">
          <cell r="B1208" t="str">
            <v>Hiiumaa</v>
          </cell>
        </row>
        <row r="1209">
          <cell r="B1209" t="str">
            <v>Ida-Virumaa</v>
          </cell>
        </row>
        <row r="1210">
          <cell r="B1210" t="str">
            <v>Jõgevamaa</v>
          </cell>
        </row>
        <row r="1211">
          <cell r="B1211" t="str">
            <v>Järvamaa</v>
          </cell>
        </row>
        <row r="1212">
          <cell r="B1212" t="str">
            <v>Läänemaa</v>
          </cell>
        </row>
        <row r="1213">
          <cell r="B1213" t="str">
            <v>Lääne-Virumaa</v>
          </cell>
        </row>
        <row r="1214">
          <cell r="B1214" t="str">
            <v>Põlvamaa</v>
          </cell>
        </row>
        <row r="1215">
          <cell r="B1215" t="str">
            <v>Pärnumaa</v>
          </cell>
        </row>
        <row r="1216">
          <cell r="B1216" t="str">
            <v>Raplamaa</v>
          </cell>
        </row>
        <row r="1217">
          <cell r="B1217" t="str">
            <v>Saaremaa</v>
          </cell>
        </row>
        <row r="1218">
          <cell r="B1218" t="str">
            <v>Tartumaa</v>
          </cell>
        </row>
        <row r="1219">
          <cell r="B1219" t="str">
            <v>Valgamaa</v>
          </cell>
        </row>
        <row r="1220">
          <cell r="B1220" t="str">
            <v>Viljandimaa</v>
          </cell>
        </row>
        <row r="1221">
          <cell r="B1221" t="str">
            <v>Võrumaa</v>
          </cell>
        </row>
        <row r="1222">
          <cell r="B1222" t="str">
            <v>Al Iskandarīyah</v>
          </cell>
        </row>
        <row r="1223">
          <cell r="B1223" t="str">
            <v>Aswān</v>
          </cell>
        </row>
        <row r="1224">
          <cell r="B1224" t="str">
            <v>Asyūţ</v>
          </cell>
        </row>
        <row r="1225">
          <cell r="B1225" t="str">
            <v>Al Baḩr al Aḩmar</v>
          </cell>
        </row>
        <row r="1226">
          <cell r="B1226" t="str">
            <v>Al Buḩayrah</v>
          </cell>
        </row>
        <row r="1227">
          <cell r="B1227" t="str">
            <v>Banī Suwayf</v>
          </cell>
        </row>
        <row r="1228">
          <cell r="B1228" t="str">
            <v>Al Qāhirah</v>
          </cell>
        </row>
        <row r="1229">
          <cell r="B1229" t="str">
            <v>Ad Daqahlīyah</v>
          </cell>
        </row>
        <row r="1230">
          <cell r="B1230" t="str">
            <v>Dumyāţ</v>
          </cell>
        </row>
        <row r="1231">
          <cell r="B1231" t="str">
            <v>Al Fayyūm</v>
          </cell>
        </row>
        <row r="1232">
          <cell r="B1232" t="str">
            <v>Al Gharbīyah</v>
          </cell>
        </row>
        <row r="1233">
          <cell r="B1233" t="str">
            <v>Al Jīzah</v>
          </cell>
        </row>
        <row r="1234">
          <cell r="B1234" t="str">
            <v>Al Ismā'īlīyah</v>
          </cell>
        </row>
        <row r="1235">
          <cell r="B1235" t="str">
            <v>Janūb Sīnā'</v>
          </cell>
        </row>
        <row r="1236">
          <cell r="B1236" t="str">
            <v>Al Qalyūbīyah</v>
          </cell>
        </row>
        <row r="1237">
          <cell r="B1237" t="str">
            <v>Kafr ash Shaykh</v>
          </cell>
        </row>
        <row r="1238">
          <cell r="B1238" t="str">
            <v>Qinā</v>
          </cell>
        </row>
        <row r="1239">
          <cell r="B1239" t="str">
            <v>Al Uqşur</v>
          </cell>
        </row>
        <row r="1240">
          <cell r="B1240" t="str">
            <v>Al Minyā</v>
          </cell>
        </row>
        <row r="1241">
          <cell r="B1241" t="str">
            <v>Al Minūfīyah</v>
          </cell>
        </row>
        <row r="1242">
          <cell r="B1242" t="str">
            <v>Maţrūḩ</v>
          </cell>
        </row>
        <row r="1243">
          <cell r="B1243" t="str">
            <v>Būr Sa‘īd</v>
          </cell>
        </row>
        <row r="1244">
          <cell r="B1244" t="str">
            <v>Sūhāj</v>
          </cell>
        </row>
        <row r="1245">
          <cell r="B1245" t="str">
            <v>Ash Sharqīyah</v>
          </cell>
        </row>
        <row r="1246">
          <cell r="B1246" t="str">
            <v>Shamāl Sīnā'</v>
          </cell>
        </row>
        <row r="1247">
          <cell r="B1247" t="str">
            <v>As Suways</v>
          </cell>
        </row>
        <row r="1248">
          <cell r="B1248" t="str">
            <v>Al Wādī al Jadīd</v>
          </cell>
        </row>
        <row r="1249">
          <cell r="B1249" t="str">
            <v>Ansabā</v>
          </cell>
        </row>
        <row r="1250">
          <cell r="B1250" t="str">
            <v>‘Anseba</v>
          </cell>
        </row>
        <row r="1251">
          <cell r="B1251" t="str">
            <v>Janūbī al Baḩrī al Aḩmar</v>
          </cell>
        </row>
        <row r="1252">
          <cell r="B1252" t="str">
            <v>Debubawi K’eyyĭḥ Baḥri</v>
          </cell>
        </row>
        <row r="1253">
          <cell r="B1253" t="str">
            <v>Al Janūbī</v>
          </cell>
        </row>
        <row r="1254">
          <cell r="B1254" t="str">
            <v>Debub</v>
          </cell>
        </row>
        <row r="1255">
          <cell r="B1255" t="str">
            <v>Qāsh-Barkah</v>
          </cell>
        </row>
        <row r="1256">
          <cell r="B1256" t="str">
            <v>Gash-Barka</v>
          </cell>
        </row>
        <row r="1257">
          <cell r="B1257" t="str">
            <v>Al Awsaţ</v>
          </cell>
        </row>
        <row r="1258">
          <cell r="B1258" t="str">
            <v>Ma’ĭkel</v>
          </cell>
        </row>
        <row r="1259">
          <cell r="B1259" t="str">
            <v>Shimālī al Baḩrī al Aḩmar</v>
          </cell>
        </row>
        <row r="1260">
          <cell r="B1260" t="str">
            <v>Semienawi K’eyyĭḥ Baḥri</v>
          </cell>
        </row>
        <row r="1261">
          <cell r="B1261" t="str">
            <v>Andalucía</v>
          </cell>
        </row>
        <row r="1262">
          <cell r="B1262" t="str">
            <v>Almería</v>
          </cell>
        </row>
        <row r="1263">
          <cell r="B1263" t="str">
            <v>Cádiz</v>
          </cell>
        </row>
        <row r="1264">
          <cell r="B1264" t="str">
            <v>Córdoba</v>
          </cell>
        </row>
        <row r="1265">
          <cell r="B1265" t="str">
            <v>Granada</v>
          </cell>
        </row>
        <row r="1266">
          <cell r="B1266" t="str">
            <v>Huelva</v>
          </cell>
        </row>
        <row r="1267">
          <cell r="B1267" t="str">
            <v>Jaén</v>
          </cell>
        </row>
        <row r="1268">
          <cell r="B1268" t="str">
            <v>Málaga</v>
          </cell>
        </row>
        <row r="1269">
          <cell r="B1269" t="str">
            <v>Sevilla</v>
          </cell>
        </row>
        <row r="1270">
          <cell r="B1270" t="str">
            <v>Aragón</v>
          </cell>
        </row>
        <row r="1271">
          <cell r="B1271" t="str">
            <v>Huesca</v>
          </cell>
        </row>
        <row r="1272">
          <cell r="B1272" t="str">
            <v>Teruel</v>
          </cell>
        </row>
        <row r="1273">
          <cell r="B1273" t="str">
            <v>Zaragoza</v>
          </cell>
        </row>
        <row r="1274">
          <cell r="B1274" t="str">
            <v>Asturias, Principado de</v>
          </cell>
        </row>
        <row r="1275">
          <cell r="B1275" t="str">
            <v>Asturias</v>
          </cell>
        </row>
        <row r="1276">
          <cell r="B1276" t="str">
            <v>Cantabria</v>
          </cell>
        </row>
        <row r="1277">
          <cell r="B1277" t="str">
            <v>Cantabria</v>
          </cell>
        </row>
        <row r="1278">
          <cell r="B1278" t="str">
            <v>Castilla y León</v>
          </cell>
        </row>
        <row r="1279">
          <cell r="B1279" t="str">
            <v>Ávila</v>
          </cell>
        </row>
        <row r="1280">
          <cell r="B1280" t="str">
            <v>Burgos</v>
          </cell>
        </row>
        <row r="1281">
          <cell r="B1281" t="str">
            <v>León</v>
          </cell>
        </row>
        <row r="1282">
          <cell r="B1282" t="str">
            <v>Palencia</v>
          </cell>
        </row>
        <row r="1283">
          <cell r="B1283" t="str">
            <v>Salamanca</v>
          </cell>
        </row>
        <row r="1284">
          <cell r="B1284" t="str">
            <v>Segovia</v>
          </cell>
        </row>
        <row r="1285">
          <cell r="B1285" t="str">
            <v>Soria</v>
          </cell>
        </row>
        <row r="1286">
          <cell r="B1286" t="str">
            <v>Valladolid</v>
          </cell>
        </row>
        <row r="1287">
          <cell r="B1287" t="str">
            <v>Zamora</v>
          </cell>
        </row>
        <row r="1288">
          <cell r="B1288" t="str">
            <v>Castilla-La Mancha</v>
          </cell>
        </row>
        <row r="1289">
          <cell r="B1289" t="str">
            <v>Albacete</v>
          </cell>
        </row>
        <row r="1290">
          <cell r="B1290" t="str">
            <v>Ciudad Real</v>
          </cell>
        </row>
        <row r="1291">
          <cell r="B1291" t="str">
            <v>Cuenca</v>
          </cell>
        </row>
        <row r="1292">
          <cell r="B1292" t="str">
            <v>Guadalajara</v>
          </cell>
        </row>
        <row r="1293">
          <cell r="B1293" t="str">
            <v>Toledo</v>
          </cell>
        </row>
        <row r="1294">
          <cell r="B1294" t="str">
            <v>Canarias</v>
          </cell>
        </row>
        <row r="1295">
          <cell r="B1295" t="str">
            <v>Las Palmas</v>
          </cell>
        </row>
        <row r="1296">
          <cell r="B1296" t="str">
            <v>Santa Cruz de Tenerife</v>
          </cell>
        </row>
        <row r="1297">
          <cell r="B1297" t="str">
            <v>Catalunya [Cataluña]</v>
          </cell>
        </row>
        <row r="1298">
          <cell r="B1298" t="str">
            <v>Barcelona [Barcelona]</v>
          </cell>
        </row>
        <row r="1299">
          <cell r="B1299" t="str">
            <v>Girona [Gerona]</v>
          </cell>
        </row>
        <row r="1300">
          <cell r="B1300" t="str">
            <v>Lleida [Lérida]</v>
          </cell>
        </row>
        <row r="1301">
          <cell r="B1301" t="str">
            <v>Tarragona [Tarragona]</v>
          </cell>
        </row>
        <row r="1302">
          <cell r="B1302" t="str">
            <v>Extremadura</v>
          </cell>
        </row>
        <row r="1303">
          <cell r="B1303" t="str">
            <v>Badajoz</v>
          </cell>
        </row>
        <row r="1304">
          <cell r="B1304" t="str">
            <v>Cáceres</v>
          </cell>
        </row>
        <row r="1305">
          <cell r="B1305" t="str">
            <v>Galicia [Galicia]</v>
          </cell>
        </row>
        <row r="1306">
          <cell r="B1306" t="str">
            <v>A Coruña [La Coruña]</v>
          </cell>
        </row>
        <row r="1307">
          <cell r="B1307" t="str">
            <v>Lugo [Lugo]</v>
          </cell>
        </row>
        <row r="1308">
          <cell r="B1308" t="str">
            <v>Ourense [Orense]</v>
          </cell>
        </row>
        <row r="1309">
          <cell r="B1309" t="str">
            <v>Pontevedra [Pontevedra]</v>
          </cell>
        </row>
        <row r="1310">
          <cell r="B1310" t="str">
            <v>Illes Balears [Islas Baleares]</v>
          </cell>
        </row>
        <row r="1311">
          <cell r="B1311" t="str">
            <v>Balears [Baleares]</v>
          </cell>
        </row>
        <row r="1312">
          <cell r="B1312" t="str">
            <v>Murcia, Región de</v>
          </cell>
        </row>
        <row r="1313">
          <cell r="B1313" t="str">
            <v>Murcia</v>
          </cell>
        </row>
        <row r="1314">
          <cell r="B1314" t="str">
            <v>Madrid, Comunidad de</v>
          </cell>
        </row>
        <row r="1315">
          <cell r="B1315" t="str">
            <v>Madrid</v>
          </cell>
        </row>
        <row r="1316">
          <cell r="B1316" t="str">
            <v>Nafarroako Foru Komunitatea*</v>
          </cell>
        </row>
        <row r="1317">
          <cell r="B1317" t="str">
            <v>Navarra, Comunidad Foral de</v>
          </cell>
        </row>
        <row r="1318">
          <cell r="B1318" t="str">
            <v>Nafarroa*</v>
          </cell>
        </row>
        <row r="1319">
          <cell r="B1319" t="str">
            <v>Navarra</v>
          </cell>
        </row>
        <row r="1320">
          <cell r="B1320" t="str">
            <v>Euskal Herria</v>
          </cell>
        </row>
        <row r="1321">
          <cell r="B1321" t="str">
            <v>País Vasco</v>
          </cell>
        </row>
        <row r="1322">
          <cell r="B1322" t="str">
            <v>Bizkaia</v>
          </cell>
        </row>
        <row r="1323">
          <cell r="B1323" t="str">
            <v>Gipuzkoa</v>
          </cell>
        </row>
        <row r="1324">
          <cell r="B1324" t="str">
            <v>Araba*</v>
          </cell>
        </row>
        <row r="1325">
          <cell r="B1325" t="str">
            <v>Álava</v>
          </cell>
        </row>
        <row r="1326">
          <cell r="B1326" t="str">
            <v>La Rioja</v>
          </cell>
        </row>
        <row r="1327">
          <cell r="B1327" t="str">
            <v>La Rioja</v>
          </cell>
        </row>
        <row r="1328">
          <cell r="B1328" t="str">
            <v>Valenciana, Comunitat*</v>
          </cell>
        </row>
        <row r="1329">
          <cell r="B1329" t="str">
            <v>Valenciana, Comunidad</v>
          </cell>
        </row>
        <row r="1330">
          <cell r="B1330" t="str">
            <v>Alacant*</v>
          </cell>
        </row>
        <row r="1331">
          <cell r="B1331" t="str">
            <v>Alicante</v>
          </cell>
        </row>
        <row r="1332">
          <cell r="B1332" t="str">
            <v>Castelló*</v>
          </cell>
        </row>
        <row r="1333">
          <cell r="B1333" t="str">
            <v>Castellón</v>
          </cell>
        </row>
        <row r="1334">
          <cell r="B1334" t="str">
            <v>València*</v>
          </cell>
        </row>
        <row r="1335">
          <cell r="B1335" t="str">
            <v>Valencia</v>
          </cell>
        </row>
        <row r="1336">
          <cell r="B1336" t="str">
            <v>Ceuta</v>
          </cell>
        </row>
        <row r="1337">
          <cell r="B1337" t="str">
            <v>Melilla</v>
          </cell>
        </row>
        <row r="1338">
          <cell r="B1338" t="str">
            <v>Āfar</v>
          </cell>
        </row>
        <row r="1339">
          <cell r="B1339" t="str">
            <v>Afar</v>
          </cell>
        </row>
        <row r="1340">
          <cell r="B1340" t="str">
            <v>Āmara</v>
          </cell>
        </row>
        <row r="1341">
          <cell r="B1341" t="str">
            <v>Amara</v>
          </cell>
        </row>
        <row r="1342">
          <cell r="B1342" t="str">
            <v>Bīnshangul Gumuz</v>
          </cell>
        </row>
        <row r="1343">
          <cell r="B1343" t="str">
            <v>Benshangul-Gumaz</v>
          </cell>
        </row>
        <row r="1344">
          <cell r="B1344" t="str">
            <v>Gambēla Hizboch</v>
          </cell>
        </row>
        <row r="1345">
          <cell r="B1345" t="str">
            <v>Gambela Peoples</v>
          </cell>
        </row>
        <row r="1346">
          <cell r="B1346" t="str">
            <v>Hārerī Hizb</v>
          </cell>
        </row>
        <row r="1347">
          <cell r="B1347" t="str">
            <v>Harari People</v>
          </cell>
        </row>
        <row r="1348">
          <cell r="B1348" t="str">
            <v>Oromīya</v>
          </cell>
        </row>
        <row r="1349">
          <cell r="B1349" t="str">
            <v>Oromia</v>
          </cell>
        </row>
        <row r="1350">
          <cell r="B1350" t="str">
            <v>YeDebub Bihēroch Bihēreseboch na Hizboch</v>
          </cell>
        </row>
        <row r="1351">
          <cell r="B1351" t="str">
            <v>Southern Nations, Nationalities and Peoples</v>
          </cell>
        </row>
        <row r="1352">
          <cell r="B1352" t="str">
            <v>Sumalē</v>
          </cell>
        </row>
        <row r="1353">
          <cell r="B1353" t="str">
            <v>Somali</v>
          </cell>
        </row>
        <row r="1354">
          <cell r="B1354" t="str">
            <v>Tigray</v>
          </cell>
        </row>
        <row r="1355">
          <cell r="B1355" t="str">
            <v>Tigrai</v>
          </cell>
        </row>
        <row r="1356">
          <cell r="B1356" t="str">
            <v>Ādīs Ābeba</v>
          </cell>
        </row>
        <row r="1357">
          <cell r="B1357" t="str">
            <v>Addis Ababa</v>
          </cell>
        </row>
        <row r="1358">
          <cell r="B1358" t="str">
            <v>Dirē Dawa</v>
          </cell>
        </row>
        <row r="1359">
          <cell r="B1359" t="str">
            <v>Dire Dawa</v>
          </cell>
        </row>
        <row r="1360">
          <cell r="B1360" t="str">
            <v>Ahvenanmaan maakunta</v>
          </cell>
        </row>
        <row r="1361">
          <cell r="B1361" t="str">
            <v>Landskapet Åland</v>
          </cell>
        </row>
        <row r="1362">
          <cell r="B1362" t="str">
            <v>Etelä-Karjala</v>
          </cell>
        </row>
        <row r="1363">
          <cell r="B1363" t="str">
            <v>Södra Karelen</v>
          </cell>
        </row>
        <row r="1364">
          <cell r="B1364" t="str">
            <v>Etelä-Pohjanmaa</v>
          </cell>
        </row>
        <row r="1365">
          <cell r="B1365" t="str">
            <v>Södra Österbotten</v>
          </cell>
        </row>
        <row r="1366">
          <cell r="B1366" t="str">
            <v>Etelä-Savo</v>
          </cell>
        </row>
        <row r="1367">
          <cell r="B1367" t="str">
            <v>Södra Savolax</v>
          </cell>
        </row>
        <row r="1368">
          <cell r="B1368" t="str">
            <v>Kainuu</v>
          </cell>
        </row>
        <row r="1369">
          <cell r="B1369" t="str">
            <v>Kajanaland</v>
          </cell>
        </row>
        <row r="1370">
          <cell r="B1370" t="str">
            <v>Kanta-Häme</v>
          </cell>
        </row>
        <row r="1371">
          <cell r="B1371" t="str">
            <v>Egentliga Tavastland</v>
          </cell>
        </row>
        <row r="1372">
          <cell r="B1372" t="str">
            <v>Keski-Pohjanmaa</v>
          </cell>
        </row>
        <row r="1373">
          <cell r="B1373" t="str">
            <v>Mellersta Österbotten</v>
          </cell>
        </row>
        <row r="1374">
          <cell r="B1374" t="str">
            <v>Keski-Suomi</v>
          </cell>
        </row>
        <row r="1375">
          <cell r="B1375" t="str">
            <v>Mellersta Finland</v>
          </cell>
        </row>
        <row r="1376">
          <cell r="B1376" t="str">
            <v>Kymenlaakso</v>
          </cell>
        </row>
        <row r="1377">
          <cell r="B1377" t="str">
            <v>Kymmenedalen</v>
          </cell>
        </row>
        <row r="1378">
          <cell r="B1378" t="str">
            <v>Lappi</v>
          </cell>
        </row>
        <row r="1379">
          <cell r="B1379" t="str">
            <v>Lappland</v>
          </cell>
        </row>
        <row r="1380">
          <cell r="B1380" t="str">
            <v>Pirkanmaa</v>
          </cell>
        </row>
        <row r="1381">
          <cell r="B1381" t="str">
            <v>Birkaland</v>
          </cell>
        </row>
        <row r="1382">
          <cell r="B1382" t="str">
            <v>Pohjanmaa</v>
          </cell>
        </row>
        <row r="1383">
          <cell r="B1383" t="str">
            <v>Österbotten</v>
          </cell>
        </row>
        <row r="1384">
          <cell r="B1384" t="str">
            <v>Pohjois-Karjala</v>
          </cell>
        </row>
        <row r="1385">
          <cell r="B1385" t="str">
            <v>Norra Karelen</v>
          </cell>
        </row>
        <row r="1386">
          <cell r="B1386" t="str">
            <v>Pohjois-Pohjanmaa</v>
          </cell>
        </row>
        <row r="1387">
          <cell r="B1387" t="str">
            <v>Norra Österbotten</v>
          </cell>
        </row>
        <row r="1388">
          <cell r="B1388" t="str">
            <v>Pohjois-Savo</v>
          </cell>
        </row>
        <row r="1389">
          <cell r="B1389" t="str">
            <v>Norra Savolax</v>
          </cell>
        </row>
        <row r="1390">
          <cell r="B1390" t="str">
            <v>Päijät-Häme</v>
          </cell>
        </row>
        <row r="1391">
          <cell r="B1391" t="str">
            <v>Päijänne-Tavastland</v>
          </cell>
        </row>
        <row r="1392">
          <cell r="B1392" t="str">
            <v>Satakunta</v>
          </cell>
        </row>
        <row r="1393">
          <cell r="B1393" t="str">
            <v>Satakunda</v>
          </cell>
        </row>
        <row r="1394">
          <cell r="B1394" t="str">
            <v>Uusimaa</v>
          </cell>
        </row>
        <row r="1395">
          <cell r="B1395" t="str">
            <v>Nyland</v>
          </cell>
        </row>
        <row r="1396">
          <cell r="B1396" t="str">
            <v>Varsinais-Suomi</v>
          </cell>
        </row>
        <row r="1397">
          <cell r="B1397" t="str">
            <v>Egentliga Finland</v>
          </cell>
        </row>
        <row r="1398">
          <cell r="B1398" t="str">
            <v>Rotuma</v>
          </cell>
        </row>
        <row r="1399">
          <cell r="B1399" t="str">
            <v>Central</v>
          </cell>
        </row>
        <row r="1400">
          <cell r="B1400" t="str">
            <v>Naitasiri</v>
          </cell>
        </row>
        <row r="1401">
          <cell r="B1401" t="str">
            <v>Namosi</v>
          </cell>
        </row>
        <row r="1402">
          <cell r="B1402" t="str">
            <v>Rewa</v>
          </cell>
        </row>
        <row r="1403">
          <cell r="B1403" t="str">
            <v>Serua</v>
          </cell>
        </row>
        <row r="1404">
          <cell r="B1404" t="str">
            <v>Tailevu</v>
          </cell>
        </row>
        <row r="1405">
          <cell r="B1405" t="str">
            <v>Eastern</v>
          </cell>
        </row>
        <row r="1406">
          <cell r="B1406" t="str">
            <v>Kadavu</v>
          </cell>
        </row>
        <row r="1407">
          <cell r="B1407" t="str">
            <v>Lau</v>
          </cell>
        </row>
        <row r="1408">
          <cell r="B1408" t="str">
            <v>Lomaiviti</v>
          </cell>
        </row>
        <row r="1409">
          <cell r="B1409" t="str">
            <v>Northern</v>
          </cell>
        </row>
        <row r="1410">
          <cell r="B1410" t="str">
            <v>Bua</v>
          </cell>
        </row>
        <row r="1411">
          <cell r="B1411" t="str">
            <v>Cakaudrove</v>
          </cell>
        </row>
        <row r="1412">
          <cell r="B1412" t="str">
            <v>Macuata</v>
          </cell>
        </row>
        <row r="1413">
          <cell r="B1413" t="str">
            <v>Western</v>
          </cell>
        </row>
        <row r="1414">
          <cell r="B1414" t="str">
            <v>Ba</v>
          </cell>
        </row>
        <row r="1415">
          <cell r="B1415" t="str">
            <v>Nadroga and Navosa</v>
          </cell>
        </row>
        <row r="1416">
          <cell r="B1416" t="str">
            <v>Ra</v>
          </cell>
        </row>
        <row r="1417">
          <cell r="B1417" t="str">
            <v>Kosrae</v>
          </cell>
        </row>
        <row r="1418">
          <cell r="B1418" t="str">
            <v>Pohnpei</v>
          </cell>
        </row>
        <row r="1419">
          <cell r="B1419" t="str">
            <v>Chuuk</v>
          </cell>
        </row>
        <row r="1420">
          <cell r="B1420" t="str">
            <v>Yap</v>
          </cell>
        </row>
        <row r="1421">
          <cell r="B1421" t="str">
            <v>Auvergne-Rhône-Alpes</v>
          </cell>
        </row>
        <row r="1422">
          <cell r="B1422" t="str">
            <v>Ain</v>
          </cell>
        </row>
        <row r="1423">
          <cell r="B1423" t="str">
            <v>Allier</v>
          </cell>
        </row>
        <row r="1424">
          <cell r="B1424" t="str">
            <v>Ardèche</v>
          </cell>
        </row>
        <row r="1425">
          <cell r="B1425" t="str">
            <v>Cantal</v>
          </cell>
        </row>
        <row r="1426">
          <cell r="B1426" t="str">
            <v>Drôme</v>
          </cell>
        </row>
        <row r="1427">
          <cell r="B1427" t="str">
            <v>Isère</v>
          </cell>
        </row>
        <row r="1428">
          <cell r="B1428" t="str">
            <v>Loire</v>
          </cell>
        </row>
        <row r="1429">
          <cell r="B1429" t="str">
            <v>Haute-Loire</v>
          </cell>
        </row>
        <row r="1430">
          <cell r="B1430" t="str">
            <v>Puy-de-Dôme</v>
          </cell>
        </row>
        <row r="1431">
          <cell r="B1431" t="str">
            <v>Rhône</v>
          </cell>
        </row>
        <row r="1432">
          <cell r="B1432" t="str">
            <v>Savoie</v>
          </cell>
        </row>
        <row r="1433">
          <cell r="B1433" t="str">
            <v>Haute-Savoie</v>
          </cell>
        </row>
        <row r="1434">
          <cell r="B1434" t="str">
            <v>Bourgogne-Franche-Comté</v>
          </cell>
        </row>
        <row r="1435">
          <cell r="B1435" t="str">
            <v>Côte-d'Or</v>
          </cell>
        </row>
        <row r="1436">
          <cell r="B1436" t="str">
            <v>Doubs</v>
          </cell>
        </row>
        <row r="1437">
          <cell r="B1437" t="str">
            <v>Jura</v>
          </cell>
        </row>
        <row r="1438">
          <cell r="B1438" t="str">
            <v>Nièvre</v>
          </cell>
        </row>
        <row r="1439">
          <cell r="B1439" t="str">
            <v>Haute-Saône</v>
          </cell>
        </row>
        <row r="1440">
          <cell r="B1440" t="str">
            <v>Saône-et-Loire</v>
          </cell>
        </row>
        <row r="1441">
          <cell r="B1441" t="str">
            <v>Yonne</v>
          </cell>
        </row>
        <row r="1442">
          <cell r="B1442" t="str">
            <v>Territoire de Belfort</v>
          </cell>
        </row>
        <row r="1443">
          <cell r="B1443" t="str">
            <v>Bretagne</v>
          </cell>
        </row>
        <row r="1444">
          <cell r="B1444" t="str">
            <v>Côtes-d'Armor</v>
          </cell>
        </row>
        <row r="1445">
          <cell r="B1445" t="str">
            <v>Finistère</v>
          </cell>
        </row>
        <row r="1446">
          <cell r="B1446" t="str">
            <v>Ille-et-Vilaine</v>
          </cell>
        </row>
        <row r="1447">
          <cell r="B1447" t="str">
            <v>Morbihan</v>
          </cell>
        </row>
        <row r="1448">
          <cell r="B1448" t="str">
            <v>Centre-Val de Loire</v>
          </cell>
        </row>
        <row r="1449">
          <cell r="B1449" t="str">
            <v>Cher</v>
          </cell>
        </row>
        <row r="1450">
          <cell r="B1450" t="str">
            <v>Eure-et-Loir</v>
          </cell>
        </row>
        <row r="1451">
          <cell r="B1451" t="str">
            <v>Indre</v>
          </cell>
        </row>
        <row r="1452">
          <cell r="B1452" t="str">
            <v>Indre-et-Loire</v>
          </cell>
        </row>
        <row r="1453">
          <cell r="B1453" t="str">
            <v>Loir-et-Cher</v>
          </cell>
        </row>
        <row r="1454">
          <cell r="B1454" t="str">
            <v>Loiret</v>
          </cell>
        </row>
        <row r="1455">
          <cell r="B1455" t="str">
            <v>Grand-Est</v>
          </cell>
        </row>
        <row r="1456">
          <cell r="B1456" t="str">
            <v>Ardennes</v>
          </cell>
        </row>
        <row r="1457">
          <cell r="B1457" t="str">
            <v>Aube</v>
          </cell>
        </row>
        <row r="1458">
          <cell r="B1458" t="str">
            <v>Marne</v>
          </cell>
        </row>
        <row r="1459">
          <cell r="B1459" t="str">
            <v>Haute-Marne</v>
          </cell>
        </row>
        <row r="1460">
          <cell r="B1460" t="str">
            <v>Meurthe-et-Moselle</v>
          </cell>
        </row>
        <row r="1461">
          <cell r="B1461" t="str">
            <v>Meuse</v>
          </cell>
        </row>
        <row r="1462">
          <cell r="B1462" t="str">
            <v>Moselle</v>
          </cell>
        </row>
        <row r="1463">
          <cell r="B1463" t="str">
            <v>Bas-Rhin</v>
          </cell>
        </row>
        <row r="1464">
          <cell r="B1464" t="str">
            <v>Haut-Rhin</v>
          </cell>
        </row>
        <row r="1465">
          <cell r="B1465" t="str">
            <v>Vosges</v>
          </cell>
        </row>
        <row r="1466">
          <cell r="B1466" t="str">
            <v>Hauts-de-France</v>
          </cell>
        </row>
        <row r="1467">
          <cell r="B1467" t="str">
            <v>Aisne</v>
          </cell>
        </row>
        <row r="1468">
          <cell r="B1468" t="str">
            <v>Nord</v>
          </cell>
        </row>
        <row r="1469">
          <cell r="B1469" t="str">
            <v>Oise</v>
          </cell>
        </row>
        <row r="1470">
          <cell r="B1470" t="str">
            <v>Pas-de-Calais</v>
          </cell>
        </row>
        <row r="1471">
          <cell r="B1471" t="str">
            <v>Somme</v>
          </cell>
        </row>
        <row r="1472">
          <cell r="B1472" t="str">
            <v>Île-de-France</v>
          </cell>
        </row>
        <row r="1473">
          <cell r="B1473" t="str">
            <v>Paris</v>
          </cell>
        </row>
        <row r="1474">
          <cell r="B1474" t="str">
            <v>Seine-et-Marne</v>
          </cell>
        </row>
        <row r="1475">
          <cell r="B1475" t="str">
            <v>Yvelines</v>
          </cell>
        </row>
        <row r="1476">
          <cell r="B1476" t="str">
            <v>Essonne</v>
          </cell>
        </row>
        <row r="1477">
          <cell r="B1477" t="str">
            <v>Hauts-de-Seine</v>
          </cell>
        </row>
        <row r="1478">
          <cell r="B1478" t="str">
            <v>Seine-Saint-Denis</v>
          </cell>
        </row>
        <row r="1479">
          <cell r="B1479" t="str">
            <v>Val-de-Marne</v>
          </cell>
        </row>
        <row r="1480">
          <cell r="B1480" t="str">
            <v>Val-d'Oise</v>
          </cell>
        </row>
        <row r="1481">
          <cell r="B1481" t="str">
            <v>Nouvelle-Aquitaine</v>
          </cell>
        </row>
        <row r="1482">
          <cell r="B1482" t="str">
            <v>Charente</v>
          </cell>
        </row>
        <row r="1483">
          <cell r="B1483" t="str">
            <v>Charente-Maritime</v>
          </cell>
        </row>
        <row r="1484">
          <cell r="B1484" t="str">
            <v>Corrèze</v>
          </cell>
        </row>
        <row r="1485">
          <cell r="B1485" t="str">
            <v>Creuse</v>
          </cell>
        </row>
        <row r="1486">
          <cell r="B1486" t="str">
            <v>Dordogne</v>
          </cell>
        </row>
        <row r="1487">
          <cell r="B1487" t="str">
            <v>Gironde</v>
          </cell>
        </row>
        <row r="1488">
          <cell r="B1488" t="str">
            <v>Landes</v>
          </cell>
        </row>
        <row r="1489">
          <cell r="B1489" t="str">
            <v>Lot-et-Garonne</v>
          </cell>
        </row>
        <row r="1490">
          <cell r="B1490" t="str">
            <v>Pyrénées-Atlantiques</v>
          </cell>
        </row>
        <row r="1491">
          <cell r="B1491" t="str">
            <v>Deux-Sèvres</v>
          </cell>
        </row>
        <row r="1492">
          <cell r="B1492" t="str">
            <v>Vienne</v>
          </cell>
        </row>
        <row r="1493">
          <cell r="B1493" t="str">
            <v>Haute-Vienne</v>
          </cell>
        </row>
        <row r="1494">
          <cell r="B1494" t="str">
            <v>Normandie</v>
          </cell>
        </row>
        <row r="1495">
          <cell r="B1495" t="str">
            <v>Calvados</v>
          </cell>
        </row>
        <row r="1496">
          <cell r="B1496" t="str">
            <v>Eure</v>
          </cell>
        </row>
        <row r="1497">
          <cell r="B1497" t="str">
            <v>Manche</v>
          </cell>
        </row>
        <row r="1498">
          <cell r="B1498" t="str">
            <v>Orne</v>
          </cell>
        </row>
        <row r="1499">
          <cell r="B1499" t="str">
            <v>Seine-Maritime</v>
          </cell>
        </row>
        <row r="1500">
          <cell r="B1500" t="str">
            <v>Occitanie</v>
          </cell>
        </row>
        <row r="1501">
          <cell r="B1501" t="str">
            <v>Ariège</v>
          </cell>
        </row>
        <row r="1502">
          <cell r="B1502" t="str">
            <v>Aude</v>
          </cell>
        </row>
        <row r="1503">
          <cell r="B1503" t="str">
            <v>Aveyron</v>
          </cell>
        </row>
        <row r="1504">
          <cell r="B1504" t="str">
            <v>Gard</v>
          </cell>
        </row>
        <row r="1505">
          <cell r="B1505" t="str">
            <v>Haute-Garonne</v>
          </cell>
        </row>
        <row r="1506">
          <cell r="B1506" t="str">
            <v>Gers</v>
          </cell>
        </row>
        <row r="1507">
          <cell r="B1507" t="str">
            <v>Hérault</v>
          </cell>
        </row>
        <row r="1508">
          <cell r="B1508" t="str">
            <v>Lot</v>
          </cell>
        </row>
        <row r="1509">
          <cell r="B1509" t="str">
            <v>Lozère</v>
          </cell>
        </row>
        <row r="1510">
          <cell r="B1510" t="str">
            <v>Hautes-Pyrénées</v>
          </cell>
        </row>
        <row r="1511">
          <cell r="B1511" t="str">
            <v>Pyrénées-Orientales</v>
          </cell>
        </row>
        <row r="1512">
          <cell r="B1512" t="str">
            <v>Tarn</v>
          </cell>
        </row>
        <row r="1513">
          <cell r="B1513" t="str">
            <v>Tarn-et-Garonne</v>
          </cell>
        </row>
        <row r="1514">
          <cell r="B1514" t="str">
            <v>Provence-Alpes-Côte-d’Azur</v>
          </cell>
        </row>
        <row r="1515">
          <cell r="B1515" t="str">
            <v>Alpes-de-Haute-Provence</v>
          </cell>
        </row>
        <row r="1516">
          <cell r="B1516" t="str">
            <v>Hautes-Alpes</v>
          </cell>
        </row>
        <row r="1517">
          <cell r="B1517" t="str">
            <v>Alpes-Maritimes</v>
          </cell>
        </row>
        <row r="1518">
          <cell r="B1518" t="str">
            <v>Bouches-du-Rhône</v>
          </cell>
        </row>
        <row r="1519">
          <cell r="B1519" t="str">
            <v>Var</v>
          </cell>
        </row>
        <row r="1520">
          <cell r="B1520" t="str">
            <v>Vaucluse</v>
          </cell>
        </row>
        <row r="1521">
          <cell r="B1521" t="str">
            <v>Pays-de-la-Loire</v>
          </cell>
        </row>
        <row r="1522">
          <cell r="B1522" t="str">
            <v>Loire-Atlantique</v>
          </cell>
        </row>
        <row r="1523">
          <cell r="B1523" t="str">
            <v>Maine-et-Loire</v>
          </cell>
        </row>
        <row r="1524">
          <cell r="B1524" t="str">
            <v>Mayenne</v>
          </cell>
        </row>
        <row r="1525">
          <cell r="B1525" t="str">
            <v>Sarthe</v>
          </cell>
        </row>
        <row r="1526">
          <cell r="B1526" t="str">
            <v>Vendée</v>
          </cell>
        </row>
        <row r="1527">
          <cell r="B1527" t="str">
            <v>Clipperton</v>
          </cell>
        </row>
        <row r="1528">
          <cell r="B1528" t="str">
            <v>Saint-Barthélemy (see also separate country code entry under BL)</v>
          </cell>
        </row>
        <row r="1529">
          <cell r="B1529" t="str">
            <v>Guyane (française) (see also separate country code entry under GF)</v>
          </cell>
        </row>
        <row r="1530">
          <cell r="B1530" t="str">
            <v>Saint-Martin (see also separate country code entry under MF)</v>
          </cell>
        </row>
        <row r="1531">
          <cell r="B1531" t="str">
            <v>Martinique (see also separate country code entry under MQ)</v>
          </cell>
        </row>
        <row r="1532">
          <cell r="B1532" t="str">
            <v>Nouvelle-Calédonie (see also separate country code entry under NC)</v>
          </cell>
        </row>
        <row r="1533">
          <cell r="B1533" t="str">
            <v>Polynésie française (see also separate country code entry under PF)</v>
          </cell>
        </row>
        <row r="1534">
          <cell r="B1534" t="str">
            <v>Saint-Pierre-et-Miquelon (see also separate country code entry under PM)</v>
          </cell>
        </row>
        <row r="1535">
          <cell r="B1535" t="str">
            <v>Terres australes françaises (see also separate country code entry under TF)</v>
          </cell>
        </row>
        <row r="1536">
          <cell r="B1536" t="str">
            <v>Wallis-et-Futuna (see also separate country code entry under WF)</v>
          </cell>
        </row>
        <row r="1537">
          <cell r="B1537" t="str">
            <v>Guadeloupe</v>
          </cell>
        </row>
        <row r="1538">
          <cell r="B1538" t="str">
            <v>Guadeloupe (see also separate country code entry under GP)</v>
          </cell>
        </row>
        <row r="1539">
          <cell r="B1539" t="str">
            <v>La Réunion</v>
          </cell>
        </row>
        <row r="1540">
          <cell r="B1540" t="str">
            <v>La Réunion (see also separate country code entry under RE)</v>
          </cell>
        </row>
        <row r="1541">
          <cell r="B1541" t="str">
            <v>Mayotte</v>
          </cell>
        </row>
        <row r="1542">
          <cell r="B1542" t="str">
            <v>Mayotte (see also separate country code entry under YT)</v>
          </cell>
        </row>
        <row r="1543">
          <cell r="B1543" t="str">
            <v>Corse</v>
          </cell>
        </row>
        <row r="1544">
          <cell r="B1544" t="str">
            <v>Corse-du-Sud</v>
          </cell>
        </row>
        <row r="1545">
          <cell r="B1545" t="str">
            <v>Haute-Corse</v>
          </cell>
        </row>
        <row r="1546">
          <cell r="B1546" t="str">
            <v>Estuaire</v>
          </cell>
        </row>
        <row r="1547">
          <cell r="B1547" t="str">
            <v>Haut-Ogooué</v>
          </cell>
        </row>
        <row r="1548">
          <cell r="B1548" t="str">
            <v>Moyen-Ogooué</v>
          </cell>
        </row>
        <row r="1549">
          <cell r="B1549" t="str">
            <v>Ngounié</v>
          </cell>
        </row>
        <row r="1550">
          <cell r="B1550" t="str">
            <v>Nyanga</v>
          </cell>
        </row>
        <row r="1551">
          <cell r="B1551" t="str">
            <v>Ogooué-Ivindo</v>
          </cell>
        </row>
        <row r="1552">
          <cell r="B1552" t="str">
            <v>Ogooué-Lolo</v>
          </cell>
        </row>
        <row r="1553">
          <cell r="B1553" t="str">
            <v>Ogooué-Maritime</v>
          </cell>
        </row>
        <row r="1554">
          <cell r="B1554" t="str">
            <v>Woleu-Ntem</v>
          </cell>
        </row>
        <row r="1555">
          <cell r="B1555" t="str">
            <v>Aberdeenshire</v>
          </cell>
        </row>
        <row r="1556">
          <cell r="B1556" t="str">
            <v>Aberdeen City</v>
          </cell>
        </row>
        <row r="1557">
          <cell r="B1557" t="str">
            <v>Argyll and Bute</v>
          </cell>
        </row>
        <row r="1558">
          <cell r="B1558" t="str">
            <v>Angus</v>
          </cell>
        </row>
        <row r="1559">
          <cell r="B1559" t="str">
            <v>Clackmannanshire</v>
          </cell>
        </row>
        <row r="1560">
          <cell r="B1560" t="str">
            <v>Dumfries and Galloway</v>
          </cell>
        </row>
        <row r="1561">
          <cell r="B1561" t="str">
            <v>Dundee City</v>
          </cell>
        </row>
        <row r="1562">
          <cell r="B1562" t="str">
            <v>East Ayrshire</v>
          </cell>
        </row>
        <row r="1563">
          <cell r="B1563" t="str">
            <v>Edinburgh, City of</v>
          </cell>
        </row>
        <row r="1564">
          <cell r="B1564" t="str">
            <v>East Dunbartonshire</v>
          </cell>
        </row>
        <row r="1565">
          <cell r="B1565" t="str">
            <v>East Lothian</v>
          </cell>
        </row>
        <row r="1566">
          <cell r="B1566" t="str">
            <v>Eilean Siar</v>
          </cell>
        </row>
        <row r="1567">
          <cell r="B1567" t="str">
            <v>East Renfrewshire</v>
          </cell>
        </row>
        <row r="1568">
          <cell r="B1568" t="str">
            <v>Falkirk</v>
          </cell>
        </row>
        <row r="1569">
          <cell r="B1569" t="str">
            <v>Fife</v>
          </cell>
        </row>
        <row r="1570">
          <cell r="B1570" t="str">
            <v>Glasgow City</v>
          </cell>
        </row>
        <row r="1571">
          <cell r="B1571" t="str">
            <v>Highland</v>
          </cell>
        </row>
        <row r="1572">
          <cell r="B1572" t="str">
            <v>Inverclyde</v>
          </cell>
        </row>
        <row r="1573">
          <cell r="B1573" t="str">
            <v>Midlothian</v>
          </cell>
        </row>
        <row r="1574">
          <cell r="B1574" t="str">
            <v>Moray</v>
          </cell>
        </row>
        <row r="1575">
          <cell r="B1575" t="str">
            <v>North Ayrshire</v>
          </cell>
        </row>
        <row r="1576">
          <cell r="B1576" t="str">
            <v>North Lanarkshire</v>
          </cell>
        </row>
        <row r="1577">
          <cell r="B1577" t="str">
            <v>Orkney Islands</v>
          </cell>
        </row>
        <row r="1578">
          <cell r="B1578" t="str">
            <v>Perth and Kinross</v>
          </cell>
        </row>
        <row r="1579">
          <cell r="B1579" t="str">
            <v>Renfrewshire</v>
          </cell>
        </row>
        <row r="1580">
          <cell r="B1580" t="str">
            <v>South Ayrshire</v>
          </cell>
        </row>
        <row r="1581">
          <cell r="B1581" t="str">
            <v>Scottish Borders, The</v>
          </cell>
        </row>
        <row r="1582">
          <cell r="B1582" t="str">
            <v>South Lanarkshire</v>
          </cell>
        </row>
        <row r="1583">
          <cell r="B1583" t="str">
            <v>Stirling</v>
          </cell>
        </row>
        <row r="1584">
          <cell r="B1584" t="str">
            <v>West Dunbartonshire</v>
          </cell>
        </row>
        <row r="1585">
          <cell r="B1585" t="str">
            <v>West Lothian</v>
          </cell>
        </row>
        <row r="1586">
          <cell r="B1586" t="str">
            <v>Shetland Islands</v>
          </cell>
        </row>
        <row r="1587">
          <cell r="B1587" t="str">
            <v>Buckinghamshire</v>
          </cell>
        </row>
        <row r="1588">
          <cell r="B1588" t="str">
            <v>Cambridgeshire</v>
          </cell>
        </row>
        <row r="1589">
          <cell r="B1589" t="str">
            <v>Cumbria</v>
          </cell>
        </row>
        <row r="1590">
          <cell r="B1590" t="str">
            <v>Derbyshire</v>
          </cell>
        </row>
        <row r="1591">
          <cell r="B1591" t="str">
            <v>Devon</v>
          </cell>
        </row>
        <row r="1592">
          <cell r="B1592" t="str">
            <v>Dorset</v>
          </cell>
        </row>
        <row r="1593">
          <cell r="B1593" t="str">
            <v>Essex</v>
          </cell>
        </row>
        <row r="1594">
          <cell r="B1594" t="str">
            <v>East Sussex</v>
          </cell>
        </row>
        <row r="1595">
          <cell r="B1595" t="str">
            <v>Gloucestershire</v>
          </cell>
        </row>
        <row r="1596">
          <cell r="B1596" t="str">
            <v>Hampshire</v>
          </cell>
        </row>
        <row r="1597">
          <cell r="B1597" t="str">
            <v>Hertfordshire</v>
          </cell>
        </row>
        <row r="1598">
          <cell r="B1598" t="str">
            <v>Kent</v>
          </cell>
        </row>
        <row r="1599">
          <cell r="B1599" t="str">
            <v>Lancashire</v>
          </cell>
        </row>
        <row r="1600">
          <cell r="B1600" t="str">
            <v>Leicestershire</v>
          </cell>
        </row>
        <row r="1601">
          <cell r="B1601" t="str">
            <v>Lincolnshire</v>
          </cell>
        </row>
        <row r="1602">
          <cell r="B1602" t="str">
            <v>Norfolk</v>
          </cell>
        </row>
        <row r="1603">
          <cell r="B1603" t="str">
            <v>Northamptonshire</v>
          </cell>
        </row>
        <row r="1604">
          <cell r="B1604" t="str">
            <v>Nottinghamshire</v>
          </cell>
        </row>
        <row r="1605">
          <cell r="B1605" t="str">
            <v>North Yorkshire</v>
          </cell>
        </row>
        <row r="1606">
          <cell r="B1606" t="str">
            <v>Oxfordshire</v>
          </cell>
        </row>
        <row r="1607">
          <cell r="B1607" t="str">
            <v>Suffolk</v>
          </cell>
        </row>
        <row r="1608">
          <cell r="B1608" t="str">
            <v>Somerset</v>
          </cell>
        </row>
        <row r="1609">
          <cell r="B1609" t="str">
            <v>Surrey</v>
          </cell>
        </row>
        <row r="1610">
          <cell r="B1610" t="str">
            <v>Staffordshire</v>
          </cell>
        </row>
        <row r="1611">
          <cell r="B1611" t="str">
            <v>Warwickshire</v>
          </cell>
        </row>
        <row r="1612">
          <cell r="B1612" t="str">
            <v>Worcestershire</v>
          </cell>
        </row>
        <row r="1613">
          <cell r="B1613" t="str">
            <v>West Sussex</v>
          </cell>
        </row>
        <row r="1614">
          <cell r="B1614" t="str">
            <v>Armagh City, Banbridge and Craigavon</v>
          </cell>
        </row>
        <row r="1615">
          <cell r="B1615" t="str">
            <v>Ards and North Down</v>
          </cell>
        </row>
        <row r="1616">
          <cell r="B1616" t="str">
            <v>Antrim and Newtownabbey</v>
          </cell>
        </row>
        <row r="1617">
          <cell r="B1617" t="str">
            <v>Belfast</v>
          </cell>
        </row>
        <row r="1618">
          <cell r="B1618" t="str">
            <v>Causeway Coast and Glens</v>
          </cell>
        </row>
        <row r="1619">
          <cell r="B1619" t="str">
            <v>Derry City and Strabane</v>
          </cell>
        </row>
        <row r="1620">
          <cell r="B1620" t="str">
            <v>Fermanagh and Omagh</v>
          </cell>
        </row>
        <row r="1621">
          <cell r="B1621" t="str">
            <v>Lisburn and Castlereagh</v>
          </cell>
        </row>
        <row r="1622">
          <cell r="B1622" t="str">
            <v>Mid and East Antrim</v>
          </cell>
        </row>
        <row r="1623">
          <cell r="B1623" t="str">
            <v>Mid Ulster</v>
          </cell>
        </row>
        <row r="1624">
          <cell r="B1624" t="str">
            <v>Newry, Mourne and Down</v>
          </cell>
        </row>
        <row r="1625">
          <cell r="B1625" t="str">
            <v>Isle of Anglesey [Sir Ynys Môn GB-YNM]</v>
          </cell>
        </row>
        <row r="1626">
          <cell r="B1626" t="str">
            <v>Bath and North East Somerset</v>
          </cell>
        </row>
        <row r="1627">
          <cell r="B1627" t="str">
            <v>Blackburn with Darwen</v>
          </cell>
        </row>
        <row r="1628">
          <cell r="B1628" t="str">
            <v>Bedford</v>
          </cell>
        </row>
        <row r="1629">
          <cell r="B1629" t="str">
            <v>Bridgend [Pen-y-bont ar Ogwr GB-POG]</v>
          </cell>
        </row>
        <row r="1630">
          <cell r="B1630" t="str">
            <v>Blaenau Gwent</v>
          </cell>
        </row>
        <row r="1631">
          <cell r="B1631" t="str">
            <v>Bournemouth</v>
          </cell>
        </row>
        <row r="1632">
          <cell r="B1632" t="str">
            <v>Brighton and Hove</v>
          </cell>
        </row>
        <row r="1633">
          <cell r="B1633" t="str">
            <v>Blackpool</v>
          </cell>
        </row>
        <row r="1634">
          <cell r="B1634" t="str">
            <v>Bracknell Forest</v>
          </cell>
        </row>
        <row r="1635">
          <cell r="B1635" t="str">
            <v>Bristol, City of</v>
          </cell>
        </row>
        <row r="1636">
          <cell r="B1636" t="str">
            <v>Caerphilly [Caerffili GB-CAF]</v>
          </cell>
        </row>
        <row r="1637">
          <cell r="B1637" t="str">
            <v>Central Bedfordshire</v>
          </cell>
        </row>
        <row r="1638">
          <cell r="B1638" t="str">
            <v>Ceredigion [Sir Ceredigion]</v>
          </cell>
        </row>
        <row r="1639">
          <cell r="B1639" t="str">
            <v>Cheshire East</v>
          </cell>
        </row>
        <row r="1640">
          <cell r="B1640" t="str">
            <v>Cheshire West and Chester</v>
          </cell>
        </row>
        <row r="1641">
          <cell r="B1641" t="str">
            <v>Carmarthenshire [Sir Gaerfyrddin GB-GFY]</v>
          </cell>
        </row>
        <row r="1642">
          <cell r="B1642" t="str">
            <v>Cornwall</v>
          </cell>
        </row>
        <row r="1643">
          <cell r="B1643" t="str">
            <v>Cardiff [Caerdydd GB-CRD]</v>
          </cell>
        </row>
        <row r="1644">
          <cell r="B1644" t="str">
            <v>Conwy</v>
          </cell>
        </row>
        <row r="1645">
          <cell r="B1645" t="str">
            <v>Darlington</v>
          </cell>
        </row>
        <row r="1646">
          <cell r="B1646" t="str">
            <v>Denbighshire [Sir Ddinbych GB-DDB]</v>
          </cell>
        </row>
        <row r="1647">
          <cell r="B1647" t="str">
            <v>Derby</v>
          </cell>
        </row>
        <row r="1648">
          <cell r="B1648" t="str">
            <v>Durham County</v>
          </cell>
        </row>
        <row r="1649">
          <cell r="B1649" t="str">
            <v>East Riding of Yorkshire</v>
          </cell>
        </row>
        <row r="1650">
          <cell r="B1650" t="str">
            <v>Flintshire [Sir y Fflint GB-FFL]</v>
          </cell>
        </row>
        <row r="1651">
          <cell r="B1651" t="str">
            <v>Gwynedd</v>
          </cell>
        </row>
        <row r="1652">
          <cell r="B1652" t="str">
            <v>Halton</v>
          </cell>
        </row>
        <row r="1653">
          <cell r="B1653" t="str">
            <v>Herefordshire</v>
          </cell>
        </row>
        <row r="1654">
          <cell r="B1654" t="str">
            <v>Hartlepool</v>
          </cell>
        </row>
        <row r="1655">
          <cell r="B1655" t="str">
            <v>Isles of Scilly</v>
          </cell>
        </row>
        <row r="1656">
          <cell r="B1656" t="str">
            <v>Isle of Wight</v>
          </cell>
        </row>
        <row r="1657">
          <cell r="B1657" t="str">
            <v>Kingston upon Hull</v>
          </cell>
        </row>
        <row r="1658">
          <cell r="B1658" t="str">
            <v>Leicester</v>
          </cell>
        </row>
        <row r="1659">
          <cell r="B1659" t="str">
            <v>Luton</v>
          </cell>
        </row>
        <row r="1660">
          <cell r="B1660" t="str">
            <v>Middlesbrough</v>
          </cell>
        </row>
        <row r="1661">
          <cell r="B1661" t="str">
            <v>Medway</v>
          </cell>
        </row>
        <row r="1662">
          <cell r="B1662" t="str">
            <v>Milton Keynes</v>
          </cell>
        </row>
        <row r="1663">
          <cell r="B1663" t="str">
            <v>Monmouthshire [Sir Fynwy GB-FYN]</v>
          </cell>
        </row>
        <row r="1664">
          <cell r="B1664" t="str">
            <v>Merthyr Tydfil [Merthyr Tudful GB-MTU]</v>
          </cell>
        </row>
        <row r="1665">
          <cell r="B1665" t="str">
            <v>Northumberland</v>
          </cell>
        </row>
        <row r="1666">
          <cell r="B1666" t="str">
            <v>North East Lincolnshire</v>
          </cell>
        </row>
        <row r="1667">
          <cell r="B1667" t="str">
            <v>Nottingham</v>
          </cell>
        </row>
        <row r="1668">
          <cell r="B1668" t="str">
            <v>North Lincolnshire</v>
          </cell>
        </row>
        <row r="1669">
          <cell r="B1669" t="str">
            <v>North Somerset</v>
          </cell>
        </row>
        <row r="1670">
          <cell r="B1670" t="str">
            <v>Neath Port Talbot [Castell-nedd Port Talbot GB-CTL]</v>
          </cell>
        </row>
        <row r="1671">
          <cell r="B1671" t="str">
            <v>Newport [Casnewydd GB-CNW]</v>
          </cell>
        </row>
        <row r="1672">
          <cell r="B1672" t="str">
            <v>Pembrokeshire [Sir Benfro GB-BNF]</v>
          </cell>
        </row>
        <row r="1673">
          <cell r="B1673" t="str">
            <v>Plymouth</v>
          </cell>
        </row>
        <row r="1674">
          <cell r="B1674" t="str">
            <v>Poole</v>
          </cell>
        </row>
        <row r="1675">
          <cell r="B1675" t="str">
            <v>Portsmouth</v>
          </cell>
        </row>
        <row r="1676">
          <cell r="B1676" t="str">
            <v>Powys</v>
          </cell>
        </row>
        <row r="1677">
          <cell r="B1677" t="str">
            <v>Peterborough</v>
          </cell>
        </row>
        <row r="1678">
          <cell r="B1678" t="str">
            <v>Redcar and Cleveland</v>
          </cell>
        </row>
        <row r="1679">
          <cell r="B1679" t="str">
            <v>Rhondda, Cynon, Taff [Rhondda, Cynon,Taf]</v>
          </cell>
        </row>
        <row r="1680">
          <cell r="B1680" t="str">
            <v>Reading</v>
          </cell>
        </row>
        <row r="1681">
          <cell r="B1681" t="str">
            <v>Rutland</v>
          </cell>
        </row>
        <row r="1682">
          <cell r="B1682" t="str">
            <v>South Gloucestershire</v>
          </cell>
        </row>
        <row r="1683">
          <cell r="B1683" t="str">
            <v>Shropshire</v>
          </cell>
        </row>
        <row r="1684">
          <cell r="B1684" t="str">
            <v>Slough</v>
          </cell>
        </row>
        <row r="1685">
          <cell r="B1685" t="str">
            <v>Southend-on-Sea</v>
          </cell>
        </row>
        <row r="1686">
          <cell r="B1686" t="str">
            <v>Stoke-on-Trent</v>
          </cell>
        </row>
        <row r="1687">
          <cell r="B1687" t="str">
            <v>Southampton</v>
          </cell>
        </row>
        <row r="1688">
          <cell r="B1688" t="str">
            <v>Stockton-on-Tees</v>
          </cell>
        </row>
        <row r="1689">
          <cell r="B1689" t="str">
            <v>Swansea [Abertawe GB-ATA]</v>
          </cell>
        </row>
        <row r="1690">
          <cell r="B1690" t="str">
            <v>Swindon</v>
          </cell>
        </row>
        <row r="1691">
          <cell r="B1691" t="str">
            <v>Telford and Wrekin</v>
          </cell>
        </row>
        <row r="1692">
          <cell r="B1692" t="str">
            <v>Thurrock</v>
          </cell>
        </row>
        <row r="1693">
          <cell r="B1693" t="str">
            <v>Torbay</v>
          </cell>
        </row>
        <row r="1694">
          <cell r="B1694" t="str">
            <v>Torfaen [Tor-faen]</v>
          </cell>
        </row>
        <row r="1695">
          <cell r="B1695" t="str">
            <v>Vale of Glamorgan, The [Bro Morgannwg GB-BMG]</v>
          </cell>
        </row>
        <row r="1696">
          <cell r="B1696" t="str">
            <v>West Berkshire</v>
          </cell>
        </row>
        <row r="1697">
          <cell r="B1697" t="str">
            <v>Wiltshire</v>
          </cell>
        </row>
        <row r="1698">
          <cell r="B1698" t="str">
            <v>Windsor and Maidenhead</v>
          </cell>
        </row>
        <row r="1699">
          <cell r="B1699" t="str">
            <v>Wokingham</v>
          </cell>
        </row>
        <row r="1700">
          <cell r="B1700" t="str">
            <v>Warrington</v>
          </cell>
        </row>
        <row r="1701">
          <cell r="B1701" t="str">
            <v>Wrexham [Wrecsam GB-WRC]</v>
          </cell>
        </row>
        <row r="1702">
          <cell r="B1702" t="str">
            <v>York</v>
          </cell>
        </row>
        <row r="1703">
          <cell r="B1703" t="str">
            <v>Birmingham</v>
          </cell>
        </row>
        <row r="1704">
          <cell r="B1704" t="str">
            <v>Barnsley</v>
          </cell>
        </row>
        <row r="1705">
          <cell r="B1705" t="str">
            <v>Bolton</v>
          </cell>
        </row>
        <row r="1706">
          <cell r="B1706" t="str">
            <v>Bradford</v>
          </cell>
        </row>
        <row r="1707">
          <cell r="B1707" t="str">
            <v>Bury</v>
          </cell>
        </row>
        <row r="1708">
          <cell r="B1708" t="str">
            <v>Calderdale</v>
          </cell>
        </row>
        <row r="1709">
          <cell r="B1709" t="str">
            <v>Coventry</v>
          </cell>
        </row>
        <row r="1710">
          <cell r="B1710" t="str">
            <v>Doncaster</v>
          </cell>
        </row>
        <row r="1711">
          <cell r="B1711" t="str">
            <v>Dudley</v>
          </cell>
        </row>
        <row r="1712">
          <cell r="B1712" t="str">
            <v>Gateshead</v>
          </cell>
        </row>
        <row r="1713">
          <cell r="B1713" t="str">
            <v>Kirklees</v>
          </cell>
        </row>
        <row r="1714">
          <cell r="B1714" t="str">
            <v>Knowsley</v>
          </cell>
        </row>
        <row r="1715">
          <cell r="B1715" t="str">
            <v>Leeds</v>
          </cell>
        </row>
        <row r="1716">
          <cell r="B1716" t="str">
            <v>Liverpool</v>
          </cell>
        </row>
        <row r="1717">
          <cell r="B1717" t="str">
            <v>Manchester</v>
          </cell>
        </row>
        <row r="1718">
          <cell r="B1718" t="str">
            <v>Newcastle upon Tyne</v>
          </cell>
        </row>
        <row r="1719">
          <cell r="B1719" t="str">
            <v>North Tyneside</v>
          </cell>
        </row>
        <row r="1720">
          <cell r="B1720" t="str">
            <v>Oldham</v>
          </cell>
        </row>
        <row r="1721">
          <cell r="B1721" t="str">
            <v>Rochdale</v>
          </cell>
        </row>
        <row r="1722">
          <cell r="B1722" t="str">
            <v>Rotherham</v>
          </cell>
        </row>
        <row r="1723">
          <cell r="B1723" t="str">
            <v>Sandwell</v>
          </cell>
        </row>
        <row r="1724">
          <cell r="B1724" t="str">
            <v>Sefton</v>
          </cell>
        </row>
        <row r="1725">
          <cell r="B1725" t="str">
            <v>Sheffield</v>
          </cell>
        </row>
        <row r="1726">
          <cell r="B1726" t="str">
            <v>St. Helens</v>
          </cell>
        </row>
        <row r="1727">
          <cell r="B1727" t="str">
            <v>Stockport</v>
          </cell>
        </row>
        <row r="1728">
          <cell r="B1728" t="str">
            <v>Salford</v>
          </cell>
        </row>
        <row r="1729">
          <cell r="B1729" t="str">
            <v>Sunderland</v>
          </cell>
        </row>
        <row r="1730">
          <cell r="B1730" t="str">
            <v>Solihull</v>
          </cell>
        </row>
        <row r="1731">
          <cell r="B1731" t="str">
            <v>South Tyneside</v>
          </cell>
        </row>
        <row r="1732">
          <cell r="B1732" t="str">
            <v>Tameside</v>
          </cell>
        </row>
        <row r="1733">
          <cell r="B1733" t="str">
            <v>Trafford</v>
          </cell>
        </row>
        <row r="1734">
          <cell r="B1734" t="str">
            <v>Wigan</v>
          </cell>
        </row>
        <row r="1735">
          <cell r="B1735" t="str">
            <v>Wakefield</v>
          </cell>
        </row>
        <row r="1736">
          <cell r="B1736" t="str">
            <v>Walsall</v>
          </cell>
        </row>
        <row r="1737">
          <cell r="B1737" t="str">
            <v>Wolverhampton</v>
          </cell>
        </row>
        <row r="1738">
          <cell r="B1738" t="str">
            <v>Wirral</v>
          </cell>
        </row>
        <row r="1739">
          <cell r="B1739" t="str">
            <v>Barking and Dagenham</v>
          </cell>
        </row>
        <row r="1740">
          <cell r="B1740" t="str">
            <v>Brent</v>
          </cell>
        </row>
        <row r="1741">
          <cell r="B1741" t="str">
            <v>Bexley</v>
          </cell>
        </row>
        <row r="1742">
          <cell r="B1742" t="str">
            <v>Barnet</v>
          </cell>
        </row>
        <row r="1743">
          <cell r="B1743" t="str">
            <v>Bromley</v>
          </cell>
        </row>
        <row r="1744">
          <cell r="B1744" t="str">
            <v>Camden</v>
          </cell>
        </row>
        <row r="1745">
          <cell r="B1745" t="str">
            <v>Croydon</v>
          </cell>
        </row>
        <row r="1746">
          <cell r="B1746" t="str">
            <v>Ealing</v>
          </cell>
        </row>
        <row r="1747">
          <cell r="B1747" t="str">
            <v>Enfield</v>
          </cell>
        </row>
        <row r="1748">
          <cell r="B1748" t="str">
            <v>Greenwich</v>
          </cell>
        </row>
        <row r="1749">
          <cell r="B1749" t="str">
            <v>Havering</v>
          </cell>
        </row>
        <row r="1750">
          <cell r="B1750" t="str">
            <v>Hackney</v>
          </cell>
        </row>
        <row r="1751">
          <cell r="B1751" t="str">
            <v>Hillingdon</v>
          </cell>
        </row>
        <row r="1752">
          <cell r="B1752" t="str">
            <v>Hammersmith and Fulham</v>
          </cell>
        </row>
        <row r="1753">
          <cell r="B1753" t="str">
            <v>Hounslow</v>
          </cell>
        </row>
        <row r="1754">
          <cell r="B1754" t="str">
            <v>Harrow</v>
          </cell>
        </row>
        <row r="1755">
          <cell r="B1755" t="str">
            <v>Haringey</v>
          </cell>
        </row>
        <row r="1756">
          <cell r="B1756" t="str">
            <v>Islington</v>
          </cell>
        </row>
        <row r="1757">
          <cell r="B1757" t="str">
            <v>Kensington and Chelsea</v>
          </cell>
        </row>
        <row r="1758">
          <cell r="B1758" t="str">
            <v>Kingston upon Thames</v>
          </cell>
        </row>
        <row r="1759">
          <cell r="B1759" t="str">
            <v>Lambeth</v>
          </cell>
        </row>
        <row r="1760">
          <cell r="B1760" t="str">
            <v>Lewisham</v>
          </cell>
        </row>
        <row r="1761">
          <cell r="B1761" t="str">
            <v>Merton</v>
          </cell>
        </row>
        <row r="1762">
          <cell r="B1762" t="str">
            <v>Newham</v>
          </cell>
        </row>
        <row r="1763">
          <cell r="B1763" t="str">
            <v>Redbridge</v>
          </cell>
        </row>
        <row r="1764">
          <cell r="B1764" t="str">
            <v>Richmond upon Thames</v>
          </cell>
        </row>
        <row r="1765">
          <cell r="B1765" t="str">
            <v>Sutton</v>
          </cell>
        </row>
        <row r="1766">
          <cell r="B1766" t="str">
            <v>Southwark</v>
          </cell>
        </row>
        <row r="1767">
          <cell r="B1767" t="str">
            <v>Tower Hamlets</v>
          </cell>
        </row>
        <row r="1768">
          <cell r="B1768" t="str">
            <v>Waltham Forest</v>
          </cell>
        </row>
        <row r="1769">
          <cell r="B1769" t="str">
            <v>Wandsworth</v>
          </cell>
        </row>
        <row r="1770">
          <cell r="B1770" t="str">
            <v>Westminster</v>
          </cell>
        </row>
        <row r="1771">
          <cell r="B1771" t="str">
            <v>London, City of</v>
          </cell>
        </row>
        <row r="1772">
          <cell r="B1772" t="str">
            <v>Saint Andrew</v>
          </cell>
        </row>
        <row r="1773">
          <cell r="B1773" t="str">
            <v>Saint David</v>
          </cell>
        </row>
        <row r="1774">
          <cell r="B1774" t="str">
            <v>Saint George</v>
          </cell>
        </row>
        <row r="1775">
          <cell r="B1775" t="str">
            <v>Saint John</v>
          </cell>
        </row>
        <row r="1776">
          <cell r="B1776" t="str">
            <v>Saint Mark</v>
          </cell>
        </row>
        <row r="1777">
          <cell r="B1777" t="str">
            <v>Saint Patrick</v>
          </cell>
        </row>
        <row r="1778">
          <cell r="B1778" t="str">
            <v>Southern Grenadine Islands</v>
          </cell>
        </row>
        <row r="1779">
          <cell r="B1779" t="str">
            <v>Guria</v>
          </cell>
        </row>
        <row r="1780">
          <cell r="B1780" t="str">
            <v>Imereti</v>
          </cell>
        </row>
        <row r="1781">
          <cell r="B1781" t="str">
            <v>K'akheti</v>
          </cell>
        </row>
        <row r="1782">
          <cell r="B1782" t="str">
            <v>Kvemo Kartli</v>
          </cell>
        </row>
        <row r="1783">
          <cell r="B1783" t="str">
            <v>Mtskheta-Mtianeti</v>
          </cell>
        </row>
        <row r="1784">
          <cell r="B1784" t="str">
            <v>Rach'a-Lechkhumi-Kvemo Svaneti</v>
          </cell>
        </row>
        <row r="1785">
          <cell r="B1785" t="str">
            <v>Samtskhe-Javakheti</v>
          </cell>
        </row>
        <row r="1786">
          <cell r="B1786" t="str">
            <v>Shida Kartli</v>
          </cell>
        </row>
        <row r="1787">
          <cell r="B1787" t="str">
            <v>Samegrelo-Zemo Svaneti</v>
          </cell>
        </row>
        <row r="1788">
          <cell r="B1788" t="str">
            <v>Abkhazia</v>
          </cell>
        </row>
        <row r="1789">
          <cell r="B1789" t="str">
            <v>Ajaria</v>
          </cell>
        </row>
        <row r="1790">
          <cell r="B1790" t="str">
            <v>Tbilisi</v>
          </cell>
        </row>
        <row r="1791">
          <cell r="B1791" t="str">
            <v>Greater Accra</v>
          </cell>
        </row>
        <row r="1792">
          <cell r="B1792" t="str">
            <v>Ahafo</v>
          </cell>
        </row>
        <row r="1793">
          <cell r="B1793" t="str">
            <v>Ashanti</v>
          </cell>
        </row>
        <row r="1794">
          <cell r="B1794" t="str">
            <v>Bono East</v>
          </cell>
        </row>
        <row r="1795">
          <cell r="B1795" t="str">
            <v>Bono</v>
          </cell>
        </row>
        <row r="1796">
          <cell r="B1796" t="str">
            <v>Central</v>
          </cell>
        </row>
        <row r="1797">
          <cell r="B1797" t="str">
            <v>Eastern</v>
          </cell>
        </row>
        <row r="1798">
          <cell r="B1798" t="str">
            <v>North East</v>
          </cell>
        </row>
        <row r="1799">
          <cell r="B1799" t="str">
            <v>Northern</v>
          </cell>
        </row>
        <row r="1800">
          <cell r="B1800" t="str">
            <v>Oti</v>
          </cell>
        </row>
        <row r="1801">
          <cell r="B1801" t="str">
            <v>Savannah</v>
          </cell>
        </row>
        <row r="1802">
          <cell r="B1802" t="str">
            <v>Volta</v>
          </cell>
        </row>
        <row r="1803">
          <cell r="B1803" t="str">
            <v>Upper East</v>
          </cell>
        </row>
        <row r="1804">
          <cell r="B1804" t="str">
            <v>Upper West</v>
          </cell>
        </row>
        <row r="1805">
          <cell r="B1805" t="str">
            <v>Western North</v>
          </cell>
        </row>
        <row r="1806">
          <cell r="B1806" t="str">
            <v>Western</v>
          </cell>
        </row>
        <row r="1807">
          <cell r="B1807" t="str">
            <v>Avannaata Kommunia</v>
          </cell>
        </row>
        <row r="1808">
          <cell r="B1808" t="str">
            <v>Kommune Kujalleq</v>
          </cell>
        </row>
        <row r="1809">
          <cell r="B1809" t="str">
            <v>Qeqqata Kommunia</v>
          </cell>
        </row>
        <row r="1810">
          <cell r="B1810" t="str">
            <v>Kommune Qeqertalik</v>
          </cell>
        </row>
        <row r="1811">
          <cell r="B1811" t="str">
            <v>Kommuneqarfik Sermersooq</v>
          </cell>
        </row>
        <row r="1812">
          <cell r="B1812" t="str">
            <v>Lower River</v>
          </cell>
        </row>
        <row r="1813">
          <cell r="B1813" t="str">
            <v>Central River</v>
          </cell>
        </row>
        <row r="1814">
          <cell r="B1814" t="str">
            <v>North Bank</v>
          </cell>
        </row>
        <row r="1815">
          <cell r="B1815" t="str">
            <v>Upper River</v>
          </cell>
        </row>
        <row r="1816">
          <cell r="B1816" t="str">
            <v>Western</v>
          </cell>
        </row>
        <row r="1817">
          <cell r="B1817" t="str">
            <v>Banjul</v>
          </cell>
        </row>
        <row r="1818">
          <cell r="B1818" t="str">
            <v>Conakry</v>
          </cell>
        </row>
        <row r="1819">
          <cell r="B1819" t="str">
            <v>Boké</v>
          </cell>
        </row>
        <row r="1820">
          <cell r="B1820" t="str">
            <v>Boffa</v>
          </cell>
        </row>
        <row r="1821">
          <cell r="B1821" t="str">
            <v>Boké</v>
          </cell>
        </row>
        <row r="1822">
          <cell r="B1822" t="str">
            <v>Fria</v>
          </cell>
        </row>
        <row r="1823">
          <cell r="B1823" t="str">
            <v>Gaoual</v>
          </cell>
        </row>
        <row r="1824">
          <cell r="B1824" t="str">
            <v>Koundara</v>
          </cell>
        </row>
        <row r="1825">
          <cell r="B1825" t="str">
            <v>Kindia</v>
          </cell>
        </row>
        <row r="1826">
          <cell r="B1826" t="str">
            <v>Coyah</v>
          </cell>
        </row>
        <row r="1827">
          <cell r="B1827" t="str">
            <v>Dubréka</v>
          </cell>
        </row>
        <row r="1828">
          <cell r="B1828" t="str">
            <v>Forécariah</v>
          </cell>
        </row>
        <row r="1829">
          <cell r="B1829" t="str">
            <v>Kindia</v>
          </cell>
        </row>
        <row r="1830">
          <cell r="B1830" t="str">
            <v>Télimélé</v>
          </cell>
        </row>
        <row r="1831">
          <cell r="B1831" t="str">
            <v>Faranah</v>
          </cell>
        </row>
        <row r="1832">
          <cell r="B1832" t="str">
            <v>Dabola</v>
          </cell>
        </row>
        <row r="1833">
          <cell r="B1833" t="str">
            <v>Dinguiraye</v>
          </cell>
        </row>
        <row r="1834">
          <cell r="B1834" t="str">
            <v>Faranah</v>
          </cell>
        </row>
        <row r="1835">
          <cell r="B1835" t="str">
            <v>Kissidougou</v>
          </cell>
        </row>
        <row r="1836">
          <cell r="B1836" t="str">
            <v>Kankan</v>
          </cell>
        </row>
        <row r="1837">
          <cell r="B1837" t="str">
            <v>Kankan</v>
          </cell>
        </row>
        <row r="1838">
          <cell r="B1838" t="str">
            <v>Kérouané</v>
          </cell>
        </row>
        <row r="1839">
          <cell r="B1839" t="str">
            <v>Kouroussa</v>
          </cell>
        </row>
        <row r="1840">
          <cell r="B1840" t="str">
            <v>Mandiana</v>
          </cell>
        </row>
        <row r="1841">
          <cell r="B1841" t="str">
            <v>Siguiri</v>
          </cell>
        </row>
        <row r="1842">
          <cell r="B1842" t="str">
            <v>Labé</v>
          </cell>
        </row>
        <row r="1843">
          <cell r="B1843" t="str">
            <v>Koubia</v>
          </cell>
        </row>
        <row r="1844">
          <cell r="B1844" t="str">
            <v>Labé</v>
          </cell>
        </row>
        <row r="1845">
          <cell r="B1845" t="str">
            <v>Lélouma</v>
          </cell>
        </row>
        <row r="1846">
          <cell r="B1846" t="str">
            <v>Mali</v>
          </cell>
        </row>
        <row r="1847">
          <cell r="B1847" t="str">
            <v>Tougué</v>
          </cell>
        </row>
        <row r="1848">
          <cell r="B1848" t="str">
            <v>Mamou</v>
          </cell>
        </row>
        <row r="1849">
          <cell r="B1849" t="str">
            <v>Dalaba</v>
          </cell>
        </row>
        <row r="1850">
          <cell r="B1850" t="str">
            <v>Mamou</v>
          </cell>
        </row>
        <row r="1851">
          <cell r="B1851" t="str">
            <v>Pita</v>
          </cell>
        </row>
        <row r="1852">
          <cell r="B1852" t="str">
            <v>Nzérékoré</v>
          </cell>
        </row>
        <row r="1853">
          <cell r="B1853" t="str">
            <v>Beyla</v>
          </cell>
        </row>
        <row r="1854">
          <cell r="B1854" t="str">
            <v>Guékédou</v>
          </cell>
        </row>
        <row r="1855">
          <cell r="B1855" t="str">
            <v>Lola</v>
          </cell>
        </row>
        <row r="1856">
          <cell r="B1856" t="str">
            <v>Macenta</v>
          </cell>
        </row>
        <row r="1857">
          <cell r="B1857" t="str">
            <v>Nzérékoré</v>
          </cell>
        </row>
        <row r="1858">
          <cell r="B1858" t="str">
            <v>Yomou</v>
          </cell>
        </row>
        <row r="1859">
          <cell r="B1859" t="str">
            <v>Région Continentale</v>
          </cell>
        </row>
        <row r="1860">
          <cell r="B1860" t="str">
            <v>Região Continental</v>
          </cell>
        </row>
        <row r="1861">
          <cell r="B1861" t="str">
            <v>Región Continental</v>
          </cell>
        </row>
        <row r="1862">
          <cell r="B1862" t="str">
            <v>Centro Sud</v>
          </cell>
        </row>
        <row r="1863">
          <cell r="B1863" t="str">
            <v>Centro Sul</v>
          </cell>
        </row>
        <row r="1864">
          <cell r="B1864" t="str">
            <v>Centro Sur</v>
          </cell>
        </row>
        <row r="1865">
          <cell r="B1865" t="str">
            <v>Kié-Ntem</v>
          </cell>
        </row>
        <row r="1866">
          <cell r="B1866" t="str">
            <v>Kié-Ntem</v>
          </cell>
        </row>
        <row r="1867">
          <cell r="B1867" t="str">
            <v>Kié-Ntem</v>
          </cell>
        </row>
        <row r="1868">
          <cell r="B1868" t="str">
            <v>Littoral</v>
          </cell>
        </row>
        <row r="1869">
          <cell r="B1869" t="str">
            <v>Litoral</v>
          </cell>
        </row>
        <row r="1870">
          <cell r="B1870" t="str">
            <v>Litoral</v>
          </cell>
        </row>
        <row r="1871">
          <cell r="B1871" t="str">
            <v>Wele-Nzas</v>
          </cell>
        </row>
        <row r="1872">
          <cell r="B1872" t="str">
            <v>Wele-Nzas</v>
          </cell>
        </row>
        <row r="1873">
          <cell r="B1873" t="str">
            <v>Wele-Nzas</v>
          </cell>
        </row>
        <row r="1874">
          <cell r="B1874" t="str">
            <v>Région Insulaire</v>
          </cell>
        </row>
        <row r="1875">
          <cell r="B1875" t="str">
            <v>Região Insular</v>
          </cell>
        </row>
        <row r="1876">
          <cell r="B1876" t="str">
            <v>Región Insular</v>
          </cell>
        </row>
        <row r="1877">
          <cell r="B1877" t="str">
            <v>Annobon</v>
          </cell>
        </row>
        <row r="1878">
          <cell r="B1878" t="str">
            <v>Ano Bom</v>
          </cell>
        </row>
        <row r="1879">
          <cell r="B1879" t="str">
            <v>Annobón</v>
          </cell>
        </row>
        <row r="1880">
          <cell r="B1880" t="str">
            <v>Bioko Nord</v>
          </cell>
        </row>
        <row r="1881">
          <cell r="B1881" t="str">
            <v>Bioko Norte</v>
          </cell>
        </row>
        <row r="1882">
          <cell r="B1882" t="str">
            <v>Bioko Norte</v>
          </cell>
        </row>
        <row r="1883">
          <cell r="B1883" t="str">
            <v>Bioko Sud</v>
          </cell>
        </row>
        <row r="1884">
          <cell r="B1884" t="str">
            <v>Bioko Sul</v>
          </cell>
        </row>
        <row r="1885">
          <cell r="B1885" t="str">
            <v>Bioko Sur</v>
          </cell>
        </row>
        <row r="1886">
          <cell r="B1886" t="str">
            <v>Ágion Óros</v>
          </cell>
        </row>
        <row r="1887">
          <cell r="B1887" t="str">
            <v>Anatolikí Makedonía kai Thráki</v>
          </cell>
        </row>
        <row r="1888">
          <cell r="B1888" t="str">
            <v>Kentrikí Makedonía</v>
          </cell>
        </row>
        <row r="1889">
          <cell r="B1889" t="str">
            <v>Dytikí Makedonía</v>
          </cell>
        </row>
        <row r="1890">
          <cell r="B1890" t="str">
            <v>Ípeiros</v>
          </cell>
        </row>
        <row r="1891">
          <cell r="B1891" t="str">
            <v>Thessalía</v>
          </cell>
        </row>
        <row r="1892">
          <cell r="B1892" t="str">
            <v>Ionía Nísia</v>
          </cell>
        </row>
        <row r="1893">
          <cell r="B1893" t="str">
            <v>Dytikí Elláda</v>
          </cell>
        </row>
        <row r="1894">
          <cell r="B1894" t="str">
            <v>Stereá Elláda</v>
          </cell>
        </row>
        <row r="1895">
          <cell r="B1895" t="str">
            <v>Attikí</v>
          </cell>
        </row>
        <row r="1896">
          <cell r="B1896" t="str">
            <v>Pelopónnisos</v>
          </cell>
        </row>
        <row r="1897">
          <cell r="B1897" t="str">
            <v>Vóreio Aigaío</v>
          </cell>
        </row>
        <row r="1898">
          <cell r="B1898" t="str">
            <v>Nótio Aigaío</v>
          </cell>
        </row>
        <row r="1899">
          <cell r="B1899" t="str">
            <v>Kríti</v>
          </cell>
        </row>
        <row r="1900">
          <cell r="B1900" t="str">
            <v>Alta Verapaz</v>
          </cell>
        </row>
        <row r="1901">
          <cell r="B1901" t="str">
            <v>Baja Verapaz</v>
          </cell>
        </row>
        <row r="1902">
          <cell r="B1902" t="str">
            <v>Chimaltenango</v>
          </cell>
        </row>
        <row r="1903">
          <cell r="B1903" t="str">
            <v>Chiquimula</v>
          </cell>
        </row>
        <row r="1904">
          <cell r="B1904" t="str">
            <v>Escuintla</v>
          </cell>
        </row>
        <row r="1905">
          <cell r="B1905" t="str">
            <v>Guatemala</v>
          </cell>
        </row>
        <row r="1906">
          <cell r="B1906" t="str">
            <v>Huehuetenango</v>
          </cell>
        </row>
        <row r="1907">
          <cell r="B1907" t="str">
            <v>Izabal</v>
          </cell>
        </row>
        <row r="1908">
          <cell r="B1908" t="str">
            <v>Jalapa</v>
          </cell>
        </row>
        <row r="1909">
          <cell r="B1909" t="str">
            <v>Jutiapa</v>
          </cell>
        </row>
        <row r="1910">
          <cell r="B1910" t="str">
            <v>Petén</v>
          </cell>
        </row>
        <row r="1911">
          <cell r="B1911" t="str">
            <v>El Progreso</v>
          </cell>
        </row>
        <row r="1912">
          <cell r="B1912" t="str">
            <v>Quiché</v>
          </cell>
        </row>
        <row r="1913">
          <cell r="B1913" t="str">
            <v>Quetzaltenango</v>
          </cell>
        </row>
        <row r="1914">
          <cell r="B1914" t="str">
            <v>Retalhuleu</v>
          </cell>
        </row>
        <row r="1915">
          <cell r="B1915" t="str">
            <v>Sacatepéquez</v>
          </cell>
        </row>
        <row r="1916">
          <cell r="B1916" t="str">
            <v>San Marcos</v>
          </cell>
        </row>
        <row r="1917">
          <cell r="B1917" t="str">
            <v>Sololá</v>
          </cell>
        </row>
        <row r="1918">
          <cell r="B1918" t="str">
            <v>Santa Rosa</v>
          </cell>
        </row>
        <row r="1919">
          <cell r="B1919" t="str">
            <v>Suchitepéquez</v>
          </cell>
        </row>
        <row r="1920">
          <cell r="B1920" t="str">
            <v>Totonicapán</v>
          </cell>
        </row>
        <row r="1921">
          <cell r="B1921" t="str">
            <v>Zacapa</v>
          </cell>
        </row>
        <row r="1922">
          <cell r="B1922" t="str">
            <v>Bissau</v>
          </cell>
        </row>
        <row r="1923">
          <cell r="B1923" t="str">
            <v>Leste</v>
          </cell>
        </row>
        <row r="1924">
          <cell r="B1924" t="str">
            <v>Bafatá</v>
          </cell>
        </row>
        <row r="1925">
          <cell r="B1925" t="str">
            <v>Gabú</v>
          </cell>
        </row>
        <row r="1926">
          <cell r="B1926" t="str">
            <v>Norte</v>
          </cell>
        </row>
        <row r="1927">
          <cell r="B1927" t="str">
            <v>Biombo</v>
          </cell>
        </row>
        <row r="1928">
          <cell r="B1928" t="str">
            <v>Cacheu</v>
          </cell>
        </row>
        <row r="1929">
          <cell r="B1929" t="str">
            <v>Oio</v>
          </cell>
        </row>
        <row r="1930">
          <cell r="B1930" t="str">
            <v>Sul</v>
          </cell>
        </row>
        <row r="1931">
          <cell r="B1931" t="str">
            <v>Bolama</v>
          </cell>
        </row>
        <row r="1932">
          <cell r="B1932" t="str">
            <v>Quinara</v>
          </cell>
        </row>
        <row r="1933">
          <cell r="B1933" t="str">
            <v>Tombali</v>
          </cell>
        </row>
        <row r="1934">
          <cell r="B1934" t="str">
            <v>Barima-Waini</v>
          </cell>
        </row>
        <row r="1935">
          <cell r="B1935" t="str">
            <v>Cuyuni-Mazaruni</v>
          </cell>
        </row>
        <row r="1936">
          <cell r="B1936" t="str">
            <v>Demerara-Mahaica</v>
          </cell>
        </row>
        <row r="1937">
          <cell r="B1937" t="str">
            <v>East Berbice-Corentyne</v>
          </cell>
        </row>
        <row r="1938">
          <cell r="B1938" t="str">
            <v>Essequibo Islands-West Demerara</v>
          </cell>
        </row>
        <row r="1939">
          <cell r="B1939" t="str">
            <v>Mahaica-Berbice</v>
          </cell>
        </row>
        <row r="1940">
          <cell r="B1940" t="str">
            <v>Pomeroon-Supenaam</v>
          </cell>
        </row>
        <row r="1941">
          <cell r="B1941" t="str">
            <v>Potaro-Siparuni</v>
          </cell>
        </row>
        <row r="1942">
          <cell r="B1942" t="str">
            <v>Upper Demerara-Berbice</v>
          </cell>
        </row>
        <row r="1943">
          <cell r="B1943" t="str">
            <v>Upper Takutu-Upper Essequibo</v>
          </cell>
        </row>
        <row r="1944">
          <cell r="B1944" t="str">
            <v>Atlántida</v>
          </cell>
        </row>
        <row r="1945">
          <cell r="B1945" t="str">
            <v>Choluteca</v>
          </cell>
        </row>
        <row r="1946">
          <cell r="B1946" t="str">
            <v>Colón</v>
          </cell>
        </row>
        <row r="1947">
          <cell r="B1947" t="str">
            <v>Comayagua</v>
          </cell>
        </row>
        <row r="1948">
          <cell r="B1948" t="str">
            <v>Copán</v>
          </cell>
        </row>
        <row r="1949">
          <cell r="B1949" t="str">
            <v>Cortés</v>
          </cell>
        </row>
        <row r="1950">
          <cell r="B1950" t="str">
            <v>El Paraíso</v>
          </cell>
        </row>
        <row r="1951">
          <cell r="B1951" t="str">
            <v>Francisco Morazán</v>
          </cell>
        </row>
        <row r="1952">
          <cell r="B1952" t="str">
            <v>Gracias a Dios</v>
          </cell>
        </row>
        <row r="1953">
          <cell r="B1953" t="str">
            <v>Islas de la Bahía</v>
          </cell>
        </row>
        <row r="1954">
          <cell r="B1954" t="str">
            <v>Intibucá</v>
          </cell>
        </row>
        <row r="1955">
          <cell r="B1955" t="str">
            <v>Lempira</v>
          </cell>
        </row>
        <row r="1956">
          <cell r="B1956" t="str">
            <v>La Paz</v>
          </cell>
        </row>
        <row r="1957">
          <cell r="B1957" t="str">
            <v>Ocotepeque</v>
          </cell>
        </row>
        <row r="1958">
          <cell r="B1958" t="str">
            <v>Olancho</v>
          </cell>
        </row>
        <row r="1959">
          <cell r="B1959" t="str">
            <v>Santa Bárbara</v>
          </cell>
        </row>
        <row r="1960">
          <cell r="B1960" t="str">
            <v>Valle</v>
          </cell>
        </row>
        <row r="1961">
          <cell r="B1961" t="str">
            <v>Yoro</v>
          </cell>
        </row>
        <row r="1962">
          <cell r="B1962" t="str">
            <v>Zagrebačka županija</v>
          </cell>
        </row>
        <row r="1963">
          <cell r="B1963" t="str">
            <v>Krapinsko-zagorska županija</v>
          </cell>
        </row>
        <row r="1964">
          <cell r="B1964" t="str">
            <v>Sisačko-moslavačka županija</v>
          </cell>
        </row>
        <row r="1965">
          <cell r="B1965" t="str">
            <v>Karlovačka županija</v>
          </cell>
        </row>
        <row r="1966">
          <cell r="B1966" t="str">
            <v>Varaždinska županija</v>
          </cell>
        </row>
        <row r="1967">
          <cell r="B1967" t="str">
            <v>Koprivničko-križevačka županija</v>
          </cell>
        </row>
        <row r="1968">
          <cell r="B1968" t="str">
            <v>Bjelovarsko-bilogorska županija</v>
          </cell>
        </row>
        <row r="1969">
          <cell r="B1969" t="str">
            <v>Primorsko-goranska županija</v>
          </cell>
        </row>
        <row r="1970">
          <cell r="B1970" t="str">
            <v>Ličko-senjska županija</v>
          </cell>
        </row>
        <row r="1971">
          <cell r="B1971" t="str">
            <v>Virovitičko-podravska županija</v>
          </cell>
        </row>
        <row r="1972">
          <cell r="B1972" t="str">
            <v>Požeško-slavonska županija</v>
          </cell>
        </row>
        <row r="1973">
          <cell r="B1973" t="str">
            <v>Brodsko-posavska županija</v>
          </cell>
        </row>
        <row r="1974">
          <cell r="B1974" t="str">
            <v>Zadarska županija</v>
          </cell>
        </row>
        <row r="1975">
          <cell r="B1975" t="str">
            <v>Osječko-baranjska županija</v>
          </cell>
        </row>
        <row r="1976">
          <cell r="B1976" t="str">
            <v>Šibensko-kninska županija</v>
          </cell>
        </row>
        <row r="1977">
          <cell r="B1977" t="str">
            <v>Vukovarsko-srijemska županija</v>
          </cell>
        </row>
        <row r="1978">
          <cell r="B1978" t="str">
            <v>Splitsko-dalmatinska županija</v>
          </cell>
        </row>
        <row r="1979">
          <cell r="B1979" t="str">
            <v>Istarska županija</v>
          </cell>
        </row>
        <row r="1980">
          <cell r="B1980" t="str">
            <v>Dubrovačko-neretvanska županija</v>
          </cell>
        </row>
        <row r="1981">
          <cell r="B1981" t="str">
            <v>Međimurska županija</v>
          </cell>
        </row>
        <row r="1982">
          <cell r="B1982" t="str">
            <v>Grad Zagreb</v>
          </cell>
        </row>
        <row r="1983">
          <cell r="B1983" t="str">
            <v>Artibonite</v>
          </cell>
        </row>
        <row r="1984">
          <cell r="B1984" t="str">
            <v>Latibonit</v>
          </cell>
        </row>
        <row r="1985">
          <cell r="B1985" t="str">
            <v>Centre</v>
          </cell>
        </row>
        <row r="1986">
          <cell r="B1986" t="str">
            <v>Sant</v>
          </cell>
        </row>
        <row r="1987">
          <cell r="B1987" t="str">
            <v>Grande’Anse</v>
          </cell>
        </row>
        <row r="1988">
          <cell r="B1988" t="str">
            <v>Grandans</v>
          </cell>
        </row>
        <row r="1989">
          <cell r="B1989" t="str">
            <v>Nord</v>
          </cell>
        </row>
        <row r="1990">
          <cell r="B1990" t="str">
            <v>Nò</v>
          </cell>
        </row>
        <row r="1991">
          <cell r="B1991" t="str">
            <v>Nord-Est</v>
          </cell>
        </row>
        <row r="1992">
          <cell r="B1992" t="str">
            <v>Nòdès</v>
          </cell>
        </row>
        <row r="1993">
          <cell r="B1993" t="str">
            <v>Nippes</v>
          </cell>
        </row>
        <row r="1994">
          <cell r="B1994" t="str">
            <v>Nip</v>
          </cell>
        </row>
        <row r="1995">
          <cell r="B1995" t="str">
            <v>Nord-Ouest</v>
          </cell>
        </row>
        <row r="1996">
          <cell r="B1996" t="str">
            <v>Nòdwès</v>
          </cell>
        </row>
        <row r="1997">
          <cell r="B1997" t="str">
            <v>Ouest</v>
          </cell>
        </row>
        <row r="1998">
          <cell r="B1998" t="str">
            <v>Lwès</v>
          </cell>
        </row>
        <row r="1999">
          <cell r="B1999" t="str">
            <v>Sud</v>
          </cell>
        </row>
        <row r="2000">
          <cell r="B2000" t="str">
            <v>Sid</v>
          </cell>
        </row>
        <row r="2001">
          <cell r="B2001" t="str">
            <v>Sud-Est</v>
          </cell>
        </row>
        <row r="2002">
          <cell r="B2002" t="str">
            <v>Sidès</v>
          </cell>
        </row>
        <row r="2003">
          <cell r="B2003" t="str">
            <v>Baranya</v>
          </cell>
        </row>
        <row r="2004">
          <cell r="B2004" t="str">
            <v>Békés</v>
          </cell>
        </row>
        <row r="2005">
          <cell r="B2005" t="str">
            <v>Bács-Kiskun</v>
          </cell>
        </row>
        <row r="2006">
          <cell r="B2006" t="str">
            <v>Borsod-Abaúj-Zemplén</v>
          </cell>
        </row>
        <row r="2007">
          <cell r="B2007" t="str">
            <v>Csongrád</v>
          </cell>
        </row>
        <row r="2008">
          <cell r="B2008" t="str">
            <v>Fejér</v>
          </cell>
        </row>
        <row r="2009">
          <cell r="B2009" t="str">
            <v>Győr-Moson-Sopron</v>
          </cell>
        </row>
        <row r="2010">
          <cell r="B2010" t="str">
            <v>Hajdú-Bihar</v>
          </cell>
        </row>
        <row r="2011">
          <cell r="B2011" t="str">
            <v>Heves</v>
          </cell>
        </row>
        <row r="2012">
          <cell r="B2012" t="str">
            <v>Jász-Nagykun-Szolnok</v>
          </cell>
        </row>
        <row r="2013">
          <cell r="B2013" t="str">
            <v>Komárom-Esztergom</v>
          </cell>
        </row>
        <row r="2014">
          <cell r="B2014" t="str">
            <v>Nógrád</v>
          </cell>
        </row>
        <row r="2015">
          <cell r="B2015" t="str">
            <v>Pest</v>
          </cell>
        </row>
        <row r="2016">
          <cell r="B2016" t="str">
            <v>Somogy</v>
          </cell>
        </row>
        <row r="2017">
          <cell r="B2017" t="str">
            <v>Szabolcs-Szatmár-Bereg</v>
          </cell>
        </row>
        <row r="2018">
          <cell r="B2018" t="str">
            <v>Tolna</v>
          </cell>
        </row>
        <row r="2019">
          <cell r="B2019" t="str">
            <v>Vas</v>
          </cell>
        </row>
        <row r="2020">
          <cell r="B2020" t="str">
            <v>Veszprém</v>
          </cell>
        </row>
        <row r="2021">
          <cell r="B2021" t="str">
            <v>Zala</v>
          </cell>
        </row>
        <row r="2022">
          <cell r="B2022" t="str">
            <v>Békéscsaba</v>
          </cell>
        </row>
        <row r="2023">
          <cell r="B2023" t="str">
            <v>Debrecen</v>
          </cell>
        </row>
        <row r="2024">
          <cell r="B2024" t="str">
            <v>Dunaújváros</v>
          </cell>
        </row>
        <row r="2025">
          <cell r="B2025" t="str">
            <v>Eger</v>
          </cell>
        </row>
        <row r="2026">
          <cell r="B2026" t="str">
            <v>Érd</v>
          </cell>
        </row>
        <row r="2027">
          <cell r="B2027" t="str">
            <v>Győr</v>
          </cell>
        </row>
        <row r="2028">
          <cell r="B2028" t="str">
            <v>Hódmezővásárhely</v>
          </cell>
        </row>
        <row r="2029">
          <cell r="B2029" t="str">
            <v>Kecskemét</v>
          </cell>
        </row>
        <row r="2030">
          <cell r="B2030" t="str">
            <v>Kaposvár</v>
          </cell>
        </row>
        <row r="2031">
          <cell r="B2031" t="str">
            <v>Miskolc</v>
          </cell>
        </row>
        <row r="2032">
          <cell r="B2032" t="str">
            <v>Nagykanizsa</v>
          </cell>
        </row>
        <row r="2033">
          <cell r="B2033" t="str">
            <v>Nyíregyháza</v>
          </cell>
        </row>
        <row r="2034">
          <cell r="B2034" t="str">
            <v>Pécs</v>
          </cell>
        </row>
        <row r="2035">
          <cell r="B2035" t="str">
            <v>Szeged</v>
          </cell>
        </row>
        <row r="2036">
          <cell r="B2036" t="str">
            <v>Székesfehérvár</v>
          </cell>
        </row>
        <row r="2037">
          <cell r="B2037" t="str">
            <v>Szombathely</v>
          </cell>
        </row>
        <row r="2038">
          <cell r="B2038" t="str">
            <v>Szolnok</v>
          </cell>
        </row>
        <row r="2039">
          <cell r="B2039" t="str">
            <v>Sopron</v>
          </cell>
        </row>
        <row r="2040">
          <cell r="B2040" t="str">
            <v>Szekszárd</v>
          </cell>
        </row>
        <row r="2041">
          <cell r="B2041" t="str">
            <v>Salgótarján</v>
          </cell>
        </row>
        <row r="2042">
          <cell r="B2042" t="str">
            <v>Tatabánya</v>
          </cell>
        </row>
        <row r="2043">
          <cell r="B2043" t="str">
            <v>Veszprém</v>
          </cell>
        </row>
        <row r="2044">
          <cell r="B2044" t="str">
            <v>Zalaegerszeg</v>
          </cell>
        </row>
        <row r="2045">
          <cell r="B2045" t="str">
            <v>Budapest</v>
          </cell>
        </row>
        <row r="2046">
          <cell r="B2046" t="str">
            <v>Jawa</v>
          </cell>
        </row>
        <row r="2047">
          <cell r="B2047" t="str">
            <v>Banten</v>
          </cell>
        </row>
        <row r="2048">
          <cell r="B2048" t="str">
            <v>Jawa Barat</v>
          </cell>
        </row>
        <row r="2049">
          <cell r="B2049" t="str">
            <v>Jawa Timur</v>
          </cell>
        </row>
        <row r="2050">
          <cell r="B2050" t="str">
            <v>Jawa Tengah</v>
          </cell>
        </row>
        <row r="2051">
          <cell r="B2051" t="str">
            <v>Yogyakarta</v>
          </cell>
        </row>
        <row r="2052">
          <cell r="B2052" t="str">
            <v>Jakarta Raya</v>
          </cell>
        </row>
        <row r="2053">
          <cell r="B2053" t="str">
            <v>Kalimantan</v>
          </cell>
        </row>
        <row r="2054">
          <cell r="B2054" t="str">
            <v>Kalimantan Barat</v>
          </cell>
        </row>
        <row r="2055">
          <cell r="B2055" t="str">
            <v>Kalimantan Timur</v>
          </cell>
        </row>
        <row r="2056">
          <cell r="B2056" t="str">
            <v>Kalimantan Selatan</v>
          </cell>
        </row>
        <row r="2057">
          <cell r="B2057" t="str">
            <v>Kalimantan Tengah</v>
          </cell>
        </row>
        <row r="2058">
          <cell r="B2058" t="str">
            <v>Kalimantan Utara</v>
          </cell>
        </row>
        <row r="2059">
          <cell r="B2059" t="str">
            <v>Maluku</v>
          </cell>
        </row>
        <row r="2060">
          <cell r="B2060" t="str">
            <v>Maluku</v>
          </cell>
        </row>
        <row r="2061">
          <cell r="B2061" t="str">
            <v>Maluku Utara</v>
          </cell>
        </row>
        <row r="2062">
          <cell r="B2062" t="str">
            <v>Nusa Tenggara</v>
          </cell>
        </row>
        <row r="2063">
          <cell r="B2063" t="str">
            <v>Bali</v>
          </cell>
        </row>
        <row r="2064">
          <cell r="B2064" t="str">
            <v>Nusa Tenggara Barat</v>
          </cell>
        </row>
        <row r="2065">
          <cell r="B2065" t="str">
            <v>Nusa Tenggara Timur</v>
          </cell>
        </row>
        <row r="2066">
          <cell r="B2066" t="str">
            <v>Papua</v>
          </cell>
        </row>
        <row r="2067">
          <cell r="B2067" t="str">
            <v>Papua</v>
          </cell>
        </row>
        <row r="2068">
          <cell r="B2068" t="str">
            <v>Papua Barat</v>
          </cell>
        </row>
        <row r="2069">
          <cell r="B2069" t="str">
            <v>Sulawesi</v>
          </cell>
        </row>
        <row r="2070">
          <cell r="B2070" t="str">
            <v>Gorontalo</v>
          </cell>
        </row>
        <row r="2071">
          <cell r="B2071" t="str">
            <v>Sulawesi Utara</v>
          </cell>
        </row>
        <row r="2072">
          <cell r="B2072" t="str">
            <v>Sulawesi Tenggara</v>
          </cell>
        </row>
        <row r="2073">
          <cell r="B2073" t="str">
            <v>Sulawesi Selatan</v>
          </cell>
        </row>
        <row r="2074">
          <cell r="B2074" t="str">
            <v>Sulawesi Barat</v>
          </cell>
        </row>
        <row r="2075">
          <cell r="B2075" t="str">
            <v>Sulawesi Tengah</v>
          </cell>
        </row>
        <row r="2076">
          <cell r="B2076" t="str">
            <v>Sumatera</v>
          </cell>
        </row>
        <row r="2077">
          <cell r="B2077" t="str">
            <v>Aceh</v>
          </cell>
        </row>
        <row r="2078">
          <cell r="B2078" t="str">
            <v>Kepulauan Bangka Belitung</v>
          </cell>
        </row>
        <row r="2079">
          <cell r="B2079" t="str">
            <v>Bengkulu</v>
          </cell>
        </row>
        <row r="2080">
          <cell r="B2080" t="str">
            <v>Jambi</v>
          </cell>
        </row>
        <row r="2081">
          <cell r="B2081" t="str">
            <v>Kepulauan Riau</v>
          </cell>
        </row>
        <row r="2082">
          <cell r="B2082" t="str">
            <v>Lampung</v>
          </cell>
        </row>
        <row r="2083">
          <cell r="B2083" t="str">
            <v>Riau</v>
          </cell>
        </row>
        <row r="2084">
          <cell r="B2084" t="str">
            <v>Sumatera Barat</v>
          </cell>
        </row>
        <row r="2085">
          <cell r="B2085" t="str">
            <v>Sumatera Selatan</v>
          </cell>
        </row>
        <row r="2086">
          <cell r="B2086" t="str">
            <v>Sumatera Utara</v>
          </cell>
        </row>
        <row r="2087">
          <cell r="B2087" t="str">
            <v>Connaught</v>
          </cell>
        </row>
        <row r="2088">
          <cell r="B2088" t="str">
            <v>Connacht</v>
          </cell>
        </row>
        <row r="2089">
          <cell r="B2089" t="str">
            <v>Galway</v>
          </cell>
        </row>
        <row r="2090">
          <cell r="B2090" t="str">
            <v>Gaillimh</v>
          </cell>
        </row>
        <row r="2091">
          <cell r="B2091" t="str">
            <v>Leitrim</v>
          </cell>
        </row>
        <row r="2092">
          <cell r="B2092" t="str">
            <v>Liatroim</v>
          </cell>
        </row>
        <row r="2093">
          <cell r="B2093" t="str">
            <v>Mayo</v>
          </cell>
        </row>
        <row r="2094">
          <cell r="B2094" t="str">
            <v>Maigh Eo</v>
          </cell>
        </row>
        <row r="2095">
          <cell r="B2095" t="str">
            <v>Roscommon</v>
          </cell>
        </row>
        <row r="2096">
          <cell r="B2096" t="str">
            <v>Ros Comáin</v>
          </cell>
        </row>
        <row r="2097">
          <cell r="B2097" t="str">
            <v>Sligo</v>
          </cell>
        </row>
        <row r="2098">
          <cell r="B2098" t="str">
            <v>Sligeach</v>
          </cell>
        </row>
        <row r="2099">
          <cell r="B2099" t="str">
            <v>Leinster</v>
          </cell>
        </row>
        <row r="2100">
          <cell r="B2100" t="str">
            <v>Laighin</v>
          </cell>
        </row>
        <row r="2101">
          <cell r="B2101" t="str">
            <v>Carlow</v>
          </cell>
        </row>
        <row r="2102">
          <cell r="B2102" t="str">
            <v>Ceatharlach</v>
          </cell>
        </row>
        <row r="2103">
          <cell r="B2103" t="str">
            <v>Dublin</v>
          </cell>
        </row>
        <row r="2104">
          <cell r="B2104" t="str">
            <v>Baile Átha Cliath</v>
          </cell>
        </row>
        <row r="2105">
          <cell r="B2105" t="str">
            <v>Kildare</v>
          </cell>
        </row>
        <row r="2106">
          <cell r="B2106" t="str">
            <v>Cill Dara</v>
          </cell>
        </row>
        <row r="2107">
          <cell r="B2107" t="str">
            <v>Kilkenny</v>
          </cell>
        </row>
        <row r="2108">
          <cell r="B2108" t="str">
            <v>Cill Chainnigh</v>
          </cell>
        </row>
        <row r="2109">
          <cell r="B2109" t="str">
            <v>Longford</v>
          </cell>
        </row>
        <row r="2110">
          <cell r="B2110" t="str">
            <v>An Longfort</v>
          </cell>
        </row>
        <row r="2111">
          <cell r="B2111" t="str">
            <v>Louth</v>
          </cell>
        </row>
        <row r="2112">
          <cell r="B2112" t="str">
            <v>Lú</v>
          </cell>
        </row>
        <row r="2113">
          <cell r="B2113" t="str">
            <v>Laois</v>
          </cell>
        </row>
        <row r="2114">
          <cell r="B2114" t="str">
            <v>Laois</v>
          </cell>
        </row>
        <row r="2115">
          <cell r="B2115" t="str">
            <v>Meath</v>
          </cell>
        </row>
        <row r="2116">
          <cell r="B2116" t="str">
            <v>An Mhí</v>
          </cell>
        </row>
        <row r="2117">
          <cell r="B2117" t="str">
            <v>Offaly</v>
          </cell>
        </row>
        <row r="2118">
          <cell r="B2118" t="str">
            <v>Uíbh Fhailí</v>
          </cell>
        </row>
        <row r="2119">
          <cell r="B2119" t="str">
            <v>Westmeath</v>
          </cell>
        </row>
        <row r="2120">
          <cell r="B2120" t="str">
            <v>An Iarmhí</v>
          </cell>
        </row>
        <row r="2121">
          <cell r="B2121" t="str">
            <v>Wicklow</v>
          </cell>
        </row>
        <row r="2122">
          <cell r="B2122" t="str">
            <v>Cill Mhantáin</v>
          </cell>
        </row>
        <row r="2123">
          <cell r="B2123" t="str">
            <v>Wexford</v>
          </cell>
        </row>
        <row r="2124">
          <cell r="B2124" t="str">
            <v>Loch Garman</v>
          </cell>
        </row>
        <row r="2125">
          <cell r="B2125" t="str">
            <v>Munster</v>
          </cell>
        </row>
        <row r="2126">
          <cell r="B2126" t="str">
            <v>An Mhumhain</v>
          </cell>
        </row>
        <row r="2127">
          <cell r="B2127" t="str">
            <v>Clare</v>
          </cell>
        </row>
        <row r="2128">
          <cell r="B2128" t="str">
            <v>An Clár</v>
          </cell>
        </row>
        <row r="2129">
          <cell r="B2129" t="str">
            <v>Cork</v>
          </cell>
        </row>
        <row r="2130">
          <cell r="B2130" t="str">
            <v>Corcaigh</v>
          </cell>
        </row>
        <row r="2131">
          <cell r="B2131" t="str">
            <v>Kerry</v>
          </cell>
        </row>
        <row r="2132">
          <cell r="B2132" t="str">
            <v>Ciarraí</v>
          </cell>
        </row>
        <row r="2133">
          <cell r="B2133" t="str">
            <v>Limerick</v>
          </cell>
        </row>
        <row r="2134">
          <cell r="B2134" t="str">
            <v>Luimneach</v>
          </cell>
        </row>
        <row r="2135">
          <cell r="B2135" t="str">
            <v>Tipperary</v>
          </cell>
        </row>
        <row r="2136">
          <cell r="B2136" t="str">
            <v>Tiobraid Árann</v>
          </cell>
        </row>
        <row r="2137">
          <cell r="B2137" t="str">
            <v>Waterford</v>
          </cell>
        </row>
        <row r="2138">
          <cell r="B2138" t="str">
            <v>Port Láirge</v>
          </cell>
        </row>
        <row r="2139">
          <cell r="B2139" t="str">
            <v>Ulster</v>
          </cell>
        </row>
        <row r="2140">
          <cell r="B2140" t="str">
            <v>Ulaidh</v>
          </cell>
        </row>
        <row r="2141">
          <cell r="B2141" t="str">
            <v>Cavan</v>
          </cell>
        </row>
        <row r="2142">
          <cell r="B2142" t="str">
            <v>An Cabhán</v>
          </cell>
        </row>
        <row r="2143">
          <cell r="B2143" t="str">
            <v>Donegal</v>
          </cell>
        </row>
        <row r="2144">
          <cell r="B2144" t="str">
            <v>Dún na nGall</v>
          </cell>
        </row>
        <row r="2145">
          <cell r="B2145" t="str">
            <v>Monaghan</v>
          </cell>
        </row>
        <row r="2146">
          <cell r="B2146" t="str">
            <v>Muineachán</v>
          </cell>
        </row>
        <row r="2147">
          <cell r="B2147" t="str">
            <v>Al Janūbī</v>
          </cell>
        </row>
        <row r="2148">
          <cell r="B2148" t="str">
            <v>HaDarom</v>
          </cell>
        </row>
        <row r="2149">
          <cell r="B2149" t="str">
            <v>Ḩayfā</v>
          </cell>
        </row>
        <row r="2150">
          <cell r="B2150" t="str">
            <v>H̱efa</v>
          </cell>
        </row>
        <row r="2151">
          <cell r="B2151" t="str">
            <v>Al Quds</v>
          </cell>
        </row>
        <row r="2152">
          <cell r="B2152" t="str">
            <v>Yerushalayim</v>
          </cell>
        </row>
        <row r="2153">
          <cell r="B2153" t="str">
            <v>Al Awsaţ</v>
          </cell>
        </row>
        <row r="2154">
          <cell r="B2154" t="str">
            <v>HaMerkaz</v>
          </cell>
        </row>
        <row r="2155">
          <cell r="B2155" t="str">
            <v>Tall Abīb</v>
          </cell>
        </row>
        <row r="2156">
          <cell r="B2156" t="str">
            <v>Tel Aviv</v>
          </cell>
        </row>
        <row r="2157">
          <cell r="B2157" t="str">
            <v>Ash Shamālī</v>
          </cell>
        </row>
        <row r="2158">
          <cell r="B2158" t="str">
            <v>HaTsafon</v>
          </cell>
        </row>
        <row r="2159">
          <cell r="B2159" t="str">
            <v>Andaman and Nicobar Islands</v>
          </cell>
        </row>
        <row r="2160">
          <cell r="B2160" t="str">
            <v>Chandigarh</v>
          </cell>
        </row>
        <row r="2161">
          <cell r="B2161" t="str">
            <v>Daman and Diu</v>
          </cell>
        </row>
        <row r="2162">
          <cell r="B2162" t="str">
            <v>Delhi</v>
          </cell>
        </row>
        <row r="2163">
          <cell r="B2163" t="str">
            <v>Dadra and Nagar Haveli</v>
          </cell>
        </row>
        <row r="2164">
          <cell r="B2164" t="str">
            <v>Jammu and Kashmir</v>
          </cell>
        </row>
        <row r="2165">
          <cell r="B2165" t="str">
            <v>Ladakh</v>
          </cell>
        </row>
        <row r="2166">
          <cell r="B2166" t="str">
            <v>Lakshadweep</v>
          </cell>
        </row>
        <row r="2167">
          <cell r="B2167" t="str">
            <v>Puducherry</v>
          </cell>
        </row>
        <row r="2168">
          <cell r="B2168" t="str">
            <v>Andhra Pradesh</v>
          </cell>
        </row>
        <row r="2169">
          <cell r="B2169" t="str">
            <v>Arunachal Pradesh</v>
          </cell>
        </row>
        <row r="2170">
          <cell r="B2170" t="str">
            <v>Assam</v>
          </cell>
        </row>
        <row r="2171">
          <cell r="B2171" t="str">
            <v>Bihar</v>
          </cell>
        </row>
        <row r="2172">
          <cell r="B2172" t="str">
            <v>Chhattisgarh</v>
          </cell>
        </row>
        <row r="2173">
          <cell r="B2173" t="str">
            <v>Goa</v>
          </cell>
        </row>
        <row r="2174">
          <cell r="B2174" t="str">
            <v>Gujarat</v>
          </cell>
        </row>
        <row r="2175">
          <cell r="B2175" t="str">
            <v>Himachal Pradesh</v>
          </cell>
        </row>
        <row r="2176">
          <cell r="B2176" t="str">
            <v>Haryana</v>
          </cell>
        </row>
        <row r="2177">
          <cell r="B2177" t="str">
            <v>Jharkhand</v>
          </cell>
        </row>
        <row r="2178">
          <cell r="B2178" t="str">
            <v>Karnataka</v>
          </cell>
        </row>
        <row r="2179">
          <cell r="B2179" t="str">
            <v>Kerala</v>
          </cell>
        </row>
        <row r="2180">
          <cell r="B2180" t="str">
            <v>Maharashtra</v>
          </cell>
        </row>
        <row r="2181">
          <cell r="B2181" t="str">
            <v>Meghalaya</v>
          </cell>
        </row>
        <row r="2182">
          <cell r="B2182" t="str">
            <v>Manipur</v>
          </cell>
        </row>
        <row r="2183">
          <cell r="B2183" t="str">
            <v>Madhya Pradesh</v>
          </cell>
        </row>
        <row r="2184">
          <cell r="B2184" t="str">
            <v>Mizoram</v>
          </cell>
        </row>
        <row r="2185">
          <cell r="B2185" t="str">
            <v>Nagaland</v>
          </cell>
        </row>
        <row r="2186">
          <cell r="B2186" t="str">
            <v>Odisha</v>
          </cell>
        </row>
        <row r="2187">
          <cell r="B2187" t="str">
            <v>Punjab</v>
          </cell>
        </row>
        <row r="2188">
          <cell r="B2188" t="str">
            <v>Rajasthan</v>
          </cell>
        </row>
        <row r="2189">
          <cell r="B2189" t="str">
            <v>Sikkim</v>
          </cell>
        </row>
        <row r="2190">
          <cell r="B2190" t="str">
            <v>Telangana</v>
          </cell>
        </row>
        <row r="2191">
          <cell r="B2191" t="str">
            <v>Tamil Nadu</v>
          </cell>
        </row>
        <row r="2192">
          <cell r="B2192" t="str">
            <v>Tripura</v>
          </cell>
        </row>
        <row r="2193">
          <cell r="B2193" t="str">
            <v>Uttar Pradesh</v>
          </cell>
        </row>
        <row r="2194">
          <cell r="B2194" t="str">
            <v>Uttarakhand</v>
          </cell>
        </row>
        <row r="2195">
          <cell r="B2195" t="str">
            <v>West Bengal</v>
          </cell>
        </row>
        <row r="2196">
          <cell r="B2196" t="str">
            <v>Al Anbār</v>
          </cell>
        </row>
        <row r="2197">
          <cell r="B2197" t="str">
            <v>Arbīl</v>
          </cell>
        </row>
        <row r="2198">
          <cell r="B2198" t="str">
            <v>Hewlêr</v>
          </cell>
        </row>
        <row r="2199">
          <cell r="B2199" t="str">
            <v>Al Başrah</v>
          </cell>
        </row>
        <row r="2200">
          <cell r="B2200" t="str">
            <v>Bābil</v>
          </cell>
        </row>
        <row r="2201">
          <cell r="B2201" t="str">
            <v>Baghdād</v>
          </cell>
        </row>
        <row r="2202">
          <cell r="B2202" t="str">
            <v>Dahūk</v>
          </cell>
        </row>
        <row r="2203">
          <cell r="B2203" t="str">
            <v>Dihok</v>
          </cell>
        </row>
        <row r="2204">
          <cell r="B2204" t="str">
            <v>Diyālá</v>
          </cell>
        </row>
        <row r="2205">
          <cell r="B2205" t="str">
            <v>Dhī Qār</v>
          </cell>
        </row>
        <row r="2206">
          <cell r="B2206" t="str">
            <v>Karbalā’</v>
          </cell>
        </row>
        <row r="2207">
          <cell r="B2207" t="str">
            <v>Kirkūk</v>
          </cell>
        </row>
        <row r="2208">
          <cell r="B2208" t="str">
            <v>Maysān</v>
          </cell>
        </row>
        <row r="2209">
          <cell r="B2209" t="str">
            <v>Al Muthanná</v>
          </cell>
        </row>
        <row r="2210">
          <cell r="B2210" t="str">
            <v>An Najaf</v>
          </cell>
        </row>
        <row r="2211">
          <cell r="B2211" t="str">
            <v>Nīnawá</v>
          </cell>
        </row>
        <row r="2212">
          <cell r="B2212" t="str">
            <v>Al Qādisīyah</v>
          </cell>
        </row>
        <row r="2213">
          <cell r="B2213" t="str">
            <v>Şalāḩ ad Dīn</v>
          </cell>
        </row>
        <row r="2214">
          <cell r="B2214" t="str">
            <v>As Sulaymānīyah</v>
          </cell>
        </row>
        <row r="2215">
          <cell r="B2215" t="str">
            <v>Slêmanî</v>
          </cell>
        </row>
        <row r="2216">
          <cell r="B2216" t="str">
            <v>Wāsiţ</v>
          </cell>
        </row>
        <row r="2217">
          <cell r="B2217" t="str">
            <v>Āz̄ārbāyjān-e Shārqī</v>
          </cell>
        </row>
        <row r="2218">
          <cell r="B2218" t="str">
            <v>Āz̄ārbāyjān-e Ghārbī</v>
          </cell>
        </row>
        <row r="2219">
          <cell r="B2219" t="str">
            <v>Ardabīl</v>
          </cell>
        </row>
        <row r="2220">
          <cell r="B2220" t="str">
            <v>Eşfahān</v>
          </cell>
        </row>
        <row r="2221">
          <cell r="B2221" t="str">
            <v>Īlām</v>
          </cell>
        </row>
        <row r="2222">
          <cell r="B2222" t="str">
            <v>Būshehr</v>
          </cell>
        </row>
        <row r="2223">
          <cell r="B2223" t="str">
            <v>Tehrān</v>
          </cell>
        </row>
        <row r="2224">
          <cell r="B2224" t="str">
            <v>Chahār Maḩāl va Bakhtīārī</v>
          </cell>
        </row>
        <row r="2225">
          <cell r="B2225" t="str">
            <v>Khūzestān</v>
          </cell>
        </row>
        <row r="2226">
          <cell r="B2226" t="str">
            <v>Zanjān</v>
          </cell>
        </row>
        <row r="2227">
          <cell r="B2227" t="str">
            <v>Semnān</v>
          </cell>
        </row>
        <row r="2228">
          <cell r="B2228" t="str">
            <v>Sīstān va Balūchestān</v>
          </cell>
        </row>
        <row r="2229">
          <cell r="B2229" t="str">
            <v>Fārs</v>
          </cell>
        </row>
        <row r="2230">
          <cell r="B2230" t="str">
            <v>Kermān</v>
          </cell>
        </row>
        <row r="2231">
          <cell r="B2231" t="str">
            <v>Kordestān</v>
          </cell>
        </row>
        <row r="2232">
          <cell r="B2232" t="str">
            <v>Kermānshāh</v>
          </cell>
        </row>
        <row r="2233">
          <cell r="B2233" t="str">
            <v>Kohgīlūyeh va Bowyer Aḩmad</v>
          </cell>
        </row>
        <row r="2234">
          <cell r="B2234" t="str">
            <v>Gīlān</v>
          </cell>
        </row>
        <row r="2235">
          <cell r="B2235" t="str">
            <v>Lorestān</v>
          </cell>
        </row>
        <row r="2236">
          <cell r="B2236" t="str">
            <v>Māzandarān</v>
          </cell>
        </row>
        <row r="2237">
          <cell r="B2237" t="str">
            <v>Markazī</v>
          </cell>
        </row>
        <row r="2238">
          <cell r="B2238" t="str">
            <v>Hormozgān</v>
          </cell>
        </row>
        <row r="2239">
          <cell r="B2239" t="str">
            <v>Hamadān</v>
          </cell>
        </row>
        <row r="2240">
          <cell r="B2240" t="str">
            <v>Yazd</v>
          </cell>
        </row>
        <row r="2241">
          <cell r="B2241" t="str">
            <v>Qom</v>
          </cell>
        </row>
        <row r="2242">
          <cell r="B2242" t="str">
            <v>Golestān</v>
          </cell>
        </row>
        <row r="2243">
          <cell r="B2243" t="str">
            <v>Qazvīn</v>
          </cell>
        </row>
        <row r="2244">
          <cell r="B2244" t="str">
            <v>Khorāsān-e Jonūbī</v>
          </cell>
        </row>
        <row r="2245">
          <cell r="B2245" t="str">
            <v>Khorāsān-e Raẕavī</v>
          </cell>
        </row>
        <row r="2246">
          <cell r="B2246" t="str">
            <v>Khorāsān-e Shomālī</v>
          </cell>
        </row>
        <row r="2247">
          <cell r="B2247" t="str">
            <v>Alborz</v>
          </cell>
        </row>
        <row r="2248">
          <cell r="B2248" t="str">
            <v>Höfuðborgarsvæði</v>
          </cell>
        </row>
        <row r="2249">
          <cell r="B2249" t="str">
            <v>Suðurnes</v>
          </cell>
        </row>
        <row r="2250">
          <cell r="B2250" t="str">
            <v>Vesturland</v>
          </cell>
        </row>
        <row r="2251">
          <cell r="B2251" t="str">
            <v>Vestfirðir</v>
          </cell>
        </row>
        <row r="2252">
          <cell r="B2252" t="str">
            <v>Norðurland vestra</v>
          </cell>
        </row>
        <row r="2253">
          <cell r="B2253" t="str">
            <v>Norðurland eystra</v>
          </cell>
        </row>
        <row r="2254">
          <cell r="B2254" t="str">
            <v>Austurland</v>
          </cell>
        </row>
        <row r="2255">
          <cell r="B2255" t="str">
            <v>Suðurland</v>
          </cell>
        </row>
        <row r="2256">
          <cell r="B2256" t="str">
            <v>Piemonte</v>
          </cell>
        </row>
        <row r="2257">
          <cell r="B2257" t="str">
            <v>Alessandria</v>
          </cell>
        </row>
        <row r="2258">
          <cell r="B2258" t="str">
            <v>Asti</v>
          </cell>
        </row>
        <row r="2259">
          <cell r="B2259" t="str">
            <v>Biella</v>
          </cell>
        </row>
        <row r="2260">
          <cell r="B2260" t="str">
            <v>Cuneo</v>
          </cell>
        </row>
        <row r="2261">
          <cell r="B2261" t="str">
            <v>Novara</v>
          </cell>
        </row>
        <row r="2262">
          <cell r="B2262" t="str">
            <v>Verbano-Cusio-Ossola</v>
          </cell>
        </row>
        <row r="2263">
          <cell r="B2263" t="str">
            <v>Vercelli</v>
          </cell>
        </row>
        <row r="2264">
          <cell r="B2264" t="str">
            <v>Torino</v>
          </cell>
        </row>
        <row r="2265">
          <cell r="B2265" t="str">
            <v>Lombardia</v>
          </cell>
        </row>
        <row r="2266">
          <cell r="B2266" t="str">
            <v>Bergamo</v>
          </cell>
        </row>
        <row r="2267">
          <cell r="B2267" t="str">
            <v>Brescia</v>
          </cell>
        </row>
        <row r="2268">
          <cell r="B2268" t="str">
            <v>Como</v>
          </cell>
        </row>
        <row r="2269">
          <cell r="B2269" t="str">
            <v>Cremona</v>
          </cell>
        </row>
        <row r="2270">
          <cell r="B2270" t="str">
            <v>Lecco</v>
          </cell>
        </row>
        <row r="2271">
          <cell r="B2271" t="str">
            <v>Lodi</v>
          </cell>
        </row>
        <row r="2272">
          <cell r="B2272" t="str">
            <v>Monza e Brianza</v>
          </cell>
        </row>
        <row r="2273">
          <cell r="B2273" t="str">
            <v>Mantova</v>
          </cell>
        </row>
        <row r="2274">
          <cell r="B2274" t="str">
            <v>Pavia</v>
          </cell>
        </row>
        <row r="2275">
          <cell r="B2275" t="str">
            <v>Sondrio</v>
          </cell>
        </row>
        <row r="2276">
          <cell r="B2276" t="str">
            <v>Varese</v>
          </cell>
        </row>
        <row r="2277">
          <cell r="B2277" t="str">
            <v>Milano</v>
          </cell>
        </row>
        <row r="2278">
          <cell r="B2278" t="str">
            <v>Veneto</v>
          </cell>
        </row>
        <row r="2279">
          <cell r="B2279" t="str">
            <v>Belluno</v>
          </cell>
        </row>
        <row r="2280">
          <cell r="B2280" t="str">
            <v>Padova</v>
          </cell>
        </row>
        <row r="2281">
          <cell r="B2281" t="str">
            <v>Rovigo</v>
          </cell>
        </row>
        <row r="2282">
          <cell r="B2282" t="str">
            <v>Treviso</v>
          </cell>
        </row>
        <row r="2283">
          <cell r="B2283" t="str">
            <v>Vicenza</v>
          </cell>
        </row>
        <row r="2284">
          <cell r="B2284" t="str">
            <v>Verona</v>
          </cell>
        </row>
        <row r="2285">
          <cell r="B2285" t="str">
            <v>Venezia</v>
          </cell>
        </row>
        <row r="2286">
          <cell r="B2286" t="str">
            <v>Liguria</v>
          </cell>
        </row>
        <row r="2287">
          <cell r="B2287" t="str">
            <v>Imperia</v>
          </cell>
        </row>
        <row r="2288">
          <cell r="B2288" t="str">
            <v>La Spezia</v>
          </cell>
        </row>
        <row r="2289">
          <cell r="B2289" t="str">
            <v>Savona</v>
          </cell>
        </row>
        <row r="2290">
          <cell r="B2290" t="str">
            <v>Genova</v>
          </cell>
        </row>
        <row r="2291">
          <cell r="B2291" t="str">
            <v>Emilia-Romagna</v>
          </cell>
        </row>
        <row r="2292">
          <cell r="B2292" t="str">
            <v>Forlì-Cesena</v>
          </cell>
        </row>
        <row r="2293">
          <cell r="B2293" t="str">
            <v>Ferrara</v>
          </cell>
        </row>
        <row r="2294">
          <cell r="B2294" t="str">
            <v>Modena</v>
          </cell>
        </row>
        <row r="2295">
          <cell r="B2295" t="str">
            <v>Piacenza</v>
          </cell>
        </row>
        <row r="2296">
          <cell r="B2296" t="str">
            <v>Parma</v>
          </cell>
        </row>
        <row r="2297">
          <cell r="B2297" t="str">
            <v>Ravenna</v>
          </cell>
        </row>
        <row r="2298">
          <cell r="B2298" t="str">
            <v>Reggio Emilia</v>
          </cell>
        </row>
        <row r="2299">
          <cell r="B2299" t="str">
            <v>Rimini</v>
          </cell>
        </row>
        <row r="2300">
          <cell r="B2300" t="str">
            <v>Bologna</v>
          </cell>
        </row>
        <row r="2301">
          <cell r="B2301" t="str">
            <v>Toscana</v>
          </cell>
        </row>
        <row r="2302">
          <cell r="B2302" t="str">
            <v>Arezzo</v>
          </cell>
        </row>
        <row r="2303">
          <cell r="B2303" t="str">
            <v>Grosseto</v>
          </cell>
        </row>
        <row r="2304">
          <cell r="B2304" t="str">
            <v>Livorno</v>
          </cell>
        </row>
        <row r="2305">
          <cell r="B2305" t="str">
            <v>Lucca</v>
          </cell>
        </row>
        <row r="2306">
          <cell r="B2306" t="str">
            <v>Massa-Carrara</v>
          </cell>
        </row>
        <row r="2307">
          <cell r="B2307" t="str">
            <v>Pisa</v>
          </cell>
        </row>
        <row r="2308">
          <cell r="B2308" t="str">
            <v>Prato</v>
          </cell>
        </row>
        <row r="2309">
          <cell r="B2309" t="str">
            <v>Pistoia</v>
          </cell>
        </row>
        <row r="2310">
          <cell r="B2310" t="str">
            <v>Siena</v>
          </cell>
        </row>
        <row r="2311">
          <cell r="B2311" t="str">
            <v>Firenze</v>
          </cell>
        </row>
        <row r="2312">
          <cell r="B2312" t="str">
            <v>Umbria</v>
          </cell>
        </row>
        <row r="2313">
          <cell r="B2313" t="str">
            <v>Perugia</v>
          </cell>
        </row>
        <row r="2314">
          <cell r="B2314" t="str">
            <v>Terni</v>
          </cell>
        </row>
        <row r="2315">
          <cell r="B2315" t="str">
            <v>Marche</v>
          </cell>
        </row>
        <row r="2316">
          <cell r="B2316" t="str">
            <v>Ancona</v>
          </cell>
        </row>
        <row r="2317">
          <cell r="B2317" t="str">
            <v>Ascoli Piceno</v>
          </cell>
        </row>
        <row r="2318">
          <cell r="B2318" t="str">
            <v>Fermo</v>
          </cell>
        </row>
        <row r="2319">
          <cell r="B2319" t="str">
            <v>Macerata</v>
          </cell>
        </row>
        <row r="2320">
          <cell r="B2320" t="str">
            <v>Pesaro e Urbino</v>
          </cell>
        </row>
        <row r="2321">
          <cell r="B2321" t="str">
            <v>Lazio</v>
          </cell>
        </row>
        <row r="2322">
          <cell r="B2322" t="str">
            <v>Frosinone</v>
          </cell>
        </row>
        <row r="2323">
          <cell r="B2323" t="str">
            <v>Latina</v>
          </cell>
        </row>
        <row r="2324">
          <cell r="B2324" t="str">
            <v>Rieti</v>
          </cell>
        </row>
        <row r="2325">
          <cell r="B2325" t="str">
            <v>Viterbo</v>
          </cell>
        </row>
        <row r="2326">
          <cell r="B2326" t="str">
            <v>Roma</v>
          </cell>
        </row>
        <row r="2327">
          <cell r="B2327" t="str">
            <v>Abruzzo</v>
          </cell>
        </row>
        <row r="2328">
          <cell r="B2328" t="str">
            <v>L'Aquila</v>
          </cell>
        </row>
        <row r="2329">
          <cell r="B2329" t="str">
            <v>Chieti</v>
          </cell>
        </row>
        <row r="2330">
          <cell r="B2330" t="str">
            <v>Pescara</v>
          </cell>
        </row>
        <row r="2331">
          <cell r="B2331" t="str">
            <v>Teramo</v>
          </cell>
        </row>
        <row r="2332">
          <cell r="B2332" t="str">
            <v>Molise</v>
          </cell>
        </row>
        <row r="2333">
          <cell r="B2333" t="str">
            <v>Campobasso</v>
          </cell>
        </row>
        <row r="2334">
          <cell r="B2334" t="str">
            <v>Isernia</v>
          </cell>
        </row>
        <row r="2335">
          <cell r="B2335" t="str">
            <v>Campania</v>
          </cell>
        </row>
        <row r="2336">
          <cell r="B2336" t="str">
            <v>Avellino</v>
          </cell>
        </row>
        <row r="2337">
          <cell r="B2337" t="str">
            <v>Benevento</v>
          </cell>
        </row>
        <row r="2338">
          <cell r="B2338" t="str">
            <v>Caserta</v>
          </cell>
        </row>
        <row r="2339">
          <cell r="B2339" t="str">
            <v>Salerno</v>
          </cell>
        </row>
        <row r="2340">
          <cell r="B2340" t="str">
            <v>Napoli</v>
          </cell>
        </row>
        <row r="2341">
          <cell r="B2341" t="str">
            <v>Puglia</v>
          </cell>
        </row>
        <row r="2342">
          <cell r="B2342" t="str">
            <v>Brindisi</v>
          </cell>
        </row>
        <row r="2343">
          <cell r="B2343" t="str">
            <v>Barletta-Andria-Trani</v>
          </cell>
        </row>
        <row r="2344">
          <cell r="B2344" t="str">
            <v>Foggia</v>
          </cell>
        </row>
        <row r="2345">
          <cell r="B2345" t="str">
            <v>Lecce</v>
          </cell>
        </row>
        <row r="2346">
          <cell r="B2346" t="str">
            <v>Taranto</v>
          </cell>
        </row>
        <row r="2347">
          <cell r="B2347" t="str">
            <v>Bari</v>
          </cell>
        </row>
        <row r="2348">
          <cell r="B2348" t="str">
            <v>Basilicata</v>
          </cell>
        </row>
        <row r="2349">
          <cell r="B2349" t="str">
            <v>Matera</v>
          </cell>
        </row>
        <row r="2350">
          <cell r="B2350" t="str">
            <v>Potenza</v>
          </cell>
        </row>
        <row r="2351">
          <cell r="B2351" t="str">
            <v>Calabria</v>
          </cell>
        </row>
        <row r="2352">
          <cell r="B2352" t="str">
            <v>Cosenza</v>
          </cell>
        </row>
        <row r="2353">
          <cell r="B2353" t="str">
            <v>Catanzaro</v>
          </cell>
        </row>
        <row r="2354">
          <cell r="B2354" t="str">
            <v>Crotone</v>
          </cell>
        </row>
        <row r="2355">
          <cell r="B2355" t="str">
            <v>Vibo Valentia</v>
          </cell>
        </row>
        <row r="2356">
          <cell r="B2356" t="str">
            <v>Reggio Calabria</v>
          </cell>
        </row>
        <row r="2357">
          <cell r="B2357" t="str">
            <v>Val d'Aoste</v>
          </cell>
        </row>
        <row r="2358">
          <cell r="B2358" t="str">
            <v>Valle d'Aosta</v>
          </cell>
        </row>
        <row r="2359">
          <cell r="B2359" t="str">
            <v>Trentino-Südtirol</v>
          </cell>
        </row>
        <row r="2360">
          <cell r="B2360" t="str">
            <v>Trentino-Alto Adige</v>
          </cell>
        </row>
        <row r="2361">
          <cell r="B2361" t="str">
            <v>Bozen</v>
          </cell>
        </row>
        <row r="2362">
          <cell r="B2362" t="str">
            <v>Bolzano</v>
          </cell>
        </row>
        <row r="2363">
          <cell r="B2363" t="str">
            <v>Trento</v>
          </cell>
        </row>
        <row r="2364">
          <cell r="B2364" t="str">
            <v>Friuli Venezia Giulia</v>
          </cell>
        </row>
        <row r="2365">
          <cell r="B2365" t="str">
            <v>Sicilia</v>
          </cell>
        </row>
        <row r="2366">
          <cell r="B2366" t="str">
            <v>Agrigento</v>
          </cell>
        </row>
        <row r="2367">
          <cell r="B2367" t="str">
            <v>Caltanissetta</v>
          </cell>
        </row>
        <row r="2368">
          <cell r="B2368" t="str">
            <v>Enna</v>
          </cell>
        </row>
        <row r="2369">
          <cell r="B2369" t="str">
            <v>Ragusa</v>
          </cell>
        </row>
        <row r="2370">
          <cell r="B2370" t="str">
            <v>Siracusa</v>
          </cell>
        </row>
        <row r="2371">
          <cell r="B2371" t="str">
            <v>Trapani</v>
          </cell>
        </row>
        <row r="2372">
          <cell r="B2372" t="str">
            <v>Catania</v>
          </cell>
        </row>
        <row r="2373">
          <cell r="B2373" t="str">
            <v>Messina</v>
          </cell>
        </row>
        <row r="2374">
          <cell r="B2374" t="str">
            <v>Palermo</v>
          </cell>
        </row>
        <row r="2375">
          <cell r="B2375" t="str">
            <v>Sardegna</v>
          </cell>
        </row>
        <row r="2376">
          <cell r="B2376" t="str">
            <v>Nuoro</v>
          </cell>
        </row>
        <row r="2377">
          <cell r="B2377" t="str">
            <v>Oristano</v>
          </cell>
        </row>
        <row r="2378">
          <cell r="B2378" t="str">
            <v>Sud Sardegna</v>
          </cell>
        </row>
        <row r="2379">
          <cell r="B2379" t="str">
            <v>Sassari</v>
          </cell>
        </row>
        <row r="2380">
          <cell r="B2380" t="str">
            <v>Cagliari</v>
          </cell>
        </row>
        <row r="2381">
          <cell r="B2381" t="str">
            <v>Kingston</v>
          </cell>
        </row>
        <row r="2382">
          <cell r="B2382" t="str">
            <v>Saint Andrew</v>
          </cell>
        </row>
        <row r="2383">
          <cell r="B2383" t="str">
            <v>Saint Thomas</v>
          </cell>
        </row>
        <row r="2384">
          <cell r="B2384" t="str">
            <v>Portland</v>
          </cell>
        </row>
        <row r="2385">
          <cell r="B2385" t="str">
            <v>Saint Mary</v>
          </cell>
        </row>
        <row r="2386">
          <cell r="B2386" t="str">
            <v>Saint Ann</v>
          </cell>
        </row>
        <row r="2387">
          <cell r="B2387" t="str">
            <v>Trelawny</v>
          </cell>
        </row>
        <row r="2388">
          <cell r="B2388" t="str">
            <v>Saint James</v>
          </cell>
        </row>
        <row r="2389">
          <cell r="B2389" t="str">
            <v>Hanover</v>
          </cell>
        </row>
        <row r="2390">
          <cell r="B2390" t="str">
            <v>Westmoreland</v>
          </cell>
        </row>
        <row r="2391">
          <cell r="B2391" t="str">
            <v>Saint Elizabeth</v>
          </cell>
        </row>
        <row r="2392">
          <cell r="B2392" t="str">
            <v>Manchester</v>
          </cell>
        </row>
        <row r="2393">
          <cell r="B2393" t="str">
            <v>Clarendon</v>
          </cell>
        </row>
        <row r="2394">
          <cell r="B2394" t="str">
            <v>Saint Catherine</v>
          </cell>
        </row>
        <row r="2395">
          <cell r="B2395" t="str">
            <v>‘Ajlūn</v>
          </cell>
        </row>
        <row r="2396">
          <cell r="B2396" t="str">
            <v>Al ‘A̅şimah</v>
          </cell>
        </row>
        <row r="2397">
          <cell r="B2397" t="str">
            <v>Al ‘Aqabah</v>
          </cell>
        </row>
        <row r="2398">
          <cell r="B2398" t="str">
            <v>Aţ Ţafīlah</v>
          </cell>
        </row>
        <row r="2399">
          <cell r="B2399" t="str">
            <v>Az Zarqā’</v>
          </cell>
        </row>
        <row r="2400">
          <cell r="B2400" t="str">
            <v>Al Balqā’</v>
          </cell>
        </row>
        <row r="2401">
          <cell r="B2401" t="str">
            <v>Irbid</v>
          </cell>
        </row>
        <row r="2402">
          <cell r="B2402" t="str">
            <v>Jarash</v>
          </cell>
        </row>
        <row r="2403">
          <cell r="B2403" t="str">
            <v>Al Karak</v>
          </cell>
        </row>
        <row r="2404">
          <cell r="B2404" t="str">
            <v>Al Mafraq</v>
          </cell>
        </row>
        <row r="2405">
          <cell r="B2405" t="str">
            <v>Mādabā</v>
          </cell>
        </row>
        <row r="2406">
          <cell r="B2406" t="str">
            <v>Ma‘ān</v>
          </cell>
        </row>
        <row r="2407">
          <cell r="B2407" t="str">
            <v>Hokkaido</v>
          </cell>
        </row>
        <row r="2408">
          <cell r="B2408" t="str">
            <v>Hokkaidô</v>
          </cell>
        </row>
        <row r="2409">
          <cell r="B2409" t="str">
            <v>Aomori</v>
          </cell>
        </row>
        <row r="2410">
          <cell r="B2410" t="str">
            <v>Iwate</v>
          </cell>
        </row>
        <row r="2411">
          <cell r="B2411" t="str">
            <v>Miyagi</v>
          </cell>
        </row>
        <row r="2412">
          <cell r="B2412" t="str">
            <v>Akita</v>
          </cell>
        </row>
        <row r="2413">
          <cell r="B2413" t="str">
            <v>Yamagata</v>
          </cell>
        </row>
        <row r="2414">
          <cell r="B2414" t="str">
            <v>Fukushima</v>
          </cell>
        </row>
        <row r="2415">
          <cell r="B2415" t="str">
            <v>Hukusima</v>
          </cell>
        </row>
        <row r="2416">
          <cell r="B2416" t="str">
            <v>Ibaraki</v>
          </cell>
        </row>
        <row r="2417">
          <cell r="B2417" t="str">
            <v>Tochigi</v>
          </cell>
        </row>
        <row r="2418">
          <cell r="B2418" t="str">
            <v>Totigi</v>
          </cell>
        </row>
        <row r="2419">
          <cell r="B2419" t="str">
            <v>Gunma</v>
          </cell>
        </row>
        <row r="2420">
          <cell r="B2420" t="str">
            <v>Saitama</v>
          </cell>
        </row>
        <row r="2421">
          <cell r="B2421" t="str">
            <v>Chiba</v>
          </cell>
        </row>
        <row r="2422">
          <cell r="B2422" t="str">
            <v>Tiba</v>
          </cell>
        </row>
        <row r="2423">
          <cell r="B2423" t="str">
            <v>Tokyo</v>
          </cell>
        </row>
        <row r="2424">
          <cell r="B2424" t="str">
            <v>Tôkyô</v>
          </cell>
        </row>
        <row r="2425">
          <cell r="B2425" t="str">
            <v>Kanagawa</v>
          </cell>
        </row>
        <row r="2426">
          <cell r="B2426" t="str">
            <v>Niigata</v>
          </cell>
        </row>
        <row r="2427">
          <cell r="B2427" t="str">
            <v>Toyama</v>
          </cell>
        </row>
        <row r="2428">
          <cell r="B2428" t="str">
            <v>Ishikawa</v>
          </cell>
        </row>
        <row r="2429">
          <cell r="B2429" t="str">
            <v>Isikawa</v>
          </cell>
        </row>
        <row r="2430">
          <cell r="B2430" t="str">
            <v>Fukui</v>
          </cell>
        </row>
        <row r="2431">
          <cell r="B2431" t="str">
            <v>Hukui</v>
          </cell>
        </row>
        <row r="2432">
          <cell r="B2432" t="str">
            <v>Yamanashi</v>
          </cell>
        </row>
        <row r="2433">
          <cell r="B2433" t="str">
            <v>Yamanasi</v>
          </cell>
        </row>
        <row r="2434">
          <cell r="B2434" t="str">
            <v>Nagano</v>
          </cell>
        </row>
        <row r="2435">
          <cell r="B2435" t="str">
            <v>Gifu</v>
          </cell>
        </row>
        <row r="2436">
          <cell r="B2436" t="str">
            <v>Gihu</v>
          </cell>
        </row>
        <row r="2437">
          <cell r="B2437" t="str">
            <v>Shizuoka</v>
          </cell>
        </row>
        <row r="2438">
          <cell r="B2438" t="str">
            <v>Sizuoka</v>
          </cell>
        </row>
        <row r="2439">
          <cell r="B2439" t="str">
            <v>Aichi</v>
          </cell>
        </row>
        <row r="2440">
          <cell r="B2440" t="str">
            <v>Aiti</v>
          </cell>
        </row>
        <row r="2441">
          <cell r="B2441" t="str">
            <v>Mie</v>
          </cell>
        </row>
        <row r="2442">
          <cell r="B2442" t="str">
            <v>Shiga</v>
          </cell>
        </row>
        <row r="2443">
          <cell r="B2443" t="str">
            <v>Siga</v>
          </cell>
        </row>
        <row r="2444">
          <cell r="B2444" t="str">
            <v>Kyoto</v>
          </cell>
        </row>
        <row r="2445">
          <cell r="B2445" t="str">
            <v>Kyôto</v>
          </cell>
        </row>
        <row r="2446">
          <cell r="B2446" t="str">
            <v>Osaka</v>
          </cell>
        </row>
        <row r="2447">
          <cell r="B2447" t="str">
            <v>Ôsaka</v>
          </cell>
        </row>
        <row r="2448">
          <cell r="B2448" t="str">
            <v>Hyogo</v>
          </cell>
        </row>
        <row r="2449">
          <cell r="B2449" t="str">
            <v>Hyôgo</v>
          </cell>
        </row>
        <row r="2450">
          <cell r="B2450" t="str">
            <v>Nara</v>
          </cell>
        </row>
        <row r="2451">
          <cell r="B2451" t="str">
            <v>Wakayama</v>
          </cell>
        </row>
        <row r="2452">
          <cell r="B2452" t="str">
            <v>Tottori</v>
          </cell>
        </row>
        <row r="2453">
          <cell r="B2453" t="str">
            <v>Shimane</v>
          </cell>
        </row>
        <row r="2454">
          <cell r="B2454" t="str">
            <v>Simane</v>
          </cell>
        </row>
        <row r="2455">
          <cell r="B2455" t="str">
            <v>Okayama</v>
          </cell>
        </row>
        <row r="2456">
          <cell r="B2456" t="str">
            <v>Hiroshima</v>
          </cell>
        </row>
        <row r="2457">
          <cell r="B2457" t="str">
            <v>Hirosima</v>
          </cell>
        </row>
        <row r="2458">
          <cell r="B2458" t="str">
            <v>Yamaguchi</v>
          </cell>
        </row>
        <row r="2459">
          <cell r="B2459" t="str">
            <v>Yamaguti</v>
          </cell>
        </row>
        <row r="2460">
          <cell r="B2460" t="str">
            <v>Tokushima</v>
          </cell>
        </row>
        <row r="2461">
          <cell r="B2461" t="str">
            <v>Tokusima</v>
          </cell>
        </row>
        <row r="2462">
          <cell r="B2462" t="str">
            <v>Kagawa</v>
          </cell>
        </row>
        <row r="2463">
          <cell r="B2463" t="str">
            <v>Ehime</v>
          </cell>
        </row>
        <row r="2464">
          <cell r="B2464" t="str">
            <v>Kochi</v>
          </cell>
        </row>
        <row r="2465">
          <cell r="B2465" t="str">
            <v>Kôti</v>
          </cell>
        </row>
        <row r="2466">
          <cell r="B2466" t="str">
            <v>Fukuoka</v>
          </cell>
        </row>
        <row r="2467">
          <cell r="B2467" t="str">
            <v>Hukuoka</v>
          </cell>
        </row>
        <row r="2468">
          <cell r="B2468" t="str">
            <v>Saga</v>
          </cell>
        </row>
        <row r="2469">
          <cell r="B2469" t="str">
            <v>Nagasaki</v>
          </cell>
        </row>
        <row r="2470">
          <cell r="B2470" t="str">
            <v>Kumamoto</v>
          </cell>
        </row>
        <row r="2471">
          <cell r="B2471" t="str">
            <v>Oita</v>
          </cell>
        </row>
        <row r="2472">
          <cell r="B2472" t="str">
            <v>Ôita</v>
          </cell>
        </row>
        <row r="2473">
          <cell r="B2473" t="str">
            <v>Miyazaki</v>
          </cell>
        </row>
        <row r="2474">
          <cell r="B2474" t="str">
            <v>Kagoshima</v>
          </cell>
        </row>
        <row r="2475">
          <cell r="B2475" t="str">
            <v>Kagosima</v>
          </cell>
        </row>
        <row r="2476">
          <cell r="B2476" t="str">
            <v>Okinawa</v>
          </cell>
        </row>
        <row r="2477">
          <cell r="B2477" t="str">
            <v>Baringo</v>
          </cell>
        </row>
        <row r="2478">
          <cell r="B2478" t="str">
            <v>Bomet</v>
          </cell>
        </row>
        <row r="2479">
          <cell r="B2479" t="str">
            <v>Bungoma</v>
          </cell>
        </row>
        <row r="2480">
          <cell r="B2480" t="str">
            <v>Busia</v>
          </cell>
        </row>
        <row r="2481">
          <cell r="B2481" t="str">
            <v>Elgeyo/Marakwet</v>
          </cell>
        </row>
        <row r="2482">
          <cell r="B2482" t="str">
            <v>Embu</v>
          </cell>
        </row>
        <row r="2483">
          <cell r="B2483" t="str">
            <v>Garissa</v>
          </cell>
        </row>
        <row r="2484">
          <cell r="B2484" t="str">
            <v>Homa Bay</v>
          </cell>
        </row>
        <row r="2485">
          <cell r="B2485" t="str">
            <v>Isiolo</v>
          </cell>
        </row>
        <row r="2486">
          <cell r="B2486" t="str">
            <v>Kajiado</v>
          </cell>
        </row>
        <row r="2487">
          <cell r="B2487" t="str">
            <v>Kakamega</v>
          </cell>
        </row>
        <row r="2488">
          <cell r="B2488" t="str">
            <v>Kericho</v>
          </cell>
        </row>
        <row r="2489">
          <cell r="B2489" t="str">
            <v>Kiambu</v>
          </cell>
        </row>
        <row r="2490">
          <cell r="B2490" t="str">
            <v>Kilifi</v>
          </cell>
        </row>
        <row r="2491">
          <cell r="B2491" t="str">
            <v>Kirinyaga</v>
          </cell>
        </row>
        <row r="2492">
          <cell r="B2492" t="str">
            <v>Kisii</v>
          </cell>
        </row>
        <row r="2493">
          <cell r="B2493" t="str">
            <v>Kisumu</v>
          </cell>
        </row>
        <row r="2494">
          <cell r="B2494" t="str">
            <v>Kitui</v>
          </cell>
        </row>
        <row r="2495">
          <cell r="B2495" t="str">
            <v>Kwale</v>
          </cell>
        </row>
        <row r="2496">
          <cell r="B2496" t="str">
            <v>Laikipia</v>
          </cell>
        </row>
        <row r="2497">
          <cell r="B2497" t="str">
            <v>Lamu</v>
          </cell>
        </row>
        <row r="2498">
          <cell r="B2498" t="str">
            <v>Machakos</v>
          </cell>
        </row>
        <row r="2499">
          <cell r="B2499" t="str">
            <v>Makueni</v>
          </cell>
        </row>
        <row r="2500">
          <cell r="B2500" t="str">
            <v>Mandera</v>
          </cell>
        </row>
        <row r="2501">
          <cell r="B2501" t="str">
            <v>Marsabit</v>
          </cell>
        </row>
        <row r="2502">
          <cell r="B2502" t="str">
            <v>Meru</v>
          </cell>
        </row>
        <row r="2503">
          <cell r="B2503" t="str">
            <v>Migori</v>
          </cell>
        </row>
        <row r="2504">
          <cell r="B2504" t="str">
            <v>Mombasa</v>
          </cell>
        </row>
        <row r="2505">
          <cell r="B2505" t="str">
            <v>Murang'a</v>
          </cell>
        </row>
        <row r="2506">
          <cell r="B2506" t="str">
            <v>Nairobi City</v>
          </cell>
        </row>
        <row r="2507">
          <cell r="B2507" t="str">
            <v>Nakuru</v>
          </cell>
        </row>
        <row r="2508">
          <cell r="B2508" t="str">
            <v>Nandi</v>
          </cell>
        </row>
        <row r="2509">
          <cell r="B2509" t="str">
            <v>Narok</v>
          </cell>
        </row>
        <row r="2510">
          <cell r="B2510" t="str">
            <v>Nyamira</v>
          </cell>
        </row>
        <row r="2511">
          <cell r="B2511" t="str">
            <v>Nyandarua</v>
          </cell>
        </row>
        <row r="2512">
          <cell r="B2512" t="str">
            <v>Nyeri</v>
          </cell>
        </row>
        <row r="2513">
          <cell r="B2513" t="str">
            <v>Samburu</v>
          </cell>
        </row>
        <row r="2514">
          <cell r="B2514" t="str">
            <v>Siaya</v>
          </cell>
        </row>
        <row r="2515">
          <cell r="B2515" t="str">
            <v>Taita/Taveta</v>
          </cell>
        </row>
        <row r="2516">
          <cell r="B2516" t="str">
            <v>Tana River</v>
          </cell>
        </row>
        <row r="2517">
          <cell r="B2517" t="str">
            <v>Tharaka-Nithi</v>
          </cell>
        </row>
        <row r="2518">
          <cell r="B2518" t="str">
            <v>Trans Nzoia</v>
          </cell>
        </row>
        <row r="2519">
          <cell r="B2519" t="str">
            <v>Turkana</v>
          </cell>
        </row>
        <row r="2520">
          <cell r="B2520" t="str">
            <v>Uasin Gishu</v>
          </cell>
        </row>
        <row r="2521">
          <cell r="B2521" t="str">
            <v>Vihiga</v>
          </cell>
        </row>
        <row r="2522">
          <cell r="B2522" t="str">
            <v>Wajir</v>
          </cell>
        </row>
        <row r="2523">
          <cell r="B2523" t="str">
            <v>West Pokot</v>
          </cell>
        </row>
        <row r="2524">
          <cell r="B2524" t="str">
            <v>Bishkek</v>
          </cell>
        </row>
        <row r="2525">
          <cell r="B2525" t="str">
            <v>Gorod Biškek</v>
          </cell>
        </row>
        <row r="2526">
          <cell r="B2526" t="str">
            <v>Gorod Bishkek</v>
          </cell>
        </row>
        <row r="2527">
          <cell r="B2527" t="str">
            <v>Osh</v>
          </cell>
        </row>
        <row r="2528">
          <cell r="B2528" t="str">
            <v>Gorod Osh</v>
          </cell>
        </row>
        <row r="2529">
          <cell r="B2529" t="str">
            <v>Gorod Oš</v>
          </cell>
        </row>
        <row r="2530">
          <cell r="B2530" t="str">
            <v>Batken</v>
          </cell>
        </row>
        <row r="2531">
          <cell r="B2531" t="str">
            <v>Batkenskaya oblast'</v>
          </cell>
        </row>
        <row r="2532">
          <cell r="B2532" t="str">
            <v>Batkenskaja oblast'</v>
          </cell>
        </row>
        <row r="2533">
          <cell r="B2533" t="str">
            <v>Chüy</v>
          </cell>
        </row>
        <row r="2534">
          <cell r="B2534" t="str">
            <v>Čujskaja oblast'</v>
          </cell>
        </row>
        <row r="2535">
          <cell r="B2535" t="str">
            <v>Chuyskaya oblast'</v>
          </cell>
        </row>
        <row r="2536">
          <cell r="B2536" t="str">
            <v>Jalal-Abad</v>
          </cell>
        </row>
        <row r="2537">
          <cell r="B2537" t="str">
            <v>Džalal-Abadskaja oblast'</v>
          </cell>
        </row>
        <row r="2538">
          <cell r="B2538" t="str">
            <v>Dzhalal-Abadskaya oblast'</v>
          </cell>
        </row>
        <row r="2539">
          <cell r="B2539" t="str">
            <v>Naryn</v>
          </cell>
        </row>
        <row r="2540">
          <cell r="B2540" t="str">
            <v>Narynskaja oblast'</v>
          </cell>
        </row>
        <row r="2541">
          <cell r="B2541" t="str">
            <v>Narynskaya oblast'</v>
          </cell>
        </row>
        <row r="2542">
          <cell r="B2542" t="str">
            <v>Osh</v>
          </cell>
        </row>
        <row r="2543">
          <cell r="B2543" t="str">
            <v>Ošskaja oblast'</v>
          </cell>
        </row>
        <row r="2544">
          <cell r="B2544" t="str">
            <v>Oshskaya oblast'</v>
          </cell>
        </row>
        <row r="2545">
          <cell r="B2545" t="str">
            <v>Talas</v>
          </cell>
        </row>
        <row r="2546">
          <cell r="B2546" t="str">
            <v>Talasskaja oblast'</v>
          </cell>
        </row>
        <row r="2547">
          <cell r="B2547" t="str">
            <v>Talasskaya oblast'</v>
          </cell>
        </row>
        <row r="2548">
          <cell r="B2548" t="str">
            <v>Ysyk-Köl</v>
          </cell>
        </row>
        <row r="2549">
          <cell r="B2549" t="str">
            <v>Issyk-Kul'skaya oblast'</v>
          </cell>
        </row>
        <row r="2550">
          <cell r="B2550" t="str">
            <v>Issyk-Kul'skaja oblast'</v>
          </cell>
        </row>
        <row r="2551">
          <cell r="B2551" t="str">
            <v>Phnum Pénh</v>
          </cell>
        </row>
        <row r="2552">
          <cell r="B2552" t="str">
            <v>Phnom Penh</v>
          </cell>
        </row>
        <row r="2553">
          <cell r="B2553" t="str">
            <v>Banteay Mean Chey</v>
          </cell>
        </row>
        <row r="2554">
          <cell r="B2554" t="str">
            <v>Bântéay Méanchey</v>
          </cell>
        </row>
        <row r="2555">
          <cell r="B2555" t="str">
            <v>Krâchéh</v>
          </cell>
        </row>
        <row r="2556">
          <cell r="B2556" t="str">
            <v>Kracheh</v>
          </cell>
        </row>
        <row r="2557">
          <cell r="B2557" t="str">
            <v>Môndól Kiri</v>
          </cell>
        </row>
        <row r="2558">
          <cell r="B2558" t="str">
            <v>Mondol Kiri</v>
          </cell>
        </row>
        <row r="2559">
          <cell r="B2559" t="str">
            <v>Preăh Vihéar</v>
          </cell>
        </row>
        <row r="2560">
          <cell r="B2560" t="str">
            <v>Preah Vihear</v>
          </cell>
        </row>
        <row r="2561">
          <cell r="B2561" t="str">
            <v>Prey Vêng</v>
          </cell>
        </row>
        <row r="2562">
          <cell r="B2562" t="str">
            <v>Prey Veaeng</v>
          </cell>
        </row>
        <row r="2563">
          <cell r="B2563" t="str">
            <v>Poŭthĭsăt</v>
          </cell>
        </row>
        <row r="2564">
          <cell r="B2564" t="str">
            <v>Pousaat</v>
          </cell>
        </row>
        <row r="2565">
          <cell r="B2565" t="str">
            <v>Rotanak Kiri</v>
          </cell>
        </row>
        <row r="2566">
          <cell r="B2566" t="str">
            <v>Rôtânôkiri</v>
          </cell>
        </row>
        <row r="2567">
          <cell r="B2567" t="str">
            <v>Siem Reab</v>
          </cell>
        </row>
        <row r="2568">
          <cell r="B2568" t="str">
            <v>Siĕmréab</v>
          </cell>
        </row>
        <row r="2569">
          <cell r="B2569" t="str">
            <v>Preăh Sihanouk</v>
          </cell>
        </row>
        <row r="2570">
          <cell r="B2570" t="str">
            <v>Preah Sihanouk</v>
          </cell>
        </row>
        <row r="2571">
          <cell r="B2571" t="str">
            <v>Stoĕng Trêng</v>
          </cell>
        </row>
        <row r="2572">
          <cell r="B2572" t="str">
            <v>Stueng Traeng</v>
          </cell>
        </row>
        <row r="2573">
          <cell r="B2573" t="str">
            <v>Baat Dambang</v>
          </cell>
        </row>
        <row r="2574">
          <cell r="B2574" t="str">
            <v>Bătdâmbâng</v>
          </cell>
        </row>
        <row r="2575">
          <cell r="B2575" t="str">
            <v>Svay Riĕng</v>
          </cell>
        </row>
        <row r="2576">
          <cell r="B2576" t="str">
            <v>Svaay Rieng</v>
          </cell>
        </row>
        <row r="2577">
          <cell r="B2577" t="str">
            <v>Taakaev</v>
          </cell>
        </row>
        <row r="2578">
          <cell r="B2578" t="str">
            <v>Takêv</v>
          </cell>
        </row>
        <row r="2579">
          <cell r="B2579" t="str">
            <v>Ŏtdâr Méanchey</v>
          </cell>
        </row>
        <row r="2580">
          <cell r="B2580" t="str">
            <v>Otdar Mean Chey</v>
          </cell>
        </row>
        <row r="2581">
          <cell r="B2581" t="str">
            <v>Kaeb</v>
          </cell>
        </row>
        <row r="2582">
          <cell r="B2582" t="str">
            <v>Kêb</v>
          </cell>
        </row>
        <row r="2583">
          <cell r="B2583" t="str">
            <v>Pailĭn</v>
          </cell>
        </row>
        <row r="2584">
          <cell r="B2584" t="str">
            <v>Pailin</v>
          </cell>
        </row>
        <row r="2585">
          <cell r="B2585" t="str">
            <v>Tbong Khmum</v>
          </cell>
        </row>
        <row r="2586">
          <cell r="B2586" t="str">
            <v>Tbong Khmŭm</v>
          </cell>
        </row>
        <row r="2587">
          <cell r="B2587" t="str">
            <v>Kampong Chaam</v>
          </cell>
        </row>
        <row r="2588">
          <cell r="B2588" t="str">
            <v>Kâmpóng Cham</v>
          </cell>
        </row>
        <row r="2589">
          <cell r="B2589" t="str">
            <v>Kampong Chhnang</v>
          </cell>
        </row>
        <row r="2590">
          <cell r="B2590" t="str">
            <v>Kâmpóng Chhnăng</v>
          </cell>
        </row>
        <row r="2591">
          <cell r="B2591" t="str">
            <v>Kampong Spueu</v>
          </cell>
        </row>
        <row r="2592">
          <cell r="B2592" t="str">
            <v>Kâmpóng Spœ</v>
          </cell>
        </row>
        <row r="2593">
          <cell r="B2593" t="str">
            <v>Kâmpóng Thum</v>
          </cell>
        </row>
        <row r="2594">
          <cell r="B2594" t="str">
            <v>Kampong Thum</v>
          </cell>
        </row>
        <row r="2595">
          <cell r="B2595" t="str">
            <v>Kampot</v>
          </cell>
        </row>
        <row r="2596">
          <cell r="B2596" t="str">
            <v>Kâmpôt</v>
          </cell>
        </row>
        <row r="2597">
          <cell r="B2597" t="str">
            <v>Kandaal</v>
          </cell>
        </row>
        <row r="2598">
          <cell r="B2598" t="str">
            <v>Kândal</v>
          </cell>
        </row>
        <row r="2599">
          <cell r="B2599" t="str">
            <v>Kaoh Kong</v>
          </cell>
        </row>
        <row r="2600">
          <cell r="B2600" t="str">
            <v>Kaôh Kŏng</v>
          </cell>
        </row>
        <row r="2601">
          <cell r="B2601" t="str">
            <v>Gilbert Islands</v>
          </cell>
        </row>
        <row r="2602">
          <cell r="B2602" t="str">
            <v>Line Islands</v>
          </cell>
        </row>
        <row r="2603">
          <cell r="B2603" t="str">
            <v>Phoenix Islands</v>
          </cell>
        </row>
        <row r="2604">
          <cell r="B2604" t="str">
            <v>Ndzuwani</v>
          </cell>
        </row>
        <row r="2605">
          <cell r="B2605" t="str">
            <v>Anjwān</v>
          </cell>
        </row>
        <row r="2606">
          <cell r="B2606" t="str">
            <v>Andjouân</v>
          </cell>
        </row>
        <row r="2607">
          <cell r="B2607" t="str">
            <v>Anjouan</v>
          </cell>
        </row>
        <row r="2608">
          <cell r="B2608" t="str">
            <v>Ngazidja</v>
          </cell>
        </row>
        <row r="2609">
          <cell r="B2609" t="str">
            <v>Anjazījah</v>
          </cell>
        </row>
        <row r="2610">
          <cell r="B2610" t="str">
            <v>Andjazîdja</v>
          </cell>
        </row>
        <row r="2611">
          <cell r="B2611" t="str">
            <v>Grande Comore</v>
          </cell>
        </row>
        <row r="2612">
          <cell r="B2612" t="str">
            <v>Mwali</v>
          </cell>
        </row>
        <row r="2613">
          <cell r="B2613" t="str">
            <v>Mūhīlī</v>
          </cell>
        </row>
        <row r="2614">
          <cell r="B2614" t="str">
            <v>Moûhîlî</v>
          </cell>
        </row>
        <row r="2615">
          <cell r="B2615" t="str">
            <v>Mohéli</v>
          </cell>
        </row>
        <row r="2616">
          <cell r="B2616" t="str">
            <v>Saint Kitts</v>
          </cell>
        </row>
        <row r="2617">
          <cell r="B2617" t="str">
            <v>Christ Church Nichola Town</v>
          </cell>
        </row>
        <row r="2618">
          <cell r="B2618" t="str">
            <v>Saint Anne Sandy Point</v>
          </cell>
        </row>
        <row r="2619">
          <cell r="B2619" t="str">
            <v>Saint George Basseterre</v>
          </cell>
        </row>
        <row r="2620">
          <cell r="B2620" t="str">
            <v>Saint John Capisterre</v>
          </cell>
        </row>
        <row r="2621">
          <cell r="B2621" t="str">
            <v>Saint Mary Cayon</v>
          </cell>
        </row>
        <row r="2622">
          <cell r="B2622" t="str">
            <v>Saint Paul Capisterre</v>
          </cell>
        </row>
        <row r="2623">
          <cell r="B2623" t="str">
            <v>Saint Peter Basseterre</v>
          </cell>
        </row>
        <row r="2624">
          <cell r="B2624" t="str">
            <v>Saint Thomas Middle Island</v>
          </cell>
        </row>
        <row r="2625">
          <cell r="B2625" t="str">
            <v>Trinity Palmetto Point</v>
          </cell>
        </row>
        <row r="2626">
          <cell r="B2626" t="str">
            <v>Nevis</v>
          </cell>
        </row>
        <row r="2627">
          <cell r="B2627" t="str">
            <v>Saint George Gingerland</v>
          </cell>
        </row>
        <row r="2628">
          <cell r="B2628" t="str">
            <v>Saint James Windward</v>
          </cell>
        </row>
        <row r="2629">
          <cell r="B2629" t="str">
            <v>Saint John Figtree</v>
          </cell>
        </row>
        <row r="2630">
          <cell r="B2630" t="str">
            <v>Saint Paul Charlestown</v>
          </cell>
        </row>
        <row r="2631">
          <cell r="B2631" t="str">
            <v>Saint Thomas Lowland</v>
          </cell>
        </row>
        <row r="2632">
          <cell r="B2632" t="str">
            <v>Raseon</v>
          </cell>
        </row>
        <row r="2633">
          <cell r="B2633" t="str">
            <v>Rasǒn</v>
          </cell>
        </row>
        <row r="2634">
          <cell r="B2634" t="str">
            <v>Phyeongannamto</v>
          </cell>
        </row>
        <row r="2635">
          <cell r="B2635" t="str">
            <v>P'yǒngan-namdo</v>
          </cell>
        </row>
        <row r="2636">
          <cell r="B2636" t="str">
            <v>P'yǒngan-bukto</v>
          </cell>
        </row>
        <row r="2637">
          <cell r="B2637" t="str">
            <v>Phyeonganpukto</v>
          </cell>
        </row>
        <row r="2638">
          <cell r="B2638" t="str">
            <v>Chagang-do</v>
          </cell>
        </row>
        <row r="2639">
          <cell r="B2639" t="str">
            <v>Jakangto</v>
          </cell>
        </row>
        <row r="2640">
          <cell r="B2640" t="str">
            <v>Hwanghae-namdo</v>
          </cell>
        </row>
        <row r="2641">
          <cell r="B2641" t="str">
            <v>Hwanghainamto</v>
          </cell>
        </row>
        <row r="2642">
          <cell r="B2642" t="str">
            <v>Hwanghae-bukto</v>
          </cell>
        </row>
        <row r="2643">
          <cell r="B2643" t="str">
            <v>Hwanghaipukto</v>
          </cell>
        </row>
        <row r="2644">
          <cell r="B2644" t="str">
            <v>Kangweonto</v>
          </cell>
        </row>
        <row r="2645">
          <cell r="B2645" t="str">
            <v>Kangwǒn-do</v>
          </cell>
        </row>
        <row r="2646">
          <cell r="B2646" t="str">
            <v>Hamgyǒng-namdo</v>
          </cell>
        </row>
        <row r="2647">
          <cell r="B2647" t="str">
            <v>Hamkyeongnamto</v>
          </cell>
        </row>
        <row r="2648">
          <cell r="B2648" t="str">
            <v>Hamkyeongpukto</v>
          </cell>
        </row>
        <row r="2649">
          <cell r="B2649" t="str">
            <v>Hamgyǒng-bukto</v>
          </cell>
        </row>
        <row r="2650">
          <cell r="B2650" t="str">
            <v>Ryangkangto</v>
          </cell>
        </row>
        <row r="2651">
          <cell r="B2651" t="str">
            <v>Ryanggang-do</v>
          </cell>
        </row>
        <row r="2652">
          <cell r="B2652" t="str">
            <v>P'yǒngyang</v>
          </cell>
        </row>
        <row r="2653">
          <cell r="B2653" t="str">
            <v>Phyeongyang</v>
          </cell>
        </row>
        <row r="2654">
          <cell r="B2654" t="str">
            <v>Namp’o</v>
          </cell>
        </row>
        <row r="2655">
          <cell r="B2655" t="str">
            <v>Nampho</v>
          </cell>
        </row>
        <row r="2656">
          <cell r="B2656" t="str">
            <v>Seoul-teukbyeolsi</v>
          </cell>
        </row>
        <row r="2657">
          <cell r="B2657" t="str">
            <v>Busan-gwangyeoksi</v>
          </cell>
        </row>
        <row r="2658">
          <cell r="B2658" t="str">
            <v>Daegu-gwangyeoksi</v>
          </cell>
        </row>
        <row r="2659">
          <cell r="B2659" t="str">
            <v>Incheon-gwangyeoksi</v>
          </cell>
        </row>
        <row r="2660">
          <cell r="B2660" t="str">
            <v>Gwangju-gwangyeoksi</v>
          </cell>
        </row>
        <row r="2661">
          <cell r="B2661" t="str">
            <v>Daejeon-gwangyeoksi</v>
          </cell>
        </row>
        <row r="2662">
          <cell r="B2662" t="str">
            <v>Ulsan-gwangyeoksi</v>
          </cell>
        </row>
        <row r="2663">
          <cell r="B2663" t="str">
            <v>Gyeonggi-do</v>
          </cell>
        </row>
        <row r="2664">
          <cell r="B2664" t="str">
            <v>Gangwon-do</v>
          </cell>
        </row>
        <row r="2665">
          <cell r="B2665" t="str">
            <v>Chungcheongbuk-do</v>
          </cell>
        </row>
        <row r="2666">
          <cell r="B2666" t="str">
            <v>Chungcheongnam-do</v>
          </cell>
        </row>
        <row r="2667">
          <cell r="B2667" t="str">
            <v>Jeollabuk-do</v>
          </cell>
        </row>
        <row r="2668">
          <cell r="B2668" t="str">
            <v>Jeollanam-do</v>
          </cell>
        </row>
        <row r="2669">
          <cell r="B2669" t="str">
            <v>Gyeongsangbuk-do</v>
          </cell>
        </row>
        <row r="2670">
          <cell r="B2670" t="str">
            <v>Gyeongsangnam-do</v>
          </cell>
        </row>
        <row r="2671">
          <cell r="B2671" t="str">
            <v>Jeju-teukbyeoljachido</v>
          </cell>
        </row>
        <row r="2672">
          <cell r="B2672" t="str">
            <v>Sejong</v>
          </cell>
        </row>
        <row r="2673">
          <cell r="B2673" t="str">
            <v>Al Aḩmadī</v>
          </cell>
        </row>
        <row r="2674">
          <cell r="B2674" t="str">
            <v>Al Farwānīyah</v>
          </cell>
        </row>
        <row r="2675">
          <cell r="B2675" t="str">
            <v>Ḩawallī</v>
          </cell>
        </row>
        <row r="2676">
          <cell r="B2676" t="str">
            <v>Al Jahrā’</v>
          </cell>
        </row>
        <row r="2677">
          <cell r="B2677" t="str">
            <v>Al ‘Āşimah</v>
          </cell>
        </row>
        <row r="2678">
          <cell r="B2678" t="str">
            <v>Mubārak al Kabīr</v>
          </cell>
        </row>
        <row r="2679">
          <cell r="B2679" t="str">
            <v>Aqmola oblysy</v>
          </cell>
        </row>
        <row r="2680">
          <cell r="B2680" t="str">
            <v>Akmolinskaja oblast'</v>
          </cell>
        </row>
        <row r="2681">
          <cell r="B2681" t="str">
            <v>Akmolinskaya oblast'</v>
          </cell>
        </row>
        <row r="2682">
          <cell r="B2682" t="str">
            <v>Aqtöbe oblysy</v>
          </cell>
        </row>
        <row r="2683">
          <cell r="B2683" t="str">
            <v>Aktjubinskaja oblast'</v>
          </cell>
        </row>
        <row r="2684">
          <cell r="B2684" t="str">
            <v>Aktyubinskaya oblast'</v>
          </cell>
        </row>
        <row r="2685">
          <cell r="B2685" t="str">
            <v>Almaty oblysy</v>
          </cell>
        </row>
        <row r="2686">
          <cell r="B2686" t="str">
            <v>Almatinskaja oblast'</v>
          </cell>
        </row>
        <row r="2687">
          <cell r="B2687" t="str">
            <v>Almatinskaya oblast'</v>
          </cell>
        </row>
        <row r="2688">
          <cell r="B2688" t="str">
            <v>Atyraū oblysy</v>
          </cell>
        </row>
        <row r="2689">
          <cell r="B2689" t="str">
            <v>Atyrauskaja oblast'</v>
          </cell>
        </row>
        <row r="2690">
          <cell r="B2690" t="str">
            <v>Atyrauskaya oblast'</v>
          </cell>
        </row>
        <row r="2691">
          <cell r="B2691" t="str">
            <v>Qaraghandy oblysy</v>
          </cell>
        </row>
        <row r="2692">
          <cell r="B2692" t="str">
            <v>Karagandinskaja oblast'</v>
          </cell>
        </row>
        <row r="2693">
          <cell r="B2693" t="str">
            <v>Karagandinskaya oblast'</v>
          </cell>
        </row>
        <row r="2694">
          <cell r="B2694" t="str">
            <v>Qostanay oblysy</v>
          </cell>
        </row>
        <row r="2695">
          <cell r="B2695" t="str">
            <v>Kostanayskaya oblast'</v>
          </cell>
        </row>
        <row r="2696">
          <cell r="B2696" t="str">
            <v>Kostanajskaja oblast'</v>
          </cell>
        </row>
        <row r="2697">
          <cell r="B2697" t="str">
            <v>Qyzylorda oblysy</v>
          </cell>
        </row>
        <row r="2698">
          <cell r="B2698" t="str">
            <v>Kyzylordinskaja oblast'</v>
          </cell>
        </row>
        <row r="2699">
          <cell r="B2699" t="str">
            <v>Kyzylordinskaya oblast'</v>
          </cell>
        </row>
        <row r="2700">
          <cell r="B2700" t="str">
            <v>Mangghystaū oblysy</v>
          </cell>
        </row>
        <row r="2701">
          <cell r="B2701" t="str">
            <v>Mangistauskaya oblast'</v>
          </cell>
        </row>
        <row r="2702">
          <cell r="B2702" t="str">
            <v>Mangystauskaja oblast'</v>
          </cell>
        </row>
        <row r="2703">
          <cell r="B2703" t="str">
            <v>Pavlodar oblysy</v>
          </cell>
        </row>
        <row r="2704">
          <cell r="B2704" t="str">
            <v>Pavlodarskaja oblast'</v>
          </cell>
        </row>
        <row r="2705">
          <cell r="B2705" t="str">
            <v>Pavlodarskaya oblast'</v>
          </cell>
        </row>
        <row r="2706">
          <cell r="B2706" t="str">
            <v>Soltüstik Qazaqstan oblysy</v>
          </cell>
        </row>
        <row r="2707">
          <cell r="B2707" t="str">
            <v>Severo-Kazakhstanskaya oblast'</v>
          </cell>
        </row>
        <row r="2708">
          <cell r="B2708" t="str">
            <v>Severo-Kazahstanskaja oblast'</v>
          </cell>
        </row>
        <row r="2709">
          <cell r="B2709" t="str">
            <v>Shyghys Qazaqstan oblysy</v>
          </cell>
        </row>
        <row r="2710">
          <cell r="B2710" t="str">
            <v>Vostočno-Kazahstanskaja oblast'</v>
          </cell>
        </row>
        <row r="2711">
          <cell r="B2711" t="str">
            <v>Vostochno-Kazakhstanskaya oblast'</v>
          </cell>
        </row>
        <row r="2712">
          <cell r="B2712" t="str">
            <v>Türkistan oblysy</v>
          </cell>
        </row>
        <row r="2713">
          <cell r="B2713" t="str">
            <v>Turkestanskaja oblast'</v>
          </cell>
        </row>
        <row r="2714">
          <cell r="B2714" t="str">
            <v>Turkestankaya oblast'</v>
          </cell>
        </row>
        <row r="2715">
          <cell r="B2715" t="str">
            <v>Batys Qazaqstan oblysy</v>
          </cell>
        </row>
        <row r="2716">
          <cell r="B2716" t="str">
            <v>Zapadno-Kazahstanskaja oblast'</v>
          </cell>
        </row>
        <row r="2717">
          <cell r="B2717" t="str">
            <v>Zapadno-Kazakhstanskaya oblast'</v>
          </cell>
        </row>
        <row r="2718">
          <cell r="B2718" t="str">
            <v>Zhambyl oblysy</v>
          </cell>
        </row>
        <row r="2719">
          <cell r="B2719" t="str">
            <v>Žambylskaja oblast'</v>
          </cell>
        </row>
        <row r="2720">
          <cell r="B2720" t="str">
            <v>Zhambylskaya oblast'</v>
          </cell>
        </row>
        <row r="2721">
          <cell r="B2721" t="str">
            <v>Almaty</v>
          </cell>
        </row>
        <row r="2722">
          <cell r="B2722" t="str">
            <v>Almaty</v>
          </cell>
        </row>
        <row r="2723">
          <cell r="B2723" t="str">
            <v>Almaty</v>
          </cell>
        </row>
        <row r="2724">
          <cell r="B2724" t="str">
            <v>Astana</v>
          </cell>
        </row>
        <row r="2725">
          <cell r="B2725" t="str">
            <v>Astana</v>
          </cell>
        </row>
        <row r="2726">
          <cell r="B2726" t="str">
            <v>Astana</v>
          </cell>
        </row>
        <row r="2727">
          <cell r="B2727" t="str">
            <v>Bayqongyr</v>
          </cell>
        </row>
        <row r="2728">
          <cell r="B2728" t="str">
            <v>Bajkonyr</v>
          </cell>
        </row>
        <row r="2729">
          <cell r="B2729" t="str">
            <v>Baykonyr</v>
          </cell>
        </row>
        <row r="2730">
          <cell r="B2730" t="str">
            <v>Shymkent</v>
          </cell>
        </row>
        <row r="2731">
          <cell r="B2731" t="str">
            <v>Šimkent</v>
          </cell>
        </row>
        <row r="2732">
          <cell r="B2732" t="str">
            <v>Shymkent</v>
          </cell>
        </row>
        <row r="2733">
          <cell r="B2733" t="str">
            <v>Viangchan</v>
          </cell>
        </row>
        <row r="2734">
          <cell r="B2734" t="str">
            <v>Attapu</v>
          </cell>
        </row>
        <row r="2735">
          <cell r="B2735" t="str">
            <v>Bokèo</v>
          </cell>
        </row>
        <row r="2736">
          <cell r="B2736" t="str">
            <v>Bolikhamxai</v>
          </cell>
        </row>
        <row r="2737">
          <cell r="B2737" t="str">
            <v>Champasak</v>
          </cell>
        </row>
        <row r="2738">
          <cell r="B2738" t="str">
            <v>Houaphan</v>
          </cell>
        </row>
        <row r="2739">
          <cell r="B2739" t="str">
            <v>Khammouan</v>
          </cell>
        </row>
        <row r="2740">
          <cell r="B2740" t="str">
            <v>Louang Namtha</v>
          </cell>
        </row>
        <row r="2741">
          <cell r="B2741" t="str">
            <v>Louangphabang</v>
          </cell>
        </row>
        <row r="2742">
          <cell r="B2742" t="str">
            <v>Oudômxai</v>
          </cell>
        </row>
        <row r="2743">
          <cell r="B2743" t="str">
            <v>Phôngsali</v>
          </cell>
        </row>
        <row r="2744">
          <cell r="B2744" t="str">
            <v>Salavan</v>
          </cell>
        </row>
        <row r="2745">
          <cell r="B2745" t="str">
            <v>Savannakhét</v>
          </cell>
        </row>
        <row r="2746">
          <cell r="B2746" t="str">
            <v>Viangchan</v>
          </cell>
        </row>
        <row r="2747">
          <cell r="B2747" t="str">
            <v>Xaignabouli</v>
          </cell>
        </row>
        <row r="2748">
          <cell r="B2748" t="str">
            <v>Xékong</v>
          </cell>
        </row>
        <row r="2749">
          <cell r="B2749" t="str">
            <v>Xiangkhouang</v>
          </cell>
        </row>
        <row r="2750">
          <cell r="B2750" t="str">
            <v>Xaisômboun</v>
          </cell>
        </row>
        <row r="2751">
          <cell r="B2751" t="str">
            <v>‘Akkār</v>
          </cell>
        </row>
        <row r="2752">
          <cell r="B2752" t="str">
            <v>Aakkâr</v>
          </cell>
        </row>
        <row r="2753">
          <cell r="B2753" t="str">
            <v>Ash Shimāl</v>
          </cell>
        </row>
        <row r="2754">
          <cell r="B2754" t="str">
            <v>Liban-Nord</v>
          </cell>
        </row>
        <row r="2755">
          <cell r="B2755" t="str">
            <v>Bayrūt</v>
          </cell>
        </row>
        <row r="2756">
          <cell r="B2756" t="str">
            <v>Beyrouth</v>
          </cell>
        </row>
        <row r="2757">
          <cell r="B2757" t="str">
            <v>B‘alabak-Al Hirmil</v>
          </cell>
        </row>
        <row r="2758">
          <cell r="B2758" t="str">
            <v>Baalbek-Hermel</v>
          </cell>
        </row>
        <row r="2759">
          <cell r="B2759" t="str">
            <v>Béqaa</v>
          </cell>
        </row>
        <row r="2760">
          <cell r="B2760" t="str">
            <v>Al Biqā‘</v>
          </cell>
        </row>
        <row r="2761">
          <cell r="B2761" t="str">
            <v>Al Janūb</v>
          </cell>
        </row>
        <row r="2762">
          <cell r="B2762" t="str">
            <v>Liban-Sud</v>
          </cell>
        </row>
        <row r="2763">
          <cell r="B2763" t="str">
            <v>Mont-Liban</v>
          </cell>
        </row>
        <row r="2764">
          <cell r="B2764" t="str">
            <v>Jabal Lubnān</v>
          </cell>
        </row>
        <row r="2765">
          <cell r="B2765" t="str">
            <v>Nabatîyé</v>
          </cell>
        </row>
        <row r="2766">
          <cell r="B2766" t="str">
            <v>An Nabaţīyah</v>
          </cell>
        </row>
        <row r="2767">
          <cell r="B2767" t="str">
            <v>Anse la Raye</v>
          </cell>
        </row>
        <row r="2768">
          <cell r="B2768" t="str">
            <v>Castries</v>
          </cell>
        </row>
        <row r="2769">
          <cell r="B2769" t="str">
            <v>Choiseul</v>
          </cell>
        </row>
        <row r="2770">
          <cell r="B2770" t="str">
            <v>Dennery</v>
          </cell>
        </row>
        <row r="2771">
          <cell r="B2771" t="str">
            <v>Gros Islet</v>
          </cell>
        </row>
        <row r="2772">
          <cell r="B2772" t="str">
            <v>Laborie</v>
          </cell>
        </row>
        <row r="2773">
          <cell r="B2773" t="str">
            <v>Micoud</v>
          </cell>
        </row>
        <row r="2774">
          <cell r="B2774" t="str">
            <v>Soufrière</v>
          </cell>
        </row>
        <row r="2775">
          <cell r="B2775" t="str">
            <v>Vieux Fort</v>
          </cell>
        </row>
        <row r="2776">
          <cell r="B2776" t="str">
            <v>Canaries</v>
          </cell>
        </row>
        <row r="2777">
          <cell r="B2777" t="str">
            <v>Balzers</v>
          </cell>
        </row>
        <row r="2778">
          <cell r="B2778" t="str">
            <v>Eschen</v>
          </cell>
        </row>
        <row r="2779">
          <cell r="B2779" t="str">
            <v>Gamprin</v>
          </cell>
        </row>
        <row r="2780">
          <cell r="B2780" t="str">
            <v>Mauren</v>
          </cell>
        </row>
        <row r="2781">
          <cell r="B2781" t="str">
            <v>Planken</v>
          </cell>
        </row>
        <row r="2782">
          <cell r="B2782" t="str">
            <v>Ruggell</v>
          </cell>
        </row>
        <row r="2783">
          <cell r="B2783" t="str">
            <v>Schaan</v>
          </cell>
        </row>
        <row r="2784">
          <cell r="B2784" t="str">
            <v>Schellenberg</v>
          </cell>
        </row>
        <row r="2785">
          <cell r="B2785" t="str">
            <v>Triesen</v>
          </cell>
        </row>
        <row r="2786">
          <cell r="B2786" t="str">
            <v>Triesenberg</v>
          </cell>
        </row>
        <row r="2787">
          <cell r="B2787" t="str">
            <v>Vaduz</v>
          </cell>
        </row>
        <row r="2788">
          <cell r="B2788" t="str">
            <v>Western Province</v>
          </cell>
        </row>
        <row r="2789">
          <cell r="B2789" t="str">
            <v>Basnāhira paḷāta</v>
          </cell>
        </row>
        <row r="2790">
          <cell r="B2790" t="str">
            <v>Mel mākāṇam</v>
          </cell>
        </row>
        <row r="2791">
          <cell r="B2791" t="str">
            <v>Colombo</v>
          </cell>
        </row>
        <row r="2792">
          <cell r="B2792" t="str">
            <v>Kŏḷamba</v>
          </cell>
        </row>
        <row r="2793">
          <cell r="B2793" t="str">
            <v>Kŏl̮umpu</v>
          </cell>
        </row>
        <row r="2794">
          <cell r="B2794" t="str">
            <v>Gampaha</v>
          </cell>
        </row>
        <row r="2795">
          <cell r="B2795" t="str">
            <v>Gampaha</v>
          </cell>
        </row>
        <row r="2796">
          <cell r="B2796" t="str">
            <v>Kampahā</v>
          </cell>
        </row>
        <row r="2797">
          <cell r="B2797" t="str">
            <v>Kalutara</v>
          </cell>
        </row>
        <row r="2798">
          <cell r="B2798" t="str">
            <v>Kaḷutara</v>
          </cell>
        </row>
        <row r="2799">
          <cell r="B2799" t="str">
            <v>Kaḷuttuṟai</v>
          </cell>
        </row>
        <row r="2800">
          <cell r="B2800" t="str">
            <v>Central Province</v>
          </cell>
        </row>
        <row r="2801">
          <cell r="B2801" t="str">
            <v>Madhyama paḷāta</v>
          </cell>
        </row>
        <row r="2802">
          <cell r="B2802" t="str">
            <v>Mattiya mākāṇam</v>
          </cell>
        </row>
        <row r="2803">
          <cell r="B2803" t="str">
            <v>Kandy</v>
          </cell>
        </row>
        <row r="2804">
          <cell r="B2804" t="str">
            <v>Mahanuvara</v>
          </cell>
        </row>
        <row r="2805">
          <cell r="B2805" t="str">
            <v>Kaṇṭi</v>
          </cell>
        </row>
        <row r="2806">
          <cell r="B2806" t="str">
            <v>Matale</v>
          </cell>
        </row>
        <row r="2807">
          <cell r="B2807" t="str">
            <v>Mātale</v>
          </cell>
        </row>
        <row r="2808">
          <cell r="B2808" t="str">
            <v>Māttaḷai</v>
          </cell>
        </row>
        <row r="2809">
          <cell r="B2809" t="str">
            <v>Nuwara Eliya</v>
          </cell>
        </row>
        <row r="2810">
          <cell r="B2810" t="str">
            <v>Nuvara Ĕliya</v>
          </cell>
        </row>
        <row r="2811">
          <cell r="B2811" t="str">
            <v>Nuvarĕliyā</v>
          </cell>
        </row>
        <row r="2812">
          <cell r="B2812" t="str">
            <v>Southern Province</v>
          </cell>
        </row>
        <row r="2813">
          <cell r="B2813" t="str">
            <v>Dakuṇu paḷāta</v>
          </cell>
        </row>
        <row r="2814">
          <cell r="B2814" t="str">
            <v>Tĕṉ mākāṇam</v>
          </cell>
        </row>
        <row r="2815">
          <cell r="B2815" t="str">
            <v>Galle</v>
          </cell>
        </row>
        <row r="2816">
          <cell r="B2816" t="str">
            <v>Gālla</v>
          </cell>
        </row>
        <row r="2817">
          <cell r="B2817" t="str">
            <v>Kāli</v>
          </cell>
        </row>
        <row r="2818">
          <cell r="B2818" t="str">
            <v>Matara</v>
          </cell>
        </row>
        <row r="2819">
          <cell r="B2819" t="str">
            <v>Mātara</v>
          </cell>
        </row>
        <row r="2820">
          <cell r="B2820" t="str">
            <v>Māttaṛai</v>
          </cell>
        </row>
        <row r="2821">
          <cell r="B2821" t="str">
            <v>Hambantota</v>
          </cell>
        </row>
        <row r="2822">
          <cell r="B2822" t="str">
            <v>Hambantŏṭa</v>
          </cell>
        </row>
        <row r="2823">
          <cell r="B2823" t="str">
            <v>Ampāntōṭṭai</v>
          </cell>
        </row>
        <row r="2824">
          <cell r="B2824" t="str">
            <v>Northern Province</v>
          </cell>
        </row>
        <row r="2825">
          <cell r="B2825" t="str">
            <v>Uturu paḷāta</v>
          </cell>
        </row>
        <row r="2826">
          <cell r="B2826" t="str">
            <v>Vaṭakku mākāṇam</v>
          </cell>
        </row>
        <row r="2827">
          <cell r="B2827" t="str">
            <v>Jaffna</v>
          </cell>
        </row>
        <row r="2828">
          <cell r="B2828" t="str">
            <v>Yāpanaya</v>
          </cell>
        </row>
        <row r="2829">
          <cell r="B2829" t="str">
            <v>Yāl̮ppāṇam</v>
          </cell>
        </row>
        <row r="2830">
          <cell r="B2830" t="str">
            <v>Kilinochchi</v>
          </cell>
        </row>
        <row r="2831">
          <cell r="B2831" t="str">
            <v>Kilinŏchchi</v>
          </cell>
        </row>
        <row r="2832">
          <cell r="B2832" t="str">
            <v>Kiḷinochchi</v>
          </cell>
        </row>
        <row r="2833">
          <cell r="B2833" t="str">
            <v>Mannar</v>
          </cell>
        </row>
        <row r="2834">
          <cell r="B2834" t="str">
            <v>Mannārama</v>
          </cell>
        </row>
        <row r="2835">
          <cell r="B2835" t="str">
            <v>Maṉṉār</v>
          </cell>
        </row>
        <row r="2836">
          <cell r="B2836" t="str">
            <v>Vavuniya</v>
          </cell>
        </row>
        <row r="2837">
          <cell r="B2837" t="str">
            <v>Vavuniyāva</v>
          </cell>
        </row>
        <row r="2838">
          <cell r="B2838" t="str">
            <v>Vavuṉiyā</v>
          </cell>
        </row>
        <row r="2839">
          <cell r="B2839" t="str">
            <v>Mullaittivu</v>
          </cell>
        </row>
        <row r="2840">
          <cell r="B2840" t="str">
            <v>Mulativ</v>
          </cell>
        </row>
        <row r="2841">
          <cell r="B2841" t="str">
            <v>Mullaittīvu</v>
          </cell>
        </row>
        <row r="2842">
          <cell r="B2842" t="str">
            <v>Eastern Province</v>
          </cell>
        </row>
        <row r="2843">
          <cell r="B2843" t="str">
            <v>Næ̆gĕnahira paḷāta</v>
          </cell>
        </row>
        <row r="2844">
          <cell r="B2844" t="str">
            <v>Kil̮akku mākāṇam</v>
          </cell>
        </row>
        <row r="2845">
          <cell r="B2845" t="str">
            <v>Batticaloa</v>
          </cell>
        </row>
        <row r="2846">
          <cell r="B2846" t="str">
            <v>Maḍakalapuva</v>
          </cell>
        </row>
        <row r="2847">
          <cell r="B2847" t="str">
            <v>Maṭṭakkaḷappu</v>
          </cell>
        </row>
        <row r="2848">
          <cell r="B2848" t="str">
            <v>Ampara</v>
          </cell>
        </row>
        <row r="2849">
          <cell r="B2849" t="str">
            <v>Ampāra</v>
          </cell>
        </row>
        <row r="2850">
          <cell r="B2850" t="str">
            <v>Ampāṟai</v>
          </cell>
        </row>
        <row r="2851">
          <cell r="B2851" t="str">
            <v>Trincomalee</v>
          </cell>
        </row>
        <row r="2852">
          <cell r="B2852" t="str">
            <v>Trikuṇāmalaya</v>
          </cell>
        </row>
        <row r="2853">
          <cell r="B2853" t="str">
            <v>Tirukŏṇamalai</v>
          </cell>
        </row>
        <row r="2854">
          <cell r="B2854" t="str">
            <v>North Western Province</v>
          </cell>
        </row>
        <row r="2855">
          <cell r="B2855" t="str">
            <v>Vayamba paḷāta</v>
          </cell>
        </row>
        <row r="2856">
          <cell r="B2856" t="str">
            <v>Vaṭamel mākāṇam</v>
          </cell>
        </row>
        <row r="2857">
          <cell r="B2857" t="str">
            <v>Kurunegala</v>
          </cell>
        </row>
        <row r="2858">
          <cell r="B2858" t="str">
            <v>Kuruṇægala</v>
          </cell>
        </row>
        <row r="2859">
          <cell r="B2859" t="str">
            <v>Kurunākal</v>
          </cell>
        </row>
        <row r="2860">
          <cell r="B2860" t="str">
            <v>Puttalam</v>
          </cell>
        </row>
        <row r="2861">
          <cell r="B2861" t="str">
            <v>Puttalama</v>
          </cell>
        </row>
        <row r="2862">
          <cell r="B2862" t="str">
            <v>Puttaḷam</v>
          </cell>
        </row>
        <row r="2863">
          <cell r="B2863" t="str">
            <v>North Central Province</v>
          </cell>
        </row>
        <row r="2864">
          <cell r="B2864" t="str">
            <v>Uturumæ̆da paḷāta</v>
          </cell>
        </row>
        <row r="2865">
          <cell r="B2865" t="str">
            <v>Vaṭamattiya mākāṇam</v>
          </cell>
        </row>
        <row r="2866">
          <cell r="B2866" t="str">
            <v>Anuradhapura</v>
          </cell>
        </row>
        <row r="2867">
          <cell r="B2867" t="str">
            <v>Anurādhapura</v>
          </cell>
        </row>
        <row r="2868">
          <cell r="B2868" t="str">
            <v>Anurātapuram</v>
          </cell>
        </row>
        <row r="2869">
          <cell r="B2869" t="str">
            <v>Polonnaruwa</v>
          </cell>
        </row>
        <row r="2870">
          <cell r="B2870" t="str">
            <v>Pŏḷŏnnaruva</v>
          </cell>
        </row>
        <row r="2871">
          <cell r="B2871" t="str">
            <v>Pŏlaṉṉaṛuvai</v>
          </cell>
        </row>
        <row r="2872">
          <cell r="B2872" t="str">
            <v>Uva Province</v>
          </cell>
        </row>
        <row r="2873">
          <cell r="B2873" t="str">
            <v>Ūva paḷāta</v>
          </cell>
        </row>
        <row r="2874">
          <cell r="B2874" t="str">
            <v>Ūvā mākāṇam</v>
          </cell>
        </row>
        <row r="2875">
          <cell r="B2875" t="str">
            <v>Badulla</v>
          </cell>
        </row>
        <row r="2876">
          <cell r="B2876" t="str">
            <v>Badulla</v>
          </cell>
        </row>
        <row r="2877">
          <cell r="B2877" t="str">
            <v>Patuḷai</v>
          </cell>
        </row>
        <row r="2878">
          <cell r="B2878" t="str">
            <v>Monaragala</v>
          </cell>
        </row>
        <row r="2879">
          <cell r="B2879" t="str">
            <v>Mŏṇarāgala</v>
          </cell>
        </row>
        <row r="2880">
          <cell r="B2880" t="str">
            <v>Mŏṉarākalai</v>
          </cell>
        </row>
        <row r="2881">
          <cell r="B2881" t="str">
            <v>Sabaragamuwa Province</v>
          </cell>
        </row>
        <row r="2882">
          <cell r="B2882" t="str">
            <v>Sabaragamuva paḷāta</v>
          </cell>
        </row>
        <row r="2883">
          <cell r="B2883" t="str">
            <v>Chappirakamuva mākāṇam</v>
          </cell>
        </row>
        <row r="2884">
          <cell r="B2884" t="str">
            <v>Ratnapura</v>
          </cell>
        </row>
        <row r="2885">
          <cell r="B2885" t="str">
            <v>Ratnapura</v>
          </cell>
        </row>
        <row r="2886">
          <cell r="B2886" t="str">
            <v>Irattiṉapuri</v>
          </cell>
        </row>
        <row r="2887">
          <cell r="B2887" t="str">
            <v>Kegalla</v>
          </cell>
        </row>
        <row r="2888">
          <cell r="B2888" t="str">
            <v>Kægalla</v>
          </cell>
        </row>
        <row r="2889">
          <cell r="B2889" t="str">
            <v>Kekālai</v>
          </cell>
        </row>
        <row r="2890">
          <cell r="B2890" t="str">
            <v>Bong</v>
          </cell>
        </row>
        <row r="2891">
          <cell r="B2891" t="str">
            <v>Bomi</v>
          </cell>
        </row>
        <row r="2892">
          <cell r="B2892" t="str">
            <v>Grand Cape Mount</v>
          </cell>
        </row>
        <row r="2893">
          <cell r="B2893" t="str">
            <v>Grand Bassa</v>
          </cell>
        </row>
        <row r="2894">
          <cell r="B2894" t="str">
            <v>Grand Gedeh</v>
          </cell>
        </row>
        <row r="2895">
          <cell r="B2895" t="str">
            <v>Grand Kru</v>
          </cell>
        </row>
        <row r="2896">
          <cell r="B2896" t="str">
            <v>Gbarpolu</v>
          </cell>
        </row>
        <row r="2897">
          <cell r="B2897" t="str">
            <v>Lofa</v>
          </cell>
        </row>
        <row r="2898">
          <cell r="B2898" t="str">
            <v>Margibi</v>
          </cell>
        </row>
        <row r="2899">
          <cell r="B2899" t="str">
            <v>Montserrado</v>
          </cell>
        </row>
        <row r="2900">
          <cell r="B2900" t="str">
            <v>Maryland</v>
          </cell>
        </row>
        <row r="2901">
          <cell r="B2901" t="str">
            <v>Nimba</v>
          </cell>
        </row>
        <row r="2902">
          <cell r="B2902" t="str">
            <v>River Gee</v>
          </cell>
        </row>
        <row r="2903">
          <cell r="B2903" t="str">
            <v>River Cess</v>
          </cell>
        </row>
        <row r="2904">
          <cell r="B2904" t="str">
            <v>Sinoe</v>
          </cell>
        </row>
        <row r="2905">
          <cell r="B2905" t="str">
            <v>Maseru</v>
          </cell>
        </row>
        <row r="2906">
          <cell r="B2906" t="str">
            <v>Maseru</v>
          </cell>
        </row>
        <row r="2907">
          <cell r="B2907" t="str">
            <v>Butha-Buthe</v>
          </cell>
        </row>
        <row r="2908">
          <cell r="B2908" t="str">
            <v>Butha-Buthe</v>
          </cell>
        </row>
        <row r="2909">
          <cell r="B2909" t="str">
            <v>Leribe</v>
          </cell>
        </row>
        <row r="2910">
          <cell r="B2910" t="str">
            <v>Leribe</v>
          </cell>
        </row>
        <row r="2911">
          <cell r="B2911" t="str">
            <v>Berea</v>
          </cell>
        </row>
        <row r="2912">
          <cell r="B2912" t="str">
            <v>Berea</v>
          </cell>
        </row>
        <row r="2913">
          <cell r="B2913" t="str">
            <v>Mafeteng</v>
          </cell>
        </row>
        <row r="2914">
          <cell r="B2914" t="str">
            <v>Mafeteng</v>
          </cell>
        </row>
        <row r="2915">
          <cell r="B2915" t="str">
            <v>Mohale's Hoek</v>
          </cell>
        </row>
        <row r="2916">
          <cell r="B2916" t="str">
            <v>Mohale's Hoek</v>
          </cell>
        </row>
        <row r="2917">
          <cell r="B2917" t="str">
            <v>Quthing</v>
          </cell>
        </row>
        <row r="2918">
          <cell r="B2918" t="str">
            <v>Quthing</v>
          </cell>
        </row>
        <row r="2919">
          <cell r="B2919" t="str">
            <v>Qacha's Nek</v>
          </cell>
        </row>
        <row r="2920">
          <cell r="B2920" t="str">
            <v>Qacha's Nek</v>
          </cell>
        </row>
        <row r="2921">
          <cell r="B2921" t="str">
            <v>Mokhotlong</v>
          </cell>
        </row>
        <row r="2922">
          <cell r="B2922" t="str">
            <v>Mokhotlong</v>
          </cell>
        </row>
        <row r="2923">
          <cell r="B2923" t="str">
            <v>Thaba-Tseka</v>
          </cell>
        </row>
        <row r="2924">
          <cell r="B2924" t="str">
            <v>Thaba-Tseka</v>
          </cell>
        </row>
        <row r="2925">
          <cell r="B2925" t="str">
            <v>Alytaus apskritis</v>
          </cell>
        </row>
        <row r="2926">
          <cell r="B2926" t="str">
            <v>Klaipėdos apskritis</v>
          </cell>
        </row>
        <row r="2927">
          <cell r="B2927" t="str">
            <v>Kauno apskritis</v>
          </cell>
        </row>
        <row r="2928">
          <cell r="B2928" t="str">
            <v>Marijampolės apskritis</v>
          </cell>
        </row>
        <row r="2929">
          <cell r="B2929" t="str">
            <v>Panevėžio apskritis</v>
          </cell>
        </row>
        <row r="2930">
          <cell r="B2930" t="str">
            <v>Šiaulių apskritis</v>
          </cell>
        </row>
        <row r="2931">
          <cell r="B2931" t="str">
            <v>Tauragės apskritis</v>
          </cell>
        </row>
        <row r="2932">
          <cell r="B2932" t="str">
            <v>Telšių apskritis</v>
          </cell>
        </row>
        <row r="2933">
          <cell r="B2933" t="str">
            <v>Utenos apskritis</v>
          </cell>
        </row>
        <row r="2934">
          <cell r="B2934" t="str">
            <v>Vilniaus apskritis</v>
          </cell>
        </row>
        <row r="2935">
          <cell r="B2935" t="str">
            <v>Alytaus miestas</v>
          </cell>
        </row>
        <row r="2936">
          <cell r="B2936" t="str">
            <v>Kauno miestas</v>
          </cell>
        </row>
        <row r="2937">
          <cell r="B2937" t="str">
            <v>Klaipėdos miestas</v>
          </cell>
        </row>
        <row r="2938">
          <cell r="B2938" t="str">
            <v>Palangos miestas</v>
          </cell>
        </row>
        <row r="2939">
          <cell r="B2939" t="str">
            <v>Panevėžio miestas</v>
          </cell>
        </row>
        <row r="2940">
          <cell r="B2940" t="str">
            <v>Šiaulių miestas</v>
          </cell>
        </row>
        <row r="2941">
          <cell r="B2941" t="str">
            <v>Vilniaus miestas</v>
          </cell>
        </row>
        <row r="2942">
          <cell r="B2942" t="str">
            <v>Akmenė</v>
          </cell>
        </row>
        <row r="2943">
          <cell r="B2943" t="str">
            <v>Alytus</v>
          </cell>
        </row>
        <row r="2944">
          <cell r="B2944" t="str">
            <v>Anykščiai</v>
          </cell>
        </row>
        <row r="2945">
          <cell r="B2945" t="str">
            <v>Biržai</v>
          </cell>
        </row>
        <row r="2946">
          <cell r="B2946" t="str">
            <v>Ignalina</v>
          </cell>
        </row>
        <row r="2947">
          <cell r="B2947" t="str">
            <v>Jonava</v>
          </cell>
        </row>
        <row r="2948">
          <cell r="B2948" t="str">
            <v>Joniškis</v>
          </cell>
        </row>
        <row r="2949">
          <cell r="B2949" t="str">
            <v>Jurbarkas</v>
          </cell>
        </row>
        <row r="2950">
          <cell r="B2950" t="str">
            <v>Kaišiadorys</v>
          </cell>
        </row>
        <row r="2951">
          <cell r="B2951" t="str">
            <v>Kaunas</v>
          </cell>
        </row>
        <row r="2952">
          <cell r="B2952" t="str">
            <v>Kėdainiai</v>
          </cell>
        </row>
        <row r="2953">
          <cell r="B2953" t="str">
            <v>Kelmė</v>
          </cell>
        </row>
        <row r="2954">
          <cell r="B2954" t="str">
            <v>Klaipėda</v>
          </cell>
        </row>
        <row r="2955">
          <cell r="B2955" t="str">
            <v>Kretinga</v>
          </cell>
        </row>
        <row r="2956">
          <cell r="B2956" t="str">
            <v>Kupiškis</v>
          </cell>
        </row>
        <row r="2957">
          <cell r="B2957" t="str">
            <v>Lazdijai</v>
          </cell>
        </row>
        <row r="2958">
          <cell r="B2958" t="str">
            <v>Marijampolė</v>
          </cell>
        </row>
        <row r="2959">
          <cell r="B2959" t="str">
            <v>Mažeikiai</v>
          </cell>
        </row>
        <row r="2960">
          <cell r="B2960" t="str">
            <v>Molėtai</v>
          </cell>
        </row>
        <row r="2961">
          <cell r="B2961" t="str">
            <v>Pakruojis</v>
          </cell>
        </row>
        <row r="2962">
          <cell r="B2962" t="str">
            <v>Panevėžys</v>
          </cell>
        </row>
        <row r="2963">
          <cell r="B2963" t="str">
            <v>Pasvalys</v>
          </cell>
        </row>
        <row r="2964">
          <cell r="B2964" t="str">
            <v>Plungė</v>
          </cell>
        </row>
        <row r="2965">
          <cell r="B2965" t="str">
            <v>Prienai</v>
          </cell>
        </row>
        <row r="2966">
          <cell r="B2966" t="str">
            <v>Radviliškis</v>
          </cell>
        </row>
        <row r="2967">
          <cell r="B2967" t="str">
            <v>Raseiniai</v>
          </cell>
        </row>
        <row r="2968">
          <cell r="B2968" t="str">
            <v>Rokiškis</v>
          </cell>
        </row>
        <row r="2969">
          <cell r="B2969" t="str">
            <v>Šakiai</v>
          </cell>
        </row>
        <row r="2970">
          <cell r="B2970" t="str">
            <v>Šalčininkai</v>
          </cell>
        </row>
        <row r="2971">
          <cell r="B2971" t="str">
            <v>Šiauliai</v>
          </cell>
        </row>
        <row r="2972">
          <cell r="B2972" t="str">
            <v>Šilalė</v>
          </cell>
        </row>
        <row r="2973">
          <cell r="B2973" t="str">
            <v>Šilutė</v>
          </cell>
        </row>
        <row r="2974">
          <cell r="B2974" t="str">
            <v>Širvintos</v>
          </cell>
        </row>
        <row r="2975">
          <cell r="B2975" t="str">
            <v>Skuodas</v>
          </cell>
        </row>
        <row r="2976">
          <cell r="B2976" t="str">
            <v>Švenčionys</v>
          </cell>
        </row>
        <row r="2977">
          <cell r="B2977" t="str">
            <v>Tauragė</v>
          </cell>
        </row>
        <row r="2978">
          <cell r="B2978" t="str">
            <v>Telšiai</v>
          </cell>
        </row>
        <row r="2979">
          <cell r="B2979" t="str">
            <v>Trakai</v>
          </cell>
        </row>
        <row r="2980">
          <cell r="B2980" t="str">
            <v>Ukmergė</v>
          </cell>
        </row>
        <row r="2981">
          <cell r="B2981" t="str">
            <v>Utena</v>
          </cell>
        </row>
        <row r="2982">
          <cell r="B2982" t="str">
            <v>Varėna</v>
          </cell>
        </row>
        <row r="2983">
          <cell r="B2983" t="str">
            <v>Vilkaviškis</v>
          </cell>
        </row>
        <row r="2984">
          <cell r="B2984" t="str">
            <v>Vilnius</v>
          </cell>
        </row>
        <row r="2985">
          <cell r="B2985" t="str">
            <v>Zarasai</v>
          </cell>
        </row>
        <row r="2986">
          <cell r="B2986" t="str">
            <v>Birštono</v>
          </cell>
        </row>
        <row r="2987">
          <cell r="B2987" t="str">
            <v>Druskininkai</v>
          </cell>
        </row>
        <row r="2988">
          <cell r="B2988" t="str">
            <v>Elektrėnai</v>
          </cell>
        </row>
        <row r="2989">
          <cell r="B2989" t="str">
            <v>Kalvarijos</v>
          </cell>
        </row>
        <row r="2990">
          <cell r="B2990" t="str">
            <v>Kazlų Rūdos</v>
          </cell>
        </row>
        <row r="2991">
          <cell r="B2991" t="str">
            <v>Neringa</v>
          </cell>
        </row>
        <row r="2992">
          <cell r="B2992" t="str">
            <v>Pagėgiai</v>
          </cell>
        </row>
        <row r="2993">
          <cell r="B2993" t="str">
            <v>Rietavo</v>
          </cell>
        </row>
        <row r="2994">
          <cell r="B2994" t="str">
            <v>Visaginas</v>
          </cell>
        </row>
        <row r="2995">
          <cell r="B2995" t="str">
            <v>Capellen</v>
          </cell>
        </row>
        <row r="2996">
          <cell r="B2996" t="str">
            <v>Capellen</v>
          </cell>
        </row>
        <row r="2997">
          <cell r="B2997" t="str">
            <v>Kapellen</v>
          </cell>
        </row>
        <row r="2998">
          <cell r="B2998" t="str">
            <v>Clerf</v>
          </cell>
        </row>
        <row r="2999">
          <cell r="B2999" t="str">
            <v>Clervaux</v>
          </cell>
        </row>
        <row r="3000">
          <cell r="B3000" t="str">
            <v>Klierf</v>
          </cell>
        </row>
        <row r="3001">
          <cell r="B3001" t="str">
            <v>Diekirch</v>
          </cell>
        </row>
        <row r="3002">
          <cell r="B3002" t="str">
            <v>Diekirch</v>
          </cell>
        </row>
        <row r="3003">
          <cell r="B3003" t="str">
            <v>Diekrech</v>
          </cell>
        </row>
        <row r="3004">
          <cell r="B3004" t="str">
            <v>Echternach</v>
          </cell>
        </row>
        <row r="3005">
          <cell r="B3005" t="str">
            <v>Echternach</v>
          </cell>
        </row>
        <row r="3006">
          <cell r="B3006" t="str">
            <v>Iechternach</v>
          </cell>
        </row>
        <row r="3007">
          <cell r="B3007" t="str">
            <v>Esch an der Alzette</v>
          </cell>
        </row>
        <row r="3008">
          <cell r="B3008" t="str">
            <v>Esch-sur-Alzette</v>
          </cell>
        </row>
        <row r="3009">
          <cell r="B3009" t="str">
            <v>Esch-Uelzecht</v>
          </cell>
        </row>
        <row r="3010">
          <cell r="B3010" t="str">
            <v>Grevenmacher</v>
          </cell>
        </row>
        <row r="3011">
          <cell r="B3011" t="str">
            <v>Grevenmacher</v>
          </cell>
        </row>
        <row r="3012">
          <cell r="B3012" t="str">
            <v>Gréivemaacher</v>
          </cell>
        </row>
        <row r="3013">
          <cell r="B3013" t="str">
            <v>Luxemburg</v>
          </cell>
        </row>
        <row r="3014">
          <cell r="B3014" t="str">
            <v>Luxembourg</v>
          </cell>
        </row>
        <row r="3015">
          <cell r="B3015" t="str">
            <v>Lëtzebuerg</v>
          </cell>
        </row>
        <row r="3016">
          <cell r="B3016" t="str">
            <v>Mersch</v>
          </cell>
        </row>
        <row r="3017">
          <cell r="B3017" t="str">
            <v>Mersch</v>
          </cell>
        </row>
        <row r="3018">
          <cell r="B3018" t="str">
            <v>Miersch</v>
          </cell>
        </row>
        <row r="3019">
          <cell r="B3019" t="str">
            <v>Redingen</v>
          </cell>
        </row>
        <row r="3020">
          <cell r="B3020" t="str">
            <v>Redange</v>
          </cell>
        </row>
        <row r="3021">
          <cell r="B3021" t="str">
            <v>Réiden-Atert</v>
          </cell>
        </row>
        <row r="3022">
          <cell r="B3022" t="str">
            <v>Remich</v>
          </cell>
        </row>
        <row r="3023">
          <cell r="B3023" t="str">
            <v>Remich</v>
          </cell>
        </row>
        <row r="3024">
          <cell r="B3024" t="str">
            <v>Réimech</v>
          </cell>
        </row>
        <row r="3025">
          <cell r="B3025" t="str">
            <v>Vianden</v>
          </cell>
        </row>
        <row r="3026">
          <cell r="B3026" t="str">
            <v>Vianden</v>
          </cell>
        </row>
        <row r="3027">
          <cell r="B3027" t="str">
            <v>Veianen</v>
          </cell>
        </row>
        <row r="3028">
          <cell r="B3028" t="str">
            <v>Wiltz</v>
          </cell>
        </row>
        <row r="3029">
          <cell r="B3029" t="str">
            <v>Wiltz</v>
          </cell>
        </row>
        <row r="3030">
          <cell r="B3030" t="str">
            <v>Wolz</v>
          </cell>
        </row>
        <row r="3031">
          <cell r="B3031" t="str">
            <v>Aglonas novads</v>
          </cell>
        </row>
        <row r="3032">
          <cell r="B3032" t="str">
            <v>Aizkraukles novads</v>
          </cell>
        </row>
        <row r="3033">
          <cell r="B3033" t="str">
            <v>Aizputes novads</v>
          </cell>
        </row>
        <row r="3034">
          <cell r="B3034" t="str">
            <v>Aknīstes novads</v>
          </cell>
        </row>
        <row r="3035">
          <cell r="B3035" t="str">
            <v>Alojas novads</v>
          </cell>
        </row>
        <row r="3036">
          <cell r="B3036" t="str">
            <v>Alsungas novads</v>
          </cell>
        </row>
        <row r="3037">
          <cell r="B3037" t="str">
            <v>Alūksnes novads</v>
          </cell>
        </row>
        <row r="3038">
          <cell r="B3038" t="str">
            <v>Amatas novads</v>
          </cell>
        </row>
        <row r="3039">
          <cell r="B3039" t="str">
            <v>Apes novads</v>
          </cell>
        </row>
        <row r="3040">
          <cell r="B3040" t="str">
            <v>Auces novads</v>
          </cell>
        </row>
        <row r="3041">
          <cell r="B3041" t="str">
            <v>Ādažu novads</v>
          </cell>
        </row>
        <row r="3042">
          <cell r="B3042" t="str">
            <v>Babītes novads</v>
          </cell>
        </row>
        <row r="3043">
          <cell r="B3043" t="str">
            <v>Baldones novads</v>
          </cell>
        </row>
        <row r="3044">
          <cell r="B3044" t="str">
            <v>Baltinavas novads</v>
          </cell>
        </row>
        <row r="3045">
          <cell r="B3045" t="str">
            <v>Balvu novads</v>
          </cell>
        </row>
        <row r="3046">
          <cell r="B3046" t="str">
            <v>Bauskas novads</v>
          </cell>
        </row>
        <row r="3047">
          <cell r="B3047" t="str">
            <v>Beverīnas novads</v>
          </cell>
        </row>
        <row r="3048">
          <cell r="B3048" t="str">
            <v>Brocēnu novads</v>
          </cell>
        </row>
        <row r="3049">
          <cell r="B3049" t="str">
            <v>Burtnieku novads</v>
          </cell>
        </row>
        <row r="3050">
          <cell r="B3050" t="str">
            <v>Carnikavas novads</v>
          </cell>
        </row>
        <row r="3051">
          <cell r="B3051" t="str">
            <v>Cesvaines novads</v>
          </cell>
        </row>
        <row r="3052">
          <cell r="B3052" t="str">
            <v>Cēsu novads</v>
          </cell>
        </row>
        <row r="3053">
          <cell r="B3053" t="str">
            <v>Ciblas novads</v>
          </cell>
        </row>
        <row r="3054">
          <cell r="B3054" t="str">
            <v>Dagdas novads</v>
          </cell>
        </row>
        <row r="3055">
          <cell r="B3055" t="str">
            <v>Daugavpils novads</v>
          </cell>
        </row>
        <row r="3056">
          <cell r="B3056" t="str">
            <v>Dobeles novads</v>
          </cell>
        </row>
        <row r="3057">
          <cell r="B3057" t="str">
            <v>Dundagas novads</v>
          </cell>
        </row>
        <row r="3058">
          <cell r="B3058" t="str">
            <v>Durbes novads</v>
          </cell>
        </row>
        <row r="3059">
          <cell r="B3059" t="str">
            <v>Engures novads</v>
          </cell>
        </row>
        <row r="3060">
          <cell r="B3060" t="str">
            <v>Ērgļu novads</v>
          </cell>
        </row>
        <row r="3061">
          <cell r="B3061" t="str">
            <v>Garkalnes novads</v>
          </cell>
        </row>
        <row r="3062">
          <cell r="B3062" t="str">
            <v>Grobiņas novads</v>
          </cell>
        </row>
        <row r="3063">
          <cell r="B3063" t="str">
            <v>Gulbenes novads</v>
          </cell>
        </row>
        <row r="3064">
          <cell r="B3064" t="str">
            <v>Iecavas novads</v>
          </cell>
        </row>
        <row r="3065">
          <cell r="B3065" t="str">
            <v>Ikšķiles novads</v>
          </cell>
        </row>
        <row r="3066">
          <cell r="B3066" t="str">
            <v>Ilūkstes novads</v>
          </cell>
        </row>
        <row r="3067">
          <cell r="B3067" t="str">
            <v>Inčukalna novads</v>
          </cell>
        </row>
        <row r="3068">
          <cell r="B3068" t="str">
            <v>Jaunjelgavas novads</v>
          </cell>
        </row>
        <row r="3069">
          <cell r="B3069" t="str">
            <v>Jaunpiebalgas novads</v>
          </cell>
        </row>
        <row r="3070">
          <cell r="B3070" t="str">
            <v>Jaunpils novads</v>
          </cell>
        </row>
        <row r="3071">
          <cell r="B3071" t="str">
            <v>Jelgavas novads</v>
          </cell>
        </row>
        <row r="3072">
          <cell r="B3072" t="str">
            <v>Jēkabpils novads</v>
          </cell>
        </row>
        <row r="3073">
          <cell r="B3073" t="str">
            <v>Kandavas novads</v>
          </cell>
        </row>
        <row r="3074">
          <cell r="B3074" t="str">
            <v>Kārsavas novads</v>
          </cell>
        </row>
        <row r="3075">
          <cell r="B3075" t="str">
            <v>Kocēnu novads</v>
          </cell>
        </row>
        <row r="3076">
          <cell r="B3076" t="str">
            <v>Kokneses novads</v>
          </cell>
        </row>
        <row r="3077">
          <cell r="B3077" t="str">
            <v>Krāslavas novads</v>
          </cell>
        </row>
        <row r="3078">
          <cell r="B3078" t="str">
            <v>Krimuldas novads</v>
          </cell>
        </row>
        <row r="3079">
          <cell r="B3079" t="str">
            <v>Krustpils novads</v>
          </cell>
        </row>
        <row r="3080">
          <cell r="B3080" t="str">
            <v>Kuldīgas novads</v>
          </cell>
        </row>
        <row r="3081">
          <cell r="B3081" t="str">
            <v>Ķeguma novads</v>
          </cell>
        </row>
        <row r="3082">
          <cell r="B3082" t="str">
            <v>Ķekavas novads</v>
          </cell>
        </row>
        <row r="3083">
          <cell r="B3083" t="str">
            <v>Lielvārdes novads</v>
          </cell>
        </row>
        <row r="3084">
          <cell r="B3084" t="str">
            <v>Limbažu novads</v>
          </cell>
        </row>
        <row r="3085">
          <cell r="B3085" t="str">
            <v>Līgatnes novads</v>
          </cell>
        </row>
        <row r="3086">
          <cell r="B3086" t="str">
            <v>Līvānu novads</v>
          </cell>
        </row>
        <row r="3087">
          <cell r="B3087" t="str">
            <v>Lubānas novads</v>
          </cell>
        </row>
        <row r="3088">
          <cell r="B3088" t="str">
            <v>Ludzas novads</v>
          </cell>
        </row>
        <row r="3089">
          <cell r="B3089" t="str">
            <v>Madonas novads</v>
          </cell>
        </row>
        <row r="3090">
          <cell r="B3090" t="str">
            <v>Mazsalacas novads</v>
          </cell>
        </row>
        <row r="3091">
          <cell r="B3091" t="str">
            <v>Mālpils novads</v>
          </cell>
        </row>
        <row r="3092">
          <cell r="B3092" t="str">
            <v>Mārupes novads</v>
          </cell>
        </row>
        <row r="3093">
          <cell r="B3093" t="str">
            <v>Mērsraga novads</v>
          </cell>
        </row>
        <row r="3094">
          <cell r="B3094" t="str">
            <v>Naukšēnu novads</v>
          </cell>
        </row>
        <row r="3095">
          <cell r="B3095" t="str">
            <v>Neretas novads</v>
          </cell>
        </row>
        <row r="3096">
          <cell r="B3096" t="str">
            <v>Nīcas novads</v>
          </cell>
        </row>
        <row r="3097">
          <cell r="B3097" t="str">
            <v>Ogres novads</v>
          </cell>
        </row>
        <row r="3098">
          <cell r="B3098" t="str">
            <v>Olaines novads</v>
          </cell>
        </row>
        <row r="3099">
          <cell r="B3099" t="str">
            <v>Ozolnieku novads</v>
          </cell>
        </row>
        <row r="3100">
          <cell r="B3100" t="str">
            <v>Pārgaujas novads</v>
          </cell>
        </row>
        <row r="3101">
          <cell r="B3101" t="str">
            <v>Pāvilostas novads</v>
          </cell>
        </row>
        <row r="3102">
          <cell r="B3102" t="str">
            <v>Pļaviņu novads</v>
          </cell>
        </row>
        <row r="3103">
          <cell r="B3103" t="str">
            <v>Preiļu novads</v>
          </cell>
        </row>
        <row r="3104">
          <cell r="B3104" t="str">
            <v>Priekules novads</v>
          </cell>
        </row>
        <row r="3105">
          <cell r="B3105" t="str">
            <v>Priekuļu novads</v>
          </cell>
        </row>
        <row r="3106">
          <cell r="B3106" t="str">
            <v>Raunas novads</v>
          </cell>
        </row>
        <row r="3107">
          <cell r="B3107" t="str">
            <v>Rēzeknes novads</v>
          </cell>
        </row>
        <row r="3108">
          <cell r="B3108" t="str">
            <v>Riebiņu novads</v>
          </cell>
        </row>
        <row r="3109">
          <cell r="B3109" t="str">
            <v>Rojas novads</v>
          </cell>
        </row>
        <row r="3110">
          <cell r="B3110" t="str">
            <v>Ropažu novads</v>
          </cell>
        </row>
        <row r="3111">
          <cell r="B3111" t="str">
            <v>Rucavas novads</v>
          </cell>
        </row>
        <row r="3112">
          <cell r="B3112" t="str">
            <v>Rugāju novads</v>
          </cell>
        </row>
        <row r="3113">
          <cell r="B3113" t="str">
            <v>Rundāles novads</v>
          </cell>
        </row>
        <row r="3114">
          <cell r="B3114" t="str">
            <v>Rūjienas novads</v>
          </cell>
        </row>
        <row r="3115">
          <cell r="B3115" t="str">
            <v>Salas novads</v>
          </cell>
        </row>
        <row r="3116">
          <cell r="B3116" t="str">
            <v>Salacgrīvas novads</v>
          </cell>
        </row>
        <row r="3117">
          <cell r="B3117" t="str">
            <v>Salaspils novads</v>
          </cell>
        </row>
        <row r="3118">
          <cell r="B3118" t="str">
            <v>Saldus novads</v>
          </cell>
        </row>
        <row r="3119">
          <cell r="B3119" t="str">
            <v>Saulkrastu novads</v>
          </cell>
        </row>
        <row r="3120">
          <cell r="B3120" t="str">
            <v>Sējas novads</v>
          </cell>
        </row>
        <row r="3121">
          <cell r="B3121" t="str">
            <v>Siguldas novads</v>
          </cell>
        </row>
        <row r="3122">
          <cell r="B3122" t="str">
            <v>Skrīveru novads</v>
          </cell>
        </row>
        <row r="3123">
          <cell r="B3123" t="str">
            <v>Skrundas novads</v>
          </cell>
        </row>
        <row r="3124">
          <cell r="B3124" t="str">
            <v>Smiltenes novads</v>
          </cell>
        </row>
        <row r="3125">
          <cell r="B3125" t="str">
            <v>Stopiņu novads</v>
          </cell>
        </row>
        <row r="3126">
          <cell r="B3126" t="str">
            <v>Strenču novads</v>
          </cell>
        </row>
        <row r="3127">
          <cell r="B3127" t="str">
            <v>Talsu novads</v>
          </cell>
        </row>
        <row r="3128">
          <cell r="B3128" t="str">
            <v>Tērvetes novads</v>
          </cell>
        </row>
        <row r="3129">
          <cell r="B3129" t="str">
            <v>Tukuma novads</v>
          </cell>
        </row>
        <row r="3130">
          <cell r="B3130" t="str">
            <v>Vaiņodes novads</v>
          </cell>
        </row>
        <row r="3131">
          <cell r="B3131" t="str">
            <v>Valkas novads</v>
          </cell>
        </row>
        <row r="3132">
          <cell r="B3132" t="str">
            <v>Varakļānu novads</v>
          </cell>
        </row>
        <row r="3133">
          <cell r="B3133" t="str">
            <v>Vārkavas novads</v>
          </cell>
        </row>
        <row r="3134">
          <cell r="B3134" t="str">
            <v>Vecpiebalgas novads</v>
          </cell>
        </row>
        <row r="3135">
          <cell r="B3135" t="str">
            <v>Vecumnieku novads</v>
          </cell>
        </row>
        <row r="3136">
          <cell r="B3136" t="str">
            <v>Ventspils novads</v>
          </cell>
        </row>
        <row r="3137">
          <cell r="B3137" t="str">
            <v>Viesītes novads</v>
          </cell>
        </row>
        <row r="3138">
          <cell r="B3138" t="str">
            <v>Viļakas novads</v>
          </cell>
        </row>
        <row r="3139">
          <cell r="B3139" t="str">
            <v>Viļānu novads</v>
          </cell>
        </row>
        <row r="3140">
          <cell r="B3140" t="str">
            <v>Zilupes novads</v>
          </cell>
        </row>
        <row r="3141">
          <cell r="B3141" t="str">
            <v>Daugavpils</v>
          </cell>
        </row>
        <row r="3142">
          <cell r="B3142" t="str">
            <v>Jelgava</v>
          </cell>
        </row>
        <row r="3143">
          <cell r="B3143" t="str">
            <v>Jēkabpils</v>
          </cell>
        </row>
        <row r="3144">
          <cell r="B3144" t="str">
            <v>Jūrmala</v>
          </cell>
        </row>
        <row r="3145">
          <cell r="B3145" t="str">
            <v>Liepāja</v>
          </cell>
        </row>
        <row r="3146">
          <cell r="B3146" t="str">
            <v>Rēzekne</v>
          </cell>
        </row>
        <row r="3147">
          <cell r="B3147" t="str">
            <v>Rīga</v>
          </cell>
        </row>
        <row r="3148">
          <cell r="B3148" t="str">
            <v>Ventspils</v>
          </cell>
        </row>
        <row r="3149">
          <cell r="B3149" t="str">
            <v>Valmiera</v>
          </cell>
        </row>
        <row r="3150">
          <cell r="B3150" t="str">
            <v>Banghāzī</v>
          </cell>
        </row>
        <row r="3151">
          <cell r="B3151" t="str">
            <v>Al Buţnān</v>
          </cell>
        </row>
        <row r="3152">
          <cell r="B3152" t="str">
            <v>Darnah</v>
          </cell>
        </row>
        <row r="3153">
          <cell r="B3153" t="str">
            <v>Ghāt</v>
          </cell>
        </row>
        <row r="3154">
          <cell r="B3154" t="str">
            <v>Al Jabal al Akhḑar</v>
          </cell>
        </row>
        <row r="3155">
          <cell r="B3155" t="str">
            <v>Al Jabal al Gharbī</v>
          </cell>
        </row>
        <row r="3156">
          <cell r="B3156" t="str">
            <v>Al Jafārah</v>
          </cell>
        </row>
        <row r="3157">
          <cell r="B3157" t="str">
            <v>Al Jufrah</v>
          </cell>
        </row>
        <row r="3158">
          <cell r="B3158" t="str">
            <v>Al Kufrah</v>
          </cell>
        </row>
        <row r="3159">
          <cell r="B3159" t="str">
            <v>Al Marqab</v>
          </cell>
        </row>
        <row r="3160">
          <cell r="B3160" t="str">
            <v>Mişrātah</v>
          </cell>
        </row>
        <row r="3161">
          <cell r="B3161" t="str">
            <v>Al Marj</v>
          </cell>
        </row>
        <row r="3162">
          <cell r="B3162" t="str">
            <v>Murzuq</v>
          </cell>
        </row>
        <row r="3163">
          <cell r="B3163" t="str">
            <v>Nālūt</v>
          </cell>
        </row>
        <row r="3164">
          <cell r="B3164" t="str">
            <v>An Nuqāţ al Khams</v>
          </cell>
        </row>
        <row r="3165">
          <cell r="B3165" t="str">
            <v>Sabhā</v>
          </cell>
        </row>
        <row r="3166">
          <cell r="B3166" t="str">
            <v>Surt</v>
          </cell>
        </row>
        <row r="3167">
          <cell r="B3167" t="str">
            <v>Ţarābulus</v>
          </cell>
        </row>
        <row r="3168">
          <cell r="B3168" t="str">
            <v>Al Wāḩāt</v>
          </cell>
        </row>
        <row r="3169">
          <cell r="B3169" t="str">
            <v>Wādī al Ḩayāt</v>
          </cell>
        </row>
        <row r="3170">
          <cell r="B3170" t="str">
            <v>Wādī ash Shāţi’</v>
          </cell>
        </row>
        <row r="3171">
          <cell r="B3171" t="str">
            <v>Az Zāwiyah</v>
          </cell>
        </row>
        <row r="3172">
          <cell r="B3172" t="str">
            <v>Tanger-Tétouan-Al Hoceïma</v>
          </cell>
        </row>
        <row r="3173">
          <cell r="B3173" t="str">
            <v>M’diq-Fnideq</v>
          </cell>
        </row>
        <row r="3174">
          <cell r="B3174" t="str">
            <v>Tanger-Assilah</v>
          </cell>
        </row>
        <row r="3175">
          <cell r="B3175" t="str">
            <v>Chefchaouen</v>
          </cell>
        </row>
        <row r="3176">
          <cell r="B3176" t="str">
            <v>Fahs-Anjra</v>
          </cell>
        </row>
        <row r="3177">
          <cell r="B3177" t="str">
            <v>Al Hoceïma</v>
          </cell>
        </row>
        <row r="3178">
          <cell r="B3178" t="str">
            <v>Larache</v>
          </cell>
        </row>
        <row r="3179">
          <cell r="B3179" t="str">
            <v>Ouezzane</v>
          </cell>
        </row>
        <row r="3180">
          <cell r="B3180" t="str">
            <v>Tétouan</v>
          </cell>
        </row>
        <row r="3181">
          <cell r="B3181" t="str">
            <v>L'Oriental</v>
          </cell>
        </row>
        <row r="3182">
          <cell r="B3182" t="str">
            <v>Oujda-Angad</v>
          </cell>
        </row>
        <row r="3183">
          <cell r="B3183" t="str">
            <v>Berkane</v>
          </cell>
        </row>
        <row r="3184">
          <cell r="B3184" t="str">
            <v>Driouch</v>
          </cell>
        </row>
        <row r="3185">
          <cell r="B3185" t="str">
            <v>Figuig</v>
          </cell>
        </row>
        <row r="3186">
          <cell r="B3186" t="str">
            <v>Guercif</v>
          </cell>
        </row>
        <row r="3187">
          <cell r="B3187" t="str">
            <v>Jerada</v>
          </cell>
        </row>
        <row r="3188">
          <cell r="B3188" t="str">
            <v>Nador</v>
          </cell>
        </row>
        <row r="3189">
          <cell r="B3189" t="str">
            <v>Taourirt</v>
          </cell>
        </row>
        <row r="3190">
          <cell r="B3190" t="str">
            <v>Fès-Meknès</v>
          </cell>
        </row>
        <row r="3191">
          <cell r="B3191" t="str">
            <v>Fès</v>
          </cell>
        </row>
        <row r="3192">
          <cell r="B3192" t="str">
            <v>Meknès</v>
          </cell>
        </row>
        <row r="3193">
          <cell r="B3193" t="str">
            <v>Boulemane</v>
          </cell>
        </row>
        <row r="3194">
          <cell r="B3194" t="str">
            <v>El Hajeb</v>
          </cell>
        </row>
        <row r="3195">
          <cell r="B3195" t="str">
            <v>Ifrane</v>
          </cell>
        </row>
        <row r="3196">
          <cell r="B3196" t="str">
            <v>Moulay Yacoub</v>
          </cell>
        </row>
        <row r="3197">
          <cell r="B3197" t="str">
            <v>Sefrou</v>
          </cell>
        </row>
        <row r="3198">
          <cell r="B3198" t="str">
            <v>Taounate</v>
          </cell>
        </row>
        <row r="3199">
          <cell r="B3199" t="str">
            <v>Taza</v>
          </cell>
        </row>
        <row r="3200">
          <cell r="B3200" t="str">
            <v>Rabat-Salé-Kénitra</v>
          </cell>
        </row>
        <row r="3201">
          <cell r="B3201" t="str">
            <v>Rabat</v>
          </cell>
        </row>
        <row r="3202">
          <cell r="B3202" t="str">
            <v>Salé</v>
          </cell>
        </row>
        <row r="3203">
          <cell r="B3203" t="str">
            <v>Skhirate-Témara</v>
          </cell>
        </row>
        <row r="3204">
          <cell r="B3204" t="str">
            <v>Kénitra</v>
          </cell>
        </row>
        <row r="3205">
          <cell r="B3205" t="str">
            <v>Khemisset</v>
          </cell>
        </row>
        <row r="3206">
          <cell r="B3206" t="str">
            <v>Nouaceur</v>
          </cell>
        </row>
        <row r="3207">
          <cell r="B3207" t="str">
            <v>Sidi Kacem</v>
          </cell>
        </row>
        <row r="3208">
          <cell r="B3208" t="str">
            <v>Sidi Slimane</v>
          </cell>
        </row>
        <row r="3209">
          <cell r="B3209" t="str">
            <v>Béni Mellal-Khénifra</v>
          </cell>
        </row>
        <row r="3210">
          <cell r="B3210" t="str">
            <v>Azilal</v>
          </cell>
        </row>
        <row r="3211">
          <cell r="B3211" t="str">
            <v>Béni Mellal</v>
          </cell>
        </row>
        <row r="3212">
          <cell r="B3212" t="str">
            <v>Fquih Ben Salah</v>
          </cell>
        </row>
        <row r="3213">
          <cell r="B3213" t="str">
            <v>Khenifra</v>
          </cell>
        </row>
        <row r="3214">
          <cell r="B3214" t="str">
            <v>Khouribga</v>
          </cell>
        </row>
        <row r="3215">
          <cell r="B3215" t="str">
            <v>Casablanca-Settat</v>
          </cell>
        </row>
        <row r="3216">
          <cell r="B3216" t="str">
            <v>Casablanca</v>
          </cell>
        </row>
        <row r="3217">
          <cell r="B3217" t="str">
            <v>Mohammadia</v>
          </cell>
        </row>
        <row r="3218">
          <cell r="B3218" t="str">
            <v>Benslimane</v>
          </cell>
        </row>
        <row r="3219">
          <cell r="B3219" t="str">
            <v>Berrechid</v>
          </cell>
        </row>
        <row r="3220">
          <cell r="B3220" t="str">
            <v>Chtouka-Ait Baha</v>
          </cell>
        </row>
        <row r="3221">
          <cell r="B3221" t="str">
            <v>El Jadida</v>
          </cell>
        </row>
        <row r="3222">
          <cell r="B3222" t="str">
            <v>Médiouna</v>
          </cell>
        </row>
        <row r="3223">
          <cell r="B3223" t="str">
            <v>Settat</v>
          </cell>
        </row>
        <row r="3224">
          <cell r="B3224" t="str">
            <v>Sidi Bennour</v>
          </cell>
        </row>
        <row r="3225">
          <cell r="B3225" t="str">
            <v>Marrakech-Safi</v>
          </cell>
        </row>
        <row r="3226">
          <cell r="B3226" t="str">
            <v>Marrakech</v>
          </cell>
        </row>
        <row r="3227">
          <cell r="B3227" t="str">
            <v>Chichaoua</v>
          </cell>
        </row>
        <row r="3228">
          <cell r="B3228" t="str">
            <v>Essaouira</v>
          </cell>
        </row>
        <row r="3229">
          <cell r="B3229" t="str">
            <v>Al Haouz</v>
          </cell>
        </row>
        <row r="3230">
          <cell r="B3230" t="str">
            <v>El Kelâa des Sraghna</v>
          </cell>
        </row>
        <row r="3231">
          <cell r="B3231" t="str">
            <v>Rehamna</v>
          </cell>
        </row>
        <row r="3232">
          <cell r="B3232" t="str">
            <v>Safi</v>
          </cell>
        </row>
        <row r="3233">
          <cell r="B3233" t="str">
            <v>Youssoufia</v>
          </cell>
        </row>
        <row r="3234">
          <cell r="B3234" t="str">
            <v>Drâa-Tafilalet</v>
          </cell>
        </row>
        <row r="3235">
          <cell r="B3235" t="str">
            <v>Errachidia</v>
          </cell>
        </row>
        <row r="3236">
          <cell r="B3236" t="str">
            <v>Midelt</v>
          </cell>
        </row>
        <row r="3237">
          <cell r="B3237" t="str">
            <v>Ouarzazate</v>
          </cell>
        </row>
        <row r="3238">
          <cell r="B3238" t="str">
            <v>Tinghir</v>
          </cell>
        </row>
        <row r="3239">
          <cell r="B3239" t="str">
            <v>Zagora</v>
          </cell>
        </row>
        <row r="3240">
          <cell r="B3240" t="str">
            <v>Souss-Massa</v>
          </cell>
        </row>
        <row r="3241">
          <cell r="B3241" t="str">
            <v>Agadir-Ida-Ou-Tanane</v>
          </cell>
        </row>
        <row r="3242">
          <cell r="B3242" t="str">
            <v>Inezgane-Ait Melloul</v>
          </cell>
        </row>
        <row r="3243">
          <cell r="B3243" t="str">
            <v>Taroudant</v>
          </cell>
        </row>
        <row r="3244">
          <cell r="B3244" t="str">
            <v>Tata</v>
          </cell>
        </row>
        <row r="3245">
          <cell r="B3245" t="str">
            <v>Tiznit</v>
          </cell>
        </row>
        <row r="3246">
          <cell r="B3246" t="str">
            <v>Guelmim-Oued Noun (EH-partial)</v>
          </cell>
        </row>
        <row r="3247">
          <cell r="B3247" t="str">
            <v>Assa-Zag (EH-partial)</v>
          </cell>
        </row>
        <row r="3248">
          <cell r="B3248" t="str">
            <v>Guelmim</v>
          </cell>
        </row>
        <row r="3249">
          <cell r="B3249" t="str">
            <v>Sidi Ifni</v>
          </cell>
        </row>
        <row r="3250">
          <cell r="B3250" t="str">
            <v>Tan-Tan (EH-partial)</v>
          </cell>
        </row>
        <row r="3251">
          <cell r="B3251" t="str">
            <v>Laâyoune-Sakia El Hamra (EH-partial)</v>
          </cell>
        </row>
        <row r="3252">
          <cell r="B3252" t="str">
            <v>Boujdour (EH)</v>
          </cell>
        </row>
        <row r="3253">
          <cell r="B3253" t="str">
            <v>Es-Semara (EH-partial)</v>
          </cell>
        </row>
        <row r="3254">
          <cell r="B3254" t="str">
            <v>Laâyoune (EH)</v>
          </cell>
        </row>
        <row r="3255">
          <cell r="B3255" t="str">
            <v>Tarfaya (EH-partial)</v>
          </cell>
        </row>
        <row r="3256">
          <cell r="B3256" t="str">
            <v>Dakhla-Oued Ed-Dahab (EH)</v>
          </cell>
        </row>
        <row r="3257">
          <cell r="B3257" t="str">
            <v>Aousserd (EH)</v>
          </cell>
        </row>
        <row r="3258">
          <cell r="B3258" t="str">
            <v>Oued Ed-Dahab (EH)</v>
          </cell>
        </row>
        <row r="3259">
          <cell r="B3259" t="str">
            <v>La Colle</v>
          </cell>
        </row>
        <row r="3260">
          <cell r="B3260" t="str">
            <v>La Condamine</v>
          </cell>
        </row>
        <row r="3261">
          <cell r="B3261" t="str">
            <v>Fontvieille</v>
          </cell>
        </row>
        <row r="3262">
          <cell r="B3262" t="str">
            <v>La Gare</v>
          </cell>
        </row>
        <row r="3263">
          <cell r="B3263" t="str">
            <v>Jardin Exotique</v>
          </cell>
        </row>
        <row r="3264">
          <cell r="B3264" t="str">
            <v>Larvotto</v>
          </cell>
        </row>
        <row r="3265">
          <cell r="B3265" t="str">
            <v>Malbousquet</v>
          </cell>
        </row>
        <row r="3266">
          <cell r="B3266" t="str">
            <v>Monte-Carlo</v>
          </cell>
        </row>
        <row r="3267">
          <cell r="B3267" t="str">
            <v>Moneghetti</v>
          </cell>
        </row>
        <row r="3268">
          <cell r="B3268" t="str">
            <v>Monaco-Ville</v>
          </cell>
        </row>
        <row r="3269">
          <cell r="B3269" t="str">
            <v>Moulins</v>
          </cell>
        </row>
        <row r="3270">
          <cell r="B3270" t="str">
            <v>Port-Hercule</v>
          </cell>
        </row>
        <row r="3271">
          <cell r="B3271" t="str">
            <v>Sainte-Dévote</v>
          </cell>
        </row>
        <row r="3272">
          <cell r="B3272" t="str">
            <v>La Source</v>
          </cell>
        </row>
        <row r="3273">
          <cell r="B3273" t="str">
            <v>Spélugues</v>
          </cell>
        </row>
        <row r="3274">
          <cell r="B3274" t="str">
            <v>Saint-Roman</v>
          </cell>
        </row>
        <row r="3275">
          <cell r="B3275" t="str">
            <v>Vallon de la Rousse</v>
          </cell>
        </row>
        <row r="3276">
          <cell r="B3276" t="str">
            <v>Anenii Noi</v>
          </cell>
        </row>
        <row r="3277">
          <cell r="B3277" t="str">
            <v>Briceni</v>
          </cell>
        </row>
        <row r="3278">
          <cell r="B3278" t="str">
            <v>Basarabeasca</v>
          </cell>
        </row>
        <row r="3279">
          <cell r="B3279" t="str">
            <v>Cahul</v>
          </cell>
        </row>
        <row r="3280">
          <cell r="B3280" t="str">
            <v>Călărași</v>
          </cell>
        </row>
        <row r="3281">
          <cell r="B3281" t="str">
            <v>Cimișlia</v>
          </cell>
        </row>
        <row r="3282">
          <cell r="B3282" t="str">
            <v>Criuleni</v>
          </cell>
        </row>
        <row r="3283">
          <cell r="B3283" t="str">
            <v>Căușeni</v>
          </cell>
        </row>
        <row r="3284">
          <cell r="B3284" t="str">
            <v>Cantemir</v>
          </cell>
        </row>
        <row r="3285">
          <cell r="B3285" t="str">
            <v>Dondușeni</v>
          </cell>
        </row>
        <row r="3286">
          <cell r="B3286" t="str">
            <v>Drochia</v>
          </cell>
        </row>
        <row r="3287">
          <cell r="B3287" t="str">
            <v>Dubăsari</v>
          </cell>
        </row>
        <row r="3288">
          <cell r="B3288" t="str">
            <v>Edineț</v>
          </cell>
        </row>
        <row r="3289">
          <cell r="B3289" t="str">
            <v>Fălești</v>
          </cell>
        </row>
        <row r="3290">
          <cell r="B3290" t="str">
            <v>Florești</v>
          </cell>
        </row>
        <row r="3291">
          <cell r="B3291" t="str">
            <v>Glodeni</v>
          </cell>
        </row>
        <row r="3292">
          <cell r="B3292" t="str">
            <v>Hîncești</v>
          </cell>
        </row>
        <row r="3293">
          <cell r="B3293" t="str">
            <v>Ialoveni</v>
          </cell>
        </row>
        <row r="3294">
          <cell r="B3294" t="str">
            <v>Leova</v>
          </cell>
        </row>
        <row r="3295">
          <cell r="B3295" t="str">
            <v>Nisporeni</v>
          </cell>
        </row>
        <row r="3296">
          <cell r="B3296" t="str">
            <v>Ocnița</v>
          </cell>
        </row>
        <row r="3297">
          <cell r="B3297" t="str">
            <v>Orhei</v>
          </cell>
        </row>
        <row r="3298">
          <cell r="B3298" t="str">
            <v>Rezina</v>
          </cell>
        </row>
        <row r="3299">
          <cell r="B3299" t="str">
            <v>Rîșcani</v>
          </cell>
        </row>
        <row r="3300">
          <cell r="B3300" t="str">
            <v>Șoldănești</v>
          </cell>
        </row>
        <row r="3301">
          <cell r="B3301" t="str">
            <v>Sîngerei</v>
          </cell>
        </row>
        <row r="3302">
          <cell r="B3302" t="str">
            <v>Soroca</v>
          </cell>
        </row>
        <row r="3303">
          <cell r="B3303" t="str">
            <v>Strășeni</v>
          </cell>
        </row>
        <row r="3304">
          <cell r="B3304" t="str">
            <v>Ștefan Vodă</v>
          </cell>
        </row>
        <row r="3305">
          <cell r="B3305" t="str">
            <v>Taraclia</v>
          </cell>
        </row>
        <row r="3306">
          <cell r="B3306" t="str">
            <v>Telenești</v>
          </cell>
        </row>
        <row r="3307">
          <cell r="B3307" t="str">
            <v>Ungheni</v>
          </cell>
        </row>
        <row r="3308">
          <cell r="B3308" t="str">
            <v>Găgăuzia, Unitatea teritorială autonomă (UTAG)</v>
          </cell>
        </row>
        <row r="3309">
          <cell r="B3309" t="str">
            <v>Stînga Nistrului, unitatea teritorială din</v>
          </cell>
        </row>
        <row r="3310">
          <cell r="B3310" t="str">
            <v>Bălți</v>
          </cell>
        </row>
        <row r="3311">
          <cell r="B3311" t="str">
            <v>Bender [Tighina]</v>
          </cell>
        </row>
        <row r="3312">
          <cell r="B3312" t="str">
            <v>Chișinău</v>
          </cell>
        </row>
        <row r="3313">
          <cell r="B3313" t="str">
            <v>Andrijevica</v>
          </cell>
        </row>
        <row r="3314">
          <cell r="B3314" t="str">
            <v>Bar</v>
          </cell>
        </row>
        <row r="3315">
          <cell r="B3315" t="str">
            <v>Berane</v>
          </cell>
        </row>
        <row r="3316">
          <cell r="B3316" t="str">
            <v>Bijelo Polje</v>
          </cell>
        </row>
        <row r="3317">
          <cell r="B3317" t="str">
            <v>Budva</v>
          </cell>
        </row>
        <row r="3318">
          <cell r="B3318" t="str">
            <v>Cetinje</v>
          </cell>
        </row>
        <row r="3319">
          <cell r="B3319" t="str">
            <v>Danilovgrad</v>
          </cell>
        </row>
        <row r="3320">
          <cell r="B3320" t="str">
            <v>Herceg-Novi</v>
          </cell>
        </row>
        <row r="3321">
          <cell r="B3321" t="str">
            <v>Kolašin</v>
          </cell>
        </row>
        <row r="3322">
          <cell r="B3322" t="str">
            <v>Kotor</v>
          </cell>
        </row>
        <row r="3323">
          <cell r="B3323" t="str">
            <v>Mojkovac</v>
          </cell>
        </row>
        <row r="3324">
          <cell r="B3324" t="str">
            <v>Nikšić</v>
          </cell>
        </row>
        <row r="3325">
          <cell r="B3325" t="str">
            <v>Plav</v>
          </cell>
        </row>
        <row r="3326">
          <cell r="B3326" t="str">
            <v>Pljevlja</v>
          </cell>
        </row>
        <row r="3327">
          <cell r="B3327" t="str">
            <v>Plužine</v>
          </cell>
        </row>
        <row r="3328">
          <cell r="B3328" t="str">
            <v>Podgorica</v>
          </cell>
        </row>
        <row r="3329">
          <cell r="B3329" t="str">
            <v>Rožaje</v>
          </cell>
        </row>
        <row r="3330">
          <cell r="B3330" t="str">
            <v>Šavnik</v>
          </cell>
        </row>
        <row r="3331">
          <cell r="B3331" t="str">
            <v>Tivat</v>
          </cell>
        </row>
        <row r="3332">
          <cell r="B3332" t="str">
            <v>Ulcinj</v>
          </cell>
        </row>
        <row r="3333">
          <cell r="B3333" t="str">
            <v>Žabljak</v>
          </cell>
        </row>
        <row r="3334">
          <cell r="B3334" t="str">
            <v>Gusinje</v>
          </cell>
        </row>
        <row r="3335">
          <cell r="B3335" t="str">
            <v>Petnjica</v>
          </cell>
        </row>
        <row r="3336">
          <cell r="B3336" t="str">
            <v>Tuzi</v>
          </cell>
        </row>
        <row r="3337">
          <cell r="B3337" t="str">
            <v>Toamasina</v>
          </cell>
        </row>
        <row r="3338">
          <cell r="B3338" t="str">
            <v>Antsiranana</v>
          </cell>
        </row>
        <row r="3339">
          <cell r="B3339" t="str">
            <v>Fianarantsoa</v>
          </cell>
        </row>
        <row r="3340">
          <cell r="B3340" t="str">
            <v>Mahajanga</v>
          </cell>
        </row>
        <row r="3341">
          <cell r="B3341" t="str">
            <v>Antananarivo</v>
          </cell>
        </row>
        <row r="3342">
          <cell r="B3342" t="str">
            <v>Toliara</v>
          </cell>
        </row>
        <row r="3343">
          <cell r="B3343" t="str">
            <v>Ralik chain</v>
          </cell>
        </row>
        <row r="3344">
          <cell r="B3344" t="str">
            <v>Ralik chain</v>
          </cell>
        </row>
        <row r="3345">
          <cell r="B3345" t="str">
            <v>Ailinglaplap</v>
          </cell>
        </row>
        <row r="3346">
          <cell r="B3346" t="str">
            <v>Aelōn̄ḷapḷap</v>
          </cell>
        </row>
        <row r="3347">
          <cell r="B3347" t="str">
            <v>Ebon</v>
          </cell>
        </row>
        <row r="3348">
          <cell r="B3348" t="str">
            <v>Epoon</v>
          </cell>
        </row>
        <row r="3349">
          <cell r="B3349" t="str">
            <v>Enewetak &amp; Ujelang</v>
          </cell>
        </row>
        <row r="3350">
          <cell r="B3350" t="str">
            <v>Ānewetak &amp; Wūjlan̄</v>
          </cell>
        </row>
        <row r="3351">
          <cell r="B3351" t="str">
            <v>Jabat</v>
          </cell>
        </row>
        <row r="3352">
          <cell r="B3352" t="str">
            <v>Jebat</v>
          </cell>
        </row>
        <row r="3353">
          <cell r="B3353" t="str">
            <v>Jaluit</v>
          </cell>
        </row>
        <row r="3354">
          <cell r="B3354" t="str">
            <v>Jālwōj</v>
          </cell>
        </row>
        <row r="3355">
          <cell r="B3355" t="str">
            <v>Bikini &amp; Kili</v>
          </cell>
        </row>
        <row r="3356">
          <cell r="B3356" t="str">
            <v>Pikinni &amp; Kōle</v>
          </cell>
        </row>
        <row r="3357">
          <cell r="B3357" t="str">
            <v>Kwajalein</v>
          </cell>
        </row>
        <row r="3358">
          <cell r="B3358" t="str">
            <v>Kuwajleen</v>
          </cell>
        </row>
        <row r="3359">
          <cell r="B3359" t="str">
            <v>Lae</v>
          </cell>
        </row>
        <row r="3360">
          <cell r="B3360" t="str">
            <v>Lae</v>
          </cell>
        </row>
        <row r="3361">
          <cell r="B3361" t="str">
            <v>Lib</v>
          </cell>
        </row>
        <row r="3362">
          <cell r="B3362" t="str">
            <v>Ellep</v>
          </cell>
        </row>
        <row r="3363">
          <cell r="B3363" t="str">
            <v>Namdrik</v>
          </cell>
        </row>
        <row r="3364">
          <cell r="B3364" t="str">
            <v>Naṃdik</v>
          </cell>
        </row>
        <row r="3365">
          <cell r="B3365" t="str">
            <v>Namu</v>
          </cell>
        </row>
        <row r="3366">
          <cell r="B3366" t="str">
            <v>Naṃo</v>
          </cell>
        </row>
        <row r="3367">
          <cell r="B3367" t="str">
            <v>Rongelap</v>
          </cell>
        </row>
        <row r="3368">
          <cell r="B3368" t="str">
            <v>Ron̄ḷap</v>
          </cell>
        </row>
        <row r="3369">
          <cell r="B3369" t="str">
            <v>Ujae</v>
          </cell>
        </row>
        <row r="3370">
          <cell r="B3370" t="str">
            <v>Ujae</v>
          </cell>
        </row>
        <row r="3371">
          <cell r="B3371" t="str">
            <v>Wotho</v>
          </cell>
        </row>
        <row r="3372">
          <cell r="B3372" t="str">
            <v>Wōtto</v>
          </cell>
        </row>
        <row r="3373">
          <cell r="B3373" t="str">
            <v>Ratak chain</v>
          </cell>
        </row>
        <row r="3374">
          <cell r="B3374" t="str">
            <v>Ratak chain</v>
          </cell>
        </row>
        <row r="3375">
          <cell r="B3375" t="str">
            <v>Ailuk</v>
          </cell>
        </row>
        <row r="3376">
          <cell r="B3376" t="str">
            <v>Aelok</v>
          </cell>
        </row>
        <row r="3377">
          <cell r="B3377" t="str">
            <v>Arno</v>
          </cell>
        </row>
        <row r="3378">
          <cell r="B3378" t="str">
            <v>Arṇo</v>
          </cell>
        </row>
        <row r="3379">
          <cell r="B3379" t="str">
            <v>Aur</v>
          </cell>
        </row>
        <row r="3380">
          <cell r="B3380" t="str">
            <v>Aur</v>
          </cell>
        </row>
        <row r="3381">
          <cell r="B3381" t="str">
            <v>Likiep</v>
          </cell>
        </row>
        <row r="3382">
          <cell r="B3382" t="str">
            <v>Likiep</v>
          </cell>
        </row>
        <row r="3383">
          <cell r="B3383" t="str">
            <v>Majuro</v>
          </cell>
        </row>
        <row r="3384">
          <cell r="B3384" t="str">
            <v>Mājro</v>
          </cell>
        </row>
        <row r="3385">
          <cell r="B3385" t="str">
            <v>Maloelap</v>
          </cell>
        </row>
        <row r="3386">
          <cell r="B3386" t="str">
            <v>Ṃaḷoeḷap</v>
          </cell>
        </row>
        <row r="3387">
          <cell r="B3387" t="str">
            <v>Mejit</v>
          </cell>
        </row>
        <row r="3388">
          <cell r="B3388" t="str">
            <v>Mājej</v>
          </cell>
        </row>
        <row r="3389">
          <cell r="B3389" t="str">
            <v>Mili</v>
          </cell>
        </row>
        <row r="3390">
          <cell r="B3390" t="str">
            <v>Mile</v>
          </cell>
        </row>
        <row r="3391">
          <cell r="B3391" t="str">
            <v>Utrik</v>
          </cell>
        </row>
        <row r="3392">
          <cell r="B3392" t="str">
            <v>Utrōk</v>
          </cell>
        </row>
        <row r="3393">
          <cell r="B3393" t="str">
            <v>Wotje</v>
          </cell>
        </row>
        <row r="3394">
          <cell r="B3394" t="str">
            <v>Wōjjā</v>
          </cell>
        </row>
        <row r="3395">
          <cell r="B3395" t="str">
            <v>Veles</v>
          </cell>
        </row>
        <row r="3396">
          <cell r="B3396" t="str">
            <v>Gradsko</v>
          </cell>
        </row>
        <row r="3397">
          <cell r="B3397" t="str">
            <v>Demir Kapija</v>
          </cell>
        </row>
        <row r="3398">
          <cell r="B3398" t="str">
            <v>Kavadarci</v>
          </cell>
        </row>
        <row r="3399">
          <cell r="B3399" t="str">
            <v>Lozovo</v>
          </cell>
        </row>
        <row r="3400">
          <cell r="B3400" t="str">
            <v>Negotino</v>
          </cell>
        </row>
        <row r="3401">
          <cell r="B3401" t="str">
            <v>Rosoman</v>
          </cell>
        </row>
        <row r="3402">
          <cell r="B3402" t="str">
            <v>Sveti Nikole</v>
          </cell>
        </row>
        <row r="3403">
          <cell r="B3403" t="str">
            <v>Čaška</v>
          </cell>
        </row>
        <row r="3404">
          <cell r="B3404" t="str">
            <v>Berovo</v>
          </cell>
        </row>
        <row r="3405">
          <cell r="B3405" t="str">
            <v>Vinica</v>
          </cell>
        </row>
        <row r="3406">
          <cell r="B3406" t="str">
            <v>Delčevo</v>
          </cell>
        </row>
        <row r="3407">
          <cell r="B3407" t="str">
            <v>Zrnovci</v>
          </cell>
        </row>
        <row r="3408">
          <cell r="B3408" t="str">
            <v>Karbinci</v>
          </cell>
        </row>
        <row r="3409">
          <cell r="B3409" t="str">
            <v>Kočani</v>
          </cell>
        </row>
        <row r="3410">
          <cell r="B3410" t="str">
            <v>Makedonska Kamenica</v>
          </cell>
        </row>
        <row r="3411">
          <cell r="B3411" t="str">
            <v>Pehčevo</v>
          </cell>
        </row>
        <row r="3412">
          <cell r="B3412" t="str">
            <v>Probištip</v>
          </cell>
        </row>
        <row r="3413">
          <cell r="B3413" t="str">
            <v>Češinovo-Obleševo</v>
          </cell>
        </row>
        <row r="3414">
          <cell r="B3414" t="str">
            <v>Štip</v>
          </cell>
        </row>
        <row r="3415">
          <cell r="B3415" t="str">
            <v>Vevčani</v>
          </cell>
        </row>
        <row r="3416">
          <cell r="B3416" t="str">
            <v>Debar</v>
          </cell>
        </row>
        <row r="3417">
          <cell r="B3417" t="str">
            <v>Debrca</v>
          </cell>
        </row>
        <row r="3418">
          <cell r="B3418" t="str">
            <v>Kičevo</v>
          </cell>
        </row>
        <row r="3419">
          <cell r="B3419" t="str">
            <v>Makedonski Brod</v>
          </cell>
        </row>
        <row r="3420">
          <cell r="B3420" t="str">
            <v>Ohrid</v>
          </cell>
        </row>
        <row r="3421">
          <cell r="B3421" t="str">
            <v>Plasnica</v>
          </cell>
        </row>
        <row r="3422">
          <cell r="B3422" t="str">
            <v>Struga</v>
          </cell>
        </row>
        <row r="3423">
          <cell r="B3423" t="str">
            <v>Centar Župa</v>
          </cell>
        </row>
        <row r="3424">
          <cell r="B3424" t="str">
            <v>Bogdanci</v>
          </cell>
        </row>
        <row r="3425">
          <cell r="B3425" t="str">
            <v>Bosilovo</v>
          </cell>
        </row>
        <row r="3426">
          <cell r="B3426" t="str">
            <v>Valandovo</v>
          </cell>
        </row>
        <row r="3427">
          <cell r="B3427" t="str">
            <v>Vasilevo</v>
          </cell>
        </row>
        <row r="3428">
          <cell r="B3428" t="str">
            <v>Gevgelija</v>
          </cell>
        </row>
        <row r="3429">
          <cell r="B3429" t="str">
            <v>Dojran</v>
          </cell>
        </row>
        <row r="3430">
          <cell r="B3430" t="str">
            <v>Konče</v>
          </cell>
        </row>
        <row r="3431">
          <cell r="B3431" t="str">
            <v>Novo Selo</v>
          </cell>
        </row>
        <row r="3432">
          <cell r="B3432" t="str">
            <v>Radoviš</v>
          </cell>
        </row>
        <row r="3433">
          <cell r="B3433" t="str">
            <v>Strumica</v>
          </cell>
        </row>
        <row r="3434">
          <cell r="B3434" t="str">
            <v>Bitola</v>
          </cell>
        </row>
        <row r="3435">
          <cell r="B3435" t="str">
            <v>Demir Hisar</v>
          </cell>
        </row>
        <row r="3436">
          <cell r="B3436" t="str">
            <v>Dolneni</v>
          </cell>
        </row>
        <row r="3437">
          <cell r="B3437" t="str">
            <v>Krivogaštani</v>
          </cell>
        </row>
        <row r="3438">
          <cell r="B3438" t="str">
            <v>Kruševo</v>
          </cell>
        </row>
        <row r="3439">
          <cell r="B3439" t="str">
            <v>Mogila</v>
          </cell>
        </row>
        <row r="3440">
          <cell r="B3440" t="str">
            <v>Novaci</v>
          </cell>
        </row>
        <row r="3441">
          <cell r="B3441" t="str">
            <v>Prilep</v>
          </cell>
        </row>
        <row r="3442">
          <cell r="B3442" t="str">
            <v>Resen</v>
          </cell>
        </row>
        <row r="3443">
          <cell r="B3443" t="str">
            <v>Bogovinje</v>
          </cell>
        </row>
        <row r="3444">
          <cell r="B3444" t="str">
            <v>Brvenica</v>
          </cell>
        </row>
        <row r="3445">
          <cell r="B3445" t="str">
            <v>Vrapčište</v>
          </cell>
        </row>
        <row r="3446">
          <cell r="B3446" t="str">
            <v>Gostivar</v>
          </cell>
        </row>
        <row r="3447">
          <cell r="B3447" t="str">
            <v>Želino</v>
          </cell>
        </row>
        <row r="3448">
          <cell r="B3448" t="str">
            <v>Jegunovce</v>
          </cell>
        </row>
        <row r="3449">
          <cell r="B3449" t="str">
            <v>Mavrovo i Rostuše</v>
          </cell>
        </row>
        <row r="3450">
          <cell r="B3450" t="str">
            <v>Tearce</v>
          </cell>
        </row>
        <row r="3451">
          <cell r="B3451" t="str">
            <v>Tetovo</v>
          </cell>
        </row>
        <row r="3452">
          <cell r="B3452" t="str">
            <v>Kratovo</v>
          </cell>
        </row>
        <row r="3453">
          <cell r="B3453" t="str">
            <v>Kriva Palanka</v>
          </cell>
        </row>
        <row r="3454">
          <cell r="B3454" t="str">
            <v>Kumanovo</v>
          </cell>
        </row>
        <row r="3455">
          <cell r="B3455" t="str">
            <v>Lipkovo</v>
          </cell>
        </row>
        <row r="3456">
          <cell r="B3456" t="str">
            <v>Rankovce</v>
          </cell>
        </row>
        <row r="3457">
          <cell r="B3457" t="str">
            <v>Staro Nagoričane</v>
          </cell>
        </row>
        <row r="3458">
          <cell r="B3458" t="str">
            <v>Aerodrom †</v>
          </cell>
        </row>
        <row r="3459">
          <cell r="B3459" t="str">
            <v>Aračinovo</v>
          </cell>
        </row>
        <row r="3460">
          <cell r="B3460" t="str">
            <v>Butel †</v>
          </cell>
        </row>
        <row r="3461">
          <cell r="B3461" t="str">
            <v>Gazi Baba †</v>
          </cell>
        </row>
        <row r="3462">
          <cell r="B3462" t="str">
            <v>Gjorče Petrov †</v>
          </cell>
        </row>
        <row r="3463">
          <cell r="B3463" t="str">
            <v>Zelenikovo</v>
          </cell>
        </row>
        <row r="3464">
          <cell r="B3464" t="str">
            <v>Ilinden</v>
          </cell>
        </row>
        <row r="3465">
          <cell r="B3465" t="str">
            <v>Karpoš †</v>
          </cell>
        </row>
        <row r="3466">
          <cell r="B3466" t="str">
            <v>Kisela Voda †</v>
          </cell>
        </row>
        <row r="3467">
          <cell r="B3467" t="str">
            <v>Petrovec</v>
          </cell>
        </row>
        <row r="3468">
          <cell r="B3468" t="str">
            <v>Saraj †</v>
          </cell>
        </row>
        <row r="3469">
          <cell r="B3469" t="str">
            <v>Sopište</v>
          </cell>
        </row>
        <row r="3470">
          <cell r="B3470" t="str">
            <v>Studeničani</v>
          </cell>
        </row>
        <row r="3471">
          <cell r="B3471" t="str">
            <v>Centar †</v>
          </cell>
        </row>
        <row r="3472">
          <cell r="B3472" t="str">
            <v>Čair †</v>
          </cell>
        </row>
        <row r="3473">
          <cell r="B3473" t="str">
            <v>Čučer-Sandevo</v>
          </cell>
        </row>
        <row r="3474">
          <cell r="B3474" t="str">
            <v>Šuto Orizari †</v>
          </cell>
        </row>
        <row r="3475">
          <cell r="B3475" t="str">
            <v>Kayes</v>
          </cell>
        </row>
        <row r="3476">
          <cell r="B3476" t="str">
            <v>Taoudénit</v>
          </cell>
        </row>
        <row r="3477">
          <cell r="B3477" t="str">
            <v>Koulikoro</v>
          </cell>
        </row>
        <row r="3478">
          <cell r="B3478" t="str">
            <v>Sikasso</v>
          </cell>
        </row>
        <row r="3479">
          <cell r="B3479" t="str">
            <v>Ségou</v>
          </cell>
        </row>
        <row r="3480">
          <cell r="B3480" t="str">
            <v>Mopti</v>
          </cell>
        </row>
        <row r="3481">
          <cell r="B3481" t="str">
            <v>Tombouctou</v>
          </cell>
        </row>
        <row r="3482">
          <cell r="B3482" t="str">
            <v>Gao</v>
          </cell>
        </row>
        <row r="3483">
          <cell r="B3483" t="str">
            <v>Kidal</v>
          </cell>
        </row>
        <row r="3484">
          <cell r="B3484" t="str">
            <v>Ménaka</v>
          </cell>
        </row>
        <row r="3485">
          <cell r="B3485" t="str">
            <v>Bamako</v>
          </cell>
        </row>
        <row r="3486">
          <cell r="B3486" t="str">
            <v>Sagaing</v>
          </cell>
        </row>
        <row r="3487">
          <cell r="B3487" t="str">
            <v>Bago</v>
          </cell>
        </row>
        <row r="3488">
          <cell r="B3488" t="str">
            <v>Magway</v>
          </cell>
        </row>
        <row r="3489">
          <cell r="B3489" t="str">
            <v>Mandalay</v>
          </cell>
        </row>
        <row r="3490">
          <cell r="B3490" t="str">
            <v>Tanintharyi</v>
          </cell>
        </row>
        <row r="3491">
          <cell r="B3491" t="str">
            <v>Yangon</v>
          </cell>
        </row>
        <row r="3492">
          <cell r="B3492" t="str">
            <v>Ayeyarwady</v>
          </cell>
        </row>
        <row r="3493">
          <cell r="B3493" t="str">
            <v>Kachin</v>
          </cell>
        </row>
        <row r="3494">
          <cell r="B3494" t="str">
            <v>Kayah</v>
          </cell>
        </row>
        <row r="3495">
          <cell r="B3495" t="str">
            <v>Kayin</v>
          </cell>
        </row>
        <row r="3496">
          <cell r="B3496" t="str">
            <v>Chin</v>
          </cell>
        </row>
        <row r="3497">
          <cell r="B3497" t="str">
            <v>Mon</v>
          </cell>
        </row>
        <row r="3498">
          <cell r="B3498" t="str">
            <v>Rakhine</v>
          </cell>
        </row>
        <row r="3499">
          <cell r="B3499" t="str">
            <v>Shan</v>
          </cell>
        </row>
        <row r="3500">
          <cell r="B3500" t="str">
            <v>Nay Pyi Taw</v>
          </cell>
        </row>
        <row r="3501">
          <cell r="B3501" t="str">
            <v>Orhon</v>
          </cell>
        </row>
        <row r="3502">
          <cell r="B3502" t="str">
            <v>Darhan uul</v>
          </cell>
        </row>
        <row r="3503">
          <cell r="B3503" t="str">
            <v>Hentiy</v>
          </cell>
        </row>
        <row r="3504">
          <cell r="B3504" t="str">
            <v>Hövsgöl</v>
          </cell>
        </row>
        <row r="3505">
          <cell r="B3505" t="str">
            <v>Hovd</v>
          </cell>
        </row>
        <row r="3506">
          <cell r="B3506" t="str">
            <v>Uvs</v>
          </cell>
        </row>
        <row r="3507">
          <cell r="B3507" t="str">
            <v>Töv</v>
          </cell>
        </row>
        <row r="3508">
          <cell r="B3508" t="str">
            <v>Selenge</v>
          </cell>
        </row>
        <row r="3509">
          <cell r="B3509" t="str">
            <v>Sühbaatar</v>
          </cell>
        </row>
        <row r="3510">
          <cell r="B3510" t="str">
            <v>Ömnögovĭ</v>
          </cell>
        </row>
        <row r="3511">
          <cell r="B3511" t="str">
            <v>Övörhangay</v>
          </cell>
        </row>
        <row r="3512">
          <cell r="B3512" t="str">
            <v>Dzavhan</v>
          </cell>
        </row>
        <row r="3513">
          <cell r="B3513" t="str">
            <v>Dundgovĭ</v>
          </cell>
        </row>
        <row r="3514">
          <cell r="B3514" t="str">
            <v>Dornod</v>
          </cell>
        </row>
        <row r="3515">
          <cell r="B3515" t="str">
            <v>Dornogovĭ</v>
          </cell>
        </row>
        <row r="3516">
          <cell r="B3516" t="str">
            <v>Govĭ-Sümber</v>
          </cell>
        </row>
        <row r="3517">
          <cell r="B3517" t="str">
            <v>Govĭ-Altay</v>
          </cell>
        </row>
        <row r="3518">
          <cell r="B3518" t="str">
            <v>Bulgan</v>
          </cell>
        </row>
        <row r="3519">
          <cell r="B3519" t="str">
            <v>Bayanhongor</v>
          </cell>
        </row>
        <row r="3520">
          <cell r="B3520" t="str">
            <v>Bayan-Ölgiy</v>
          </cell>
        </row>
        <row r="3521">
          <cell r="B3521" t="str">
            <v>Arhangay</v>
          </cell>
        </row>
        <row r="3522">
          <cell r="B3522" t="str">
            <v>Ulaanbaatar</v>
          </cell>
        </row>
        <row r="3523">
          <cell r="B3523" t="str">
            <v>Hodh ech Chargui</v>
          </cell>
        </row>
        <row r="3524">
          <cell r="B3524" t="str">
            <v>Hodh el Gharbi</v>
          </cell>
        </row>
        <row r="3525">
          <cell r="B3525" t="str">
            <v>Assaba</v>
          </cell>
        </row>
        <row r="3526">
          <cell r="B3526" t="str">
            <v>Gorgol</v>
          </cell>
        </row>
        <row r="3527">
          <cell r="B3527" t="str">
            <v>Brakna</v>
          </cell>
        </row>
        <row r="3528">
          <cell r="B3528" t="str">
            <v>Trarza</v>
          </cell>
        </row>
        <row r="3529">
          <cell r="B3529" t="str">
            <v>Adrar</v>
          </cell>
        </row>
        <row r="3530">
          <cell r="B3530" t="str">
            <v>Dakhlet Nouâdhibou</v>
          </cell>
        </row>
        <row r="3531">
          <cell r="B3531" t="str">
            <v>Tagant</v>
          </cell>
        </row>
        <row r="3532">
          <cell r="B3532" t="str">
            <v>Guidimaka</v>
          </cell>
        </row>
        <row r="3533">
          <cell r="B3533" t="str">
            <v>Tiris Zemmour</v>
          </cell>
        </row>
        <row r="3534">
          <cell r="B3534" t="str">
            <v>Inchiri</v>
          </cell>
        </row>
        <row r="3535">
          <cell r="B3535" t="str">
            <v>Nuwākshūţ al Gharbīyah</v>
          </cell>
        </row>
        <row r="3536">
          <cell r="B3536" t="str">
            <v>Nouakchott Ouest</v>
          </cell>
        </row>
        <row r="3537">
          <cell r="B3537" t="str">
            <v>Nuwākshūţ ash Shamālīyah</v>
          </cell>
        </row>
        <row r="3538">
          <cell r="B3538" t="str">
            <v>Nouakchott Nord</v>
          </cell>
        </row>
        <row r="3539">
          <cell r="B3539" t="str">
            <v>Nuwākshūţ al Janūbīyah</v>
          </cell>
        </row>
        <row r="3540">
          <cell r="B3540" t="str">
            <v>Nouakchott Sud</v>
          </cell>
        </row>
        <row r="3541">
          <cell r="B3541" t="str">
            <v>Attard</v>
          </cell>
        </row>
        <row r="3542">
          <cell r="B3542" t="str">
            <v>Attard</v>
          </cell>
        </row>
        <row r="3543">
          <cell r="B3543" t="str">
            <v>Balzan</v>
          </cell>
        </row>
        <row r="3544">
          <cell r="B3544" t="str">
            <v>Balzan</v>
          </cell>
        </row>
        <row r="3545">
          <cell r="B3545" t="str">
            <v>Birgu</v>
          </cell>
        </row>
        <row r="3546">
          <cell r="B3546" t="str">
            <v>Birgu</v>
          </cell>
        </row>
        <row r="3547">
          <cell r="B3547" t="str">
            <v>Birkirkara</v>
          </cell>
        </row>
        <row r="3548">
          <cell r="B3548" t="str">
            <v>Birkirkara</v>
          </cell>
        </row>
        <row r="3549">
          <cell r="B3549" t="str">
            <v>Birżebbuġa</v>
          </cell>
        </row>
        <row r="3550">
          <cell r="B3550" t="str">
            <v>Birżebbuġa</v>
          </cell>
        </row>
        <row r="3551">
          <cell r="B3551" t="str">
            <v>Bormla</v>
          </cell>
        </row>
        <row r="3552">
          <cell r="B3552" t="str">
            <v>Bormla</v>
          </cell>
        </row>
        <row r="3553">
          <cell r="B3553" t="str">
            <v>Dingli</v>
          </cell>
        </row>
        <row r="3554">
          <cell r="B3554" t="str">
            <v>Dingli</v>
          </cell>
        </row>
        <row r="3555">
          <cell r="B3555" t="str">
            <v>Fgura</v>
          </cell>
        </row>
        <row r="3556">
          <cell r="B3556" t="str">
            <v>Fgura</v>
          </cell>
        </row>
        <row r="3557">
          <cell r="B3557" t="str">
            <v>Floriana</v>
          </cell>
        </row>
        <row r="3558">
          <cell r="B3558" t="str">
            <v>Floriana</v>
          </cell>
        </row>
        <row r="3559">
          <cell r="B3559" t="str">
            <v>Fontana</v>
          </cell>
        </row>
        <row r="3560">
          <cell r="B3560" t="str">
            <v>Fontana</v>
          </cell>
        </row>
        <row r="3561">
          <cell r="B3561" t="str">
            <v>Gudja</v>
          </cell>
        </row>
        <row r="3562">
          <cell r="B3562" t="str">
            <v>Gudja</v>
          </cell>
        </row>
        <row r="3563">
          <cell r="B3563" t="str">
            <v>Gżira</v>
          </cell>
        </row>
        <row r="3564">
          <cell r="B3564" t="str">
            <v>Gżira</v>
          </cell>
        </row>
        <row r="3565">
          <cell r="B3565" t="str">
            <v>Għajnsielem</v>
          </cell>
        </row>
        <row r="3566">
          <cell r="B3566" t="str">
            <v>Għajnsielem</v>
          </cell>
        </row>
        <row r="3567">
          <cell r="B3567" t="str">
            <v>Għarb</v>
          </cell>
        </row>
        <row r="3568">
          <cell r="B3568" t="str">
            <v>Għarb</v>
          </cell>
        </row>
        <row r="3569">
          <cell r="B3569" t="str">
            <v>Għargħur</v>
          </cell>
        </row>
        <row r="3570">
          <cell r="B3570" t="str">
            <v>Għargħur</v>
          </cell>
        </row>
        <row r="3571">
          <cell r="B3571" t="str">
            <v>Għasri</v>
          </cell>
        </row>
        <row r="3572">
          <cell r="B3572" t="str">
            <v>Għasri</v>
          </cell>
        </row>
        <row r="3573">
          <cell r="B3573" t="str">
            <v>Għaxaq</v>
          </cell>
        </row>
        <row r="3574">
          <cell r="B3574" t="str">
            <v>Għaxaq</v>
          </cell>
        </row>
        <row r="3575">
          <cell r="B3575" t="str">
            <v>Ħamrun</v>
          </cell>
        </row>
        <row r="3576">
          <cell r="B3576" t="str">
            <v>Ħamrun</v>
          </cell>
        </row>
        <row r="3577">
          <cell r="B3577" t="str">
            <v>Iklin</v>
          </cell>
        </row>
        <row r="3578">
          <cell r="B3578" t="str">
            <v>Iklin</v>
          </cell>
        </row>
        <row r="3579">
          <cell r="B3579" t="str">
            <v>Isla</v>
          </cell>
        </row>
        <row r="3580">
          <cell r="B3580" t="str">
            <v>Isla</v>
          </cell>
        </row>
        <row r="3581">
          <cell r="B3581" t="str">
            <v>Kalkara</v>
          </cell>
        </row>
        <row r="3582">
          <cell r="B3582" t="str">
            <v>Kalkara</v>
          </cell>
        </row>
        <row r="3583">
          <cell r="B3583" t="str">
            <v>Kerċem</v>
          </cell>
        </row>
        <row r="3584">
          <cell r="B3584" t="str">
            <v>Kerċem</v>
          </cell>
        </row>
        <row r="3585">
          <cell r="B3585" t="str">
            <v>Kirkop</v>
          </cell>
        </row>
        <row r="3586">
          <cell r="B3586" t="str">
            <v>Kirkop</v>
          </cell>
        </row>
        <row r="3587">
          <cell r="B3587" t="str">
            <v>Lija</v>
          </cell>
        </row>
        <row r="3588">
          <cell r="B3588" t="str">
            <v>Lija</v>
          </cell>
        </row>
        <row r="3589">
          <cell r="B3589" t="str">
            <v>Luqa</v>
          </cell>
        </row>
        <row r="3590">
          <cell r="B3590" t="str">
            <v>Luqa</v>
          </cell>
        </row>
        <row r="3591">
          <cell r="B3591" t="str">
            <v>Marsa</v>
          </cell>
        </row>
        <row r="3592">
          <cell r="B3592" t="str">
            <v>Marsa</v>
          </cell>
        </row>
        <row r="3593">
          <cell r="B3593" t="str">
            <v>Marsaskala</v>
          </cell>
        </row>
        <row r="3594">
          <cell r="B3594" t="str">
            <v>Marsaskala</v>
          </cell>
        </row>
        <row r="3595">
          <cell r="B3595" t="str">
            <v>Marsaxlokk</v>
          </cell>
        </row>
        <row r="3596">
          <cell r="B3596" t="str">
            <v>Marsaxlokk</v>
          </cell>
        </row>
        <row r="3597">
          <cell r="B3597" t="str">
            <v>Mdina</v>
          </cell>
        </row>
        <row r="3598">
          <cell r="B3598" t="str">
            <v>Mdina</v>
          </cell>
        </row>
        <row r="3599">
          <cell r="B3599" t="str">
            <v>Mellieħa</v>
          </cell>
        </row>
        <row r="3600">
          <cell r="B3600" t="str">
            <v>Mellieħa</v>
          </cell>
        </row>
        <row r="3601">
          <cell r="B3601" t="str">
            <v>Mġarr</v>
          </cell>
        </row>
        <row r="3602">
          <cell r="B3602" t="str">
            <v>Mġarr</v>
          </cell>
        </row>
        <row r="3603">
          <cell r="B3603" t="str">
            <v>Mosta</v>
          </cell>
        </row>
        <row r="3604">
          <cell r="B3604" t="str">
            <v>Mosta</v>
          </cell>
        </row>
        <row r="3605">
          <cell r="B3605" t="str">
            <v>Mqabba</v>
          </cell>
        </row>
        <row r="3606">
          <cell r="B3606" t="str">
            <v>Mqabba</v>
          </cell>
        </row>
        <row r="3607">
          <cell r="B3607" t="str">
            <v>Msida</v>
          </cell>
        </row>
        <row r="3608">
          <cell r="B3608" t="str">
            <v>Msida</v>
          </cell>
        </row>
        <row r="3609">
          <cell r="B3609" t="str">
            <v>Mtarfa</v>
          </cell>
        </row>
        <row r="3610">
          <cell r="B3610" t="str">
            <v>Mtarfa</v>
          </cell>
        </row>
        <row r="3611">
          <cell r="B3611" t="str">
            <v>Munxar</v>
          </cell>
        </row>
        <row r="3612">
          <cell r="B3612" t="str">
            <v>Munxar</v>
          </cell>
        </row>
        <row r="3613">
          <cell r="B3613" t="str">
            <v>Nadur</v>
          </cell>
        </row>
        <row r="3614">
          <cell r="B3614" t="str">
            <v>Nadur</v>
          </cell>
        </row>
        <row r="3615">
          <cell r="B3615" t="str">
            <v>Naxxar</v>
          </cell>
        </row>
        <row r="3616">
          <cell r="B3616" t="str">
            <v>Naxxar</v>
          </cell>
        </row>
        <row r="3617">
          <cell r="B3617" t="str">
            <v>Paola</v>
          </cell>
        </row>
        <row r="3618">
          <cell r="B3618" t="str">
            <v>Paola</v>
          </cell>
        </row>
        <row r="3619">
          <cell r="B3619" t="str">
            <v>Pembroke</v>
          </cell>
        </row>
        <row r="3620">
          <cell r="B3620" t="str">
            <v>Pembroke</v>
          </cell>
        </row>
        <row r="3621">
          <cell r="B3621" t="str">
            <v>Pietà</v>
          </cell>
        </row>
        <row r="3622">
          <cell r="B3622" t="str">
            <v>Pietà</v>
          </cell>
        </row>
        <row r="3623">
          <cell r="B3623" t="str">
            <v>Qala</v>
          </cell>
        </row>
        <row r="3624">
          <cell r="B3624" t="str">
            <v>Qala</v>
          </cell>
        </row>
        <row r="3625">
          <cell r="B3625" t="str">
            <v>Qormi</v>
          </cell>
        </row>
        <row r="3626">
          <cell r="B3626" t="str">
            <v>Qormi</v>
          </cell>
        </row>
        <row r="3627">
          <cell r="B3627" t="str">
            <v>Qrendi</v>
          </cell>
        </row>
        <row r="3628">
          <cell r="B3628" t="str">
            <v>Qrendi</v>
          </cell>
        </row>
        <row r="3629">
          <cell r="B3629" t="str">
            <v>Rabat Gozo</v>
          </cell>
        </row>
        <row r="3630">
          <cell r="B3630" t="str">
            <v>Rabat Għawdex</v>
          </cell>
        </row>
        <row r="3631">
          <cell r="B3631" t="str">
            <v>Rabat Malta</v>
          </cell>
        </row>
        <row r="3632">
          <cell r="B3632" t="str">
            <v>Rabat Malta</v>
          </cell>
        </row>
        <row r="3633">
          <cell r="B3633" t="str">
            <v>Safi</v>
          </cell>
        </row>
        <row r="3634">
          <cell r="B3634" t="str">
            <v>Safi</v>
          </cell>
        </row>
        <row r="3635">
          <cell r="B3635" t="str">
            <v>Saint Julian's</v>
          </cell>
        </row>
        <row r="3636">
          <cell r="B3636" t="str">
            <v>San Ġiljan</v>
          </cell>
        </row>
        <row r="3637">
          <cell r="B3637" t="str">
            <v>Saint John</v>
          </cell>
        </row>
        <row r="3638">
          <cell r="B3638" t="str">
            <v>San Ġwann</v>
          </cell>
        </row>
        <row r="3639">
          <cell r="B3639" t="str">
            <v>Saint Lawrence</v>
          </cell>
        </row>
        <row r="3640">
          <cell r="B3640" t="str">
            <v>San Lawrenz</v>
          </cell>
        </row>
        <row r="3641">
          <cell r="B3641" t="str">
            <v>Saint Paul's Bay</v>
          </cell>
        </row>
        <row r="3642">
          <cell r="B3642" t="str">
            <v>San Pawl il-Baħar</v>
          </cell>
        </row>
        <row r="3643">
          <cell r="B3643" t="str">
            <v>Sannat</v>
          </cell>
        </row>
        <row r="3644">
          <cell r="B3644" t="str">
            <v>Sannat</v>
          </cell>
        </row>
        <row r="3645">
          <cell r="B3645" t="str">
            <v>Saint Lucia's</v>
          </cell>
        </row>
        <row r="3646">
          <cell r="B3646" t="str">
            <v>Santa Luċija</v>
          </cell>
        </row>
        <row r="3647">
          <cell r="B3647" t="str">
            <v>Santa Venera</v>
          </cell>
        </row>
        <row r="3648">
          <cell r="B3648" t="str">
            <v>Santa Venera</v>
          </cell>
        </row>
        <row r="3649">
          <cell r="B3649" t="str">
            <v>Siġġiewi</v>
          </cell>
        </row>
        <row r="3650">
          <cell r="B3650" t="str">
            <v>Siġġiewi</v>
          </cell>
        </row>
        <row r="3651">
          <cell r="B3651" t="str">
            <v>Sliema</v>
          </cell>
        </row>
        <row r="3652">
          <cell r="B3652" t="str">
            <v>Sliema</v>
          </cell>
        </row>
        <row r="3653">
          <cell r="B3653" t="str">
            <v>Swieqi</v>
          </cell>
        </row>
        <row r="3654">
          <cell r="B3654" t="str">
            <v>Swieqi</v>
          </cell>
        </row>
        <row r="3655">
          <cell r="B3655" t="str">
            <v>Ta' Xbiex</v>
          </cell>
        </row>
        <row r="3656">
          <cell r="B3656" t="str">
            <v>Ta' Xbiex</v>
          </cell>
        </row>
        <row r="3657">
          <cell r="B3657" t="str">
            <v>Tarxien</v>
          </cell>
        </row>
        <row r="3658">
          <cell r="B3658" t="str">
            <v>Tarxien</v>
          </cell>
        </row>
        <row r="3659">
          <cell r="B3659" t="str">
            <v>Valletta</v>
          </cell>
        </row>
        <row r="3660">
          <cell r="B3660" t="str">
            <v>Valletta</v>
          </cell>
        </row>
        <row r="3661">
          <cell r="B3661" t="str">
            <v>Xagħra</v>
          </cell>
        </row>
        <row r="3662">
          <cell r="B3662" t="str">
            <v>Xagħra</v>
          </cell>
        </row>
        <row r="3663">
          <cell r="B3663" t="str">
            <v>Xewkija</v>
          </cell>
        </row>
        <row r="3664">
          <cell r="B3664" t="str">
            <v>Xewkija</v>
          </cell>
        </row>
        <row r="3665">
          <cell r="B3665" t="str">
            <v>Xgħajra</v>
          </cell>
        </row>
        <row r="3666">
          <cell r="B3666" t="str">
            <v>Xgħajra</v>
          </cell>
        </row>
        <row r="3667">
          <cell r="B3667" t="str">
            <v>Żabbar</v>
          </cell>
        </row>
        <row r="3668">
          <cell r="B3668" t="str">
            <v>Żabbar</v>
          </cell>
        </row>
        <row r="3669">
          <cell r="B3669" t="str">
            <v>Żebbuġ Gozo</v>
          </cell>
        </row>
        <row r="3670">
          <cell r="B3670" t="str">
            <v>Żebbuġ Għawdex</v>
          </cell>
        </row>
        <row r="3671">
          <cell r="B3671" t="str">
            <v>Żebbuġ Malta</v>
          </cell>
        </row>
        <row r="3672">
          <cell r="B3672" t="str">
            <v>Żebbuġ Malta</v>
          </cell>
        </row>
        <row r="3673">
          <cell r="B3673" t="str">
            <v>Żejtun</v>
          </cell>
        </row>
        <row r="3674">
          <cell r="B3674" t="str">
            <v>Żejtun</v>
          </cell>
        </row>
        <row r="3675">
          <cell r="B3675" t="str">
            <v>Żurrieq</v>
          </cell>
        </row>
        <row r="3676">
          <cell r="B3676" t="str">
            <v>Żurrieq</v>
          </cell>
        </row>
        <row r="3677">
          <cell r="B3677" t="str">
            <v>Beau Bassin-Rose Hill</v>
          </cell>
        </row>
        <row r="3678">
          <cell r="B3678" t="str">
            <v>Curepipe</v>
          </cell>
        </row>
        <row r="3679">
          <cell r="B3679" t="str">
            <v>Port Louis</v>
          </cell>
        </row>
        <row r="3680">
          <cell r="B3680" t="str">
            <v>Quatre Bornes</v>
          </cell>
        </row>
        <row r="3681">
          <cell r="B3681" t="str">
            <v>Vacoas-Phoenix</v>
          </cell>
        </row>
        <row r="3682">
          <cell r="B3682" t="str">
            <v>Black River</v>
          </cell>
        </row>
        <row r="3683">
          <cell r="B3683" t="str">
            <v>Flacq</v>
          </cell>
        </row>
        <row r="3684">
          <cell r="B3684" t="str">
            <v>Grand Port</v>
          </cell>
        </row>
        <row r="3685">
          <cell r="B3685" t="str">
            <v>Moka</v>
          </cell>
        </row>
        <row r="3686">
          <cell r="B3686" t="str">
            <v>Pamplemousses</v>
          </cell>
        </row>
        <row r="3687">
          <cell r="B3687" t="str">
            <v>Port Louis</v>
          </cell>
        </row>
        <row r="3688">
          <cell r="B3688" t="str">
            <v>Plaines Wilhems</v>
          </cell>
        </row>
        <row r="3689">
          <cell r="B3689" t="str">
            <v>Rivière du Rempart</v>
          </cell>
        </row>
        <row r="3690">
          <cell r="B3690" t="str">
            <v>Savanne</v>
          </cell>
        </row>
        <row r="3691">
          <cell r="B3691" t="str">
            <v>Agalega Islands</v>
          </cell>
        </row>
        <row r="3692">
          <cell r="B3692" t="str">
            <v>Cargados Carajos Shoals</v>
          </cell>
        </row>
        <row r="3693">
          <cell r="B3693" t="str">
            <v>Rodrigues Island</v>
          </cell>
        </row>
        <row r="3694">
          <cell r="B3694" t="str">
            <v>Ariatholhu Dhekunuburi</v>
          </cell>
        </row>
        <row r="3695">
          <cell r="B3695" t="str">
            <v>South Ari Atoll</v>
          </cell>
        </row>
        <row r="3696">
          <cell r="B3696" t="str">
            <v>Ariatholhu Uthuruburi</v>
          </cell>
        </row>
        <row r="3697">
          <cell r="B3697" t="str">
            <v>North Ari Atoll</v>
          </cell>
        </row>
        <row r="3698">
          <cell r="B3698" t="str">
            <v>Faadhippolhu</v>
          </cell>
        </row>
        <row r="3699">
          <cell r="B3699" t="str">
            <v>Faadhippolhu</v>
          </cell>
        </row>
        <row r="3700">
          <cell r="B3700" t="str">
            <v>Felidheatholhu</v>
          </cell>
        </row>
        <row r="3701">
          <cell r="B3701" t="str">
            <v>Felidhu Atoll</v>
          </cell>
        </row>
        <row r="3702">
          <cell r="B3702" t="str">
            <v>Hahdhunmathi</v>
          </cell>
        </row>
        <row r="3703">
          <cell r="B3703" t="str">
            <v>Hahdhunmathi</v>
          </cell>
        </row>
        <row r="3704">
          <cell r="B3704" t="str">
            <v>Thiladhunmathee Uthuruburi</v>
          </cell>
        </row>
        <row r="3705">
          <cell r="B3705" t="str">
            <v>North Thiladhunmathi</v>
          </cell>
        </row>
        <row r="3706">
          <cell r="B3706" t="str">
            <v>Kolhumadulu</v>
          </cell>
        </row>
        <row r="3707">
          <cell r="B3707" t="str">
            <v>Kolhumadulu</v>
          </cell>
        </row>
        <row r="3708">
          <cell r="B3708" t="str">
            <v>Mulakatholhu</v>
          </cell>
        </row>
        <row r="3709">
          <cell r="B3709" t="str">
            <v>Mulaku Atoll</v>
          </cell>
        </row>
        <row r="3710">
          <cell r="B3710" t="str">
            <v>Maalhosmadulu Uthuruburi</v>
          </cell>
        </row>
        <row r="3711">
          <cell r="B3711" t="str">
            <v>North Maalhosmadulu</v>
          </cell>
        </row>
        <row r="3712">
          <cell r="B3712" t="str">
            <v>Nilandheatholhu Uthuruburi</v>
          </cell>
        </row>
        <row r="3713">
          <cell r="B3713" t="str">
            <v>North Nilandhe Atoll</v>
          </cell>
        </row>
        <row r="3714">
          <cell r="B3714" t="str">
            <v>Nilandheatholhu Dhekunuburi</v>
          </cell>
        </row>
        <row r="3715">
          <cell r="B3715" t="str">
            <v>South Nilandhe Atoll</v>
          </cell>
        </row>
        <row r="3716">
          <cell r="B3716" t="str">
            <v>Maalhosmadulu Dhekunuburi</v>
          </cell>
        </row>
        <row r="3717">
          <cell r="B3717" t="str">
            <v>South Maalhosmadulu</v>
          </cell>
        </row>
        <row r="3718">
          <cell r="B3718" t="str">
            <v>Thiladhunmathee Dhekunuburi</v>
          </cell>
        </row>
        <row r="3719">
          <cell r="B3719" t="str">
            <v>South Thiladhunmathi</v>
          </cell>
        </row>
        <row r="3720">
          <cell r="B3720" t="str">
            <v>Miladhunmadulu Uthuruburi</v>
          </cell>
        </row>
        <row r="3721">
          <cell r="B3721" t="str">
            <v>North Miladhunmadulu</v>
          </cell>
        </row>
        <row r="3722">
          <cell r="B3722" t="str">
            <v>Miladhunmadulu Dhekunuburi</v>
          </cell>
        </row>
        <row r="3723">
          <cell r="B3723" t="str">
            <v>South Miladhunmadulu</v>
          </cell>
        </row>
        <row r="3724">
          <cell r="B3724" t="str">
            <v>Maaleatholhu</v>
          </cell>
        </row>
        <row r="3725">
          <cell r="B3725" t="str">
            <v>Male Atoll</v>
          </cell>
        </row>
        <row r="3726">
          <cell r="B3726" t="str">
            <v>Huvadhuatholhu Uthuruburi</v>
          </cell>
        </row>
        <row r="3727">
          <cell r="B3727" t="str">
            <v>North Huvadhu Atoll</v>
          </cell>
        </row>
        <row r="3728">
          <cell r="B3728" t="str">
            <v>Huvadhuatholhu Dhekunuburi</v>
          </cell>
        </row>
        <row r="3729">
          <cell r="B3729" t="str">
            <v>South Huvadhu Atoll</v>
          </cell>
        </row>
        <row r="3730">
          <cell r="B3730" t="str">
            <v>Fuvammulah</v>
          </cell>
        </row>
        <row r="3731">
          <cell r="B3731" t="str">
            <v>Fuvammulah</v>
          </cell>
        </row>
        <row r="3732">
          <cell r="B3732" t="str">
            <v>Addu</v>
          </cell>
        </row>
        <row r="3733">
          <cell r="B3733" t="str">
            <v>Addu City</v>
          </cell>
        </row>
        <row r="3734">
          <cell r="B3734" t="str">
            <v>Maale</v>
          </cell>
        </row>
        <row r="3735">
          <cell r="B3735" t="str">
            <v>Male</v>
          </cell>
        </row>
        <row r="3736">
          <cell r="B3736" t="str">
            <v>Central Region</v>
          </cell>
        </row>
        <row r="3737">
          <cell r="B3737" t="str">
            <v>Chapakati</v>
          </cell>
        </row>
        <row r="3738">
          <cell r="B3738" t="str">
            <v>Dedza</v>
          </cell>
        </row>
        <row r="3739">
          <cell r="B3739" t="str">
            <v>Dedza</v>
          </cell>
        </row>
        <row r="3740">
          <cell r="B3740" t="str">
            <v>Dowa</v>
          </cell>
        </row>
        <row r="3741">
          <cell r="B3741" t="str">
            <v>Dowa</v>
          </cell>
        </row>
        <row r="3742">
          <cell r="B3742" t="str">
            <v>Kasungu</v>
          </cell>
        </row>
        <row r="3743">
          <cell r="B3743" t="str">
            <v>Kasungu</v>
          </cell>
        </row>
        <row r="3744">
          <cell r="B3744" t="str">
            <v>Lilongwe</v>
          </cell>
        </row>
        <row r="3745">
          <cell r="B3745" t="str">
            <v>Lilongwe</v>
          </cell>
        </row>
        <row r="3746">
          <cell r="B3746" t="str">
            <v>Mchinji</v>
          </cell>
        </row>
        <row r="3747">
          <cell r="B3747" t="str">
            <v>Mchinji</v>
          </cell>
        </row>
        <row r="3748">
          <cell r="B3748" t="str">
            <v>Ntchisi</v>
          </cell>
        </row>
        <row r="3749">
          <cell r="B3749" t="str">
            <v>Ntchisi</v>
          </cell>
        </row>
        <row r="3750">
          <cell r="B3750" t="str">
            <v>Nkhotakota</v>
          </cell>
        </row>
        <row r="3751">
          <cell r="B3751" t="str">
            <v>Nkhotakota</v>
          </cell>
        </row>
        <row r="3752">
          <cell r="B3752" t="str">
            <v>Ntcheu</v>
          </cell>
        </row>
        <row r="3753">
          <cell r="B3753" t="str">
            <v>Ntcheu</v>
          </cell>
        </row>
        <row r="3754">
          <cell r="B3754" t="str">
            <v>Salima</v>
          </cell>
        </row>
        <row r="3755">
          <cell r="B3755" t="str">
            <v>Salima</v>
          </cell>
        </row>
        <row r="3756">
          <cell r="B3756" t="str">
            <v>Northern Region</v>
          </cell>
        </row>
        <row r="3757">
          <cell r="B3757" t="str">
            <v>Chakumpoto</v>
          </cell>
        </row>
        <row r="3758">
          <cell r="B3758" t="str">
            <v>Chitipa</v>
          </cell>
        </row>
        <row r="3759">
          <cell r="B3759" t="str">
            <v>Chitipa</v>
          </cell>
        </row>
        <row r="3760">
          <cell r="B3760" t="str">
            <v>Karonga</v>
          </cell>
        </row>
        <row r="3761">
          <cell r="B3761" t="str">
            <v>Karonga</v>
          </cell>
        </row>
        <row r="3762">
          <cell r="B3762" t="str">
            <v>Likoma</v>
          </cell>
        </row>
        <row r="3763">
          <cell r="B3763" t="str">
            <v>Likoma</v>
          </cell>
        </row>
        <row r="3764">
          <cell r="B3764" t="str">
            <v>Mzimba</v>
          </cell>
        </row>
        <row r="3765">
          <cell r="B3765" t="str">
            <v>Mzimba</v>
          </cell>
        </row>
        <row r="3766">
          <cell r="B3766" t="str">
            <v>Nkhata Bay</v>
          </cell>
        </row>
        <row r="3767">
          <cell r="B3767" t="str">
            <v>Nkhata Bay</v>
          </cell>
        </row>
        <row r="3768">
          <cell r="B3768" t="str">
            <v>Rumphi</v>
          </cell>
        </row>
        <row r="3769">
          <cell r="B3769" t="str">
            <v>Rumphi</v>
          </cell>
        </row>
        <row r="3770">
          <cell r="B3770" t="str">
            <v>Southern Region</v>
          </cell>
        </row>
        <row r="3771">
          <cell r="B3771" t="str">
            <v>Chakumwera</v>
          </cell>
        </row>
        <row r="3772">
          <cell r="B3772" t="str">
            <v>Balaka</v>
          </cell>
        </row>
        <row r="3773">
          <cell r="B3773" t="str">
            <v>Balaka</v>
          </cell>
        </row>
        <row r="3774">
          <cell r="B3774" t="str">
            <v>Blantyre</v>
          </cell>
        </row>
        <row r="3775">
          <cell r="B3775" t="str">
            <v>Blantyre</v>
          </cell>
        </row>
        <row r="3776">
          <cell r="B3776" t="str">
            <v>Chikwawa</v>
          </cell>
        </row>
        <row r="3777">
          <cell r="B3777" t="str">
            <v>Chikwawa</v>
          </cell>
        </row>
        <row r="3778">
          <cell r="B3778" t="str">
            <v>Chiradzulu</v>
          </cell>
        </row>
        <row r="3779">
          <cell r="B3779" t="str">
            <v>Chiradzulu</v>
          </cell>
        </row>
        <row r="3780">
          <cell r="B3780" t="str">
            <v>Mangochi</v>
          </cell>
        </row>
        <row r="3781">
          <cell r="B3781" t="str">
            <v>Mangochi</v>
          </cell>
        </row>
        <row r="3782">
          <cell r="B3782" t="str">
            <v>Machinga</v>
          </cell>
        </row>
        <row r="3783">
          <cell r="B3783" t="str">
            <v>Machinga</v>
          </cell>
        </row>
        <row r="3784">
          <cell r="B3784" t="str">
            <v>Mulanje</v>
          </cell>
        </row>
        <row r="3785">
          <cell r="B3785" t="str">
            <v>Mulanje</v>
          </cell>
        </row>
        <row r="3786">
          <cell r="B3786" t="str">
            <v>Mwanza</v>
          </cell>
        </row>
        <row r="3787">
          <cell r="B3787" t="str">
            <v>Mwanza</v>
          </cell>
        </row>
        <row r="3788">
          <cell r="B3788" t="str">
            <v>Neno</v>
          </cell>
        </row>
        <row r="3789">
          <cell r="B3789" t="str">
            <v>Neno</v>
          </cell>
        </row>
        <row r="3790">
          <cell r="B3790" t="str">
            <v>Nsanje</v>
          </cell>
        </row>
        <row r="3791">
          <cell r="B3791" t="str">
            <v>Nsanje</v>
          </cell>
        </row>
        <row r="3792">
          <cell r="B3792" t="str">
            <v>Phalombe</v>
          </cell>
        </row>
        <row r="3793">
          <cell r="B3793" t="str">
            <v>Phalombe</v>
          </cell>
        </row>
        <row r="3794">
          <cell r="B3794" t="str">
            <v>Thyolo</v>
          </cell>
        </row>
        <row r="3795">
          <cell r="B3795" t="str">
            <v>Thyolo</v>
          </cell>
        </row>
        <row r="3796">
          <cell r="B3796" t="str">
            <v>Zomba</v>
          </cell>
        </row>
        <row r="3797">
          <cell r="B3797" t="str">
            <v>Zomba</v>
          </cell>
        </row>
        <row r="3798">
          <cell r="B3798" t="str">
            <v>Aguascalientes</v>
          </cell>
        </row>
        <row r="3799">
          <cell r="B3799" t="str">
            <v>Baja California</v>
          </cell>
        </row>
        <row r="3800">
          <cell r="B3800" t="str">
            <v>Baja California Sur</v>
          </cell>
        </row>
        <row r="3801">
          <cell r="B3801" t="str">
            <v>Campeche</v>
          </cell>
        </row>
        <row r="3802">
          <cell r="B3802" t="str">
            <v>Chihuahua</v>
          </cell>
        </row>
        <row r="3803">
          <cell r="B3803" t="str">
            <v>Chiapas</v>
          </cell>
        </row>
        <row r="3804">
          <cell r="B3804" t="str">
            <v>Coahuila de Zaragoza</v>
          </cell>
        </row>
        <row r="3805">
          <cell r="B3805" t="str">
            <v>Colima</v>
          </cell>
        </row>
        <row r="3806">
          <cell r="B3806" t="str">
            <v>Durango</v>
          </cell>
        </row>
        <row r="3807">
          <cell r="B3807" t="str">
            <v>Guerrero</v>
          </cell>
        </row>
        <row r="3808">
          <cell r="B3808" t="str">
            <v>Guanajuato</v>
          </cell>
        </row>
        <row r="3809">
          <cell r="B3809" t="str">
            <v>Hidalgo</v>
          </cell>
        </row>
        <row r="3810">
          <cell r="B3810" t="str">
            <v>Jalisco</v>
          </cell>
        </row>
        <row r="3811">
          <cell r="B3811" t="str">
            <v>México</v>
          </cell>
        </row>
        <row r="3812">
          <cell r="B3812" t="str">
            <v>Michoacán de Ocampo</v>
          </cell>
        </row>
        <row r="3813">
          <cell r="B3813" t="str">
            <v>Morelos</v>
          </cell>
        </row>
        <row r="3814">
          <cell r="B3814" t="str">
            <v>Nayarit</v>
          </cell>
        </row>
        <row r="3815">
          <cell r="B3815" t="str">
            <v>Nuevo León</v>
          </cell>
        </row>
        <row r="3816">
          <cell r="B3816" t="str">
            <v>Oaxaca</v>
          </cell>
        </row>
        <row r="3817">
          <cell r="B3817" t="str">
            <v>Puebla</v>
          </cell>
        </row>
        <row r="3818">
          <cell r="B3818" t="str">
            <v>Querétaro</v>
          </cell>
        </row>
        <row r="3819">
          <cell r="B3819" t="str">
            <v>Quintana Roo</v>
          </cell>
        </row>
        <row r="3820">
          <cell r="B3820" t="str">
            <v>Sinaloa</v>
          </cell>
        </row>
        <row r="3821">
          <cell r="B3821" t="str">
            <v>San Luis Potosí</v>
          </cell>
        </row>
        <row r="3822">
          <cell r="B3822" t="str">
            <v>Sonora</v>
          </cell>
        </row>
        <row r="3823">
          <cell r="B3823" t="str">
            <v>Tabasco</v>
          </cell>
        </row>
        <row r="3824">
          <cell r="B3824" t="str">
            <v>Tamaulipas</v>
          </cell>
        </row>
        <row r="3825">
          <cell r="B3825" t="str">
            <v>Tlaxcala</v>
          </cell>
        </row>
        <row r="3826">
          <cell r="B3826" t="str">
            <v>Veracruz de Ignacio de la Llave</v>
          </cell>
        </row>
        <row r="3827">
          <cell r="B3827" t="str">
            <v>Yucatán</v>
          </cell>
        </row>
        <row r="3828">
          <cell r="B3828" t="str">
            <v>Zacatecas</v>
          </cell>
        </row>
        <row r="3829">
          <cell r="B3829" t="str">
            <v>Ciudad de México</v>
          </cell>
        </row>
        <row r="3830">
          <cell r="B3830" t="str">
            <v>Wilayah Persekutuan Kuala Lumpur</v>
          </cell>
        </row>
        <row r="3831">
          <cell r="B3831" t="str">
            <v>Wilayah Persekutuan Labuan</v>
          </cell>
        </row>
        <row r="3832">
          <cell r="B3832" t="str">
            <v>Wilayah Persekutuan Putrajaya</v>
          </cell>
        </row>
        <row r="3833">
          <cell r="B3833" t="str">
            <v>Johor</v>
          </cell>
        </row>
        <row r="3834">
          <cell r="B3834" t="str">
            <v>Kedah</v>
          </cell>
        </row>
        <row r="3835">
          <cell r="B3835" t="str">
            <v>Kelantan</v>
          </cell>
        </row>
        <row r="3836">
          <cell r="B3836" t="str">
            <v>Melaka</v>
          </cell>
        </row>
        <row r="3837">
          <cell r="B3837" t="str">
            <v>Negeri Sembilan</v>
          </cell>
        </row>
        <row r="3838">
          <cell r="B3838" t="str">
            <v>Pahang</v>
          </cell>
        </row>
        <row r="3839">
          <cell r="B3839" t="str">
            <v>Pulau Pinang</v>
          </cell>
        </row>
        <row r="3840">
          <cell r="B3840" t="str">
            <v>Perak</v>
          </cell>
        </row>
        <row r="3841">
          <cell r="B3841" t="str">
            <v>Perlis</v>
          </cell>
        </row>
        <row r="3842">
          <cell r="B3842" t="str">
            <v>Selangor</v>
          </cell>
        </row>
        <row r="3843">
          <cell r="B3843" t="str">
            <v>Terengganu</v>
          </cell>
        </row>
        <row r="3844">
          <cell r="B3844" t="str">
            <v>Sabah</v>
          </cell>
        </row>
        <row r="3845">
          <cell r="B3845" t="str">
            <v>Sarawak</v>
          </cell>
        </row>
        <row r="3846">
          <cell r="B3846" t="str">
            <v>Maputo</v>
          </cell>
        </row>
        <row r="3847">
          <cell r="B3847" t="str">
            <v>Niassa</v>
          </cell>
        </row>
        <row r="3848">
          <cell r="B3848" t="str">
            <v>Manica</v>
          </cell>
        </row>
        <row r="3849">
          <cell r="B3849" t="str">
            <v>Gaza</v>
          </cell>
        </row>
        <row r="3850">
          <cell r="B3850" t="str">
            <v>Inhambane</v>
          </cell>
        </row>
        <row r="3851">
          <cell r="B3851" t="str">
            <v>Maputo</v>
          </cell>
        </row>
        <row r="3852">
          <cell r="B3852" t="str">
            <v>Nampula</v>
          </cell>
        </row>
        <row r="3853">
          <cell r="B3853" t="str">
            <v>Cabo Delgado</v>
          </cell>
        </row>
        <row r="3854">
          <cell r="B3854" t="str">
            <v>Zambézia</v>
          </cell>
        </row>
        <row r="3855">
          <cell r="B3855" t="str">
            <v>Sofala</v>
          </cell>
        </row>
        <row r="3856">
          <cell r="B3856" t="str">
            <v>Tete</v>
          </cell>
        </row>
        <row r="3857">
          <cell r="B3857" t="str">
            <v>Zambezi</v>
          </cell>
        </row>
        <row r="3858">
          <cell r="B3858" t="str">
            <v>Erongo</v>
          </cell>
        </row>
        <row r="3859">
          <cell r="B3859" t="str">
            <v>Hardap</v>
          </cell>
        </row>
        <row r="3860">
          <cell r="B3860" t="str">
            <v>Karas</v>
          </cell>
        </row>
        <row r="3861">
          <cell r="B3861" t="str">
            <v>Kavango East</v>
          </cell>
        </row>
        <row r="3862">
          <cell r="B3862" t="str">
            <v>Khomas</v>
          </cell>
        </row>
        <row r="3863">
          <cell r="B3863" t="str">
            <v>Kunene</v>
          </cell>
        </row>
        <row r="3864">
          <cell r="B3864" t="str">
            <v>Kavango West</v>
          </cell>
        </row>
        <row r="3865">
          <cell r="B3865" t="str">
            <v>Otjozondjupa</v>
          </cell>
        </row>
        <row r="3866">
          <cell r="B3866" t="str">
            <v>Omaheke</v>
          </cell>
        </row>
        <row r="3867">
          <cell r="B3867" t="str">
            <v>Oshana</v>
          </cell>
        </row>
        <row r="3868">
          <cell r="B3868" t="str">
            <v>Omusati</v>
          </cell>
        </row>
        <row r="3869">
          <cell r="B3869" t="str">
            <v>Oshikoto</v>
          </cell>
        </row>
        <row r="3870">
          <cell r="B3870" t="str">
            <v>Ohangwena</v>
          </cell>
        </row>
        <row r="3871">
          <cell r="B3871" t="str">
            <v>Niamey</v>
          </cell>
        </row>
        <row r="3872">
          <cell r="B3872" t="str">
            <v>Agadez</v>
          </cell>
        </row>
        <row r="3873">
          <cell r="B3873" t="str">
            <v>Diffa</v>
          </cell>
        </row>
        <row r="3874">
          <cell r="B3874" t="str">
            <v>Dosso</v>
          </cell>
        </row>
        <row r="3875">
          <cell r="B3875" t="str">
            <v>Maradi</v>
          </cell>
        </row>
        <row r="3876">
          <cell r="B3876" t="str">
            <v>Tahoua</v>
          </cell>
        </row>
        <row r="3877">
          <cell r="B3877" t="str">
            <v>Tillabéri</v>
          </cell>
        </row>
        <row r="3878">
          <cell r="B3878" t="str">
            <v>Zinder</v>
          </cell>
        </row>
        <row r="3879">
          <cell r="B3879" t="str">
            <v>Abia</v>
          </cell>
        </row>
        <row r="3880">
          <cell r="B3880" t="str">
            <v>Adamawa</v>
          </cell>
        </row>
        <row r="3881">
          <cell r="B3881" t="str">
            <v>Akwa Ibom</v>
          </cell>
        </row>
        <row r="3882">
          <cell r="B3882" t="str">
            <v>Anambra</v>
          </cell>
        </row>
        <row r="3883">
          <cell r="B3883" t="str">
            <v>Bauchi</v>
          </cell>
        </row>
        <row r="3884">
          <cell r="B3884" t="str">
            <v>Benue</v>
          </cell>
        </row>
        <row r="3885">
          <cell r="B3885" t="str">
            <v>Borno</v>
          </cell>
        </row>
        <row r="3886">
          <cell r="B3886" t="str">
            <v>Bayelsa</v>
          </cell>
        </row>
        <row r="3887">
          <cell r="B3887" t="str">
            <v>Cross River</v>
          </cell>
        </row>
        <row r="3888">
          <cell r="B3888" t="str">
            <v>Delta</v>
          </cell>
        </row>
        <row r="3889">
          <cell r="B3889" t="str">
            <v>Ebonyi</v>
          </cell>
        </row>
        <row r="3890">
          <cell r="B3890" t="str">
            <v>Edo</v>
          </cell>
        </row>
        <row r="3891">
          <cell r="B3891" t="str">
            <v>Ekiti</v>
          </cell>
        </row>
        <row r="3892">
          <cell r="B3892" t="str">
            <v>Enugu</v>
          </cell>
        </row>
        <row r="3893">
          <cell r="B3893" t="str">
            <v>Gombe</v>
          </cell>
        </row>
        <row r="3894">
          <cell r="B3894" t="str">
            <v>Imo</v>
          </cell>
        </row>
        <row r="3895">
          <cell r="B3895" t="str">
            <v>Jigawa</v>
          </cell>
        </row>
        <row r="3896">
          <cell r="B3896" t="str">
            <v>Kaduna</v>
          </cell>
        </row>
        <row r="3897">
          <cell r="B3897" t="str">
            <v>Kebbi</v>
          </cell>
        </row>
        <row r="3898">
          <cell r="B3898" t="str">
            <v>Kano</v>
          </cell>
        </row>
        <row r="3899">
          <cell r="B3899" t="str">
            <v>Kogi</v>
          </cell>
        </row>
        <row r="3900">
          <cell r="B3900" t="str">
            <v>Katsina</v>
          </cell>
        </row>
        <row r="3901">
          <cell r="B3901" t="str">
            <v>Kwara</v>
          </cell>
        </row>
        <row r="3902">
          <cell r="B3902" t="str">
            <v>Lagos</v>
          </cell>
        </row>
        <row r="3903">
          <cell r="B3903" t="str">
            <v>Nasarawa</v>
          </cell>
        </row>
        <row r="3904">
          <cell r="B3904" t="str">
            <v>Niger</v>
          </cell>
        </row>
        <row r="3905">
          <cell r="B3905" t="str">
            <v>Ogun</v>
          </cell>
        </row>
        <row r="3906">
          <cell r="B3906" t="str">
            <v>Ondo</v>
          </cell>
        </row>
        <row r="3907">
          <cell r="B3907" t="str">
            <v>Osun</v>
          </cell>
        </row>
        <row r="3908">
          <cell r="B3908" t="str">
            <v>Oyo</v>
          </cell>
        </row>
        <row r="3909">
          <cell r="B3909" t="str">
            <v>Plateau</v>
          </cell>
        </row>
        <row r="3910">
          <cell r="B3910" t="str">
            <v>Rivers</v>
          </cell>
        </row>
        <row r="3911">
          <cell r="B3911" t="str">
            <v>Sokoto</v>
          </cell>
        </row>
        <row r="3912">
          <cell r="B3912" t="str">
            <v>Taraba</v>
          </cell>
        </row>
        <row r="3913">
          <cell r="B3913" t="str">
            <v>Yobe</v>
          </cell>
        </row>
        <row r="3914">
          <cell r="B3914" t="str">
            <v>Zamfara</v>
          </cell>
        </row>
        <row r="3915">
          <cell r="B3915" t="str">
            <v>Abuja Federal Capital Territory</v>
          </cell>
        </row>
        <row r="3916">
          <cell r="B3916" t="str">
            <v>Boaco</v>
          </cell>
        </row>
        <row r="3917">
          <cell r="B3917" t="str">
            <v>Carazo</v>
          </cell>
        </row>
        <row r="3918">
          <cell r="B3918" t="str">
            <v>Chinandega</v>
          </cell>
        </row>
        <row r="3919">
          <cell r="B3919" t="str">
            <v>Chontales</v>
          </cell>
        </row>
        <row r="3920">
          <cell r="B3920" t="str">
            <v>Estelí</v>
          </cell>
        </row>
        <row r="3921">
          <cell r="B3921" t="str">
            <v>Granada</v>
          </cell>
        </row>
        <row r="3922">
          <cell r="B3922" t="str">
            <v>Jinotega</v>
          </cell>
        </row>
        <row r="3923">
          <cell r="B3923" t="str">
            <v>León</v>
          </cell>
        </row>
        <row r="3924">
          <cell r="B3924" t="str">
            <v>Madriz</v>
          </cell>
        </row>
        <row r="3925">
          <cell r="B3925" t="str">
            <v>Managua</v>
          </cell>
        </row>
        <row r="3926">
          <cell r="B3926" t="str">
            <v>Masaya</v>
          </cell>
        </row>
        <row r="3927">
          <cell r="B3927" t="str">
            <v>Matagalpa</v>
          </cell>
        </row>
        <row r="3928">
          <cell r="B3928" t="str">
            <v>Nueva Segovia</v>
          </cell>
        </row>
        <row r="3929">
          <cell r="B3929" t="str">
            <v>Rivas</v>
          </cell>
        </row>
        <row r="3930">
          <cell r="B3930" t="str">
            <v>Río San Juan</v>
          </cell>
        </row>
        <row r="3931">
          <cell r="B3931" t="str">
            <v>Costa Caribe Norte</v>
          </cell>
        </row>
        <row r="3932">
          <cell r="B3932" t="str">
            <v>Costa Caribe Sur</v>
          </cell>
        </row>
        <row r="3933">
          <cell r="B3933" t="str">
            <v>Drenthe</v>
          </cell>
        </row>
        <row r="3934">
          <cell r="B3934" t="str">
            <v>Flevoland</v>
          </cell>
        </row>
        <row r="3935">
          <cell r="B3935" t="str">
            <v>Fryslân</v>
          </cell>
        </row>
        <row r="3936">
          <cell r="B3936" t="str">
            <v>Gelderland</v>
          </cell>
        </row>
        <row r="3937">
          <cell r="B3937" t="str">
            <v>Groningen</v>
          </cell>
        </row>
        <row r="3938">
          <cell r="B3938" t="str">
            <v>Limburg</v>
          </cell>
        </row>
        <row r="3939">
          <cell r="B3939" t="str">
            <v>Noord-Brabant</v>
          </cell>
        </row>
        <row r="3940">
          <cell r="B3940" t="str">
            <v>Noord-Holland</v>
          </cell>
        </row>
        <row r="3941">
          <cell r="B3941" t="str">
            <v>Overijssel</v>
          </cell>
        </row>
        <row r="3942">
          <cell r="B3942" t="str">
            <v>Utrecht</v>
          </cell>
        </row>
        <row r="3943">
          <cell r="B3943" t="str">
            <v>Zeeland</v>
          </cell>
        </row>
        <row r="3944">
          <cell r="B3944" t="str">
            <v>Zuid-Holland</v>
          </cell>
        </row>
        <row r="3945">
          <cell r="B3945" t="str">
            <v>Aruba (see also separate country code entry under AW)</v>
          </cell>
        </row>
        <row r="3946">
          <cell r="B3946" t="str">
            <v>Curaçao (see also separate country code entry under CW)</v>
          </cell>
        </row>
        <row r="3947">
          <cell r="B3947" t="str">
            <v>Sint Maarten (see also separate country code entry under SX)</v>
          </cell>
        </row>
        <row r="3948">
          <cell r="B3948" t="str">
            <v>Bonaire (see also separate country code entry under BQ)</v>
          </cell>
        </row>
        <row r="3949">
          <cell r="B3949" t="str">
            <v>Saba (see also separate country code entry under BQ)</v>
          </cell>
        </row>
        <row r="3950">
          <cell r="B3950" t="str">
            <v>Sint Eustatius (see also separate country code entry under BQ)</v>
          </cell>
        </row>
        <row r="3951">
          <cell r="B3951" t="str">
            <v>Østfold</v>
          </cell>
        </row>
        <row r="3952">
          <cell r="B3952" t="str">
            <v>Østfold</v>
          </cell>
        </row>
        <row r="3953">
          <cell r="B3953" t="str">
            <v>Akershus</v>
          </cell>
        </row>
        <row r="3954">
          <cell r="B3954" t="str">
            <v>Akershus</v>
          </cell>
        </row>
        <row r="3955">
          <cell r="B3955" t="str">
            <v>Oslo</v>
          </cell>
        </row>
        <row r="3956">
          <cell r="B3956" t="str">
            <v>Oslo</v>
          </cell>
        </row>
        <row r="3957">
          <cell r="B3957" t="str">
            <v>Hedmark</v>
          </cell>
        </row>
        <row r="3958">
          <cell r="B3958" t="str">
            <v>Hedmark</v>
          </cell>
        </row>
        <row r="3959">
          <cell r="B3959" t="str">
            <v>Oppland</v>
          </cell>
        </row>
        <row r="3960">
          <cell r="B3960" t="str">
            <v>Oppland</v>
          </cell>
        </row>
        <row r="3961">
          <cell r="B3961" t="str">
            <v>Buskerud</v>
          </cell>
        </row>
        <row r="3962">
          <cell r="B3962" t="str">
            <v>Buskerud</v>
          </cell>
        </row>
        <row r="3963">
          <cell r="B3963" t="str">
            <v>Vestfold</v>
          </cell>
        </row>
        <row r="3964">
          <cell r="B3964" t="str">
            <v>Vestfold</v>
          </cell>
        </row>
        <row r="3965">
          <cell r="B3965" t="str">
            <v>Telemark</v>
          </cell>
        </row>
        <row r="3966">
          <cell r="B3966" t="str">
            <v>Telemark</v>
          </cell>
        </row>
        <row r="3967">
          <cell r="B3967" t="str">
            <v>Aust-Agder</v>
          </cell>
        </row>
        <row r="3968">
          <cell r="B3968" t="str">
            <v>Aust-Agder</v>
          </cell>
        </row>
        <row r="3969">
          <cell r="B3969" t="str">
            <v>Vest-Agder</v>
          </cell>
        </row>
        <row r="3970">
          <cell r="B3970" t="str">
            <v>Vest-Agder</v>
          </cell>
        </row>
        <row r="3971">
          <cell r="B3971" t="str">
            <v>Rogaland</v>
          </cell>
        </row>
        <row r="3972">
          <cell r="B3972" t="str">
            <v>Rogaland</v>
          </cell>
        </row>
        <row r="3973">
          <cell r="B3973" t="str">
            <v>Hordaland</v>
          </cell>
        </row>
        <row r="3974">
          <cell r="B3974" t="str">
            <v>Hordaland</v>
          </cell>
        </row>
        <row r="3975">
          <cell r="B3975" t="str">
            <v>Sogn og Fjordane</v>
          </cell>
        </row>
        <row r="3976">
          <cell r="B3976" t="str">
            <v>Sogn og Fjordane</v>
          </cell>
        </row>
        <row r="3977">
          <cell r="B3977" t="str">
            <v>Møre og Romsdal</v>
          </cell>
        </row>
        <row r="3978">
          <cell r="B3978" t="str">
            <v>Møre og Romsdal</v>
          </cell>
        </row>
        <row r="3979">
          <cell r="B3979" t="str">
            <v>Nordland</v>
          </cell>
        </row>
        <row r="3980">
          <cell r="B3980" t="str">
            <v>Nordland</v>
          </cell>
        </row>
        <row r="3981">
          <cell r="B3981" t="str">
            <v>Troms</v>
          </cell>
        </row>
        <row r="3982">
          <cell r="B3982" t="str">
            <v>Troms</v>
          </cell>
        </row>
        <row r="3983">
          <cell r="B3983" t="str">
            <v>Romsa</v>
          </cell>
        </row>
        <row r="3984">
          <cell r="B3984" t="str">
            <v>Finnmark</v>
          </cell>
        </row>
        <row r="3985">
          <cell r="B3985" t="str">
            <v>Finnmark</v>
          </cell>
        </row>
        <row r="3986">
          <cell r="B3986" t="str">
            <v>Finnmárku</v>
          </cell>
        </row>
        <row r="3987">
          <cell r="B3987" t="str">
            <v>Trøndelag</v>
          </cell>
        </row>
        <row r="3988">
          <cell r="B3988" t="str">
            <v>Trøndelag</v>
          </cell>
        </row>
        <row r="3989">
          <cell r="B3989" t="str">
            <v>Svalbard (Arctic Region) (see also separate country code entry under SJ)</v>
          </cell>
        </row>
        <row r="3990">
          <cell r="B3990" t="str">
            <v>Svalbard (Arctic Region) (see also separate country code entry under SJ)</v>
          </cell>
        </row>
        <row r="3991">
          <cell r="B3991" t="str">
            <v>Jan Mayen (Arctic Region) (see also separate country code entry under SJ)</v>
          </cell>
        </row>
        <row r="3992">
          <cell r="B3992" t="str">
            <v>Jan Mayen (Arctic Region) (see also separate country code entry under SJ)</v>
          </cell>
        </row>
        <row r="3993">
          <cell r="B3993" t="str">
            <v>Central</v>
          </cell>
        </row>
        <row r="3994">
          <cell r="B3994" t="str">
            <v>Madhyamanchal</v>
          </cell>
        </row>
        <row r="3995">
          <cell r="B3995" t="str">
            <v>Bagmati</v>
          </cell>
        </row>
        <row r="3996">
          <cell r="B3996" t="str">
            <v>Janakpur</v>
          </cell>
        </row>
        <row r="3997">
          <cell r="B3997" t="str">
            <v>Narayani</v>
          </cell>
        </row>
        <row r="3998">
          <cell r="B3998" t="str">
            <v>Mid Western</v>
          </cell>
        </row>
        <row r="3999">
          <cell r="B3999" t="str">
            <v>Madhya Pashchimanchal</v>
          </cell>
        </row>
        <row r="4000">
          <cell r="B4000" t="str">
            <v>Bheri</v>
          </cell>
        </row>
        <row r="4001">
          <cell r="B4001" t="str">
            <v>Karnali</v>
          </cell>
        </row>
        <row r="4002">
          <cell r="B4002" t="str">
            <v>Rapti</v>
          </cell>
        </row>
        <row r="4003">
          <cell r="B4003" t="str">
            <v>Western</v>
          </cell>
        </row>
        <row r="4004">
          <cell r="B4004" t="str">
            <v>Pashchimanchal</v>
          </cell>
        </row>
        <row r="4005">
          <cell r="B4005" t="str">
            <v>Dhawalagiri</v>
          </cell>
        </row>
        <row r="4006">
          <cell r="B4006" t="str">
            <v>Gandaki</v>
          </cell>
        </row>
        <row r="4007">
          <cell r="B4007" t="str">
            <v>Lumbini</v>
          </cell>
        </row>
        <row r="4008">
          <cell r="B4008" t="str">
            <v>Eastern</v>
          </cell>
        </row>
        <row r="4009">
          <cell r="B4009" t="str">
            <v>Purwanchal</v>
          </cell>
        </row>
        <row r="4010">
          <cell r="B4010" t="str">
            <v>Kosi</v>
          </cell>
        </row>
        <row r="4011">
          <cell r="B4011" t="str">
            <v>Mechi</v>
          </cell>
        </row>
        <row r="4012">
          <cell r="B4012" t="str">
            <v>Sagarmatha</v>
          </cell>
        </row>
        <row r="4013">
          <cell r="B4013" t="str">
            <v>Far Western</v>
          </cell>
        </row>
        <row r="4014">
          <cell r="B4014" t="str">
            <v>Sudur Pashchimanchal</v>
          </cell>
        </row>
        <row r="4015">
          <cell r="B4015" t="str">
            <v>Mahakali</v>
          </cell>
        </row>
        <row r="4016">
          <cell r="B4016" t="str">
            <v>Seti</v>
          </cell>
        </row>
        <row r="4017">
          <cell r="B4017" t="str">
            <v>Province 1</v>
          </cell>
        </row>
        <row r="4018">
          <cell r="B4018" t="str">
            <v>Pradesh 1</v>
          </cell>
        </row>
        <row r="4019">
          <cell r="B4019" t="str">
            <v>Province 2</v>
          </cell>
        </row>
        <row r="4020">
          <cell r="B4020" t="str">
            <v>Pradesh 2</v>
          </cell>
        </row>
        <row r="4021">
          <cell r="B4021" t="str">
            <v>Province 3</v>
          </cell>
        </row>
        <row r="4022">
          <cell r="B4022" t="str">
            <v>Pradesh 3</v>
          </cell>
        </row>
        <row r="4023">
          <cell r="B4023" t="str">
            <v>Gandaki</v>
          </cell>
        </row>
        <row r="4024">
          <cell r="B4024" t="str">
            <v>Gandaki</v>
          </cell>
        </row>
        <row r="4025">
          <cell r="B4025" t="str">
            <v>Province 5</v>
          </cell>
        </row>
        <row r="4026">
          <cell r="B4026" t="str">
            <v>Pradesh 5</v>
          </cell>
        </row>
        <row r="4027">
          <cell r="B4027" t="str">
            <v>Karnali</v>
          </cell>
        </row>
        <row r="4028">
          <cell r="B4028" t="str">
            <v>Karnali</v>
          </cell>
        </row>
        <row r="4029">
          <cell r="B4029" t="str">
            <v>Province 7</v>
          </cell>
        </row>
        <row r="4030">
          <cell r="B4030" t="str">
            <v>Pradesh 7</v>
          </cell>
        </row>
        <row r="4031">
          <cell r="B4031" t="str">
            <v>Aiwo</v>
          </cell>
        </row>
        <row r="4032">
          <cell r="B4032" t="str">
            <v>Aiwo</v>
          </cell>
        </row>
        <row r="4033">
          <cell r="B4033" t="str">
            <v>Anabar</v>
          </cell>
        </row>
        <row r="4034">
          <cell r="B4034" t="str">
            <v>Anabar</v>
          </cell>
        </row>
        <row r="4035">
          <cell r="B4035" t="str">
            <v>Anetan</v>
          </cell>
        </row>
        <row r="4036">
          <cell r="B4036" t="str">
            <v>Anetan</v>
          </cell>
        </row>
        <row r="4037">
          <cell r="B4037" t="str">
            <v>Anibare</v>
          </cell>
        </row>
        <row r="4038">
          <cell r="B4038" t="str">
            <v>Anibare</v>
          </cell>
        </row>
        <row r="4039">
          <cell r="B4039" t="str">
            <v>Baitsi</v>
          </cell>
        </row>
        <row r="4040">
          <cell r="B4040" t="str">
            <v>Baitsi</v>
          </cell>
        </row>
        <row r="4041">
          <cell r="B4041" t="str">
            <v>Boe</v>
          </cell>
        </row>
        <row r="4042">
          <cell r="B4042" t="str">
            <v>Boe</v>
          </cell>
        </row>
        <row r="4043">
          <cell r="B4043" t="str">
            <v>Buada</v>
          </cell>
        </row>
        <row r="4044">
          <cell r="B4044" t="str">
            <v>Buada</v>
          </cell>
        </row>
        <row r="4045">
          <cell r="B4045" t="str">
            <v>Denigomodu</v>
          </cell>
        </row>
        <row r="4046">
          <cell r="B4046" t="str">
            <v>Denigomodu</v>
          </cell>
        </row>
        <row r="4047">
          <cell r="B4047" t="str">
            <v>Ewa</v>
          </cell>
        </row>
        <row r="4048">
          <cell r="B4048" t="str">
            <v>Ewa</v>
          </cell>
        </row>
        <row r="4049">
          <cell r="B4049" t="str">
            <v>Ijuw</v>
          </cell>
        </row>
        <row r="4050">
          <cell r="B4050" t="str">
            <v>Ijuw</v>
          </cell>
        </row>
        <row r="4051">
          <cell r="B4051" t="str">
            <v>Meneng</v>
          </cell>
        </row>
        <row r="4052">
          <cell r="B4052" t="str">
            <v>Meneng</v>
          </cell>
        </row>
        <row r="4053">
          <cell r="B4053" t="str">
            <v>Nibok</v>
          </cell>
        </row>
        <row r="4054">
          <cell r="B4054" t="str">
            <v>Nibok</v>
          </cell>
        </row>
        <row r="4055">
          <cell r="B4055" t="str">
            <v>Uaboe</v>
          </cell>
        </row>
        <row r="4056">
          <cell r="B4056" t="str">
            <v>Uaboe</v>
          </cell>
        </row>
        <row r="4057">
          <cell r="B4057" t="str">
            <v>Yaren</v>
          </cell>
        </row>
        <row r="4058">
          <cell r="B4058" t="str">
            <v>Yaren</v>
          </cell>
        </row>
        <row r="4059">
          <cell r="B4059" t="str">
            <v>Auckland</v>
          </cell>
        </row>
        <row r="4060">
          <cell r="B4060" t="str">
            <v>Tāmaki-makau-rau</v>
          </cell>
        </row>
        <row r="4061">
          <cell r="B4061" t="str">
            <v>Bay of Plenty</v>
          </cell>
        </row>
        <row r="4062">
          <cell r="B4062" t="str">
            <v>Te Moana a Toi Te Huatahi</v>
          </cell>
        </row>
        <row r="4063">
          <cell r="B4063" t="str">
            <v>Canterbury</v>
          </cell>
        </row>
        <row r="4064">
          <cell r="B4064" t="str">
            <v>Waitaha</v>
          </cell>
        </row>
        <row r="4065">
          <cell r="B4065" t="str">
            <v>Gisborne</v>
          </cell>
        </row>
        <row r="4066">
          <cell r="B4066" t="str">
            <v>Tūranga nui a Kiwa</v>
          </cell>
        </row>
        <row r="4067">
          <cell r="B4067" t="str">
            <v>Hawke's Bay</v>
          </cell>
        </row>
        <row r="4068">
          <cell r="B4068" t="str">
            <v>Te Matau a Māui</v>
          </cell>
        </row>
        <row r="4069">
          <cell r="B4069" t="str">
            <v>Marlborough</v>
          </cell>
        </row>
        <row r="4070">
          <cell r="B4070" t="str">
            <v>Manawatu-Wanganui</v>
          </cell>
        </row>
        <row r="4071">
          <cell r="B4071" t="str">
            <v>Manawatu Whanganui</v>
          </cell>
        </row>
        <row r="4072">
          <cell r="B4072" t="str">
            <v>Nelson</v>
          </cell>
        </row>
        <row r="4073">
          <cell r="B4073" t="str">
            <v>Whakatū</v>
          </cell>
        </row>
        <row r="4074">
          <cell r="B4074" t="str">
            <v>Northland</v>
          </cell>
        </row>
        <row r="4075">
          <cell r="B4075" t="str">
            <v>Te Tai tokerau</v>
          </cell>
        </row>
        <row r="4076">
          <cell r="B4076" t="str">
            <v>Otago</v>
          </cell>
        </row>
        <row r="4077">
          <cell r="B4077" t="str">
            <v>Ō Tākou</v>
          </cell>
        </row>
        <row r="4078">
          <cell r="B4078" t="str">
            <v>Southland</v>
          </cell>
        </row>
        <row r="4079">
          <cell r="B4079" t="str">
            <v>Murihiku</v>
          </cell>
        </row>
        <row r="4080">
          <cell r="B4080" t="str">
            <v>Tasman</v>
          </cell>
        </row>
        <row r="4081">
          <cell r="B4081" t="str">
            <v>Taranaki</v>
          </cell>
        </row>
        <row r="4082">
          <cell r="B4082" t="str">
            <v>Taranaki</v>
          </cell>
        </row>
        <row r="4083">
          <cell r="B4083" t="str">
            <v>Wellington</v>
          </cell>
        </row>
        <row r="4084">
          <cell r="B4084" t="str">
            <v>Te Whanga-nui-a-Tara</v>
          </cell>
        </row>
        <row r="4085">
          <cell r="B4085" t="str">
            <v>Waikato</v>
          </cell>
        </row>
        <row r="4086">
          <cell r="B4086" t="str">
            <v>West Coast</v>
          </cell>
        </row>
        <row r="4087">
          <cell r="B4087" t="str">
            <v>Te Taihau ā uru</v>
          </cell>
        </row>
        <row r="4088">
          <cell r="B4088" t="str">
            <v>Chatham Islands Territory</v>
          </cell>
        </row>
        <row r="4089">
          <cell r="B4089" t="str">
            <v>Wharekauri</v>
          </cell>
        </row>
        <row r="4090">
          <cell r="B4090" t="str">
            <v>Janūb al Bāţinah</v>
          </cell>
        </row>
        <row r="4091">
          <cell r="B4091" t="str">
            <v>Shamāl al Bāţinah</v>
          </cell>
        </row>
        <row r="4092">
          <cell r="B4092" t="str">
            <v>Al Buraymī</v>
          </cell>
        </row>
        <row r="4093">
          <cell r="B4093" t="str">
            <v>Ad Dākhilīyah</v>
          </cell>
        </row>
        <row r="4094">
          <cell r="B4094" t="str">
            <v>Masqaţ</v>
          </cell>
        </row>
        <row r="4095">
          <cell r="B4095" t="str">
            <v>Musandam</v>
          </cell>
        </row>
        <row r="4096">
          <cell r="B4096" t="str">
            <v>Janūb ash Sharqīyah</v>
          </cell>
        </row>
        <row r="4097">
          <cell r="B4097" t="str">
            <v>Shamāl ash Sharqīyah</v>
          </cell>
        </row>
        <row r="4098">
          <cell r="B4098" t="str">
            <v>Al Wusţá</v>
          </cell>
        </row>
        <row r="4099">
          <cell r="B4099" t="str">
            <v>Az̧ Z̧āhirah</v>
          </cell>
        </row>
        <row r="4100">
          <cell r="B4100" t="str">
            <v>Z̧ufār</v>
          </cell>
        </row>
        <row r="4101">
          <cell r="B4101" t="str">
            <v>Emberá</v>
          </cell>
        </row>
        <row r="4102">
          <cell r="B4102" t="str">
            <v>Guna Yala</v>
          </cell>
        </row>
        <row r="4103">
          <cell r="B4103" t="str">
            <v>Ngöbe-Buglé</v>
          </cell>
        </row>
        <row r="4104">
          <cell r="B4104" t="str">
            <v>Bocas del Toro</v>
          </cell>
        </row>
        <row r="4105">
          <cell r="B4105" t="str">
            <v>Panamá Oeste</v>
          </cell>
        </row>
        <row r="4106">
          <cell r="B4106" t="str">
            <v>Coclé</v>
          </cell>
        </row>
        <row r="4107">
          <cell r="B4107" t="str">
            <v>Colón</v>
          </cell>
        </row>
        <row r="4108">
          <cell r="B4108" t="str">
            <v>Chiriquí</v>
          </cell>
        </row>
        <row r="4109">
          <cell r="B4109" t="str">
            <v>Darién</v>
          </cell>
        </row>
        <row r="4110">
          <cell r="B4110" t="str">
            <v>Herrera</v>
          </cell>
        </row>
        <row r="4111">
          <cell r="B4111" t="str">
            <v>Los Santos</v>
          </cell>
        </row>
        <row r="4112">
          <cell r="B4112" t="str">
            <v>Panamá</v>
          </cell>
        </row>
        <row r="4113">
          <cell r="B4113" t="str">
            <v>Veraguas</v>
          </cell>
        </row>
        <row r="4114">
          <cell r="B4114" t="str">
            <v>Amasunu</v>
          </cell>
        </row>
        <row r="4115">
          <cell r="B4115" t="str">
            <v>Amarumayu</v>
          </cell>
        </row>
        <row r="4116">
          <cell r="B4116" t="str">
            <v>Amazonas</v>
          </cell>
        </row>
        <row r="4117">
          <cell r="B4117" t="str">
            <v>Ankashu</v>
          </cell>
        </row>
        <row r="4118">
          <cell r="B4118" t="str">
            <v>Anqash</v>
          </cell>
        </row>
        <row r="4119">
          <cell r="B4119" t="str">
            <v>Ancash</v>
          </cell>
        </row>
        <row r="4120">
          <cell r="B4120" t="str">
            <v>Apurimaq</v>
          </cell>
        </row>
        <row r="4121">
          <cell r="B4121" t="str">
            <v>Apurimaq</v>
          </cell>
        </row>
        <row r="4122">
          <cell r="B4122" t="str">
            <v>Apurímac</v>
          </cell>
        </row>
        <row r="4123">
          <cell r="B4123" t="str">
            <v>Arikipa</v>
          </cell>
        </row>
        <row r="4124">
          <cell r="B4124" t="str">
            <v>Ariqipa</v>
          </cell>
        </row>
        <row r="4125">
          <cell r="B4125" t="str">
            <v>Arequipa</v>
          </cell>
        </row>
        <row r="4126">
          <cell r="B4126" t="str">
            <v>Ayaquchu</v>
          </cell>
        </row>
        <row r="4127">
          <cell r="B4127" t="str">
            <v>Ayakuchu</v>
          </cell>
        </row>
        <row r="4128">
          <cell r="B4128" t="str">
            <v>Ayacucho</v>
          </cell>
        </row>
        <row r="4129">
          <cell r="B4129" t="str">
            <v>Qajamarka</v>
          </cell>
        </row>
        <row r="4130">
          <cell r="B4130" t="str">
            <v>Kashamarka</v>
          </cell>
        </row>
        <row r="4131">
          <cell r="B4131" t="str">
            <v>Cajamarca</v>
          </cell>
        </row>
        <row r="4132">
          <cell r="B4132" t="str">
            <v>Kallao</v>
          </cell>
        </row>
        <row r="4133">
          <cell r="B4133" t="str">
            <v>Qallaw</v>
          </cell>
        </row>
        <row r="4134">
          <cell r="B4134" t="str">
            <v>El Callao</v>
          </cell>
        </row>
        <row r="4135">
          <cell r="B4135" t="str">
            <v>Kusku</v>
          </cell>
        </row>
        <row r="4136">
          <cell r="B4136" t="str">
            <v>Qusqu</v>
          </cell>
        </row>
        <row r="4137">
          <cell r="B4137" t="str">
            <v>Cusco</v>
          </cell>
        </row>
        <row r="4138">
          <cell r="B4138" t="str">
            <v>Wanuku</v>
          </cell>
        </row>
        <row r="4139">
          <cell r="B4139" t="str">
            <v>Wanuku</v>
          </cell>
        </row>
        <row r="4140">
          <cell r="B4140" t="str">
            <v>Huánuco</v>
          </cell>
        </row>
        <row r="4141">
          <cell r="B4141" t="str">
            <v>Wankawelika</v>
          </cell>
        </row>
        <row r="4142">
          <cell r="B4142" t="str">
            <v>Wankawillka</v>
          </cell>
        </row>
        <row r="4143">
          <cell r="B4143" t="str">
            <v>Huancavelica</v>
          </cell>
        </row>
        <row r="4144">
          <cell r="B4144" t="str">
            <v>Ika</v>
          </cell>
        </row>
        <row r="4145">
          <cell r="B4145" t="str">
            <v>Ika</v>
          </cell>
        </row>
        <row r="4146">
          <cell r="B4146" t="str">
            <v>Ica</v>
          </cell>
        </row>
        <row r="4147">
          <cell r="B4147" t="str">
            <v>Junin</v>
          </cell>
        </row>
        <row r="4148">
          <cell r="B4148" t="str">
            <v>Hunin</v>
          </cell>
        </row>
        <row r="4149">
          <cell r="B4149" t="str">
            <v>Junín</v>
          </cell>
        </row>
        <row r="4150">
          <cell r="B4150" t="str">
            <v>La Libertad</v>
          </cell>
        </row>
        <row r="4151">
          <cell r="B4151" t="str">
            <v>Qispi kay</v>
          </cell>
        </row>
        <row r="4152">
          <cell r="B4152" t="str">
            <v>La Libertad</v>
          </cell>
        </row>
        <row r="4153">
          <cell r="B4153" t="str">
            <v>Lambayeque</v>
          </cell>
        </row>
        <row r="4154">
          <cell r="B4154" t="str">
            <v>Lampalliqi</v>
          </cell>
        </row>
        <row r="4155">
          <cell r="B4155" t="str">
            <v>Lambayeque</v>
          </cell>
        </row>
        <row r="4156">
          <cell r="B4156" t="str">
            <v>Lima</v>
          </cell>
        </row>
        <row r="4157">
          <cell r="B4157" t="str">
            <v>Lima</v>
          </cell>
        </row>
        <row r="4158">
          <cell r="B4158" t="str">
            <v>Lima</v>
          </cell>
        </row>
        <row r="4159">
          <cell r="B4159" t="str">
            <v>Luritu</v>
          </cell>
        </row>
        <row r="4160">
          <cell r="B4160" t="str">
            <v>Luritu</v>
          </cell>
        </row>
        <row r="4161">
          <cell r="B4161" t="str">
            <v>Loreto</v>
          </cell>
        </row>
        <row r="4162">
          <cell r="B4162" t="str">
            <v>Madre de Dios</v>
          </cell>
        </row>
        <row r="4163">
          <cell r="B4163" t="str">
            <v>Mayutata</v>
          </cell>
        </row>
        <row r="4164">
          <cell r="B4164" t="str">
            <v>Madre de Dios</v>
          </cell>
        </row>
        <row r="4165">
          <cell r="B4165" t="str">
            <v>Moqwegwa</v>
          </cell>
        </row>
        <row r="4166">
          <cell r="B4166" t="str">
            <v>Muqiwa</v>
          </cell>
        </row>
        <row r="4167">
          <cell r="B4167" t="str">
            <v>Moquegua</v>
          </cell>
        </row>
        <row r="4168">
          <cell r="B4168" t="str">
            <v>Pasqu</v>
          </cell>
        </row>
        <row r="4169">
          <cell r="B4169" t="str">
            <v>Pasqu</v>
          </cell>
        </row>
        <row r="4170">
          <cell r="B4170" t="str">
            <v>Pasco</v>
          </cell>
        </row>
        <row r="4171">
          <cell r="B4171" t="str">
            <v>Piura</v>
          </cell>
        </row>
        <row r="4172">
          <cell r="B4172" t="str">
            <v>Piwra</v>
          </cell>
        </row>
        <row r="4173">
          <cell r="B4173" t="str">
            <v>Piura</v>
          </cell>
        </row>
        <row r="4174">
          <cell r="B4174" t="str">
            <v>Puno</v>
          </cell>
        </row>
        <row r="4175">
          <cell r="B4175" t="str">
            <v>Punu</v>
          </cell>
        </row>
        <row r="4176">
          <cell r="B4176" t="str">
            <v>Puno</v>
          </cell>
        </row>
        <row r="4177">
          <cell r="B4177" t="str">
            <v>San Martín</v>
          </cell>
        </row>
        <row r="4178">
          <cell r="B4178" t="str">
            <v>San Martin</v>
          </cell>
        </row>
        <row r="4179">
          <cell r="B4179" t="str">
            <v>San Martín</v>
          </cell>
        </row>
        <row r="4180">
          <cell r="B4180" t="str">
            <v>Takna</v>
          </cell>
        </row>
        <row r="4181">
          <cell r="B4181" t="str">
            <v>Taqna</v>
          </cell>
        </row>
        <row r="4182">
          <cell r="B4182" t="str">
            <v>Tacna</v>
          </cell>
        </row>
        <row r="4183">
          <cell r="B4183" t="str">
            <v>Tumbes</v>
          </cell>
        </row>
        <row r="4184">
          <cell r="B4184" t="str">
            <v>Tumpis</v>
          </cell>
        </row>
        <row r="4185">
          <cell r="B4185" t="str">
            <v>Tumbes</v>
          </cell>
        </row>
        <row r="4186">
          <cell r="B4186" t="str">
            <v>Ukayali</v>
          </cell>
        </row>
        <row r="4187">
          <cell r="B4187" t="str">
            <v>Ukayali</v>
          </cell>
        </row>
        <row r="4188">
          <cell r="B4188" t="str">
            <v>Ucayali</v>
          </cell>
        </row>
        <row r="4189">
          <cell r="B4189" t="str">
            <v>Lima hatun llaqta</v>
          </cell>
        </row>
        <row r="4190">
          <cell r="B4190" t="str">
            <v>Lima llaqta suyu</v>
          </cell>
        </row>
        <row r="4191">
          <cell r="B4191" t="str">
            <v>Municipalidad Metropolitana de Lima</v>
          </cell>
        </row>
        <row r="4192">
          <cell r="B4192" t="str">
            <v>National Capital District (Port Moresby)</v>
          </cell>
        </row>
        <row r="4193">
          <cell r="B4193" t="str">
            <v>Chimbu</v>
          </cell>
        </row>
        <row r="4194">
          <cell r="B4194" t="str">
            <v>Central</v>
          </cell>
        </row>
        <row r="4195">
          <cell r="B4195" t="str">
            <v>East New Britain</v>
          </cell>
        </row>
        <row r="4196">
          <cell r="B4196" t="str">
            <v>Eastern Highlands</v>
          </cell>
        </row>
        <row r="4197">
          <cell r="B4197" t="str">
            <v>Enga</v>
          </cell>
        </row>
        <row r="4198">
          <cell r="B4198" t="str">
            <v>East Sepik</v>
          </cell>
        </row>
        <row r="4199">
          <cell r="B4199" t="str">
            <v>Gulf</v>
          </cell>
        </row>
        <row r="4200">
          <cell r="B4200" t="str">
            <v>Hela</v>
          </cell>
        </row>
        <row r="4201">
          <cell r="B4201" t="str">
            <v>Jiwaka</v>
          </cell>
        </row>
        <row r="4202">
          <cell r="B4202" t="str">
            <v>Milne Bay</v>
          </cell>
        </row>
        <row r="4203">
          <cell r="B4203" t="str">
            <v>Morobe</v>
          </cell>
        </row>
        <row r="4204">
          <cell r="B4204" t="str">
            <v>Madang</v>
          </cell>
        </row>
        <row r="4205">
          <cell r="B4205" t="str">
            <v>Manus</v>
          </cell>
        </row>
        <row r="4206">
          <cell r="B4206" t="str">
            <v>New Ireland</v>
          </cell>
        </row>
        <row r="4207">
          <cell r="B4207" t="str">
            <v>Northern</v>
          </cell>
        </row>
        <row r="4208">
          <cell r="B4208" t="str">
            <v>West Sepik</v>
          </cell>
        </row>
        <row r="4209">
          <cell r="B4209" t="str">
            <v>Southern Highlands</v>
          </cell>
        </row>
        <row r="4210">
          <cell r="B4210" t="str">
            <v>West New Britain</v>
          </cell>
        </row>
        <row r="4211">
          <cell r="B4211" t="str">
            <v>Western Highlands</v>
          </cell>
        </row>
        <row r="4212">
          <cell r="B4212" t="str">
            <v>Western</v>
          </cell>
        </row>
        <row r="4213">
          <cell r="B4213" t="str">
            <v>Bougainville</v>
          </cell>
        </row>
        <row r="4214">
          <cell r="B4214" t="str">
            <v>National Capital Region</v>
          </cell>
        </row>
        <row r="4215">
          <cell r="B4215" t="str">
            <v>Pambansang Punong Rehiyon</v>
          </cell>
        </row>
        <row r="4216">
          <cell r="B4216" t="str">
            <v>Ilocos (Region I)</v>
          </cell>
        </row>
        <row r="4217">
          <cell r="B4217" t="str">
            <v>Rehiyon ng Iloko</v>
          </cell>
        </row>
        <row r="4218">
          <cell r="B4218" t="str">
            <v>Ilocos Norte</v>
          </cell>
        </row>
        <row r="4219">
          <cell r="B4219" t="str">
            <v>Hilagang Iloko</v>
          </cell>
        </row>
        <row r="4220">
          <cell r="B4220" t="str">
            <v>Ilocos Sur</v>
          </cell>
        </row>
        <row r="4221">
          <cell r="B4221" t="str">
            <v>Timog Iloko</v>
          </cell>
        </row>
        <row r="4222">
          <cell r="B4222" t="str">
            <v>La Union</v>
          </cell>
        </row>
        <row r="4223">
          <cell r="B4223" t="str">
            <v>La Unyon</v>
          </cell>
        </row>
        <row r="4224">
          <cell r="B4224" t="str">
            <v>Pangasinan</v>
          </cell>
        </row>
        <row r="4225">
          <cell r="B4225" t="str">
            <v>Pangasinan</v>
          </cell>
        </row>
        <row r="4226">
          <cell r="B4226" t="str">
            <v>Cagayan Valley (Region II)</v>
          </cell>
        </row>
        <row r="4227">
          <cell r="B4227" t="str">
            <v>Rehiyon ng Lambak ng Kagayan</v>
          </cell>
        </row>
        <row r="4228">
          <cell r="B4228" t="str">
            <v>Batanes</v>
          </cell>
        </row>
        <row r="4229">
          <cell r="B4229" t="str">
            <v>Batanes</v>
          </cell>
        </row>
        <row r="4230">
          <cell r="B4230" t="str">
            <v>Cagayan</v>
          </cell>
        </row>
        <row r="4231">
          <cell r="B4231" t="str">
            <v>Kagayan</v>
          </cell>
        </row>
        <row r="4232">
          <cell r="B4232" t="str">
            <v>Isabela</v>
          </cell>
        </row>
        <row r="4233">
          <cell r="B4233" t="str">
            <v>Isabela</v>
          </cell>
        </row>
        <row r="4234">
          <cell r="B4234" t="str">
            <v>Nueva Vizcaya</v>
          </cell>
        </row>
        <row r="4235">
          <cell r="B4235" t="str">
            <v>Nuweva Biskaya</v>
          </cell>
        </row>
        <row r="4236">
          <cell r="B4236" t="str">
            <v>Quirino</v>
          </cell>
        </row>
        <row r="4237">
          <cell r="B4237" t="str">
            <v>Kirino</v>
          </cell>
        </row>
        <row r="4238">
          <cell r="B4238" t="str">
            <v>Central Luzon (Region III)</v>
          </cell>
        </row>
        <row r="4239">
          <cell r="B4239" t="str">
            <v>Rehiyon ng Gitnang Luson</v>
          </cell>
        </row>
        <row r="4240">
          <cell r="B4240" t="str">
            <v>Aurora</v>
          </cell>
        </row>
        <row r="4241">
          <cell r="B4241" t="str">
            <v>Aurora</v>
          </cell>
        </row>
        <row r="4242">
          <cell r="B4242" t="str">
            <v>Bataan</v>
          </cell>
        </row>
        <row r="4243">
          <cell r="B4243" t="str">
            <v>Bataan</v>
          </cell>
        </row>
        <row r="4244">
          <cell r="B4244" t="str">
            <v>Bulacan</v>
          </cell>
        </row>
        <row r="4245">
          <cell r="B4245" t="str">
            <v>Bulakan</v>
          </cell>
        </row>
        <row r="4246">
          <cell r="B4246" t="str">
            <v>Nueva Ecija</v>
          </cell>
        </row>
        <row r="4247">
          <cell r="B4247" t="str">
            <v>Nuweva Esiha</v>
          </cell>
        </row>
        <row r="4248">
          <cell r="B4248" t="str">
            <v>Pampanga</v>
          </cell>
        </row>
        <row r="4249">
          <cell r="B4249" t="str">
            <v>Pampanga</v>
          </cell>
        </row>
        <row r="4250">
          <cell r="B4250" t="str">
            <v>Tarlac</v>
          </cell>
        </row>
        <row r="4251">
          <cell r="B4251" t="str">
            <v>Tarlak</v>
          </cell>
        </row>
        <row r="4252">
          <cell r="B4252" t="str">
            <v>Zambales</v>
          </cell>
        </row>
        <row r="4253">
          <cell r="B4253" t="str">
            <v>Sambales</v>
          </cell>
        </row>
        <row r="4254">
          <cell r="B4254" t="str">
            <v>Bicol (Region V)</v>
          </cell>
        </row>
        <row r="4255">
          <cell r="B4255" t="str">
            <v>Rehiyon ng Bikol</v>
          </cell>
        </row>
        <row r="4256">
          <cell r="B4256" t="str">
            <v>Albay</v>
          </cell>
        </row>
        <row r="4257">
          <cell r="B4257" t="str">
            <v>Albay</v>
          </cell>
        </row>
        <row r="4258">
          <cell r="B4258" t="str">
            <v>Camarines Norte</v>
          </cell>
        </row>
        <row r="4259">
          <cell r="B4259" t="str">
            <v>Hilagang Kamarines</v>
          </cell>
        </row>
        <row r="4260">
          <cell r="B4260" t="str">
            <v>Camarines Sur</v>
          </cell>
        </row>
        <row r="4261">
          <cell r="B4261" t="str">
            <v>Timog Kamarines</v>
          </cell>
        </row>
        <row r="4262">
          <cell r="B4262" t="str">
            <v>Catanduanes</v>
          </cell>
        </row>
        <row r="4263">
          <cell r="B4263" t="str">
            <v>Katanduwanes</v>
          </cell>
        </row>
        <row r="4264">
          <cell r="B4264" t="str">
            <v>Masbate</v>
          </cell>
        </row>
        <row r="4265">
          <cell r="B4265" t="str">
            <v>Masbate</v>
          </cell>
        </row>
        <row r="4266">
          <cell r="B4266" t="str">
            <v>Sorsogon</v>
          </cell>
        </row>
        <row r="4267">
          <cell r="B4267" t="str">
            <v>Sorsogon</v>
          </cell>
        </row>
        <row r="4268">
          <cell r="B4268" t="str">
            <v>Western Visayas (Region VI)</v>
          </cell>
        </row>
        <row r="4269">
          <cell r="B4269" t="str">
            <v>Rehiyon ng Kanlurang Bisaya</v>
          </cell>
        </row>
        <row r="4270">
          <cell r="B4270" t="str">
            <v>Aklan</v>
          </cell>
        </row>
        <row r="4271">
          <cell r="B4271" t="str">
            <v>Aklan</v>
          </cell>
        </row>
        <row r="4272">
          <cell r="B4272" t="str">
            <v>Antique</v>
          </cell>
        </row>
        <row r="4273">
          <cell r="B4273" t="str">
            <v>Antike</v>
          </cell>
        </row>
        <row r="4274">
          <cell r="B4274" t="str">
            <v>Capiz</v>
          </cell>
        </row>
        <row r="4275">
          <cell r="B4275" t="str">
            <v>Kapis</v>
          </cell>
        </row>
        <row r="4276">
          <cell r="B4276" t="str">
            <v>Guimaras</v>
          </cell>
        </row>
        <row r="4277">
          <cell r="B4277" t="str">
            <v>Gimaras</v>
          </cell>
        </row>
        <row r="4278">
          <cell r="B4278" t="str">
            <v>Iloilo</v>
          </cell>
        </row>
        <row r="4279">
          <cell r="B4279" t="str">
            <v>Iloilo</v>
          </cell>
        </row>
        <row r="4280">
          <cell r="B4280" t="str">
            <v>Negros Occidental</v>
          </cell>
        </row>
        <row r="4281">
          <cell r="B4281" t="str">
            <v>Kanlurang Negros</v>
          </cell>
        </row>
        <row r="4282">
          <cell r="B4282" t="str">
            <v>Central Visayas (Region VII)</v>
          </cell>
        </row>
        <row r="4283">
          <cell r="B4283" t="str">
            <v>Rehiyon ng Gitnang Bisaya</v>
          </cell>
        </row>
        <row r="4284">
          <cell r="B4284" t="str">
            <v>Bohol</v>
          </cell>
        </row>
        <row r="4285">
          <cell r="B4285" t="str">
            <v>Bohol</v>
          </cell>
        </row>
        <row r="4286">
          <cell r="B4286" t="str">
            <v>Cebu</v>
          </cell>
        </row>
        <row r="4287">
          <cell r="B4287" t="str">
            <v>Sebu</v>
          </cell>
        </row>
        <row r="4288">
          <cell r="B4288" t="str">
            <v>Negros Oriental</v>
          </cell>
        </row>
        <row r="4289">
          <cell r="B4289" t="str">
            <v>Silangang Negros</v>
          </cell>
        </row>
        <row r="4290">
          <cell r="B4290" t="str">
            <v>Siquijor</v>
          </cell>
        </row>
        <row r="4291">
          <cell r="B4291" t="str">
            <v>Sikihor</v>
          </cell>
        </row>
        <row r="4292">
          <cell r="B4292" t="str">
            <v>Eastern Visayas (Region VIII)</v>
          </cell>
        </row>
        <row r="4293">
          <cell r="B4293" t="str">
            <v>Rehiyon ng Silangang Bisaya</v>
          </cell>
        </row>
        <row r="4294">
          <cell r="B4294" t="str">
            <v>Biliran</v>
          </cell>
        </row>
        <row r="4295">
          <cell r="B4295" t="str">
            <v>Biliran</v>
          </cell>
        </row>
        <row r="4296">
          <cell r="B4296" t="str">
            <v>Eastern Samar</v>
          </cell>
        </row>
        <row r="4297">
          <cell r="B4297" t="str">
            <v>Silangang Samar</v>
          </cell>
        </row>
        <row r="4298">
          <cell r="B4298" t="str">
            <v>Leyte</v>
          </cell>
        </row>
        <row r="4299">
          <cell r="B4299" t="str">
            <v>Leyte</v>
          </cell>
        </row>
        <row r="4300">
          <cell r="B4300" t="str">
            <v>Northern Samar</v>
          </cell>
        </row>
        <row r="4301">
          <cell r="B4301" t="str">
            <v>Hilagang Samar</v>
          </cell>
        </row>
        <row r="4302">
          <cell r="B4302" t="str">
            <v>Southern Leyte</v>
          </cell>
        </row>
        <row r="4303">
          <cell r="B4303" t="str">
            <v>Katimogang Leyte</v>
          </cell>
        </row>
        <row r="4304">
          <cell r="B4304" t="str">
            <v>Samar</v>
          </cell>
        </row>
        <row r="4305">
          <cell r="B4305" t="str">
            <v>Samar</v>
          </cell>
        </row>
        <row r="4306">
          <cell r="B4306" t="str">
            <v>Zamboanga Peninsula (Region IX)</v>
          </cell>
        </row>
        <row r="4307">
          <cell r="B4307" t="str">
            <v>Rehiyon ng Tangway ng Sambuwangga</v>
          </cell>
        </row>
        <row r="4308">
          <cell r="B4308" t="str">
            <v>Basilan</v>
          </cell>
        </row>
        <row r="4309">
          <cell r="B4309" t="str">
            <v>Basilan</v>
          </cell>
        </row>
        <row r="4310">
          <cell r="B4310" t="str">
            <v>Zamboanga del Norte</v>
          </cell>
        </row>
        <row r="4311">
          <cell r="B4311" t="str">
            <v>Hilagang Sambuwangga</v>
          </cell>
        </row>
        <row r="4312">
          <cell r="B4312" t="str">
            <v>Zamboanga del Sur</v>
          </cell>
        </row>
        <row r="4313">
          <cell r="B4313" t="str">
            <v>Timog Sambuwangga</v>
          </cell>
        </row>
        <row r="4314">
          <cell r="B4314" t="str">
            <v>Zamboanga Sibugay</v>
          </cell>
        </row>
        <row r="4315">
          <cell r="B4315" t="str">
            <v>Sambuwangga Sibugay</v>
          </cell>
        </row>
        <row r="4316">
          <cell r="B4316" t="str">
            <v>Northern Mindanao (Region X)</v>
          </cell>
        </row>
        <row r="4317">
          <cell r="B4317" t="str">
            <v>Rehiyon ng Hilagang Mindanaw</v>
          </cell>
        </row>
        <row r="4318">
          <cell r="B4318" t="str">
            <v>Bukidnon</v>
          </cell>
        </row>
        <row r="4319">
          <cell r="B4319" t="str">
            <v>Bukidnon</v>
          </cell>
        </row>
        <row r="4320">
          <cell r="B4320" t="str">
            <v>Camiguin</v>
          </cell>
        </row>
        <row r="4321">
          <cell r="B4321" t="str">
            <v>Kamigin</v>
          </cell>
        </row>
        <row r="4322">
          <cell r="B4322" t="str">
            <v>Misamis Occidental</v>
          </cell>
        </row>
        <row r="4323">
          <cell r="B4323" t="str">
            <v>Kanlurang Misamis</v>
          </cell>
        </row>
        <row r="4324">
          <cell r="B4324" t="str">
            <v>Misamis Oriental</v>
          </cell>
        </row>
        <row r="4325">
          <cell r="B4325" t="str">
            <v>Silangang Misamis</v>
          </cell>
        </row>
        <row r="4326">
          <cell r="B4326" t="str">
            <v>Davao (Region XI)</v>
          </cell>
        </row>
        <row r="4327">
          <cell r="B4327" t="str">
            <v>Rehiyon ng Dabaw</v>
          </cell>
        </row>
        <row r="4328">
          <cell r="B4328" t="str">
            <v>Compostela Valley</v>
          </cell>
        </row>
        <row r="4329">
          <cell r="B4329" t="str">
            <v>Lambak ng Kompostela</v>
          </cell>
        </row>
        <row r="4330">
          <cell r="B4330" t="str">
            <v>Davao Oriental</v>
          </cell>
        </row>
        <row r="4331">
          <cell r="B4331" t="str">
            <v>Silangang Dabaw</v>
          </cell>
        </row>
        <row r="4332">
          <cell r="B4332" t="str">
            <v>Davao del Sur</v>
          </cell>
        </row>
        <row r="4333">
          <cell r="B4333" t="str">
            <v>Timog Dabaw</v>
          </cell>
        </row>
        <row r="4334">
          <cell r="B4334" t="str">
            <v>Davao del Norte</v>
          </cell>
        </row>
        <row r="4335">
          <cell r="B4335" t="str">
            <v>Hilagang Dabaw</v>
          </cell>
        </row>
        <row r="4336">
          <cell r="B4336" t="str">
            <v>Davao Occidental</v>
          </cell>
        </row>
        <row r="4337">
          <cell r="B4337" t="str">
            <v>Kanlurang Dabaw</v>
          </cell>
        </row>
        <row r="4338">
          <cell r="B4338" t="str">
            <v>Sarangani</v>
          </cell>
        </row>
        <row r="4339">
          <cell r="B4339" t="str">
            <v>Sarangani</v>
          </cell>
        </row>
        <row r="4340">
          <cell r="B4340" t="str">
            <v>South Cotabato</v>
          </cell>
        </row>
        <row r="4341">
          <cell r="B4341" t="str">
            <v>Timog Kotabato</v>
          </cell>
        </row>
        <row r="4342">
          <cell r="B4342" t="str">
            <v>Soccsksargen (Region XII)</v>
          </cell>
        </row>
        <row r="4343">
          <cell r="B4343" t="str">
            <v>Rehiyon ng Soccsksargen</v>
          </cell>
        </row>
        <row r="4344">
          <cell r="B4344" t="str">
            <v>Lanao del Norte</v>
          </cell>
        </row>
        <row r="4345">
          <cell r="B4345" t="str">
            <v>Hilagang Lanaw</v>
          </cell>
        </row>
        <row r="4346">
          <cell r="B4346" t="str">
            <v>Cotabato</v>
          </cell>
        </row>
        <row r="4347">
          <cell r="B4347" t="str">
            <v>Kotabato</v>
          </cell>
        </row>
        <row r="4348">
          <cell r="B4348" t="str">
            <v>Sultan Kudarat</v>
          </cell>
        </row>
        <row r="4349">
          <cell r="B4349" t="str">
            <v>Sultan Kudarat</v>
          </cell>
        </row>
        <row r="4350">
          <cell r="B4350" t="str">
            <v>Caraga (Region XIII)</v>
          </cell>
        </row>
        <row r="4351">
          <cell r="B4351" t="str">
            <v>Rehiyon ng Karaga</v>
          </cell>
        </row>
        <row r="4352">
          <cell r="B4352" t="str">
            <v>Agusan del Norte</v>
          </cell>
        </row>
        <row r="4353">
          <cell r="B4353" t="str">
            <v>Hilagang Agusan</v>
          </cell>
        </row>
        <row r="4354">
          <cell r="B4354" t="str">
            <v>Agusan del Sur</v>
          </cell>
        </row>
        <row r="4355">
          <cell r="B4355" t="str">
            <v>Timog Agusan</v>
          </cell>
        </row>
        <row r="4356">
          <cell r="B4356" t="str">
            <v>Dinagat Islands</v>
          </cell>
        </row>
        <row r="4357">
          <cell r="B4357" t="str">
            <v>Pulo ng Dinagat</v>
          </cell>
        </row>
        <row r="4358">
          <cell r="B4358" t="str">
            <v>Surigao del Norte</v>
          </cell>
        </row>
        <row r="4359">
          <cell r="B4359" t="str">
            <v>Hilagang Surigaw</v>
          </cell>
        </row>
        <row r="4360">
          <cell r="B4360" t="str">
            <v>Surigao del Sur</v>
          </cell>
        </row>
        <row r="4361">
          <cell r="B4361" t="str">
            <v>Timog Surigaw</v>
          </cell>
        </row>
        <row r="4362">
          <cell r="B4362" t="str">
            <v>Autonomous Region in Muslim Mindanao (ARMM)</v>
          </cell>
        </row>
        <row r="4363">
          <cell r="B4363" t="str">
            <v>Nagsasariling Rehiyon ng Muslim sa Mindanaw</v>
          </cell>
        </row>
        <row r="4364">
          <cell r="B4364" t="str">
            <v>Lanao del Sur</v>
          </cell>
        </row>
        <row r="4365">
          <cell r="B4365" t="str">
            <v>Timog Lanaw</v>
          </cell>
        </row>
        <row r="4366">
          <cell r="B4366" t="str">
            <v>Maguindanao</v>
          </cell>
        </row>
        <row r="4367">
          <cell r="B4367" t="str">
            <v>Magindanaw</v>
          </cell>
        </row>
        <row r="4368">
          <cell r="B4368" t="str">
            <v>Sulu</v>
          </cell>
        </row>
        <row r="4369">
          <cell r="B4369" t="str">
            <v>Sulu</v>
          </cell>
        </row>
        <row r="4370">
          <cell r="B4370" t="str">
            <v>Tawi-Tawi</v>
          </cell>
        </row>
        <row r="4371">
          <cell r="B4371" t="str">
            <v>Tawi-Tawi</v>
          </cell>
        </row>
        <row r="4372">
          <cell r="B4372" t="str">
            <v>Cordillera Administrative Region (CAR)</v>
          </cell>
        </row>
        <row r="4373">
          <cell r="B4373" t="str">
            <v>Rehiyon ng Administratibo ng Kordilyera</v>
          </cell>
        </row>
        <row r="4374">
          <cell r="B4374" t="str">
            <v>Abra</v>
          </cell>
        </row>
        <row r="4375">
          <cell r="B4375" t="str">
            <v>Abra</v>
          </cell>
        </row>
        <row r="4376">
          <cell r="B4376" t="str">
            <v>Apayao</v>
          </cell>
        </row>
        <row r="4377">
          <cell r="B4377" t="str">
            <v>Apayaw</v>
          </cell>
        </row>
        <row r="4378">
          <cell r="B4378" t="str">
            <v>Benguet</v>
          </cell>
        </row>
        <row r="4379">
          <cell r="B4379" t="str">
            <v>Benget</v>
          </cell>
        </row>
        <row r="4380">
          <cell r="B4380" t="str">
            <v>Ifugao</v>
          </cell>
        </row>
        <row r="4381">
          <cell r="B4381" t="str">
            <v>Ipugaw</v>
          </cell>
        </row>
        <row r="4382">
          <cell r="B4382" t="str">
            <v>Kalinga</v>
          </cell>
        </row>
        <row r="4383">
          <cell r="B4383" t="str">
            <v>Kalinga</v>
          </cell>
        </row>
        <row r="4384">
          <cell r="B4384" t="str">
            <v>Mountain Province</v>
          </cell>
        </row>
        <row r="4385">
          <cell r="B4385" t="str">
            <v>Lalawigang Bulubundukin</v>
          </cell>
        </row>
        <row r="4386">
          <cell r="B4386" t="str">
            <v>Calabarzon (Region IV-A)</v>
          </cell>
        </row>
        <row r="4387">
          <cell r="B4387" t="str">
            <v>Rehiyon ng Calabarzon</v>
          </cell>
        </row>
        <row r="4388">
          <cell r="B4388" t="str">
            <v>Batangas</v>
          </cell>
        </row>
        <row r="4389">
          <cell r="B4389" t="str">
            <v>Batangas</v>
          </cell>
        </row>
        <row r="4390">
          <cell r="B4390" t="str">
            <v>Cavite</v>
          </cell>
        </row>
        <row r="4391">
          <cell r="B4391" t="str">
            <v>Kabite</v>
          </cell>
        </row>
        <row r="4392">
          <cell r="B4392" t="str">
            <v>Laguna</v>
          </cell>
        </row>
        <row r="4393">
          <cell r="B4393" t="str">
            <v>Laguna</v>
          </cell>
        </row>
        <row r="4394">
          <cell r="B4394" t="str">
            <v>Quezon</v>
          </cell>
        </row>
        <row r="4395">
          <cell r="B4395" t="str">
            <v>Keson</v>
          </cell>
        </row>
        <row r="4396">
          <cell r="B4396" t="str">
            <v>Rizal</v>
          </cell>
        </row>
        <row r="4397">
          <cell r="B4397" t="str">
            <v>Risal</v>
          </cell>
        </row>
        <row r="4398">
          <cell r="B4398" t="str">
            <v>Mimaropa (Region IV-B)</v>
          </cell>
        </row>
        <row r="4399">
          <cell r="B4399" t="str">
            <v>Rehiyon ng Mimaropa</v>
          </cell>
        </row>
        <row r="4400">
          <cell r="B4400" t="str">
            <v>Marinduque</v>
          </cell>
        </row>
        <row r="4401">
          <cell r="B4401" t="str">
            <v>Marinduke</v>
          </cell>
        </row>
        <row r="4402">
          <cell r="B4402" t="str">
            <v>Mindoro Occidental</v>
          </cell>
        </row>
        <row r="4403">
          <cell r="B4403" t="str">
            <v>Kanlurang Mindoro</v>
          </cell>
        </row>
        <row r="4404">
          <cell r="B4404" t="str">
            <v>Mindoro Oriental</v>
          </cell>
        </row>
        <row r="4405">
          <cell r="B4405" t="str">
            <v>Silangang Mindoro</v>
          </cell>
        </row>
        <row r="4406">
          <cell r="B4406" t="str">
            <v>Palawan</v>
          </cell>
        </row>
        <row r="4407">
          <cell r="B4407" t="str">
            <v>Palawan</v>
          </cell>
        </row>
        <row r="4408">
          <cell r="B4408" t="str">
            <v>Romblon</v>
          </cell>
        </row>
        <row r="4409">
          <cell r="B4409" t="str">
            <v>Romblon</v>
          </cell>
        </row>
        <row r="4410">
          <cell r="B4410" t="str">
            <v>Gilgit-Baltistan</v>
          </cell>
        </row>
        <row r="4411">
          <cell r="B4411" t="str">
            <v>Gilgit-Baltistān</v>
          </cell>
        </row>
        <row r="4412">
          <cell r="B4412" t="str">
            <v>Azad Jammu and Kashmir</v>
          </cell>
        </row>
        <row r="4413">
          <cell r="B4413" t="str">
            <v>Āzād Jammūñ o Kashmīr</v>
          </cell>
        </row>
        <row r="4414">
          <cell r="B4414" t="str">
            <v>Islamabad</v>
          </cell>
        </row>
        <row r="4415">
          <cell r="B4415" t="str">
            <v>Islāmābād</v>
          </cell>
        </row>
        <row r="4416">
          <cell r="B4416" t="str">
            <v>Balochistan</v>
          </cell>
        </row>
        <row r="4417">
          <cell r="B4417" t="str">
            <v>Balōchistān</v>
          </cell>
        </row>
        <row r="4418">
          <cell r="B4418" t="str">
            <v>Khyber Pakhtunkhwa</v>
          </cell>
        </row>
        <row r="4419">
          <cell r="B4419" t="str">
            <v>Khaībar Pakhtūnkhwā</v>
          </cell>
        </row>
        <row r="4420">
          <cell r="B4420" t="str">
            <v>Punjab</v>
          </cell>
        </row>
        <row r="4421">
          <cell r="B4421" t="str">
            <v>Panjāb</v>
          </cell>
        </row>
        <row r="4422">
          <cell r="B4422" t="str">
            <v>Sindh</v>
          </cell>
        </row>
        <row r="4423">
          <cell r="B4423" t="str">
            <v>Sindh</v>
          </cell>
        </row>
        <row r="4424">
          <cell r="B4424" t="str">
            <v>Dolnośląskie</v>
          </cell>
        </row>
        <row r="4425">
          <cell r="B4425" t="str">
            <v>Kujawsko-pomorskie</v>
          </cell>
        </row>
        <row r="4426">
          <cell r="B4426" t="str">
            <v>Lubelskie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Bayt Laḩm</v>
          </cell>
        </row>
        <row r="4441">
          <cell r="B4441" t="str">
            <v>Bethlehem</v>
          </cell>
        </row>
        <row r="4442">
          <cell r="B4442" t="str">
            <v>Dayr al Balaḩ</v>
          </cell>
        </row>
        <row r="4443">
          <cell r="B4443" t="str">
            <v>Deir El Balah</v>
          </cell>
        </row>
        <row r="4444">
          <cell r="B4444" t="str">
            <v>Ghazzah</v>
          </cell>
        </row>
        <row r="4445">
          <cell r="B4445" t="str">
            <v>Gaza</v>
          </cell>
        </row>
        <row r="4446">
          <cell r="B4446" t="str">
            <v>Al Khalīl</v>
          </cell>
        </row>
        <row r="4447">
          <cell r="B4447" t="str">
            <v>Hebron</v>
          </cell>
        </row>
        <row r="4448">
          <cell r="B4448" t="str">
            <v>Al Quds</v>
          </cell>
        </row>
        <row r="4449">
          <cell r="B4449" t="str">
            <v>Jerusalem</v>
          </cell>
        </row>
        <row r="4450">
          <cell r="B4450" t="str">
            <v>Janīn</v>
          </cell>
        </row>
        <row r="4451">
          <cell r="B4451" t="str">
            <v>Jenin</v>
          </cell>
        </row>
        <row r="4452">
          <cell r="B4452" t="str">
            <v>Arīḩā wal Aghwār</v>
          </cell>
        </row>
        <row r="4453">
          <cell r="B4453" t="str">
            <v>Jericho and Al Aghwar</v>
          </cell>
        </row>
        <row r="4454">
          <cell r="B4454" t="str">
            <v>Khān Yūnis</v>
          </cell>
        </row>
        <row r="4455">
          <cell r="B4455" t="str">
            <v>Khan Yunis</v>
          </cell>
        </row>
        <row r="4456">
          <cell r="B4456" t="str">
            <v>Nāblus</v>
          </cell>
        </row>
        <row r="4457">
          <cell r="B4457" t="str">
            <v>Nablus</v>
          </cell>
        </row>
        <row r="4458">
          <cell r="B4458" t="str">
            <v>Shamāl Ghazzah</v>
          </cell>
        </row>
        <row r="4459">
          <cell r="B4459" t="str">
            <v>North Gaza</v>
          </cell>
        </row>
        <row r="4460">
          <cell r="B4460" t="str">
            <v>Qalqīlyah</v>
          </cell>
        </row>
        <row r="4461">
          <cell r="B4461" t="str">
            <v>Qalqilya</v>
          </cell>
        </row>
        <row r="4462">
          <cell r="B4462" t="str">
            <v>Rām Allāh wal Bīrah</v>
          </cell>
        </row>
        <row r="4463">
          <cell r="B4463" t="str">
            <v>Ramallah</v>
          </cell>
        </row>
        <row r="4464">
          <cell r="B4464" t="str">
            <v>Rafaḩ</v>
          </cell>
        </row>
        <row r="4465">
          <cell r="B4465" t="str">
            <v>Rafah</v>
          </cell>
        </row>
        <row r="4466">
          <cell r="B4466" t="str">
            <v>Salfīt</v>
          </cell>
        </row>
        <row r="4467">
          <cell r="B4467" t="str">
            <v>Salfit</v>
          </cell>
        </row>
        <row r="4468">
          <cell r="B4468" t="str">
            <v>Ţūbās</v>
          </cell>
        </row>
        <row r="4469">
          <cell r="B4469" t="str">
            <v>Tubas</v>
          </cell>
        </row>
        <row r="4470">
          <cell r="B4470" t="str">
            <v>Ţūlkarm</v>
          </cell>
        </row>
        <row r="4471">
          <cell r="B4471" t="str">
            <v>Tulkarm</v>
          </cell>
        </row>
        <row r="4472">
          <cell r="B4472" t="str">
            <v>Região Autónoma dos Açores</v>
          </cell>
        </row>
        <row r="4473">
          <cell r="B4473" t="str">
            <v>Região Autónoma da Madeira</v>
          </cell>
        </row>
        <row r="4474">
          <cell r="B4474" t="str">
            <v>Aveiro</v>
          </cell>
        </row>
        <row r="4475">
          <cell r="B4475" t="str">
            <v>Beja</v>
          </cell>
        </row>
        <row r="4476">
          <cell r="B4476" t="str">
            <v>Braga</v>
          </cell>
        </row>
        <row r="4477">
          <cell r="B4477" t="str">
            <v>Bragança</v>
          </cell>
        </row>
        <row r="4478">
          <cell r="B4478" t="str">
            <v>Castelo Branco</v>
          </cell>
        </row>
        <row r="4479">
          <cell r="B4479" t="str">
            <v>Coimbra</v>
          </cell>
        </row>
        <row r="4480">
          <cell r="B4480" t="str">
            <v>Évora</v>
          </cell>
        </row>
        <row r="4481">
          <cell r="B4481" t="str">
            <v>Faro</v>
          </cell>
        </row>
        <row r="4482">
          <cell r="B4482" t="str">
            <v>Guarda</v>
          </cell>
        </row>
        <row r="4483">
          <cell r="B4483" t="str">
            <v>Leiria</v>
          </cell>
        </row>
        <row r="4484">
          <cell r="B4484" t="str">
            <v>Lisboa</v>
          </cell>
        </row>
        <row r="4485">
          <cell r="B4485" t="str">
            <v>Portalegre</v>
          </cell>
        </row>
        <row r="4486">
          <cell r="B4486" t="str">
            <v>Porto</v>
          </cell>
        </row>
        <row r="4487">
          <cell r="B4487" t="str">
            <v>Santarém</v>
          </cell>
        </row>
        <row r="4488">
          <cell r="B4488" t="str">
            <v>Setúbal</v>
          </cell>
        </row>
        <row r="4489">
          <cell r="B4489" t="str">
            <v>Viana do Castelo</v>
          </cell>
        </row>
        <row r="4490">
          <cell r="B4490" t="str">
            <v>Vila Real</v>
          </cell>
        </row>
        <row r="4491">
          <cell r="B4491" t="str">
            <v>Viseu</v>
          </cell>
        </row>
        <row r="4492">
          <cell r="B4492" t="str">
            <v>Aimeliik</v>
          </cell>
        </row>
        <row r="4493">
          <cell r="B4493" t="str">
            <v>Aimeliik</v>
          </cell>
        </row>
        <row r="4494">
          <cell r="B4494" t="str">
            <v>Airai</v>
          </cell>
        </row>
        <row r="4495">
          <cell r="B4495" t="str">
            <v>Airai</v>
          </cell>
        </row>
        <row r="4496">
          <cell r="B4496" t="str">
            <v>Angaur</v>
          </cell>
        </row>
        <row r="4497">
          <cell r="B4497" t="str">
            <v>Angaur</v>
          </cell>
        </row>
        <row r="4498">
          <cell r="B4498" t="str">
            <v>Hatohobei</v>
          </cell>
        </row>
        <row r="4499">
          <cell r="B4499" t="str">
            <v>Hatohobei</v>
          </cell>
        </row>
        <row r="4500">
          <cell r="B4500" t="str">
            <v>Kayangel</v>
          </cell>
        </row>
        <row r="4501">
          <cell r="B4501" t="str">
            <v>Kayangel</v>
          </cell>
        </row>
        <row r="4502">
          <cell r="B4502" t="str">
            <v>Koror</v>
          </cell>
        </row>
        <row r="4503">
          <cell r="B4503" t="str">
            <v>Koror</v>
          </cell>
        </row>
        <row r="4504">
          <cell r="B4504" t="str">
            <v>Melekeok</v>
          </cell>
        </row>
        <row r="4505">
          <cell r="B4505" t="str">
            <v>Melekeok</v>
          </cell>
        </row>
        <row r="4506">
          <cell r="B4506" t="str">
            <v>Ngaraard</v>
          </cell>
        </row>
        <row r="4507">
          <cell r="B4507" t="str">
            <v>Ngaraard</v>
          </cell>
        </row>
        <row r="4508">
          <cell r="B4508" t="str">
            <v>Ngarchelong</v>
          </cell>
        </row>
        <row r="4509">
          <cell r="B4509" t="str">
            <v>Ngarchelong</v>
          </cell>
        </row>
        <row r="4510">
          <cell r="B4510" t="str">
            <v>Ngardmau</v>
          </cell>
        </row>
        <row r="4511">
          <cell r="B4511" t="str">
            <v>Ngardmau</v>
          </cell>
        </row>
        <row r="4512">
          <cell r="B4512" t="str">
            <v>Ngatpang</v>
          </cell>
        </row>
        <row r="4513">
          <cell r="B4513" t="str">
            <v>Ngatpang</v>
          </cell>
        </row>
        <row r="4514">
          <cell r="B4514" t="str">
            <v>Ngchesar</v>
          </cell>
        </row>
        <row r="4515">
          <cell r="B4515" t="str">
            <v>Ngchesar</v>
          </cell>
        </row>
        <row r="4516">
          <cell r="B4516" t="str">
            <v>Ngeremlengui</v>
          </cell>
        </row>
        <row r="4517">
          <cell r="B4517" t="str">
            <v>Ngeremlengui</v>
          </cell>
        </row>
        <row r="4518">
          <cell r="B4518" t="str">
            <v>Ngiwal</v>
          </cell>
        </row>
        <row r="4519">
          <cell r="B4519" t="str">
            <v>Ngiwal</v>
          </cell>
        </row>
        <row r="4520">
          <cell r="B4520" t="str">
            <v>Peleliu</v>
          </cell>
        </row>
        <row r="4521">
          <cell r="B4521" t="str">
            <v>Peleliu</v>
          </cell>
        </row>
        <row r="4522">
          <cell r="B4522" t="str">
            <v>Sonsorol</v>
          </cell>
        </row>
        <row r="4523">
          <cell r="B4523" t="str">
            <v>Sonsorol</v>
          </cell>
        </row>
        <row r="4524">
          <cell r="B4524" t="str">
            <v>Concepción</v>
          </cell>
        </row>
        <row r="4525">
          <cell r="B4525" t="str">
            <v>Alto Paraná</v>
          </cell>
        </row>
        <row r="4526">
          <cell r="B4526" t="str">
            <v>Central</v>
          </cell>
        </row>
        <row r="4527">
          <cell r="B4527" t="str">
            <v>Ñeembucú</v>
          </cell>
        </row>
        <row r="4528">
          <cell r="B4528" t="str">
            <v>Amambay</v>
          </cell>
        </row>
        <row r="4529">
          <cell r="B4529" t="str">
            <v>Canindeyú</v>
          </cell>
        </row>
        <row r="4530">
          <cell r="B4530" t="str">
            <v>Presidente Hayes</v>
          </cell>
        </row>
        <row r="4531">
          <cell r="B4531" t="str">
            <v>Alto Paraguay</v>
          </cell>
        </row>
        <row r="4532">
          <cell r="B4532" t="str">
            <v>Boquerón</v>
          </cell>
        </row>
        <row r="4533">
          <cell r="B4533" t="str">
            <v>San Pedro</v>
          </cell>
        </row>
        <row r="4534">
          <cell r="B4534" t="str">
            <v>Cordillera</v>
          </cell>
        </row>
        <row r="4535">
          <cell r="B4535" t="str">
            <v>Guairá</v>
          </cell>
        </row>
        <row r="4536">
          <cell r="B4536" t="str">
            <v>Caaguazú</v>
          </cell>
        </row>
        <row r="4537">
          <cell r="B4537" t="str">
            <v>Caazapá</v>
          </cell>
        </row>
        <row r="4538">
          <cell r="B4538" t="str">
            <v>Itapúa</v>
          </cell>
        </row>
        <row r="4539">
          <cell r="B4539" t="str">
            <v>Misiones</v>
          </cell>
        </row>
        <row r="4540">
          <cell r="B4540" t="str">
            <v>Paraguarí</v>
          </cell>
        </row>
        <row r="4541">
          <cell r="B4541" t="str">
            <v>Asunción</v>
          </cell>
        </row>
        <row r="4542">
          <cell r="B4542" t="str">
            <v>Ad Dawḩah</v>
          </cell>
        </row>
        <row r="4543">
          <cell r="B4543" t="str">
            <v>Al Khawr wa adh Dhakhīrah</v>
          </cell>
        </row>
        <row r="4544">
          <cell r="B4544" t="str">
            <v>Ash Shamāl</v>
          </cell>
        </row>
        <row r="4545">
          <cell r="B4545" t="str">
            <v>Ar Rayyān</v>
          </cell>
        </row>
        <row r="4546">
          <cell r="B4546" t="str">
            <v>Ash Shīḩānīyah</v>
          </cell>
        </row>
        <row r="4547">
          <cell r="B4547" t="str">
            <v>Umm Şalāl</v>
          </cell>
        </row>
        <row r="4548">
          <cell r="B4548" t="str">
            <v>Al Wakrah</v>
          </cell>
        </row>
        <row r="4549">
          <cell r="B4549" t="str">
            <v>Az̧ Z̧a‘āyin</v>
          </cell>
        </row>
        <row r="4550">
          <cell r="B4550" t="str">
            <v>Alba</v>
          </cell>
        </row>
        <row r="4551">
          <cell r="B4551" t="str">
            <v>Argeș</v>
          </cell>
        </row>
        <row r="4552">
          <cell r="B4552" t="str">
            <v>Arad</v>
          </cell>
        </row>
        <row r="4553">
          <cell r="B4553" t="str">
            <v>Bacău</v>
          </cell>
        </row>
        <row r="4554">
          <cell r="B4554" t="str">
            <v>Bihor</v>
          </cell>
        </row>
        <row r="4555">
          <cell r="B4555" t="str">
            <v>Bistrița-Năsăud</v>
          </cell>
        </row>
        <row r="4556">
          <cell r="B4556" t="str">
            <v>Brăila</v>
          </cell>
        </row>
        <row r="4557">
          <cell r="B4557" t="str">
            <v>Botoșani</v>
          </cell>
        </row>
        <row r="4558">
          <cell r="B4558" t="str">
            <v>Brașov</v>
          </cell>
        </row>
        <row r="4559">
          <cell r="B4559" t="str">
            <v>Buzău</v>
          </cell>
        </row>
        <row r="4560">
          <cell r="B4560" t="str">
            <v>Cluj</v>
          </cell>
        </row>
        <row r="4561">
          <cell r="B4561" t="str">
            <v>Călărași</v>
          </cell>
        </row>
        <row r="4562">
          <cell r="B4562" t="str">
            <v>Caraș-Severin</v>
          </cell>
        </row>
        <row r="4563">
          <cell r="B4563" t="str">
            <v>Constanța</v>
          </cell>
        </row>
        <row r="4564">
          <cell r="B4564" t="str">
            <v>Covasna</v>
          </cell>
        </row>
        <row r="4565">
          <cell r="B4565" t="str">
            <v>Dâmbovița</v>
          </cell>
        </row>
        <row r="4566">
          <cell r="B4566" t="str">
            <v>Dolj</v>
          </cell>
        </row>
        <row r="4567">
          <cell r="B4567" t="str">
            <v>Gorj</v>
          </cell>
        </row>
        <row r="4568">
          <cell r="B4568" t="str">
            <v>Galați</v>
          </cell>
        </row>
        <row r="4569">
          <cell r="B4569" t="str">
            <v>Giurgiu</v>
          </cell>
        </row>
        <row r="4570">
          <cell r="B4570" t="str">
            <v>Hunedoara</v>
          </cell>
        </row>
        <row r="4571">
          <cell r="B4571" t="str">
            <v>Harghita</v>
          </cell>
        </row>
        <row r="4572">
          <cell r="B4572" t="str">
            <v>Ilfov</v>
          </cell>
        </row>
        <row r="4573">
          <cell r="B4573" t="str">
            <v>Ialomița</v>
          </cell>
        </row>
        <row r="4574">
          <cell r="B4574" t="str">
            <v>Iași</v>
          </cell>
        </row>
        <row r="4575">
          <cell r="B4575" t="str">
            <v>Mehedinți</v>
          </cell>
        </row>
        <row r="4576">
          <cell r="B4576" t="str">
            <v>Maramureș</v>
          </cell>
        </row>
        <row r="4577">
          <cell r="B4577" t="str">
            <v>Mureș</v>
          </cell>
        </row>
        <row r="4578">
          <cell r="B4578" t="str">
            <v>Neamț</v>
          </cell>
        </row>
        <row r="4579">
          <cell r="B4579" t="str">
            <v>Olt</v>
          </cell>
        </row>
        <row r="4580">
          <cell r="B4580" t="str">
            <v>Prahova</v>
          </cell>
        </row>
        <row r="4581">
          <cell r="B4581" t="str">
            <v>Sibiu</v>
          </cell>
        </row>
        <row r="4582">
          <cell r="B4582" t="str">
            <v>Sălaj</v>
          </cell>
        </row>
        <row r="4583">
          <cell r="B4583" t="str">
            <v>Satu Mare</v>
          </cell>
        </row>
        <row r="4584">
          <cell r="B4584" t="str">
            <v>Suceava</v>
          </cell>
        </row>
        <row r="4585">
          <cell r="B4585" t="str">
            <v>Tulcea</v>
          </cell>
        </row>
        <row r="4586">
          <cell r="B4586" t="str">
            <v>Timiș</v>
          </cell>
        </row>
        <row r="4587">
          <cell r="B4587" t="str">
            <v>Teleorman</v>
          </cell>
        </row>
        <row r="4588">
          <cell r="B4588" t="str">
            <v>Vâlcea</v>
          </cell>
        </row>
        <row r="4589">
          <cell r="B4589" t="str">
            <v>Vrancea</v>
          </cell>
        </row>
        <row r="4590">
          <cell r="B4590" t="str">
            <v>Vaslui</v>
          </cell>
        </row>
        <row r="4591">
          <cell r="B4591" t="str">
            <v>București</v>
          </cell>
        </row>
        <row r="4592">
          <cell r="B4592" t="str">
            <v>Kosovo-Metohija</v>
          </cell>
        </row>
        <row r="4593">
          <cell r="B4593" t="str">
            <v>Kosovski okrug</v>
          </cell>
        </row>
        <row r="4594">
          <cell r="B4594" t="str">
            <v>Pećki okrug</v>
          </cell>
        </row>
        <row r="4595">
          <cell r="B4595" t="str">
            <v>Prizrenski okrug</v>
          </cell>
        </row>
        <row r="4596">
          <cell r="B4596" t="str">
            <v>Kosovsko-Mitrovački okrug</v>
          </cell>
        </row>
        <row r="4597">
          <cell r="B4597" t="str">
            <v>Kosovsko-Pomoravski okrug</v>
          </cell>
        </row>
        <row r="4598">
          <cell r="B4598" t="str">
            <v>Vojvodina</v>
          </cell>
        </row>
        <row r="4599">
          <cell r="B4599" t="str">
            <v>Severnobački okrug</v>
          </cell>
        </row>
        <row r="4600">
          <cell r="B4600" t="str">
            <v>Srednjebanatski okrug</v>
          </cell>
        </row>
        <row r="4601">
          <cell r="B4601" t="str">
            <v>Severnobanatski okrug</v>
          </cell>
        </row>
        <row r="4602">
          <cell r="B4602" t="str">
            <v>Južnobanatski okrug</v>
          </cell>
        </row>
        <row r="4603">
          <cell r="B4603" t="str">
            <v>Zapadnobački okrug</v>
          </cell>
        </row>
        <row r="4604">
          <cell r="B4604" t="str">
            <v>Južnobački okrug</v>
          </cell>
        </row>
        <row r="4605">
          <cell r="B4605" t="str">
            <v>Sremski okrug</v>
          </cell>
        </row>
        <row r="4606">
          <cell r="B4606" t="str">
            <v>Beograd</v>
          </cell>
        </row>
        <row r="4607">
          <cell r="B4607" t="str">
            <v>Mačvanski okrug</v>
          </cell>
        </row>
        <row r="4608">
          <cell r="B4608" t="str">
            <v>Kolubarski okrug</v>
          </cell>
        </row>
        <row r="4609">
          <cell r="B4609" t="str">
            <v>Podunavski okrug</v>
          </cell>
        </row>
        <row r="4610">
          <cell r="B4610" t="str">
            <v>Braničevski okrug</v>
          </cell>
        </row>
        <row r="4611">
          <cell r="B4611" t="str">
            <v>Šumadijski okrug</v>
          </cell>
        </row>
        <row r="4612">
          <cell r="B4612" t="str">
            <v>Pomoravski okrug</v>
          </cell>
        </row>
        <row r="4613">
          <cell r="B4613" t="str">
            <v>Borski okrug</v>
          </cell>
        </row>
        <row r="4614">
          <cell r="B4614" t="str">
            <v>Zaječarski okrug</v>
          </cell>
        </row>
        <row r="4615">
          <cell r="B4615" t="str">
            <v>Zlatiborski okrug</v>
          </cell>
        </row>
        <row r="4616">
          <cell r="B4616" t="str">
            <v>Moravički okrug</v>
          </cell>
        </row>
        <row r="4617">
          <cell r="B4617" t="str">
            <v>Raški okrug</v>
          </cell>
        </row>
        <row r="4618">
          <cell r="B4618" t="str">
            <v>Rasinski okrug</v>
          </cell>
        </row>
        <row r="4619">
          <cell r="B4619" t="str">
            <v>Nišavski okrug</v>
          </cell>
        </row>
        <row r="4620">
          <cell r="B4620" t="str">
            <v>Toplički okrug</v>
          </cell>
        </row>
        <row r="4621">
          <cell r="B4621" t="str">
            <v>Pirotski okrug</v>
          </cell>
        </row>
        <row r="4622">
          <cell r="B4622" t="str">
            <v>Jablanički okrug</v>
          </cell>
        </row>
        <row r="4623">
          <cell r="B4623" t="str">
            <v>Pčinjski okrug</v>
          </cell>
        </row>
        <row r="4624">
          <cell r="B4624" t="str">
            <v>Amurskaya oblast'</v>
          </cell>
        </row>
        <row r="4625">
          <cell r="B4625" t="str">
            <v>Amurskaja oblast'</v>
          </cell>
        </row>
        <row r="4626">
          <cell r="B4626" t="str">
            <v>Arkhangel'skaya oblast'</v>
          </cell>
        </row>
        <row r="4627">
          <cell r="B4627" t="str">
            <v>Arhangel'skaja oblast'</v>
          </cell>
        </row>
        <row r="4628">
          <cell r="B4628" t="str">
            <v>Astrakhanskaya oblast'</v>
          </cell>
        </row>
        <row r="4629">
          <cell r="B4629" t="str">
            <v>Astrahanskaja oblast'</v>
          </cell>
        </row>
        <row r="4630">
          <cell r="B4630" t="str">
            <v>Belgorodskaya oblast'</v>
          </cell>
        </row>
        <row r="4631">
          <cell r="B4631" t="str">
            <v>Belgorodskaja oblast'</v>
          </cell>
        </row>
        <row r="4632">
          <cell r="B4632" t="str">
            <v>Bryanskaya oblast'</v>
          </cell>
        </row>
        <row r="4633">
          <cell r="B4633" t="str">
            <v>Brjanskaja oblast'</v>
          </cell>
        </row>
        <row r="4634">
          <cell r="B4634" t="str">
            <v>Čeljabinskaja oblast'</v>
          </cell>
        </row>
        <row r="4635">
          <cell r="B4635" t="str">
            <v>Chelyabinskaya oblast'</v>
          </cell>
        </row>
        <row r="4636">
          <cell r="B4636" t="str">
            <v>Irkutskaya oblast'</v>
          </cell>
        </row>
        <row r="4637">
          <cell r="B4637" t="str">
            <v>Irkutskaja oblast'</v>
          </cell>
        </row>
        <row r="4638">
          <cell r="B4638" t="str">
            <v>Ivanovskaya oblast'</v>
          </cell>
        </row>
        <row r="4639">
          <cell r="B4639" t="str">
            <v>Ivanovskaja oblast'</v>
          </cell>
        </row>
        <row r="4640">
          <cell r="B4640" t="str">
            <v>Kemerovskaya oblast'</v>
          </cell>
        </row>
        <row r="4641">
          <cell r="B4641" t="str">
            <v>Kemerovskaja oblast'</v>
          </cell>
        </row>
        <row r="4642">
          <cell r="B4642" t="str">
            <v>Kaliningradskaya oblast'</v>
          </cell>
        </row>
        <row r="4643">
          <cell r="B4643" t="str">
            <v>Kaliningradskaja oblast'</v>
          </cell>
        </row>
        <row r="4644">
          <cell r="B4644" t="str">
            <v>Kurganskaja oblast'</v>
          </cell>
        </row>
        <row r="4645">
          <cell r="B4645" t="str">
            <v>Kurganskaya oblast'</v>
          </cell>
        </row>
        <row r="4646">
          <cell r="B4646" t="str">
            <v>Kirovskaja oblast'</v>
          </cell>
        </row>
        <row r="4647">
          <cell r="B4647" t="str">
            <v>Kirovskaya oblast'</v>
          </cell>
        </row>
        <row r="4648">
          <cell r="B4648" t="str">
            <v>Kalužskaja oblast'</v>
          </cell>
        </row>
        <row r="4649">
          <cell r="B4649" t="str">
            <v>Kaluzhskaya oblast'</v>
          </cell>
        </row>
        <row r="4650">
          <cell r="B4650" t="str">
            <v>Kostromskaya oblast'</v>
          </cell>
        </row>
        <row r="4651">
          <cell r="B4651" t="str">
            <v>Kostromskaja oblast'</v>
          </cell>
        </row>
        <row r="4652">
          <cell r="B4652" t="str">
            <v>Kurskaja oblast'</v>
          </cell>
        </row>
        <row r="4653">
          <cell r="B4653" t="str">
            <v>Kurskaya oblast'</v>
          </cell>
        </row>
        <row r="4654">
          <cell r="B4654" t="str">
            <v>Leningradskaja oblast'</v>
          </cell>
        </row>
        <row r="4655">
          <cell r="B4655" t="str">
            <v>Leningradskaya oblast'</v>
          </cell>
        </row>
        <row r="4656">
          <cell r="B4656" t="str">
            <v>Lipeckaja oblast'</v>
          </cell>
        </row>
        <row r="4657">
          <cell r="B4657" t="str">
            <v>Lipetskaya oblast'</v>
          </cell>
        </row>
        <row r="4658">
          <cell r="B4658" t="str">
            <v>Magadanskaya oblast'</v>
          </cell>
        </row>
        <row r="4659">
          <cell r="B4659" t="str">
            <v>Magadanskaja oblast'</v>
          </cell>
        </row>
        <row r="4660">
          <cell r="B4660" t="str">
            <v>Moskovskaya oblast'</v>
          </cell>
        </row>
        <row r="4661">
          <cell r="B4661" t="str">
            <v>Moskovskaja oblast'</v>
          </cell>
        </row>
        <row r="4662">
          <cell r="B4662" t="str">
            <v>Murmanskaya oblast'</v>
          </cell>
        </row>
        <row r="4663">
          <cell r="B4663" t="str">
            <v>Murmanskaja oblast'</v>
          </cell>
        </row>
        <row r="4664">
          <cell r="B4664" t="str">
            <v>Novgorodskaja oblast'</v>
          </cell>
        </row>
        <row r="4665">
          <cell r="B4665" t="str">
            <v>Novgorodskaya oblast'</v>
          </cell>
        </row>
        <row r="4666">
          <cell r="B4666" t="str">
            <v>Nižegorodskaja oblast'</v>
          </cell>
        </row>
        <row r="4667">
          <cell r="B4667" t="str">
            <v>Nizhegorodskaya oblast'</v>
          </cell>
        </row>
        <row r="4668">
          <cell r="B4668" t="str">
            <v>Novosibirskaya oblast'</v>
          </cell>
        </row>
        <row r="4669">
          <cell r="B4669" t="str">
            <v>Novosibirskaja oblast'</v>
          </cell>
        </row>
        <row r="4670">
          <cell r="B4670" t="str">
            <v>Omskaya oblast'</v>
          </cell>
        </row>
        <row r="4671">
          <cell r="B4671" t="str">
            <v>Omskaja oblast'</v>
          </cell>
        </row>
        <row r="4672">
          <cell r="B4672" t="str">
            <v>Orenburgskaja oblast'</v>
          </cell>
        </row>
        <row r="4673">
          <cell r="B4673" t="str">
            <v>Orenburgskaya oblast'</v>
          </cell>
        </row>
        <row r="4674">
          <cell r="B4674" t="str">
            <v>Orlovskaja oblast'</v>
          </cell>
        </row>
        <row r="4675">
          <cell r="B4675" t="str">
            <v>Orlovskaya oblast'</v>
          </cell>
        </row>
        <row r="4676">
          <cell r="B4676" t="str">
            <v>Penzenskaya oblast'</v>
          </cell>
        </row>
        <row r="4677">
          <cell r="B4677" t="str">
            <v>Penzenskaja oblast'</v>
          </cell>
        </row>
        <row r="4678">
          <cell r="B4678" t="str">
            <v>Pskovskaya oblast'</v>
          </cell>
        </row>
        <row r="4679">
          <cell r="B4679" t="str">
            <v>Pskovskaja oblast'</v>
          </cell>
        </row>
        <row r="4680">
          <cell r="B4680" t="str">
            <v>Rostovskaya oblast'</v>
          </cell>
        </row>
        <row r="4681">
          <cell r="B4681" t="str">
            <v>Rostovskaja oblast'</v>
          </cell>
        </row>
        <row r="4682">
          <cell r="B4682" t="str">
            <v>Rjazanskaja oblast'</v>
          </cell>
        </row>
        <row r="4683">
          <cell r="B4683" t="str">
            <v>Ryazanskaya oblast'</v>
          </cell>
        </row>
        <row r="4684">
          <cell r="B4684" t="str">
            <v>Sahalinskaja oblast'</v>
          </cell>
        </row>
        <row r="4685">
          <cell r="B4685" t="str">
            <v>Sakhalinskaya oblast'</v>
          </cell>
        </row>
        <row r="4686">
          <cell r="B4686" t="str">
            <v>Samarskaja oblast'</v>
          </cell>
        </row>
        <row r="4687">
          <cell r="B4687" t="str">
            <v>Samarskaya oblast'</v>
          </cell>
        </row>
        <row r="4688">
          <cell r="B4688" t="str">
            <v>Saratovskaya oblast'</v>
          </cell>
        </row>
        <row r="4689">
          <cell r="B4689" t="str">
            <v>Saratovskaja oblast'</v>
          </cell>
        </row>
        <row r="4690">
          <cell r="B4690" t="str">
            <v>Smolenskaja oblast'</v>
          </cell>
        </row>
        <row r="4691">
          <cell r="B4691" t="str">
            <v>Smolenskaya oblast'</v>
          </cell>
        </row>
        <row r="4692">
          <cell r="B4692" t="str">
            <v>Sverdlovskaya oblast'</v>
          </cell>
        </row>
        <row r="4693">
          <cell r="B4693" t="str">
            <v>Sverdlovskaja oblast'</v>
          </cell>
        </row>
        <row r="4694">
          <cell r="B4694" t="str">
            <v>Tambovskaya oblast'</v>
          </cell>
        </row>
        <row r="4695">
          <cell r="B4695" t="str">
            <v>Tambovskaja oblast'</v>
          </cell>
        </row>
        <row r="4696">
          <cell r="B4696" t="str">
            <v>Tomskaya oblast'</v>
          </cell>
        </row>
        <row r="4697">
          <cell r="B4697" t="str">
            <v>Tomskaja oblast'</v>
          </cell>
        </row>
        <row r="4698">
          <cell r="B4698" t="str">
            <v>Tul'skaja oblast'</v>
          </cell>
        </row>
        <row r="4699">
          <cell r="B4699" t="str">
            <v>Tul'skaya oblast'</v>
          </cell>
        </row>
        <row r="4700">
          <cell r="B4700" t="str">
            <v>Tverskaja oblast'</v>
          </cell>
        </row>
        <row r="4701">
          <cell r="B4701" t="str">
            <v>Tverskaya oblast'</v>
          </cell>
        </row>
        <row r="4702">
          <cell r="B4702" t="str">
            <v>Tyumenskaya oblast'</v>
          </cell>
        </row>
        <row r="4703">
          <cell r="B4703" t="str">
            <v>Tjumenskaja oblast'</v>
          </cell>
        </row>
        <row r="4704">
          <cell r="B4704" t="str">
            <v>Ul'janovskaja oblast'</v>
          </cell>
        </row>
        <row r="4705">
          <cell r="B4705" t="str">
            <v>Ul'yanovskaya oblast'</v>
          </cell>
        </row>
        <row r="4706">
          <cell r="B4706" t="str">
            <v>Volgogradskaja oblast'</v>
          </cell>
        </row>
        <row r="4707">
          <cell r="B4707" t="str">
            <v>Volgogradskaya oblast'</v>
          </cell>
        </row>
        <row r="4708">
          <cell r="B4708" t="str">
            <v>Vladimirskaya oblast'</v>
          </cell>
        </row>
        <row r="4709">
          <cell r="B4709" t="str">
            <v>Vladimirskaja oblast'</v>
          </cell>
        </row>
        <row r="4710">
          <cell r="B4710" t="str">
            <v>Vologodskaya oblast'</v>
          </cell>
        </row>
        <row r="4711">
          <cell r="B4711" t="str">
            <v>Vologodskaja oblast'</v>
          </cell>
        </row>
        <row r="4712">
          <cell r="B4712" t="str">
            <v>Voronežskaja oblast'</v>
          </cell>
        </row>
        <row r="4713">
          <cell r="B4713" t="str">
            <v>Voronezhskaya oblast'</v>
          </cell>
        </row>
        <row r="4714">
          <cell r="B4714" t="str">
            <v>Jaroslavskaja oblast'</v>
          </cell>
        </row>
        <row r="4715">
          <cell r="B4715" t="str">
            <v>Yaroslavskaya oblast'</v>
          </cell>
        </row>
        <row r="4716">
          <cell r="B4716" t="str">
            <v>Chukotskiy avtonomnyy okrug</v>
          </cell>
        </row>
        <row r="4717">
          <cell r="B4717" t="str">
            <v>Čukotskij avtonomnyj okrug</v>
          </cell>
        </row>
        <row r="4718">
          <cell r="B4718" t="str">
            <v>Khanty-Mansiyskiy avtonomnyy okrug</v>
          </cell>
        </row>
        <row r="4719">
          <cell r="B4719" t="str">
            <v>Hanty-Mansijskij avtonomnyj okrug</v>
          </cell>
        </row>
        <row r="4720">
          <cell r="B4720" t="str">
            <v>Nenetskiy avtonomnyy okrug</v>
          </cell>
        </row>
        <row r="4721">
          <cell r="B4721" t="str">
            <v>Neneckij avtonomnyj okrug</v>
          </cell>
        </row>
        <row r="4722">
          <cell r="B4722" t="str">
            <v>Jamalo-Neneckij avtonomnyj okrug</v>
          </cell>
        </row>
        <row r="4723">
          <cell r="B4723" t="str">
            <v>Yamalo-Nenetskiy avtonomnyy okrug</v>
          </cell>
        </row>
        <row r="4724">
          <cell r="B4724" t="str">
            <v>Moskva</v>
          </cell>
        </row>
        <row r="4725">
          <cell r="B4725" t="str">
            <v>Moskva</v>
          </cell>
        </row>
        <row r="4726">
          <cell r="B4726" t="str">
            <v>Sankt-Peterburg</v>
          </cell>
        </row>
        <row r="4727">
          <cell r="B4727" t="str">
            <v>Sankt-Peterburg</v>
          </cell>
        </row>
        <row r="4728">
          <cell r="B4728" t="str">
            <v>Yevreyskaya avtonomnaya oblast'</v>
          </cell>
        </row>
        <row r="4729">
          <cell r="B4729" t="str">
            <v>Evrejskaja avtonomnaja oblast'</v>
          </cell>
        </row>
        <row r="4730">
          <cell r="B4730" t="str">
            <v>Altajskij kraj</v>
          </cell>
        </row>
        <row r="4731">
          <cell r="B4731" t="str">
            <v>Altayskiy kray</v>
          </cell>
        </row>
        <row r="4732">
          <cell r="B4732" t="str">
            <v>Kamchatskiy kray</v>
          </cell>
        </row>
        <row r="4733">
          <cell r="B4733" t="str">
            <v>Kamčatskij kraj</v>
          </cell>
        </row>
        <row r="4734">
          <cell r="B4734" t="str">
            <v>Krasnodarskiy kray</v>
          </cell>
        </row>
        <row r="4735">
          <cell r="B4735" t="str">
            <v>Krasnodarskij kraj</v>
          </cell>
        </row>
        <row r="4736">
          <cell r="B4736" t="str">
            <v>Khabarovskiy kray</v>
          </cell>
        </row>
        <row r="4737">
          <cell r="B4737" t="str">
            <v>Habarovskij kraj</v>
          </cell>
        </row>
        <row r="4738">
          <cell r="B4738" t="str">
            <v>Krasnojarskij kraj</v>
          </cell>
        </row>
        <row r="4739">
          <cell r="B4739" t="str">
            <v>Krasnoyarskiy kray</v>
          </cell>
        </row>
        <row r="4740">
          <cell r="B4740" t="str">
            <v>Permskiy kray</v>
          </cell>
        </row>
        <row r="4741">
          <cell r="B4741" t="str">
            <v>Permskij kraj</v>
          </cell>
        </row>
        <row r="4742">
          <cell r="B4742" t="str">
            <v>Primorskiy kray</v>
          </cell>
        </row>
        <row r="4743">
          <cell r="B4743" t="str">
            <v>Primorskij kraj</v>
          </cell>
        </row>
        <row r="4744">
          <cell r="B4744" t="str">
            <v>Stavropol'skiy kray</v>
          </cell>
        </row>
        <row r="4745">
          <cell r="B4745" t="str">
            <v>Stavropol'skij kraj</v>
          </cell>
        </row>
        <row r="4746">
          <cell r="B4746" t="str">
            <v>Zabaykal'skiy kray</v>
          </cell>
        </row>
        <row r="4747">
          <cell r="B4747" t="str">
            <v>Zabajkal'skij kraj</v>
          </cell>
        </row>
        <row r="4748">
          <cell r="B4748" t="str">
            <v>Adygeya, Respublika</v>
          </cell>
        </row>
        <row r="4749">
          <cell r="B4749" t="str">
            <v>Adygeja, Respublika</v>
          </cell>
        </row>
        <row r="4750">
          <cell r="B4750" t="str">
            <v>Altaj, Respublika</v>
          </cell>
        </row>
        <row r="4751">
          <cell r="B4751" t="str">
            <v>Altay, Respublika</v>
          </cell>
        </row>
        <row r="4752">
          <cell r="B4752" t="str">
            <v>Baškortostan, Respublika</v>
          </cell>
        </row>
        <row r="4753">
          <cell r="B4753" t="str">
            <v>Bashkortostan, Respublika</v>
          </cell>
        </row>
        <row r="4754">
          <cell r="B4754" t="str">
            <v>Buryatiya, Respublika</v>
          </cell>
        </row>
        <row r="4755">
          <cell r="B4755" t="str">
            <v>Burjatija, Respublika</v>
          </cell>
        </row>
        <row r="4756">
          <cell r="B4756" t="str">
            <v>Čečenskaja Respublika</v>
          </cell>
        </row>
        <row r="4757">
          <cell r="B4757" t="str">
            <v>Chechenskaya Respublika</v>
          </cell>
        </row>
        <row r="4758">
          <cell r="B4758" t="str">
            <v>Čuvašskaja Respublika</v>
          </cell>
        </row>
        <row r="4759">
          <cell r="B4759" t="str">
            <v>Chuvashskaya Respublika</v>
          </cell>
        </row>
        <row r="4760">
          <cell r="B4760" t="str">
            <v>Dagestan, Respublika</v>
          </cell>
        </row>
        <row r="4761">
          <cell r="B4761" t="str">
            <v>Dagestan, Respublika</v>
          </cell>
        </row>
        <row r="4762">
          <cell r="B4762" t="str">
            <v>Ingušetija, Respublika</v>
          </cell>
        </row>
        <row r="4763">
          <cell r="B4763" t="str">
            <v>Ingushetiya, Respublika</v>
          </cell>
        </row>
        <row r="4764">
          <cell r="B4764" t="str">
            <v>Kabardino-Balkarskaya Respublika</v>
          </cell>
        </row>
        <row r="4765">
          <cell r="B4765" t="str">
            <v>Kabardino-Balkarskaja Respublika</v>
          </cell>
        </row>
        <row r="4766">
          <cell r="B4766" t="str">
            <v>Karachayevo-Cherkesskaya Respublika</v>
          </cell>
        </row>
        <row r="4767">
          <cell r="B4767" t="str">
            <v>Karačaevo-Čerkesskaja Respublika</v>
          </cell>
        </row>
        <row r="4768">
          <cell r="B4768" t="str">
            <v>Hakasija, Respublika</v>
          </cell>
        </row>
        <row r="4769">
          <cell r="B4769" t="str">
            <v>Khakasiya, Respublika</v>
          </cell>
        </row>
        <row r="4770">
          <cell r="B4770" t="str">
            <v>Kalmykija, Respublika</v>
          </cell>
        </row>
        <row r="4771">
          <cell r="B4771" t="str">
            <v>Kalmykiya, Respublika</v>
          </cell>
        </row>
        <row r="4772">
          <cell r="B4772" t="str">
            <v>Komi, Respublika</v>
          </cell>
        </row>
        <row r="4773">
          <cell r="B4773" t="str">
            <v>Komi, Respublika</v>
          </cell>
        </row>
        <row r="4774">
          <cell r="B4774" t="str">
            <v>Kareliya, Respublika</v>
          </cell>
        </row>
        <row r="4775">
          <cell r="B4775" t="str">
            <v>Karelija, Respublika</v>
          </cell>
        </row>
        <row r="4776">
          <cell r="B4776" t="str">
            <v>Mariy El, Respublika</v>
          </cell>
        </row>
        <row r="4777">
          <cell r="B4777" t="str">
            <v>Marij Èl, Respublika</v>
          </cell>
        </row>
        <row r="4778">
          <cell r="B4778" t="str">
            <v>Mordoviya, Respublika</v>
          </cell>
        </row>
        <row r="4779">
          <cell r="B4779" t="str">
            <v>Mordovija, Respublika</v>
          </cell>
        </row>
        <row r="4780">
          <cell r="B4780" t="str">
            <v>Saha, Respublika</v>
          </cell>
        </row>
        <row r="4781">
          <cell r="B4781" t="str">
            <v>Sakha, Respublika</v>
          </cell>
        </row>
        <row r="4782">
          <cell r="B4782" t="str">
            <v>Severnaya Osetiya, Respublika</v>
          </cell>
        </row>
        <row r="4783">
          <cell r="B4783" t="str">
            <v>Severnaja Osetija, Respublika</v>
          </cell>
        </row>
        <row r="4784">
          <cell r="B4784" t="str">
            <v>Tatarstan, Respublika</v>
          </cell>
        </row>
        <row r="4785">
          <cell r="B4785" t="str">
            <v>Tatarstan, Respublika</v>
          </cell>
        </row>
        <row r="4786">
          <cell r="B4786" t="str">
            <v>Tyva, Respublika</v>
          </cell>
        </row>
        <row r="4787">
          <cell r="B4787" t="str">
            <v>Tyva, Respublika</v>
          </cell>
        </row>
        <row r="4788">
          <cell r="B4788" t="str">
            <v>Udmurtskaya Respublika</v>
          </cell>
        </row>
        <row r="4789">
          <cell r="B4789" t="str">
            <v>Udmurtskaja Respublika</v>
          </cell>
        </row>
        <row r="4790">
          <cell r="B4790" t="str">
            <v>City of Kigali</v>
          </cell>
        </row>
        <row r="4791">
          <cell r="B4791" t="str">
            <v>Ville de Kigali</v>
          </cell>
        </row>
        <row r="4792">
          <cell r="B4792" t="str">
            <v>Umujyi wa Kigali</v>
          </cell>
        </row>
        <row r="4793">
          <cell r="B4793" t="str">
            <v>Eastern</v>
          </cell>
        </row>
        <row r="4794">
          <cell r="B4794" t="str">
            <v>Est</v>
          </cell>
        </row>
        <row r="4795">
          <cell r="B4795" t="str">
            <v>Iburasirazuba</v>
          </cell>
        </row>
        <row r="4796">
          <cell r="B4796" t="str">
            <v>Northern</v>
          </cell>
        </row>
        <row r="4797">
          <cell r="B4797" t="str">
            <v>Nord</v>
          </cell>
        </row>
        <row r="4798">
          <cell r="B4798" t="str">
            <v>Amajyaruguru</v>
          </cell>
        </row>
        <row r="4799">
          <cell r="B4799" t="str">
            <v>Western</v>
          </cell>
        </row>
        <row r="4800">
          <cell r="B4800" t="str">
            <v>Ouest</v>
          </cell>
        </row>
        <row r="4801">
          <cell r="B4801" t="str">
            <v>Iburengerazuba</v>
          </cell>
        </row>
        <row r="4802">
          <cell r="B4802" t="str">
            <v>Southern</v>
          </cell>
        </row>
        <row r="4803">
          <cell r="B4803" t="str">
            <v>Sud</v>
          </cell>
        </row>
        <row r="4804">
          <cell r="B4804" t="str">
            <v>Amajyepfo</v>
          </cell>
        </row>
        <row r="4805">
          <cell r="B4805" t="str">
            <v>Ar Riyāḑ</v>
          </cell>
        </row>
        <row r="4806">
          <cell r="B4806" t="str">
            <v>Makkah al Mukarramah</v>
          </cell>
        </row>
        <row r="4807">
          <cell r="B4807" t="str">
            <v>Al Madīnah al Munawwarah</v>
          </cell>
        </row>
        <row r="4808">
          <cell r="B4808" t="str">
            <v>Ash Sharqīyah</v>
          </cell>
        </row>
        <row r="4809">
          <cell r="B4809" t="str">
            <v>Al Qaşīm</v>
          </cell>
        </row>
        <row r="4810">
          <cell r="B4810" t="str">
            <v>Ḩā'il</v>
          </cell>
        </row>
        <row r="4811">
          <cell r="B4811" t="str">
            <v>Tabūk</v>
          </cell>
        </row>
        <row r="4812">
          <cell r="B4812" t="str">
            <v>Al Ḩudūd ash Shamālīyah</v>
          </cell>
        </row>
        <row r="4813">
          <cell r="B4813" t="str">
            <v>Jāzān</v>
          </cell>
        </row>
        <row r="4814">
          <cell r="B4814" t="str">
            <v>Najrān</v>
          </cell>
        </row>
        <row r="4815">
          <cell r="B4815" t="str">
            <v>Al Bāḩah</v>
          </cell>
        </row>
        <row r="4816">
          <cell r="B4816" t="str">
            <v>Al Jawf</v>
          </cell>
        </row>
        <row r="4817">
          <cell r="B4817" t="str">
            <v>'Asīr</v>
          </cell>
        </row>
        <row r="4818">
          <cell r="B4818" t="str">
            <v>Central</v>
          </cell>
        </row>
        <row r="4819">
          <cell r="B4819" t="str">
            <v>Choiseul</v>
          </cell>
        </row>
        <row r="4820">
          <cell r="B4820" t="str">
            <v>Guadalcanal</v>
          </cell>
        </row>
        <row r="4821">
          <cell r="B4821" t="str">
            <v>Isabel</v>
          </cell>
        </row>
        <row r="4822">
          <cell r="B4822" t="str">
            <v>Makira-Ulawa</v>
          </cell>
        </row>
        <row r="4823">
          <cell r="B4823" t="str">
            <v>Malaita</v>
          </cell>
        </row>
        <row r="4824">
          <cell r="B4824" t="str">
            <v>Rennell and Bellona</v>
          </cell>
        </row>
        <row r="4825">
          <cell r="B4825" t="str">
            <v>Temotu</v>
          </cell>
        </row>
        <row r="4826">
          <cell r="B4826" t="str">
            <v>Western</v>
          </cell>
        </row>
        <row r="4827">
          <cell r="B4827" t="str">
            <v>Capital Territory (Honiara)</v>
          </cell>
        </row>
        <row r="4828">
          <cell r="B4828" t="str">
            <v>Ans o Pen</v>
          </cell>
        </row>
        <row r="4829">
          <cell r="B4829" t="str">
            <v>Anse aux Pins</v>
          </cell>
        </row>
        <row r="4830">
          <cell r="B4830" t="str">
            <v>Anse aux Pins</v>
          </cell>
        </row>
        <row r="4831">
          <cell r="B4831" t="str">
            <v>Ans Bwalo</v>
          </cell>
        </row>
        <row r="4832">
          <cell r="B4832" t="str">
            <v>Anse Boileau</v>
          </cell>
        </row>
        <row r="4833">
          <cell r="B4833" t="str">
            <v>Anse Boileau</v>
          </cell>
        </row>
        <row r="4834">
          <cell r="B4834" t="str">
            <v>Ans Etwal</v>
          </cell>
        </row>
        <row r="4835">
          <cell r="B4835" t="str">
            <v>Anse Etoile</v>
          </cell>
        </row>
        <row r="4836">
          <cell r="B4836" t="str">
            <v>Anse Étoile</v>
          </cell>
        </row>
        <row r="4837">
          <cell r="B4837" t="str">
            <v>O Kap</v>
          </cell>
        </row>
        <row r="4838">
          <cell r="B4838" t="str">
            <v>Au Cap</v>
          </cell>
        </row>
        <row r="4839">
          <cell r="B4839" t="str">
            <v>Au Cap</v>
          </cell>
        </row>
        <row r="4840">
          <cell r="B4840" t="str">
            <v>Ans Royal</v>
          </cell>
        </row>
        <row r="4841">
          <cell r="B4841" t="str">
            <v>Anse Royale</v>
          </cell>
        </row>
        <row r="4842">
          <cell r="B4842" t="str">
            <v>Anse Royale</v>
          </cell>
        </row>
        <row r="4843">
          <cell r="B4843" t="str">
            <v>Be Lazar</v>
          </cell>
        </row>
        <row r="4844">
          <cell r="B4844" t="str">
            <v>Baie Lazare</v>
          </cell>
        </row>
        <row r="4845">
          <cell r="B4845" t="str">
            <v>Baie Lazare</v>
          </cell>
        </row>
        <row r="4846">
          <cell r="B4846" t="str">
            <v>Be Sent Ann</v>
          </cell>
        </row>
        <row r="4847">
          <cell r="B4847" t="str">
            <v>Baie Sainte Anne</v>
          </cell>
        </row>
        <row r="4848">
          <cell r="B4848" t="str">
            <v>Baie Sainte-Anne</v>
          </cell>
        </row>
        <row r="4849">
          <cell r="B4849" t="str">
            <v>Bovalon</v>
          </cell>
        </row>
        <row r="4850">
          <cell r="B4850" t="str">
            <v>Beau Vallon</v>
          </cell>
        </row>
        <row r="4851">
          <cell r="B4851" t="str">
            <v>Beau Vallon</v>
          </cell>
        </row>
        <row r="4852">
          <cell r="B4852" t="str">
            <v>Beler</v>
          </cell>
        </row>
        <row r="4853">
          <cell r="B4853" t="str">
            <v>Bel Air</v>
          </cell>
        </row>
        <row r="4854">
          <cell r="B4854" t="str">
            <v>Bel Air</v>
          </cell>
        </row>
        <row r="4855">
          <cell r="B4855" t="str">
            <v>Belonm</v>
          </cell>
        </row>
        <row r="4856">
          <cell r="B4856" t="str">
            <v>Bel Ombre</v>
          </cell>
        </row>
        <row r="4857">
          <cell r="B4857" t="str">
            <v>Bel Ombre</v>
          </cell>
        </row>
        <row r="4858">
          <cell r="B4858" t="str">
            <v>Kaskad</v>
          </cell>
        </row>
        <row r="4859">
          <cell r="B4859" t="str">
            <v>Cascade</v>
          </cell>
        </row>
        <row r="4860">
          <cell r="B4860" t="str">
            <v>Cascade</v>
          </cell>
        </row>
        <row r="4861">
          <cell r="B4861" t="str">
            <v>Glasi</v>
          </cell>
        </row>
        <row r="4862">
          <cell r="B4862" t="str">
            <v>Glacis</v>
          </cell>
        </row>
        <row r="4863">
          <cell r="B4863" t="str">
            <v>Glacis</v>
          </cell>
        </row>
        <row r="4864">
          <cell r="B4864" t="str">
            <v>Grand Ans Mae</v>
          </cell>
        </row>
        <row r="4865">
          <cell r="B4865" t="str">
            <v>Grand Anse Mahe</v>
          </cell>
        </row>
        <row r="4866">
          <cell r="B4866" t="str">
            <v>Grand'Anse Mahé</v>
          </cell>
        </row>
        <row r="4867">
          <cell r="B4867" t="str">
            <v>Grand Ans Pralen</v>
          </cell>
        </row>
        <row r="4868">
          <cell r="B4868" t="str">
            <v>Grand Anse Praslin</v>
          </cell>
        </row>
        <row r="4869">
          <cell r="B4869" t="str">
            <v>Grand'Anse Praslin</v>
          </cell>
        </row>
        <row r="4870">
          <cell r="B4870" t="str">
            <v>Ladig</v>
          </cell>
        </row>
        <row r="4871">
          <cell r="B4871" t="str">
            <v>La Digue</v>
          </cell>
        </row>
        <row r="4872">
          <cell r="B4872" t="str">
            <v>La Digue</v>
          </cell>
        </row>
        <row r="4873">
          <cell r="B4873" t="str">
            <v>Larivyer Anglez</v>
          </cell>
        </row>
        <row r="4874">
          <cell r="B4874" t="str">
            <v>English River</v>
          </cell>
        </row>
        <row r="4875">
          <cell r="B4875" t="str">
            <v>La Rivière Anglaise</v>
          </cell>
        </row>
        <row r="4876">
          <cell r="B4876" t="str">
            <v>Mon Bikston</v>
          </cell>
        </row>
        <row r="4877">
          <cell r="B4877" t="str">
            <v>Mont Buxton</v>
          </cell>
        </row>
        <row r="4878">
          <cell r="B4878" t="str">
            <v>Mont Buxton</v>
          </cell>
        </row>
        <row r="4879">
          <cell r="B4879" t="str">
            <v>Mon Fleri</v>
          </cell>
        </row>
        <row r="4880">
          <cell r="B4880" t="str">
            <v>Mont Fleuri</v>
          </cell>
        </row>
        <row r="4881">
          <cell r="B4881" t="str">
            <v>Mont Fleuri</v>
          </cell>
        </row>
        <row r="4882">
          <cell r="B4882" t="str">
            <v>Plezans</v>
          </cell>
        </row>
        <row r="4883">
          <cell r="B4883" t="str">
            <v>Plaisance</v>
          </cell>
        </row>
        <row r="4884">
          <cell r="B4884" t="str">
            <v>Plaisance</v>
          </cell>
        </row>
        <row r="4885">
          <cell r="B4885" t="str">
            <v>Pwent Lari</v>
          </cell>
        </row>
        <row r="4886">
          <cell r="B4886" t="str">
            <v>Pointe Larue</v>
          </cell>
        </row>
        <row r="4887">
          <cell r="B4887" t="str">
            <v>Pointe La Rue</v>
          </cell>
        </row>
        <row r="4888">
          <cell r="B4888" t="str">
            <v>Porglo</v>
          </cell>
        </row>
        <row r="4889">
          <cell r="B4889" t="str">
            <v>Port Glaud</v>
          </cell>
        </row>
        <row r="4890">
          <cell r="B4890" t="str">
            <v>Port Glaud</v>
          </cell>
        </row>
        <row r="4891">
          <cell r="B4891" t="str">
            <v>Sen Lwi</v>
          </cell>
        </row>
        <row r="4892">
          <cell r="B4892" t="str">
            <v>Saint Louis</v>
          </cell>
        </row>
        <row r="4893">
          <cell r="B4893" t="str">
            <v>Saint-Louis</v>
          </cell>
        </row>
        <row r="4894">
          <cell r="B4894" t="str">
            <v>Takamaka</v>
          </cell>
        </row>
        <row r="4895">
          <cell r="B4895" t="str">
            <v>Takamaka</v>
          </cell>
        </row>
        <row r="4896">
          <cell r="B4896" t="str">
            <v>Takamaka</v>
          </cell>
        </row>
        <row r="4897">
          <cell r="B4897" t="str">
            <v>Lemamel</v>
          </cell>
        </row>
        <row r="4898">
          <cell r="B4898" t="str">
            <v>Les Mamelles</v>
          </cell>
        </row>
        <row r="4899">
          <cell r="B4899" t="str">
            <v>Les Mamelles</v>
          </cell>
        </row>
        <row r="4900">
          <cell r="B4900" t="str">
            <v>Ros Kaiman</v>
          </cell>
        </row>
        <row r="4901">
          <cell r="B4901" t="str">
            <v>Roche Caiman</v>
          </cell>
        </row>
        <row r="4902">
          <cell r="B4902" t="str">
            <v>Roche Caïman</v>
          </cell>
        </row>
        <row r="4903">
          <cell r="B4903" t="str">
            <v>Wasaţ Dārfūr Zālinjay</v>
          </cell>
        </row>
        <row r="4904">
          <cell r="B4904" t="str">
            <v>Central Darfur</v>
          </cell>
        </row>
        <row r="4905">
          <cell r="B4905" t="str">
            <v>Sharq Dārfūr</v>
          </cell>
        </row>
        <row r="4906">
          <cell r="B4906" t="str">
            <v>East Darfur</v>
          </cell>
        </row>
        <row r="4907">
          <cell r="B4907" t="str">
            <v>Shamāl Dārfūr</v>
          </cell>
        </row>
        <row r="4908">
          <cell r="B4908" t="str">
            <v>North Darfur</v>
          </cell>
        </row>
        <row r="4909">
          <cell r="B4909" t="str">
            <v>Janūb Dārfūr</v>
          </cell>
        </row>
        <row r="4910">
          <cell r="B4910" t="str">
            <v>South Darfur</v>
          </cell>
        </row>
        <row r="4911">
          <cell r="B4911" t="str">
            <v>Gharb Dārfūr</v>
          </cell>
        </row>
        <row r="4912">
          <cell r="B4912" t="str">
            <v>West Darfur</v>
          </cell>
        </row>
        <row r="4913">
          <cell r="B4913" t="str">
            <v>Al Qaḑārif</v>
          </cell>
        </row>
        <row r="4914">
          <cell r="B4914" t="str">
            <v>Gedaref</v>
          </cell>
        </row>
        <row r="4915">
          <cell r="B4915" t="str">
            <v>Gharb Kurdufān</v>
          </cell>
        </row>
        <row r="4916">
          <cell r="B4916" t="str">
            <v>West Kordofan</v>
          </cell>
        </row>
        <row r="4917">
          <cell r="B4917" t="str">
            <v>Al Jazīrah</v>
          </cell>
        </row>
        <row r="4918">
          <cell r="B4918" t="str">
            <v>Gezira</v>
          </cell>
        </row>
        <row r="4919">
          <cell r="B4919" t="str">
            <v>Kassalā</v>
          </cell>
        </row>
        <row r="4920">
          <cell r="B4920" t="str">
            <v>Kassala</v>
          </cell>
        </row>
        <row r="4921">
          <cell r="B4921" t="str">
            <v>Al Kharţūm</v>
          </cell>
        </row>
        <row r="4922">
          <cell r="B4922" t="str">
            <v>Khartoum</v>
          </cell>
        </row>
        <row r="4923">
          <cell r="B4923" t="str">
            <v>Shiamāl Kurdufān</v>
          </cell>
        </row>
        <row r="4924">
          <cell r="B4924" t="str">
            <v>North Kordofan</v>
          </cell>
        </row>
        <row r="4925">
          <cell r="B4925" t="str">
            <v>Janūb Kurdufān</v>
          </cell>
        </row>
        <row r="4926">
          <cell r="B4926" t="str">
            <v>South Kordofan</v>
          </cell>
        </row>
        <row r="4927">
          <cell r="B4927" t="str">
            <v>An Nīl al Azraq</v>
          </cell>
        </row>
        <row r="4928">
          <cell r="B4928" t="str">
            <v>Blue Nile</v>
          </cell>
        </row>
        <row r="4929">
          <cell r="B4929" t="str">
            <v>Ash Shamālīyah</v>
          </cell>
        </row>
        <row r="4930">
          <cell r="B4930" t="str">
            <v>Northern</v>
          </cell>
        </row>
        <row r="4931">
          <cell r="B4931" t="str">
            <v>Nahr an Nīl</v>
          </cell>
        </row>
        <row r="4932">
          <cell r="B4932" t="str">
            <v>River Nile</v>
          </cell>
        </row>
        <row r="4933">
          <cell r="B4933" t="str">
            <v>An Nīl al Abyaḑ</v>
          </cell>
        </row>
        <row r="4934">
          <cell r="B4934" t="str">
            <v>White Nile</v>
          </cell>
        </row>
        <row r="4935">
          <cell r="B4935" t="str">
            <v>Al Baḩr al Aḩmar</v>
          </cell>
        </row>
        <row r="4936">
          <cell r="B4936" t="str">
            <v>Red Sea</v>
          </cell>
        </row>
        <row r="4937">
          <cell r="B4937" t="str">
            <v>Sinnār</v>
          </cell>
        </row>
        <row r="4938">
          <cell r="B4938" t="str">
            <v>Sennar</v>
          </cell>
        </row>
        <row r="4939">
          <cell r="B4939" t="str">
            <v>Stockholms län [SE-01]</v>
          </cell>
        </row>
        <row r="4940">
          <cell r="B4940" t="str">
            <v>Västerbottens län [SE-24]</v>
          </cell>
        </row>
        <row r="4941">
          <cell r="B4941" t="str">
            <v>Norrbottens län [SE-25]</v>
          </cell>
        </row>
        <row r="4942">
          <cell r="B4942" t="str">
            <v>Uppsala län [SE-03]</v>
          </cell>
        </row>
        <row r="4943">
          <cell r="B4943" t="str">
            <v>Södermanlands län [SE-04]</v>
          </cell>
        </row>
        <row r="4944">
          <cell r="B4944" t="str">
            <v>Östergötlands län [SE-05]</v>
          </cell>
        </row>
        <row r="4945">
          <cell r="B4945" t="str">
            <v>Jönköpings län [SE-06]</v>
          </cell>
        </row>
        <row r="4946">
          <cell r="B4946" t="str">
            <v>Kronobergs län [SE-07]</v>
          </cell>
        </row>
        <row r="4947">
          <cell r="B4947" t="str">
            <v>Kalmar län [SE-08]</v>
          </cell>
        </row>
        <row r="4948">
          <cell r="B4948" t="str">
            <v>Gotlands län [SE-09]</v>
          </cell>
        </row>
        <row r="4949">
          <cell r="B4949" t="str">
            <v>Blekinge län [SE-10]</v>
          </cell>
        </row>
        <row r="4950">
          <cell r="B4950" t="str">
            <v>Skåne län [SE-12]</v>
          </cell>
        </row>
        <row r="4951">
          <cell r="B4951" t="str">
            <v>Hallands län [SE-13]</v>
          </cell>
        </row>
        <row r="4952">
          <cell r="B4952" t="str">
            <v>Västra Götalands län [SE-14]</v>
          </cell>
        </row>
        <row r="4953">
          <cell r="B4953" t="str">
            <v>Värmlands län [SE-17]</v>
          </cell>
        </row>
        <row r="4954">
          <cell r="B4954" t="str">
            <v>Örebro län [SE-18]</v>
          </cell>
        </row>
        <row r="4955">
          <cell r="B4955" t="str">
            <v>Västmanlands län [SE-19]</v>
          </cell>
        </row>
        <row r="4956">
          <cell r="B4956" t="str">
            <v>Dalarnas län [SE-20]</v>
          </cell>
        </row>
        <row r="4957">
          <cell r="B4957" t="str">
            <v>Gävleborgs län [SE-21]</v>
          </cell>
        </row>
        <row r="4958">
          <cell r="B4958" t="str">
            <v>Västernorrlands län [SE-22]</v>
          </cell>
        </row>
        <row r="4959">
          <cell r="B4959" t="str">
            <v>Jämtlands län [SE-23]</v>
          </cell>
        </row>
        <row r="4960">
          <cell r="B4960" t="str">
            <v>Central Singapore</v>
          </cell>
        </row>
        <row r="4961">
          <cell r="B4961" t="str">
            <v>North East</v>
          </cell>
        </row>
        <row r="4962">
          <cell r="B4962" t="str">
            <v>North West</v>
          </cell>
        </row>
        <row r="4963">
          <cell r="B4963" t="str">
            <v>South East</v>
          </cell>
        </row>
        <row r="4964">
          <cell r="B4964" t="str">
            <v>South West</v>
          </cell>
        </row>
        <row r="4965">
          <cell r="B4965" t="str">
            <v>Ascension</v>
          </cell>
        </row>
        <row r="4966">
          <cell r="B4966" t="str">
            <v>Saint Helena</v>
          </cell>
        </row>
        <row r="4967">
          <cell r="B4967" t="str">
            <v>Tristan da Cunha</v>
          </cell>
        </row>
        <row r="4968">
          <cell r="B4968" t="str">
            <v>Ajdovščina</v>
          </cell>
        </row>
        <row r="4969">
          <cell r="B4969" t="str">
            <v>Beltinci</v>
          </cell>
        </row>
        <row r="4970">
          <cell r="B4970" t="str">
            <v>Bled</v>
          </cell>
        </row>
        <row r="4971">
          <cell r="B4971" t="str">
            <v>Bohinj</v>
          </cell>
        </row>
        <row r="4972">
          <cell r="B4972" t="str">
            <v>Borovnica</v>
          </cell>
        </row>
        <row r="4973">
          <cell r="B4973" t="str">
            <v>Bovec</v>
          </cell>
        </row>
        <row r="4974">
          <cell r="B4974" t="str">
            <v>Brda</v>
          </cell>
        </row>
        <row r="4975">
          <cell r="B4975" t="str">
            <v>Brezovica</v>
          </cell>
        </row>
        <row r="4976">
          <cell r="B4976" t="str">
            <v>Brežice</v>
          </cell>
        </row>
        <row r="4977">
          <cell r="B4977" t="str">
            <v>Tišina</v>
          </cell>
        </row>
        <row r="4978">
          <cell r="B4978" t="str">
            <v>Celje</v>
          </cell>
        </row>
        <row r="4979">
          <cell r="B4979" t="str">
            <v>Cerklje na Gorenjskem</v>
          </cell>
        </row>
        <row r="4980">
          <cell r="B4980" t="str">
            <v>Cerknica</v>
          </cell>
        </row>
        <row r="4981">
          <cell r="B4981" t="str">
            <v>Cerkno</v>
          </cell>
        </row>
        <row r="4982">
          <cell r="B4982" t="str">
            <v>Črenšovci</v>
          </cell>
        </row>
        <row r="4983">
          <cell r="B4983" t="str">
            <v>Črna na Koroškem</v>
          </cell>
        </row>
        <row r="4984">
          <cell r="B4984" t="str">
            <v>Črnomelj</v>
          </cell>
        </row>
        <row r="4985">
          <cell r="B4985" t="str">
            <v>Destrnik</v>
          </cell>
        </row>
        <row r="4986">
          <cell r="B4986" t="str">
            <v>Divača</v>
          </cell>
        </row>
        <row r="4987">
          <cell r="B4987" t="str">
            <v>Dobrepolje</v>
          </cell>
        </row>
        <row r="4988">
          <cell r="B4988" t="str">
            <v>Dobrova-Polhov Gradec</v>
          </cell>
        </row>
        <row r="4989">
          <cell r="B4989" t="str">
            <v>Dol pri Ljubljani</v>
          </cell>
        </row>
        <row r="4990">
          <cell r="B4990" t="str">
            <v>Domžale</v>
          </cell>
        </row>
        <row r="4991">
          <cell r="B4991" t="str">
            <v>Dornava</v>
          </cell>
        </row>
        <row r="4992">
          <cell r="B4992" t="str">
            <v>Dravograd</v>
          </cell>
        </row>
        <row r="4993">
          <cell r="B4993" t="str">
            <v>Duplek</v>
          </cell>
        </row>
        <row r="4994">
          <cell r="B4994" t="str">
            <v>Gorenja vas-Poljane</v>
          </cell>
        </row>
        <row r="4995">
          <cell r="B4995" t="str">
            <v>Gorišnica</v>
          </cell>
        </row>
        <row r="4996">
          <cell r="B4996" t="str">
            <v>Gornja Radgona</v>
          </cell>
        </row>
        <row r="4997">
          <cell r="B4997" t="str">
            <v>Gornji Grad</v>
          </cell>
        </row>
        <row r="4998">
          <cell r="B4998" t="str">
            <v>Gornji Petrovci</v>
          </cell>
        </row>
        <row r="4999">
          <cell r="B4999" t="str">
            <v>Grosuplje</v>
          </cell>
        </row>
        <row r="5000">
          <cell r="B5000" t="str">
            <v>Šalovci</v>
          </cell>
        </row>
        <row r="5001">
          <cell r="B5001" t="str">
            <v>Hrastnik</v>
          </cell>
        </row>
        <row r="5002">
          <cell r="B5002" t="str">
            <v>Hrpelje-Kozina</v>
          </cell>
        </row>
        <row r="5003">
          <cell r="B5003" t="str">
            <v>Idrija</v>
          </cell>
        </row>
        <row r="5004">
          <cell r="B5004" t="str">
            <v>Ig</v>
          </cell>
        </row>
        <row r="5005">
          <cell r="B5005" t="str">
            <v>Ilirska Bistrica</v>
          </cell>
        </row>
        <row r="5006">
          <cell r="B5006" t="str">
            <v>Ivančna Gorica</v>
          </cell>
        </row>
        <row r="5007">
          <cell r="B5007" t="str">
            <v>Izola</v>
          </cell>
        </row>
        <row r="5008">
          <cell r="B5008" t="str">
            <v>Jesenice</v>
          </cell>
        </row>
        <row r="5009">
          <cell r="B5009" t="str">
            <v>Juršinci</v>
          </cell>
        </row>
        <row r="5010">
          <cell r="B5010" t="str">
            <v>Kamnik</v>
          </cell>
        </row>
        <row r="5011">
          <cell r="B5011" t="str">
            <v>Kanal</v>
          </cell>
        </row>
        <row r="5012">
          <cell r="B5012" t="str">
            <v>Kidričevo</v>
          </cell>
        </row>
        <row r="5013">
          <cell r="B5013" t="str">
            <v>Kobarid</v>
          </cell>
        </row>
        <row r="5014">
          <cell r="B5014" t="str">
            <v>Kobilje</v>
          </cell>
        </row>
        <row r="5015">
          <cell r="B5015" t="str">
            <v>Kočevje</v>
          </cell>
        </row>
        <row r="5016">
          <cell r="B5016" t="str">
            <v>Komen</v>
          </cell>
        </row>
        <row r="5017">
          <cell r="B5017" t="str">
            <v>Koper</v>
          </cell>
        </row>
        <row r="5018">
          <cell r="B5018" t="str">
            <v>Kozje</v>
          </cell>
        </row>
        <row r="5019">
          <cell r="B5019" t="str">
            <v>Kranj</v>
          </cell>
        </row>
        <row r="5020">
          <cell r="B5020" t="str">
            <v>Kranjska Gora</v>
          </cell>
        </row>
        <row r="5021">
          <cell r="B5021" t="str">
            <v>Krško</v>
          </cell>
        </row>
        <row r="5022">
          <cell r="B5022" t="str">
            <v>Kungota</v>
          </cell>
        </row>
        <row r="5023">
          <cell r="B5023" t="str">
            <v>Kuzma</v>
          </cell>
        </row>
        <row r="5024">
          <cell r="B5024" t="str">
            <v>Laško</v>
          </cell>
        </row>
        <row r="5025">
          <cell r="B5025" t="str">
            <v>Lenart</v>
          </cell>
        </row>
        <row r="5026">
          <cell r="B5026" t="str">
            <v>Lendava</v>
          </cell>
        </row>
        <row r="5027">
          <cell r="B5027" t="str">
            <v>Litija</v>
          </cell>
        </row>
        <row r="5028">
          <cell r="B5028" t="str">
            <v>Ljubljana</v>
          </cell>
        </row>
        <row r="5029">
          <cell r="B5029" t="str">
            <v>Ljubno</v>
          </cell>
        </row>
        <row r="5030">
          <cell r="B5030" t="str">
            <v>Ljutomer</v>
          </cell>
        </row>
        <row r="5031">
          <cell r="B5031" t="str">
            <v>Logatec</v>
          </cell>
        </row>
        <row r="5032">
          <cell r="B5032" t="str">
            <v>Loška Dolina</v>
          </cell>
        </row>
        <row r="5033">
          <cell r="B5033" t="str">
            <v>Loški Potok</v>
          </cell>
        </row>
        <row r="5034">
          <cell r="B5034" t="str">
            <v>Luče</v>
          </cell>
        </row>
        <row r="5035">
          <cell r="B5035" t="str">
            <v>Lukovica</v>
          </cell>
        </row>
        <row r="5036">
          <cell r="B5036" t="str">
            <v>Majšperk</v>
          </cell>
        </row>
        <row r="5037">
          <cell r="B5037" t="str">
            <v>Maribor</v>
          </cell>
        </row>
        <row r="5038">
          <cell r="B5038" t="str">
            <v>Medvode</v>
          </cell>
        </row>
        <row r="5039">
          <cell r="B5039" t="str">
            <v>Mengeš</v>
          </cell>
        </row>
        <row r="5040">
          <cell r="B5040" t="str">
            <v>Metlika</v>
          </cell>
        </row>
        <row r="5041">
          <cell r="B5041" t="str">
            <v>Mežica</v>
          </cell>
        </row>
        <row r="5042">
          <cell r="B5042" t="str">
            <v>Miren-Kostanjevica</v>
          </cell>
        </row>
        <row r="5043">
          <cell r="B5043" t="str">
            <v>Mislinja</v>
          </cell>
        </row>
        <row r="5044">
          <cell r="B5044" t="str">
            <v>Moravče</v>
          </cell>
        </row>
        <row r="5045">
          <cell r="B5045" t="str">
            <v>Moravske Toplice</v>
          </cell>
        </row>
        <row r="5046">
          <cell r="B5046" t="str">
            <v>Mozirje</v>
          </cell>
        </row>
        <row r="5047">
          <cell r="B5047" t="str">
            <v>Murska Sobota</v>
          </cell>
        </row>
        <row r="5048">
          <cell r="B5048" t="str">
            <v>Muta</v>
          </cell>
        </row>
        <row r="5049">
          <cell r="B5049" t="str">
            <v>Naklo</v>
          </cell>
        </row>
        <row r="5050">
          <cell r="B5050" t="str">
            <v>Nazarje</v>
          </cell>
        </row>
        <row r="5051">
          <cell r="B5051" t="str">
            <v>Nova Gorica</v>
          </cell>
        </row>
        <row r="5052">
          <cell r="B5052" t="str">
            <v>Novo Mesto</v>
          </cell>
        </row>
        <row r="5053">
          <cell r="B5053" t="str">
            <v>Odranci</v>
          </cell>
        </row>
        <row r="5054">
          <cell r="B5054" t="str">
            <v>Ormož</v>
          </cell>
        </row>
        <row r="5055">
          <cell r="B5055" t="str">
            <v>Osilnica</v>
          </cell>
        </row>
        <row r="5056">
          <cell r="B5056" t="str">
            <v>Pesnica</v>
          </cell>
        </row>
        <row r="5057">
          <cell r="B5057" t="str">
            <v>Piran</v>
          </cell>
        </row>
        <row r="5058">
          <cell r="B5058" t="str">
            <v>Pivka</v>
          </cell>
        </row>
        <row r="5059">
          <cell r="B5059" t="str">
            <v>Podčetrtek</v>
          </cell>
        </row>
        <row r="5060">
          <cell r="B5060" t="str">
            <v>Podvelka</v>
          </cell>
        </row>
        <row r="5061">
          <cell r="B5061" t="str">
            <v>Postojna</v>
          </cell>
        </row>
        <row r="5062">
          <cell r="B5062" t="str">
            <v>Preddvor</v>
          </cell>
        </row>
        <row r="5063">
          <cell r="B5063" t="str">
            <v>Ptuj</v>
          </cell>
        </row>
        <row r="5064">
          <cell r="B5064" t="str">
            <v>Puconci</v>
          </cell>
        </row>
        <row r="5065">
          <cell r="B5065" t="str">
            <v>Rače-Fram</v>
          </cell>
        </row>
        <row r="5066">
          <cell r="B5066" t="str">
            <v>Radeče</v>
          </cell>
        </row>
        <row r="5067">
          <cell r="B5067" t="str">
            <v>Radenci</v>
          </cell>
        </row>
        <row r="5068">
          <cell r="B5068" t="str">
            <v>Radlje ob Dravi</v>
          </cell>
        </row>
        <row r="5069">
          <cell r="B5069" t="str">
            <v>Radovljica</v>
          </cell>
        </row>
        <row r="5070">
          <cell r="B5070" t="str">
            <v>Ravne na Koroškem</v>
          </cell>
        </row>
        <row r="5071">
          <cell r="B5071" t="str">
            <v>Ribnica</v>
          </cell>
        </row>
        <row r="5072">
          <cell r="B5072" t="str">
            <v>Rogašovci</v>
          </cell>
        </row>
        <row r="5073">
          <cell r="B5073" t="str">
            <v>Rogaška Slatina</v>
          </cell>
        </row>
        <row r="5074">
          <cell r="B5074" t="str">
            <v>Rogatec</v>
          </cell>
        </row>
        <row r="5075">
          <cell r="B5075" t="str">
            <v>Ruše</v>
          </cell>
        </row>
        <row r="5076">
          <cell r="B5076" t="str">
            <v>Semič</v>
          </cell>
        </row>
        <row r="5077">
          <cell r="B5077" t="str">
            <v>Sevnica</v>
          </cell>
        </row>
        <row r="5078">
          <cell r="B5078" t="str">
            <v>Sežana</v>
          </cell>
        </row>
        <row r="5079">
          <cell r="B5079" t="str">
            <v>Slovenj Gradec</v>
          </cell>
        </row>
        <row r="5080">
          <cell r="B5080" t="str">
            <v>Slovenska Bistrica</v>
          </cell>
        </row>
        <row r="5081">
          <cell r="B5081" t="str">
            <v>Slovenske Konjice</v>
          </cell>
        </row>
        <row r="5082">
          <cell r="B5082" t="str">
            <v>Starše</v>
          </cell>
        </row>
        <row r="5083">
          <cell r="B5083" t="str">
            <v>Sveti Jurij</v>
          </cell>
        </row>
        <row r="5084">
          <cell r="B5084" t="str">
            <v>Šenčur</v>
          </cell>
        </row>
        <row r="5085">
          <cell r="B5085" t="str">
            <v>Šentilj</v>
          </cell>
        </row>
        <row r="5086">
          <cell r="B5086" t="str">
            <v>Šentjernej</v>
          </cell>
        </row>
        <row r="5087">
          <cell r="B5087" t="str">
            <v>Šentjur</v>
          </cell>
        </row>
        <row r="5088">
          <cell r="B5088" t="str">
            <v>Škocjan</v>
          </cell>
        </row>
        <row r="5089">
          <cell r="B5089" t="str">
            <v>Škofja Loka</v>
          </cell>
        </row>
        <row r="5090">
          <cell r="B5090" t="str">
            <v>Škofljica</v>
          </cell>
        </row>
        <row r="5091">
          <cell r="B5091" t="str">
            <v>Šmarje pri Jelšah</v>
          </cell>
        </row>
        <row r="5092">
          <cell r="B5092" t="str">
            <v>Šmartno ob Paki</v>
          </cell>
        </row>
        <row r="5093">
          <cell r="B5093" t="str">
            <v>Šoštanj</v>
          </cell>
        </row>
        <row r="5094">
          <cell r="B5094" t="str">
            <v>Štore</v>
          </cell>
        </row>
        <row r="5095">
          <cell r="B5095" t="str">
            <v>Tolmin</v>
          </cell>
        </row>
        <row r="5096">
          <cell r="B5096" t="str">
            <v>Trbovlje</v>
          </cell>
        </row>
        <row r="5097">
          <cell r="B5097" t="str">
            <v>Trebnje</v>
          </cell>
        </row>
        <row r="5098">
          <cell r="B5098" t="str">
            <v>Tržič</v>
          </cell>
        </row>
        <row r="5099">
          <cell r="B5099" t="str">
            <v>Turnišče</v>
          </cell>
        </row>
        <row r="5100">
          <cell r="B5100" t="str">
            <v>Velenje</v>
          </cell>
        </row>
        <row r="5101">
          <cell r="B5101" t="str">
            <v>Velike Lašče</v>
          </cell>
        </row>
        <row r="5102">
          <cell r="B5102" t="str">
            <v>Videm</v>
          </cell>
        </row>
        <row r="5103">
          <cell r="B5103" t="str">
            <v>Vipava</v>
          </cell>
        </row>
        <row r="5104">
          <cell r="B5104" t="str">
            <v>Vitanje</v>
          </cell>
        </row>
        <row r="5105">
          <cell r="B5105" t="str">
            <v>Vodice</v>
          </cell>
        </row>
        <row r="5106">
          <cell r="B5106" t="str">
            <v>Vojnik</v>
          </cell>
        </row>
        <row r="5107">
          <cell r="B5107" t="str">
            <v>Vrhnika</v>
          </cell>
        </row>
        <row r="5108">
          <cell r="B5108" t="str">
            <v>Vuzenica</v>
          </cell>
        </row>
        <row r="5109">
          <cell r="B5109" t="str">
            <v>Zagorje ob Savi</v>
          </cell>
        </row>
        <row r="5110">
          <cell r="B5110" t="str">
            <v>Zavrč</v>
          </cell>
        </row>
        <row r="5111">
          <cell r="B5111" t="str">
            <v>Zreče</v>
          </cell>
        </row>
        <row r="5112">
          <cell r="B5112" t="str">
            <v>Železniki</v>
          </cell>
        </row>
        <row r="5113">
          <cell r="B5113" t="str">
            <v>Žiri</v>
          </cell>
        </row>
        <row r="5114">
          <cell r="B5114" t="str">
            <v>Benedikt</v>
          </cell>
        </row>
        <row r="5115">
          <cell r="B5115" t="str">
            <v>Bistrica ob Sotli</v>
          </cell>
        </row>
        <row r="5116">
          <cell r="B5116" t="str">
            <v>Bloke</v>
          </cell>
        </row>
        <row r="5117">
          <cell r="B5117" t="str">
            <v>Braslovče</v>
          </cell>
        </row>
        <row r="5118">
          <cell r="B5118" t="str">
            <v>Cankova</v>
          </cell>
        </row>
        <row r="5119">
          <cell r="B5119" t="str">
            <v>Cerkvenjak</v>
          </cell>
        </row>
        <row r="5120">
          <cell r="B5120" t="str">
            <v>Dobje</v>
          </cell>
        </row>
        <row r="5121">
          <cell r="B5121" t="str">
            <v>Dobrna</v>
          </cell>
        </row>
        <row r="5122">
          <cell r="B5122" t="str">
            <v>Dobrovnik</v>
          </cell>
        </row>
        <row r="5123">
          <cell r="B5123" t="str">
            <v>Dolenjske Toplice</v>
          </cell>
        </row>
        <row r="5124">
          <cell r="B5124" t="str">
            <v>Grad</v>
          </cell>
        </row>
        <row r="5125">
          <cell r="B5125" t="str">
            <v>Hajdina</v>
          </cell>
        </row>
        <row r="5126">
          <cell r="B5126" t="str">
            <v>Hoče-Slivnica</v>
          </cell>
        </row>
        <row r="5127">
          <cell r="B5127" t="str">
            <v>Hodoš</v>
          </cell>
        </row>
        <row r="5128">
          <cell r="B5128" t="str">
            <v>Horjul</v>
          </cell>
        </row>
        <row r="5129">
          <cell r="B5129" t="str">
            <v>Jezersko</v>
          </cell>
        </row>
        <row r="5130">
          <cell r="B5130" t="str">
            <v>Komenda</v>
          </cell>
        </row>
        <row r="5131">
          <cell r="B5131" t="str">
            <v>Kostel</v>
          </cell>
        </row>
        <row r="5132">
          <cell r="B5132" t="str">
            <v>Križevci</v>
          </cell>
        </row>
        <row r="5133">
          <cell r="B5133" t="str">
            <v>Lovrenc na Pohorju</v>
          </cell>
        </row>
        <row r="5134">
          <cell r="B5134" t="str">
            <v>Markovci</v>
          </cell>
        </row>
        <row r="5135">
          <cell r="B5135" t="str">
            <v>Miklavž na Dravskem Polju</v>
          </cell>
        </row>
        <row r="5136">
          <cell r="B5136" t="str">
            <v>Mirna Peč</v>
          </cell>
        </row>
        <row r="5137">
          <cell r="B5137" t="str">
            <v>Oplotnica</v>
          </cell>
        </row>
        <row r="5138">
          <cell r="B5138" t="str">
            <v>Podlehnik</v>
          </cell>
        </row>
        <row r="5139">
          <cell r="B5139" t="str">
            <v>Polzela</v>
          </cell>
        </row>
        <row r="5140">
          <cell r="B5140" t="str">
            <v>Prebold</v>
          </cell>
        </row>
        <row r="5141">
          <cell r="B5141" t="str">
            <v>Prevalje</v>
          </cell>
        </row>
        <row r="5142">
          <cell r="B5142" t="str">
            <v>Razkrižje</v>
          </cell>
        </row>
        <row r="5143">
          <cell r="B5143" t="str">
            <v>Ribnica na Pohorju</v>
          </cell>
        </row>
        <row r="5144">
          <cell r="B5144" t="str">
            <v>Selnica ob Dravi</v>
          </cell>
        </row>
        <row r="5145">
          <cell r="B5145" t="str">
            <v>Sodražica</v>
          </cell>
        </row>
        <row r="5146">
          <cell r="B5146" t="str">
            <v>Solčava</v>
          </cell>
        </row>
        <row r="5147">
          <cell r="B5147" t="str">
            <v>Sveta Ana</v>
          </cell>
        </row>
        <row r="5148">
          <cell r="B5148" t="str">
            <v>Sveti Andraž v Slovenskih Goricah</v>
          </cell>
        </row>
        <row r="5149">
          <cell r="B5149" t="str">
            <v>Šempeter-Vrtojba</v>
          </cell>
        </row>
        <row r="5150">
          <cell r="B5150" t="str">
            <v>Tabor</v>
          </cell>
        </row>
        <row r="5151">
          <cell r="B5151" t="str">
            <v>Trnovska Vas</v>
          </cell>
        </row>
        <row r="5152">
          <cell r="B5152" t="str">
            <v>Trzin</v>
          </cell>
        </row>
        <row r="5153">
          <cell r="B5153" t="str">
            <v>Velika Polana</v>
          </cell>
        </row>
        <row r="5154">
          <cell r="B5154" t="str">
            <v>Veržej</v>
          </cell>
        </row>
        <row r="5155">
          <cell r="B5155" t="str">
            <v>Vransko</v>
          </cell>
        </row>
        <row r="5156">
          <cell r="B5156" t="str">
            <v>Žalec</v>
          </cell>
        </row>
        <row r="5157">
          <cell r="B5157" t="str">
            <v>Žetale</v>
          </cell>
        </row>
        <row r="5158">
          <cell r="B5158" t="str">
            <v>Žirovnica</v>
          </cell>
        </row>
        <row r="5159">
          <cell r="B5159" t="str">
            <v>Žužemberk</v>
          </cell>
        </row>
        <row r="5160">
          <cell r="B5160" t="str">
            <v>Šmartno pri Litiji</v>
          </cell>
        </row>
        <row r="5161">
          <cell r="B5161" t="str">
            <v>Apače</v>
          </cell>
        </row>
        <row r="5162">
          <cell r="B5162" t="str">
            <v>Cirkulane</v>
          </cell>
        </row>
        <row r="5163">
          <cell r="B5163" t="str">
            <v>Kosanjevica na Krki</v>
          </cell>
        </row>
        <row r="5164">
          <cell r="B5164" t="str">
            <v>Makole</v>
          </cell>
        </row>
        <row r="5165">
          <cell r="B5165" t="str">
            <v>Mokronog-Trebelno</v>
          </cell>
        </row>
        <row r="5166">
          <cell r="B5166" t="str">
            <v>Poljčane</v>
          </cell>
        </row>
        <row r="5167">
          <cell r="B5167" t="str">
            <v>Renče-Vogrsko</v>
          </cell>
        </row>
        <row r="5168">
          <cell r="B5168" t="str">
            <v>Središče ob Dravi</v>
          </cell>
        </row>
        <row r="5169">
          <cell r="B5169" t="str">
            <v>Straža</v>
          </cell>
        </row>
        <row r="5170">
          <cell r="B5170" t="str">
            <v>Sveta Trojica v Slovenskih Goricah</v>
          </cell>
        </row>
        <row r="5171">
          <cell r="B5171" t="str">
            <v>Sveti Tomaž</v>
          </cell>
        </row>
        <row r="5172">
          <cell r="B5172" t="str">
            <v>Šmarješke Toplice</v>
          </cell>
        </row>
        <row r="5173">
          <cell r="B5173" t="str">
            <v>Gorje</v>
          </cell>
        </row>
        <row r="5174">
          <cell r="B5174" t="str">
            <v>Log-Dragomer</v>
          </cell>
        </row>
        <row r="5175">
          <cell r="B5175" t="str">
            <v>Rečica ob Savinji</v>
          </cell>
        </row>
        <row r="5176">
          <cell r="B5176" t="str">
            <v>Sveti Jurij v Slovenskih Goricah</v>
          </cell>
        </row>
        <row r="5177">
          <cell r="B5177" t="str">
            <v>Šentrupert</v>
          </cell>
        </row>
        <row r="5178">
          <cell r="B5178" t="str">
            <v>Mirna</v>
          </cell>
        </row>
        <row r="5179">
          <cell r="B5179" t="str">
            <v>Ankaran</v>
          </cell>
        </row>
        <row r="5180">
          <cell r="B5180" t="str">
            <v>Banskobystrický kraj</v>
          </cell>
        </row>
        <row r="5181">
          <cell r="B5181" t="str">
            <v>Bratislavský kraj</v>
          </cell>
        </row>
        <row r="5182">
          <cell r="B5182" t="str">
            <v>Košický kraj</v>
          </cell>
        </row>
        <row r="5183">
          <cell r="B5183" t="str">
            <v>Nitriansky kraj</v>
          </cell>
        </row>
        <row r="5184">
          <cell r="B5184" t="str">
            <v>Prešovský kraj</v>
          </cell>
        </row>
        <row r="5185">
          <cell r="B5185" t="str">
            <v>Trnavský kraj</v>
          </cell>
        </row>
        <row r="5186">
          <cell r="B5186" t="str">
            <v>Trenčiansky kraj</v>
          </cell>
        </row>
        <row r="5187">
          <cell r="B5187" t="str">
            <v>Žilinský kraj</v>
          </cell>
        </row>
        <row r="5188">
          <cell r="B5188" t="str">
            <v>Western Area (Freetown)</v>
          </cell>
        </row>
        <row r="5189">
          <cell r="B5189" t="str">
            <v>Eastern</v>
          </cell>
        </row>
        <row r="5190">
          <cell r="B5190" t="str">
            <v>Northern</v>
          </cell>
        </row>
        <row r="5191">
          <cell r="B5191" t="str">
            <v>North Western</v>
          </cell>
        </row>
        <row r="5192">
          <cell r="B5192" t="str">
            <v>Southern</v>
          </cell>
        </row>
        <row r="5193">
          <cell r="B5193" t="str">
            <v>Acquaviva</v>
          </cell>
        </row>
        <row r="5194">
          <cell r="B5194" t="str">
            <v>Chiesanuova</v>
          </cell>
        </row>
        <row r="5195">
          <cell r="B5195" t="str">
            <v>Domagnano</v>
          </cell>
        </row>
        <row r="5196">
          <cell r="B5196" t="str">
            <v>Faetano</v>
          </cell>
        </row>
        <row r="5197">
          <cell r="B5197" t="str">
            <v>Fiorentino</v>
          </cell>
        </row>
        <row r="5198">
          <cell r="B5198" t="str">
            <v>Borgo Maggiore</v>
          </cell>
        </row>
        <row r="5199">
          <cell r="B5199" t="str">
            <v>San Marino</v>
          </cell>
        </row>
        <row r="5200">
          <cell r="B5200" t="str">
            <v>Montegiardino</v>
          </cell>
        </row>
        <row r="5201">
          <cell r="B5201" t="str">
            <v>Serravalle</v>
          </cell>
        </row>
        <row r="5202">
          <cell r="B5202" t="str">
            <v>Diourbel</v>
          </cell>
        </row>
        <row r="5203">
          <cell r="B5203" t="str">
            <v>Dakar</v>
          </cell>
        </row>
        <row r="5204">
          <cell r="B5204" t="str">
            <v>Fatick</v>
          </cell>
        </row>
        <row r="5205">
          <cell r="B5205" t="str">
            <v>Kaffrine</v>
          </cell>
        </row>
        <row r="5206">
          <cell r="B5206" t="str">
            <v>Kolda</v>
          </cell>
        </row>
        <row r="5207">
          <cell r="B5207" t="str">
            <v>Kédougou</v>
          </cell>
        </row>
        <row r="5208">
          <cell r="B5208" t="str">
            <v>Kaolack</v>
          </cell>
        </row>
        <row r="5209">
          <cell r="B5209" t="str">
            <v>Louga</v>
          </cell>
        </row>
        <row r="5210">
          <cell r="B5210" t="str">
            <v>Matam</v>
          </cell>
        </row>
        <row r="5211">
          <cell r="B5211" t="str">
            <v>Sédhiou</v>
          </cell>
        </row>
        <row r="5212">
          <cell r="B5212" t="str">
            <v>Saint-Louis</v>
          </cell>
        </row>
        <row r="5213">
          <cell r="B5213" t="str">
            <v>Tambacounda</v>
          </cell>
        </row>
        <row r="5214">
          <cell r="B5214" t="str">
            <v>Thiès</v>
          </cell>
        </row>
        <row r="5215">
          <cell r="B5215" t="str">
            <v>Ziguinchor</v>
          </cell>
        </row>
        <row r="5216">
          <cell r="B5216" t="str">
            <v>Awdal</v>
          </cell>
        </row>
        <row r="5217">
          <cell r="B5217" t="str">
            <v>Bakool</v>
          </cell>
        </row>
        <row r="5218">
          <cell r="B5218" t="str">
            <v>Banaadir</v>
          </cell>
        </row>
        <row r="5219">
          <cell r="B5219" t="str">
            <v>Bari</v>
          </cell>
        </row>
        <row r="5220">
          <cell r="B5220" t="str">
            <v>Bay</v>
          </cell>
        </row>
        <row r="5221">
          <cell r="B5221" t="str">
            <v>Galguduud</v>
          </cell>
        </row>
        <row r="5222">
          <cell r="B5222" t="str">
            <v>Gedo</v>
          </cell>
        </row>
        <row r="5223">
          <cell r="B5223" t="str">
            <v>Hiiraan</v>
          </cell>
        </row>
        <row r="5224">
          <cell r="B5224" t="str">
            <v>Jubbada Dhexe</v>
          </cell>
        </row>
        <row r="5225">
          <cell r="B5225" t="str">
            <v>Jubbada Hoose</v>
          </cell>
        </row>
        <row r="5226">
          <cell r="B5226" t="str">
            <v>Mudug</v>
          </cell>
        </row>
        <row r="5227">
          <cell r="B5227" t="str">
            <v>Nugaal</v>
          </cell>
        </row>
        <row r="5228">
          <cell r="B5228" t="str">
            <v>Sanaag</v>
          </cell>
        </row>
        <row r="5229">
          <cell r="B5229" t="str">
            <v>Shabeellaha Dhexe</v>
          </cell>
        </row>
        <row r="5230">
          <cell r="B5230" t="str">
            <v>Shabeellaha Hoose</v>
          </cell>
        </row>
        <row r="5231">
          <cell r="B5231" t="str">
            <v>Sool</v>
          </cell>
        </row>
        <row r="5232">
          <cell r="B5232" t="str">
            <v>Togdheer</v>
          </cell>
        </row>
        <row r="5233">
          <cell r="B5233" t="str">
            <v>Woqooyi Galbeed</v>
          </cell>
        </row>
        <row r="5234">
          <cell r="B5234" t="str">
            <v>Brokopondo</v>
          </cell>
        </row>
        <row r="5235">
          <cell r="B5235" t="str">
            <v>Commewijne</v>
          </cell>
        </row>
        <row r="5236">
          <cell r="B5236" t="str">
            <v>Coronie</v>
          </cell>
        </row>
        <row r="5237">
          <cell r="B5237" t="str">
            <v>Marowijne</v>
          </cell>
        </row>
        <row r="5238">
          <cell r="B5238" t="str">
            <v>Nickerie</v>
          </cell>
        </row>
        <row r="5239">
          <cell r="B5239" t="str">
            <v>Paramaribo</v>
          </cell>
        </row>
        <row r="5240">
          <cell r="B5240" t="str">
            <v>Para</v>
          </cell>
        </row>
        <row r="5241">
          <cell r="B5241" t="str">
            <v>Saramacca</v>
          </cell>
        </row>
        <row r="5242">
          <cell r="B5242" t="str">
            <v>Sipaliwini</v>
          </cell>
        </row>
        <row r="5243">
          <cell r="B5243" t="str">
            <v>Wanica</v>
          </cell>
        </row>
        <row r="5244">
          <cell r="B5244" t="str">
            <v>Northern Bahr el Ghazal</v>
          </cell>
        </row>
        <row r="5245">
          <cell r="B5245" t="str">
            <v>Western Bahr el  Ghazal</v>
          </cell>
        </row>
        <row r="5246">
          <cell r="B5246" t="str">
            <v>Central Equatoria</v>
          </cell>
        </row>
        <row r="5247">
          <cell r="B5247" t="str">
            <v>Eastern Equatoria</v>
          </cell>
        </row>
        <row r="5248">
          <cell r="B5248" t="str">
            <v>Western Equatoria</v>
          </cell>
        </row>
        <row r="5249">
          <cell r="B5249" t="str">
            <v>Jonglei</v>
          </cell>
        </row>
        <row r="5250">
          <cell r="B5250" t="str">
            <v>Lakes</v>
          </cell>
        </row>
        <row r="5251">
          <cell r="B5251" t="str">
            <v>Upper Nile</v>
          </cell>
        </row>
        <row r="5252">
          <cell r="B5252" t="str">
            <v>Unity</v>
          </cell>
        </row>
        <row r="5253">
          <cell r="B5253" t="str">
            <v>Warrap</v>
          </cell>
        </row>
        <row r="5254">
          <cell r="B5254" t="str">
            <v>Príncipe</v>
          </cell>
        </row>
        <row r="5255">
          <cell r="B5255" t="str">
            <v>São Tomé</v>
          </cell>
        </row>
        <row r="5256">
          <cell r="B5256" t="str">
            <v>Ahuachapán</v>
          </cell>
        </row>
        <row r="5257">
          <cell r="B5257" t="str">
            <v>Cabañas</v>
          </cell>
        </row>
        <row r="5258">
          <cell r="B5258" t="str">
            <v>Chalatenango</v>
          </cell>
        </row>
        <row r="5259">
          <cell r="B5259" t="str">
            <v>Cuscatlán</v>
          </cell>
        </row>
        <row r="5260">
          <cell r="B5260" t="str">
            <v>La Libertad</v>
          </cell>
        </row>
        <row r="5261">
          <cell r="B5261" t="str">
            <v>Morazán</v>
          </cell>
        </row>
        <row r="5262">
          <cell r="B5262" t="str">
            <v>La Paz</v>
          </cell>
        </row>
        <row r="5263">
          <cell r="B5263" t="str">
            <v>Santa Ana</v>
          </cell>
        </row>
        <row r="5264">
          <cell r="B5264" t="str">
            <v>San Miguel</v>
          </cell>
        </row>
        <row r="5265">
          <cell r="B5265" t="str">
            <v>Sonsonate</v>
          </cell>
        </row>
        <row r="5266">
          <cell r="B5266" t="str">
            <v>San Salvador</v>
          </cell>
        </row>
        <row r="5267">
          <cell r="B5267" t="str">
            <v>San Vicente</v>
          </cell>
        </row>
        <row r="5268">
          <cell r="B5268" t="str">
            <v>La Unión</v>
          </cell>
        </row>
        <row r="5269">
          <cell r="B5269" t="str">
            <v>Usulután</v>
          </cell>
        </row>
        <row r="5270">
          <cell r="B5270" t="str">
            <v>Dimashq</v>
          </cell>
        </row>
        <row r="5271">
          <cell r="B5271" t="str">
            <v>Dar'ā</v>
          </cell>
        </row>
        <row r="5272">
          <cell r="B5272" t="str">
            <v>Dayr az Zawr</v>
          </cell>
        </row>
        <row r="5273">
          <cell r="B5273" t="str">
            <v>Al Ḩasakah</v>
          </cell>
        </row>
        <row r="5274">
          <cell r="B5274" t="str">
            <v>Ḩimş</v>
          </cell>
        </row>
        <row r="5275">
          <cell r="B5275" t="str">
            <v>Ḩalab</v>
          </cell>
        </row>
        <row r="5276">
          <cell r="B5276" t="str">
            <v>Ḩamāh</v>
          </cell>
        </row>
        <row r="5277">
          <cell r="B5277" t="str">
            <v>Idlib</v>
          </cell>
        </row>
        <row r="5278">
          <cell r="B5278" t="str">
            <v>Al Lādhiqīyah</v>
          </cell>
        </row>
        <row r="5279">
          <cell r="B5279" t="str">
            <v>Al Qunayţirah</v>
          </cell>
        </row>
        <row r="5280">
          <cell r="B5280" t="str">
            <v>Ar Raqqah</v>
          </cell>
        </row>
        <row r="5281">
          <cell r="B5281" t="str">
            <v>Rīf Dimashq</v>
          </cell>
        </row>
        <row r="5282">
          <cell r="B5282" t="str">
            <v>As Suwaydā'</v>
          </cell>
        </row>
        <row r="5283">
          <cell r="B5283" t="str">
            <v>Ţarţūs</v>
          </cell>
        </row>
        <row r="5284">
          <cell r="B5284" t="str">
            <v>Hhohho</v>
          </cell>
        </row>
        <row r="5285">
          <cell r="B5285" t="str">
            <v>Hhohho</v>
          </cell>
        </row>
        <row r="5286">
          <cell r="B5286" t="str">
            <v>Lubombo</v>
          </cell>
        </row>
        <row r="5287">
          <cell r="B5287" t="str">
            <v>Lubombo</v>
          </cell>
        </row>
        <row r="5288">
          <cell r="B5288" t="str">
            <v>Manzini</v>
          </cell>
        </row>
        <row r="5289">
          <cell r="B5289" t="str">
            <v>Manzini</v>
          </cell>
        </row>
        <row r="5290">
          <cell r="B5290" t="str">
            <v>Shiselweni</v>
          </cell>
        </row>
        <row r="5291">
          <cell r="B5291" t="str">
            <v>Shiselweni</v>
          </cell>
        </row>
        <row r="5292">
          <cell r="B5292" t="str">
            <v>Al Baţḩah</v>
          </cell>
        </row>
        <row r="5293">
          <cell r="B5293" t="str">
            <v>Batha</v>
          </cell>
        </row>
        <row r="5294">
          <cell r="B5294" t="str">
            <v>Baḩr al Ghazāl</v>
          </cell>
        </row>
        <row r="5295">
          <cell r="B5295" t="str">
            <v>Bahr el Ghazal</v>
          </cell>
        </row>
        <row r="5296">
          <cell r="B5296" t="str">
            <v>Būrkū</v>
          </cell>
        </row>
        <row r="5297">
          <cell r="B5297" t="str">
            <v>Borkou</v>
          </cell>
        </row>
        <row r="5298">
          <cell r="B5298" t="str">
            <v>Shārī Bāqirmī</v>
          </cell>
        </row>
        <row r="5299">
          <cell r="B5299" t="str">
            <v>Chari-Baguirmi</v>
          </cell>
        </row>
        <row r="5300">
          <cell r="B5300" t="str">
            <v>Ennedi-Est</v>
          </cell>
        </row>
        <row r="5301">
          <cell r="B5301" t="str">
            <v>Ennedi-Ouest</v>
          </cell>
        </row>
        <row r="5302">
          <cell r="B5302" t="str">
            <v>Qīrā</v>
          </cell>
        </row>
        <row r="5303">
          <cell r="B5303" t="str">
            <v>Guéra</v>
          </cell>
        </row>
        <row r="5304">
          <cell r="B5304" t="str">
            <v>Ḩajjar Lamīs</v>
          </cell>
        </row>
        <row r="5305">
          <cell r="B5305" t="str">
            <v>Hadjer Lamis</v>
          </cell>
        </row>
        <row r="5306">
          <cell r="B5306" t="str">
            <v>Kānim</v>
          </cell>
        </row>
        <row r="5307">
          <cell r="B5307" t="str">
            <v>Kanem</v>
          </cell>
        </row>
        <row r="5308">
          <cell r="B5308" t="str">
            <v>Al Buḩayrah</v>
          </cell>
        </row>
        <row r="5309">
          <cell r="B5309" t="str">
            <v>Lac</v>
          </cell>
        </row>
        <row r="5310">
          <cell r="B5310" t="str">
            <v>Lūqūn al Gharbī</v>
          </cell>
        </row>
        <row r="5311">
          <cell r="B5311" t="str">
            <v>Logone-Occidental</v>
          </cell>
        </row>
        <row r="5312">
          <cell r="B5312" t="str">
            <v>Lūqūn ash Sharqī</v>
          </cell>
        </row>
        <row r="5313">
          <cell r="B5313" t="str">
            <v>Logone-Oriental</v>
          </cell>
        </row>
        <row r="5314">
          <cell r="B5314" t="str">
            <v>Māndūl</v>
          </cell>
        </row>
        <row r="5315">
          <cell r="B5315" t="str">
            <v>Mandoul</v>
          </cell>
        </row>
        <row r="5316">
          <cell r="B5316" t="str">
            <v>Shārī al Awsaţ</v>
          </cell>
        </row>
        <row r="5317">
          <cell r="B5317" t="str">
            <v>Moyen-Chari</v>
          </cell>
        </row>
        <row r="5318">
          <cell r="B5318" t="str">
            <v>Māyū Kībbī ash Sharqī</v>
          </cell>
        </row>
        <row r="5319">
          <cell r="B5319" t="str">
            <v>Mayo-Kebbi-Est</v>
          </cell>
        </row>
        <row r="5320">
          <cell r="B5320" t="str">
            <v>Māyū Kībbī al Gharbī</v>
          </cell>
        </row>
        <row r="5321">
          <cell r="B5321" t="str">
            <v>Mayo-Kebbi-Ouest</v>
          </cell>
        </row>
        <row r="5322">
          <cell r="B5322" t="str">
            <v>Madīnat Injamīnā</v>
          </cell>
        </row>
        <row r="5323">
          <cell r="B5323" t="str">
            <v>Ville de Ndjamena</v>
          </cell>
        </row>
        <row r="5324">
          <cell r="B5324" t="str">
            <v>Waddāy</v>
          </cell>
        </row>
        <row r="5325">
          <cell r="B5325" t="str">
            <v>Ouaddaï</v>
          </cell>
        </row>
        <row r="5326">
          <cell r="B5326" t="str">
            <v>Salāmāt</v>
          </cell>
        </row>
        <row r="5327">
          <cell r="B5327" t="str">
            <v>Salamat</v>
          </cell>
        </row>
        <row r="5328">
          <cell r="B5328" t="str">
            <v>Sīlā</v>
          </cell>
        </row>
        <row r="5329">
          <cell r="B5329" t="str">
            <v>Sila</v>
          </cell>
        </row>
        <row r="5330">
          <cell r="B5330" t="str">
            <v>Tānjilī</v>
          </cell>
        </row>
        <row r="5331">
          <cell r="B5331" t="str">
            <v>Tandjilé</v>
          </cell>
        </row>
        <row r="5332">
          <cell r="B5332" t="str">
            <v>Tibastī</v>
          </cell>
        </row>
        <row r="5333">
          <cell r="B5333" t="str">
            <v>Tibesti</v>
          </cell>
        </row>
        <row r="5334">
          <cell r="B5334" t="str">
            <v>Wādī Fīrā</v>
          </cell>
        </row>
        <row r="5335">
          <cell r="B5335" t="str">
            <v>Wadi Fira</v>
          </cell>
        </row>
        <row r="5336">
          <cell r="B5336" t="str">
            <v>Centrale</v>
          </cell>
        </row>
        <row r="5337">
          <cell r="B5337" t="str">
            <v>Kara</v>
          </cell>
        </row>
        <row r="5338">
          <cell r="B5338" t="str">
            <v>Maritime (Région)</v>
          </cell>
        </row>
        <row r="5339">
          <cell r="B5339" t="str">
            <v>Plateaux</v>
          </cell>
        </row>
        <row r="5340">
          <cell r="B5340" t="str">
            <v>Savanes</v>
          </cell>
        </row>
        <row r="5341">
          <cell r="B5341" t="str">
            <v>Krung Thep Maha Nakhon</v>
          </cell>
        </row>
        <row r="5342">
          <cell r="B5342" t="str">
            <v>Samut Prakan</v>
          </cell>
        </row>
        <row r="5343">
          <cell r="B5343" t="str">
            <v>Nonthaburi</v>
          </cell>
        </row>
        <row r="5344">
          <cell r="B5344" t="str">
            <v>Pathum Thani</v>
          </cell>
        </row>
        <row r="5345">
          <cell r="B5345" t="str">
            <v>Phra Nakhon Si Ayutthaya</v>
          </cell>
        </row>
        <row r="5346">
          <cell r="B5346" t="str">
            <v>Ang Thong</v>
          </cell>
        </row>
        <row r="5347">
          <cell r="B5347" t="str">
            <v>Lop Buri</v>
          </cell>
        </row>
        <row r="5348">
          <cell r="B5348" t="str">
            <v>Sing Buri</v>
          </cell>
        </row>
        <row r="5349">
          <cell r="B5349" t="str">
            <v>Chai Nat</v>
          </cell>
        </row>
        <row r="5350">
          <cell r="B5350" t="str">
            <v>Saraburi</v>
          </cell>
        </row>
        <row r="5351">
          <cell r="B5351" t="str">
            <v>Chon Buri</v>
          </cell>
        </row>
        <row r="5352">
          <cell r="B5352" t="str">
            <v>Rayong</v>
          </cell>
        </row>
        <row r="5353">
          <cell r="B5353" t="str">
            <v>Chanthaburi</v>
          </cell>
        </row>
        <row r="5354">
          <cell r="B5354" t="str">
            <v>Trat</v>
          </cell>
        </row>
        <row r="5355">
          <cell r="B5355" t="str">
            <v>Chachoengsao</v>
          </cell>
        </row>
        <row r="5356">
          <cell r="B5356" t="str">
            <v>Prachin Buri</v>
          </cell>
        </row>
        <row r="5357">
          <cell r="B5357" t="str">
            <v>Nakhon Nayok</v>
          </cell>
        </row>
        <row r="5358">
          <cell r="B5358" t="str">
            <v>Sa Kaeo</v>
          </cell>
        </row>
        <row r="5359">
          <cell r="B5359" t="str">
            <v>Nakhon Ratchasima</v>
          </cell>
        </row>
        <row r="5360">
          <cell r="B5360" t="str">
            <v>Buri Ram</v>
          </cell>
        </row>
        <row r="5361">
          <cell r="B5361" t="str">
            <v>Surin</v>
          </cell>
        </row>
        <row r="5362">
          <cell r="B5362" t="str">
            <v>Si Sa Ket</v>
          </cell>
        </row>
        <row r="5363">
          <cell r="B5363" t="str">
            <v>Ubon Ratchathani</v>
          </cell>
        </row>
        <row r="5364">
          <cell r="B5364" t="str">
            <v>Yasothon</v>
          </cell>
        </row>
        <row r="5365">
          <cell r="B5365" t="str">
            <v>Chaiyaphum</v>
          </cell>
        </row>
        <row r="5366">
          <cell r="B5366" t="str">
            <v>Amnat Charoen</v>
          </cell>
        </row>
        <row r="5367">
          <cell r="B5367" t="str">
            <v>Bueng Kan</v>
          </cell>
        </row>
        <row r="5368">
          <cell r="B5368" t="str">
            <v>Nong Bua Lam Phu</v>
          </cell>
        </row>
        <row r="5369">
          <cell r="B5369" t="str">
            <v>Khon Kaen</v>
          </cell>
        </row>
        <row r="5370">
          <cell r="B5370" t="str">
            <v>Udon Thani</v>
          </cell>
        </row>
        <row r="5371">
          <cell r="B5371" t="str">
            <v>Loei</v>
          </cell>
        </row>
        <row r="5372">
          <cell r="B5372" t="str">
            <v>Nong Khai</v>
          </cell>
        </row>
        <row r="5373">
          <cell r="B5373" t="str">
            <v>Maha Sarakham</v>
          </cell>
        </row>
        <row r="5374">
          <cell r="B5374" t="str">
            <v>Roi Et</v>
          </cell>
        </row>
        <row r="5375">
          <cell r="B5375" t="str">
            <v>Kalasin</v>
          </cell>
        </row>
        <row r="5376">
          <cell r="B5376" t="str">
            <v>Sakon Nakhon</v>
          </cell>
        </row>
        <row r="5377">
          <cell r="B5377" t="str">
            <v>Nakhon Phanom</v>
          </cell>
        </row>
        <row r="5378">
          <cell r="B5378" t="str">
            <v>Mukdahan</v>
          </cell>
        </row>
        <row r="5379">
          <cell r="B5379" t="str">
            <v>Chiang Mai</v>
          </cell>
        </row>
        <row r="5380">
          <cell r="B5380" t="str">
            <v>Lamphun</v>
          </cell>
        </row>
        <row r="5381">
          <cell r="B5381" t="str">
            <v>Lampang</v>
          </cell>
        </row>
        <row r="5382">
          <cell r="B5382" t="str">
            <v>Uttaradit</v>
          </cell>
        </row>
        <row r="5383">
          <cell r="B5383" t="str">
            <v>Phrae</v>
          </cell>
        </row>
        <row r="5384">
          <cell r="B5384" t="str">
            <v>Nan</v>
          </cell>
        </row>
        <row r="5385">
          <cell r="B5385" t="str">
            <v>Phayao</v>
          </cell>
        </row>
        <row r="5386">
          <cell r="B5386" t="str">
            <v>Chiang Rai</v>
          </cell>
        </row>
        <row r="5387">
          <cell r="B5387" t="str">
            <v>Mae Hong Son</v>
          </cell>
        </row>
        <row r="5388">
          <cell r="B5388" t="str">
            <v>Nakhon Sawan</v>
          </cell>
        </row>
        <row r="5389">
          <cell r="B5389" t="str">
            <v>Uthai Thani</v>
          </cell>
        </row>
        <row r="5390">
          <cell r="B5390" t="str">
            <v>Kamphaeng Phet</v>
          </cell>
        </row>
        <row r="5391">
          <cell r="B5391" t="str">
            <v>Tak</v>
          </cell>
        </row>
        <row r="5392">
          <cell r="B5392" t="str">
            <v>Sukhothai</v>
          </cell>
        </row>
        <row r="5393">
          <cell r="B5393" t="str">
            <v>Phitsanulok</v>
          </cell>
        </row>
        <row r="5394">
          <cell r="B5394" t="str">
            <v>Phichit</v>
          </cell>
        </row>
        <row r="5395">
          <cell r="B5395" t="str">
            <v>Phetchabun</v>
          </cell>
        </row>
        <row r="5396">
          <cell r="B5396" t="str">
            <v>Ratchaburi</v>
          </cell>
        </row>
        <row r="5397">
          <cell r="B5397" t="str">
            <v>Kanchanaburi</v>
          </cell>
        </row>
        <row r="5398">
          <cell r="B5398" t="str">
            <v>Suphan Buri</v>
          </cell>
        </row>
        <row r="5399">
          <cell r="B5399" t="str">
            <v>Nakhon Pathom</v>
          </cell>
        </row>
        <row r="5400">
          <cell r="B5400" t="str">
            <v>Samut Sakhon</v>
          </cell>
        </row>
        <row r="5401">
          <cell r="B5401" t="str">
            <v>Samut Songkhram</v>
          </cell>
        </row>
        <row r="5402">
          <cell r="B5402" t="str">
            <v>Phetchaburi</v>
          </cell>
        </row>
        <row r="5403">
          <cell r="B5403" t="str">
            <v>Prachuap Khiri Khan</v>
          </cell>
        </row>
        <row r="5404">
          <cell r="B5404" t="str">
            <v>Nakhon Si Thammarat</v>
          </cell>
        </row>
        <row r="5405">
          <cell r="B5405" t="str">
            <v>Krabi</v>
          </cell>
        </row>
        <row r="5406">
          <cell r="B5406" t="str">
            <v>Phangnga</v>
          </cell>
        </row>
        <row r="5407">
          <cell r="B5407" t="str">
            <v>Phuket</v>
          </cell>
        </row>
        <row r="5408">
          <cell r="B5408" t="str">
            <v>Surat Thani</v>
          </cell>
        </row>
        <row r="5409">
          <cell r="B5409" t="str">
            <v>Ranong</v>
          </cell>
        </row>
        <row r="5410">
          <cell r="B5410" t="str">
            <v>Chumphon</v>
          </cell>
        </row>
        <row r="5411">
          <cell r="B5411" t="str">
            <v>Songkhla</v>
          </cell>
        </row>
        <row r="5412">
          <cell r="B5412" t="str">
            <v>Satun</v>
          </cell>
        </row>
        <row r="5413">
          <cell r="B5413" t="str">
            <v>Trang</v>
          </cell>
        </row>
        <row r="5414">
          <cell r="B5414" t="str">
            <v>Phatthalung</v>
          </cell>
        </row>
        <row r="5415">
          <cell r="B5415" t="str">
            <v>Pattani</v>
          </cell>
        </row>
        <row r="5416">
          <cell r="B5416" t="str">
            <v>Yala</v>
          </cell>
        </row>
        <row r="5417">
          <cell r="B5417" t="str">
            <v>Narathiwat</v>
          </cell>
        </row>
        <row r="5418">
          <cell r="B5418" t="str">
            <v>Phatthaya</v>
          </cell>
        </row>
        <row r="5419">
          <cell r="B5419" t="str">
            <v>Khatlon</v>
          </cell>
        </row>
        <row r="5420">
          <cell r="B5420" t="str">
            <v>Sughd</v>
          </cell>
        </row>
        <row r="5421">
          <cell r="B5421" t="str">
            <v>Kŭhistoni Badakhshon</v>
          </cell>
        </row>
        <row r="5422">
          <cell r="B5422" t="str">
            <v>Dushanbe</v>
          </cell>
        </row>
        <row r="5423">
          <cell r="B5423" t="str">
            <v>nohiyahoi tobei jumhurí</v>
          </cell>
        </row>
        <row r="5424">
          <cell r="B5424" t="str">
            <v>Aileu</v>
          </cell>
        </row>
        <row r="5425">
          <cell r="B5425" t="str">
            <v>Aileu</v>
          </cell>
        </row>
        <row r="5426">
          <cell r="B5426" t="str">
            <v>Ainaro</v>
          </cell>
        </row>
        <row r="5427">
          <cell r="B5427" t="str">
            <v>Ainaru</v>
          </cell>
        </row>
        <row r="5428">
          <cell r="B5428" t="str">
            <v>Baucau</v>
          </cell>
        </row>
        <row r="5429">
          <cell r="B5429" t="str">
            <v>Baukau</v>
          </cell>
        </row>
        <row r="5430">
          <cell r="B5430" t="str">
            <v>Bobonaro</v>
          </cell>
        </row>
        <row r="5431">
          <cell r="B5431" t="str">
            <v>Bobonaru</v>
          </cell>
        </row>
        <row r="5432">
          <cell r="B5432" t="str">
            <v>Cova Lima</v>
          </cell>
        </row>
        <row r="5433">
          <cell r="B5433" t="str">
            <v>Kovalima</v>
          </cell>
        </row>
        <row r="5434">
          <cell r="B5434" t="str">
            <v>Díli</v>
          </cell>
        </row>
        <row r="5435">
          <cell r="B5435" t="str">
            <v>Díli</v>
          </cell>
        </row>
        <row r="5436">
          <cell r="B5436" t="str">
            <v>Ermera</v>
          </cell>
        </row>
        <row r="5437">
          <cell r="B5437" t="str">
            <v>Ermera</v>
          </cell>
        </row>
        <row r="5438">
          <cell r="B5438" t="str">
            <v>Lautém</v>
          </cell>
        </row>
        <row r="5439">
          <cell r="B5439" t="str">
            <v>Lautein</v>
          </cell>
        </row>
        <row r="5440">
          <cell r="B5440" t="str">
            <v>Liquiça</v>
          </cell>
        </row>
        <row r="5441">
          <cell r="B5441" t="str">
            <v>Likisá</v>
          </cell>
        </row>
        <row r="5442">
          <cell r="B5442" t="str">
            <v>Manufahi</v>
          </cell>
        </row>
        <row r="5443">
          <cell r="B5443" t="str">
            <v>Manufahi</v>
          </cell>
        </row>
        <row r="5444">
          <cell r="B5444" t="str">
            <v>Manatuto</v>
          </cell>
        </row>
        <row r="5445">
          <cell r="B5445" t="str">
            <v>Manatutu</v>
          </cell>
        </row>
        <row r="5446">
          <cell r="B5446" t="str">
            <v>Viqueque</v>
          </cell>
        </row>
        <row r="5447">
          <cell r="B5447" t="str">
            <v>Vikeke</v>
          </cell>
        </row>
        <row r="5448">
          <cell r="B5448" t="str">
            <v>Oé-Cusse Ambeno</v>
          </cell>
        </row>
        <row r="5449">
          <cell r="B5449" t="str">
            <v>Oekusi-Ambenu</v>
          </cell>
        </row>
        <row r="5450">
          <cell r="B5450" t="str">
            <v>Aşgabat</v>
          </cell>
        </row>
        <row r="5451">
          <cell r="B5451" t="str">
            <v>Ahal</v>
          </cell>
        </row>
        <row r="5452">
          <cell r="B5452" t="str">
            <v>Balkan</v>
          </cell>
        </row>
        <row r="5453">
          <cell r="B5453" t="str">
            <v>Daşoguz</v>
          </cell>
        </row>
        <row r="5454">
          <cell r="B5454" t="str">
            <v>Lebap</v>
          </cell>
        </row>
        <row r="5455">
          <cell r="B5455" t="str">
            <v>Mary</v>
          </cell>
        </row>
        <row r="5456">
          <cell r="B5456" t="str">
            <v>Tunis</v>
          </cell>
        </row>
        <row r="5457">
          <cell r="B5457" t="str">
            <v>L'Ariana</v>
          </cell>
        </row>
        <row r="5458">
          <cell r="B5458" t="str">
            <v>Ben Arous</v>
          </cell>
        </row>
        <row r="5459">
          <cell r="B5459" t="str">
            <v>La Manouba</v>
          </cell>
        </row>
        <row r="5460">
          <cell r="B5460" t="str">
            <v>Nabeul</v>
          </cell>
        </row>
        <row r="5461">
          <cell r="B5461" t="str">
            <v>Zaghouan</v>
          </cell>
        </row>
        <row r="5462">
          <cell r="B5462" t="str">
            <v>Bizerte</v>
          </cell>
        </row>
        <row r="5463">
          <cell r="B5463" t="str">
            <v>Béja</v>
          </cell>
        </row>
        <row r="5464">
          <cell r="B5464" t="str">
            <v>Jendouba</v>
          </cell>
        </row>
        <row r="5465">
          <cell r="B5465" t="str">
            <v>Le Kef</v>
          </cell>
        </row>
        <row r="5466">
          <cell r="B5466" t="str">
            <v>Siliana</v>
          </cell>
        </row>
        <row r="5467">
          <cell r="B5467" t="str">
            <v>Kairouan</v>
          </cell>
        </row>
        <row r="5468">
          <cell r="B5468" t="str">
            <v>Kasserine</v>
          </cell>
        </row>
        <row r="5469">
          <cell r="B5469" t="str">
            <v>Sidi Bouzid</v>
          </cell>
        </row>
        <row r="5470">
          <cell r="B5470" t="str">
            <v>Sousse</v>
          </cell>
        </row>
        <row r="5471">
          <cell r="B5471" t="str">
            <v>Monastir</v>
          </cell>
        </row>
        <row r="5472">
          <cell r="B5472" t="str">
            <v>Mahdia</v>
          </cell>
        </row>
        <row r="5473">
          <cell r="B5473" t="str">
            <v>Sfax</v>
          </cell>
        </row>
        <row r="5474">
          <cell r="B5474" t="str">
            <v>Gafsa</v>
          </cell>
        </row>
        <row r="5475">
          <cell r="B5475" t="str">
            <v>Tozeur</v>
          </cell>
        </row>
        <row r="5476">
          <cell r="B5476" t="str">
            <v>Kébili</v>
          </cell>
        </row>
        <row r="5477">
          <cell r="B5477" t="str">
            <v>Gabès</v>
          </cell>
        </row>
        <row r="5478">
          <cell r="B5478" t="str">
            <v>Médenine</v>
          </cell>
        </row>
        <row r="5479">
          <cell r="B5479" t="str">
            <v>Tataouine</v>
          </cell>
        </row>
        <row r="5480">
          <cell r="B5480" t="str">
            <v>'Eua</v>
          </cell>
        </row>
        <row r="5481">
          <cell r="B5481" t="str">
            <v>'Eua</v>
          </cell>
        </row>
        <row r="5482">
          <cell r="B5482" t="str">
            <v>Ha'apai</v>
          </cell>
        </row>
        <row r="5483">
          <cell r="B5483" t="str">
            <v>Ha'apai</v>
          </cell>
        </row>
        <row r="5484">
          <cell r="B5484" t="str">
            <v>Niuas</v>
          </cell>
        </row>
        <row r="5485">
          <cell r="B5485" t="str">
            <v>Niuas</v>
          </cell>
        </row>
        <row r="5486">
          <cell r="B5486" t="str">
            <v>Tongatapu</v>
          </cell>
        </row>
        <row r="5487">
          <cell r="B5487" t="str">
            <v>Tongatapu</v>
          </cell>
        </row>
        <row r="5488">
          <cell r="B5488" t="str">
            <v>Vava'u</v>
          </cell>
        </row>
        <row r="5489">
          <cell r="B5489" t="str">
            <v>Vava'u</v>
          </cell>
        </row>
        <row r="5490">
          <cell r="B5490" t="str">
            <v>Adana</v>
          </cell>
        </row>
        <row r="5491">
          <cell r="B5491" t="str">
            <v>Adıyaman</v>
          </cell>
        </row>
        <row r="5492">
          <cell r="B5492" t="str">
            <v>Afyonkarahisar</v>
          </cell>
        </row>
        <row r="5493">
          <cell r="B5493" t="str">
            <v>Ağrı</v>
          </cell>
        </row>
        <row r="5494">
          <cell r="B5494" t="str">
            <v>Amasya</v>
          </cell>
        </row>
        <row r="5495">
          <cell r="B5495" t="str">
            <v>Ankara</v>
          </cell>
        </row>
        <row r="5496">
          <cell r="B5496" t="str">
            <v>Antalya</v>
          </cell>
        </row>
        <row r="5497">
          <cell r="B5497" t="str">
            <v>Artvin</v>
          </cell>
        </row>
        <row r="5498">
          <cell r="B5498" t="str">
            <v>Aydın</v>
          </cell>
        </row>
        <row r="5499">
          <cell r="B5499" t="str">
            <v>Balıkesir</v>
          </cell>
        </row>
        <row r="5500">
          <cell r="B5500" t="str">
            <v>Bilecik</v>
          </cell>
        </row>
        <row r="5501">
          <cell r="B5501" t="str">
            <v>Bingöl</v>
          </cell>
        </row>
        <row r="5502">
          <cell r="B5502" t="str">
            <v>Bitlis</v>
          </cell>
        </row>
        <row r="5503">
          <cell r="B5503" t="str">
            <v>Bolu</v>
          </cell>
        </row>
        <row r="5504">
          <cell r="B5504" t="str">
            <v>Burdur</v>
          </cell>
        </row>
        <row r="5505">
          <cell r="B5505" t="str">
            <v>Bursa</v>
          </cell>
        </row>
        <row r="5506">
          <cell r="B5506" t="str">
            <v>Çanakkale</v>
          </cell>
        </row>
        <row r="5507">
          <cell r="B5507" t="str">
            <v>Çankırı</v>
          </cell>
        </row>
        <row r="5508">
          <cell r="B5508" t="str">
            <v>Çorum</v>
          </cell>
        </row>
        <row r="5509">
          <cell r="B5509" t="str">
            <v>Denizli</v>
          </cell>
        </row>
        <row r="5510">
          <cell r="B5510" t="str">
            <v>Diyarbakır</v>
          </cell>
        </row>
        <row r="5511">
          <cell r="B5511" t="str">
            <v>Edirne</v>
          </cell>
        </row>
        <row r="5512">
          <cell r="B5512" t="str">
            <v>Elazığ</v>
          </cell>
        </row>
        <row r="5513">
          <cell r="B5513" t="str">
            <v>Erzincan</v>
          </cell>
        </row>
        <row r="5514">
          <cell r="B5514" t="str">
            <v>Erzurum</v>
          </cell>
        </row>
        <row r="5515">
          <cell r="B5515" t="str">
            <v>Eskişehir</v>
          </cell>
        </row>
        <row r="5516">
          <cell r="B5516" t="str">
            <v>Gaziantep</v>
          </cell>
        </row>
        <row r="5517">
          <cell r="B5517" t="str">
            <v>Giresun</v>
          </cell>
        </row>
        <row r="5518">
          <cell r="B5518" t="str">
            <v>Gümüşhane</v>
          </cell>
        </row>
        <row r="5519">
          <cell r="B5519" t="str">
            <v>Hakkâri</v>
          </cell>
        </row>
        <row r="5520">
          <cell r="B5520" t="str">
            <v>Hatay</v>
          </cell>
        </row>
        <row r="5521">
          <cell r="B5521" t="str">
            <v>Isparta</v>
          </cell>
        </row>
        <row r="5522">
          <cell r="B5522" t="str">
            <v>Mersin</v>
          </cell>
        </row>
        <row r="5523">
          <cell r="B5523" t="str">
            <v>İstanbul</v>
          </cell>
        </row>
        <row r="5524">
          <cell r="B5524" t="str">
            <v>İzmir</v>
          </cell>
        </row>
        <row r="5525">
          <cell r="B5525" t="str">
            <v>Kars</v>
          </cell>
        </row>
        <row r="5526">
          <cell r="B5526" t="str">
            <v>Kastamonu</v>
          </cell>
        </row>
        <row r="5527">
          <cell r="B5527" t="str">
            <v>Kayseri</v>
          </cell>
        </row>
        <row r="5528">
          <cell r="B5528" t="str">
            <v>Kırklareli</v>
          </cell>
        </row>
        <row r="5529">
          <cell r="B5529" t="str">
            <v>Kırşehir</v>
          </cell>
        </row>
        <row r="5530">
          <cell r="B5530" t="str">
            <v>Kocaeli</v>
          </cell>
        </row>
        <row r="5531">
          <cell r="B5531" t="str">
            <v>Konya</v>
          </cell>
        </row>
        <row r="5532">
          <cell r="B5532" t="str">
            <v>Kütahya</v>
          </cell>
        </row>
        <row r="5533">
          <cell r="B5533" t="str">
            <v>Malatya</v>
          </cell>
        </row>
        <row r="5534">
          <cell r="B5534" t="str">
            <v>Manisa</v>
          </cell>
        </row>
        <row r="5535">
          <cell r="B5535" t="str">
            <v>Kahramanmaraş</v>
          </cell>
        </row>
        <row r="5536">
          <cell r="B5536" t="str">
            <v>Mardin</v>
          </cell>
        </row>
        <row r="5537">
          <cell r="B5537" t="str">
            <v>Muğla</v>
          </cell>
        </row>
        <row r="5538">
          <cell r="B5538" t="str">
            <v>Muş</v>
          </cell>
        </row>
        <row r="5539">
          <cell r="B5539" t="str">
            <v>Nevşehir</v>
          </cell>
        </row>
        <row r="5540">
          <cell r="B5540" t="str">
            <v>Niğde</v>
          </cell>
        </row>
        <row r="5541">
          <cell r="B5541" t="str">
            <v>Ordu</v>
          </cell>
        </row>
        <row r="5542">
          <cell r="B5542" t="str">
            <v>Rize</v>
          </cell>
        </row>
        <row r="5543">
          <cell r="B5543" t="str">
            <v>Sakarya</v>
          </cell>
        </row>
        <row r="5544">
          <cell r="B5544" t="str">
            <v>Samsun</v>
          </cell>
        </row>
        <row r="5545">
          <cell r="B5545" t="str">
            <v>Siirt</v>
          </cell>
        </row>
        <row r="5546">
          <cell r="B5546" t="str">
            <v>Sinop</v>
          </cell>
        </row>
        <row r="5547">
          <cell r="B5547" t="str">
            <v>Sivas</v>
          </cell>
        </row>
        <row r="5548">
          <cell r="B5548" t="str">
            <v>Tekirdağ</v>
          </cell>
        </row>
        <row r="5549">
          <cell r="B5549" t="str">
            <v>Tokat</v>
          </cell>
        </row>
        <row r="5550">
          <cell r="B5550" t="str">
            <v>Trabzon</v>
          </cell>
        </row>
        <row r="5551">
          <cell r="B5551" t="str">
            <v>Tunceli</v>
          </cell>
        </row>
        <row r="5552">
          <cell r="B5552" t="str">
            <v>Şanlıurfa</v>
          </cell>
        </row>
        <row r="5553">
          <cell r="B5553" t="str">
            <v>Uşak</v>
          </cell>
        </row>
        <row r="5554">
          <cell r="B5554" t="str">
            <v>Van</v>
          </cell>
        </row>
        <row r="5555">
          <cell r="B5555" t="str">
            <v>Yozgat</v>
          </cell>
        </row>
        <row r="5556">
          <cell r="B5556" t="str">
            <v>Zonguldak</v>
          </cell>
        </row>
        <row r="5557">
          <cell r="B5557" t="str">
            <v>Aksaray</v>
          </cell>
        </row>
        <row r="5558">
          <cell r="B5558" t="str">
            <v>Bayburt</v>
          </cell>
        </row>
        <row r="5559">
          <cell r="B5559" t="str">
            <v>Karaman</v>
          </cell>
        </row>
        <row r="5560">
          <cell r="B5560" t="str">
            <v>Kırıkkale</v>
          </cell>
        </row>
        <row r="5561">
          <cell r="B5561" t="str">
            <v>Batman</v>
          </cell>
        </row>
        <row r="5562">
          <cell r="B5562" t="str">
            <v>Şırnak</v>
          </cell>
        </row>
        <row r="5563">
          <cell r="B5563" t="str">
            <v>Bartın</v>
          </cell>
        </row>
        <row r="5564">
          <cell r="B5564" t="str">
            <v>Ardahan</v>
          </cell>
        </row>
        <row r="5565">
          <cell r="B5565" t="str">
            <v>Iğdır</v>
          </cell>
        </row>
        <row r="5566">
          <cell r="B5566" t="str">
            <v>Yalova</v>
          </cell>
        </row>
        <row r="5567">
          <cell r="B5567" t="str">
            <v>Karabük</v>
          </cell>
        </row>
        <row r="5568">
          <cell r="B5568" t="str">
            <v>Kilis</v>
          </cell>
        </row>
        <row r="5569">
          <cell r="B5569" t="str">
            <v>Osmaniye</v>
          </cell>
        </row>
        <row r="5570">
          <cell r="B5570" t="str">
            <v>Düzce</v>
          </cell>
        </row>
        <row r="5571">
          <cell r="B5571" t="str">
            <v>Arima</v>
          </cell>
        </row>
        <row r="5572">
          <cell r="B5572" t="str">
            <v>Chaguanas</v>
          </cell>
        </row>
        <row r="5573">
          <cell r="B5573" t="str">
            <v>Port of Spain</v>
          </cell>
        </row>
        <row r="5574">
          <cell r="B5574" t="str">
            <v>Point Fortin</v>
          </cell>
        </row>
        <row r="5575">
          <cell r="B5575" t="str">
            <v>San Fernando</v>
          </cell>
        </row>
        <row r="5576">
          <cell r="B5576" t="str">
            <v>Couva-Tabaquite-Talparo</v>
          </cell>
        </row>
        <row r="5577">
          <cell r="B5577" t="str">
            <v>Diego Martin</v>
          </cell>
        </row>
        <row r="5578">
          <cell r="B5578" t="str">
            <v>Mayaro-Rio Claro</v>
          </cell>
        </row>
        <row r="5579">
          <cell r="B5579" t="str">
            <v>Penal-Debe</v>
          </cell>
        </row>
        <row r="5580">
          <cell r="B5580" t="str">
            <v>Princes Town</v>
          </cell>
        </row>
        <row r="5581">
          <cell r="B5581" t="str">
            <v>Sangre Grande</v>
          </cell>
        </row>
        <row r="5582">
          <cell r="B5582" t="str">
            <v>Siparia</v>
          </cell>
        </row>
        <row r="5583">
          <cell r="B5583" t="str">
            <v>San Juan-Laventille</v>
          </cell>
        </row>
        <row r="5584">
          <cell r="B5584" t="str">
            <v>Tunapuna-Piarco</v>
          </cell>
        </row>
        <row r="5585">
          <cell r="B5585" t="str">
            <v>Tobago</v>
          </cell>
        </row>
        <row r="5586">
          <cell r="B5586" t="str">
            <v>Niutao</v>
          </cell>
        </row>
        <row r="5587">
          <cell r="B5587" t="str">
            <v>Nukufetau</v>
          </cell>
        </row>
        <row r="5588">
          <cell r="B5588" t="str">
            <v>Nukulaelae</v>
          </cell>
        </row>
        <row r="5589">
          <cell r="B5589" t="str">
            <v>Nanumea</v>
          </cell>
        </row>
        <row r="5590">
          <cell r="B5590" t="str">
            <v>Nanumaga</v>
          </cell>
        </row>
        <row r="5591">
          <cell r="B5591" t="str">
            <v>Nui</v>
          </cell>
        </row>
        <row r="5592">
          <cell r="B5592" t="str">
            <v>Vaitupu</v>
          </cell>
        </row>
        <row r="5593">
          <cell r="B5593" t="str">
            <v>Funafuti</v>
          </cell>
        </row>
        <row r="5594">
          <cell r="B5594" t="str">
            <v>Chiayi</v>
          </cell>
        </row>
        <row r="5595">
          <cell r="B5595" t="str">
            <v>Hsinchu</v>
          </cell>
        </row>
        <row r="5596">
          <cell r="B5596" t="str">
            <v>Keelung</v>
          </cell>
        </row>
        <row r="5597">
          <cell r="B5597" t="str">
            <v>Kaohsiung</v>
          </cell>
        </row>
        <row r="5598">
          <cell r="B5598" t="str">
            <v>New Taipei</v>
          </cell>
        </row>
        <row r="5599">
          <cell r="B5599" t="str">
            <v>Taoyuan</v>
          </cell>
        </row>
        <row r="5600">
          <cell r="B5600" t="str">
            <v>Tainan</v>
          </cell>
        </row>
        <row r="5601">
          <cell r="B5601" t="str">
            <v>Taipei</v>
          </cell>
        </row>
        <row r="5602">
          <cell r="B5602" t="str">
            <v>Taichung</v>
          </cell>
        </row>
        <row r="5603">
          <cell r="B5603" t="str">
            <v>Changhua</v>
          </cell>
        </row>
        <row r="5604">
          <cell r="B5604" t="str">
            <v>Chiayi</v>
          </cell>
        </row>
        <row r="5605">
          <cell r="B5605" t="str">
            <v>Hsinchu</v>
          </cell>
        </row>
        <row r="5606">
          <cell r="B5606" t="str">
            <v>Hualien</v>
          </cell>
        </row>
        <row r="5607">
          <cell r="B5607" t="str">
            <v>Yilan</v>
          </cell>
        </row>
        <row r="5608">
          <cell r="B5608" t="str">
            <v>Kinmen</v>
          </cell>
        </row>
        <row r="5609">
          <cell r="B5609" t="str">
            <v>Lienchiang</v>
          </cell>
        </row>
        <row r="5610">
          <cell r="B5610" t="str">
            <v>Miaoli</v>
          </cell>
        </row>
        <row r="5611">
          <cell r="B5611" t="str">
            <v>Nantou</v>
          </cell>
        </row>
        <row r="5612">
          <cell r="B5612" t="str">
            <v>Penghu</v>
          </cell>
        </row>
        <row r="5613">
          <cell r="B5613" t="str">
            <v>Pingtung</v>
          </cell>
        </row>
        <row r="5614">
          <cell r="B5614" t="str">
            <v>Taitung</v>
          </cell>
        </row>
        <row r="5615">
          <cell r="B5615" t="str">
            <v>Yunlin</v>
          </cell>
        </row>
        <row r="5616">
          <cell r="B5616" t="str">
            <v>Arusha</v>
          </cell>
        </row>
        <row r="5617">
          <cell r="B5617" t="str">
            <v>Dar es Salaam</v>
          </cell>
        </row>
        <row r="5618">
          <cell r="B5618" t="str">
            <v>Dodoma</v>
          </cell>
        </row>
        <row r="5619">
          <cell r="B5619" t="str">
            <v>Iringa</v>
          </cell>
        </row>
        <row r="5620">
          <cell r="B5620" t="str">
            <v>Kagera</v>
          </cell>
        </row>
        <row r="5621">
          <cell r="B5621" t="str">
            <v>Pemba North</v>
          </cell>
        </row>
        <row r="5622">
          <cell r="B5622" t="str">
            <v>Kaskazini Pemba</v>
          </cell>
        </row>
        <row r="5623">
          <cell r="B5623" t="str">
            <v>Zanzibar North</v>
          </cell>
        </row>
        <row r="5624">
          <cell r="B5624" t="str">
            <v>Kaskazini Unguja</v>
          </cell>
        </row>
        <row r="5625">
          <cell r="B5625" t="str">
            <v>Kigoma</v>
          </cell>
        </row>
        <row r="5626">
          <cell r="B5626" t="str">
            <v>Kilimanjaro</v>
          </cell>
        </row>
        <row r="5627">
          <cell r="B5627" t="str">
            <v>Pemba South</v>
          </cell>
        </row>
        <row r="5628">
          <cell r="B5628" t="str">
            <v>Kusini Pemba</v>
          </cell>
        </row>
        <row r="5629">
          <cell r="B5629" t="str">
            <v>Zanzibar South</v>
          </cell>
        </row>
        <row r="5630">
          <cell r="B5630" t="str">
            <v>Kusini Unguja</v>
          </cell>
        </row>
        <row r="5631">
          <cell r="B5631" t="str">
            <v>Lindi</v>
          </cell>
        </row>
        <row r="5632">
          <cell r="B5632" t="str">
            <v>Mara</v>
          </cell>
        </row>
        <row r="5633">
          <cell r="B5633" t="str">
            <v>Mbeya</v>
          </cell>
        </row>
        <row r="5634">
          <cell r="B5634" t="str">
            <v>Zanzibar West</v>
          </cell>
        </row>
        <row r="5635">
          <cell r="B5635" t="str">
            <v>Mjini Magharibi</v>
          </cell>
        </row>
        <row r="5636">
          <cell r="B5636" t="str">
            <v>Morogoro</v>
          </cell>
        </row>
        <row r="5637">
          <cell r="B5637" t="str">
            <v>Mtwara</v>
          </cell>
        </row>
        <row r="5638">
          <cell r="B5638" t="str">
            <v>Mwanza</v>
          </cell>
        </row>
        <row r="5639">
          <cell r="B5639" t="str">
            <v>Coast</v>
          </cell>
        </row>
        <row r="5640">
          <cell r="B5640" t="str">
            <v>Pwani</v>
          </cell>
        </row>
        <row r="5641">
          <cell r="B5641" t="str">
            <v>Rukwa</v>
          </cell>
        </row>
        <row r="5642">
          <cell r="B5642" t="str">
            <v>Ruvuma</v>
          </cell>
        </row>
        <row r="5643">
          <cell r="B5643" t="str">
            <v>Shinyanga</v>
          </cell>
        </row>
        <row r="5644">
          <cell r="B5644" t="str">
            <v>Singida</v>
          </cell>
        </row>
        <row r="5645">
          <cell r="B5645" t="str">
            <v>Tabora</v>
          </cell>
        </row>
        <row r="5646">
          <cell r="B5646" t="str">
            <v>Tanga</v>
          </cell>
        </row>
        <row r="5647">
          <cell r="B5647" t="str">
            <v>Manyara</v>
          </cell>
        </row>
        <row r="5648">
          <cell r="B5648" t="str">
            <v>Geita</v>
          </cell>
        </row>
        <row r="5649">
          <cell r="B5649" t="str">
            <v>Katavi</v>
          </cell>
        </row>
        <row r="5650">
          <cell r="B5650" t="str">
            <v>Njombe</v>
          </cell>
        </row>
        <row r="5651">
          <cell r="B5651" t="str">
            <v>Simiyu</v>
          </cell>
        </row>
        <row r="5652">
          <cell r="B5652" t="str">
            <v>Songwe</v>
          </cell>
        </row>
        <row r="5653">
          <cell r="B5653" t="str">
            <v>Songwe</v>
          </cell>
        </row>
        <row r="5654">
          <cell r="B5654" t="str">
            <v>Kyiv</v>
          </cell>
        </row>
        <row r="5655">
          <cell r="B5655" t="str">
            <v>Sevastopol</v>
          </cell>
        </row>
        <row r="5656">
          <cell r="B5656" t="str">
            <v>Vinnytska oblast</v>
          </cell>
        </row>
        <row r="5657">
          <cell r="B5657" t="str">
            <v>Volynska oblast</v>
          </cell>
        </row>
        <row r="5658">
          <cell r="B5658" t="str">
            <v>Luhanska oblast</v>
          </cell>
        </row>
        <row r="5659">
          <cell r="B5659" t="str">
            <v>Dnipropetrovska oblast</v>
          </cell>
        </row>
        <row r="5660">
          <cell r="B5660" t="str">
            <v>Donetska oblast</v>
          </cell>
        </row>
        <row r="5661">
          <cell r="B5661" t="str">
            <v>Zhytomyrska oblast</v>
          </cell>
        </row>
        <row r="5662">
          <cell r="B5662" t="str">
            <v>Zakarpatska oblast</v>
          </cell>
        </row>
        <row r="5663">
          <cell r="B5663" t="str">
            <v>Zaporizka oblast</v>
          </cell>
        </row>
        <row r="5664">
          <cell r="B5664" t="str">
            <v>Ivano-Frankivska oblast</v>
          </cell>
        </row>
        <row r="5665">
          <cell r="B5665" t="str">
            <v>Kyivska oblast</v>
          </cell>
        </row>
        <row r="5666">
          <cell r="B5666" t="str">
            <v>Kirovohradska oblast</v>
          </cell>
        </row>
        <row r="5667">
          <cell r="B5667" t="str">
            <v>Lvivska oblast</v>
          </cell>
        </row>
        <row r="5668">
          <cell r="B5668" t="str">
            <v>Mykolaivska oblast</v>
          </cell>
        </row>
        <row r="5669">
          <cell r="B5669" t="str">
            <v>Odeska oblast</v>
          </cell>
        </row>
        <row r="5670">
          <cell r="B5670" t="str">
            <v>Poltavska oblast</v>
          </cell>
        </row>
        <row r="5671">
          <cell r="B5671" t="str">
            <v>Rivnenska oblast</v>
          </cell>
        </row>
        <row r="5672">
          <cell r="B5672" t="str">
            <v>Sumska oblast</v>
          </cell>
        </row>
        <row r="5673">
          <cell r="B5673" t="str">
            <v>Ternopilska oblast</v>
          </cell>
        </row>
        <row r="5674">
          <cell r="B5674" t="str">
            <v>Kharkivska oblast</v>
          </cell>
        </row>
        <row r="5675">
          <cell r="B5675" t="str">
            <v>Khersonska oblast</v>
          </cell>
        </row>
        <row r="5676">
          <cell r="B5676" t="str">
            <v>Khmelnytska oblast</v>
          </cell>
        </row>
        <row r="5677">
          <cell r="B5677" t="str">
            <v>Cherkaska oblast</v>
          </cell>
        </row>
        <row r="5678">
          <cell r="B5678" t="str">
            <v>Chernihivska oblast</v>
          </cell>
        </row>
        <row r="5679">
          <cell r="B5679" t="str">
            <v>Chernivetska oblast</v>
          </cell>
        </row>
        <row r="5680">
          <cell r="B5680" t="str">
            <v>Avtonomna Respublika Krym</v>
          </cell>
        </row>
        <row r="5681">
          <cell r="B5681" t="str">
            <v>Central</v>
          </cell>
        </row>
        <row r="5682">
          <cell r="B5682" t="str">
            <v>Kalangala</v>
          </cell>
        </row>
        <row r="5683">
          <cell r="B5683" t="str">
            <v>Kiboga</v>
          </cell>
        </row>
        <row r="5684">
          <cell r="B5684" t="str">
            <v>Luwero</v>
          </cell>
        </row>
        <row r="5685">
          <cell r="B5685" t="str">
            <v>Masaka</v>
          </cell>
        </row>
        <row r="5686">
          <cell r="B5686" t="str">
            <v>Mpigi</v>
          </cell>
        </row>
        <row r="5687">
          <cell r="B5687" t="str">
            <v>Mubende</v>
          </cell>
        </row>
        <row r="5688">
          <cell r="B5688" t="str">
            <v>Mukono</v>
          </cell>
        </row>
        <row r="5689">
          <cell r="B5689" t="str">
            <v>Nakasongola</v>
          </cell>
        </row>
        <row r="5690">
          <cell r="B5690" t="str">
            <v>Rakai</v>
          </cell>
        </row>
        <row r="5691">
          <cell r="B5691" t="str">
            <v>Sembabule</v>
          </cell>
        </row>
        <row r="5692">
          <cell r="B5692" t="str">
            <v>Kayunga</v>
          </cell>
        </row>
        <row r="5693">
          <cell r="B5693" t="str">
            <v>Wakiso</v>
          </cell>
        </row>
        <row r="5694">
          <cell r="B5694" t="str">
            <v>Lyantonde</v>
          </cell>
        </row>
        <row r="5695">
          <cell r="B5695" t="str">
            <v>Mityana</v>
          </cell>
        </row>
        <row r="5696">
          <cell r="B5696" t="str">
            <v>Nakaseke</v>
          </cell>
        </row>
        <row r="5697">
          <cell r="B5697" t="str">
            <v>Buikwe</v>
          </cell>
        </row>
        <row r="5698">
          <cell r="B5698" t="str">
            <v>Bukomansibi</v>
          </cell>
        </row>
        <row r="5699">
          <cell r="B5699" t="str">
            <v>Butambala</v>
          </cell>
        </row>
        <row r="5700">
          <cell r="B5700" t="str">
            <v>Buvuma</v>
          </cell>
        </row>
        <row r="5701">
          <cell r="B5701" t="str">
            <v>Gomba</v>
          </cell>
        </row>
        <row r="5702">
          <cell r="B5702" t="str">
            <v>Kalungu</v>
          </cell>
        </row>
        <row r="5703">
          <cell r="B5703" t="str">
            <v>Kyankwanzi</v>
          </cell>
        </row>
        <row r="5704">
          <cell r="B5704" t="str">
            <v>Lwengo</v>
          </cell>
        </row>
        <row r="5705">
          <cell r="B5705" t="str">
            <v>Kyotera</v>
          </cell>
        </row>
        <row r="5706">
          <cell r="B5706" t="str">
            <v>Kasanda</v>
          </cell>
        </row>
        <row r="5707">
          <cell r="B5707" t="str">
            <v>Kampala</v>
          </cell>
        </row>
        <row r="5708">
          <cell r="B5708" t="str">
            <v>Eastern</v>
          </cell>
        </row>
        <row r="5709">
          <cell r="B5709" t="str">
            <v>Bugiri</v>
          </cell>
        </row>
        <row r="5710">
          <cell r="B5710" t="str">
            <v>Busia</v>
          </cell>
        </row>
        <row r="5711">
          <cell r="B5711" t="str">
            <v>Iganga</v>
          </cell>
        </row>
        <row r="5712">
          <cell r="B5712" t="str">
            <v>Jinja</v>
          </cell>
        </row>
        <row r="5713">
          <cell r="B5713" t="str">
            <v>Kamuli</v>
          </cell>
        </row>
        <row r="5714">
          <cell r="B5714" t="str">
            <v>Kapchorwa</v>
          </cell>
        </row>
        <row r="5715">
          <cell r="B5715" t="str">
            <v>Katakwi</v>
          </cell>
        </row>
        <row r="5716">
          <cell r="B5716" t="str">
            <v>Kumi</v>
          </cell>
        </row>
        <row r="5717">
          <cell r="B5717" t="str">
            <v>Mbale</v>
          </cell>
        </row>
        <row r="5718">
          <cell r="B5718" t="str">
            <v>Pallisa</v>
          </cell>
        </row>
        <row r="5719">
          <cell r="B5719" t="str">
            <v>Soroti</v>
          </cell>
        </row>
        <row r="5720">
          <cell r="B5720" t="str">
            <v>Tororo</v>
          </cell>
        </row>
        <row r="5721">
          <cell r="B5721" t="str">
            <v>Kaberamaido</v>
          </cell>
        </row>
        <row r="5722">
          <cell r="B5722" t="str">
            <v>Mayuge</v>
          </cell>
        </row>
        <row r="5723">
          <cell r="B5723" t="str">
            <v>Sironko</v>
          </cell>
        </row>
        <row r="5724">
          <cell r="B5724" t="str">
            <v>Amuria</v>
          </cell>
        </row>
        <row r="5725">
          <cell r="B5725" t="str">
            <v>Budaka</v>
          </cell>
        </row>
        <row r="5726">
          <cell r="B5726" t="str">
            <v>Bududa</v>
          </cell>
        </row>
        <row r="5727">
          <cell r="B5727" t="str">
            <v>Bukedea</v>
          </cell>
        </row>
        <row r="5728">
          <cell r="B5728" t="str">
            <v>Bukwa</v>
          </cell>
        </row>
        <row r="5729">
          <cell r="B5729" t="str">
            <v>Butaleja</v>
          </cell>
        </row>
        <row r="5730">
          <cell r="B5730" t="str">
            <v>Kaliro</v>
          </cell>
        </row>
        <row r="5731">
          <cell r="B5731" t="str">
            <v>Manafwa</v>
          </cell>
        </row>
        <row r="5732">
          <cell r="B5732" t="str">
            <v>Namutumba</v>
          </cell>
        </row>
        <row r="5733">
          <cell r="B5733" t="str">
            <v>Bulambuli</v>
          </cell>
        </row>
        <row r="5734">
          <cell r="B5734" t="str">
            <v>Buyende</v>
          </cell>
        </row>
        <row r="5735">
          <cell r="B5735" t="str">
            <v>Kibuku</v>
          </cell>
        </row>
        <row r="5736">
          <cell r="B5736" t="str">
            <v>Kween</v>
          </cell>
        </row>
        <row r="5737">
          <cell r="B5737" t="str">
            <v>Luuka</v>
          </cell>
        </row>
        <row r="5738">
          <cell r="B5738" t="str">
            <v>Namayingo</v>
          </cell>
        </row>
        <row r="5739">
          <cell r="B5739" t="str">
            <v>Ngora</v>
          </cell>
        </row>
        <row r="5740">
          <cell r="B5740" t="str">
            <v>Serere</v>
          </cell>
        </row>
        <row r="5741">
          <cell r="B5741" t="str">
            <v>Butebo</v>
          </cell>
        </row>
        <row r="5742">
          <cell r="B5742" t="str">
            <v>Namisindwa</v>
          </cell>
        </row>
        <row r="5743">
          <cell r="B5743" t="str">
            <v>Bugweri</v>
          </cell>
        </row>
        <row r="5744">
          <cell r="B5744" t="str">
            <v>Kapelebyong</v>
          </cell>
        </row>
        <row r="5745">
          <cell r="B5745" t="str">
            <v>Northern</v>
          </cell>
        </row>
        <row r="5746">
          <cell r="B5746" t="str">
            <v>Adjumani</v>
          </cell>
        </row>
        <row r="5747">
          <cell r="B5747" t="str">
            <v>Apac</v>
          </cell>
        </row>
        <row r="5748">
          <cell r="B5748" t="str">
            <v>Arua</v>
          </cell>
        </row>
        <row r="5749">
          <cell r="B5749" t="str">
            <v>Gulu</v>
          </cell>
        </row>
        <row r="5750">
          <cell r="B5750" t="str">
            <v>Kitgum</v>
          </cell>
        </row>
        <row r="5751">
          <cell r="B5751" t="str">
            <v>Kotido</v>
          </cell>
        </row>
        <row r="5752">
          <cell r="B5752" t="str">
            <v>Lira</v>
          </cell>
        </row>
        <row r="5753">
          <cell r="B5753" t="str">
            <v>Moroto</v>
          </cell>
        </row>
        <row r="5754">
          <cell r="B5754" t="str">
            <v>Moyo</v>
          </cell>
        </row>
        <row r="5755">
          <cell r="B5755" t="str">
            <v>Nebbi</v>
          </cell>
        </row>
        <row r="5756">
          <cell r="B5756" t="str">
            <v>Nakapiripirit</v>
          </cell>
        </row>
        <row r="5757">
          <cell r="B5757" t="str">
            <v>Pader</v>
          </cell>
        </row>
        <row r="5758">
          <cell r="B5758" t="str">
            <v>Yumbe</v>
          </cell>
        </row>
        <row r="5759">
          <cell r="B5759" t="str">
            <v>Abim</v>
          </cell>
        </row>
        <row r="5760">
          <cell r="B5760" t="str">
            <v>Amolatar</v>
          </cell>
        </row>
        <row r="5761">
          <cell r="B5761" t="str">
            <v>Amuru</v>
          </cell>
        </row>
        <row r="5762">
          <cell r="B5762" t="str">
            <v>Dokolo</v>
          </cell>
        </row>
        <row r="5763">
          <cell r="B5763" t="str">
            <v>Kaabong</v>
          </cell>
        </row>
        <row r="5764">
          <cell r="B5764" t="str">
            <v>Koboko</v>
          </cell>
        </row>
        <row r="5765">
          <cell r="B5765" t="str">
            <v>Maracha</v>
          </cell>
        </row>
        <row r="5766">
          <cell r="B5766" t="str">
            <v>Oyam</v>
          </cell>
        </row>
        <row r="5767">
          <cell r="B5767" t="str">
            <v>Agago</v>
          </cell>
        </row>
        <row r="5768">
          <cell r="B5768" t="str">
            <v>Alebtong</v>
          </cell>
        </row>
        <row r="5769">
          <cell r="B5769" t="str">
            <v>Amudat</v>
          </cell>
        </row>
        <row r="5770">
          <cell r="B5770" t="str">
            <v>Kole</v>
          </cell>
        </row>
        <row r="5771">
          <cell r="B5771" t="str">
            <v>Lamwo</v>
          </cell>
        </row>
        <row r="5772">
          <cell r="B5772" t="str">
            <v>Napak</v>
          </cell>
        </row>
        <row r="5773">
          <cell r="B5773" t="str">
            <v>Nwoya</v>
          </cell>
        </row>
        <row r="5774">
          <cell r="B5774" t="str">
            <v>Otuke</v>
          </cell>
        </row>
        <row r="5775">
          <cell r="B5775" t="str">
            <v>Zombo</v>
          </cell>
        </row>
        <row r="5776">
          <cell r="B5776" t="str">
            <v>Omoro</v>
          </cell>
        </row>
        <row r="5777">
          <cell r="B5777" t="str">
            <v>Pakwach</v>
          </cell>
        </row>
        <row r="5778">
          <cell r="B5778" t="str">
            <v>Kwania</v>
          </cell>
        </row>
        <row r="5779">
          <cell r="B5779" t="str">
            <v>Nabilatuk</v>
          </cell>
        </row>
        <row r="5780">
          <cell r="B5780" t="str">
            <v>Western</v>
          </cell>
        </row>
        <row r="5781">
          <cell r="B5781" t="str">
            <v>Bundibugyo</v>
          </cell>
        </row>
        <row r="5782">
          <cell r="B5782" t="str">
            <v>Bushenyi</v>
          </cell>
        </row>
        <row r="5783">
          <cell r="B5783" t="str">
            <v>Hoima</v>
          </cell>
        </row>
        <row r="5784">
          <cell r="B5784" t="str">
            <v>Kabale</v>
          </cell>
        </row>
        <row r="5785">
          <cell r="B5785" t="str">
            <v>Kabarole</v>
          </cell>
        </row>
        <row r="5786">
          <cell r="B5786" t="str">
            <v>Kasese</v>
          </cell>
        </row>
        <row r="5787">
          <cell r="B5787" t="str">
            <v>Kibaale</v>
          </cell>
        </row>
        <row r="5788">
          <cell r="B5788" t="str">
            <v>Kisoro</v>
          </cell>
        </row>
        <row r="5789">
          <cell r="B5789" t="str">
            <v>Masindi</v>
          </cell>
        </row>
        <row r="5790">
          <cell r="B5790" t="str">
            <v>Mbarara</v>
          </cell>
        </row>
        <row r="5791">
          <cell r="B5791" t="str">
            <v>Ntungamo</v>
          </cell>
        </row>
        <row r="5792">
          <cell r="B5792" t="str">
            <v>Rukungiri</v>
          </cell>
        </row>
        <row r="5793">
          <cell r="B5793" t="str">
            <v>Kamwenge</v>
          </cell>
        </row>
        <row r="5794">
          <cell r="B5794" t="str">
            <v>Kanungu</v>
          </cell>
        </row>
        <row r="5795">
          <cell r="B5795" t="str">
            <v>Kyenjojo</v>
          </cell>
        </row>
        <row r="5796">
          <cell r="B5796" t="str">
            <v>Buliisa</v>
          </cell>
        </row>
        <row r="5797">
          <cell r="B5797" t="str">
            <v>Ibanda</v>
          </cell>
        </row>
        <row r="5798">
          <cell r="B5798" t="str">
            <v>Isingiro</v>
          </cell>
        </row>
        <row r="5799">
          <cell r="B5799" t="str">
            <v>Kiruhura</v>
          </cell>
        </row>
        <row r="5800">
          <cell r="B5800" t="str">
            <v>Buhweju</v>
          </cell>
        </row>
        <row r="5801">
          <cell r="B5801" t="str">
            <v>Kiryandongo</v>
          </cell>
        </row>
        <row r="5802">
          <cell r="B5802" t="str">
            <v>Kyegegwa</v>
          </cell>
        </row>
        <row r="5803">
          <cell r="B5803" t="str">
            <v>Mitooma</v>
          </cell>
        </row>
        <row r="5804">
          <cell r="B5804" t="str">
            <v>Ntoroko</v>
          </cell>
        </row>
        <row r="5805">
          <cell r="B5805" t="str">
            <v>Rubirizi</v>
          </cell>
        </row>
        <row r="5806">
          <cell r="B5806" t="str">
            <v>Sheema</v>
          </cell>
        </row>
        <row r="5807">
          <cell r="B5807" t="str">
            <v>Kagadi</v>
          </cell>
        </row>
        <row r="5808">
          <cell r="B5808" t="str">
            <v>Kakumiro</v>
          </cell>
        </row>
        <row r="5809">
          <cell r="B5809" t="str">
            <v>Rubanda</v>
          </cell>
        </row>
        <row r="5810">
          <cell r="B5810" t="str">
            <v>Bunyangabu</v>
          </cell>
        </row>
        <row r="5811">
          <cell r="B5811" t="str">
            <v>Rukiga</v>
          </cell>
        </row>
        <row r="5812">
          <cell r="B5812" t="str">
            <v>Kikuube</v>
          </cell>
        </row>
        <row r="5813">
          <cell r="B5813" t="str">
            <v>Johnston Atoll</v>
          </cell>
        </row>
        <row r="5814">
          <cell r="B5814" t="str">
            <v>Midway Islands</v>
          </cell>
        </row>
        <row r="5815">
          <cell r="B5815" t="str">
            <v>Navassa Island</v>
          </cell>
        </row>
        <row r="5816">
          <cell r="B5816" t="str">
            <v>Wake Island</v>
          </cell>
        </row>
        <row r="5817">
          <cell r="B5817" t="str">
            <v>Baker Island</v>
          </cell>
        </row>
        <row r="5818">
          <cell r="B5818" t="str">
            <v>Howland Island</v>
          </cell>
        </row>
        <row r="5819">
          <cell r="B5819" t="str">
            <v>Jarvis Island</v>
          </cell>
        </row>
        <row r="5820">
          <cell r="B5820" t="str">
            <v>Kingman Reef</v>
          </cell>
        </row>
        <row r="5821">
          <cell r="B5821" t="str">
            <v>Palmyra Atoll</v>
          </cell>
        </row>
        <row r="5822">
          <cell r="B5822" t="str">
            <v>District of Columbia</v>
          </cell>
        </row>
        <row r="5823">
          <cell r="B5823" t="str">
            <v>American Samoa (see also separate country code entry under AS)</v>
          </cell>
        </row>
        <row r="5824">
          <cell r="B5824" t="str">
            <v>Guam (see also separate country code entry under GU)</v>
          </cell>
        </row>
        <row r="5825">
          <cell r="B5825" t="str">
            <v>Northern Mariana Islands (see also separate country code entry under MP)</v>
          </cell>
        </row>
        <row r="5826">
          <cell r="B5826" t="str">
            <v>Puerto Rico (see also separate country code entry under PR)</v>
          </cell>
        </row>
        <row r="5827">
          <cell r="B5827" t="str">
            <v>United States Minor Outlying Islands (see also separate country code entry under UM)</v>
          </cell>
        </row>
        <row r="5828">
          <cell r="B5828" t="str">
            <v>Virgin Islands, U.S. (see also separate country code entry under VI)</v>
          </cell>
        </row>
        <row r="5829">
          <cell r="B5829" t="str">
            <v>Alaska</v>
          </cell>
        </row>
        <row r="5830">
          <cell r="B5830" t="str">
            <v>Alabama</v>
          </cell>
        </row>
        <row r="5831">
          <cell r="B5831" t="str">
            <v>Arkansas</v>
          </cell>
        </row>
        <row r="5832">
          <cell r="B5832" t="str">
            <v>Arizona</v>
          </cell>
        </row>
        <row r="5833">
          <cell r="B5833" t="str">
            <v>California</v>
          </cell>
        </row>
        <row r="5834">
          <cell r="B5834" t="str">
            <v>Colorado</v>
          </cell>
        </row>
        <row r="5835">
          <cell r="B5835" t="str">
            <v>Connecticut</v>
          </cell>
        </row>
        <row r="5836">
          <cell r="B5836" t="str">
            <v>Delaware</v>
          </cell>
        </row>
        <row r="5837">
          <cell r="B5837" t="str">
            <v>Florida</v>
          </cell>
        </row>
        <row r="5838">
          <cell r="B5838" t="str">
            <v>Georgia</v>
          </cell>
        </row>
        <row r="5839">
          <cell r="B5839" t="str">
            <v>Hawaii</v>
          </cell>
        </row>
        <row r="5840">
          <cell r="B5840" t="str">
            <v>Iowa</v>
          </cell>
        </row>
        <row r="5841">
          <cell r="B5841" t="str">
            <v>Idaho</v>
          </cell>
        </row>
        <row r="5842">
          <cell r="B5842" t="str">
            <v>Illinois</v>
          </cell>
        </row>
        <row r="5843">
          <cell r="B5843" t="str">
            <v>Indiana</v>
          </cell>
        </row>
        <row r="5844">
          <cell r="B5844" t="str">
            <v>Kansas</v>
          </cell>
        </row>
        <row r="5845">
          <cell r="B5845" t="str">
            <v>Kentucky</v>
          </cell>
        </row>
        <row r="5846">
          <cell r="B5846" t="str">
            <v>Louisiana</v>
          </cell>
        </row>
        <row r="5847">
          <cell r="B5847" t="str">
            <v>Massachusetts</v>
          </cell>
        </row>
        <row r="5848">
          <cell r="B5848" t="str">
            <v>Maryland</v>
          </cell>
        </row>
        <row r="5849">
          <cell r="B5849" t="str">
            <v>Maine</v>
          </cell>
        </row>
        <row r="5850">
          <cell r="B5850" t="str">
            <v>Michigan</v>
          </cell>
        </row>
        <row r="5851">
          <cell r="B5851" t="str">
            <v>Minnesota</v>
          </cell>
        </row>
        <row r="5852">
          <cell r="B5852" t="str">
            <v>Missouri</v>
          </cell>
        </row>
        <row r="5853">
          <cell r="B5853" t="str">
            <v>Mississippi</v>
          </cell>
        </row>
        <row r="5854">
          <cell r="B5854" t="str">
            <v>Montana</v>
          </cell>
        </row>
        <row r="5855">
          <cell r="B5855" t="str">
            <v>North Carolina</v>
          </cell>
        </row>
        <row r="5856">
          <cell r="B5856" t="str">
            <v>North Dakota</v>
          </cell>
        </row>
        <row r="5857">
          <cell r="B5857" t="str">
            <v>Nebraska</v>
          </cell>
        </row>
        <row r="5858">
          <cell r="B5858" t="str">
            <v>New Hampshire</v>
          </cell>
        </row>
        <row r="5859">
          <cell r="B5859" t="str">
            <v>New Jersey</v>
          </cell>
        </row>
        <row r="5860">
          <cell r="B5860" t="str">
            <v>New Mexico</v>
          </cell>
        </row>
        <row r="5861">
          <cell r="B5861" t="str">
            <v>Nevada</v>
          </cell>
        </row>
        <row r="5862">
          <cell r="B5862" t="str">
            <v>New York</v>
          </cell>
        </row>
        <row r="5863">
          <cell r="B5863" t="str">
            <v>Ohio</v>
          </cell>
        </row>
        <row r="5864">
          <cell r="B5864" t="str">
            <v>Oklahoma</v>
          </cell>
        </row>
        <row r="5865">
          <cell r="B5865" t="str">
            <v>Oregon</v>
          </cell>
        </row>
        <row r="5866">
          <cell r="B5866" t="str">
            <v>Pennsylvania</v>
          </cell>
        </row>
        <row r="5867">
          <cell r="B5867" t="str">
            <v>Rhode Island</v>
          </cell>
        </row>
        <row r="5868">
          <cell r="B5868" t="str">
            <v>South Carolina</v>
          </cell>
        </row>
        <row r="5869">
          <cell r="B5869" t="str">
            <v>South Dakota</v>
          </cell>
        </row>
        <row r="5870">
          <cell r="B5870" t="str">
            <v>Tennessee</v>
          </cell>
        </row>
        <row r="5871">
          <cell r="B5871" t="str">
            <v>Texas</v>
          </cell>
        </row>
        <row r="5872">
          <cell r="B5872" t="str">
            <v>Utah</v>
          </cell>
        </row>
        <row r="5873">
          <cell r="B5873" t="str">
            <v>Virginia</v>
          </cell>
        </row>
        <row r="5874">
          <cell r="B5874" t="str">
            <v>Vermont</v>
          </cell>
        </row>
        <row r="5875">
          <cell r="B5875" t="str">
            <v>Washington</v>
          </cell>
        </row>
        <row r="5876">
          <cell r="B5876" t="str">
            <v>Wisconsin</v>
          </cell>
        </row>
        <row r="5877">
          <cell r="B5877" t="str">
            <v>West Virginia</v>
          </cell>
        </row>
        <row r="5878">
          <cell r="B5878" t="str">
            <v>Wyoming</v>
          </cell>
        </row>
        <row r="5879">
          <cell r="B5879" t="str">
            <v>Artigas</v>
          </cell>
        </row>
        <row r="5880">
          <cell r="B5880" t="str">
            <v>Canelones</v>
          </cell>
        </row>
        <row r="5881">
          <cell r="B5881" t="str">
            <v>Cerro Largo</v>
          </cell>
        </row>
        <row r="5882">
          <cell r="B5882" t="str">
            <v>Colonia</v>
          </cell>
        </row>
        <row r="5883">
          <cell r="B5883" t="str">
            <v>Durazno</v>
          </cell>
        </row>
        <row r="5884">
          <cell r="B5884" t="str">
            <v>Florida</v>
          </cell>
        </row>
        <row r="5885">
          <cell r="B5885" t="str">
            <v>Flores</v>
          </cell>
        </row>
        <row r="5886">
          <cell r="B5886" t="str">
            <v>Lavalleja</v>
          </cell>
        </row>
        <row r="5887">
          <cell r="B5887" t="str">
            <v>Maldonado</v>
          </cell>
        </row>
        <row r="5888">
          <cell r="B5888" t="str">
            <v>Montevideo</v>
          </cell>
        </row>
        <row r="5889">
          <cell r="B5889" t="str">
            <v>Paysandú</v>
          </cell>
        </row>
        <row r="5890">
          <cell r="B5890" t="str">
            <v>Río Negro</v>
          </cell>
        </row>
        <row r="5891">
          <cell r="B5891" t="str">
            <v>Rocha</v>
          </cell>
        </row>
        <row r="5892">
          <cell r="B5892" t="str">
            <v>Rivera</v>
          </cell>
        </row>
        <row r="5893">
          <cell r="B5893" t="str">
            <v>Salto</v>
          </cell>
        </row>
        <row r="5894">
          <cell r="B5894" t="str">
            <v>San José</v>
          </cell>
        </row>
        <row r="5895">
          <cell r="B5895" t="str">
            <v>Soriano</v>
          </cell>
        </row>
        <row r="5896">
          <cell r="B5896" t="str">
            <v>Tacuarembó</v>
          </cell>
        </row>
        <row r="5897">
          <cell r="B5897" t="str">
            <v>Treinta y Tres</v>
          </cell>
        </row>
        <row r="5898">
          <cell r="B5898" t="str">
            <v>Andijon</v>
          </cell>
        </row>
        <row r="5899">
          <cell r="B5899" t="str">
            <v>Buxoro</v>
          </cell>
        </row>
        <row r="5900">
          <cell r="B5900" t="str">
            <v>Farg‘ona</v>
          </cell>
        </row>
        <row r="5901">
          <cell r="B5901" t="str">
            <v>Jizzax</v>
          </cell>
        </row>
        <row r="5902">
          <cell r="B5902" t="str">
            <v>Namangan</v>
          </cell>
        </row>
        <row r="5903">
          <cell r="B5903" t="str">
            <v>Navoiy</v>
          </cell>
        </row>
        <row r="5904">
          <cell r="B5904" t="str">
            <v>Qashqadaryo</v>
          </cell>
        </row>
        <row r="5905">
          <cell r="B5905" t="str">
            <v>Samarqand</v>
          </cell>
        </row>
        <row r="5906">
          <cell r="B5906" t="str">
            <v>Sirdaryo</v>
          </cell>
        </row>
        <row r="5907">
          <cell r="B5907" t="str">
            <v>Surxondaryo</v>
          </cell>
        </row>
        <row r="5908">
          <cell r="B5908" t="str">
            <v>Toshkent</v>
          </cell>
        </row>
        <row r="5909">
          <cell r="B5909" t="str">
            <v>Xorazm</v>
          </cell>
        </row>
        <row r="5910">
          <cell r="B5910" t="str">
            <v>Qoraqalpog‘iston Respublikasi</v>
          </cell>
        </row>
        <row r="5911">
          <cell r="B5911" t="str">
            <v>Toshkent</v>
          </cell>
        </row>
        <row r="5912">
          <cell r="B5912" t="str">
            <v>Charlotte</v>
          </cell>
        </row>
        <row r="5913">
          <cell r="B5913" t="str">
            <v>Saint Andrew</v>
          </cell>
        </row>
        <row r="5914">
          <cell r="B5914" t="str">
            <v>Saint David</v>
          </cell>
        </row>
        <row r="5915">
          <cell r="B5915" t="str">
            <v>Saint George</v>
          </cell>
        </row>
        <row r="5916">
          <cell r="B5916" t="str">
            <v>Saint Patrick</v>
          </cell>
        </row>
        <row r="5917">
          <cell r="B5917" t="str">
            <v>Grenadines</v>
          </cell>
        </row>
        <row r="5918">
          <cell r="B5918" t="str">
            <v>Anzoátegui</v>
          </cell>
        </row>
        <row r="5919">
          <cell r="B5919" t="str">
            <v>Apure</v>
          </cell>
        </row>
        <row r="5920">
          <cell r="B5920" t="str">
            <v>Aragua</v>
          </cell>
        </row>
        <row r="5921">
          <cell r="B5921" t="str">
            <v>Barinas</v>
          </cell>
        </row>
        <row r="5922">
          <cell r="B5922" t="str">
            <v>Bolívar</v>
          </cell>
        </row>
        <row r="5923">
          <cell r="B5923" t="str">
            <v>Carabobo</v>
          </cell>
        </row>
        <row r="5924">
          <cell r="B5924" t="str">
            <v>Cojedes</v>
          </cell>
        </row>
        <row r="5925">
          <cell r="B5925" t="str">
            <v>Falcón</v>
          </cell>
        </row>
        <row r="5926">
          <cell r="B5926" t="str">
            <v>Guárico</v>
          </cell>
        </row>
        <row r="5927">
          <cell r="B5927" t="str">
            <v>Lara</v>
          </cell>
        </row>
        <row r="5928">
          <cell r="B5928" t="str">
            <v>Mérida</v>
          </cell>
        </row>
        <row r="5929">
          <cell r="B5929" t="str">
            <v>Miranda</v>
          </cell>
        </row>
        <row r="5930">
          <cell r="B5930" t="str">
            <v>Monagas</v>
          </cell>
        </row>
        <row r="5931">
          <cell r="B5931" t="str">
            <v>Nueva Esparta</v>
          </cell>
        </row>
        <row r="5932">
          <cell r="B5932" t="str">
            <v>Portuguesa</v>
          </cell>
        </row>
        <row r="5933">
          <cell r="B5933" t="str">
            <v>Sucre</v>
          </cell>
        </row>
        <row r="5934">
          <cell r="B5934" t="str">
            <v>Táchira</v>
          </cell>
        </row>
        <row r="5935">
          <cell r="B5935" t="str">
            <v>Trujillo</v>
          </cell>
        </row>
        <row r="5936">
          <cell r="B5936" t="str">
            <v>Yaracuy</v>
          </cell>
        </row>
        <row r="5937">
          <cell r="B5937" t="str">
            <v>Zulia</v>
          </cell>
        </row>
        <row r="5938">
          <cell r="B5938" t="str">
            <v>Vargas</v>
          </cell>
        </row>
        <row r="5939">
          <cell r="B5939" t="str">
            <v>Delta Amacuro</v>
          </cell>
        </row>
        <row r="5940">
          <cell r="B5940" t="str">
            <v>Amazonas</v>
          </cell>
        </row>
        <row r="5941">
          <cell r="B5941" t="str">
            <v>Dependencias Federales</v>
          </cell>
        </row>
        <row r="5942">
          <cell r="B5942" t="str">
            <v>Distrito Capital</v>
          </cell>
        </row>
        <row r="5943">
          <cell r="B5943" t="str">
            <v>Lai Châu</v>
          </cell>
        </row>
        <row r="5944">
          <cell r="B5944" t="str">
            <v>Lào Cai</v>
          </cell>
        </row>
        <row r="5945">
          <cell r="B5945" t="str">
            <v>Hà Giang</v>
          </cell>
        </row>
        <row r="5946">
          <cell r="B5946" t="str">
            <v>Cao Bằng</v>
          </cell>
        </row>
        <row r="5947">
          <cell r="B5947" t="str">
            <v>Sơn La</v>
          </cell>
        </row>
        <row r="5948">
          <cell r="B5948" t="str">
            <v>Yên Bái</v>
          </cell>
        </row>
        <row r="5949">
          <cell r="B5949" t="str">
            <v>Tuyên Quang</v>
          </cell>
        </row>
        <row r="5950">
          <cell r="B5950" t="str">
            <v>Lạng Sơn</v>
          </cell>
        </row>
        <row r="5951">
          <cell r="B5951" t="str">
            <v>Quảng Ninh</v>
          </cell>
        </row>
        <row r="5952">
          <cell r="B5952" t="str">
            <v>Hòa Bình</v>
          </cell>
        </row>
        <row r="5953">
          <cell r="B5953" t="str">
            <v>Ninh Bình</v>
          </cell>
        </row>
        <row r="5954">
          <cell r="B5954" t="str">
            <v>Thái Bình</v>
          </cell>
        </row>
        <row r="5955">
          <cell r="B5955" t="str">
            <v>Thanh Hóa</v>
          </cell>
        </row>
        <row r="5956">
          <cell r="B5956" t="str">
            <v>Nghệ An</v>
          </cell>
        </row>
        <row r="5957">
          <cell r="B5957" t="str">
            <v>Hà Tĩnh</v>
          </cell>
        </row>
        <row r="5958">
          <cell r="B5958" t="str">
            <v>Quảng Bình</v>
          </cell>
        </row>
        <row r="5959">
          <cell r="B5959" t="str">
            <v>Quảng Trị</v>
          </cell>
        </row>
        <row r="5960">
          <cell r="B5960" t="str">
            <v>Thừa Thiên-Huế</v>
          </cell>
        </row>
        <row r="5961">
          <cell r="B5961" t="str">
            <v>Quảng Nam</v>
          </cell>
        </row>
        <row r="5962">
          <cell r="B5962" t="str">
            <v>Kon Tum</v>
          </cell>
        </row>
        <row r="5963">
          <cell r="B5963" t="str">
            <v>Quảng Ngãi</v>
          </cell>
        </row>
        <row r="5964">
          <cell r="B5964" t="str">
            <v>Gia Lai</v>
          </cell>
        </row>
        <row r="5965">
          <cell r="B5965" t="str">
            <v>Bình Định</v>
          </cell>
        </row>
        <row r="5966">
          <cell r="B5966" t="str">
            <v>Phú Yên</v>
          </cell>
        </row>
        <row r="5967">
          <cell r="B5967" t="str">
            <v>Đắk Lắk</v>
          </cell>
        </row>
        <row r="5968">
          <cell r="B5968" t="str">
            <v>Khánh Hòa</v>
          </cell>
        </row>
        <row r="5969">
          <cell r="B5969" t="str">
            <v>Lâm Đồng</v>
          </cell>
        </row>
        <row r="5970">
          <cell r="B5970" t="str">
            <v>Ninh Thuận</v>
          </cell>
        </row>
        <row r="5971">
          <cell r="B5971" t="str">
            <v>Tây Ninh</v>
          </cell>
        </row>
        <row r="5972">
          <cell r="B5972" t="str">
            <v>Đồng Nai</v>
          </cell>
        </row>
        <row r="5973">
          <cell r="B5973" t="str">
            <v>Bình Thuận</v>
          </cell>
        </row>
        <row r="5974">
          <cell r="B5974" t="str">
            <v>Long An</v>
          </cell>
        </row>
        <row r="5975">
          <cell r="B5975" t="str">
            <v>Bà Rịa - Vũng Tàu</v>
          </cell>
        </row>
        <row r="5976">
          <cell r="B5976" t="str">
            <v>An Giang</v>
          </cell>
        </row>
        <row r="5977">
          <cell r="B5977" t="str">
            <v>Đồng Tháp</v>
          </cell>
        </row>
        <row r="5978">
          <cell r="B5978" t="str">
            <v>Tiền Giang</v>
          </cell>
        </row>
        <row r="5979">
          <cell r="B5979" t="str">
            <v>Kiến Giang</v>
          </cell>
        </row>
        <row r="5980">
          <cell r="B5980" t="str">
            <v>Vĩnh Long</v>
          </cell>
        </row>
        <row r="5981">
          <cell r="B5981" t="str">
            <v>Bến Tre</v>
          </cell>
        </row>
        <row r="5982">
          <cell r="B5982" t="str">
            <v>Trà Vinh</v>
          </cell>
        </row>
        <row r="5983">
          <cell r="B5983" t="str">
            <v>Sóc Trăng</v>
          </cell>
        </row>
        <row r="5984">
          <cell r="B5984" t="str">
            <v>Bắc Kạn</v>
          </cell>
        </row>
        <row r="5985">
          <cell r="B5985" t="str">
            <v>Bắc Giang</v>
          </cell>
        </row>
        <row r="5986">
          <cell r="B5986" t="str">
            <v>Bạc Liêu</v>
          </cell>
        </row>
        <row r="5987">
          <cell r="B5987" t="str">
            <v>Bắc Ninh</v>
          </cell>
        </row>
        <row r="5988">
          <cell r="B5988" t="str">
            <v>Bình Dương</v>
          </cell>
        </row>
        <row r="5989">
          <cell r="B5989" t="str">
            <v>Bình Phước</v>
          </cell>
        </row>
        <row r="5990">
          <cell r="B5990" t="str">
            <v>Cà Mau</v>
          </cell>
        </row>
        <row r="5991">
          <cell r="B5991" t="str">
            <v>Hải Dương</v>
          </cell>
        </row>
        <row r="5992">
          <cell r="B5992" t="str">
            <v>Hà Nam</v>
          </cell>
        </row>
        <row r="5993">
          <cell r="B5993" t="str">
            <v>Hưng Yên</v>
          </cell>
        </row>
        <row r="5994">
          <cell r="B5994" t="str">
            <v>Nam Định</v>
          </cell>
        </row>
        <row r="5995">
          <cell r="B5995" t="str">
            <v>Phú Thọ</v>
          </cell>
        </row>
        <row r="5996">
          <cell r="B5996" t="str">
            <v>Thái Nguyên</v>
          </cell>
        </row>
        <row r="5997">
          <cell r="B5997" t="str">
            <v>Vĩnh Phúc</v>
          </cell>
        </row>
        <row r="5998">
          <cell r="B5998" t="str">
            <v>Điện Biên</v>
          </cell>
        </row>
        <row r="5999">
          <cell r="B5999" t="str">
            <v>Đắk Nông</v>
          </cell>
        </row>
        <row r="6000">
          <cell r="B6000" t="str">
            <v>Hậu Giang</v>
          </cell>
        </row>
        <row r="6001">
          <cell r="B6001" t="str">
            <v>Can Tho</v>
          </cell>
        </row>
        <row r="6002">
          <cell r="B6002" t="str">
            <v>Da Nang</v>
          </cell>
        </row>
        <row r="6003">
          <cell r="B6003" t="str">
            <v>Ha Noi</v>
          </cell>
        </row>
        <row r="6004">
          <cell r="B6004" t="str">
            <v>Hai Phong</v>
          </cell>
        </row>
        <row r="6005">
          <cell r="B6005" t="str">
            <v>Ho Chi Minh</v>
          </cell>
        </row>
        <row r="6006">
          <cell r="B6006" t="str">
            <v>Malampa</v>
          </cell>
        </row>
        <row r="6007">
          <cell r="B6007" t="str">
            <v>Malampa</v>
          </cell>
        </row>
        <row r="6008">
          <cell r="B6008" t="str">
            <v>Pénama</v>
          </cell>
        </row>
        <row r="6009">
          <cell r="B6009" t="str">
            <v>Pénama</v>
          </cell>
        </row>
        <row r="6010">
          <cell r="B6010" t="str">
            <v>Sanma</v>
          </cell>
        </row>
        <row r="6011">
          <cell r="B6011" t="str">
            <v>Sanma</v>
          </cell>
        </row>
        <row r="6012">
          <cell r="B6012" t="str">
            <v>Shéfa</v>
          </cell>
        </row>
        <row r="6013">
          <cell r="B6013" t="str">
            <v>Shéfa</v>
          </cell>
        </row>
        <row r="6014">
          <cell r="B6014" t="str">
            <v>Taféa</v>
          </cell>
        </row>
        <row r="6015">
          <cell r="B6015" t="str">
            <v>Taféa</v>
          </cell>
        </row>
        <row r="6016">
          <cell r="B6016" t="str">
            <v>Torba</v>
          </cell>
        </row>
        <row r="6017">
          <cell r="B6017" t="str">
            <v>Torba</v>
          </cell>
        </row>
        <row r="6018">
          <cell r="B6018" t="str">
            <v>Alo</v>
          </cell>
        </row>
        <row r="6019">
          <cell r="B6019" t="str">
            <v>Sigave</v>
          </cell>
        </row>
        <row r="6020">
          <cell r="B6020" t="str">
            <v>Uvea</v>
          </cell>
        </row>
        <row r="6021">
          <cell r="B6021" t="str">
            <v>A'ana</v>
          </cell>
        </row>
        <row r="6022">
          <cell r="B6022" t="str">
            <v>A'ana</v>
          </cell>
        </row>
        <row r="6023">
          <cell r="B6023" t="str">
            <v>Aiga-i-le-Tai</v>
          </cell>
        </row>
        <row r="6024">
          <cell r="B6024" t="str">
            <v>Aiga-i-le-Tai</v>
          </cell>
        </row>
        <row r="6025">
          <cell r="B6025" t="str">
            <v>Atua</v>
          </cell>
        </row>
        <row r="6026">
          <cell r="B6026" t="str">
            <v>Atua</v>
          </cell>
        </row>
        <row r="6027">
          <cell r="B6027" t="str">
            <v>Fa'asaleleaga</v>
          </cell>
        </row>
        <row r="6028">
          <cell r="B6028" t="str">
            <v>Fa'asaleleaga</v>
          </cell>
        </row>
        <row r="6029">
          <cell r="B6029" t="str">
            <v>Gaga'emauga</v>
          </cell>
        </row>
        <row r="6030">
          <cell r="B6030" t="str">
            <v>Gaga'emauga</v>
          </cell>
        </row>
        <row r="6031">
          <cell r="B6031" t="str">
            <v>Gagaifomauga</v>
          </cell>
        </row>
        <row r="6032">
          <cell r="B6032" t="str">
            <v>Gagaifomauga</v>
          </cell>
        </row>
        <row r="6033">
          <cell r="B6033" t="str">
            <v>Palauli</v>
          </cell>
        </row>
        <row r="6034">
          <cell r="B6034" t="str">
            <v>Palauli</v>
          </cell>
        </row>
        <row r="6035">
          <cell r="B6035" t="str">
            <v>Satupa'itea</v>
          </cell>
        </row>
        <row r="6036">
          <cell r="B6036" t="str">
            <v>Satupa'itea</v>
          </cell>
        </row>
        <row r="6037">
          <cell r="B6037" t="str">
            <v>Tuamasaga</v>
          </cell>
        </row>
        <row r="6038">
          <cell r="B6038" t="str">
            <v>Tuamasaga</v>
          </cell>
        </row>
        <row r="6039">
          <cell r="B6039" t="str">
            <v>Va'a-o-Fonoti</v>
          </cell>
        </row>
        <row r="6040">
          <cell r="B6040" t="str">
            <v>Va'a-o-Fonoti</v>
          </cell>
        </row>
        <row r="6041">
          <cell r="B6041" t="str">
            <v>Vaisigano</v>
          </cell>
        </row>
        <row r="6042">
          <cell r="B6042" t="str">
            <v>Vaisigano</v>
          </cell>
        </row>
        <row r="6043">
          <cell r="B6043" t="str">
            <v>Amānat al ‘Āşimah [city]</v>
          </cell>
        </row>
        <row r="6044">
          <cell r="B6044" t="str">
            <v>Abyan</v>
          </cell>
        </row>
        <row r="6045">
          <cell r="B6045" t="str">
            <v>‘Adan</v>
          </cell>
        </row>
        <row r="6046">
          <cell r="B6046" t="str">
            <v>‘Amrān</v>
          </cell>
        </row>
        <row r="6047">
          <cell r="B6047" t="str">
            <v>Al Bayḑā’</v>
          </cell>
        </row>
        <row r="6048">
          <cell r="B6048" t="str">
            <v>Aḑ Ḑāli‘</v>
          </cell>
        </row>
        <row r="6049">
          <cell r="B6049" t="str">
            <v>Dhamār</v>
          </cell>
        </row>
        <row r="6050">
          <cell r="B6050" t="str">
            <v>Ḩaḑramawt</v>
          </cell>
        </row>
        <row r="6051">
          <cell r="B6051" t="str">
            <v>Ḩajjah</v>
          </cell>
        </row>
        <row r="6052">
          <cell r="B6052" t="str">
            <v>Al Ḩudaydah</v>
          </cell>
        </row>
        <row r="6053">
          <cell r="B6053" t="str">
            <v>Ibb</v>
          </cell>
        </row>
        <row r="6054">
          <cell r="B6054" t="str">
            <v>Al Jawf</v>
          </cell>
        </row>
        <row r="6055">
          <cell r="B6055" t="str">
            <v>Laḩij</v>
          </cell>
        </row>
        <row r="6056">
          <cell r="B6056" t="str">
            <v>Ma’rib</v>
          </cell>
        </row>
        <row r="6057">
          <cell r="B6057" t="str">
            <v>Al Mahrah</v>
          </cell>
        </row>
        <row r="6058">
          <cell r="B6058" t="str">
            <v>Al Maḩwīt</v>
          </cell>
        </row>
        <row r="6059">
          <cell r="B6059" t="str">
            <v>Raymah</v>
          </cell>
        </row>
        <row r="6060">
          <cell r="B6060" t="str">
            <v>Şāʻdah</v>
          </cell>
        </row>
        <row r="6061">
          <cell r="B6061" t="str">
            <v>Shabwah</v>
          </cell>
        </row>
        <row r="6062">
          <cell r="B6062" t="str">
            <v>Şanʻā’</v>
          </cell>
        </row>
        <row r="6063">
          <cell r="B6063" t="str">
            <v>Arkhabīl Suquţrá</v>
          </cell>
        </row>
        <row r="6064">
          <cell r="B6064" t="str">
            <v>Tāʻizz</v>
          </cell>
        </row>
        <row r="6065">
          <cell r="B6065" t="str">
            <v>Oos-Kaap</v>
          </cell>
        </row>
        <row r="6066">
          <cell r="B6066" t="str">
            <v>Eastern Cape</v>
          </cell>
        </row>
        <row r="6067">
          <cell r="B6067" t="str">
            <v>iPumalanga-Kapa</v>
          </cell>
        </row>
        <row r="6068">
          <cell r="B6068" t="str">
            <v>Kapa Bohlabela</v>
          </cell>
        </row>
        <row r="6069">
          <cell r="B6069" t="str">
            <v>Kapa Botjhabela</v>
          </cell>
        </row>
        <row r="6070">
          <cell r="B6070" t="str">
            <v>Kapa Botlhaba</v>
          </cell>
        </row>
        <row r="6071">
          <cell r="B6071" t="str">
            <v>Kapa-Vuxa</v>
          </cell>
        </row>
        <row r="6072">
          <cell r="B6072" t="str">
            <v>Kapa Vhubvaḓuvha</v>
          </cell>
        </row>
        <row r="6073">
          <cell r="B6073" t="str">
            <v>Mpuma-Koloni</v>
          </cell>
        </row>
        <row r="6074">
          <cell r="B6074" t="str">
            <v>Mpumalanga-Kapa</v>
          </cell>
        </row>
        <row r="6075">
          <cell r="B6075" t="str">
            <v>Vrystaat</v>
          </cell>
        </row>
        <row r="6076">
          <cell r="B6076" t="str">
            <v>Free State</v>
          </cell>
        </row>
        <row r="6077">
          <cell r="B6077" t="str">
            <v>iFreyistata</v>
          </cell>
        </row>
        <row r="6078">
          <cell r="B6078" t="str">
            <v>Freistata</v>
          </cell>
        </row>
        <row r="6079">
          <cell r="B6079" t="str">
            <v>Freistata</v>
          </cell>
        </row>
        <row r="6080">
          <cell r="B6080" t="str">
            <v>Foreisetata</v>
          </cell>
        </row>
        <row r="6081">
          <cell r="B6081" t="str">
            <v>Free State</v>
          </cell>
        </row>
        <row r="6082">
          <cell r="B6082" t="str">
            <v>Fureisitata</v>
          </cell>
        </row>
        <row r="6083">
          <cell r="B6083" t="str">
            <v>Freyistata</v>
          </cell>
        </row>
        <row r="6084">
          <cell r="B6084" t="str">
            <v>Fuleyisitata</v>
          </cell>
        </row>
        <row r="6085">
          <cell r="B6085" t="str">
            <v>Gauteng</v>
          </cell>
        </row>
        <row r="6086">
          <cell r="B6086" t="str">
            <v>Gauteng</v>
          </cell>
        </row>
        <row r="6087">
          <cell r="B6087" t="str">
            <v>iGauteng</v>
          </cell>
        </row>
        <row r="6088">
          <cell r="B6088" t="str">
            <v>Gauteng</v>
          </cell>
        </row>
        <row r="6089">
          <cell r="B6089" t="str">
            <v>Kgauteng</v>
          </cell>
        </row>
        <row r="6090">
          <cell r="B6090" t="str">
            <v>Gauteng</v>
          </cell>
        </row>
        <row r="6091">
          <cell r="B6091" t="str">
            <v>Gauteng</v>
          </cell>
        </row>
        <row r="6092">
          <cell r="B6092" t="str">
            <v>Gauteng</v>
          </cell>
        </row>
        <row r="6093">
          <cell r="B6093" t="str">
            <v>Gauteng</v>
          </cell>
        </row>
        <row r="6094">
          <cell r="B6094" t="str">
            <v>Rhawuti</v>
          </cell>
        </row>
        <row r="6095">
          <cell r="B6095" t="str">
            <v>Gauteng</v>
          </cell>
        </row>
        <row r="6096">
          <cell r="B6096" t="str">
            <v>KwaZulu-Natal</v>
          </cell>
        </row>
        <row r="6097">
          <cell r="B6097" t="str">
            <v>Kwazulu-Natal</v>
          </cell>
        </row>
        <row r="6098">
          <cell r="B6098" t="str">
            <v>iKwaZulu-Natal</v>
          </cell>
        </row>
        <row r="6099">
          <cell r="B6099" t="str">
            <v>GaZulu-Natala</v>
          </cell>
        </row>
        <row r="6100">
          <cell r="B6100" t="str">
            <v>Hazolo-Natala</v>
          </cell>
        </row>
        <row r="6101">
          <cell r="B6101" t="str">
            <v>KwaZulu-Natali</v>
          </cell>
        </row>
        <row r="6102">
          <cell r="B6102" t="str">
            <v>KwaZulu-Natal</v>
          </cell>
        </row>
        <row r="6103">
          <cell r="B6103" t="str">
            <v>Kwazulu-Natal</v>
          </cell>
        </row>
        <row r="6104">
          <cell r="B6104" t="str">
            <v>HaZulu-Natal</v>
          </cell>
        </row>
        <row r="6105">
          <cell r="B6105" t="str">
            <v>KwaZulu-Natala</v>
          </cell>
        </row>
        <row r="6106">
          <cell r="B6106" t="str">
            <v>KwaZulu-Natali</v>
          </cell>
        </row>
        <row r="6107">
          <cell r="B6107" t="str">
            <v>Limpopo</v>
          </cell>
        </row>
        <row r="6108">
          <cell r="B6108" t="str">
            <v>Limpopo</v>
          </cell>
        </row>
        <row r="6109">
          <cell r="B6109" t="str">
            <v>Limpopo</v>
          </cell>
        </row>
        <row r="6110">
          <cell r="B6110" t="str">
            <v>Limpopo</v>
          </cell>
        </row>
        <row r="6111">
          <cell r="B6111" t="str">
            <v>Limpopo</v>
          </cell>
        </row>
        <row r="6112">
          <cell r="B6112" t="str">
            <v>Limpopo</v>
          </cell>
        </row>
        <row r="6113">
          <cell r="B6113" t="str">
            <v>Limpopo</v>
          </cell>
        </row>
        <row r="6114">
          <cell r="B6114" t="str">
            <v>Limpopo</v>
          </cell>
        </row>
        <row r="6115">
          <cell r="B6115" t="str">
            <v>Vhembe</v>
          </cell>
        </row>
        <row r="6116">
          <cell r="B6116" t="str">
            <v>Limpopo</v>
          </cell>
        </row>
        <row r="6117">
          <cell r="B6117" t="str">
            <v>Limpopo</v>
          </cell>
        </row>
        <row r="6118">
          <cell r="B6118" t="str">
            <v>Mpumalanga</v>
          </cell>
        </row>
        <row r="6119">
          <cell r="B6119" t="str">
            <v>Mpumalanga</v>
          </cell>
        </row>
        <row r="6120">
          <cell r="B6120" t="str">
            <v>iMpumalanga</v>
          </cell>
        </row>
        <row r="6121">
          <cell r="B6121" t="str">
            <v>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Mpumalanga</v>
          </cell>
        </row>
        <row r="6129">
          <cell r="B6129" t="str">
            <v>Noord-Kaap</v>
          </cell>
        </row>
        <row r="6130">
          <cell r="B6130" t="str">
            <v>Northern Cape</v>
          </cell>
        </row>
        <row r="6131">
          <cell r="B6131" t="str">
            <v>iTlhagwini-Kapa</v>
          </cell>
        </row>
        <row r="6132">
          <cell r="B6132" t="str">
            <v>Kapa Leboya</v>
          </cell>
        </row>
        <row r="6133">
          <cell r="B6133" t="str">
            <v>Kapa Leboya</v>
          </cell>
        </row>
        <row r="6134">
          <cell r="B6134" t="str">
            <v>Kapa Bokone</v>
          </cell>
        </row>
        <row r="6135">
          <cell r="B6135" t="str">
            <v>Kapa-N'walungu</v>
          </cell>
        </row>
        <row r="6136">
          <cell r="B6136" t="str">
            <v>Kapa Devhula</v>
          </cell>
        </row>
        <row r="6137">
          <cell r="B6137" t="str">
            <v>Mntla-Koloni</v>
          </cell>
        </row>
        <row r="6138">
          <cell r="B6138" t="str">
            <v>Nyakatho-Kapa</v>
          </cell>
        </row>
        <row r="6139">
          <cell r="B6139" t="str">
            <v>Noordwes</v>
          </cell>
        </row>
        <row r="6140">
          <cell r="B6140" t="str">
            <v>North-West</v>
          </cell>
        </row>
        <row r="6141">
          <cell r="B6141" t="str">
            <v>iTlhagwini-Tjhingalanga</v>
          </cell>
        </row>
        <row r="6142">
          <cell r="B6142" t="str">
            <v>Lebowa Bodikela</v>
          </cell>
        </row>
        <row r="6143">
          <cell r="B6143" t="str">
            <v>Leboya (le) Bophirima</v>
          </cell>
        </row>
        <row r="6144">
          <cell r="B6144" t="str">
            <v>Bokone Bophirima</v>
          </cell>
        </row>
        <row r="6145">
          <cell r="B6145" t="str">
            <v>N'walungu-Vupeladyambu</v>
          </cell>
        </row>
        <row r="6146">
          <cell r="B6146" t="str">
            <v>Mntla-Ntshona</v>
          </cell>
        </row>
        <row r="6147">
          <cell r="B6147" t="str">
            <v>Nyakatho-Ntshonalanga</v>
          </cell>
        </row>
        <row r="6148">
          <cell r="B6148" t="str">
            <v>Wes-Kaap</v>
          </cell>
        </row>
        <row r="6149">
          <cell r="B6149" t="str">
            <v>Western Cape</v>
          </cell>
        </row>
        <row r="6150">
          <cell r="B6150" t="str">
            <v>iTjhingalanga-Kapa</v>
          </cell>
        </row>
        <row r="6151">
          <cell r="B6151" t="str">
            <v>Kapa Bodikela</v>
          </cell>
        </row>
        <row r="6152">
          <cell r="B6152" t="str">
            <v>Kapa Bophirimela</v>
          </cell>
        </row>
        <row r="6153">
          <cell r="B6153" t="str">
            <v>Kapa Bophirima</v>
          </cell>
        </row>
        <row r="6154">
          <cell r="B6154" t="str">
            <v>Kapa-Vupeladyambu</v>
          </cell>
        </row>
        <row r="6155">
          <cell r="B6155" t="str">
            <v>Kapa Vhukovhela</v>
          </cell>
        </row>
        <row r="6156">
          <cell r="B6156" t="str">
            <v>Ntshona-Koloni</v>
          </cell>
        </row>
        <row r="6157">
          <cell r="B6157" t="str">
            <v>Ntshonalanga-Kapa</v>
          </cell>
        </row>
        <row r="6158">
          <cell r="B6158" t="str">
            <v>Western</v>
          </cell>
        </row>
        <row r="6159">
          <cell r="B6159" t="str">
            <v>Central</v>
          </cell>
        </row>
        <row r="6160">
          <cell r="B6160" t="str">
            <v>Eastern</v>
          </cell>
        </row>
        <row r="6161">
          <cell r="B6161" t="str">
            <v>Luapula</v>
          </cell>
        </row>
        <row r="6162">
          <cell r="B6162" t="str">
            <v>Northern</v>
          </cell>
        </row>
        <row r="6163">
          <cell r="B6163" t="str">
            <v>North-Western</v>
          </cell>
        </row>
        <row r="6164">
          <cell r="B6164" t="str">
            <v>Southern</v>
          </cell>
        </row>
        <row r="6165">
          <cell r="B6165" t="str">
            <v>Copperbelt</v>
          </cell>
        </row>
        <row r="6166">
          <cell r="B6166" t="str">
            <v>Lusaka</v>
          </cell>
        </row>
        <row r="6167">
          <cell r="B6167" t="str">
            <v>Muchinga</v>
          </cell>
        </row>
        <row r="6168">
          <cell r="B6168" t="str">
            <v>Bulawayo</v>
          </cell>
        </row>
        <row r="6169">
          <cell r="B6169" t="str">
            <v>Harare</v>
          </cell>
        </row>
        <row r="6170">
          <cell r="B6170" t="str">
            <v>Manicaland</v>
          </cell>
        </row>
        <row r="6171">
          <cell r="B6171" t="str">
            <v>Mashonaland Central</v>
          </cell>
        </row>
        <row r="6172">
          <cell r="B6172" t="str">
            <v>Mashonaland East</v>
          </cell>
        </row>
        <row r="6173">
          <cell r="B6173" t="str">
            <v>Midlands</v>
          </cell>
        </row>
        <row r="6174">
          <cell r="B6174" t="str">
            <v>Matabeleland North</v>
          </cell>
        </row>
        <row r="6175">
          <cell r="B6175" t="str">
            <v>Matabeleland South</v>
          </cell>
        </row>
        <row r="6176">
          <cell r="B6176" t="str">
            <v>Masvingo</v>
          </cell>
        </row>
        <row r="6177">
          <cell r="B6177" t="str">
            <v>Mashonaland West</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sheetData sheetId="8">
        <row r="1">
          <cell r="C1" t="str">
            <v>Cells</v>
          </cell>
        </row>
        <row r="2">
          <cell r="A2" t="str">
            <v>InstructionsA1</v>
          </cell>
        </row>
        <row r="3">
          <cell r="A3" t="str">
            <v>InstructionsA2</v>
          </cell>
        </row>
        <row r="4">
          <cell r="A4" t="str">
            <v>InstructionsA3</v>
          </cell>
        </row>
        <row r="5">
          <cell r="A5" t="str">
            <v>InstructionsA4</v>
          </cell>
        </row>
        <row r="6">
          <cell r="A6" t="str">
            <v>InstructionsA6</v>
          </cell>
        </row>
        <row r="7">
          <cell r="A7" t="str">
            <v>InstructionsA7</v>
          </cell>
        </row>
        <row r="8">
          <cell r="A8" t="str">
            <v>InstructionsA8</v>
          </cell>
        </row>
        <row r="9">
          <cell r="A9" t="str">
            <v>InstructionsA9</v>
          </cell>
        </row>
        <row r="10">
          <cell r="A10" t="str">
            <v>InstructionsA10</v>
          </cell>
        </row>
        <row r="11">
          <cell r="A11" t="str">
            <v>InstructionsA11</v>
          </cell>
        </row>
        <row r="12">
          <cell r="A12" t="str">
            <v>InstructionsA12</v>
          </cell>
        </row>
        <row r="13">
          <cell r="A13" t="str">
            <v>InstructionsA13</v>
          </cell>
        </row>
        <row r="14">
          <cell r="A14" t="str">
            <v>InstructionsA14</v>
          </cell>
        </row>
        <row r="15">
          <cell r="A15" t="str">
            <v>InstructionsA15</v>
          </cell>
        </row>
        <row r="16">
          <cell r="A16" t="str">
            <v>InstructionsA16</v>
          </cell>
        </row>
        <row r="17">
          <cell r="A17" t="str">
            <v>InstructionsA17</v>
          </cell>
        </row>
        <row r="18">
          <cell r="A18" t="str">
            <v>InstructionsA18</v>
          </cell>
        </row>
        <row r="19">
          <cell r="A19" t="str">
            <v>InstructionsA19</v>
          </cell>
        </row>
        <row r="20">
          <cell r="A20" t="str">
            <v>InstructionsA20</v>
          </cell>
        </row>
        <row r="21">
          <cell r="A21" t="str">
            <v>InstructionsA21</v>
          </cell>
        </row>
        <row r="22">
          <cell r="A22" t="str">
            <v>InstructionsA23</v>
          </cell>
        </row>
        <row r="23">
          <cell r="A23" t="str">
            <v>InstructionsA24</v>
          </cell>
        </row>
        <row r="24">
          <cell r="A24" t="str">
            <v>InstructionsA25</v>
          </cell>
        </row>
        <row r="25">
          <cell r="A25" t="str">
            <v>InstructionsA26</v>
          </cell>
        </row>
        <row r="26">
          <cell r="A26" t="str">
            <v>InstructionsA27</v>
          </cell>
        </row>
        <row r="27">
          <cell r="A27" t="str">
            <v>InstructionsA28</v>
          </cell>
        </row>
        <row r="28">
          <cell r="A28" t="str">
            <v>InstructionsA29</v>
          </cell>
        </row>
        <row r="29">
          <cell r="A29" t="str">
            <v>InstructionsA30</v>
          </cell>
        </row>
        <row r="30">
          <cell r="A30" t="str">
            <v>InstructionsA31</v>
          </cell>
        </row>
        <row r="31">
          <cell r="A31" t="str">
            <v>InstructionsA32</v>
          </cell>
        </row>
        <row r="32">
          <cell r="A32" t="str">
            <v>InstructionsA33</v>
          </cell>
        </row>
        <row r="33">
          <cell r="A33" t="str">
            <v>InstructionsA34</v>
          </cell>
        </row>
        <row r="34">
          <cell r="A34" t="str">
            <v>InstructionsA35</v>
          </cell>
        </row>
        <row r="35">
          <cell r="A35" t="str">
            <v>InstructionsA37</v>
          </cell>
        </row>
        <row r="36">
          <cell r="A36" t="str">
            <v>InstructionsA38</v>
          </cell>
        </row>
        <row r="37">
          <cell r="A37" t="str">
            <v>InstructionsA39</v>
          </cell>
        </row>
        <row r="38">
          <cell r="A38" t="str">
            <v>InstructionsA40</v>
          </cell>
        </row>
        <row r="39">
          <cell r="A39" t="str">
            <v>InstructionsA41</v>
          </cell>
        </row>
        <row r="40">
          <cell r="A40" t="str">
            <v>InstructionsA42</v>
          </cell>
        </row>
        <row r="41">
          <cell r="A41" t="str">
            <v>InstructionsA43</v>
          </cell>
        </row>
        <row r="42">
          <cell r="A42" t="str">
            <v>InstructionsA44</v>
          </cell>
        </row>
        <row r="43">
          <cell r="A43" t="str">
            <v>InstructionsA45</v>
          </cell>
        </row>
        <row r="44">
          <cell r="A44" t="str">
            <v>InstructionsA46</v>
          </cell>
        </row>
        <row r="45">
          <cell r="A45" t="str">
            <v>InstructionsA48</v>
          </cell>
        </row>
        <row r="46">
          <cell r="A46" t="str">
            <v>InstructionsA49</v>
          </cell>
        </row>
        <row r="47">
          <cell r="A47" t="str">
            <v>InstructionsA50</v>
          </cell>
        </row>
        <row r="48">
          <cell r="A48" t="str">
            <v>InstructionsA51</v>
          </cell>
        </row>
        <row r="49">
          <cell r="A49" t="str">
            <v>InstructionsA52</v>
          </cell>
        </row>
        <row r="50">
          <cell r="A50" t="str">
            <v>InstructionsA53</v>
          </cell>
        </row>
        <row r="51">
          <cell r="A51" t="str">
            <v>InstructionsA54</v>
          </cell>
        </row>
        <row r="52">
          <cell r="A52" t="str">
            <v>InstructionsA55</v>
          </cell>
        </row>
        <row r="53">
          <cell r="A53" t="str">
            <v>InstructionsA56</v>
          </cell>
        </row>
        <row r="54">
          <cell r="A54" t="str">
            <v>InstructionsA57</v>
          </cell>
        </row>
        <row r="55">
          <cell r="A55" t="str">
            <v>InstructionsA58</v>
          </cell>
        </row>
        <row r="56">
          <cell r="A56" t="str">
            <v>InstructionsA59</v>
          </cell>
        </row>
        <row r="57">
          <cell r="A57" t="str">
            <v>InstructionsA60</v>
          </cell>
        </row>
        <row r="58">
          <cell r="A58" t="str">
            <v>InstructionsA61</v>
          </cell>
        </row>
        <row r="59">
          <cell r="A59" t="str">
            <v>InstructionsA62</v>
          </cell>
        </row>
        <row r="60">
          <cell r="A60" t="str">
            <v>InstructionsA63</v>
          </cell>
        </row>
        <row r="61">
          <cell r="A61" t="str">
            <v>InstructionsA64</v>
          </cell>
        </row>
        <row r="62">
          <cell r="A62" t="str">
            <v>InstructionsA65</v>
          </cell>
        </row>
        <row r="63">
          <cell r="A63" t="str">
            <v>InstructionsA66</v>
          </cell>
        </row>
        <row r="64">
          <cell r="A64" t="str">
            <v>InstructionsA67</v>
          </cell>
        </row>
        <row r="65">
          <cell r="A65" t="str">
            <v>InstructionsA68</v>
          </cell>
        </row>
        <row r="66">
          <cell r="A66" t="str">
            <v>InstructionsA69</v>
          </cell>
        </row>
        <row r="67">
          <cell r="A67" t="str">
            <v>InstructionsA70</v>
          </cell>
        </row>
        <row r="68">
          <cell r="A68" t="str">
            <v>InstructionsA71</v>
          </cell>
        </row>
        <row r="69">
          <cell r="A69" t="str">
            <v>InstructionsA72</v>
          </cell>
        </row>
        <row r="70">
          <cell r="A70" t="str">
            <v>InstructionsA73</v>
          </cell>
        </row>
        <row r="71">
          <cell r="A71" t="str">
            <v>InstructionsA74</v>
          </cell>
        </row>
        <row r="72">
          <cell r="A72" t="str">
            <v>DefinitionsB2</v>
          </cell>
        </row>
        <row r="73">
          <cell r="A73" t="str">
            <v>DefinitionsB3</v>
          </cell>
        </row>
        <row r="74">
          <cell r="A74" t="str">
            <v>DefinitionsB4</v>
          </cell>
        </row>
        <row r="75">
          <cell r="A75" t="str">
            <v>DefinitionsB5</v>
          </cell>
        </row>
        <row r="76">
          <cell r="A76" t="str">
            <v>DefinitionsB6</v>
          </cell>
        </row>
        <row r="77">
          <cell r="A77" t="str">
            <v>DefinitionsB7</v>
          </cell>
        </row>
        <row r="78">
          <cell r="A78" t="str">
            <v>DefinitionsB8</v>
          </cell>
        </row>
        <row r="79">
          <cell r="A79" t="str">
            <v>DefinitionsB9</v>
          </cell>
        </row>
        <row r="80">
          <cell r="A80" t="str">
            <v>DefinitionsB10</v>
          </cell>
        </row>
        <row r="81">
          <cell r="A81" t="str">
            <v>DefinitionsB11</v>
          </cell>
        </row>
        <row r="82">
          <cell r="A82" t="str">
            <v>DefinitionsB12</v>
          </cell>
        </row>
        <row r="83">
          <cell r="A83" t="str">
            <v>DefinitionsB13</v>
          </cell>
        </row>
        <row r="84">
          <cell r="A84" t="str">
            <v>DefinitionsB14</v>
          </cell>
        </row>
        <row r="85">
          <cell r="A85" t="str">
            <v>DefinitionsB15</v>
          </cell>
        </row>
        <row r="86">
          <cell r="A86" t="str">
            <v>DefinitionsB16</v>
          </cell>
        </row>
        <row r="87">
          <cell r="A87" t="str">
            <v>DefinitionsB17</v>
          </cell>
        </row>
        <row r="88">
          <cell r="A88" t="str">
            <v>DefinitionsB18</v>
          </cell>
        </row>
        <row r="89">
          <cell r="A89" t="str">
            <v>DefinitionsB19</v>
          </cell>
        </row>
        <row r="90">
          <cell r="A90" t="str">
            <v>DefinitionsB20</v>
          </cell>
        </row>
        <row r="91">
          <cell r="A91" t="str">
            <v>DefinitionsB21</v>
          </cell>
        </row>
        <row r="92">
          <cell r="A92" t="str">
            <v>DefinitionsB22</v>
          </cell>
        </row>
        <row r="93">
          <cell r="A93" t="str">
            <v>DefinitionsB23</v>
          </cell>
        </row>
        <row r="94">
          <cell r="A94" t="str">
            <v>DefinitionsB24</v>
          </cell>
        </row>
        <row r="95">
          <cell r="A95" t="str">
            <v>DefinitionsB25</v>
          </cell>
        </row>
        <row r="96">
          <cell r="A96" t="str">
            <v>DefinitionsB26</v>
          </cell>
        </row>
        <row r="97">
          <cell r="A97" t="str">
            <v>DefinitionsB27</v>
          </cell>
        </row>
        <row r="98">
          <cell r="A98" t="str">
            <v>DefinitionsB28</v>
          </cell>
        </row>
        <row r="99">
          <cell r="A99" t="str">
            <v>DefinitionsB29</v>
          </cell>
        </row>
        <row r="100">
          <cell r="A100" t="str">
            <v>DefinitionsB30</v>
          </cell>
        </row>
        <row r="101">
          <cell r="A101" t="str">
            <v>DefinitionsB31</v>
          </cell>
        </row>
        <row r="102">
          <cell r="A102" t="str">
            <v>DefinitionsC2</v>
          </cell>
        </row>
        <row r="103">
          <cell r="A103" t="str">
            <v>DefinitionsC3</v>
          </cell>
        </row>
        <row r="104">
          <cell r="A104" t="str">
            <v>DefinitionsC4</v>
          </cell>
        </row>
        <row r="105">
          <cell r="A105" t="str">
            <v>DefinitionsC5</v>
          </cell>
        </row>
        <row r="106">
          <cell r="A106" t="str">
            <v>DefinitionsC6</v>
          </cell>
        </row>
        <row r="107">
          <cell r="A107" t="str">
            <v>DefinitionsC7</v>
          </cell>
        </row>
        <row r="108">
          <cell r="A108" t="str">
            <v>DefinitionsC8</v>
          </cell>
        </row>
        <row r="109">
          <cell r="A109" t="str">
            <v>DefinitionsC9</v>
          </cell>
        </row>
        <row r="110">
          <cell r="A110" t="str">
            <v>DefinitionsC10</v>
          </cell>
        </row>
        <row r="111">
          <cell r="A111" t="str">
            <v>DefinitionsC11</v>
          </cell>
        </row>
        <row r="112">
          <cell r="A112" t="str">
            <v>DefinitionsC12</v>
          </cell>
        </row>
        <row r="113">
          <cell r="A113" t="str">
            <v>DefinitionsC13</v>
          </cell>
        </row>
        <row r="114">
          <cell r="A114" t="str">
            <v>DefinitionsC14</v>
          </cell>
        </row>
        <row r="115">
          <cell r="A115" t="str">
            <v>DefinitionsC15</v>
          </cell>
        </row>
        <row r="116">
          <cell r="A116" t="str">
            <v>DefinitionsC16</v>
          </cell>
        </row>
        <row r="117">
          <cell r="A117" t="str">
            <v>DefinitionsC17</v>
          </cell>
        </row>
        <row r="118">
          <cell r="A118" t="str">
            <v>DefinitionsC18</v>
          </cell>
        </row>
        <row r="119">
          <cell r="A119" t="str">
            <v>DefinitionsC19</v>
          </cell>
        </row>
        <row r="120">
          <cell r="A120" t="str">
            <v>DefinitionsC20</v>
          </cell>
        </row>
        <row r="121">
          <cell r="A121" t="str">
            <v>DefinitionsC21</v>
          </cell>
        </row>
        <row r="122">
          <cell r="A122" t="str">
            <v>DefinitionsC22</v>
          </cell>
        </row>
        <row r="123">
          <cell r="A123" t="str">
            <v>DefinitionsC23</v>
          </cell>
        </row>
        <row r="124">
          <cell r="A124" t="str">
            <v>DefinitionsC24</v>
          </cell>
        </row>
        <row r="125">
          <cell r="A125" t="str">
            <v>DefinitionsC25</v>
          </cell>
        </row>
        <row r="126">
          <cell r="A126" t="str">
            <v>DefinitionsC26</v>
          </cell>
        </row>
        <row r="127">
          <cell r="A127" t="str">
            <v>DefinitionsC27</v>
          </cell>
        </row>
        <row r="128">
          <cell r="A128" t="str">
            <v>DefinitionsC28</v>
          </cell>
        </row>
        <row r="129">
          <cell r="A129" t="str">
            <v>DefinitionsC29</v>
          </cell>
        </row>
        <row r="130">
          <cell r="A130" t="str">
            <v>DefinitionsC30</v>
          </cell>
        </row>
        <row r="131">
          <cell r="A131" t="str">
            <v>DefinitionsC31</v>
          </cell>
        </row>
        <row r="132">
          <cell r="A132" t="str">
            <v>DeclarationD2</v>
          </cell>
        </row>
        <row r="133">
          <cell r="A133" t="str">
            <v>DeclarationF3</v>
          </cell>
        </row>
        <row r="134">
          <cell r="A134" t="str">
            <v>DeclarationI3</v>
          </cell>
        </row>
        <row r="135">
          <cell r="A135" t="str">
            <v>DeclarationI4</v>
          </cell>
        </row>
        <row r="136">
          <cell r="A136" t="str">
            <v>DeclarationB4</v>
          </cell>
        </row>
        <row r="137">
          <cell r="A137" t="str">
            <v>DeclarationB6</v>
          </cell>
        </row>
        <row r="138">
          <cell r="A138" t="str">
            <v>DeclarationB7</v>
          </cell>
        </row>
        <row r="139">
          <cell r="A139" t="str">
            <v>DeclarationB8</v>
          </cell>
        </row>
        <row r="140">
          <cell r="A140" t="str">
            <v>DeclarationB9</v>
          </cell>
        </row>
        <row r="141">
          <cell r="A141" t="str">
            <v>DeclarationB10</v>
          </cell>
        </row>
        <row r="142">
          <cell r="A142" t="str">
            <v>DeclarationB10A</v>
          </cell>
        </row>
        <row r="143">
          <cell r="A143" t="str">
            <v>DeclarationB10C</v>
          </cell>
        </row>
        <row r="144">
          <cell r="A144" t="str">
            <v>DeclarationB10B</v>
          </cell>
        </row>
        <row r="145">
          <cell r="A145" t="str">
            <v>DeclarationD11</v>
          </cell>
        </row>
        <row r="146">
          <cell r="A146" t="str">
            <v>DeclarationB12</v>
          </cell>
        </row>
        <row r="147">
          <cell r="A147" t="str">
            <v>DeclarationB13</v>
          </cell>
        </row>
        <row r="148">
          <cell r="A148" t="str">
            <v>DeclarationB14</v>
          </cell>
        </row>
        <row r="149">
          <cell r="A149" t="str">
            <v>DeclarationB15</v>
          </cell>
        </row>
        <row r="150">
          <cell r="A150" t="str">
            <v>DeclarationB16</v>
          </cell>
        </row>
        <row r="151">
          <cell r="A151" t="str">
            <v>DeclarationB17</v>
          </cell>
        </row>
        <row r="152">
          <cell r="A152" t="str">
            <v>DeclarationB18</v>
          </cell>
        </row>
        <row r="153">
          <cell r="A153" t="str">
            <v>DeclarationB19</v>
          </cell>
        </row>
        <row r="154">
          <cell r="A154" t="str">
            <v>DeclarationB20</v>
          </cell>
        </row>
        <row r="155">
          <cell r="A155" t="str">
            <v>DeclarationB21</v>
          </cell>
        </row>
        <row r="156">
          <cell r="A156" t="str">
            <v>DeclarationB22</v>
          </cell>
        </row>
        <row r="157">
          <cell r="A157" t="str">
            <v>DeclarationB24</v>
          </cell>
        </row>
        <row r="158">
          <cell r="A158" t="str">
            <v>DeclarationB25</v>
          </cell>
        </row>
        <row r="159">
          <cell r="A159" t="str">
            <v>DeclarationB31</v>
          </cell>
        </row>
        <row r="160">
          <cell r="A160" t="str">
            <v>DeclarationB37</v>
          </cell>
        </row>
        <row r="161">
          <cell r="A161" t="str">
            <v>DeclarationB43</v>
          </cell>
        </row>
        <row r="162">
          <cell r="A162" t="str">
            <v>DeclarationB49</v>
          </cell>
        </row>
        <row r="163">
          <cell r="A163" t="str">
            <v>DeclarationB55</v>
          </cell>
        </row>
        <row r="164">
          <cell r="A164" t="str">
            <v>DeclarationB61</v>
          </cell>
        </row>
        <row r="165">
          <cell r="A165" t="str">
            <v>DeclarationB67</v>
          </cell>
        </row>
        <row r="166">
          <cell r="A166" t="str">
            <v>DeclarationB73</v>
          </cell>
        </row>
        <row r="167">
          <cell r="A167" t="str">
            <v>DeclarationB75</v>
          </cell>
        </row>
        <row r="168">
          <cell r="A168" t="str">
            <v>DeclarationB77</v>
          </cell>
        </row>
        <row r="169">
          <cell r="A169" t="str">
            <v>DeclarationB79</v>
          </cell>
        </row>
        <row r="170">
          <cell r="A170" t="str">
            <v>DeclarationB81</v>
          </cell>
        </row>
        <row r="171">
          <cell r="A171" t="str">
            <v>DeclarationB83</v>
          </cell>
        </row>
        <row r="172">
          <cell r="A172" t="str">
            <v>DeclarationB85</v>
          </cell>
        </row>
        <row r="173">
          <cell r="A173" t="str">
            <v>DeclarationB87</v>
          </cell>
        </row>
        <row r="174">
          <cell r="A174" t="str">
            <v>DeclarationB89</v>
          </cell>
        </row>
        <row r="175">
          <cell r="A175" t="str">
            <v>DeclarationD25</v>
          </cell>
        </row>
        <row r="176">
          <cell r="A176" t="str">
            <v>DeclarationB74</v>
          </cell>
        </row>
        <row r="177">
          <cell r="A177" t="str">
            <v>DeclarationG25</v>
          </cell>
        </row>
        <row r="178">
          <cell r="A178" t="str">
            <v>DeclarationB26</v>
          </cell>
        </row>
        <row r="179">
          <cell r="A179" t="str">
            <v>DeclarationB27</v>
          </cell>
        </row>
        <row r="180">
          <cell r="A180" t="str">
            <v>DeclarationB28</v>
          </cell>
        </row>
        <row r="181">
          <cell r="A181" t="str">
            <v>DeclarationB29</v>
          </cell>
        </row>
        <row r="182">
          <cell r="A182" t="str">
            <v>DeclarationB38</v>
          </cell>
        </row>
        <row r="183">
          <cell r="A183" t="str">
            <v>DeclarationB39</v>
          </cell>
        </row>
        <row r="184">
          <cell r="A184" t="str">
            <v>DeclarationB40</v>
          </cell>
        </row>
        <row r="185">
          <cell r="A185" t="str">
            <v>DeclarationB41</v>
          </cell>
        </row>
        <row r="186">
          <cell r="A186" t="str">
            <v>DeclarationB44</v>
          </cell>
        </row>
        <row r="187">
          <cell r="A187" t="str">
            <v>DeclarationB45</v>
          </cell>
        </row>
        <row r="188">
          <cell r="A188" t="str">
            <v>DeclarationB46</v>
          </cell>
        </row>
        <row r="189">
          <cell r="A189" t="str">
            <v>DeclarationB47</v>
          </cell>
        </row>
        <row r="190">
          <cell r="A190" t="str">
            <v>DeclarationAth</v>
          </cell>
        </row>
        <row r="191">
          <cell r="A191" t="str">
            <v>DeclarationB96</v>
          </cell>
        </row>
        <row r="192">
          <cell r="A192" t="str">
            <v>DeclarationB97</v>
          </cell>
        </row>
        <row r="193">
          <cell r="A193" t="str">
            <v>DeclarationB98</v>
          </cell>
        </row>
        <row r="194">
          <cell r="A194" t="str">
            <v>DeclarationB99</v>
          </cell>
        </row>
        <row r="195">
          <cell r="A195" t="str">
            <v>DeclarationB100</v>
          </cell>
        </row>
        <row r="196">
          <cell r="A196" t="str">
            <v>DeclarationB101</v>
          </cell>
        </row>
        <row r="197">
          <cell r="A197" t="str">
            <v>DeclarationB102</v>
          </cell>
        </row>
        <row r="198">
          <cell r="A198" t="str">
            <v>DeclarationB103</v>
          </cell>
        </row>
        <row r="199">
          <cell r="A199" t="str">
            <v>DeclarationB104</v>
          </cell>
        </row>
        <row r="200">
          <cell r="A200" t="str">
            <v>DeclarationB105</v>
          </cell>
        </row>
        <row r="201">
          <cell r="A201" t="str">
            <v>DeclarationB106</v>
          </cell>
        </row>
        <row r="202">
          <cell r="A202" t="str">
            <v>DeclarationB107</v>
          </cell>
        </row>
        <row r="203">
          <cell r="A203" t="str">
            <v>DeclarationB108</v>
          </cell>
        </row>
        <row r="204">
          <cell r="A204" t="str">
            <v>DeclarationB109</v>
          </cell>
        </row>
        <row r="205">
          <cell r="A205" t="str">
            <v>DeclarationB110</v>
          </cell>
        </row>
        <row r="206">
          <cell r="A206" t="str">
            <v>DeclarationB111</v>
          </cell>
        </row>
        <row r="207">
          <cell r="A207" t="str">
            <v>Smelter Look-upA1</v>
          </cell>
        </row>
        <row r="208">
          <cell r="A208" t="str">
            <v>Smelter Look-upA4</v>
          </cell>
        </row>
        <row r="209">
          <cell r="A209" t="str">
            <v>Smelter Look-upB4</v>
          </cell>
        </row>
        <row r="210">
          <cell r="A210" t="str">
            <v>Smelter Look-up</v>
          </cell>
        </row>
        <row r="211">
          <cell r="A211" t="str">
            <v>Smelter Look-upC4</v>
          </cell>
        </row>
        <row r="212">
          <cell r="A212" t="str">
            <v>Smelter Look-upD4</v>
          </cell>
        </row>
        <row r="213">
          <cell r="A213" t="str">
            <v>Smelter Look-upE4</v>
          </cell>
        </row>
        <row r="214">
          <cell r="A214" t="str">
            <v>Smelter Look-upF4</v>
          </cell>
        </row>
        <row r="215">
          <cell r="A215" t="str">
            <v>Smelter Look-upG4</v>
          </cell>
        </row>
        <row r="216">
          <cell r="A216" t="str">
            <v>Smelter Look-upH4</v>
          </cell>
        </row>
        <row r="217">
          <cell r="A217" t="str">
            <v>Smelter Look-upI4</v>
          </cell>
        </row>
        <row r="218">
          <cell r="A218" t="str">
            <v>Smelter ListA4</v>
          </cell>
        </row>
        <row r="219">
          <cell r="A219" t="str">
            <v>Smelter ListB4</v>
          </cell>
        </row>
        <row r="220">
          <cell r="A220" t="str">
            <v>Smelter ListC4</v>
          </cell>
        </row>
        <row r="221">
          <cell r="A221" t="str">
            <v>Smelter ListD4</v>
          </cell>
        </row>
        <row r="222">
          <cell r="A222" t="str">
            <v>Smelter ListE4</v>
          </cell>
        </row>
        <row r="223">
          <cell r="A223" t="str">
            <v>Smelter ListH4</v>
          </cell>
        </row>
        <row r="224">
          <cell r="A224" t="str">
            <v>Smelter ListI4</v>
          </cell>
        </row>
        <row r="225">
          <cell r="A225" t="str">
            <v>Smelter ListJ4</v>
          </cell>
        </row>
        <row r="226">
          <cell r="A226" t="str">
            <v>Smelter ListK4</v>
          </cell>
        </row>
        <row r="227">
          <cell r="A227" t="str">
            <v>Smelter ListL4</v>
          </cell>
        </row>
        <row r="228">
          <cell r="A228" t="str">
            <v>Smelter ListM4</v>
          </cell>
        </row>
        <row r="229">
          <cell r="A229" t="str">
            <v>Smelter ListN4</v>
          </cell>
        </row>
        <row r="230">
          <cell r="A230" t="str">
            <v>Smelter ListO4</v>
          </cell>
        </row>
        <row r="231">
          <cell r="A231" t="str">
            <v>Smelter ListP4</v>
          </cell>
        </row>
        <row r="232">
          <cell r="A232" t="str">
            <v>Smelter ListQ4</v>
          </cell>
        </row>
        <row r="233">
          <cell r="A233" t="str">
            <v>Smelter ListJ2</v>
          </cell>
        </row>
        <row r="234">
          <cell r="A234" t="str">
            <v>Smelter ListB2</v>
          </cell>
        </row>
        <row r="235">
          <cell r="A235" t="str">
            <v>Smelter ListB3</v>
          </cell>
        </row>
        <row r="236">
          <cell r="A236" t="str">
            <v>Smelter ListF4</v>
          </cell>
        </row>
        <row r="237">
          <cell r="A237" t="str">
            <v>Smelter ListG4</v>
          </cell>
        </row>
        <row r="238">
          <cell r="A238" t="str">
            <v>Smelter ListAH5</v>
          </cell>
        </row>
        <row r="239">
          <cell r="A239" t="str">
            <v>Smelter ListAH6</v>
          </cell>
        </row>
        <row r="240">
          <cell r="A240" t="str">
            <v>Smelter ListAH7</v>
          </cell>
        </row>
        <row r="241">
          <cell r="A241" t="str">
            <v>CheckerA1</v>
          </cell>
        </row>
        <row r="242">
          <cell r="A242" t="str">
            <v>CheckerD1</v>
          </cell>
        </row>
        <row r="243">
          <cell r="A243" t="str">
            <v>CheckerA3</v>
          </cell>
        </row>
        <row r="244">
          <cell r="A244" t="str">
            <v>CheckerB3</v>
          </cell>
        </row>
        <row r="245">
          <cell r="A245" t="str">
            <v>CheckerC3</v>
          </cell>
        </row>
        <row r="246">
          <cell r="A246" t="str">
            <v>CheckerD3</v>
          </cell>
        </row>
        <row r="247">
          <cell r="A247" t="str">
            <v>CheckerB62</v>
          </cell>
        </row>
        <row r="248">
          <cell r="A248" t="str">
            <v>CheckerB63</v>
          </cell>
        </row>
        <row r="249">
          <cell r="A249" t="str">
            <v>CheckerB64</v>
          </cell>
        </row>
        <row r="250">
          <cell r="A250" t="str">
            <v>CheckerB65</v>
          </cell>
        </row>
        <row r="251">
          <cell r="A251" t="str">
            <v>CheckerCOMP</v>
          </cell>
        </row>
        <row r="252">
          <cell r="A252" t="str">
            <v>CheckerJ4</v>
          </cell>
        </row>
        <row r="253">
          <cell r="A253" t="str">
            <v>CheckerJ5</v>
          </cell>
        </row>
        <row r="254">
          <cell r="A254" t="str">
            <v>CheckerJ6</v>
          </cell>
        </row>
        <row r="255">
          <cell r="A255" t="str">
            <v>CheckerJ7</v>
          </cell>
        </row>
        <row r="256">
          <cell r="A256" t="str">
            <v>CheckerJ8</v>
          </cell>
        </row>
        <row r="257">
          <cell r="A257" t="str">
            <v>CheckerJ9</v>
          </cell>
        </row>
        <row r="258">
          <cell r="A258" t="str">
            <v>CheckerJ10</v>
          </cell>
        </row>
        <row r="259">
          <cell r="A259" t="str">
            <v>CheckerJ11</v>
          </cell>
        </row>
        <row r="260">
          <cell r="A260" t="str">
            <v>CheckerJ12</v>
          </cell>
        </row>
        <row r="261">
          <cell r="A261" t="str">
            <v>CheckerJ14</v>
          </cell>
        </row>
        <row r="262">
          <cell r="A262" t="str">
            <v>CheckerJ15</v>
          </cell>
        </row>
        <row r="263">
          <cell r="A263" t="str">
            <v>CheckerJ16</v>
          </cell>
        </row>
        <row r="264">
          <cell r="A264" t="str">
            <v>CheckerJ17</v>
          </cell>
        </row>
        <row r="265">
          <cell r="A265" t="str">
            <v>CheckerJ19</v>
          </cell>
        </row>
        <row r="266">
          <cell r="A266" t="str">
            <v>CheckerJ20</v>
          </cell>
        </row>
        <row r="267">
          <cell r="A267" t="str">
            <v>CheckerJ21</v>
          </cell>
        </row>
        <row r="268">
          <cell r="A268" t="str">
            <v>CheckerJ22</v>
          </cell>
        </row>
        <row r="269">
          <cell r="A269" t="str">
            <v>CheckerJ24</v>
          </cell>
        </row>
        <row r="270">
          <cell r="A270" t="str">
            <v>CheckerJ25</v>
          </cell>
        </row>
        <row r="271">
          <cell r="A271" t="str">
            <v>CheckerJ26</v>
          </cell>
        </row>
        <row r="272">
          <cell r="A272" t="str">
            <v>CheckerJ27</v>
          </cell>
        </row>
        <row r="273">
          <cell r="A273" t="str">
            <v>CheckerJ29</v>
          </cell>
        </row>
        <row r="274">
          <cell r="A274" t="str">
            <v>CheckerJ30</v>
          </cell>
        </row>
        <row r="275">
          <cell r="A275" t="str">
            <v>CheckerJ31</v>
          </cell>
        </row>
        <row r="276">
          <cell r="A276" t="str">
            <v>CheckerJ32</v>
          </cell>
        </row>
        <row r="277">
          <cell r="A277" t="str">
            <v>CheckerJ34</v>
          </cell>
        </row>
        <row r="278">
          <cell r="A278" t="str">
            <v>CheckerJ35</v>
          </cell>
        </row>
        <row r="279">
          <cell r="A279" t="str">
            <v>CheckerJ36</v>
          </cell>
        </row>
        <row r="280">
          <cell r="A280" t="str">
            <v>CheckerJ37</v>
          </cell>
        </row>
        <row r="281">
          <cell r="A281" t="str">
            <v>CheckerJ39</v>
          </cell>
        </row>
        <row r="282">
          <cell r="A282" t="str">
            <v>CheckerJ40</v>
          </cell>
        </row>
        <row r="283">
          <cell r="A283" t="str">
            <v>CheckerJ41</v>
          </cell>
        </row>
        <row r="284">
          <cell r="A284" t="str">
            <v>CheckerJ42</v>
          </cell>
        </row>
        <row r="285">
          <cell r="A285" t="str">
            <v>CheckerJ44</v>
          </cell>
        </row>
        <row r="286">
          <cell r="A286" t="str">
            <v>CheckerJ45</v>
          </cell>
        </row>
        <row r="287">
          <cell r="A287" t="str">
            <v>CheckerJ46</v>
          </cell>
        </row>
        <row r="288">
          <cell r="A288" t="str">
            <v>CheckerJ47</v>
          </cell>
        </row>
        <row r="289">
          <cell r="A289" t="str">
            <v>CheckerJ49</v>
          </cell>
        </row>
        <row r="290">
          <cell r="A290" t="str">
            <v>CheckerJ50</v>
          </cell>
        </row>
        <row r="291">
          <cell r="A291" t="str">
            <v>CheckerJ51</v>
          </cell>
        </row>
        <row r="292">
          <cell r="A292" t="str">
            <v>CheckerJ52</v>
          </cell>
        </row>
        <row r="293">
          <cell r="A293" t="str">
            <v>CheckerJ54</v>
          </cell>
        </row>
        <row r="294">
          <cell r="A294" t="str">
            <v>CheckerJ55</v>
          </cell>
        </row>
        <row r="295">
          <cell r="A295" t="str">
            <v>CheckerJ56</v>
          </cell>
        </row>
        <row r="296">
          <cell r="A296" t="str">
            <v>CheckerJ57</v>
          </cell>
        </row>
        <row r="297">
          <cell r="A297" t="str">
            <v>CheckerJ58</v>
          </cell>
        </row>
        <row r="298">
          <cell r="A298" t="str">
            <v>CheckerJ59</v>
          </cell>
        </row>
        <row r="299">
          <cell r="A299" t="str">
            <v>Checker</v>
          </cell>
        </row>
        <row r="300">
          <cell r="A300" t="str">
            <v>CheckerJ60</v>
          </cell>
        </row>
        <row r="301">
          <cell r="A301" t="str">
            <v>CheckerJ62</v>
          </cell>
        </row>
        <row r="302">
          <cell r="A302" t="str">
            <v>CheckerJ63</v>
          </cell>
        </row>
        <row r="303">
          <cell r="A303" t="str">
            <v>CheckerJ64</v>
          </cell>
        </row>
        <row r="304">
          <cell r="A304" t="str">
            <v>Checker</v>
          </cell>
        </row>
        <row r="305">
          <cell r="A305" t="str">
            <v>CheckerJ65</v>
          </cell>
        </row>
        <row r="306">
          <cell r="A306" t="str">
            <v>CheckerJ66</v>
          </cell>
        </row>
        <row r="307">
          <cell r="A307" t="str">
            <v>CheckerJ67</v>
          </cell>
        </row>
        <row r="308">
          <cell r="A308" t="str">
            <v>CheckerJ68</v>
          </cell>
        </row>
        <row r="309">
          <cell r="A309" t="str">
            <v>CheckerJ65</v>
          </cell>
        </row>
        <row r="310">
          <cell r="A310" t="str">
            <v>CheckerJ66</v>
          </cell>
        </row>
        <row r="311">
          <cell r="A311" t="str">
            <v>CheckerJ67</v>
          </cell>
        </row>
        <row r="312">
          <cell r="A312" t="str">
            <v>CheckerJ68</v>
          </cell>
        </row>
        <row r="313">
          <cell r="A313" t="str">
            <v>Product ListA1</v>
          </cell>
        </row>
        <row r="314">
          <cell r="A314" t="str">
            <v>Product ListB5</v>
          </cell>
        </row>
        <row r="315">
          <cell r="A315" t="str">
            <v>Product ListC5</v>
          </cell>
        </row>
        <row r="316">
          <cell r="A316" t="str">
            <v>Product ListD5</v>
          </cell>
        </row>
        <row r="317">
          <cell r="A317" t="str">
            <v>GeneralCpy</v>
          </cell>
        </row>
        <row r="318">
          <cell r="A318" t="str">
            <v>GeneralCpy</v>
          </cell>
        </row>
        <row r="320">
          <cell r="A320" t="str">
            <v>Comments</v>
          </cell>
        </row>
        <row r="321">
          <cell r="A321" t="str">
            <v>Comments</v>
          </cell>
        </row>
        <row r="322">
          <cell r="A322" t="str">
            <v>Comments</v>
          </cell>
        </row>
        <row r="323">
          <cell r="A323" t="str">
            <v>Comments</v>
          </cell>
        </row>
        <row r="324">
          <cell r="A324" t="str">
            <v>Comments</v>
          </cell>
        </row>
        <row r="325">
          <cell r="A325" t="str">
            <v>Comments</v>
          </cell>
        </row>
        <row r="326">
          <cell r="A326" t="str">
            <v>Comments</v>
          </cell>
        </row>
      </sheetData>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ssword cracker Tool"/>
      <sheetName val="Disclaimer"/>
    </sheetNames>
    <sheetDataSet>
      <sheetData sheetId="0"/>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responsiblemineralsinitiative.org/conformant-smelter-refiner-lists/" TargetMode="External"/><Relationship Id="rId7" Type="http://schemas.openxmlformats.org/officeDocument/2006/relationships/drawing" Target="../drawings/drawing6.xml"/><Relationship Id="rId2" Type="http://schemas.openxmlformats.org/officeDocument/2006/relationships/hyperlink" Target="http://www.responsiblemineralsinitiative.org/conformant-smelter-refiner-lists/" TargetMode="External"/><Relationship Id="rId1" Type="http://schemas.openxmlformats.org/officeDocument/2006/relationships/hyperlink" Target="http://www.responsiblemineralsinitiative.org/conformant-smelter-refiner-lists/" TargetMode="External"/><Relationship Id="rId6" Type="http://schemas.openxmlformats.org/officeDocument/2006/relationships/hyperlink" Target="http://www.responsiblemineralsinitiative.org/conformant-smelter-refiner-lists/" TargetMode="External"/><Relationship Id="rId5" Type="http://schemas.openxmlformats.org/officeDocument/2006/relationships/hyperlink" Target="http://www.responsiblemineralsinitiative.org/conformant-smelter-refiner-lists/" TargetMode="External"/><Relationship Id="rId4" Type="http://schemas.openxmlformats.org/officeDocument/2006/relationships/hyperlink" Target="http://www.responsiblemineralsinitiative.org/conformant-smelter-refiner-lists/" TargetMode="External"/><Relationship Id="rId9" Type="http://schemas.openxmlformats.org/officeDocument/2006/relationships/comments" Target="../comments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690127-AA5E-4392-9E35-D5A4E2C3A104}">
  <sheetPr codeName="Sheet2"/>
  <dimension ref="A1:L116"/>
  <sheetViews>
    <sheetView showGridLines="0" showRowColHeaders="0" tabSelected="1" zoomScaleNormal="100" workbookViewId="0"/>
  </sheetViews>
  <sheetFormatPr defaultColWidth="171.85546875" defaultRowHeight="12.75" customHeight="1" zeroHeight="1"/>
  <cols>
    <col min="1" max="1" width="98.140625" style="337" customWidth="1"/>
    <col min="2" max="2" width="10" style="337" hidden="1" customWidth="1"/>
    <col min="3" max="255" width="0" style="337" hidden="1" customWidth="1"/>
    <col min="256" max="256" width="171.85546875" style="337"/>
    <col min="257" max="257" width="98.140625" style="337" customWidth="1"/>
    <col min="258" max="511" width="0" style="337" hidden="1" customWidth="1"/>
    <col min="512" max="512" width="171.85546875" style="337"/>
    <col min="513" max="513" width="98.140625" style="337" customWidth="1"/>
    <col min="514" max="767" width="0" style="337" hidden="1" customWidth="1"/>
    <col min="768" max="768" width="171.85546875" style="337"/>
    <col min="769" max="769" width="98.140625" style="337" customWidth="1"/>
    <col min="770" max="1023" width="0" style="337" hidden="1" customWidth="1"/>
    <col min="1024" max="1024" width="171.85546875" style="337"/>
    <col min="1025" max="1025" width="98.140625" style="337" customWidth="1"/>
    <col min="1026" max="1279" width="0" style="337" hidden="1" customWidth="1"/>
    <col min="1280" max="1280" width="171.85546875" style="337"/>
    <col min="1281" max="1281" width="98.140625" style="337" customWidth="1"/>
    <col min="1282" max="1535" width="0" style="337" hidden="1" customWidth="1"/>
    <col min="1536" max="1536" width="171.85546875" style="337"/>
    <col min="1537" max="1537" width="98.140625" style="337" customWidth="1"/>
    <col min="1538" max="1791" width="0" style="337" hidden="1" customWidth="1"/>
    <col min="1792" max="1792" width="171.85546875" style="337"/>
    <col min="1793" max="1793" width="98.140625" style="337" customWidth="1"/>
    <col min="1794" max="2047" width="0" style="337" hidden="1" customWidth="1"/>
    <col min="2048" max="2048" width="171.85546875" style="337"/>
    <col min="2049" max="2049" width="98.140625" style="337" customWidth="1"/>
    <col min="2050" max="2303" width="0" style="337" hidden="1" customWidth="1"/>
    <col min="2304" max="2304" width="171.85546875" style="337"/>
    <col min="2305" max="2305" width="98.140625" style="337" customWidth="1"/>
    <col min="2306" max="2559" width="0" style="337" hidden="1" customWidth="1"/>
    <col min="2560" max="2560" width="171.85546875" style="337"/>
    <col min="2561" max="2561" width="98.140625" style="337" customWidth="1"/>
    <col min="2562" max="2815" width="0" style="337" hidden="1" customWidth="1"/>
    <col min="2816" max="2816" width="171.85546875" style="337"/>
    <col min="2817" max="2817" width="98.140625" style="337" customWidth="1"/>
    <col min="2818" max="3071" width="0" style="337" hidden="1" customWidth="1"/>
    <col min="3072" max="3072" width="171.85546875" style="337"/>
    <col min="3073" max="3073" width="98.140625" style="337" customWidth="1"/>
    <col min="3074" max="3327" width="0" style="337" hidden="1" customWidth="1"/>
    <col min="3328" max="3328" width="171.85546875" style="337"/>
    <col min="3329" max="3329" width="98.140625" style="337" customWidth="1"/>
    <col min="3330" max="3583" width="0" style="337" hidden="1" customWidth="1"/>
    <col min="3584" max="3584" width="171.85546875" style="337"/>
    <col min="3585" max="3585" width="98.140625" style="337" customWidth="1"/>
    <col min="3586" max="3839" width="0" style="337" hidden="1" customWidth="1"/>
    <col min="3840" max="3840" width="171.85546875" style="337"/>
    <col min="3841" max="3841" width="98.140625" style="337" customWidth="1"/>
    <col min="3842" max="4095" width="0" style="337" hidden="1" customWidth="1"/>
    <col min="4096" max="4096" width="171.85546875" style="337"/>
    <col min="4097" max="4097" width="98.140625" style="337" customWidth="1"/>
    <col min="4098" max="4351" width="0" style="337" hidden="1" customWidth="1"/>
    <col min="4352" max="4352" width="171.85546875" style="337"/>
    <col min="4353" max="4353" width="98.140625" style="337" customWidth="1"/>
    <col min="4354" max="4607" width="0" style="337" hidden="1" customWidth="1"/>
    <col min="4608" max="4608" width="171.85546875" style="337"/>
    <col min="4609" max="4609" width="98.140625" style="337" customWidth="1"/>
    <col min="4610" max="4863" width="0" style="337" hidden="1" customWidth="1"/>
    <col min="4864" max="4864" width="171.85546875" style="337"/>
    <col min="4865" max="4865" width="98.140625" style="337" customWidth="1"/>
    <col min="4866" max="5119" width="0" style="337" hidden="1" customWidth="1"/>
    <col min="5120" max="5120" width="171.85546875" style="337"/>
    <col min="5121" max="5121" width="98.140625" style="337" customWidth="1"/>
    <col min="5122" max="5375" width="0" style="337" hidden="1" customWidth="1"/>
    <col min="5376" max="5376" width="171.85546875" style="337"/>
    <col min="5377" max="5377" width="98.140625" style="337" customWidth="1"/>
    <col min="5378" max="5631" width="0" style="337" hidden="1" customWidth="1"/>
    <col min="5632" max="5632" width="171.85546875" style="337"/>
    <col min="5633" max="5633" width="98.140625" style="337" customWidth="1"/>
    <col min="5634" max="5887" width="0" style="337" hidden="1" customWidth="1"/>
    <col min="5888" max="5888" width="171.85546875" style="337"/>
    <col min="5889" max="5889" width="98.140625" style="337" customWidth="1"/>
    <col min="5890" max="6143" width="0" style="337" hidden="1" customWidth="1"/>
    <col min="6144" max="6144" width="171.85546875" style="337"/>
    <col min="6145" max="6145" width="98.140625" style="337" customWidth="1"/>
    <col min="6146" max="6399" width="0" style="337" hidden="1" customWidth="1"/>
    <col min="6400" max="6400" width="171.85546875" style="337"/>
    <col min="6401" max="6401" width="98.140625" style="337" customWidth="1"/>
    <col min="6402" max="6655" width="0" style="337" hidden="1" customWidth="1"/>
    <col min="6656" max="6656" width="171.85546875" style="337"/>
    <col min="6657" max="6657" width="98.140625" style="337" customWidth="1"/>
    <col min="6658" max="6911" width="0" style="337" hidden="1" customWidth="1"/>
    <col min="6912" max="6912" width="171.85546875" style="337"/>
    <col min="6913" max="6913" width="98.140625" style="337" customWidth="1"/>
    <col min="6914" max="7167" width="0" style="337" hidden="1" customWidth="1"/>
    <col min="7168" max="7168" width="171.85546875" style="337"/>
    <col min="7169" max="7169" width="98.140625" style="337" customWidth="1"/>
    <col min="7170" max="7423" width="0" style="337" hidden="1" customWidth="1"/>
    <col min="7424" max="7424" width="171.85546875" style="337"/>
    <col min="7425" max="7425" width="98.140625" style="337" customWidth="1"/>
    <col min="7426" max="7679" width="0" style="337" hidden="1" customWidth="1"/>
    <col min="7680" max="7680" width="171.85546875" style="337"/>
    <col min="7681" max="7681" width="98.140625" style="337" customWidth="1"/>
    <col min="7682" max="7935" width="0" style="337" hidden="1" customWidth="1"/>
    <col min="7936" max="7936" width="171.85546875" style="337"/>
    <col min="7937" max="7937" width="98.140625" style="337" customWidth="1"/>
    <col min="7938" max="8191" width="0" style="337" hidden="1" customWidth="1"/>
    <col min="8192" max="8192" width="171.85546875" style="337"/>
    <col min="8193" max="8193" width="98.140625" style="337" customWidth="1"/>
    <col min="8194" max="8447" width="0" style="337" hidden="1" customWidth="1"/>
    <col min="8448" max="8448" width="171.85546875" style="337"/>
    <col min="8449" max="8449" width="98.140625" style="337" customWidth="1"/>
    <col min="8450" max="8703" width="0" style="337" hidden="1" customWidth="1"/>
    <col min="8704" max="8704" width="171.85546875" style="337"/>
    <col min="8705" max="8705" width="98.140625" style="337" customWidth="1"/>
    <col min="8706" max="8959" width="0" style="337" hidden="1" customWidth="1"/>
    <col min="8960" max="8960" width="171.85546875" style="337"/>
    <col min="8961" max="8961" width="98.140625" style="337" customWidth="1"/>
    <col min="8962" max="9215" width="0" style="337" hidden="1" customWidth="1"/>
    <col min="9216" max="9216" width="171.85546875" style="337"/>
    <col min="9217" max="9217" width="98.140625" style="337" customWidth="1"/>
    <col min="9218" max="9471" width="0" style="337" hidden="1" customWidth="1"/>
    <col min="9472" max="9472" width="171.85546875" style="337"/>
    <col min="9473" max="9473" width="98.140625" style="337" customWidth="1"/>
    <col min="9474" max="9727" width="0" style="337" hidden="1" customWidth="1"/>
    <col min="9728" max="9728" width="171.85546875" style="337"/>
    <col min="9729" max="9729" width="98.140625" style="337" customWidth="1"/>
    <col min="9730" max="9983" width="0" style="337" hidden="1" customWidth="1"/>
    <col min="9984" max="9984" width="171.85546875" style="337"/>
    <col min="9985" max="9985" width="98.140625" style="337" customWidth="1"/>
    <col min="9986" max="10239" width="0" style="337" hidden="1" customWidth="1"/>
    <col min="10240" max="10240" width="171.85546875" style="337"/>
    <col min="10241" max="10241" width="98.140625" style="337" customWidth="1"/>
    <col min="10242" max="10495" width="0" style="337" hidden="1" customWidth="1"/>
    <col min="10496" max="10496" width="171.85546875" style="337"/>
    <col min="10497" max="10497" width="98.140625" style="337" customWidth="1"/>
    <col min="10498" max="10751" width="0" style="337" hidden="1" customWidth="1"/>
    <col min="10752" max="10752" width="171.85546875" style="337"/>
    <col min="10753" max="10753" width="98.140625" style="337" customWidth="1"/>
    <col min="10754" max="11007" width="0" style="337" hidden="1" customWidth="1"/>
    <col min="11008" max="11008" width="171.85546875" style="337"/>
    <col min="11009" max="11009" width="98.140625" style="337" customWidth="1"/>
    <col min="11010" max="11263" width="0" style="337" hidden="1" customWidth="1"/>
    <col min="11264" max="11264" width="171.85546875" style="337"/>
    <col min="11265" max="11265" width="98.140625" style="337" customWidth="1"/>
    <col min="11266" max="11519" width="0" style="337" hidden="1" customWidth="1"/>
    <col min="11520" max="11520" width="171.85546875" style="337"/>
    <col min="11521" max="11521" width="98.140625" style="337" customWidth="1"/>
    <col min="11522" max="11775" width="0" style="337" hidden="1" customWidth="1"/>
    <col min="11776" max="11776" width="171.85546875" style="337"/>
    <col min="11777" max="11777" width="98.140625" style="337" customWidth="1"/>
    <col min="11778" max="12031" width="0" style="337" hidden="1" customWidth="1"/>
    <col min="12032" max="12032" width="171.85546875" style="337"/>
    <col min="12033" max="12033" width="98.140625" style="337" customWidth="1"/>
    <col min="12034" max="12287" width="0" style="337" hidden="1" customWidth="1"/>
    <col min="12288" max="12288" width="171.85546875" style="337"/>
    <col min="12289" max="12289" width="98.140625" style="337" customWidth="1"/>
    <col min="12290" max="12543" width="0" style="337" hidden="1" customWidth="1"/>
    <col min="12544" max="12544" width="171.85546875" style="337"/>
    <col min="12545" max="12545" width="98.140625" style="337" customWidth="1"/>
    <col min="12546" max="12799" width="0" style="337" hidden="1" customWidth="1"/>
    <col min="12800" max="12800" width="171.85546875" style="337"/>
    <col min="12801" max="12801" width="98.140625" style="337" customWidth="1"/>
    <col min="12802" max="13055" width="0" style="337" hidden="1" customWidth="1"/>
    <col min="13056" max="13056" width="171.85546875" style="337"/>
    <col min="13057" max="13057" width="98.140625" style="337" customWidth="1"/>
    <col min="13058" max="13311" width="0" style="337" hidden="1" customWidth="1"/>
    <col min="13312" max="13312" width="171.85546875" style="337"/>
    <col min="13313" max="13313" width="98.140625" style="337" customWidth="1"/>
    <col min="13314" max="13567" width="0" style="337" hidden="1" customWidth="1"/>
    <col min="13568" max="13568" width="171.85546875" style="337"/>
    <col min="13569" max="13569" width="98.140625" style="337" customWidth="1"/>
    <col min="13570" max="13823" width="0" style="337" hidden="1" customWidth="1"/>
    <col min="13824" max="13824" width="171.85546875" style="337"/>
    <col min="13825" max="13825" width="98.140625" style="337" customWidth="1"/>
    <col min="13826" max="14079" width="0" style="337" hidden="1" customWidth="1"/>
    <col min="14080" max="14080" width="171.85546875" style="337"/>
    <col min="14081" max="14081" width="98.140625" style="337" customWidth="1"/>
    <col min="14082" max="14335" width="0" style="337" hidden="1" customWidth="1"/>
    <col min="14336" max="14336" width="171.85546875" style="337"/>
    <col min="14337" max="14337" width="98.140625" style="337" customWidth="1"/>
    <col min="14338" max="14591" width="0" style="337" hidden="1" customWidth="1"/>
    <col min="14592" max="14592" width="171.85546875" style="337"/>
    <col min="14593" max="14593" width="98.140625" style="337" customWidth="1"/>
    <col min="14594" max="14847" width="0" style="337" hidden="1" customWidth="1"/>
    <col min="14848" max="14848" width="171.85546875" style="337"/>
    <col min="14849" max="14849" width="98.140625" style="337" customWidth="1"/>
    <col min="14850" max="15103" width="0" style="337" hidden="1" customWidth="1"/>
    <col min="15104" max="15104" width="171.85546875" style="337"/>
    <col min="15105" max="15105" width="98.140625" style="337" customWidth="1"/>
    <col min="15106" max="15359" width="0" style="337" hidden="1" customWidth="1"/>
    <col min="15360" max="15360" width="171.85546875" style="337"/>
    <col min="15361" max="15361" width="98.140625" style="337" customWidth="1"/>
    <col min="15362" max="15615" width="0" style="337" hidden="1" customWidth="1"/>
    <col min="15616" max="15616" width="171.85546875" style="337"/>
    <col min="15617" max="15617" width="98.140625" style="337" customWidth="1"/>
    <col min="15618" max="15871" width="0" style="337" hidden="1" customWidth="1"/>
    <col min="15872" max="15872" width="171.85546875" style="337"/>
    <col min="15873" max="15873" width="98.140625" style="337" customWidth="1"/>
    <col min="15874" max="16127" width="0" style="337" hidden="1" customWidth="1"/>
    <col min="16128" max="16128" width="171.85546875" style="337"/>
    <col min="16129" max="16129" width="98.140625" style="337" customWidth="1"/>
    <col min="16130" max="16383" width="0" style="337" hidden="1" customWidth="1"/>
    <col min="16384" max="16384" width="171.85546875" style="337"/>
  </cols>
  <sheetData>
    <row r="1" spans="1:12" ht="97.5" customHeight="1">
      <c r="A1" s="336"/>
      <c r="B1" s="336"/>
      <c r="C1" s="336"/>
      <c r="D1" s="336"/>
      <c r="E1" s="336"/>
      <c r="F1" s="336"/>
      <c r="G1" s="336"/>
      <c r="H1" s="336"/>
      <c r="I1" s="336"/>
      <c r="J1" s="336"/>
      <c r="K1" s="336"/>
      <c r="L1" s="336"/>
    </row>
    <row r="2" spans="1:12" ht="49.5" customHeight="1">
      <c r="A2" s="338" t="s">
        <v>2271</v>
      </c>
      <c r="B2" s="336"/>
      <c r="C2" s="336"/>
      <c r="D2" s="336"/>
      <c r="E2" s="336"/>
      <c r="F2" s="336"/>
      <c r="G2" s="336"/>
      <c r="H2" s="336"/>
      <c r="I2" s="336"/>
      <c r="J2" s="336"/>
      <c r="K2" s="336"/>
      <c r="L2" s="336"/>
    </row>
    <row r="3" spans="1:12" ht="17.25" customHeight="1">
      <c r="A3" s="339"/>
      <c r="B3" s="336"/>
      <c r="C3" s="336"/>
      <c r="D3" s="336"/>
      <c r="E3" s="336"/>
      <c r="F3" s="336"/>
      <c r="G3" s="336"/>
      <c r="H3" s="336"/>
      <c r="I3" s="336"/>
      <c r="J3" s="336"/>
      <c r="K3" s="336"/>
      <c r="L3" s="336"/>
    </row>
    <row r="4" spans="1:12" ht="32.25" customHeight="1">
      <c r="A4" s="340" t="s">
        <v>2269</v>
      </c>
      <c r="B4" s="336"/>
      <c r="C4" s="336"/>
      <c r="D4" s="336"/>
      <c r="E4" s="336"/>
      <c r="F4" s="336"/>
      <c r="G4" s="336"/>
      <c r="H4" s="336"/>
      <c r="I4" s="336"/>
      <c r="J4" s="336"/>
      <c r="K4" s="336"/>
      <c r="L4" s="336"/>
    </row>
    <row r="5" spans="1:12" ht="23.45" customHeight="1">
      <c r="B5" s="336"/>
      <c r="C5" s="336"/>
      <c r="D5" s="336"/>
      <c r="E5" s="336"/>
      <c r="F5" s="336"/>
      <c r="G5" s="336"/>
      <c r="H5" s="336"/>
      <c r="I5" s="336"/>
      <c r="J5" s="336"/>
      <c r="K5" s="336"/>
      <c r="L5" s="336"/>
    </row>
    <row r="6" spans="1:12" ht="23.45" customHeight="1">
      <c r="A6" s="336"/>
      <c r="B6" s="336"/>
      <c r="C6" s="336"/>
      <c r="D6" s="336"/>
      <c r="E6" s="336"/>
      <c r="F6" s="336"/>
      <c r="G6" s="336"/>
      <c r="H6" s="336"/>
      <c r="I6" s="336"/>
      <c r="J6" s="336"/>
      <c r="K6" s="336"/>
      <c r="L6" s="336"/>
    </row>
    <row r="7" spans="1:12" ht="23.45" customHeight="1">
      <c r="A7" s="336"/>
      <c r="B7" s="336"/>
      <c r="C7" s="336"/>
      <c r="D7" s="336"/>
      <c r="E7" s="336"/>
      <c r="F7" s="336"/>
      <c r="G7" s="336"/>
      <c r="H7" s="336"/>
      <c r="I7" s="336"/>
      <c r="J7" s="336"/>
      <c r="K7" s="336"/>
      <c r="L7" s="336"/>
    </row>
    <row r="8" spans="1:12" ht="23.45" customHeight="1">
      <c r="A8" s="336"/>
      <c r="B8" s="336"/>
      <c r="C8" s="336"/>
      <c r="D8" s="336"/>
      <c r="E8" s="336"/>
      <c r="F8" s="336"/>
      <c r="G8" s="336"/>
      <c r="H8" s="336"/>
      <c r="I8" s="336"/>
      <c r="J8" s="336"/>
      <c r="K8" s="336"/>
      <c r="L8" s="336"/>
    </row>
    <row r="9" spans="1:12" ht="23.45" customHeight="1">
      <c r="A9" s="336"/>
      <c r="B9" s="336"/>
      <c r="C9" s="336"/>
      <c r="D9" s="336"/>
      <c r="E9" s="336"/>
      <c r="F9" s="336"/>
      <c r="G9" s="336"/>
      <c r="H9" s="336"/>
      <c r="I9" s="336"/>
      <c r="J9" s="336"/>
      <c r="K9" s="336"/>
      <c r="L9" s="336"/>
    </row>
    <row r="10" spans="1:12" ht="23.45" customHeight="1">
      <c r="A10" s="336"/>
      <c r="B10" s="336"/>
      <c r="C10" s="336"/>
      <c r="D10" s="336"/>
      <c r="E10" s="336"/>
      <c r="F10" s="336"/>
      <c r="G10" s="336"/>
      <c r="H10" s="336"/>
      <c r="I10" s="336"/>
      <c r="J10" s="336"/>
      <c r="K10" s="336"/>
      <c r="L10" s="336"/>
    </row>
    <row r="11" spans="1:12" ht="23.45" customHeight="1">
      <c r="A11" s="336"/>
      <c r="B11" s="336"/>
      <c r="C11" s="336"/>
      <c r="D11" s="336"/>
      <c r="E11" s="336"/>
      <c r="F11" s="336"/>
      <c r="G11" s="336"/>
      <c r="H11" s="336"/>
      <c r="I11" s="336"/>
      <c r="J11" s="336"/>
      <c r="K11" s="336"/>
      <c r="L11" s="336"/>
    </row>
    <row r="12" spans="1:12" ht="23.45" customHeight="1">
      <c r="B12" s="336"/>
      <c r="C12" s="336"/>
      <c r="D12" s="336"/>
      <c r="E12" s="336"/>
      <c r="F12" s="336"/>
      <c r="G12" s="336"/>
      <c r="H12" s="336"/>
      <c r="I12" s="336"/>
      <c r="J12" s="336"/>
      <c r="K12" s="336"/>
      <c r="L12" s="336"/>
    </row>
    <row r="13" spans="1:12" ht="23.45" customHeight="1">
      <c r="A13" s="336"/>
      <c r="B13" s="336"/>
      <c r="C13" s="336"/>
      <c r="D13" s="336"/>
      <c r="E13" s="336"/>
      <c r="F13" s="336"/>
      <c r="G13" s="336"/>
      <c r="H13" s="336"/>
      <c r="I13" s="336"/>
      <c r="J13" s="336"/>
      <c r="K13" s="336"/>
      <c r="L13" s="336"/>
    </row>
    <row r="14" spans="1:12" ht="23.45" customHeight="1">
      <c r="A14" s="336"/>
      <c r="B14" s="336"/>
      <c r="C14" s="336"/>
      <c r="D14" s="336"/>
      <c r="E14" s="336"/>
      <c r="F14" s="336"/>
      <c r="G14" s="336"/>
      <c r="H14" s="336"/>
      <c r="I14" s="336"/>
      <c r="J14" s="336"/>
      <c r="K14" s="336"/>
      <c r="L14" s="336"/>
    </row>
    <row r="15" spans="1:12" ht="23.45" customHeight="1">
      <c r="A15" s="336"/>
      <c r="B15" s="336"/>
      <c r="C15" s="336"/>
      <c r="D15" s="336"/>
      <c r="E15" s="336"/>
      <c r="F15" s="336"/>
      <c r="G15" s="336"/>
      <c r="H15" s="336"/>
      <c r="I15" s="336"/>
      <c r="J15" s="336"/>
      <c r="K15" s="336"/>
      <c r="L15" s="336"/>
    </row>
    <row r="16" spans="1:12" ht="23.45" customHeight="1">
      <c r="A16" s="336"/>
      <c r="B16" s="336"/>
      <c r="C16" s="336"/>
      <c r="D16" s="336"/>
      <c r="E16" s="336"/>
      <c r="F16" s="336"/>
      <c r="G16" s="336"/>
      <c r="H16" s="336"/>
      <c r="I16" s="336"/>
      <c r="J16" s="336"/>
      <c r="K16" s="336"/>
      <c r="L16" s="336"/>
    </row>
    <row r="17" spans="1:12" ht="23.45" customHeight="1">
      <c r="A17" s="336"/>
      <c r="B17" s="336"/>
      <c r="C17" s="336"/>
      <c r="D17" s="336"/>
      <c r="E17" s="336"/>
      <c r="F17" s="336"/>
      <c r="G17" s="336"/>
      <c r="H17" s="336"/>
      <c r="I17" s="336"/>
      <c r="J17" s="336"/>
      <c r="K17" s="336"/>
      <c r="L17" s="336"/>
    </row>
    <row r="18" spans="1:12" ht="23.45" customHeight="1">
      <c r="A18" s="336"/>
      <c r="B18" s="336"/>
      <c r="C18" s="336"/>
      <c r="D18" s="336"/>
      <c r="E18" s="336"/>
      <c r="F18" s="336"/>
      <c r="G18" s="336"/>
      <c r="H18" s="336"/>
      <c r="I18" s="336"/>
      <c r="J18" s="336"/>
      <c r="K18" s="336"/>
      <c r="L18" s="336"/>
    </row>
    <row r="19" spans="1:12" ht="23.45" customHeight="1">
      <c r="A19" s="336"/>
      <c r="B19" s="336"/>
      <c r="C19" s="336"/>
      <c r="D19" s="336"/>
      <c r="E19" s="336"/>
      <c r="F19" s="336"/>
      <c r="G19" s="336"/>
      <c r="H19" s="336"/>
      <c r="I19" s="336"/>
      <c r="J19" s="336"/>
      <c r="K19" s="336"/>
      <c r="L19" s="336"/>
    </row>
    <row r="20" spans="1:12" ht="23.45" customHeight="1">
      <c r="A20" s="341" t="s">
        <v>2270</v>
      </c>
      <c r="B20" s="336"/>
      <c r="C20" s="336"/>
      <c r="D20" s="336"/>
      <c r="E20" s="336"/>
      <c r="F20" s="336"/>
      <c r="G20" s="336"/>
      <c r="H20" s="336"/>
      <c r="I20" s="336"/>
      <c r="J20" s="336"/>
      <c r="K20" s="336"/>
      <c r="L20" s="336"/>
    </row>
    <row r="21" spans="1:12" ht="132.75" hidden="1" customHeight="1">
      <c r="B21" s="336"/>
      <c r="C21" s="336"/>
      <c r="D21" s="336"/>
      <c r="E21" s="336"/>
      <c r="F21" s="336"/>
      <c r="G21" s="336"/>
      <c r="H21" s="336"/>
      <c r="I21" s="336"/>
      <c r="J21" s="336"/>
      <c r="K21" s="336"/>
      <c r="L21" s="336"/>
    </row>
    <row r="22" spans="1:12" ht="49.5" hidden="1" customHeight="1">
      <c r="A22" s="339"/>
      <c r="B22" s="336"/>
      <c r="C22" s="336"/>
      <c r="D22" s="336"/>
      <c r="E22" s="336"/>
      <c r="F22" s="336"/>
      <c r="G22" s="336"/>
      <c r="H22" s="336"/>
      <c r="I22" s="336"/>
      <c r="J22" s="336"/>
      <c r="K22" s="336"/>
      <c r="L22" s="336"/>
    </row>
    <row r="23" spans="1:12" ht="47.25" hidden="1" customHeight="1">
      <c r="A23" s="339"/>
      <c r="B23" s="336"/>
      <c r="C23" s="336"/>
      <c r="D23" s="336"/>
      <c r="E23" s="336"/>
      <c r="F23" s="336"/>
      <c r="G23" s="336"/>
      <c r="H23" s="336"/>
      <c r="I23" s="336"/>
      <c r="J23" s="336"/>
      <c r="K23" s="336"/>
      <c r="L23" s="336"/>
    </row>
    <row r="24" spans="1:12" ht="32.25" hidden="1" customHeight="1">
      <c r="A24" s="342"/>
      <c r="B24" s="336"/>
      <c r="C24" s="336"/>
      <c r="D24" s="336"/>
      <c r="E24" s="336"/>
      <c r="F24" s="336"/>
      <c r="G24" s="336"/>
      <c r="H24" s="336"/>
      <c r="I24" s="336"/>
      <c r="J24" s="336"/>
      <c r="K24" s="336"/>
      <c r="L24" s="336"/>
    </row>
    <row r="25" spans="1:12" ht="27" hidden="1" customHeight="1">
      <c r="A25" s="340"/>
      <c r="B25" s="336"/>
      <c r="C25" s="336"/>
      <c r="D25" s="336"/>
      <c r="E25" s="336"/>
      <c r="F25" s="336"/>
      <c r="G25" s="336"/>
      <c r="H25" s="336"/>
      <c r="I25" s="336"/>
      <c r="J25" s="336"/>
      <c r="K25" s="336"/>
      <c r="L25" s="336"/>
    </row>
    <row r="26" spans="1:12" ht="72.75" hidden="1" customHeight="1">
      <c r="A26" s="336"/>
      <c r="B26" s="336"/>
      <c r="C26" s="336"/>
      <c r="D26" s="336"/>
      <c r="E26" s="336"/>
      <c r="F26" s="336"/>
      <c r="G26" s="336"/>
      <c r="H26" s="336"/>
      <c r="I26" s="336"/>
      <c r="J26" s="336"/>
      <c r="K26" s="336"/>
      <c r="L26" s="336"/>
    </row>
    <row r="27" spans="1:12" hidden="1">
      <c r="A27" s="336"/>
      <c r="B27" s="336"/>
      <c r="C27" s="336"/>
      <c r="D27" s="336"/>
      <c r="E27" s="336"/>
      <c r="F27" s="336"/>
      <c r="G27" s="336"/>
      <c r="H27" s="336"/>
      <c r="I27" s="336"/>
      <c r="J27" s="336"/>
      <c r="K27" s="336"/>
      <c r="L27" s="336"/>
    </row>
    <row r="28" spans="1:12" hidden="1">
      <c r="A28" s="336"/>
      <c r="B28" s="336"/>
      <c r="C28" s="336"/>
      <c r="D28" s="336"/>
      <c r="E28" s="336"/>
      <c r="F28" s="336"/>
      <c r="G28" s="336"/>
      <c r="H28" s="336"/>
      <c r="I28" s="336"/>
      <c r="J28" s="336"/>
      <c r="K28" s="336"/>
      <c r="L28" s="336"/>
    </row>
    <row r="29" spans="1:12" hidden="1">
      <c r="A29" s="336"/>
      <c r="B29" s="336"/>
      <c r="C29" s="336"/>
      <c r="D29" s="336"/>
      <c r="E29" s="336"/>
      <c r="F29" s="336"/>
      <c r="G29" s="336"/>
      <c r="H29" s="336"/>
      <c r="I29" s="336"/>
      <c r="J29" s="336"/>
      <c r="K29" s="336"/>
      <c r="L29" s="336"/>
    </row>
    <row r="30" spans="1:12" hidden="1">
      <c r="A30" s="336"/>
      <c r="B30" s="336"/>
      <c r="C30" s="336"/>
      <c r="D30" s="336"/>
      <c r="E30" s="336"/>
      <c r="F30" s="336"/>
      <c r="G30" s="336"/>
      <c r="H30" s="336"/>
      <c r="I30" s="336"/>
      <c r="J30" s="336"/>
      <c r="K30" s="336"/>
      <c r="L30" s="336"/>
    </row>
    <row r="31" spans="1:12" hidden="1">
      <c r="A31" s="336"/>
      <c r="B31" s="336"/>
      <c r="C31" s="336"/>
      <c r="D31" s="336"/>
      <c r="E31" s="336"/>
      <c r="F31" s="336"/>
      <c r="G31" s="336"/>
      <c r="H31" s="336"/>
      <c r="I31" s="336"/>
      <c r="J31" s="336"/>
      <c r="K31" s="336"/>
      <c r="L31" s="336"/>
    </row>
    <row r="32" spans="1:12" hidden="1">
      <c r="A32" s="336"/>
      <c r="B32" s="336"/>
      <c r="C32" s="336"/>
      <c r="D32" s="336"/>
      <c r="E32" s="336"/>
      <c r="F32" s="336"/>
      <c r="G32" s="336"/>
      <c r="H32" s="336"/>
      <c r="I32" s="336"/>
      <c r="J32" s="336"/>
      <c r="K32" s="336"/>
      <c r="L32" s="336"/>
    </row>
    <row r="33" spans="1:12" hidden="1">
      <c r="A33" s="336"/>
      <c r="B33" s="336"/>
      <c r="C33" s="336"/>
      <c r="D33" s="336"/>
      <c r="E33" s="336"/>
      <c r="F33" s="336"/>
      <c r="G33" s="336"/>
      <c r="H33" s="336"/>
      <c r="I33" s="336"/>
      <c r="J33" s="336"/>
      <c r="K33" s="336"/>
      <c r="L33" s="336"/>
    </row>
    <row r="34" spans="1:12" hidden="1">
      <c r="A34" s="336"/>
      <c r="B34" s="336"/>
      <c r="C34" s="336"/>
      <c r="D34" s="336"/>
      <c r="E34" s="336"/>
      <c r="F34" s="336"/>
      <c r="G34" s="336"/>
      <c r="H34" s="336"/>
      <c r="I34" s="336"/>
      <c r="J34" s="336"/>
      <c r="K34" s="336"/>
      <c r="L34" s="336"/>
    </row>
    <row r="35" spans="1:12" hidden="1">
      <c r="A35" s="336"/>
      <c r="B35" s="336"/>
      <c r="C35" s="336"/>
      <c r="D35" s="336"/>
      <c r="E35" s="336"/>
      <c r="F35" s="336"/>
      <c r="G35" s="336"/>
      <c r="H35" s="336"/>
      <c r="I35" s="336"/>
      <c r="J35" s="336"/>
      <c r="K35" s="336"/>
      <c r="L35" s="336"/>
    </row>
    <row r="36" spans="1:12" hidden="1">
      <c r="A36" s="336"/>
      <c r="B36" s="336"/>
      <c r="C36" s="336"/>
      <c r="D36" s="336"/>
      <c r="E36" s="336"/>
      <c r="F36" s="336"/>
      <c r="G36" s="336"/>
      <c r="H36" s="336"/>
      <c r="I36" s="336"/>
      <c r="J36" s="336"/>
      <c r="K36" s="336"/>
      <c r="L36" s="336"/>
    </row>
    <row r="37" spans="1:12" hidden="1">
      <c r="A37" s="336"/>
      <c r="B37" s="336"/>
      <c r="C37" s="336"/>
      <c r="D37" s="336"/>
      <c r="E37" s="336"/>
      <c r="F37" s="336"/>
      <c r="G37" s="336"/>
      <c r="H37" s="336"/>
      <c r="I37" s="336"/>
      <c r="J37" s="336"/>
      <c r="K37" s="336"/>
      <c r="L37" s="336"/>
    </row>
    <row r="38" spans="1:12" hidden="1">
      <c r="A38" s="336"/>
      <c r="B38" s="336"/>
      <c r="C38" s="336"/>
      <c r="D38" s="336"/>
      <c r="E38" s="336"/>
      <c r="F38" s="336"/>
      <c r="G38" s="336"/>
      <c r="H38" s="336"/>
      <c r="I38" s="336"/>
      <c r="J38" s="336"/>
      <c r="K38" s="336"/>
      <c r="L38" s="336"/>
    </row>
    <row r="39" spans="1:12" hidden="1">
      <c r="A39" s="336"/>
      <c r="B39" s="336"/>
      <c r="C39" s="336"/>
      <c r="D39" s="336"/>
      <c r="E39" s="336"/>
      <c r="F39" s="336"/>
      <c r="G39" s="336"/>
      <c r="H39" s="336"/>
      <c r="I39" s="336"/>
      <c r="J39" s="336"/>
      <c r="K39" s="336"/>
      <c r="L39" s="336"/>
    </row>
    <row r="40" spans="1:12" ht="132.75" hidden="1" customHeight="1">
      <c r="A40" s="339"/>
      <c r="B40" s="336"/>
      <c r="C40" s="336"/>
      <c r="D40" s="336"/>
      <c r="E40" s="336"/>
      <c r="F40" s="336"/>
      <c r="G40" s="336"/>
      <c r="H40" s="336"/>
      <c r="I40" s="336"/>
      <c r="J40" s="336"/>
      <c r="K40" s="336"/>
      <c r="L40" s="336"/>
    </row>
    <row r="41" spans="1:12" ht="49.5" hidden="1" customHeight="1">
      <c r="A41" s="339"/>
      <c r="B41" s="336"/>
      <c r="C41" s="336"/>
      <c r="D41" s="336"/>
      <c r="E41" s="336"/>
      <c r="F41" s="336"/>
      <c r="G41" s="336"/>
      <c r="H41" s="336"/>
      <c r="I41" s="336"/>
      <c r="J41" s="336"/>
      <c r="K41" s="336"/>
      <c r="L41" s="336"/>
    </row>
    <row r="42" spans="1:12" ht="47.25" hidden="1" customHeight="1">
      <c r="A42" s="339"/>
      <c r="B42" s="336"/>
      <c r="C42" s="336"/>
      <c r="D42" s="336"/>
      <c r="E42" s="336"/>
      <c r="F42" s="336"/>
      <c r="G42" s="336"/>
      <c r="H42" s="336"/>
      <c r="I42" s="336"/>
      <c r="J42" s="336"/>
      <c r="K42" s="336"/>
      <c r="L42" s="336"/>
    </row>
    <row r="43" spans="1:12" ht="32.25" hidden="1" customHeight="1">
      <c r="A43" s="342"/>
      <c r="B43" s="336"/>
      <c r="C43" s="336"/>
      <c r="D43" s="336"/>
      <c r="E43" s="336"/>
      <c r="F43" s="336"/>
      <c r="G43" s="336"/>
      <c r="H43" s="336"/>
      <c r="I43" s="336"/>
      <c r="J43" s="336"/>
      <c r="K43" s="336"/>
      <c r="L43" s="336"/>
    </row>
    <row r="44" spans="1:12" ht="27" hidden="1" customHeight="1">
      <c r="A44" s="340"/>
      <c r="B44" s="336"/>
      <c r="C44" s="336"/>
      <c r="D44" s="336"/>
      <c r="E44" s="336"/>
      <c r="F44" s="336"/>
      <c r="G44" s="336"/>
      <c r="H44" s="336"/>
      <c r="I44" s="336"/>
      <c r="J44" s="336"/>
      <c r="K44" s="336"/>
      <c r="L44" s="336"/>
    </row>
    <row r="45" spans="1:12" ht="72.75" hidden="1" customHeight="1">
      <c r="A45" s="336"/>
      <c r="B45" s="336"/>
      <c r="C45" s="336"/>
      <c r="D45" s="336"/>
      <c r="E45" s="336"/>
      <c r="F45" s="336"/>
      <c r="G45" s="336"/>
      <c r="H45" s="336"/>
      <c r="I45" s="336"/>
      <c r="J45" s="336"/>
      <c r="K45" s="336"/>
      <c r="L45" s="336"/>
    </row>
    <row r="46" spans="1:12" hidden="1">
      <c r="A46" s="336"/>
      <c r="B46" s="336"/>
      <c r="C46" s="336"/>
      <c r="D46" s="336"/>
      <c r="E46" s="336"/>
      <c r="F46" s="336"/>
      <c r="G46" s="336"/>
      <c r="H46" s="336"/>
      <c r="I46" s="336"/>
      <c r="J46" s="336"/>
      <c r="K46" s="336"/>
      <c r="L46" s="336"/>
    </row>
    <row r="47" spans="1:12" hidden="1">
      <c r="A47" s="336"/>
      <c r="B47" s="336"/>
      <c r="C47" s="336"/>
      <c r="D47" s="336"/>
      <c r="E47" s="336"/>
      <c r="F47" s="336"/>
      <c r="G47" s="336"/>
      <c r="H47" s="336"/>
      <c r="I47" s="336"/>
      <c r="J47" s="336"/>
      <c r="K47" s="336"/>
      <c r="L47" s="336"/>
    </row>
    <row r="48" spans="1:12" hidden="1">
      <c r="A48" s="336"/>
      <c r="B48" s="336"/>
      <c r="C48" s="336"/>
      <c r="D48" s="336"/>
      <c r="E48" s="336"/>
      <c r="F48" s="336"/>
      <c r="G48" s="336"/>
      <c r="H48" s="336"/>
      <c r="I48" s="336"/>
      <c r="J48" s="336"/>
      <c r="K48" s="336"/>
      <c r="L48" s="336"/>
    </row>
    <row r="49" spans="1:12" hidden="1">
      <c r="A49" s="336"/>
      <c r="B49" s="336"/>
      <c r="C49" s="336"/>
      <c r="D49" s="336"/>
      <c r="E49" s="336"/>
      <c r="F49" s="336"/>
      <c r="G49" s="336"/>
      <c r="H49" s="336"/>
      <c r="I49" s="336"/>
      <c r="J49" s="336"/>
      <c r="K49" s="336"/>
      <c r="L49" s="336"/>
    </row>
    <row r="50" spans="1:12" hidden="1">
      <c r="A50" s="336"/>
      <c r="B50" s="336"/>
      <c r="C50" s="336"/>
      <c r="D50" s="336"/>
      <c r="E50" s="336"/>
      <c r="F50" s="336"/>
      <c r="G50" s="336"/>
      <c r="H50" s="336"/>
      <c r="I50" s="336"/>
      <c r="J50" s="336"/>
      <c r="K50" s="336"/>
      <c r="L50" s="336"/>
    </row>
    <row r="51" spans="1:12" hidden="1">
      <c r="A51" s="336"/>
      <c r="B51" s="336"/>
      <c r="C51" s="336"/>
      <c r="D51" s="336"/>
      <c r="E51" s="336"/>
      <c r="F51" s="336"/>
      <c r="G51" s="336"/>
      <c r="H51" s="336"/>
      <c r="I51" s="336"/>
      <c r="J51" s="336"/>
      <c r="K51" s="336"/>
      <c r="L51" s="336"/>
    </row>
    <row r="52" spans="1:12" hidden="1">
      <c r="A52" s="336"/>
      <c r="B52" s="336"/>
      <c r="C52" s="336"/>
      <c r="D52" s="336"/>
      <c r="E52" s="336"/>
      <c r="F52" s="336"/>
      <c r="G52" s="336"/>
      <c r="H52" s="336"/>
      <c r="I52" s="336"/>
      <c r="J52" s="336"/>
      <c r="K52" s="336"/>
      <c r="L52" s="336"/>
    </row>
    <row r="53" spans="1:12" hidden="1">
      <c r="A53" s="336"/>
      <c r="B53" s="336"/>
      <c r="C53" s="336"/>
      <c r="D53" s="336"/>
      <c r="E53" s="336"/>
      <c r="F53" s="336"/>
      <c r="G53" s="336"/>
      <c r="H53" s="336"/>
      <c r="I53" s="336"/>
      <c r="J53" s="336"/>
      <c r="K53" s="336"/>
      <c r="L53" s="336"/>
    </row>
    <row r="54" spans="1:12" hidden="1">
      <c r="A54" s="336"/>
      <c r="B54" s="336"/>
      <c r="C54" s="336"/>
      <c r="D54" s="336"/>
      <c r="E54" s="336"/>
      <c r="F54" s="336"/>
      <c r="G54" s="336"/>
      <c r="H54" s="336"/>
      <c r="I54" s="336"/>
      <c r="J54" s="336"/>
      <c r="K54" s="336"/>
      <c r="L54" s="336"/>
    </row>
    <row r="55" spans="1:12" hidden="1">
      <c r="A55" s="336"/>
      <c r="B55" s="336"/>
      <c r="C55" s="336"/>
      <c r="D55" s="336"/>
      <c r="E55" s="336"/>
      <c r="F55" s="336"/>
      <c r="G55" s="336"/>
      <c r="H55" s="336"/>
      <c r="I55" s="336"/>
      <c r="J55" s="336"/>
      <c r="K55" s="336"/>
      <c r="L55" s="336"/>
    </row>
    <row r="56" spans="1:12" hidden="1">
      <c r="A56" s="336"/>
      <c r="B56" s="336"/>
      <c r="C56" s="336"/>
      <c r="D56" s="336"/>
      <c r="E56" s="336"/>
      <c r="F56" s="336"/>
      <c r="G56" s="336"/>
      <c r="H56" s="336"/>
      <c r="I56" s="336"/>
      <c r="J56" s="336"/>
      <c r="K56" s="336"/>
      <c r="L56" s="336"/>
    </row>
    <row r="57" spans="1:12" hidden="1">
      <c r="A57" s="336"/>
      <c r="B57" s="336"/>
      <c r="C57" s="336"/>
      <c r="D57" s="336"/>
      <c r="E57" s="336"/>
      <c r="F57" s="336"/>
      <c r="G57" s="336"/>
      <c r="H57" s="336"/>
      <c r="I57" s="336"/>
      <c r="J57" s="336"/>
      <c r="K57" s="336"/>
      <c r="L57" s="336"/>
    </row>
    <row r="58" spans="1:12" hidden="1">
      <c r="A58" s="336"/>
      <c r="B58" s="336"/>
      <c r="C58" s="336"/>
      <c r="D58" s="336"/>
      <c r="E58" s="336"/>
      <c r="F58" s="336"/>
      <c r="G58" s="336"/>
      <c r="H58" s="336"/>
      <c r="I58" s="336"/>
      <c r="J58" s="336"/>
      <c r="K58" s="336"/>
      <c r="L58" s="336"/>
    </row>
    <row r="59" spans="1:12" ht="132.75" hidden="1" customHeight="1">
      <c r="A59" s="339"/>
      <c r="B59" s="336"/>
      <c r="C59" s="336"/>
      <c r="D59" s="336"/>
      <c r="E59" s="336"/>
      <c r="F59" s="336"/>
      <c r="G59" s="336"/>
      <c r="H59" s="336"/>
      <c r="I59" s="336"/>
      <c r="J59" s="336"/>
      <c r="K59" s="336"/>
      <c r="L59" s="336"/>
    </row>
    <row r="60" spans="1:12" ht="49.5" hidden="1" customHeight="1">
      <c r="A60" s="339"/>
      <c r="B60" s="336"/>
      <c r="C60" s="336"/>
      <c r="D60" s="336"/>
      <c r="E60" s="336"/>
      <c r="F60" s="336"/>
      <c r="G60" s="336"/>
      <c r="H60" s="336"/>
      <c r="I60" s="336"/>
      <c r="J60" s="336"/>
      <c r="K60" s="336"/>
      <c r="L60" s="336"/>
    </row>
    <row r="61" spans="1:12" ht="47.25" hidden="1" customHeight="1">
      <c r="A61" s="339"/>
      <c r="B61" s="336"/>
      <c r="C61" s="336"/>
      <c r="D61" s="336"/>
      <c r="E61" s="336"/>
      <c r="F61" s="336"/>
      <c r="G61" s="336"/>
      <c r="H61" s="336"/>
      <c r="I61" s="336"/>
      <c r="J61" s="336"/>
      <c r="K61" s="336"/>
      <c r="L61" s="336"/>
    </row>
    <row r="62" spans="1:12" ht="32.25" hidden="1" customHeight="1">
      <c r="A62" s="342"/>
      <c r="B62" s="336"/>
      <c r="C62" s="336"/>
      <c r="D62" s="336"/>
      <c r="E62" s="336"/>
      <c r="F62" s="336"/>
      <c r="G62" s="336"/>
      <c r="H62" s="336"/>
      <c r="I62" s="336"/>
      <c r="J62" s="336"/>
      <c r="K62" s="336"/>
      <c r="L62" s="336"/>
    </row>
    <row r="63" spans="1:12" ht="27" hidden="1" customHeight="1">
      <c r="A63" s="340"/>
      <c r="B63" s="336"/>
      <c r="C63" s="336"/>
      <c r="D63" s="336"/>
      <c r="E63" s="336"/>
      <c r="F63" s="336"/>
      <c r="G63" s="336"/>
      <c r="H63" s="336"/>
      <c r="I63" s="336"/>
      <c r="J63" s="336"/>
      <c r="K63" s="336"/>
      <c r="L63" s="336"/>
    </row>
    <row r="64" spans="1:12" ht="72.75" hidden="1" customHeight="1">
      <c r="A64" s="336"/>
      <c r="B64" s="336"/>
      <c r="C64" s="336"/>
      <c r="D64" s="336"/>
      <c r="E64" s="336"/>
      <c r="F64" s="336"/>
      <c r="G64" s="336"/>
      <c r="H64" s="336"/>
      <c r="I64" s="336"/>
      <c r="J64" s="336"/>
      <c r="K64" s="336"/>
      <c r="L64" s="336"/>
    </row>
    <row r="65" spans="1:12" hidden="1">
      <c r="A65" s="336"/>
      <c r="B65" s="336"/>
      <c r="C65" s="336"/>
      <c r="D65" s="336"/>
      <c r="E65" s="336"/>
      <c r="F65" s="336"/>
      <c r="G65" s="336"/>
      <c r="H65" s="336"/>
      <c r="I65" s="336"/>
      <c r="J65" s="336"/>
      <c r="K65" s="336"/>
      <c r="L65" s="336"/>
    </row>
    <row r="66" spans="1:12" hidden="1">
      <c r="A66" s="336"/>
      <c r="B66" s="336"/>
      <c r="C66" s="336"/>
      <c r="D66" s="336"/>
      <c r="E66" s="336"/>
      <c r="F66" s="336"/>
      <c r="G66" s="336"/>
      <c r="H66" s="336"/>
      <c r="I66" s="336"/>
      <c r="J66" s="336"/>
      <c r="K66" s="336"/>
      <c r="L66" s="336"/>
    </row>
    <row r="67" spans="1:12" hidden="1">
      <c r="A67" s="336"/>
      <c r="B67" s="336"/>
      <c r="C67" s="336"/>
      <c r="D67" s="336"/>
      <c r="E67" s="336"/>
      <c r="F67" s="336"/>
      <c r="G67" s="336"/>
      <c r="H67" s="336"/>
      <c r="I67" s="336"/>
      <c r="J67" s="336"/>
      <c r="K67" s="336"/>
      <c r="L67" s="336"/>
    </row>
    <row r="68" spans="1:12" hidden="1">
      <c r="A68" s="336"/>
      <c r="B68" s="336"/>
      <c r="C68" s="336"/>
      <c r="D68" s="336"/>
      <c r="E68" s="336"/>
      <c r="F68" s="336"/>
      <c r="G68" s="336"/>
      <c r="H68" s="336"/>
      <c r="I68" s="336"/>
      <c r="J68" s="336"/>
      <c r="K68" s="336"/>
      <c r="L68" s="336"/>
    </row>
    <row r="69" spans="1:12" hidden="1">
      <c r="A69" s="336"/>
      <c r="B69" s="336"/>
      <c r="C69" s="336"/>
      <c r="D69" s="336"/>
      <c r="E69" s="336"/>
      <c r="F69" s="336"/>
      <c r="G69" s="336"/>
      <c r="H69" s="336"/>
      <c r="I69" s="336"/>
      <c r="J69" s="336"/>
      <c r="K69" s="336"/>
      <c r="L69" s="336"/>
    </row>
    <row r="70" spans="1:12" hidden="1">
      <c r="A70" s="336"/>
      <c r="B70" s="336"/>
      <c r="C70" s="336"/>
      <c r="D70" s="336"/>
      <c r="E70" s="336"/>
      <c r="F70" s="336"/>
      <c r="G70" s="336"/>
      <c r="H70" s="336"/>
      <c r="I70" s="336"/>
      <c r="J70" s="336"/>
      <c r="K70" s="336"/>
      <c r="L70" s="336"/>
    </row>
    <row r="71" spans="1:12" hidden="1">
      <c r="A71" s="336"/>
      <c r="B71" s="336"/>
      <c r="C71" s="336"/>
      <c r="D71" s="336"/>
      <c r="E71" s="336"/>
      <c r="F71" s="336"/>
      <c r="G71" s="336"/>
      <c r="H71" s="336"/>
      <c r="I71" s="336"/>
      <c r="J71" s="336"/>
      <c r="K71" s="336"/>
      <c r="L71" s="336"/>
    </row>
    <row r="72" spans="1:12" hidden="1">
      <c r="A72" s="336"/>
      <c r="B72" s="336"/>
      <c r="C72" s="336"/>
      <c r="D72" s="336"/>
      <c r="E72" s="336"/>
      <c r="F72" s="336"/>
      <c r="G72" s="336"/>
      <c r="H72" s="336"/>
      <c r="I72" s="336"/>
      <c r="J72" s="336"/>
      <c r="K72" s="336"/>
      <c r="L72" s="336"/>
    </row>
    <row r="73" spans="1:12" hidden="1">
      <c r="A73" s="336"/>
      <c r="B73" s="336"/>
      <c r="C73" s="336"/>
      <c r="D73" s="336"/>
      <c r="E73" s="336"/>
      <c r="F73" s="336"/>
      <c r="G73" s="336"/>
      <c r="H73" s="336"/>
      <c r="I73" s="336"/>
      <c r="J73" s="336"/>
      <c r="K73" s="336"/>
      <c r="L73" s="336"/>
    </row>
    <row r="74" spans="1:12" hidden="1">
      <c r="A74" s="336"/>
      <c r="B74" s="336"/>
      <c r="C74" s="336"/>
      <c r="D74" s="336"/>
      <c r="E74" s="336"/>
      <c r="F74" s="336"/>
      <c r="G74" s="336"/>
      <c r="H74" s="336"/>
      <c r="I74" s="336"/>
      <c r="J74" s="336"/>
      <c r="K74" s="336"/>
      <c r="L74" s="336"/>
    </row>
    <row r="75" spans="1:12" hidden="1">
      <c r="A75" s="336"/>
      <c r="B75" s="336"/>
      <c r="C75" s="336"/>
      <c r="D75" s="336"/>
      <c r="E75" s="336"/>
      <c r="F75" s="336"/>
      <c r="G75" s="336"/>
      <c r="H75" s="336"/>
      <c r="I75" s="336"/>
      <c r="J75" s="336"/>
      <c r="K75" s="336"/>
      <c r="L75" s="336"/>
    </row>
    <row r="76" spans="1:12" hidden="1">
      <c r="A76" s="336"/>
      <c r="B76" s="336"/>
      <c r="C76" s="336"/>
      <c r="D76" s="336"/>
      <c r="E76" s="336"/>
      <c r="F76" s="336"/>
      <c r="G76" s="336"/>
      <c r="H76" s="336"/>
      <c r="I76" s="336"/>
      <c r="J76" s="336"/>
      <c r="K76" s="336"/>
      <c r="L76" s="336"/>
    </row>
    <row r="77" spans="1:12" hidden="1">
      <c r="A77" s="336"/>
      <c r="B77" s="336"/>
      <c r="C77" s="336"/>
      <c r="D77" s="336"/>
      <c r="E77" s="336"/>
      <c r="F77" s="336"/>
      <c r="G77" s="336"/>
      <c r="H77" s="336"/>
      <c r="I77" s="336"/>
      <c r="J77" s="336"/>
      <c r="K77" s="336"/>
      <c r="L77" s="336"/>
    </row>
    <row r="78" spans="1:12" ht="132.75" hidden="1" customHeight="1">
      <c r="A78" s="339"/>
      <c r="B78" s="336"/>
      <c r="C78" s="336"/>
      <c r="D78" s="336"/>
      <c r="E78" s="336"/>
      <c r="F78" s="336"/>
      <c r="G78" s="336"/>
      <c r="H78" s="336"/>
      <c r="I78" s="336"/>
      <c r="J78" s="336"/>
      <c r="K78" s="336"/>
      <c r="L78" s="336"/>
    </row>
    <row r="79" spans="1:12" ht="49.5" hidden="1" customHeight="1">
      <c r="A79" s="339"/>
      <c r="B79" s="336"/>
      <c r="C79" s="336"/>
      <c r="D79" s="336"/>
      <c r="E79" s="336"/>
      <c r="F79" s="336"/>
      <c r="G79" s="336"/>
      <c r="H79" s="336"/>
      <c r="I79" s="336"/>
      <c r="J79" s="336"/>
      <c r="K79" s="336"/>
      <c r="L79" s="336"/>
    </row>
    <row r="80" spans="1:12" ht="47.25" hidden="1" customHeight="1">
      <c r="A80" s="339"/>
      <c r="B80" s="336"/>
      <c r="C80" s="336"/>
      <c r="D80" s="336"/>
      <c r="E80" s="336"/>
      <c r="F80" s="336"/>
      <c r="G80" s="336"/>
      <c r="H80" s="336"/>
      <c r="I80" s="336"/>
      <c r="J80" s="336"/>
      <c r="K80" s="336"/>
      <c r="L80" s="336"/>
    </row>
    <row r="81" spans="1:12" ht="32.25" hidden="1" customHeight="1">
      <c r="A81" s="342"/>
      <c r="B81" s="336"/>
      <c r="C81" s="336"/>
      <c r="D81" s="336"/>
      <c r="E81" s="336"/>
      <c r="F81" s="336"/>
      <c r="G81" s="336"/>
      <c r="H81" s="336"/>
      <c r="I81" s="336"/>
      <c r="J81" s="336"/>
      <c r="K81" s="336"/>
      <c r="L81" s="336"/>
    </row>
    <row r="82" spans="1:12" ht="27" hidden="1" customHeight="1">
      <c r="A82" s="340"/>
      <c r="B82" s="336"/>
      <c r="C82" s="336"/>
      <c r="D82" s="336"/>
      <c r="E82" s="336"/>
      <c r="F82" s="336"/>
      <c r="G82" s="336"/>
      <c r="H82" s="336"/>
      <c r="I82" s="336"/>
      <c r="J82" s="336"/>
      <c r="K82" s="336"/>
      <c r="L82" s="336"/>
    </row>
    <row r="83" spans="1:12" ht="72.75" hidden="1" customHeight="1">
      <c r="A83" s="336"/>
      <c r="B83" s="336"/>
      <c r="C83" s="336"/>
      <c r="D83" s="336"/>
      <c r="E83" s="336"/>
      <c r="F83" s="336"/>
      <c r="G83" s="336"/>
      <c r="H83" s="336"/>
      <c r="I83" s="336"/>
      <c r="J83" s="336"/>
      <c r="K83" s="336"/>
      <c r="L83" s="336"/>
    </row>
    <row r="84" spans="1:12" hidden="1">
      <c r="A84" s="336"/>
      <c r="B84" s="336"/>
      <c r="C84" s="336"/>
      <c r="D84" s="336"/>
      <c r="E84" s="336"/>
      <c r="F84" s="336"/>
      <c r="G84" s="336"/>
      <c r="H84" s="336"/>
      <c r="I84" s="336"/>
      <c r="J84" s="336"/>
      <c r="K84" s="336"/>
      <c r="L84" s="336"/>
    </row>
    <row r="85" spans="1:12" hidden="1">
      <c r="A85" s="336"/>
      <c r="B85" s="336"/>
      <c r="C85" s="336"/>
      <c r="D85" s="336"/>
      <c r="E85" s="336"/>
      <c r="F85" s="336"/>
      <c r="G85" s="336"/>
      <c r="H85" s="336"/>
      <c r="I85" s="336"/>
      <c r="J85" s="336"/>
      <c r="K85" s="336"/>
      <c r="L85" s="336"/>
    </row>
    <row r="86" spans="1:12" hidden="1">
      <c r="A86" s="336"/>
      <c r="B86" s="336"/>
      <c r="C86" s="336"/>
      <c r="D86" s="336"/>
      <c r="E86" s="336"/>
      <c r="F86" s="336"/>
      <c r="G86" s="336"/>
      <c r="H86" s="336"/>
      <c r="I86" s="336"/>
      <c r="J86" s="336"/>
      <c r="K86" s="336"/>
      <c r="L86" s="336"/>
    </row>
    <row r="87" spans="1:12" hidden="1">
      <c r="A87" s="336"/>
      <c r="B87" s="336"/>
      <c r="C87" s="336"/>
      <c r="D87" s="336"/>
      <c r="E87" s="336"/>
      <c r="F87" s="336"/>
      <c r="G87" s="336"/>
      <c r="H87" s="336"/>
      <c r="I87" s="336"/>
      <c r="J87" s="336"/>
      <c r="K87" s="336"/>
      <c r="L87" s="336"/>
    </row>
    <row r="88" spans="1:12" hidden="1">
      <c r="A88" s="336"/>
      <c r="B88" s="336"/>
      <c r="C88" s="336"/>
      <c r="D88" s="336"/>
      <c r="E88" s="336"/>
      <c r="F88" s="336"/>
      <c r="G88" s="336"/>
      <c r="H88" s="336"/>
      <c r="I88" s="336"/>
      <c r="J88" s="336"/>
      <c r="K88" s="336"/>
      <c r="L88" s="336"/>
    </row>
    <row r="89" spans="1:12" hidden="1">
      <c r="A89" s="336"/>
      <c r="B89" s="336"/>
      <c r="C89" s="336"/>
      <c r="D89" s="336"/>
      <c r="E89" s="336"/>
      <c r="F89" s="336"/>
      <c r="G89" s="336"/>
      <c r="H89" s="336"/>
      <c r="I89" s="336"/>
      <c r="J89" s="336"/>
      <c r="K89" s="336"/>
      <c r="L89" s="336"/>
    </row>
    <row r="90" spans="1:12" hidden="1">
      <c r="A90" s="336"/>
      <c r="B90" s="336"/>
      <c r="C90" s="336"/>
      <c r="D90" s="336"/>
      <c r="E90" s="336"/>
      <c r="F90" s="336"/>
      <c r="G90" s="336"/>
      <c r="H90" s="336"/>
      <c r="I90" s="336"/>
      <c r="J90" s="336"/>
      <c r="K90" s="336"/>
      <c r="L90" s="336"/>
    </row>
    <row r="91" spans="1:12" hidden="1">
      <c r="A91" s="336"/>
      <c r="B91" s="336"/>
      <c r="C91" s="336"/>
      <c r="D91" s="336"/>
      <c r="E91" s="336"/>
      <c r="F91" s="336"/>
      <c r="G91" s="336"/>
      <c r="H91" s="336"/>
      <c r="I91" s="336"/>
      <c r="J91" s="336"/>
      <c r="K91" s="336"/>
      <c r="L91" s="336"/>
    </row>
    <row r="92" spans="1:12" hidden="1">
      <c r="A92" s="336"/>
      <c r="B92" s="336"/>
      <c r="C92" s="336"/>
      <c r="D92" s="336"/>
      <c r="E92" s="336"/>
      <c r="F92" s="336"/>
      <c r="G92" s="336"/>
      <c r="H92" s="336"/>
      <c r="I92" s="336"/>
      <c r="J92" s="336"/>
      <c r="K92" s="336"/>
      <c r="L92" s="336"/>
    </row>
    <row r="93" spans="1:12" hidden="1">
      <c r="A93" s="336"/>
      <c r="B93" s="336"/>
      <c r="C93" s="336"/>
      <c r="D93" s="336"/>
      <c r="E93" s="336"/>
      <c r="F93" s="336"/>
      <c r="G93" s="336"/>
      <c r="H93" s="336"/>
      <c r="I93" s="336"/>
      <c r="J93" s="336"/>
      <c r="K93" s="336"/>
      <c r="L93" s="336"/>
    </row>
    <row r="94" spans="1:12" hidden="1">
      <c r="A94" s="336"/>
      <c r="B94" s="336"/>
      <c r="C94" s="336"/>
      <c r="D94" s="336"/>
      <c r="E94" s="336"/>
      <c r="F94" s="336"/>
      <c r="G94" s="336"/>
      <c r="H94" s="336"/>
      <c r="I94" s="336"/>
      <c r="J94" s="336"/>
      <c r="K94" s="336"/>
      <c r="L94" s="336"/>
    </row>
    <row r="95" spans="1:12" hidden="1">
      <c r="A95" s="336"/>
      <c r="B95" s="336"/>
      <c r="C95" s="336"/>
      <c r="D95" s="336"/>
      <c r="E95" s="336"/>
      <c r="F95" s="336"/>
      <c r="G95" s="336"/>
      <c r="H95" s="336"/>
      <c r="I95" s="336"/>
      <c r="J95" s="336"/>
      <c r="K95" s="336"/>
      <c r="L95" s="336"/>
    </row>
    <row r="96" spans="1:12" hidden="1">
      <c r="A96" s="336"/>
      <c r="B96" s="336"/>
      <c r="C96" s="336"/>
      <c r="D96" s="336"/>
      <c r="E96" s="336"/>
      <c r="F96" s="336"/>
      <c r="G96" s="336"/>
      <c r="H96" s="336"/>
      <c r="I96" s="336"/>
      <c r="J96" s="336"/>
      <c r="K96" s="336"/>
      <c r="L96" s="336"/>
    </row>
    <row r="97" spans="1:12" ht="132.75" hidden="1" customHeight="1">
      <c r="A97" s="339"/>
      <c r="B97" s="336"/>
      <c r="C97" s="336"/>
      <c r="D97" s="336"/>
      <c r="E97" s="336"/>
      <c r="F97" s="336"/>
      <c r="G97" s="336"/>
      <c r="H97" s="336"/>
      <c r="I97" s="336"/>
      <c r="J97" s="336"/>
      <c r="K97" s="336"/>
      <c r="L97" s="336"/>
    </row>
    <row r="98" spans="1:12" ht="49.5" hidden="1" customHeight="1">
      <c r="A98" s="339"/>
      <c r="B98" s="336"/>
      <c r="C98" s="336"/>
      <c r="D98" s="336"/>
      <c r="E98" s="336"/>
      <c r="F98" s="336"/>
      <c r="G98" s="336"/>
      <c r="H98" s="336"/>
      <c r="I98" s="336"/>
      <c r="J98" s="336"/>
      <c r="K98" s="336"/>
      <c r="L98" s="336"/>
    </row>
    <row r="99" spans="1:12" ht="47.25" hidden="1" customHeight="1">
      <c r="A99" s="339"/>
      <c r="B99" s="336"/>
      <c r="C99" s="336"/>
      <c r="D99" s="336"/>
      <c r="E99" s="336"/>
      <c r="F99" s="336"/>
      <c r="G99" s="336"/>
      <c r="H99" s="336"/>
      <c r="I99" s="336"/>
      <c r="J99" s="336"/>
      <c r="K99" s="336"/>
      <c r="L99" s="336"/>
    </row>
    <row r="100" spans="1:12" ht="32.25" hidden="1" customHeight="1">
      <c r="A100" s="342"/>
      <c r="B100" s="336"/>
      <c r="C100" s="336"/>
      <c r="D100" s="336"/>
      <c r="E100" s="336"/>
      <c r="F100" s="336"/>
      <c r="G100" s="336"/>
      <c r="H100" s="336"/>
      <c r="I100" s="336"/>
      <c r="J100" s="336"/>
      <c r="K100" s="336"/>
      <c r="L100" s="336"/>
    </row>
    <row r="101" spans="1:12" ht="27" hidden="1" customHeight="1">
      <c r="A101" s="340"/>
      <c r="B101" s="336"/>
      <c r="C101" s="336"/>
      <c r="D101" s="336"/>
      <c r="E101" s="336"/>
      <c r="F101" s="336"/>
      <c r="G101" s="336"/>
      <c r="H101" s="336"/>
      <c r="I101" s="336"/>
      <c r="J101" s="336"/>
      <c r="K101" s="336"/>
      <c r="L101" s="336"/>
    </row>
    <row r="102" spans="1:12" ht="72.75" hidden="1" customHeight="1">
      <c r="A102" s="336"/>
      <c r="B102" s="336"/>
      <c r="C102" s="336"/>
      <c r="D102" s="336"/>
      <c r="E102" s="336"/>
      <c r="F102" s="336"/>
      <c r="G102" s="336"/>
      <c r="H102" s="336"/>
      <c r="I102" s="336"/>
      <c r="J102" s="336"/>
      <c r="K102" s="336"/>
      <c r="L102" s="336"/>
    </row>
    <row r="103" spans="1:12" hidden="1">
      <c r="A103" s="336"/>
      <c r="B103" s="336"/>
      <c r="C103" s="336"/>
      <c r="D103" s="336"/>
      <c r="E103" s="336"/>
      <c r="F103" s="336"/>
      <c r="G103" s="336"/>
      <c r="H103" s="336"/>
      <c r="I103" s="336"/>
      <c r="J103" s="336"/>
      <c r="K103" s="336"/>
      <c r="L103" s="336"/>
    </row>
    <row r="104" spans="1:12" hidden="1">
      <c r="A104" s="336"/>
      <c r="B104" s="336"/>
      <c r="C104" s="336"/>
      <c r="D104" s="336"/>
      <c r="E104" s="336"/>
      <c r="F104" s="336"/>
      <c r="G104" s="336"/>
      <c r="H104" s="336"/>
      <c r="I104" s="336"/>
      <c r="J104" s="336"/>
      <c r="K104" s="336"/>
      <c r="L104" s="336"/>
    </row>
    <row r="105" spans="1:12" hidden="1">
      <c r="A105" s="336"/>
      <c r="B105" s="336"/>
      <c r="C105" s="336"/>
      <c r="D105" s="336"/>
      <c r="E105" s="336"/>
      <c r="F105" s="336"/>
      <c r="G105" s="336"/>
      <c r="H105" s="336"/>
      <c r="I105" s="336"/>
      <c r="J105" s="336"/>
      <c r="K105" s="336"/>
      <c r="L105" s="336"/>
    </row>
    <row r="106" spans="1:12" hidden="1">
      <c r="A106" s="336"/>
      <c r="B106" s="336"/>
      <c r="C106" s="336"/>
      <c r="D106" s="336"/>
      <c r="E106" s="336"/>
      <c r="F106" s="336"/>
      <c r="G106" s="336"/>
      <c r="H106" s="336"/>
      <c r="I106" s="336"/>
      <c r="J106" s="336"/>
      <c r="K106" s="336"/>
      <c r="L106" s="336"/>
    </row>
    <row r="107" spans="1:12" hidden="1">
      <c r="A107" s="336"/>
      <c r="B107" s="336"/>
      <c r="C107" s="336"/>
      <c r="D107" s="336"/>
      <c r="E107" s="336"/>
      <c r="F107" s="336"/>
      <c r="G107" s="336"/>
      <c r="H107" s="336"/>
      <c r="I107" s="336"/>
      <c r="J107" s="336"/>
      <c r="K107" s="336"/>
      <c r="L107" s="336"/>
    </row>
    <row r="108" spans="1:12" hidden="1">
      <c r="A108" s="336"/>
      <c r="B108" s="336"/>
      <c r="C108" s="336"/>
      <c r="D108" s="336"/>
      <c r="E108" s="336"/>
      <c r="F108" s="336"/>
      <c r="G108" s="336"/>
      <c r="H108" s="336"/>
      <c r="I108" s="336"/>
      <c r="J108" s="336"/>
      <c r="K108" s="336"/>
      <c r="L108" s="336"/>
    </row>
    <row r="109" spans="1:12" hidden="1">
      <c r="A109" s="336"/>
      <c r="B109" s="336"/>
      <c r="C109" s="336"/>
      <c r="D109" s="336"/>
      <c r="E109" s="336"/>
      <c r="F109" s="336"/>
      <c r="G109" s="336"/>
      <c r="H109" s="336"/>
      <c r="I109" s="336"/>
      <c r="J109" s="336"/>
      <c r="K109" s="336"/>
      <c r="L109" s="336"/>
    </row>
    <row r="110" spans="1:12" hidden="1">
      <c r="A110" s="336"/>
      <c r="B110" s="336"/>
      <c r="C110" s="336"/>
      <c r="D110" s="336"/>
      <c r="E110" s="336"/>
      <c r="F110" s="336"/>
      <c r="G110" s="336"/>
      <c r="H110" s="336"/>
      <c r="I110" s="336"/>
      <c r="J110" s="336"/>
      <c r="K110" s="336"/>
      <c r="L110" s="336"/>
    </row>
    <row r="111" spans="1:12" hidden="1">
      <c r="A111" s="336"/>
      <c r="B111" s="336"/>
      <c r="C111" s="336"/>
      <c r="D111" s="336"/>
      <c r="E111" s="336"/>
      <c r="F111" s="336"/>
      <c r="G111" s="336"/>
      <c r="H111" s="336"/>
      <c r="I111" s="336"/>
      <c r="J111" s="336"/>
      <c r="K111" s="336"/>
      <c r="L111" s="336"/>
    </row>
    <row r="112" spans="1:12" hidden="1">
      <c r="A112" s="336"/>
      <c r="B112" s="336"/>
      <c r="C112" s="336"/>
      <c r="D112" s="336"/>
      <c r="E112" s="336"/>
      <c r="F112" s="336"/>
      <c r="G112" s="336"/>
      <c r="H112" s="336"/>
      <c r="I112" s="336"/>
      <c r="J112" s="336"/>
      <c r="K112" s="336"/>
      <c r="L112" s="336"/>
    </row>
    <row r="113" spans="1:12" hidden="1">
      <c r="A113" s="336"/>
      <c r="B113" s="336"/>
      <c r="C113" s="336"/>
      <c r="D113" s="336"/>
      <c r="E113" s="336"/>
      <c r="F113" s="336"/>
      <c r="G113" s="336"/>
      <c r="H113" s="336"/>
      <c r="I113" s="336"/>
      <c r="J113" s="336"/>
      <c r="K113" s="336"/>
      <c r="L113" s="336"/>
    </row>
    <row r="114" spans="1:12" hidden="1">
      <c r="A114" s="336"/>
      <c r="B114" s="336"/>
      <c r="C114" s="336"/>
      <c r="D114" s="336"/>
      <c r="E114" s="336"/>
      <c r="F114" s="336"/>
      <c r="G114" s="336"/>
      <c r="H114" s="336"/>
      <c r="I114" s="336"/>
      <c r="J114" s="336"/>
      <c r="K114" s="336"/>
      <c r="L114" s="336"/>
    </row>
    <row r="115" spans="1:12" hidden="1">
      <c r="A115" s="336"/>
      <c r="B115" s="336"/>
      <c r="C115" s="336"/>
      <c r="D115" s="336"/>
      <c r="E115" s="336"/>
      <c r="F115" s="336"/>
      <c r="G115" s="336"/>
      <c r="H115" s="336"/>
      <c r="I115" s="336"/>
      <c r="J115" s="336"/>
      <c r="K115" s="336"/>
      <c r="L115" s="336"/>
    </row>
    <row r="116" spans="1:12" ht="132.75" hidden="1" customHeight="1">
      <c r="B116" s="336"/>
      <c r="C116" s="336"/>
      <c r="D116" s="336"/>
      <c r="E116" s="336"/>
      <c r="F116" s="336"/>
      <c r="G116" s="336"/>
      <c r="H116" s="336"/>
      <c r="I116" s="336"/>
      <c r="J116" s="336"/>
      <c r="K116" s="336"/>
      <c r="L116" s="336"/>
    </row>
  </sheetData>
  <sheetProtection algorithmName="SHA-512" hashValue="hHM3aEBc14y8/osbeb4jJgJ+8B4V8nMWuu6zfCQNoHiBhOUJjH/JG+qTf1LrB1bThadRxIMvBI86iGltRkWqIQ==" saltValue="oYGuM/D/8XOmGlHa2CxQcQ==" spinCount="100000" sheet="1" objects="1" scenarios="1"/>
  <pageMargins left="0.7" right="0.7" top="0.75" bottom="0.75" header="0.3" footer="0.3"/>
  <pageSetup orientation="portrait" r:id="rId1"/>
  <headerFooter>
    <oddFooter>&amp;CAccuris Proprietary</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57"/>
  <sheetViews>
    <sheetView workbookViewId="0">
      <selection activeCell="B2" sqref="B2"/>
    </sheetView>
  </sheetViews>
  <sheetFormatPr defaultColWidth="10.28515625" defaultRowHeight="15"/>
  <cols>
    <col min="1" max="1" width="1" customWidth="1"/>
    <col min="2" max="2" width="9.140625" customWidth="1"/>
    <col min="3" max="3" width="9.85546875" customWidth="1"/>
    <col min="4" max="4" width="14.85546875" style="27" customWidth="1"/>
    <col min="5" max="5" width="48.42578125" customWidth="1"/>
    <col min="6" max="6" width="61" customWidth="1"/>
    <col min="7" max="7" width="1" customWidth="1"/>
  </cols>
  <sheetData>
    <row r="1" spans="1:7" ht="15.75" thickTop="1">
      <c r="A1" s="1"/>
      <c r="B1" s="2"/>
      <c r="C1" s="2"/>
      <c r="D1" s="3"/>
      <c r="E1" s="2"/>
      <c r="F1" s="2"/>
      <c r="G1" s="4"/>
    </row>
    <row r="2" spans="1:7">
      <c r="A2" s="237"/>
      <c r="B2" s="5" t="s">
        <v>0</v>
      </c>
      <c r="C2" s="6"/>
      <c r="D2" s="7"/>
      <c r="E2" s="6"/>
      <c r="F2" s="6"/>
      <c r="G2" s="68"/>
    </row>
    <row r="3" spans="1:7">
      <c r="A3" s="237"/>
      <c r="B3" s="6" t="s">
        <v>1</v>
      </c>
      <c r="C3" s="5"/>
      <c r="D3" s="8"/>
      <c r="E3" s="6"/>
      <c r="F3" s="5"/>
      <c r="G3" s="68"/>
    </row>
    <row r="4" spans="1:7" ht="15.75">
      <c r="A4" s="237"/>
      <c r="B4" s="9" t="s">
        <v>2</v>
      </c>
      <c r="C4" s="10"/>
      <c r="D4" s="11"/>
      <c r="E4" s="6"/>
      <c r="F4" s="10"/>
      <c r="G4" s="68"/>
    </row>
    <row r="5" spans="1:7">
      <c r="A5" s="237"/>
      <c r="B5" s="12" t="s">
        <v>3</v>
      </c>
      <c r="C5" s="13"/>
      <c r="D5" s="14"/>
      <c r="E5" s="6"/>
      <c r="F5" s="13"/>
      <c r="G5" s="68"/>
    </row>
    <row r="6" spans="1:7">
      <c r="A6" s="237"/>
      <c r="B6" s="6"/>
      <c r="C6" s="6"/>
      <c r="D6" s="7"/>
      <c r="E6" s="6"/>
      <c r="F6" s="6"/>
      <c r="G6" s="68"/>
    </row>
    <row r="7" spans="1:7">
      <c r="A7" s="237"/>
      <c r="B7" s="6"/>
      <c r="C7" s="6"/>
      <c r="D7" s="7"/>
      <c r="E7" s="6"/>
      <c r="F7" s="6"/>
      <c r="G7" s="68"/>
    </row>
    <row r="8" spans="1:7">
      <c r="A8" s="237"/>
      <c r="B8" s="6"/>
      <c r="C8" s="6"/>
      <c r="D8" s="7"/>
      <c r="E8" s="6"/>
      <c r="F8" s="6"/>
      <c r="G8" s="68"/>
    </row>
    <row r="9" spans="1:7">
      <c r="A9" s="237"/>
      <c r="B9" s="258" t="s">
        <v>4</v>
      </c>
      <c r="C9" s="258"/>
      <c r="D9" s="258"/>
      <c r="E9" s="258"/>
      <c r="F9" s="258"/>
      <c r="G9" s="68"/>
    </row>
    <row r="10" spans="1:7" ht="27" customHeight="1">
      <c r="A10" s="237"/>
      <c r="B10" s="259" t="s">
        <v>5</v>
      </c>
      <c r="C10" s="259"/>
      <c r="D10" s="259"/>
      <c r="E10" s="259"/>
      <c r="F10" s="259"/>
      <c r="G10" s="68"/>
    </row>
    <row r="11" spans="1:7" ht="27" customHeight="1">
      <c r="A11" s="237"/>
      <c r="B11" s="260"/>
      <c r="C11" s="260"/>
      <c r="D11" s="260"/>
      <c r="E11" s="260"/>
      <c r="F11" s="260"/>
      <c r="G11" s="68"/>
    </row>
    <row r="12" spans="1:7">
      <c r="A12" s="237"/>
      <c r="B12" s="59" t="s">
        <v>6</v>
      </c>
      <c r="C12" s="15" t="s">
        <v>7</v>
      </c>
      <c r="D12" s="16" t="s">
        <v>8</v>
      </c>
      <c r="E12" s="15" t="s">
        <v>9</v>
      </c>
      <c r="F12" s="15" t="s">
        <v>10</v>
      </c>
      <c r="G12" s="68"/>
    </row>
    <row r="13" spans="1:7" ht="33.75">
      <c r="A13" s="237"/>
      <c r="B13" s="67">
        <v>1</v>
      </c>
      <c r="C13" s="17" t="s">
        <v>11</v>
      </c>
      <c r="D13" s="18" t="s">
        <v>12</v>
      </c>
      <c r="E13" s="19" t="s">
        <v>13</v>
      </c>
      <c r="F13" s="19"/>
      <c r="G13" s="68"/>
    </row>
    <row r="14" spans="1:7" ht="33.75">
      <c r="A14" s="237"/>
      <c r="B14" s="67">
        <v>2</v>
      </c>
      <c r="C14" s="17" t="s">
        <v>11</v>
      </c>
      <c r="D14" s="18" t="s">
        <v>14</v>
      </c>
      <c r="E14" s="19" t="s">
        <v>15</v>
      </c>
      <c r="F14" s="19" t="s">
        <v>16</v>
      </c>
      <c r="G14" s="68"/>
    </row>
    <row r="15" spans="1:7" ht="89.1" customHeight="1">
      <c r="A15" s="237"/>
      <c r="B15" s="255">
        <v>2.0099999999999998</v>
      </c>
      <c r="C15" s="249" t="s">
        <v>11</v>
      </c>
      <c r="D15" s="240" t="s">
        <v>17</v>
      </c>
      <c r="E15" s="20" t="s">
        <v>18</v>
      </c>
      <c r="F15" s="20" t="s">
        <v>19</v>
      </c>
      <c r="G15" s="68"/>
    </row>
    <row r="16" spans="1:7" ht="99" customHeight="1">
      <c r="A16" s="237"/>
      <c r="B16" s="256"/>
      <c r="C16" s="250"/>
      <c r="D16" s="241"/>
      <c r="E16" s="21"/>
      <c r="F16" s="21" t="s">
        <v>20</v>
      </c>
      <c r="G16" s="68"/>
    </row>
    <row r="17" spans="1:7" ht="63" customHeight="1">
      <c r="A17" s="237"/>
      <c r="B17" s="257"/>
      <c r="C17" s="251"/>
      <c r="D17" s="242"/>
      <c r="E17" s="17"/>
      <c r="F17" s="17" t="s">
        <v>21</v>
      </c>
      <c r="G17" s="68"/>
    </row>
    <row r="18" spans="1:7" ht="117" customHeight="1">
      <c r="A18" s="237"/>
      <c r="B18" s="255">
        <v>2.02</v>
      </c>
      <c r="C18" s="249" t="s">
        <v>11</v>
      </c>
      <c r="D18" s="240" t="s">
        <v>22</v>
      </c>
      <c r="E18" s="20" t="s">
        <v>23</v>
      </c>
      <c r="F18" s="20" t="s">
        <v>24</v>
      </c>
      <c r="G18" s="68"/>
    </row>
    <row r="19" spans="1:7" ht="71.099999999999994" customHeight="1">
      <c r="A19" s="237"/>
      <c r="B19" s="256"/>
      <c r="C19" s="250"/>
      <c r="D19" s="241"/>
      <c r="E19" s="21" t="s">
        <v>25</v>
      </c>
      <c r="F19" s="21" t="s">
        <v>26</v>
      </c>
      <c r="G19" s="68"/>
    </row>
    <row r="20" spans="1:7" ht="90.75" customHeight="1">
      <c r="A20" s="237"/>
      <c r="B20" s="256"/>
      <c r="C20" s="250"/>
      <c r="D20" s="241"/>
      <c r="E20" s="21"/>
      <c r="F20" s="21" t="s">
        <v>27</v>
      </c>
      <c r="G20" s="68"/>
    </row>
    <row r="21" spans="1:7" ht="74.25" customHeight="1">
      <c r="A21" s="237"/>
      <c r="B21" s="257"/>
      <c r="C21" s="251"/>
      <c r="D21" s="242"/>
      <c r="E21" s="17"/>
      <c r="F21" s="17" t="s">
        <v>28</v>
      </c>
      <c r="G21" s="68"/>
    </row>
    <row r="22" spans="1:7" ht="90" customHeight="1">
      <c r="A22" s="237"/>
      <c r="B22" s="243">
        <v>2.0299999999999998</v>
      </c>
      <c r="C22" s="243" t="s">
        <v>29</v>
      </c>
      <c r="D22" s="246" t="s">
        <v>30</v>
      </c>
      <c r="E22" s="249" t="s">
        <v>31</v>
      </c>
      <c r="F22" s="20" t="s">
        <v>32</v>
      </c>
      <c r="G22" s="68"/>
    </row>
    <row r="23" spans="1:7" ht="109.5" customHeight="1">
      <c r="A23" s="237"/>
      <c r="B23" s="244"/>
      <c r="C23" s="244"/>
      <c r="D23" s="247"/>
      <c r="E23" s="250"/>
      <c r="F23" s="21" t="s">
        <v>33</v>
      </c>
      <c r="G23" s="68"/>
    </row>
    <row r="24" spans="1:7" ht="74.25" customHeight="1">
      <c r="A24" s="237"/>
      <c r="B24" s="245"/>
      <c r="C24" s="245"/>
      <c r="D24" s="248"/>
      <c r="E24" s="251"/>
      <c r="F24" s="17" t="s">
        <v>34</v>
      </c>
      <c r="G24" s="68"/>
    </row>
    <row r="25" spans="1:7" ht="72" customHeight="1">
      <c r="A25" s="237"/>
      <c r="B25" s="67" t="s">
        <v>35</v>
      </c>
      <c r="C25" s="17" t="s">
        <v>36</v>
      </c>
      <c r="D25" s="18" t="s">
        <v>37</v>
      </c>
      <c r="E25" s="17" t="s">
        <v>38</v>
      </c>
      <c r="F25" s="17" t="s">
        <v>39</v>
      </c>
      <c r="G25" s="68"/>
    </row>
    <row r="26" spans="1:7" ht="98.1" customHeight="1">
      <c r="A26" s="237"/>
      <c r="B26" s="252">
        <v>3</v>
      </c>
      <c r="C26" s="255" t="s">
        <v>40</v>
      </c>
      <c r="D26" s="240" t="s">
        <v>41</v>
      </c>
      <c r="E26" s="249" t="s">
        <v>42</v>
      </c>
      <c r="F26" s="20" t="s">
        <v>43</v>
      </c>
      <c r="G26" s="68"/>
    </row>
    <row r="27" spans="1:7" ht="90" customHeight="1">
      <c r="A27" s="237"/>
      <c r="B27" s="253"/>
      <c r="C27" s="256"/>
      <c r="D27" s="241"/>
      <c r="E27" s="250"/>
      <c r="F27" s="21" t="s">
        <v>44</v>
      </c>
      <c r="G27" s="68"/>
    </row>
    <row r="28" spans="1:7" ht="19.350000000000001" customHeight="1">
      <c r="A28" s="237"/>
      <c r="B28" s="253"/>
      <c r="C28" s="256"/>
      <c r="D28" s="241"/>
      <c r="E28" s="250"/>
      <c r="F28" s="21" t="s">
        <v>45</v>
      </c>
      <c r="G28" s="68"/>
    </row>
    <row r="29" spans="1:7" ht="74.650000000000006" customHeight="1">
      <c r="A29" s="237"/>
      <c r="B29" s="253"/>
      <c r="C29" s="256"/>
      <c r="D29" s="241"/>
      <c r="E29" s="250"/>
      <c r="F29" s="21" t="s">
        <v>46</v>
      </c>
      <c r="G29" s="68"/>
    </row>
    <row r="30" spans="1:7" ht="62.65" customHeight="1">
      <c r="A30" s="237"/>
      <c r="B30" s="253"/>
      <c r="C30" s="256"/>
      <c r="D30" s="241"/>
      <c r="E30" s="250"/>
      <c r="F30" s="21" t="s">
        <v>47</v>
      </c>
      <c r="G30" s="68"/>
    </row>
    <row r="31" spans="1:7" ht="81" customHeight="1">
      <c r="A31" s="237"/>
      <c r="B31" s="253"/>
      <c r="C31" s="256"/>
      <c r="D31" s="241"/>
      <c r="E31" s="250"/>
      <c r="F31" s="21" t="s">
        <v>48</v>
      </c>
      <c r="G31" s="68"/>
    </row>
    <row r="32" spans="1:7" ht="48.75" customHeight="1">
      <c r="A32" s="237"/>
      <c r="B32" s="253"/>
      <c r="C32" s="256"/>
      <c r="D32" s="241"/>
      <c r="E32" s="250"/>
      <c r="F32" s="21" t="s">
        <v>49</v>
      </c>
      <c r="G32" s="68"/>
    </row>
    <row r="33" spans="1:7" ht="98.65" customHeight="1">
      <c r="A33" s="237"/>
      <c r="B33" s="253"/>
      <c r="C33" s="256"/>
      <c r="D33" s="241"/>
      <c r="E33" s="250"/>
      <c r="F33" s="21" t="s">
        <v>50</v>
      </c>
      <c r="G33" s="68"/>
    </row>
    <row r="34" spans="1:7" ht="89.1" customHeight="1">
      <c r="A34" s="237"/>
      <c r="B34" s="253"/>
      <c r="C34" s="256"/>
      <c r="D34" s="241"/>
      <c r="E34" s="250"/>
      <c r="F34" s="21" t="s">
        <v>51</v>
      </c>
      <c r="G34" s="68"/>
    </row>
    <row r="35" spans="1:7" ht="29.1" customHeight="1">
      <c r="A35" s="237"/>
      <c r="B35" s="253"/>
      <c r="C35" s="256"/>
      <c r="D35" s="241"/>
      <c r="E35" s="250"/>
      <c r="F35" s="21" t="s">
        <v>52</v>
      </c>
      <c r="G35" s="68"/>
    </row>
    <row r="36" spans="1:7" ht="127.5">
      <c r="A36" s="237"/>
      <c r="B36" s="254"/>
      <c r="C36" s="257"/>
      <c r="D36" s="242"/>
      <c r="E36" s="251"/>
      <c r="F36" s="22" t="s">
        <v>53</v>
      </c>
      <c r="G36" s="68"/>
    </row>
    <row r="37" spans="1:7" ht="112.5">
      <c r="A37" s="237"/>
      <c r="B37" s="66">
        <v>3.01</v>
      </c>
      <c r="C37" s="23" t="s">
        <v>40</v>
      </c>
      <c r="D37" s="18" t="s">
        <v>54</v>
      </c>
      <c r="E37" s="24" t="s">
        <v>55</v>
      </c>
      <c r="F37" s="25" t="s">
        <v>56</v>
      </c>
      <c r="G37" s="68"/>
    </row>
    <row r="38" spans="1:7" ht="101.25">
      <c r="A38" s="237"/>
      <c r="B38" s="66">
        <v>3.02</v>
      </c>
      <c r="C38" s="23" t="s">
        <v>57</v>
      </c>
      <c r="D38" s="18" t="s">
        <v>58</v>
      </c>
      <c r="E38" s="24" t="s">
        <v>59</v>
      </c>
      <c r="F38" s="25" t="s">
        <v>60</v>
      </c>
      <c r="G38" s="68"/>
    </row>
    <row r="39" spans="1:7" ht="101.25">
      <c r="A39" s="237"/>
      <c r="B39" s="26">
        <v>4</v>
      </c>
      <c r="C39" s="60" t="s">
        <v>61</v>
      </c>
      <c r="D39" s="18" t="s">
        <v>62</v>
      </c>
      <c r="E39" s="17" t="s">
        <v>63</v>
      </c>
      <c r="F39" s="17" t="s">
        <v>64</v>
      </c>
      <c r="G39" s="68"/>
    </row>
    <row r="40" spans="1:7" ht="56.25">
      <c r="A40" s="237"/>
      <c r="B40" s="66">
        <v>4.01</v>
      </c>
      <c r="C40" s="60" t="s">
        <v>61</v>
      </c>
      <c r="D40" s="18" t="s">
        <v>65</v>
      </c>
      <c r="E40" s="17" t="s">
        <v>66</v>
      </c>
      <c r="F40" s="17" t="s">
        <v>67</v>
      </c>
      <c r="G40" s="68"/>
    </row>
    <row r="41" spans="1:7" ht="56.25">
      <c r="A41" s="237"/>
      <c r="B41" s="66" t="s">
        <v>68</v>
      </c>
      <c r="C41" s="60" t="s">
        <v>61</v>
      </c>
      <c r="D41" s="18" t="s">
        <v>69</v>
      </c>
      <c r="E41" s="17" t="s">
        <v>70</v>
      </c>
      <c r="F41" s="17" t="s">
        <v>71</v>
      </c>
      <c r="G41" s="68"/>
    </row>
    <row r="42" spans="1:7" ht="56.25">
      <c r="A42" s="237"/>
      <c r="B42" s="66" t="s">
        <v>72</v>
      </c>
      <c r="C42" s="60" t="s">
        <v>61</v>
      </c>
      <c r="D42" s="18" t="s">
        <v>73</v>
      </c>
      <c r="E42" s="17" t="s">
        <v>38</v>
      </c>
      <c r="F42" s="17" t="s">
        <v>74</v>
      </c>
      <c r="G42" s="68"/>
    </row>
    <row r="43" spans="1:7" ht="123.75">
      <c r="A43" s="237"/>
      <c r="B43" s="61">
        <v>4.0999999999999996</v>
      </c>
      <c r="C43" s="60" t="s">
        <v>75</v>
      </c>
      <c r="D43" s="62">
        <v>42867</v>
      </c>
      <c r="E43" s="63" t="s">
        <v>76</v>
      </c>
      <c r="F43" s="17" t="s">
        <v>77</v>
      </c>
      <c r="G43" s="68"/>
    </row>
    <row r="44" spans="1:7" ht="78.75">
      <c r="A44" s="237"/>
      <c r="B44" s="61">
        <v>4.2</v>
      </c>
      <c r="C44" s="60" t="s">
        <v>75</v>
      </c>
      <c r="D44" s="62">
        <v>42704</v>
      </c>
      <c r="E44" s="63" t="s">
        <v>78</v>
      </c>
      <c r="F44" s="17" t="s">
        <v>79</v>
      </c>
      <c r="G44" s="68"/>
    </row>
    <row r="45" spans="1:7" ht="157.5">
      <c r="A45" s="237"/>
      <c r="B45" s="64">
        <v>5</v>
      </c>
      <c r="C45" s="60" t="s">
        <v>75</v>
      </c>
      <c r="D45" s="62">
        <v>42867</v>
      </c>
      <c r="E45" s="63" t="s">
        <v>80</v>
      </c>
      <c r="F45" s="17" t="s">
        <v>81</v>
      </c>
      <c r="G45" s="68"/>
    </row>
    <row r="46" spans="1:7" ht="45">
      <c r="A46" s="237"/>
      <c r="B46" s="61">
        <v>5.01</v>
      </c>
      <c r="C46" s="60" t="s">
        <v>75</v>
      </c>
      <c r="D46" s="62">
        <v>42907</v>
      </c>
      <c r="E46" s="63" t="s">
        <v>1733</v>
      </c>
      <c r="F46" s="17" t="s">
        <v>81</v>
      </c>
      <c r="G46" s="68"/>
    </row>
    <row r="47" spans="1:7" ht="67.5">
      <c r="A47" s="237"/>
      <c r="B47" s="61">
        <v>5.0999999999999996</v>
      </c>
      <c r="C47" s="60" t="s">
        <v>75</v>
      </c>
      <c r="D47" s="62">
        <v>43070</v>
      </c>
      <c r="E47" s="63" t="s">
        <v>82</v>
      </c>
      <c r="F47" s="17" t="s">
        <v>83</v>
      </c>
      <c r="G47" s="68"/>
    </row>
    <row r="48" spans="1:7" ht="56.25">
      <c r="A48" s="237"/>
      <c r="B48" s="61">
        <v>5.1100000000000003</v>
      </c>
      <c r="C48" s="60" t="s">
        <v>84</v>
      </c>
      <c r="D48" s="62">
        <v>43217</v>
      </c>
      <c r="E48" s="63" t="s">
        <v>85</v>
      </c>
      <c r="F48" s="17" t="s">
        <v>86</v>
      </c>
      <c r="G48" s="68"/>
    </row>
    <row r="49" spans="1:7" ht="56.25">
      <c r="A49" s="237"/>
      <c r="B49" s="61">
        <v>5.12</v>
      </c>
      <c r="C49" s="60" t="s">
        <v>84</v>
      </c>
      <c r="D49" s="62">
        <v>43581</v>
      </c>
      <c r="E49" s="63" t="s">
        <v>85</v>
      </c>
      <c r="F49" s="17" t="s">
        <v>87</v>
      </c>
      <c r="G49" s="68"/>
    </row>
    <row r="50" spans="1:7" ht="78.75">
      <c r="A50" s="237"/>
      <c r="B50" s="64">
        <v>6</v>
      </c>
      <c r="C50" s="60" t="s">
        <v>84</v>
      </c>
      <c r="D50" s="62">
        <v>43964</v>
      </c>
      <c r="E50" s="63" t="s">
        <v>88</v>
      </c>
      <c r="F50" s="17" t="s">
        <v>89</v>
      </c>
      <c r="G50" s="68"/>
    </row>
    <row r="51" spans="1:7" ht="45">
      <c r="A51" s="237"/>
      <c r="B51" s="61">
        <v>6.01</v>
      </c>
      <c r="C51" s="60" t="s">
        <v>84</v>
      </c>
      <c r="D51" s="62">
        <v>43970</v>
      </c>
      <c r="E51" s="63" t="s">
        <v>1734</v>
      </c>
      <c r="F51" s="63" t="s">
        <v>89</v>
      </c>
      <c r="G51" s="68"/>
    </row>
    <row r="52" spans="1:7" ht="45">
      <c r="A52" s="237"/>
      <c r="B52" s="61">
        <v>6.1</v>
      </c>
      <c r="C52" s="60" t="s">
        <v>84</v>
      </c>
      <c r="D52" s="62">
        <v>44314</v>
      </c>
      <c r="E52" s="63" t="s">
        <v>1735</v>
      </c>
      <c r="F52" s="63" t="s">
        <v>1552</v>
      </c>
      <c r="G52" s="68"/>
    </row>
    <row r="53" spans="1:7" ht="45">
      <c r="A53" s="237"/>
      <c r="B53" s="61">
        <v>6.2</v>
      </c>
      <c r="C53" s="60" t="s">
        <v>84</v>
      </c>
      <c r="D53" s="62">
        <v>44678</v>
      </c>
      <c r="E53" s="63" t="s">
        <v>1735</v>
      </c>
      <c r="F53" s="63" t="s">
        <v>1736</v>
      </c>
      <c r="G53" s="68"/>
    </row>
    <row r="54" spans="1:7" ht="45">
      <c r="A54" s="237"/>
      <c r="B54" s="61">
        <v>6.21</v>
      </c>
      <c r="C54" s="60" t="s">
        <v>84</v>
      </c>
      <c r="D54" s="62">
        <v>44687</v>
      </c>
      <c r="E54" s="63" t="s">
        <v>1737</v>
      </c>
      <c r="F54" s="63" t="s">
        <v>1736</v>
      </c>
      <c r="G54" s="68"/>
    </row>
    <row r="55" spans="1:7" ht="45">
      <c r="A55" s="237"/>
      <c r="B55" s="61">
        <v>6.22</v>
      </c>
      <c r="C55" s="60" t="s">
        <v>84</v>
      </c>
      <c r="D55" s="70">
        <v>44692</v>
      </c>
      <c r="E55" s="63" t="s">
        <v>1734</v>
      </c>
      <c r="F55" s="63" t="s">
        <v>1736</v>
      </c>
      <c r="G55" s="68"/>
    </row>
    <row r="56" spans="1:7" ht="15.75" thickBot="1">
      <c r="A56" s="238"/>
      <c r="B56" s="239" t="s">
        <v>1739</v>
      </c>
      <c r="C56" s="239"/>
      <c r="D56" s="239"/>
      <c r="E56" s="239"/>
      <c r="F56" s="239"/>
      <c r="G56" s="69"/>
    </row>
    <row r="57" spans="1:7" ht="15.75" thickTop="1"/>
  </sheetData>
  <mergeCells count="18">
    <mergeCell ref="B18:B21"/>
    <mergeCell ref="C18:C21"/>
    <mergeCell ref="A2:A56"/>
    <mergeCell ref="B56:F56"/>
    <mergeCell ref="D18:D21"/>
    <mergeCell ref="B22:B24"/>
    <mergeCell ref="C22:C24"/>
    <mergeCell ref="D22:D24"/>
    <mergeCell ref="E22:E24"/>
    <mergeCell ref="B26:B36"/>
    <mergeCell ref="C26:C36"/>
    <mergeCell ref="D26:D36"/>
    <mergeCell ref="E26:E36"/>
    <mergeCell ref="B9:F9"/>
    <mergeCell ref="B10:F11"/>
    <mergeCell ref="B15:B17"/>
    <mergeCell ref="C15:C17"/>
    <mergeCell ref="D15:D17"/>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77"/>
  <sheetViews>
    <sheetView workbookViewId="0"/>
  </sheetViews>
  <sheetFormatPr defaultColWidth="10.140625" defaultRowHeight="15"/>
  <cols>
    <col min="1" max="1" width="163.42578125" customWidth="1"/>
    <col min="2" max="2" width="3.42578125" customWidth="1"/>
  </cols>
  <sheetData>
    <row r="1" spans="1:2" ht="100.5" customHeight="1">
      <c r="A1" s="28" t="s">
        <v>90</v>
      </c>
      <c r="B1" s="29" t="s">
        <v>91</v>
      </c>
    </row>
    <row r="2" spans="1:2" ht="30.75">
      <c r="A2" s="30" t="s">
        <v>92</v>
      </c>
      <c r="B2" s="29" t="s">
        <v>93</v>
      </c>
    </row>
    <row r="3" spans="1:2" ht="165">
      <c r="A3" s="31" t="s">
        <v>94</v>
      </c>
      <c r="B3" s="29" t="s">
        <v>95</v>
      </c>
    </row>
    <row r="4" spans="1:2" ht="222.6" customHeight="1">
      <c r="A4" s="31" t="s">
        <v>96</v>
      </c>
      <c r="B4" s="29" t="s">
        <v>97</v>
      </c>
    </row>
    <row r="5" spans="1:2" ht="15.75">
      <c r="A5" s="32"/>
      <c r="B5" s="29"/>
    </row>
    <row r="6" spans="1:2" ht="30.75">
      <c r="A6" s="30" t="s">
        <v>98</v>
      </c>
      <c r="B6" s="29" t="s">
        <v>93</v>
      </c>
    </row>
    <row r="7" spans="1:2" ht="15.75">
      <c r="A7" s="33" t="s">
        <v>99</v>
      </c>
      <c r="B7" s="29"/>
    </row>
    <row r="8" spans="1:2" ht="30">
      <c r="A8" s="31" t="s">
        <v>100</v>
      </c>
      <c r="B8" s="29"/>
    </row>
    <row r="9" spans="1:2" ht="405.6" customHeight="1">
      <c r="A9" s="34" t="s">
        <v>101</v>
      </c>
      <c r="B9" s="29" t="s">
        <v>91</v>
      </c>
    </row>
    <row r="10" spans="1:2" ht="36" customHeight="1">
      <c r="A10" s="31" t="s">
        <v>102</v>
      </c>
      <c r="B10" s="29"/>
    </row>
    <row r="11" spans="1:2" ht="35.25" customHeight="1">
      <c r="A11" s="31" t="s">
        <v>103</v>
      </c>
      <c r="B11" s="29"/>
    </row>
    <row r="12" spans="1:2" ht="30.75">
      <c r="A12" s="31" t="s">
        <v>104</v>
      </c>
      <c r="B12" s="29" t="s">
        <v>93</v>
      </c>
    </row>
    <row r="13" spans="1:2" ht="33.75" customHeight="1">
      <c r="A13" s="31" t="s">
        <v>105</v>
      </c>
      <c r="B13" s="29"/>
    </row>
    <row r="14" spans="1:2" ht="30">
      <c r="A14" s="31" t="s">
        <v>106</v>
      </c>
      <c r="B14" s="29"/>
    </row>
    <row r="15" spans="1:2" ht="25.5" customHeight="1">
      <c r="A15" s="31" t="s">
        <v>107</v>
      </c>
      <c r="B15" s="29"/>
    </row>
    <row r="16" spans="1:2" ht="45">
      <c r="A16" s="31" t="s">
        <v>108</v>
      </c>
      <c r="B16" s="29"/>
    </row>
    <row r="17" spans="1:2" ht="15.75">
      <c r="A17" s="31" t="s">
        <v>109</v>
      </c>
      <c r="B17" s="29"/>
    </row>
    <row r="18" spans="1:2" ht="30">
      <c r="A18" s="31" t="s">
        <v>110</v>
      </c>
      <c r="B18" s="29"/>
    </row>
    <row r="19" spans="1:2" ht="15.75">
      <c r="A19" s="31" t="s">
        <v>111</v>
      </c>
      <c r="B19" s="29"/>
    </row>
    <row r="20" spans="1:2" ht="33.75" customHeight="1">
      <c r="A20" s="31" t="s">
        <v>112</v>
      </c>
      <c r="B20" s="29"/>
    </row>
    <row r="21" spans="1:2" ht="30.75">
      <c r="A21" s="31" t="s">
        <v>113</v>
      </c>
      <c r="B21" s="29" t="s">
        <v>93</v>
      </c>
    </row>
    <row r="22" spans="1:2" ht="15.75">
      <c r="A22" s="32"/>
      <c r="B22" s="29"/>
    </row>
    <row r="23" spans="1:2" ht="30.75">
      <c r="A23" s="30" t="s">
        <v>114</v>
      </c>
      <c r="B23" s="29" t="s">
        <v>93</v>
      </c>
    </row>
    <row r="24" spans="1:2" ht="80.650000000000006" customHeight="1">
      <c r="A24" s="31" t="s">
        <v>115</v>
      </c>
      <c r="B24" s="29" t="s">
        <v>116</v>
      </c>
    </row>
    <row r="25" spans="1:2" ht="72" customHeight="1">
      <c r="A25" s="31" t="s">
        <v>117</v>
      </c>
      <c r="B25" s="29" t="s">
        <v>93</v>
      </c>
    </row>
    <row r="26" spans="1:2" ht="280.89999999999998" customHeight="1">
      <c r="A26" s="31" t="s">
        <v>118</v>
      </c>
      <c r="B26" s="29" t="s">
        <v>93</v>
      </c>
    </row>
    <row r="27" spans="1:2" ht="30.75">
      <c r="A27" s="31" t="s">
        <v>119</v>
      </c>
      <c r="B27" s="29" t="s">
        <v>93</v>
      </c>
    </row>
    <row r="28" spans="1:2" ht="247.5" customHeight="1">
      <c r="A28" s="31" t="s">
        <v>120</v>
      </c>
      <c r="B28" s="29"/>
    </row>
    <row r="29" spans="1:2" ht="157.15" customHeight="1">
      <c r="A29" s="31" t="s">
        <v>121</v>
      </c>
      <c r="B29" s="29" t="s">
        <v>93</v>
      </c>
    </row>
    <row r="30" spans="1:2" ht="181.9" customHeight="1">
      <c r="A30" s="31" t="s">
        <v>1738</v>
      </c>
      <c r="B30" s="29"/>
    </row>
    <row r="31" spans="1:2" ht="135">
      <c r="A31" s="31" t="s">
        <v>122</v>
      </c>
      <c r="B31" s="29" t="s">
        <v>93</v>
      </c>
    </row>
    <row r="32" spans="1:2" ht="234.6" customHeight="1">
      <c r="A32" s="31" t="s">
        <v>123</v>
      </c>
      <c r="B32" s="29" t="s">
        <v>116</v>
      </c>
    </row>
    <row r="33" spans="1:2" ht="75">
      <c r="A33" s="31" t="s">
        <v>124</v>
      </c>
      <c r="B33" s="29"/>
    </row>
    <row r="34" spans="1:2" ht="60">
      <c r="A34" s="31" t="s">
        <v>125</v>
      </c>
      <c r="B34" s="29" t="s">
        <v>93</v>
      </c>
    </row>
    <row r="35" spans="1:2" ht="21" customHeight="1">
      <c r="A35" s="31" t="s">
        <v>126</v>
      </c>
      <c r="B35" s="29"/>
    </row>
    <row r="36" spans="1:2" ht="15.75">
      <c r="A36" s="32"/>
      <c r="B36" s="29"/>
    </row>
    <row r="37" spans="1:2" ht="45">
      <c r="A37" s="30" t="s">
        <v>127</v>
      </c>
      <c r="B37" s="29" t="s">
        <v>93</v>
      </c>
    </row>
    <row r="38" spans="1:2" ht="135.75">
      <c r="A38" s="31" t="s">
        <v>128</v>
      </c>
      <c r="B38" s="29" t="s">
        <v>129</v>
      </c>
    </row>
    <row r="39" spans="1:2" ht="60">
      <c r="A39" s="31" t="s">
        <v>130</v>
      </c>
      <c r="B39" s="29"/>
    </row>
    <row r="40" spans="1:2" ht="65.650000000000006" customHeight="1">
      <c r="A40" s="31" t="s">
        <v>131</v>
      </c>
      <c r="B40" s="29"/>
    </row>
    <row r="41" spans="1:2" ht="75.75">
      <c r="A41" s="31" t="s">
        <v>132</v>
      </c>
      <c r="B41" s="29" t="s">
        <v>133</v>
      </c>
    </row>
    <row r="42" spans="1:2" ht="180">
      <c r="A42" s="31" t="s">
        <v>134</v>
      </c>
      <c r="B42" s="29" t="s">
        <v>116</v>
      </c>
    </row>
    <row r="43" spans="1:2" ht="150">
      <c r="A43" s="31" t="s">
        <v>135</v>
      </c>
      <c r="B43" s="29" t="s">
        <v>136</v>
      </c>
    </row>
    <row r="44" spans="1:2" ht="135">
      <c r="A44" s="31" t="s">
        <v>137</v>
      </c>
      <c r="B44" s="29" t="s">
        <v>93</v>
      </c>
    </row>
    <row r="45" spans="1:2" ht="120.75">
      <c r="A45" s="31" t="s">
        <v>138</v>
      </c>
      <c r="B45" s="29" t="s">
        <v>95</v>
      </c>
    </row>
    <row r="46" spans="1:2" ht="85.5" customHeight="1">
      <c r="A46" s="31" t="s">
        <v>139</v>
      </c>
      <c r="B46" s="29" t="s">
        <v>93</v>
      </c>
    </row>
    <row r="47" spans="1:2" ht="15.75">
      <c r="A47" s="32"/>
      <c r="B47" s="29"/>
    </row>
    <row r="48" spans="1:2" ht="30.75">
      <c r="A48" s="30" t="s">
        <v>140</v>
      </c>
      <c r="B48" s="29" t="s">
        <v>93</v>
      </c>
    </row>
    <row r="49" spans="1:2" ht="22.5" customHeight="1">
      <c r="A49" s="33" t="s">
        <v>141</v>
      </c>
      <c r="B49" s="29"/>
    </row>
    <row r="50" spans="1:2" ht="60.75">
      <c r="A50" s="31" t="s">
        <v>142</v>
      </c>
      <c r="B50" s="29" t="s">
        <v>91</v>
      </c>
    </row>
    <row r="51" spans="1:2" ht="51" customHeight="1">
      <c r="A51" s="31" t="s">
        <v>143</v>
      </c>
      <c r="B51" s="29" t="s">
        <v>93</v>
      </c>
    </row>
    <row r="52" spans="1:2" ht="44.65" customHeight="1">
      <c r="A52" s="31" t="s">
        <v>144</v>
      </c>
      <c r="B52" s="29"/>
    </row>
    <row r="53" spans="1:2" ht="79.150000000000006" customHeight="1">
      <c r="A53" s="35" t="s">
        <v>145</v>
      </c>
      <c r="B53" s="29" t="s">
        <v>93</v>
      </c>
    </row>
    <row r="54" spans="1:2" ht="60.75">
      <c r="A54" s="31" t="s">
        <v>146</v>
      </c>
      <c r="B54" s="29" t="s">
        <v>91</v>
      </c>
    </row>
    <row r="55" spans="1:2" ht="75.75">
      <c r="A55" s="31" t="s">
        <v>147</v>
      </c>
      <c r="B55" s="29" t="s">
        <v>133</v>
      </c>
    </row>
    <row r="56" spans="1:2" ht="60.75">
      <c r="A56" s="31" t="s">
        <v>148</v>
      </c>
      <c r="B56" s="29" t="s">
        <v>91</v>
      </c>
    </row>
    <row r="57" spans="1:2" ht="60.75">
      <c r="A57" s="31" t="s">
        <v>149</v>
      </c>
      <c r="B57" s="29" t="s">
        <v>91</v>
      </c>
    </row>
    <row r="58" spans="1:2" ht="60.75">
      <c r="A58" s="31" t="s">
        <v>150</v>
      </c>
      <c r="B58" s="29" t="s">
        <v>91</v>
      </c>
    </row>
    <row r="59" spans="1:2" ht="30.75">
      <c r="A59" s="31" t="s">
        <v>151</v>
      </c>
      <c r="B59" s="29" t="s">
        <v>93</v>
      </c>
    </row>
    <row r="60" spans="1:2" ht="45" customHeight="1">
      <c r="A60" s="31" t="s">
        <v>152</v>
      </c>
      <c r="B60" s="29" t="s">
        <v>116</v>
      </c>
    </row>
    <row r="61" spans="1:2" ht="180">
      <c r="A61" s="31" t="s">
        <v>153</v>
      </c>
      <c r="B61" s="29" t="s">
        <v>116</v>
      </c>
    </row>
    <row r="62" spans="1:2" ht="60.75">
      <c r="A62" s="31" t="s">
        <v>154</v>
      </c>
      <c r="B62" s="29" t="s">
        <v>91</v>
      </c>
    </row>
    <row r="63" spans="1:2" ht="125.45" customHeight="1">
      <c r="A63" s="31" t="s">
        <v>155</v>
      </c>
      <c r="B63" s="29" t="s">
        <v>91</v>
      </c>
    </row>
    <row r="64" spans="1:2" ht="136.15" customHeight="1">
      <c r="A64" s="31" t="s">
        <v>156</v>
      </c>
      <c r="B64" s="29"/>
    </row>
    <row r="65" spans="1:2" ht="90">
      <c r="A65" s="31" t="s">
        <v>157</v>
      </c>
      <c r="B65" s="29"/>
    </row>
    <row r="66" spans="1:2" ht="110.25" customHeight="1">
      <c r="A66" s="31" t="s">
        <v>158</v>
      </c>
      <c r="B66" s="29"/>
    </row>
    <row r="67" spans="1:2" ht="15.75">
      <c r="A67" s="36"/>
      <c r="B67" s="29"/>
    </row>
    <row r="68" spans="1:2" ht="34.5" customHeight="1">
      <c r="A68" s="30" t="s">
        <v>159</v>
      </c>
      <c r="B68" s="29"/>
    </row>
    <row r="69" spans="1:2" ht="15.75">
      <c r="A69" s="36"/>
      <c r="B69" s="29"/>
    </row>
    <row r="70" spans="1:2" ht="80.650000000000006" customHeight="1">
      <c r="A70" s="30" t="s">
        <v>160</v>
      </c>
      <c r="B70" s="29" t="s">
        <v>93</v>
      </c>
    </row>
    <row r="71" spans="1:2" ht="93.6" customHeight="1">
      <c r="A71" s="33" t="s">
        <v>161</v>
      </c>
      <c r="B71" s="29" t="s">
        <v>162</v>
      </c>
    </row>
    <row r="72" spans="1:2" ht="155.44999999999999" customHeight="1">
      <c r="A72" s="33" t="s">
        <v>163</v>
      </c>
      <c r="B72" s="29" t="s">
        <v>136</v>
      </c>
    </row>
    <row r="73" spans="1:2" ht="75.75">
      <c r="A73" s="33" t="s">
        <v>164</v>
      </c>
      <c r="B73" s="29" t="s">
        <v>133</v>
      </c>
    </row>
    <row r="74" spans="1:2" ht="30.75">
      <c r="A74" s="31"/>
      <c r="B74" s="29" t="s">
        <v>93</v>
      </c>
    </row>
    <row r="75" spans="1:2" ht="15.75">
      <c r="A75" s="31" t="s">
        <v>1739</v>
      </c>
      <c r="B75" s="37"/>
    </row>
    <row r="76" spans="1:2" ht="15.75">
      <c r="A76" s="65" t="s">
        <v>165</v>
      </c>
      <c r="B76" s="37"/>
    </row>
    <row r="77" spans="1:2" ht="15.75">
      <c r="A77" s="38" t="s">
        <v>1740</v>
      </c>
    </row>
  </sheetData>
  <hyperlinks>
    <hyperlink ref="A76" location="Declaration!A1" display="Return to declaration tab" xr:uid="{00000000-0004-0000-01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34"/>
  <sheetViews>
    <sheetView workbookViewId="0">
      <selection activeCell="B2" sqref="B2"/>
    </sheetView>
  </sheetViews>
  <sheetFormatPr defaultColWidth="10.140625" defaultRowHeight="15"/>
  <cols>
    <col min="1" max="1" width="1.85546875" customWidth="1"/>
    <col min="2" max="2" width="40.7109375" customWidth="1"/>
    <col min="3" max="3" width="120.7109375" customWidth="1"/>
    <col min="4" max="5" width="1.85546875" customWidth="1"/>
    <col min="6" max="6" width="5.28515625" customWidth="1"/>
    <col min="7" max="7" width="5.5703125" customWidth="1"/>
  </cols>
  <sheetData>
    <row r="1" spans="1:5" ht="15.75" thickTop="1">
      <c r="A1" s="261"/>
      <c r="B1" s="262"/>
      <c r="C1" s="262"/>
      <c r="D1" s="263"/>
    </row>
    <row r="2" spans="1:5" ht="71.25" customHeight="1">
      <c r="A2" s="39"/>
      <c r="B2" s="71" t="s">
        <v>166</v>
      </c>
      <c r="C2" s="71" t="s">
        <v>167</v>
      </c>
      <c r="D2" s="264"/>
      <c r="E2" s="37"/>
    </row>
    <row r="3" spans="1:5" ht="64.150000000000006" customHeight="1">
      <c r="A3" s="39"/>
      <c r="B3" s="72" t="s">
        <v>168</v>
      </c>
      <c r="C3" s="72" t="s">
        <v>169</v>
      </c>
      <c r="D3" s="264"/>
      <c r="E3" s="29" t="s">
        <v>116</v>
      </c>
    </row>
    <row r="4" spans="1:5" ht="63.75" customHeight="1">
      <c r="A4" s="39"/>
      <c r="B4" s="72" t="s">
        <v>170</v>
      </c>
      <c r="C4" s="72" t="s">
        <v>171</v>
      </c>
      <c r="D4" s="264"/>
      <c r="E4" s="29"/>
    </row>
    <row r="5" spans="1:5" ht="60">
      <c r="A5" s="39"/>
      <c r="B5" s="72" t="s">
        <v>172</v>
      </c>
      <c r="C5" s="72" t="s">
        <v>173</v>
      </c>
      <c r="D5" s="264"/>
      <c r="E5" s="29"/>
    </row>
    <row r="6" spans="1:5" ht="151.15" customHeight="1">
      <c r="A6" s="39"/>
      <c r="B6" s="72" t="s">
        <v>174</v>
      </c>
      <c r="C6" s="72" t="s">
        <v>175</v>
      </c>
      <c r="D6" s="264"/>
      <c r="E6" s="29" t="s">
        <v>91</v>
      </c>
    </row>
    <row r="7" spans="1:5" ht="105.6" customHeight="1">
      <c r="A7" s="39"/>
      <c r="B7" s="72" t="s">
        <v>176</v>
      </c>
      <c r="C7" s="72" t="s">
        <v>177</v>
      </c>
      <c r="D7" s="264"/>
      <c r="E7" s="29" t="s">
        <v>91</v>
      </c>
    </row>
    <row r="8" spans="1:5" ht="135.75">
      <c r="A8" s="39"/>
      <c r="B8" s="72" t="s">
        <v>178</v>
      </c>
      <c r="C8" s="72" t="s">
        <v>179</v>
      </c>
      <c r="D8" s="264"/>
      <c r="E8" s="29" t="s">
        <v>129</v>
      </c>
    </row>
    <row r="9" spans="1:5" ht="60.75">
      <c r="A9" s="39"/>
      <c r="B9" s="72" t="s">
        <v>180</v>
      </c>
      <c r="C9" s="72" t="s">
        <v>181</v>
      </c>
      <c r="D9" s="264"/>
      <c r="E9" s="29" t="s">
        <v>91</v>
      </c>
    </row>
    <row r="10" spans="1:5" ht="45.75">
      <c r="A10" s="39"/>
      <c r="B10" s="72" t="s">
        <v>182</v>
      </c>
      <c r="C10" s="72" t="s">
        <v>183</v>
      </c>
      <c r="D10" s="264"/>
      <c r="E10" s="29" t="s">
        <v>116</v>
      </c>
    </row>
    <row r="11" spans="1:5" ht="60" hidden="1">
      <c r="A11" s="39"/>
      <c r="B11" s="72" t="s">
        <v>184</v>
      </c>
      <c r="C11" s="72" t="s">
        <v>185</v>
      </c>
      <c r="D11" s="264"/>
      <c r="E11" s="29" t="s">
        <v>116</v>
      </c>
    </row>
    <row r="12" spans="1:5" ht="60">
      <c r="A12" s="39"/>
      <c r="B12" s="72" t="s">
        <v>186</v>
      </c>
      <c r="C12" s="72" t="s">
        <v>187</v>
      </c>
      <c r="D12" s="264"/>
      <c r="E12" s="29" t="s">
        <v>116</v>
      </c>
    </row>
    <row r="13" spans="1:5" ht="107.25" customHeight="1">
      <c r="A13" s="39"/>
      <c r="B13" s="72" t="s">
        <v>188</v>
      </c>
      <c r="C13" s="72" t="s">
        <v>189</v>
      </c>
      <c r="D13" s="264"/>
      <c r="E13" s="29" t="s">
        <v>133</v>
      </c>
    </row>
    <row r="14" spans="1:5" ht="300">
      <c r="A14" s="39"/>
      <c r="B14" s="72" t="s">
        <v>190</v>
      </c>
      <c r="C14" s="72" t="s">
        <v>191</v>
      </c>
      <c r="D14" s="264"/>
      <c r="E14" s="29" t="s">
        <v>116</v>
      </c>
    </row>
    <row r="15" spans="1:5" ht="135">
      <c r="A15" s="39"/>
      <c r="B15" s="72" t="s">
        <v>192</v>
      </c>
      <c r="C15" s="72" t="s">
        <v>193</v>
      </c>
      <c r="D15" s="264"/>
      <c r="E15" s="29" t="s">
        <v>116</v>
      </c>
    </row>
    <row r="16" spans="1:5" ht="60">
      <c r="A16" s="39"/>
      <c r="B16" s="72" t="s">
        <v>194</v>
      </c>
      <c r="C16" s="72" t="s">
        <v>195</v>
      </c>
      <c r="D16" s="264"/>
      <c r="E16" s="29" t="s">
        <v>116</v>
      </c>
    </row>
    <row r="17" spans="1:5" ht="180">
      <c r="A17" s="39"/>
      <c r="B17" s="72" t="s">
        <v>196</v>
      </c>
      <c r="C17" s="72" t="s">
        <v>197</v>
      </c>
      <c r="D17" s="264"/>
      <c r="E17" s="29" t="s">
        <v>116</v>
      </c>
    </row>
    <row r="18" spans="1:5" ht="150">
      <c r="A18" s="39"/>
      <c r="B18" s="72" t="s">
        <v>198</v>
      </c>
      <c r="C18" s="72" t="s">
        <v>199</v>
      </c>
      <c r="D18" s="264"/>
      <c r="E18" s="29" t="s">
        <v>116</v>
      </c>
    </row>
    <row r="19" spans="1:5" ht="15.75">
      <c r="A19" s="39"/>
      <c r="B19" s="72" t="s">
        <v>200</v>
      </c>
      <c r="C19" s="72" t="s">
        <v>201</v>
      </c>
      <c r="D19" s="264"/>
      <c r="E19" s="29"/>
    </row>
    <row r="20" spans="1:5" ht="45">
      <c r="A20" s="39"/>
      <c r="B20" s="72" t="s">
        <v>202</v>
      </c>
      <c r="C20" s="72" t="s">
        <v>203</v>
      </c>
      <c r="D20" s="264"/>
      <c r="E20" s="29"/>
    </row>
    <row r="21" spans="1:5" ht="15.75">
      <c r="A21" s="39"/>
      <c r="B21" s="72" t="s">
        <v>204</v>
      </c>
      <c r="C21" s="72" t="s">
        <v>205</v>
      </c>
      <c r="D21" s="264"/>
      <c r="E21" s="29"/>
    </row>
    <row r="22" spans="1:5" ht="106.5" customHeight="1">
      <c r="A22" s="39"/>
      <c r="B22" s="72" t="s">
        <v>206</v>
      </c>
      <c r="C22" s="72" t="s">
        <v>207</v>
      </c>
      <c r="D22" s="264"/>
      <c r="E22" s="29"/>
    </row>
    <row r="23" spans="1:5" ht="60">
      <c r="A23" s="39"/>
      <c r="B23" s="72" t="s">
        <v>208</v>
      </c>
      <c r="C23" s="72" t="s">
        <v>209</v>
      </c>
      <c r="D23" s="264"/>
      <c r="E23" s="29"/>
    </row>
    <row r="24" spans="1:5" ht="168" customHeight="1">
      <c r="A24" s="39"/>
      <c r="B24" s="72" t="s">
        <v>210</v>
      </c>
      <c r="C24" s="72" t="s">
        <v>211</v>
      </c>
      <c r="D24" s="264"/>
      <c r="E24" s="29"/>
    </row>
    <row r="25" spans="1:5" ht="177.6" customHeight="1">
      <c r="A25" s="39"/>
      <c r="B25" s="72" t="s">
        <v>212</v>
      </c>
      <c r="C25" s="72" t="s">
        <v>213</v>
      </c>
      <c r="D25" s="264"/>
      <c r="E25" s="29" t="s">
        <v>116</v>
      </c>
    </row>
    <row r="26" spans="1:5" ht="75.75">
      <c r="A26" s="39"/>
      <c r="B26" s="72" t="s">
        <v>214</v>
      </c>
      <c r="C26" s="72" t="s">
        <v>215</v>
      </c>
      <c r="D26" s="264"/>
      <c r="E26" s="29" t="s">
        <v>133</v>
      </c>
    </row>
    <row r="27" spans="1:5" ht="75">
      <c r="A27" s="39"/>
      <c r="B27" s="72" t="s">
        <v>216</v>
      </c>
      <c r="C27" s="72" t="s">
        <v>217</v>
      </c>
      <c r="D27" s="264"/>
      <c r="E27" s="29" t="s">
        <v>116</v>
      </c>
    </row>
    <row r="28" spans="1:5" ht="60.75">
      <c r="A28" s="39"/>
      <c r="B28" s="72" t="s">
        <v>218</v>
      </c>
      <c r="C28" s="72" t="s">
        <v>219</v>
      </c>
      <c r="D28" s="264"/>
      <c r="E28" s="29" t="s">
        <v>91</v>
      </c>
    </row>
    <row r="29" spans="1:5" ht="90">
      <c r="A29" s="39"/>
      <c r="B29" s="72" t="s">
        <v>220</v>
      </c>
      <c r="C29" s="72" t="s">
        <v>221</v>
      </c>
      <c r="D29" s="264"/>
      <c r="E29" s="29" t="s">
        <v>133</v>
      </c>
    </row>
    <row r="30" spans="1:5" ht="151.9" customHeight="1">
      <c r="A30" s="39"/>
      <c r="B30" s="72" t="s">
        <v>222</v>
      </c>
      <c r="C30" s="72" t="s">
        <v>223</v>
      </c>
      <c r="D30" s="264"/>
      <c r="E30" s="29" t="s">
        <v>224</v>
      </c>
    </row>
    <row r="31" spans="1:5" ht="136.9" customHeight="1">
      <c r="A31" s="39"/>
      <c r="B31" s="72" t="s">
        <v>225</v>
      </c>
      <c r="C31" s="72" t="s">
        <v>226</v>
      </c>
      <c r="D31" s="264"/>
      <c r="E31" s="29"/>
    </row>
    <row r="32" spans="1:5" ht="15.75">
      <c r="A32" s="39"/>
      <c r="B32" s="266" t="s">
        <v>1739</v>
      </c>
      <c r="C32" s="266"/>
      <c r="D32" s="264"/>
      <c r="E32" s="29"/>
    </row>
    <row r="33" spans="1:4" ht="15.75" thickBot="1">
      <c r="A33" s="40"/>
      <c r="B33" s="41"/>
      <c r="C33" s="41"/>
      <c r="D33" s="265"/>
    </row>
    <row r="34" spans="1:4" ht="15.75" thickTop="1"/>
  </sheetData>
  <mergeCells count="3">
    <mergeCell ref="A1:D1"/>
    <mergeCell ref="D2:D33"/>
    <mergeCell ref="B32:C32"/>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sheetPr>
  <dimension ref="A1:AH111"/>
  <sheetViews>
    <sheetView showGridLines="0" zoomScale="85" zoomScaleNormal="85" workbookViewId="0">
      <selection activeCell="D8" sqref="D8:J8"/>
    </sheetView>
  </sheetViews>
  <sheetFormatPr defaultColWidth="10.140625" defaultRowHeight="15"/>
  <cols>
    <col min="1" max="1" width="2.140625" customWidth="1"/>
    <col min="2" max="2" width="95" customWidth="1"/>
    <col min="3" max="3" width="1.85546875" customWidth="1"/>
    <col min="4" max="5" width="19" customWidth="1"/>
    <col min="6" max="6" width="1.85546875" customWidth="1"/>
    <col min="7" max="9" width="19" customWidth="1"/>
    <col min="10" max="10" width="20.42578125" customWidth="1"/>
    <col min="11" max="11" width="1.85546875" customWidth="1"/>
    <col min="12" max="12" width="4.140625" hidden="1" customWidth="1"/>
    <col min="13" max="15" width="5.5703125" hidden="1" customWidth="1"/>
    <col min="16" max="23" width="10.42578125" hidden="1" customWidth="1"/>
    <col min="24" max="24" width="10.42578125" customWidth="1"/>
  </cols>
  <sheetData>
    <row r="1" spans="1:34" ht="15.75" customHeight="1" thickTop="1">
      <c r="A1" s="304"/>
      <c r="B1" s="305"/>
      <c r="C1" s="305"/>
      <c r="D1" s="305"/>
      <c r="E1" s="305"/>
      <c r="F1" s="305"/>
      <c r="G1" s="305"/>
      <c r="H1" s="305"/>
      <c r="I1" s="305"/>
      <c r="J1" s="305"/>
      <c r="K1" s="306"/>
      <c r="L1" s="92"/>
      <c r="P1" s="93"/>
      <c r="Q1" s="93"/>
      <c r="R1" s="93"/>
      <c r="S1" s="93"/>
      <c r="T1" s="93"/>
      <c r="U1" s="93"/>
      <c r="V1" s="93"/>
      <c r="W1" s="93"/>
      <c r="X1" s="93"/>
      <c r="Y1" s="93"/>
      <c r="Z1" s="93"/>
      <c r="AA1" s="93"/>
      <c r="AB1" s="93"/>
      <c r="AC1" s="93"/>
      <c r="AD1" s="93"/>
      <c r="AE1" s="93"/>
      <c r="AF1" s="93"/>
      <c r="AG1" s="93"/>
      <c r="AH1" s="93"/>
    </row>
    <row r="2" spans="1:34" ht="82.35" customHeight="1">
      <c r="A2" s="94"/>
      <c r="B2" s="95"/>
      <c r="C2" s="96"/>
      <c r="D2" s="307" t="s">
        <v>1511</v>
      </c>
      <c r="E2" s="308"/>
      <c r="F2" s="308"/>
      <c r="G2" s="308"/>
      <c r="H2" s="308"/>
      <c r="I2" s="308"/>
      <c r="J2" s="309"/>
      <c r="K2" s="97"/>
      <c r="L2" s="98"/>
      <c r="N2" s="56"/>
      <c r="O2" s="56"/>
      <c r="P2" s="93"/>
      <c r="Q2" s="93"/>
      <c r="R2" s="93"/>
      <c r="S2" s="93"/>
      <c r="T2" s="93"/>
      <c r="U2" s="93"/>
      <c r="V2" s="93"/>
      <c r="W2" s="93"/>
      <c r="X2" s="93"/>
      <c r="Y2" s="93"/>
      <c r="Z2" s="93"/>
      <c r="AA2" s="93"/>
      <c r="AB2" s="93"/>
      <c r="AC2" s="93"/>
      <c r="AD2" s="93"/>
      <c r="AE2" s="93"/>
      <c r="AF2" s="93"/>
      <c r="AG2" s="93"/>
      <c r="AH2" s="93"/>
    </row>
    <row r="3" spans="1:34" ht="139.5" customHeight="1">
      <c r="A3" s="94"/>
      <c r="B3" s="99" t="s">
        <v>227</v>
      </c>
      <c r="C3" s="100"/>
      <c r="D3" s="101" t="s">
        <v>228</v>
      </c>
      <c r="E3" s="93"/>
      <c r="F3" s="276"/>
      <c r="G3" s="276"/>
      <c r="H3" s="276"/>
      <c r="I3" s="102"/>
      <c r="J3" s="103" t="s">
        <v>1741</v>
      </c>
      <c r="K3" s="97"/>
      <c r="L3" s="92"/>
      <c r="P3" s="104">
        <f>MATCH($D$3,LN,0)</f>
        <v>1</v>
      </c>
    </row>
    <row r="4" spans="1:34" ht="15.75" customHeight="1">
      <c r="A4" s="94"/>
      <c r="B4" s="313" t="s">
        <v>1512</v>
      </c>
      <c r="C4" s="313"/>
      <c r="D4" s="313"/>
      <c r="E4" s="313"/>
      <c r="F4" s="313"/>
      <c r="G4" s="313"/>
      <c r="H4" s="313"/>
      <c r="I4" s="321" t="s">
        <v>1828</v>
      </c>
      <c r="J4" s="321"/>
      <c r="K4" s="97"/>
      <c r="L4" s="105"/>
      <c r="P4" s="93"/>
      <c r="Q4" s="93"/>
      <c r="R4" s="93"/>
      <c r="S4" s="93"/>
      <c r="T4" s="93"/>
      <c r="U4" s="93"/>
      <c r="V4" s="93"/>
      <c r="W4" s="93"/>
      <c r="X4" s="93"/>
      <c r="Y4" s="93"/>
      <c r="Z4" s="93"/>
      <c r="AA4" s="93"/>
      <c r="AB4" s="93"/>
      <c r="AC4" s="93"/>
      <c r="AD4" s="93"/>
      <c r="AE4" s="93"/>
      <c r="AF4" s="93"/>
      <c r="AG4" s="93"/>
      <c r="AH4" s="93"/>
    </row>
    <row r="5" spans="1:34" ht="25.5" customHeight="1">
      <c r="A5" s="106" t="str">
        <f>LEFT(D9,1)</f>
        <v>A</v>
      </c>
      <c r="B5" s="107"/>
      <c r="C5" s="107"/>
      <c r="D5" s="107"/>
      <c r="E5" s="107"/>
      <c r="F5" s="107"/>
      <c r="G5" s="107"/>
      <c r="H5" s="107"/>
      <c r="I5" s="107"/>
      <c r="J5" s="107"/>
      <c r="K5" s="97"/>
      <c r="L5" s="105"/>
      <c r="M5" s="57"/>
      <c r="N5" s="57"/>
      <c r="O5" s="57"/>
      <c r="P5" s="108"/>
      <c r="Q5" s="108"/>
      <c r="R5" s="108"/>
      <c r="S5" s="108"/>
      <c r="T5" s="108"/>
      <c r="U5" s="108"/>
      <c r="V5" s="108"/>
      <c r="W5" s="108"/>
      <c r="X5" s="108"/>
      <c r="Y5" s="108"/>
      <c r="Z5" s="108"/>
      <c r="AA5" s="108"/>
      <c r="AB5" s="108"/>
      <c r="AC5" s="108"/>
      <c r="AD5" s="108"/>
      <c r="AE5" s="108"/>
      <c r="AF5" s="108"/>
      <c r="AG5" s="108"/>
      <c r="AH5" s="108"/>
    </row>
    <row r="6" spans="1:34" ht="30" customHeight="1">
      <c r="A6" s="94"/>
      <c r="B6" s="313" t="s">
        <v>1513</v>
      </c>
      <c r="C6" s="313"/>
      <c r="D6" s="313"/>
      <c r="E6" s="313"/>
      <c r="F6" s="313"/>
      <c r="G6" s="313"/>
      <c r="H6" s="313"/>
      <c r="I6" s="313"/>
      <c r="J6" s="313"/>
      <c r="K6" s="97"/>
      <c r="L6" s="105" t="s">
        <v>93</v>
      </c>
      <c r="P6" s="93"/>
      <c r="Q6" s="93"/>
      <c r="R6" s="93"/>
      <c r="S6" s="93"/>
      <c r="T6" s="93"/>
      <c r="U6" s="93"/>
      <c r="V6" s="93"/>
      <c r="W6" s="93"/>
      <c r="X6" s="93"/>
      <c r="Y6" s="93"/>
      <c r="Z6" s="93"/>
      <c r="AA6" s="93"/>
      <c r="AB6" s="93"/>
      <c r="AC6" s="93"/>
      <c r="AD6" s="93"/>
      <c r="AE6" s="93"/>
      <c r="AF6" s="93"/>
      <c r="AG6" s="93"/>
      <c r="AH6" s="93"/>
    </row>
    <row r="7" spans="1:34" ht="37.15" customHeight="1">
      <c r="A7" s="94"/>
      <c r="B7" s="317" t="s">
        <v>1514</v>
      </c>
      <c r="C7" s="317"/>
      <c r="D7" s="317"/>
      <c r="E7" s="317"/>
      <c r="F7" s="317"/>
      <c r="G7" s="317"/>
      <c r="H7" s="317"/>
      <c r="I7" s="317"/>
      <c r="J7" s="317"/>
      <c r="K7" s="97"/>
      <c r="L7" s="105"/>
      <c r="P7" s="93"/>
      <c r="Q7" s="93"/>
      <c r="R7" s="93"/>
      <c r="S7" s="93"/>
      <c r="T7" s="93"/>
      <c r="U7" s="93"/>
      <c r="V7" s="93"/>
      <c r="W7" s="93"/>
      <c r="X7" s="93"/>
      <c r="Y7" s="93"/>
      <c r="Z7" s="93"/>
      <c r="AA7" s="93"/>
      <c r="AB7" s="93"/>
      <c r="AC7" s="93"/>
      <c r="AD7" s="93"/>
      <c r="AE7" s="93"/>
      <c r="AF7" s="93"/>
      <c r="AG7" s="93"/>
      <c r="AH7" s="93"/>
    </row>
    <row r="8" spans="1:34" ht="15.75" customHeight="1">
      <c r="A8" s="109"/>
      <c r="B8" s="110" t="s">
        <v>1510</v>
      </c>
      <c r="C8" s="111"/>
      <c r="D8" s="310" t="s">
        <v>1848</v>
      </c>
      <c r="E8" s="311"/>
      <c r="F8" s="311"/>
      <c r="G8" s="311"/>
      <c r="H8" s="311"/>
      <c r="I8" s="311"/>
      <c r="J8" s="312"/>
      <c r="K8" s="112"/>
      <c r="L8" s="105"/>
      <c r="P8" s="93"/>
      <c r="Q8" s="93"/>
      <c r="R8" s="93"/>
      <c r="S8" s="93"/>
      <c r="T8" s="93"/>
      <c r="U8" s="93"/>
      <c r="V8" s="93"/>
      <c r="W8" s="93"/>
      <c r="X8" s="93"/>
      <c r="Y8" s="93"/>
      <c r="Z8" s="93"/>
      <c r="AA8" s="93"/>
      <c r="AB8" s="93"/>
      <c r="AC8" s="93"/>
      <c r="AD8" s="93"/>
      <c r="AE8" s="93"/>
      <c r="AF8" s="93"/>
      <c r="AG8" s="93"/>
      <c r="AH8" s="93"/>
    </row>
    <row r="9" spans="1:34" ht="15.75" customHeight="1">
      <c r="A9" s="109"/>
      <c r="B9" s="110" t="s">
        <v>1515</v>
      </c>
      <c r="C9" s="111"/>
      <c r="D9" s="289" t="s">
        <v>229</v>
      </c>
      <c r="E9" s="290"/>
      <c r="F9" s="290"/>
      <c r="G9" s="291"/>
      <c r="H9" s="113"/>
      <c r="I9" s="113"/>
      <c r="J9" s="113"/>
      <c r="K9" s="97"/>
      <c r="L9" s="105"/>
      <c r="P9" s="104" t="s">
        <v>229</v>
      </c>
      <c r="Q9" s="104" t="s">
        <v>230</v>
      </c>
      <c r="R9" s="104" t="s">
        <v>231</v>
      </c>
      <c r="S9" s="104"/>
      <c r="T9" s="114"/>
      <c r="U9" s="93"/>
      <c r="V9" s="93"/>
      <c r="W9" s="93"/>
      <c r="X9" s="93"/>
      <c r="Y9" s="93"/>
      <c r="Z9" s="93"/>
      <c r="AA9" s="93"/>
      <c r="AB9" s="93"/>
      <c r="AC9" s="93"/>
      <c r="AD9" s="93"/>
      <c r="AE9" s="93"/>
      <c r="AF9" s="93"/>
      <c r="AG9" s="93"/>
      <c r="AH9" s="93"/>
    </row>
    <row r="10" spans="1:34" ht="32.65" customHeight="1">
      <c r="A10" s="109"/>
      <c r="B10" s="277" t="s">
        <v>1829</v>
      </c>
      <c r="C10" s="115"/>
      <c r="D10" s="314" t="s">
        <v>1849</v>
      </c>
      <c r="E10" s="315"/>
      <c r="F10" s="315"/>
      <c r="G10" s="315"/>
      <c r="H10" s="315"/>
      <c r="I10" s="315"/>
      <c r="J10" s="316"/>
      <c r="K10" s="97"/>
      <c r="L10" s="105"/>
      <c r="Q10" s="93"/>
      <c r="R10" s="93"/>
      <c r="S10" s="93"/>
      <c r="T10" s="93"/>
      <c r="U10" s="93"/>
      <c r="V10" s="93"/>
      <c r="W10" s="93"/>
      <c r="X10" s="93"/>
      <c r="Y10" s="93"/>
      <c r="Z10" s="93"/>
      <c r="AA10" s="93"/>
      <c r="AB10" s="93"/>
      <c r="AC10" s="93"/>
      <c r="AD10" s="93"/>
      <c r="AE10" s="93"/>
      <c r="AF10" s="93"/>
      <c r="AG10" s="93"/>
      <c r="AH10" s="93"/>
    </row>
    <row r="11" spans="1:34" ht="15.75" customHeight="1">
      <c r="A11" s="109"/>
      <c r="B11" s="278"/>
      <c r="C11" s="115"/>
      <c r="D11" s="318" t="str">
        <f ca="1">IF(D9=Q9,OFFSET([3]L!$C$1,MATCH("Declaration"&amp;ADDRESS(ROW(),COLUMN(),4),[3]L!$A:$A,0)-1,SL,,),"")</f>
        <v/>
      </c>
      <c r="E11" s="319"/>
      <c r="F11" s="319"/>
      <c r="G11" s="319"/>
      <c r="H11" s="319"/>
      <c r="I11" s="319"/>
      <c r="J11" s="320"/>
      <c r="K11" s="97"/>
      <c r="L11" s="105"/>
      <c r="Q11" s="93"/>
      <c r="R11" s="93"/>
      <c r="S11" s="93"/>
      <c r="T11" s="93"/>
      <c r="U11" s="93"/>
      <c r="V11" s="93"/>
      <c r="W11" s="93"/>
      <c r="X11" s="93"/>
      <c r="Y11" s="93"/>
      <c r="Z11" s="93"/>
      <c r="AA11" s="93"/>
      <c r="AB11" s="93"/>
      <c r="AC11" s="93"/>
      <c r="AD11" s="93"/>
      <c r="AE11" s="93"/>
      <c r="AF11" s="93"/>
      <c r="AG11" s="93"/>
      <c r="AH11" s="93"/>
    </row>
    <row r="12" spans="1:34" ht="15.75" customHeight="1">
      <c r="A12" s="109"/>
      <c r="B12" s="116" t="s">
        <v>1516</v>
      </c>
      <c r="C12" s="117"/>
      <c r="D12" s="289"/>
      <c r="E12" s="290"/>
      <c r="F12" s="290"/>
      <c r="G12" s="290"/>
      <c r="H12" s="290"/>
      <c r="I12" s="290"/>
      <c r="J12" s="291"/>
      <c r="K12" s="97"/>
      <c r="L12" s="105"/>
      <c r="Q12" s="93"/>
      <c r="R12" s="93"/>
      <c r="S12" s="93"/>
      <c r="T12" s="93"/>
      <c r="U12" s="93"/>
      <c r="V12" s="93"/>
      <c r="W12" s="93"/>
      <c r="X12" s="93"/>
      <c r="Y12" s="93"/>
      <c r="Z12" s="93"/>
      <c r="AA12" s="93"/>
      <c r="AB12" s="93"/>
      <c r="AC12" s="93"/>
      <c r="AD12" s="93"/>
      <c r="AE12" s="93"/>
      <c r="AF12" s="93"/>
      <c r="AG12" s="93"/>
      <c r="AH12" s="93"/>
    </row>
    <row r="13" spans="1:34" ht="15.75" customHeight="1">
      <c r="A13" s="109"/>
      <c r="B13" s="116" t="s">
        <v>1517</v>
      </c>
      <c r="C13" s="117"/>
      <c r="D13" s="289"/>
      <c r="E13" s="290"/>
      <c r="F13" s="290"/>
      <c r="G13" s="290"/>
      <c r="H13" s="290"/>
      <c r="I13" s="290"/>
      <c r="J13" s="291"/>
      <c r="K13" s="97"/>
      <c r="L13" s="105"/>
      <c r="Q13" s="93"/>
      <c r="R13" s="93"/>
      <c r="S13" s="93"/>
      <c r="T13" s="93"/>
      <c r="U13" s="93"/>
      <c r="V13" s="93"/>
      <c r="W13" s="93"/>
      <c r="X13" s="93"/>
      <c r="Y13" s="93"/>
      <c r="Z13" s="93"/>
      <c r="AA13" s="93"/>
      <c r="AB13" s="93"/>
      <c r="AC13" s="93"/>
      <c r="AD13" s="93"/>
      <c r="AE13" s="93"/>
      <c r="AF13" s="93"/>
      <c r="AG13" s="93"/>
      <c r="AH13" s="93"/>
    </row>
    <row r="14" spans="1:34" ht="15.75" customHeight="1">
      <c r="A14" s="109"/>
      <c r="B14" s="116" t="s">
        <v>1518</v>
      </c>
      <c r="C14" s="117"/>
      <c r="D14" s="289" t="s">
        <v>1850</v>
      </c>
      <c r="E14" s="290"/>
      <c r="F14" s="290"/>
      <c r="G14" s="290"/>
      <c r="H14" s="290"/>
      <c r="I14" s="290"/>
      <c r="J14" s="291"/>
      <c r="K14" s="97"/>
      <c r="L14" s="105"/>
      <c r="Q14" s="93"/>
      <c r="R14" s="93"/>
      <c r="S14" s="93"/>
      <c r="T14" s="93"/>
      <c r="U14" s="93"/>
      <c r="V14" s="93"/>
      <c r="W14" s="93"/>
      <c r="X14" s="93"/>
      <c r="Y14" s="93"/>
      <c r="Z14" s="93"/>
      <c r="AA14" s="93"/>
      <c r="AB14" s="93"/>
      <c r="AC14" s="93"/>
      <c r="AD14" s="93"/>
      <c r="AE14" s="93"/>
      <c r="AF14" s="93"/>
      <c r="AG14" s="93"/>
      <c r="AH14" s="93"/>
    </row>
    <row r="15" spans="1:34" ht="15.75" customHeight="1">
      <c r="A15" s="109"/>
      <c r="B15" s="116" t="s">
        <v>1519</v>
      </c>
      <c r="C15" s="117"/>
      <c r="D15" s="289" t="s">
        <v>1851</v>
      </c>
      <c r="E15" s="290"/>
      <c r="F15" s="290"/>
      <c r="G15" s="290"/>
      <c r="H15" s="290"/>
      <c r="I15" s="290"/>
      <c r="J15" s="291"/>
      <c r="K15" s="97"/>
      <c r="L15" s="105"/>
      <c r="Q15" s="93"/>
      <c r="R15" s="93"/>
      <c r="S15" s="93"/>
      <c r="T15" s="93"/>
      <c r="U15" s="93"/>
      <c r="V15" s="93"/>
      <c r="W15" s="93"/>
      <c r="X15" s="93"/>
      <c r="Y15" s="93"/>
      <c r="Z15" s="93"/>
      <c r="AA15" s="93"/>
      <c r="AB15" s="93"/>
      <c r="AC15" s="93"/>
      <c r="AD15" s="93"/>
      <c r="AE15" s="93"/>
      <c r="AF15" s="93"/>
      <c r="AG15" s="93"/>
      <c r="AH15" s="93"/>
    </row>
    <row r="16" spans="1:34" ht="15.75" customHeight="1">
      <c r="A16" s="109"/>
      <c r="B16" s="116" t="s">
        <v>1520</v>
      </c>
      <c r="C16" s="117"/>
      <c r="D16" s="292" t="s">
        <v>1852</v>
      </c>
      <c r="E16" s="290"/>
      <c r="F16" s="290"/>
      <c r="G16" s="290"/>
      <c r="H16" s="290"/>
      <c r="I16" s="290"/>
      <c r="J16" s="291"/>
      <c r="K16" s="97"/>
      <c r="L16" s="105"/>
      <c r="Q16" s="93"/>
      <c r="R16" s="93"/>
      <c r="S16" s="93"/>
      <c r="T16" s="93"/>
      <c r="U16" s="93"/>
      <c r="V16" s="93"/>
      <c r="W16" s="93"/>
      <c r="X16" s="93"/>
      <c r="Y16" s="93"/>
      <c r="Z16" s="93"/>
      <c r="AA16" s="93"/>
      <c r="AB16" s="93"/>
      <c r="AC16" s="93"/>
      <c r="AD16" s="93"/>
      <c r="AE16" s="93"/>
      <c r="AF16" s="93"/>
      <c r="AG16" s="93"/>
      <c r="AH16" s="93"/>
    </row>
    <row r="17" spans="1:34" ht="15.75" customHeight="1">
      <c r="A17" s="109"/>
      <c r="B17" s="116" t="s">
        <v>1521</v>
      </c>
      <c r="C17" s="117"/>
      <c r="D17" s="289" t="s">
        <v>1853</v>
      </c>
      <c r="E17" s="290"/>
      <c r="F17" s="290"/>
      <c r="G17" s="290"/>
      <c r="H17" s="290"/>
      <c r="I17" s="290"/>
      <c r="J17" s="291"/>
      <c r="K17" s="97"/>
      <c r="L17" s="105"/>
      <c r="Q17" s="93"/>
      <c r="R17" s="93"/>
      <c r="S17" s="93"/>
      <c r="T17" s="93"/>
      <c r="U17" s="93"/>
      <c r="V17" s="93"/>
      <c r="W17" s="93"/>
      <c r="X17" s="93"/>
      <c r="Y17" s="93"/>
      <c r="Z17" s="93"/>
      <c r="AA17" s="93"/>
      <c r="AB17" s="93"/>
      <c r="AC17" s="93"/>
      <c r="AD17" s="93"/>
      <c r="AE17" s="93"/>
      <c r="AF17" s="93"/>
      <c r="AG17" s="93"/>
      <c r="AH17" s="93"/>
    </row>
    <row r="18" spans="1:34" ht="22.5" customHeight="1">
      <c r="A18" s="109"/>
      <c r="B18" s="116" t="s">
        <v>1522</v>
      </c>
      <c r="C18" s="117"/>
      <c r="D18" s="298" t="s">
        <v>1854</v>
      </c>
      <c r="E18" s="299"/>
      <c r="F18" s="299"/>
      <c r="G18" s="299"/>
      <c r="H18" s="299"/>
      <c r="I18" s="299"/>
      <c r="J18" s="300"/>
      <c r="K18" s="97"/>
      <c r="L18" s="118"/>
      <c r="Q18" s="93"/>
      <c r="R18" s="93"/>
      <c r="S18" s="93"/>
      <c r="T18" s="93"/>
      <c r="U18" s="93"/>
      <c r="V18" s="93"/>
      <c r="W18" s="93"/>
      <c r="X18" s="93"/>
      <c r="Y18" s="93"/>
      <c r="Z18" s="93"/>
      <c r="AA18" s="93"/>
      <c r="AB18" s="93"/>
      <c r="AC18" s="93"/>
      <c r="AD18" s="93"/>
      <c r="AE18" s="93"/>
      <c r="AF18" s="93"/>
      <c r="AG18" s="93"/>
      <c r="AH18" s="93"/>
    </row>
    <row r="19" spans="1:34" ht="22.5" customHeight="1">
      <c r="A19" s="109"/>
      <c r="B19" s="116" t="s">
        <v>1523</v>
      </c>
      <c r="C19" s="117"/>
      <c r="D19" s="289" t="s">
        <v>1855</v>
      </c>
      <c r="E19" s="290"/>
      <c r="F19" s="290"/>
      <c r="G19" s="290"/>
      <c r="H19" s="290"/>
      <c r="I19" s="290"/>
      <c r="J19" s="291"/>
      <c r="K19" s="97"/>
      <c r="L19" s="118"/>
      <c r="P19" s="93"/>
      <c r="Q19" s="93"/>
      <c r="R19" s="93"/>
      <c r="S19" s="93"/>
      <c r="T19" s="93"/>
      <c r="U19" s="93"/>
      <c r="V19" s="93"/>
      <c r="W19" s="93"/>
      <c r="X19" s="93"/>
      <c r="Y19" s="93"/>
      <c r="Z19" s="93"/>
      <c r="AA19" s="93"/>
      <c r="AB19" s="93"/>
      <c r="AC19" s="93"/>
      <c r="AD19" s="93"/>
      <c r="AE19" s="93"/>
      <c r="AF19" s="93"/>
      <c r="AG19" s="93"/>
      <c r="AH19" s="93"/>
    </row>
    <row r="20" spans="1:34" ht="22.5" customHeight="1">
      <c r="A20" s="109"/>
      <c r="B20" s="116" t="s">
        <v>1524</v>
      </c>
      <c r="C20" s="117"/>
      <c r="D20" s="292" t="s">
        <v>1856</v>
      </c>
      <c r="E20" s="290"/>
      <c r="F20" s="290"/>
      <c r="G20" s="290"/>
      <c r="H20" s="290"/>
      <c r="I20" s="290"/>
      <c r="J20" s="291"/>
      <c r="K20" s="97"/>
      <c r="L20" s="118"/>
      <c r="P20" s="93"/>
      <c r="Q20" s="93"/>
      <c r="R20" s="93"/>
      <c r="S20" s="93"/>
      <c r="T20" s="93"/>
      <c r="U20" s="93"/>
      <c r="V20" s="93"/>
      <c r="W20" s="93"/>
      <c r="X20" s="93"/>
      <c r="Y20" s="93"/>
      <c r="Z20" s="93"/>
      <c r="AA20" s="93"/>
      <c r="AB20" s="93"/>
      <c r="AC20" s="93"/>
      <c r="AD20" s="93"/>
      <c r="AE20" s="93"/>
      <c r="AF20" s="93"/>
      <c r="AG20" s="93"/>
      <c r="AH20" s="93"/>
    </row>
    <row r="21" spans="1:34" ht="15.75" customHeight="1">
      <c r="A21" s="109"/>
      <c r="B21" s="116" t="s">
        <v>1525</v>
      </c>
      <c r="C21" s="119"/>
      <c r="D21" s="295" t="s">
        <v>1857</v>
      </c>
      <c r="E21" s="296"/>
      <c r="F21" s="296"/>
      <c r="G21" s="296"/>
      <c r="H21" s="296"/>
      <c r="I21" s="296"/>
      <c r="J21" s="297"/>
      <c r="K21" s="97"/>
      <c r="L21" s="105"/>
      <c r="P21" s="93"/>
      <c r="Q21" s="93"/>
      <c r="R21" s="93"/>
      <c r="S21" s="93"/>
      <c r="T21" s="93"/>
      <c r="U21" s="93"/>
      <c r="V21" s="93"/>
      <c r="W21" s="93"/>
      <c r="X21" s="93"/>
      <c r="Y21" s="93"/>
      <c r="Z21" s="93"/>
      <c r="AA21" s="93"/>
      <c r="AB21" s="93"/>
      <c r="AC21" s="93"/>
      <c r="AD21" s="93"/>
      <c r="AE21" s="93"/>
      <c r="AF21" s="93"/>
      <c r="AG21" s="93"/>
      <c r="AH21" s="93"/>
    </row>
    <row r="22" spans="1:34" ht="18" customHeight="1">
      <c r="A22" s="109"/>
      <c r="B22" s="116" t="s">
        <v>1526</v>
      </c>
      <c r="C22" s="120"/>
      <c r="D22" s="293" t="s">
        <v>1858</v>
      </c>
      <c r="E22" s="294"/>
      <c r="F22" s="121"/>
      <c r="G22" s="122"/>
      <c r="H22" s="122"/>
      <c r="I22" s="122"/>
      <c r="J22" s="122"/>
      <c r="K22" s="97"/>
      <c r="L22" s="92"/>
      <c r="P22" s="93"/>
      <c r="Q22" s="93"/>
      <c r="R22" s="93"/>
      <c r="S22" s="93"/>
      <c r="T22" s="93"/>
      <c r="U22" s="93"/>
      <c r="V22" s="93"/>
      <c r="W22" s="93"/>
      <c r="X22" s="93"/>
      <c r="Y22" s="93"/>
      <c r="Z22" s="93"/>
      <c r="AA22" s="93"/>
      <c r="AB22" s="93"/>
      <c r="AC22" s="93"/>
      <c r="AD22" s="93"/>
      <c r="AE22" s="93"/>
      <c r="AF22" s="93"/>
      <c r="AG22" s="93"/>
      <c r="AH22" s="93"/>
    </row>
    <row r="23" spans="1:34" ht="18" customHeight="1">
      <c r="A23" s="123"/>
      <c r="B23" s="124"/>
      <c r="C23" s="125"/>
      <c r="D23" s="279"/>
      <c r="E23" s="279"/>
      <c r="F23" s="126"/>
      <c r="G23" s="127"/>
      <c r="H23" s="127"/>
      <c r="I23" s="127"/>
      <c r="J23" s="127"/>
      <c r="K23" s="97"/>
      <c r="L23" s="128"/>
      <c r="P23" s="93"/>
      <c r="Q23" s="93"/>
      <c r="R23" s="93"/>
      <c r="S23" s="93"/>
      <c r="T23" s="93"/>
      <c r="U23" s="93"/>
      <c r="V23" s="93"/>
      <c r="W23" s="93"/>
      <c r="X23" s="93"/>
      <c r="Y23" s="93"/>
      <c r="Z23" s="93"/>
      <c r="AA23" s="93"/>
      <c r="AB23" s="93"/>
      <c r="AC23" s="93"/>
      <c r="AD23" s="93"/>
      <c r="AE23" s="93"/>
      <c r="AF23" s="93"/>
      <c r="AG23" s="93"/>
      <c r="AH23" s="93"/>
    </row>
    <row r="24" spans="1:34" ht="15.75" customHeight="1">
      <c r="A24" s="129"/>
      <c r="B24" s="301" t="s">
        <v>1527</v>
      </c>
      <c r="C24" s="301"/>
      <c r="D24" s="301"/>
      <c r="E24" s="301"/>
      <c r="F24" s="301"/>
      <c r="G24" s="301"/>
      <c r="H24" s="301"/>
      <c r="I24" s="301"/>
      <c r="J24" s="301"/>
      <c r="K24" s="130"/>
      <c r="L24" s="128"/>
      <c r="P24" s="93"/>
      <c r="Q24" s="93"/>
      <c r="R24" s="93"/>
      <c r="S24" s="93"/>
      <c r="T24" s="93"/>
      <c r="U24" s="93"/>
      <c r="V24" s="93"/>
      <c r="W24" s="93"/>
      <c r="X24" s="93"/>
      <c r="Y24" s="93"/>
      <c r="Z24" s="93"/>
      <c r="AA24" s="93"/>
      <c r="AB24" s="93"/>
      <c r="AC24" s="93"/>
      <c r="AD24" s="93"/>
      <c r="AE24" s="93"/>
      <c r="AF24" s="93"/>
      <c r="AG24" s="93"/>
      <c r="AH24" s="93"/>
    </row>
    <row r="25" spans="1:34" ht="48.6" customHeight="1">
      <c r="A25" s="123"/>
      <c r="B25" s="131" t="s">
        <v>1528</v>
      </c>
      <c r="C25" s="125"/>
      <c r="D25" s="280" t="s">
        <v>1529</v>
      </c>
      <c r="E25" s="280"/>
      <c r="F25" s="132"/>
      <c r="G25" s="131" t="s">
        <v>232</v>
      </c>
      <c r="H25" s="131"/>
      <c r="I25" s="131"/>
      <c r="J25" s="133"/>
      <c r="K25" s="97"/>
      <c r="L25" s="128" t="s">
        <v>116</v>
      </c>
      <c r="P25" s="93"/>
      <c r="Q25" s="93"/>
      <c r="R25" s="93"/>
      <c r="S25" s="93"/>
      <c r="T25" s="93"/>
      <c r="U25" s="93"/>
      <c r="V25" s="93"/>
      <c r="W25" s="93"/>
      <c r="X25" s="93"/>
      <c r="Y25" s="93"/>
      <c r="Z25" s="93"/>
      <c r="AA25" s="93"/>
      <c r="AB25" s="93"/>
      <c r="AC25" s="93"/>
      <c r="AD25" s="93"/>
      <c r="AE25" s="93"/>
      <c r="AF25" s="93"/>
      <c r="AG25" s="93"/>
      <c r="AH25" s="93"/>
    </row>
    <row r="26" spans="1:34" ht="22.5" customHeight="1">
      <c r="A26" s="123"/>
      <c r="B26" s="116" t="s">
        <v>1859</v>
      </c>
      <c r="C26" s="96"/>
      <c r="D26" s="274" t="s">
        <v>234</v>
      </c>
      <c r="E26" s="275"/>
      <c r="F26" s="134"/>
      <c r="G26" s="271"/>
      <c r="H26" s="272"/>
      <c r="I26" s="272"/>
      <c r="J26" s="273"/>
      <c r="K26" s="97"/>
      <c r="L26" s="135"/>
      <c r="P26" s="104" t="str">
        <f>IF(D$26="No","","(*)")</f>
        <v>(*)</v>
      </c>
      <c r="R26" s="93"/>
      <c r="S26" s="93"/>
      <c r="T26" s="93"/>
      <c r="U26" s="93"/>
      <c r="V26" s="93"/>
      <c r="W26" s="93"/>
      <c r="X26" s="93"/>
      <c r="Y26" s="93"/>
      <c r="Z26" s="93"/>
      <c r="AA26" s="93"/>
      <c r="AB26" s="93"/>
      <c r="AC26" s="93"/>
      <c r="AD26" s="93"/>
      <c r="AE26" s="93"/>
      <c r="AF26" s="93"/>
      <c r="AG26" s="93"/>
      <c r="AH26" s="93"/>
    </row>
    <row r="27" spans="1:34" ht="22.5" customHeight="1">
      <c r="A27" s="123"/>
      <c r="B27" s="116" t="s">
        <v>1830</v>
      </c>
      <c r="C27" s="96"/>
      <c r="D27" s="274" t="s">
        <v>234</v>
      </c>
      <c r="E27" s="275"/>
      <c r="F27" s="134"/>
      <c r="G27" s="271"/>
      <c r="H27" s="272"/>
      <c r="I27" s="272"/>
      <c r="J27" s="273"/>
      <c r="K27" s="97"/>
      <c r="L27" s="135"/>
      <c r="P27" s="104" t="str">
        <f>IF(D$27="No","","(*)")</f>
        <v>(*)</v>
      </c>
      <c r="R27" s="93"/>
      <c r="S27" s="93"/>
      <c r="T27" s="93"/>
      <c r="U27" s="93"/>
      <c r="V27" s="93"/>
      <c r="W27" s="93"/>
      <c r="X27" s="93"/>
      <c r="Y27" s="93"/>
      <c r="Z27" s="93"/>
      <c r="AA27" s="93"/>
      <c r="AB27" s="93"/>
      <c r="AC27" s="93"/>
      <c r="AD27" s="93"/>
      <c r="AE27" s="93"/>
      <c r="AF27" s="93"/>
      <c r="AG27" s="93"/>
      <c r="AH27" s="93"/>
    </row>
    <row r="28" spans="1:34" ht="22.5" customHeight="1">
      <c r="A28" s="123"/>
      <c r="B28" s="116" t="s">
        <v>1831</v>
      </c>
      <c r="C28" s="96"/>
      <c r="D28" s="274" t="s">
        <v>234</v>
      </c>
      <c r="E28" s="275"/>
      <c r="F28" s="134"/>
      <c r="G28" s="271"/>
      <c r="H28" s="272"/>
      <c r="I28" s="272"/>
      <c r="J28" s="273"/>
      <c r="K28" s="97"/>
      <c r="L28" s="135"/>
      <c r="P28" s="104" t="str">
        <f>IF(D$28="No","","(*)")</f>
        <v>(*)</v>
      </c>
      <c r="R28" s="93"/>
      <c r="S28" s="93"/>
      <c r="T28" s="93"/>
      <c r="U28" s="93"/>
      <c r="V28" s="93"/>
      <c r="W28" s="93"/>
      <c r="X28" s="93"/>
      <c r="Y28" s="93"/>
      <c r="Z28" s="93"/>
      <c r="AA28" s="93"/>
      <c r="AB28" s="93"/>
      <c r="AC28" s="93"/>
      <c r="AD28" s="93"/>
      <c r="AE28" s="93"/>
      <c r="AF28" s="93"/>
      <c r="AG28" s="93"/>
      <c r="AH28" s="93"/>
    </row>
    <row r="29" spans="1:34" ht="22.5" customHeight="1">
      <c r="A29" s="123"/>
      <c r="B29" s="116" t="s">
        <v>1860</v>
      </c>
      <c r="C29" s="96"/>
      <c r="D29" s="274" t="s">
        <v>234</v>
      </c>
      <c r="E29" s="275"/>
      <c r="F29" s="134"/>
      <c r="G29" s="271"/>
      <c r="H29" s="272"/>
      <c r="I29" s="272"/>
      <c r="J29" s="273"/>
      <c r="K29" s="97"/>
      <c r="L29" s="135"/>
      <c r="P29" s="104" t="str">
        <f>IF(D$29="No","","(*)")</f>
        <v>(*)</v>
      </c>
      <c r="R29" s="93"/>
      <c r="S29" s="93"/>
      <c r="T29" s="93"/>
      <c r="U29" s="93"/>
      <c r="V29" s="93"/>
      <c r="W29" s="93"/>
      <c r="X29" s="93"/>
      <c r="Y29" s="93"/>
      <c r="Z29" s="93"/>
      <c r="AA29" s="93"/>
      <c r="AB29" s="93"/>
      <c r="AC29" s="93"/>
      <c r="AD29" s="93"/>
      <c r="AE29" s="93"/>
      <c r="AF29" s="93"/>
      <c r="AG29" s="93"/>
      <c r="AH29" s="93"/>
    </row>
    <row r="30" spans="1:34" ht="18" customHeight="1">
      <c r="A30" s="123"/>
      <c r="B30" s="136"/>
      <c r="C30" s="137"/>
      <c r="D30" s="136"/>
      <c r="E30" s="136"/>
      <c r="F30" s="138"/>
      <c r="G30" s="136"/>
      <c r="H30" s="139"/>
      <c r="I30" s="139"/>
      <c r="J30" s="139"/>
      <c r="K30" s="97"/>
      <c r="L30" s="128"/>
      <c r="R30" s="93"/>
      <c r="S30" s="93"/>
      <c r="T30" s="93"/>
      <c r="U30" s="93"/>
      <c r="V30" s="93"/>
      <c r="W30" s="93"/>
      <c r="X30" s="93"/>
      <c r="Y30" s="93"/>
      <c r="Z30" s="93"/>
      <c r="AA30" s="93"/>
      <c r="AB30" s="93"/>
      <c r="AC30" s="93"/>
      <c r="AD30" s="93"/>
      <c r="AE30" s="93"/>
      <c r="AF30" s="93"/>
      <c r="AG30" s="93"/>
      <c r="AH30" s="93"/>
    </row>
    <row r="31" spans="1:34" ht="48.6" customHeight="1">
      <c r="A31" s="123"/>
      <c r="B31" s="131" t="s">
        <v>1832</v>
      </c>
      <c r="C31" s="137"/>
      <c r="D31" s="281" t="s">
        <v>1529</v>
      </c>
      <c r="E31" s="281"/>
      <c r="F31" s="132"/>
      <c r="G31" s="131" t="s">
        <v>232</v>
      </c>
      <c r="H31" s="131"/>
      <c r="I31" s="131"/>
      <c r="J31" s="133"/>
      <c r="K31" s="97"/>
      <c r="L31" s="128" t="s">
        <v>93</v>
      </c>
      <c r="P31" s="104">
        <f>COUNTIF(D$26:D$29,"No")</f>
        <v>0</v>
      </c>
      <c r="Q31" s="104" t="str">
        <f>IF(P31=4,""," (*)")</f>
        <v xml:space="preserve"> (*)</v>
      </c>
      <c r="R31" s="93"/>
      <c r="S31" s="93"/>
      <c r="T31" s="93"/>
      <c r="U31" s="93"/>
      <c r="V31" s="93"/>
      <c r="W31" s="93"/>
      <c r="X31" s="93"/>
      <c r="Y31" s="93"/>
      <c r="Z31" s="93"/>
      <c r="AA31" s="93"/>
      <c r="AB31" s="93"/>
      <c r="AC31" s="93"/>
      <c r="AD31" s="93"/>
      <c r="AE31" s="93"/>
      <c r="AF31" s="93"/>
      <c r="AG31" s="93"/>
      <c r="AH31" s="93"/>
    </row>
    <row r="32" spans="1:34" ht="22.5" customHeight="1">
      <c r="A32" s="123"/>
      <c r="B32" s="116" t="s">
        <v>1859</v>
      </c>
      <c r="C32" s="137"/>
      <c r="D32" s="302" t="s">
        <v>234</v>
      </c>
      <c r="E32" s="303"/>
      <c r="F32" s="140"/>
      <c r="G32" s="271"/>
      <c r="H32" s="272"/>
      <c r="I32" s="272"/>
      <c r="J32" s="273"/>
      <c r="K32" s="97"/>
      <c r="L32" s="135"/>
      <c r="P32" s="104" t="str">
        <f>IF(D$32="No","","(*)")</f>
        <v>(*)</v>
      </c>
      <c r="Q32" s="93"/>
      <c r="R32" s="93"/>
      <c r="S32" s="93"/>
      <c r="T32" s="93"/>
      <c r="U32" s="93"/>
      <c r="V32" s="93"/>
      <c r="W32" s="93"/>
      <c r="X32" s="93"/>
      <c r="Y32" s="93"/>
      <c r="Z32" s="93"/>
      <c r="AA32" s="93"/>
      <c r="AB32" s="93"/>
      <c r="AC32" s="93"/>
      <c r="AD32" s="93"/>
      <c r="AE32" s="93"/>
      <c r="AF32" s="93"/>
      <c r="AG32" s="93"/>
      <c r="AH32" s="93"/>
    </row>
    <row r="33" spans="1:34" ht="22.5" customHeight="1">
      <c r="A33" s="123"/>
      <c r="B33" s="116" t="s">
        <v>1830</v>
      </c>
      <c r="C33" s="137"/>
      <c r="D33" s="274" t="s">
        <v>234</v>
      </c>
      <c r="E33" s="275"/>
      <c r="F33" s="140"/>
      <c r="G33" s="271"/>
      <c r="H33" s="272"/>
      <c r="I33" s="272"/>
      <c r="J33" s="273"/>
      <c r="K33" s="97"/>
      <c r="L33" s="135"/>
      <c r="P33" s="104" t="str">
        <f>IF(D$33="No","","(*)")</f>
        <v>(*)</v>
      </c>
      <c r="Q33" s="93"/>
      <c r="R33" s="93"/>
      <c r="S33" s="93"/>
      <c r="T33" s="93"/>
      <c r="U33" s="93"/>
      <c r="V33" s="93"/>
      <c r="W33" s="93"/>
      <c r="X33" s="93"/>
      <c r="Y33" s="93"/>
      <c r="Z33" s="93"/>
      <c r="AA33" s="93"/>
      <c r="AB33" s="93"/>
      <c r="AC33" s="93"/>
      <c r="AD33" s="93"/>
      <c r="AE33" s="93"/>
      <c r="AF33" s="93"/>
      <c r="AG33" s="93"/>
      <c r="AH33" s="93"/>
    </row>
    <row r="34" spans="1:34" ht="22.5" customHeight="1">
      <c r="A34" s="123"/>
      <c r="B34" s="116" t="s">
        <v>1831</v>
      </c>
      <c r="C34" s="137"/>
      <c r="D34" s="274" t="s">
        <v>234</v>
      </c>
      <c r="E34" s="275"/>
      <c r="F34" s="140"/>
      <c r="G34" s="271"/>
      <c r="H34" s="272"/>
      <c r="I34" s="272"/>
      <c r="J34" s="273"/>
      <c r="K34" s="97"/>
      <c r="L34" s="135"/>
      <c r="P34" s="104" t="str">
        <f>IF(D$34="No","","(*)")</f>
        <v>(*)</v>
      </c>
      <c r="Q34" s="93"/>
      <c r="R34" s="93"/>
      <c r="S34" s="93"/>
      <c r="T34" s="93"/>
      <c r="U34" s="93"/>
      <c r="V34" s="93"/>
      <c r="W34" s="93"/>
      <c r="X34" s="93"/>
      <c r="Y34" s="93"/>
      <c r="Z34" s="93"/>
      <c r="AA34" s="93"/>
      <c r="AB34" s="93"/>
      <c r="AC34" s="93"/>
      <c r="AD34" s="93"/>
      <c r="AE34" s="93"/>
      <c r="AF34" s="93"/>
      <c r="AG34" s="93"/>
      <c r="AH34" s="93"/>
    </row>
    <row r="35" spans="1:34" ht="22.5" customHeight="1">
      <c r="A35" s="123"/>
      <c r="B35" s="116" t="s">
        <v>1860</v>
      </c>
      <c r="C35" s="137"/>
      <c r="D35" s="274" t="s">
        <v>234</v>
      </c>
      <c r="E35" s="275"/>
      <c r="F35" s="140"/>
      <c r="G35" s="271"/>
      <c r="H35" s="272"/>
      <c r="I35" s="272"/>
      <c r="J35" s="273"/>
      <c r="K35" s="97"/>
      <c r="L35" s="135"/>
      <c r="P35" s="104" t="str">
        <f>IF(D$35="No","","(*)")</f>
        <v>(*)</v>
      </c>
      <c r="Q35" s="93"/>
      <c r="R35" s="93"/>
      <c r="S35" s="93"/>
      <c r="T35" s="93"/>
      <c r="U35" s="93"/>
      <c r="V35" s="93"/>
      <c r="W35" s="93"/>
      <c r="X35" s="93"/>
      <c r="Y35" s="93"/>
      <c r="Z35" s="93"/>
      <c r="AA35" s="93"/>
      <c r="AB35" s="93"/>
      <c r="AC35" s="93"/>
      <c r="AD35" s="93"/>
      <c r="AE35" s="93"/>
      <c r="AF35" s="93"/>
      <c r="AG35" s="93"/>
      <c r="AH35" s="93"/>
    </row>
    <row r="36" spans="1:34" ht="18" customHeight="1">
      <c r="A36" s="123"/>
      <c r="B36" s="138"/>
      <c r="C36" s="137"/>
      <c r="D36" s="138"/>
      <c r="E36" s="138"/>
      <c r="F36" s="141"/>
      <c r="G36" s="138"/>
      <c r="H36" s="139"/>
      <c r="I36" s="139"/>
      <c r="J36" s="139"/>
      <c r="K36" s="97"/>
      <c r="L36" s="128"/>
      <c r="P36" s="93"/>
      <c r="Q36" s="93"/>
      <c r="R36" s="93"/>
      <c r="S36" s="93"/>
      <c r="T36" s="93"/>
      <c r="U36" s="93"/>
      <c r="V36" s="93"/>
      <c r="W36" s="93"/>
      <c r="X36" s="93"/>
      <c r="Y36" s="93"/>
      <c r="Z36" s="93"/>
      <c r="AA36" s="93"/>
      <c r="AB36" s="93"/>
      <c r="AC36" s="93"/>
      <c r="AD36" s="93"/>
      <c r="AE36" s="93"/>
      <c r="AF36" s="93"/>
      <c r="AG36" s="93"/>
      <c r="AH36" s="93"/>
    </row>
    <row r="37" spans="1:34" ht="48.6" customHeight="1">
      <c r="A37" s="123"/>
      <c r="B37" s="131" t="s">
        <v>1833</v>
      </c>
      <c r="C37" s="137"/>
      <c r="D37" s="281" t="s">
        <v>1529</v>
      </c>
      <c r="E37" s="281"/>
      <c r="F37" s="132"/>
      <c r="G37" s="131" t="s">
        <v>232</v>
      </c>
      <c r="H37" s="282"/>
      <c r="I37" s="282"/>
      <c r="J37" s="282"/>
      <c r="K37" s="97"/>
      <c r="L37" s="128" t="s">
        <v>93</v>
      </c>
      <c r="P37" s="104">
        <f>COUNTIF(D$26:D$29,"No")+COUNTIF(D$32:D$35,"No")</f>
        <v>0</v>
      </c>
      <c r="Q37" s="104" t="str">
        <f>IF(P37&gt;3,""," (*)")</f>
        <v xml:space="preserve"> (*)</v>
      </c>
      <c r="R37" s="93"/>
      <c r="S37" s="93"/>
      <c r="T37" s="93"/>
      <c r="U37" s="93"/>
      <c r="V37" s="93"/>
      <c r="W37" s="93"/>
      <c r="X37" s="93"/>
      <c r="Y37" s="93"/>
      <c r="Z37" s="93"/>
      <c r="AA37" s="93"/>
      <c r="AB37" s="93"/>
      <c r="AC37" s="93"/>
      <c r="AD37" s="93"/>
      <c r="AE37" s="93"/>
      <c r="AF37" s="93"/>
      <c r="AG37" s="93"/>
      <c r="AH37" s="93"/>
    </row>
    <row r="38" spans="1:34" ht="22.5" customHeight="1">
      <c r="A38" s="123"/>
      <c r="B38" s="116" t="s">
        <v>1859</v>
      </c>
      <c r="C38" s="137"/>
      <c r="D38" s="274" t="s">
        <v>234</v>
      </c>
      <c r="E38" s="275"/>
      <c r="F38" s="140"/>
      <c r="G38" s="271" t="s">
        <v>1861</v>
      </c>
      <c r="H38" s="272"/>
      <c r="I38" s="272"/>
      <c r="J38" s="273"/>
      <c r="K38" s="97"/>
      <c r="L38" s="135"/>
      <c r="P38" s="104" t="str">
        <f>IF((OR(D$26="No",D$32="No")),"","(*)")</f>
        <v>(*)</v>
      </c>
      <c r="Q38" s="93"/>
      <c r="R38" s="93"/>
      <c r="S38" s="93"/>
      <c r="T38" s="93"/>
      <c r="U38" s="93"/>
      <c r="V38" s="93"/>
      <c r="W38" s="93"/>
      <c r="X38" s="93"/>
      <c r="Y38" s="93"/>
      <c r="Z38" s="93"/>
      <c r="AA38" s="93"/>
      <c r="AB38" s="93"/>
      <c r="AC38" s="93"/>
      <c r="AD38" s="93"/>
      <c r="AE38" s="93"/>
      <c r="AF38" s="93"/>
      <c r="AG38" s="93"/>
    </row>
    <row r="39" spans="1:34" ht="22.5" customHeight="1">
      <c r="A39" s="123"/>
      <c r="B39" s="116" t="s">
        <v>1830</v>
      </c>
      <c r="C39" s="137"/>
      <c r="D39" s="274" t="s">
        <v>234</v>
      </c>
      <c r="E39" s="275"/>
      <c r="F39" s="140"/>
      <c r="G39" s="271" t="s">
        <v>1861</v>
      </c>
      <c r="H39" s="272"/>
      <c r="I39" s="272"/>
      <c r="J39" s="273"/>
      <c r="K39" s="97"/>
      <c r="L39" s="135"/>
      <c r="P39" s="104" t="str">
        <f>IF((OR(D$27="No",D$33="No")),"","(*)")</f>
        <v>(*)</v>
      </c>
      <c r="Q39" s="93"/>
      <c r="R39" s="93"/>
      <c r="S39" s="93"/>
      <c r="T39" s="93"/>
      <c r="U39" s="93"/>
      <c r="V39" s="93"/>
      <c r="W39" s="93"/>
      <c r="X39" s="93"/>
      <c r="Y39" s="93"/>
      <c r="Z39" s="93"/>
      <c r="AA39" s="93"/>
      <c r="AB39" s="93"/>
      <c r="AC39" s="93"/>
      <c r="AD39" s="93"/>
      <c r="AE39" s="93"/>
      <c r="AF39" s="93"/>
      <c r="AG39" s="93"/>
    </row>
    <row r="40" spans="1:34" ht="22.5" customHeight="1">
      <c r="A40" s="123"/>
      <c r="B40" s="116" t="s">
        <v>1831</v>
      </c>
      <c r="C40" s="137"/>
      <c r="D40" s="274" t="s">
        <v>234</v>
      </c>
      <c r="E40" s="275"/>
      <c r="F40" s="140"/>
      <c r="G40" s="271" t="s">
        <v>1861</v>
      </c>
      <c r="H40" s="272"/>
      <c r="I40" s="272"/>
      <c r="J40" s="273"/>
      <c r="K40" s="97"/>
      <c r="L40" s="135"/>
      <c r="P40" s="104" t="str">
        <f>IF((OR(D$28="No",D$34="No")),"","(*)")</f>
        <v>(*)</v>
      </c>
      <c r="Q40" s="93"/>
      <c r="R40" s="93"/>
      <c r="S40" s="93"/>
      <c r="T40" s="93"/>
      <c r="U40" s="93"/>
      <c r="V40" s="93"/>
      <c r="W40" s="93"/>
      <c r="X40" s="93"/>
      <c r="Y40" s="93"/>
      <c r="Z40" s="93"/>
      <c r="AA40" s="93"/>
      <c r="AB40" s="93"/>
      <c r="AC40" s="93"/>
      <c r="AD40" s="93"/>
      <c r="AE40" s="93"/>
      <c r="AF40" s="93"/>
      <c r="AG40" s="93"/>
    </row>
    <row r="41" spans="1:34" ht="22.5" customHeight="1">
      <c r="A41" s="123"/>
      <c r="B41" s="116" t="s">
        <v>1860</v>
      </c>
      <c r="C41" s="137"/>
      <c r="D41" s="274" t="s">
        <v>234</v>
      </c>
      <c r="E41" s="275"/>
      <c r="F41" s="140"/>
      <c r="G41" s="271" t="s">
        <v>1861</v>
      </c>
      <c r="H41" s="272"/>
      <c r="I41" s="272"/>
      <c r="J41" s="273"/>
      <c r="K41" s="97"/>
      <c r="L41" s="135"/>
      <c r="P41" s="104" t="str">
        <f>IF((OR(D$29="No",D$35="No")),"","(*)")</f>
        <v>(*)</v>
      </c>
      <c r="Q41" s="93"/>
      <c r="R41" s="93"/>
      <c r="S41" s="93"/>
      <c r="T41" s="93"/>
      <c r="U41" s="93"/>
      <c r="V41" s="93"/>
      <c r="W41" s="93"/>
      <c r="X41" s="93"/>
      <c r="Y41" s="93"/>
      <c r="Z41" s="93"/>
      <c r="AA41" s="93"/>
      <c r="AB41" s="93"/>
      <c r="AC41" s="93"/>
      <c r="AD41" s="93"/>
      <c r="AE41" s="93"/>
      <c r="AF41" s="93"/>
      <c r="AG41" s="93"/>
    </row>
    <row r="42" spans="1:34" ht="18" customHeight="1">
      <c r="A42" s="123"/>
      <c r="B42" s="138"/>
      <c r="C42" s="137"/>
      <c r="D42" s="138"/>
      <c r="E42" s="138"/>
      <c r="F42" s="141"/>
      <c r="G42" s="138"/>
      <c r="H42" s="139"/>
      <c r="I42" s="139"/>
      <c r="J42" s="139"/>
      <c r="K42" s="97"/>
      <c r="L42" s="128"/>
      <c r="Q42" s="93"/>
      <c r="R42" s="93"/>
      <c r="S42" s="93"/>
      <c r="T42" s="93"/>
      <c r="U42" s="93"/>
      <c r="V42" s="93"/>
      <c r="W42" s="93"/>
      <c r="X42" s="93"/>
      <c r="Y42" s="93"/>
      <c r="Z42" s="93"/>
      <c r="AA42" s="93"/>
      <c r="AB42" s="93"/>
      <c r="AC42" s="93"/>
      <c r="AD42" s="93"/>
      <c r="AE42" s="93"/>
      <c r="AF42" s="93"/>
      <c r="AG42" s="93"/>
      <c r="AH42" s="93"/>
    </row>
    <row r="43" spans="1:34" ht="48.6" customHeight="1">
      <c r="A43" s="123"/>
      <c r="B43" s="131" t="s">
        <v>1834</v>
      </c>
      <c r="C43" s="137"/>
      <c r="D43" s="281" t="s">
        <v>1529</v>
      </c>
      <c r="E43" s="281"/>
      <c r="F43" s="132"/>
      <c r="G43" s="131" t="s">
        <v>232</v>
      </c>
      <c r="H43" s="131"/>
      <c r="I43" s="131"/>
      <c r="J43" s="133"/>
      <c r="K43" s="97"/>
      <c r="L43" s="128"/>
      <c r="P43" s="104">
        <f>COUNTIF(D$26:D$29,"No")+COUNTIF(D$32:D$35,"No")</f>
        <v>0</v>
      </c>
      <c r="Q43" s="104" t="str">
        <f>IF(P43&gt;3,""," (*)")</f>
        <v xml:space="preserve"> (*)</v>
      </c>
      <c r="R43" s="93"/>
      <c r="S43" s="93"/>
      <c r="T43" s="93"/>
      <c r="U43" s="93"/>
      <c r="V43" s="93"/>
      <c r="W43" s="93"/>
      <c r="X43" s="93"/>
      <c r="Y43" s="93"/>
      <c r="Z43" s="93"/>
      <c r="AA43" s="93"/>
      <c r="AB43" s="93"/>
      <c r="AC43" s="93"/>
      <c r="AD43" s="93"/>
      <c r="AE43" s="93"/>
      <c r="AF43" s="93"/>
      <c r="AG43" s="93"/>
      <c r="AH43" s="93"/>
    </row>
    <row r="44" spans="1:34" ht="23.1" customHeight="1">
      <c r="A44" s="123"/>
      <c r="B44" s="116" t="s">
        <v>1859</v>
      </c>
      <c r="C44" s="137"/>
      <c r="D44" s="274" t="s">
        <v>234</v>
      </c>
      <c r="E44" s="275"/>
      <c r="F44" s="140"/>
      <c r="G44" s="271" t="s">
        <v>1861</v>
      </c>
      <c r="H44" s="272"/>
      <c r="I44" s="272"/>
      <c r="J44" s="273"/>
      <c r="K44" s="97"/>
      <c r="L44" s="128"/>
      <c r="P44" s="104" t="str">
        <f>IF((OR(D$26="No",D$32="No")),"","(*)")</f>
        <v>(*)</v>
      </c>
      <c r="Q44" s="93"/>
      <c r="R44" s="93"/>
      <c r="S44" s="93"/>
      <c r="T44" s="93"/>
      <c r="U44" s="93"/>
      <c r="V44" s="93"/>
      <c r="W44" s="93"/>
      <c r="X44" s="93"/>
      <c r="Y44" s="93"/>
      <c r="Z44" s="93"/>
      <c r="AA44" s="93"/>
      <c r="AB44" s="93"/>
      <c r="AC44" s="93"/>
      <c r="AD44" s="93"/>
      <c r="AE44" s="93"/>
      <c r="AF44" s="93"/>
      <c r="AG44" s="93"/>
      <c r="AH44" s="93"/>
    </row>
    <row r="45" spans="1:34" ht="23.1" customHeight="1">
      <c r="A45" s="123"/>
      <c r="B45" s="116" t="s">
        <v>1830</v>
      </c>
      <c r="C45" s="137"/>
      <c r="D45" s="274" t="s">
        <v>234</v>
      </c>
      <c r="E45" s="275"/>
      <c r="F45" s="140"/>
      <c r="G45" s="271" t="s">
        <v>1861</v>
      </c>
      <c r="H45" s="272"/>
      <c r="I45" s="272"/>
      <c r="J45" s="273"/>
      <c r="K45" s="97"/>
      <c r="L45" s="128"/>
      <c r="P45" s="104" t="str">
        <f>IF((OR(D$27="No",D$33="No")),"","(*)")</f>
        <v>(*)</v>
      </c>
      <c r="Q45" s="93"/>
      <c r="R45" s="93"/>
      <c r="S45" s="93"/>
      <c r="T45" s="93"/>
      <c r="U45" s="93"/>
      <c r="V45" s="93"/>
      <c r="W45" s="93"/>
      <c r="X45" s="93"/>
      <c r="Y45" s="93"/>
      <c r="Z45" s="93"/>
      <c r="AA45" s="93"/>
      <c r="AB45" s="93"/>
      <c r="AC45" s="93"/>
      <c r="AD45" s="93"/>
      <c r="AE45" s="93"/>
      <c r="AF45" s="93"/>
      <c r="AG45" s="93"/>
      <c r="AH45" s="93"/>
    </row>
    <row r="46" spans="1:34" ht="23.1" customHeight="1">
      <c r="A46" s="123"/>
      <c r="B46" s="116" t="s">
        <v>1831</v>
      </c>
      <c r="C46" s="137"/>
      <c r="D46" s="274" t="s">
        <v>234</v>
      </c>
      <c r="E46" s="275"/>
      <c r="F46" s="140"/>
      <c r="G46" s="271" t="s">
        <v>1861</v>
      </c>
      <c r="H46" s="272"/>
      <c r="I46" s="272"/>
      <c r="J46" s="273"/>
      <c r="K46" s="97"/>
      <c r="L46" s="128"/>
      <c r="P46" s="104" t="str">
        <f>IF((OR(D$28="No",D$34="No")),"","(*)")</f>
        <v>(*)</v>
      </c>
      <c r="Q46" s="93"/>
      <c r="R46" s="93"/>
      <c r="S46" s="93"/>
      <c r="T46" s="93"/>
      <c r="U46" s="93"/>
      <c r="V46" s="93"/>
      <c r="W46" s="93"/>
      <c r="X46" s="93"/>
      <c r="Y46" s="93"/>
      <c r="Z46" s="93"/>
      <c r="AA46" s="93"/>
      <c r="AB46" s="93"/>
      <c r="AC46" s="93"/>
      <c r="AD46" s="93"/>
      <c r="AE46" s="93"/>
      <c r="AF46" s="93"/>
      <c r="AG46" s="93"/>
      <c r="AH46" s="93"/>
    </row>
    <row r="47" spans="1:34" ht="23.1" customHeight="1">
      <c r="A47" s="123"/>
      <c r="B47" s="116" t="s">
        <v>1860</v>
      </c>
      <c r="C47" s="137"/>
      <c r="D47" s="274" t="s">
        <v>234</v>
      </c>
      <c r="E47" s="275"/>
      <c r="F47" s="140"/>
      <c r="G47" s="271" t="s">
        <v>1861</v>
      </c>
      <c r="H47" s="272"/>
      <c r="I47" s="272"/>
      <c r="J47" s="273"/>
      <c r="K47" s="97"/>
      <c r="L47" s="128"/>
      <c r="P47" s="104" t="str">
        <f>IF((OR(D$29="No",D$35="No")),"","(*)")</f>
        <v>(*)</v>
      </c>
      <c r="Q47" s="93"/>
      <c r="R47" s="93"/>
      <c r="S47" s="93"/>
      <c r="T47" s="93"/>
      <c r="U47" s="93"/>
      <c r="V47" s="93"/>
      <c r="W47" s="93"/>
      <c r="X47" s="93"/>
      <c r="Y47" s="93"/>
      <c r="Z47" s="93"/>
      <c r="AA47" s="93"/>
      <c r="AB47" s="93"/>
      <c r="AC47" s="93"/>
      <c r="AD47" s="93"/>
      <c r="AE47" s="93"/>
      <c r="AF47" s="93"/>
      <c r="AG47" s="93"/>
      <c r="AH47" s="93"/>
    </row>
    <row r="48" spans="1:34" ht="23.1" customHeight="1">
      <c r="A48" s="123"/>
      <c r="B48" s="138"/>
      <c r="C48" s="137"/>
      <c r="D48" s="138"/>
      <c r="E48" s="138"/>
      <c r="F48" s="141"/>
      <c r="G48" s="138"/>
      <c r="H48" s="139"/>
      <c r="I48" s="139"/>
      <c r="J48" s="139"/>
      <c r="K48" s="97"/>
      <c r="L48" s="128"/>
      <c r="R48" s="93"/>
      <c r="S48" s="93"/>
      <c r="T48" s="93"/>
      <c r="U48" s="93"/>
      <c r="V48" s="93"/>
      <c r="W48" s="93"/>
      <c r="X48" s="93"/>
      <c r="Y48" s="93"/>
      <c r="Z48" s="93"/>
      <c r="AA48" s="93"/>
      <c r="AB48" s="93"/>
      <c r="AC48" s="93"/>
      <c r="AD48" s="93"/>
      <c r="AE48" s="93"/>
      <c r="AF48" s="93"/>
      <c r="AG48" s="93"/>
      <c r="AH48" s="93"/>
    </row>
    <row r="49" spans="1:34" ht="48.6" customHeight="1">
      <c r="A49" s="123"/>
      <c r="B49" s="131" t="s">
        <v>1835</v>
      </c>
      <c r="C49" s="137"/>
      <c r="D49" s="281" t="s">
        <v>1529</v>
      </c>
      <c r="E49" s="281"/>
      <c r="F49" s="132"/>
      <c r="G49" s="131" t="s">
        <v>232</v>
      </c>
      <c r="H49" s="131"/>
      <c r="I49" s="131"/>
      <c r="J49" s="133"/>
      <c r="K49" s="97"/>
      <c r="L49" s="128" t="s">
        <v>93</v>
      </c>
      <c r="P49" s="93"/>
      <c r="Q49" s="93"/>
      <c r="R49" s="93"/>
      <c r="S49" s="93"/>
      <c r="T49" s="93"/>
      <c r="U49" s="93"/>
      <c r="V49" s="93"/>
      <c r="W49" s="93"/>
      <c r="X49" s="93"/>
      <c r="Y49" s="93"/>
      <c r="Z49" s="93"/>
      <c r="AA49" s="93"/>
      <c r="AB49" s="93"/>
      <c r="AC49" s="93"/>
      <c r="AD49" s="93"/>
      <c r="AE49" s="93"/>
      <c r="AF49" s="93"/>
      <c r="AG49" s="93"/>
      <c r="AH49" s="93"/>
    </row>
    <row r="50" spans="1:34" ht="22.5" customHeight="1">
      <c r="A50" s="123"/>
      <c r="B50" s="116" t="s">
        <v>1859</v>
      </c>
      <c r="C50" s="137"/>
      <c r="D50" s="274" t="s">
        <v>233</v>
      </c>
      <c r="E50" s="275"/>
      <c r="F50" s="140"/>
      <c r="G50" s="271"/>
      <c r="H50" s="272"/>
      <c r="I50" s="272"/>
      <c r="J50" s="273"/>
      <c r="K50" s="97"/>
      <c r="L50" s="135"/>
      <c r="P50" s="93"/>
      <c r="Q50" s="93"/>
      <c r="R50" s="93"/>
      <c r="S50" s="93"/>
      <c r="T50" s="93"/>
      <c r="U50" s="93"/>
      <c r="V50" s="93"/>
      <c r="W50" s="93"/>
      <c r="X50" s="93"/>
      <c r="Y50" s="93"/>
      <c r="Z50" s="93"/>
      <c r="AA50" s="93"/>
      <c r="AB50" s="93"/>
      <c r="AC50" s="93"/>
      <c r="AD50" s="93"/>
      <c r="AE50" s="93"/>
      <c r="AF50" s="93"/>
      <c r="AG50" s="93"/>
      <c r="AH50" s="93"/>
    </row>
    <row r="51" spans="1:34" ht="22.5" customHeight="1">
      <c r="A51" s="123"/>
      <c r="B51" s="116" t="s">
        <v>1830</v>
      </c>
      <c r="C51" s="137"/>
      <c r="D51" s="274" t="s">
        <v>233</v>
      </c>
      <c r="E51" s="275"/>
      <c r="F51" s="140"/>
      <c r="G51" s="271"/>
      <c r="H51" s="272"/>
      <c r="I51" s="272"/>
      <c r="J51" s="273"/>
      <c r="K51" s="97"/>
      <c r="L51" s="135"/>
      <c r="P51" s="93"/>
      <c r="Q51" s="93"/>
      <c r="R51" s="93"/>
      <c r="S51" s="93"/>
      <c r="T51" s="93"/>
      <c r="U51" s="93"/>
      <c r="V51" s="93"/>
      <c r="W51" s="93"/>
      <c r="X51" s="93"/>
      <c r="Y51" s="93"/>
      <c r="Z51" s="93"/>
      <c r="AA51" s="93"/>
      <c r="AB51" s="93"/>
      <c r="AC51" s="93"/>
      <c r="AD51" s="93"/>
      <c r="AE51" s="93"/>
      <c r="AF51" s="93"/>
      <c r="AG51" s="93"/>
      <c r="AH51" s="93"/>
    </row>
    <row r="52" spans="1:34" ht="22.5" customHeight="1">
      <c r="A52" s="123"/>
      <c r="B52" s="116" t="s">
        <v>1831</v>
      </c>
      <c r="C52" s="137"/>
      <c r="D52" s="274" t="s">
        <v>233</v>
      </c>
      <c r="E52" s="275"/>
      <c r="F52" s="140"/>
      <c r="G52" s="271"/>
      <c r="H52" s="272"/>
      <c r="I52" s="272"/>
      <c r="J52" s="273"/>
      <c r="K52" s="97"/>
      <c r="L52" s="135"/>
      <c r="P52" s="93"/>
      <c r="Q52" s="93"/>
      <c r="R52" s="93"/>
      <c r="S52" s="93"/>
      <c r="T52" s="93"/>
      <c r="U52" s="93"/>
      <c r="V52" s="93"/>
      <c r="W52" s="93"/>
      <c r="X52" s="93"/>
      <c r="Y52" s="93"/>
      <c r="Z52" s="93"/>
      <c r="AA52" s="93"/>
      <c r="AB52" s="93"/>
      <c r="AC52" s="93"/>
      <c r="AD52" s="93"/>
      <c r="AE52" s="93"/>
      <c r="AF52" s="93"/>
      <c r="AG52" s="93"/>
      <c r="AH52" s="93"/>
    </row>
    <row r="53" spans="1:34" ht="22.5" customHeight="1">
      <c r="A53" s="123"/>
      <c r="B53" s="116" t="s">
        <v>1860</v>
      </c>
      <c r="C53" s="137"/>
      <c r="D53" s="274" t="s">
        <v>233</v>
      </c>
      <c r="E53" s="275"/>
      <c r="F53" s="140"/>
      <c r="G53" s="271"/>
      <c r="H53" s="272"/>
      <c r="I53" s="272"/>
      <c r="J53" s="273"/>
      <c r="K53" s="97"/>
      <c r="L53" s="135"/>
      <c r="P53" s="93"/>
      <c r="Q53" s="93"/>
      <c r="R53" s="93"/>
      <c r="S53" s="93"/>
      <c r="T53" s="93"/>
      <c r="U53" s="93"/>
      <c r="V53" s="93"/>
      <c r="W53" s="93"/>
      <c r="X53" s="93"/>
      <c r="Y53" s="93"/>
      <c r="Z53" s="93"/>
      <c r="AA53" s="93"/>
      <c r="AB53" s="93"/>
      <c r="AC53" s="93"/>
      <c r="AD53" s="93"/>
      <c r="AE53" s="93"/>
      <c r="AF53" s="93"/>
      <c r="AG53" s="93"/>
      <c r="AH53" s="93"/>
    </row>
    <row r="54" spans="1:34" ht="18" customHeight="1">
      <c r="A54" s="123"/>
      <c r="B54" s="138"/>
      <c r="C54" s="137"/>
      <c r="D54" s="138"/>
      <c r="E54" s="138"/>
      <c r="F54" s="141"/>
      <c r="G54" s="138"/>
      <c r="H54" s="139"/>
      <c r="I54" s="139"/>
      <c r="J54" s="139"/>
      <c r="K54" s="97"/>
      <c r="L54" s="128"/>
      <c r="P54" s="93"/>
      <c r="Q54" s="93"/>
      <c r="R54" s="93"/>
      <c r="S54" s="93"/>
      <c r="T54" s="93"/>
      <c r="U54" s="93"/>
      <c r="V54" s="93"/>
      <c r="W54" s="93"/>
      <c r="X54" s="93"/>
      <c r="Y54" s="93"/>
      <c r="Z54" s="93"/>
      <c r="AA54" s="93"/>
      <c r="AB54" s="93"/>
      <c r="AC54" s="93"/>
      <c r="AD54" s="93"/>
      <c r="AE54" s="93"/>
      <c r="AF54" s="93"/>
      <c r="AG54" s="93"/>
      <c r="AH54" s="93"/>
    </row>
    <row r="55" spans="1:34" ht="48.6" customHeight="1">
      <c r="A55" s="123"/>
      <c r="B55" s="142" t="s">
        <v>1836</v>
      </c>
      <c r="C55" s="137"/>
      <c r="D55" s="281" t="s">
        <v>1529</v>
      </c>
      <c r="E55" s="281"/>
      <c r="F55" s="132"/>
      <c r="G55" s="131" t="s">
        <v>232</v>
      </c>
      <c r="H55" s="143"/>
      <c r="I55" s="143"/>
      <c r="J55" s="143"/>
      <c r="K55" s="97"/>
      <c r="L55" s="128" t="s">
        <v>93</v>
      </c>
      <c r="P55" s="93"/>
      <c r="Q55" s="93"/>
      <c r="R55" s="93"/>
      <c r="S55" s="93"/>
      <c r="T55" s="93"/>
      <c r="U55" s="93"/>
      <c r="V55" s="93"/>
      <c r="W55" s="93"/>
      <c r="X55" s="93"/>
      <c r="Y55" s="93"/>
      <c r="Z55" s="93"/>
      <c r="AA55" s="93"/>
      <c r="AB55" s="93"/>
      <c r="AC55" s="93"/>
      <c r="AD55" s="93"/>
      <c r="AE55" s="93"/>
      <c r="AF55" s="93"/>
      <c r="AG55" s="93"/>
      <c r="AH55" s="93"/>
    </row>
    <row r="56" spans="1:34" ht="22.5" customHeight="1">
      <c r="A56" s="123"/>
      <c r="B56" s="116" t="s">
        <v>1859</v>
      </c>
      <c r="C56" s="96"/>
      <c r="D56" s="322">
        <v>1</v>
      </c>
      <c r="E56" s="323"/>
      <c r="F56" s="140"/>
      <c r="G56" s="271"/>
      <c r="H56" s="272"/>
      <c r="I56" s="272"/>
      <c r="J56" s="273"/>
      <c r="K56" s="97"/>
      <c r="L56" s="135"/>
      <c r="P56" s="93"/>
      <c r="Q56" s="93"/>
      <c r="R56" s="93"/>
      <c r="S56" s="93"/>
      <c r="T56" s="93"/>
      <c r="U56" s="93"/>
      <c r="V56" s="93"/>
      <c r="W56" s="93"/>
      <c r="X56" s="93"/>
      <c r="Y56" s="93"/>
      <c r="Z56" s="93"/>
      <c r="AA56" s="93"/>
      <c r="AB56" s="93"/>
      <c r="AC56" s="93"/>
      <c r="AD56" s="93"/>
      <c r="AE56" s="93"/>
      <c r="AF56" s="93"/>
      <c r="AG56" s="93"/>
      <c r="AH56" s="93"/>
    </row>
    <row r="57" spans="1:34" ht="22.5" customHeight="1">
      <c r="A57" s="123"/>
      <c r="B57" s="116" t="s">
        <v>1830</v>
      </c>
      <c r="C57" s="96"/>
      <c r="D57" s="322">
        <v>1</v>
      </c>
      <c r="E57" s="323"/>
      <c r="F57" s="140"/>
      <c r="G57" s="271"/>
      <c r="H57" s="272"/>
      <c r="I57" s="272"/>
      <c r="J57" s="273"/>
      <c r="K57" s="97"/>
      <c r="L57" s="135"/>
      <c r="P57" s="93"/>
      <c r="Q57" s="93"/>
      <c r="R57" s="93"/>
      <c r="S57" s="93"/>
      <c r="T57" s="93"/>
      <c r="U57" s="93"/>
      <c r="V57" s="93"/>
      <c r="W57" s="93"/>
      <c r="X57" s="93"/>
      <c r="Y57" s="93"/>
      <c r="Z57" s="93"/>
      <c r="AA57" s="93"/>
      <c r="AB57" s="93"/>
      <c r="AC57" s="93"/>
      <c r="AD57" s="93"/>
      <c r="AE57" s="93"/>
      <c r="AF57" s="93"/>
      <c r="AG57" s="93"/>
      <c r="AH57" s="93"/>
    </row>
    <row r="58" spans="1:34" ht="22.5" customHeight="1">
      <c r="A58" s="123"/>
      <c r="B58" s="116" t="s">
        <v>1831</v>
      </c>
      <c r="C58" s="96"/>
      <c r="D58" s="322">
        <v>1</v>
      </c>
      <c r="E58" s="323"/>
      <c r="F58" s="140"/>
      <c r="G58" s="271"/>
      <c r="H58" s="272"/>
      <c r="I58" s="272"/>
      <c r="J58" s="273"/>
      <c r="K58" s="97"/>
      <c r="L58" s="135"/>
      <c r="P58" s="93"/>
      <c r="Q58" s="93"/>
      <c r="R58" s="93"/>
      <c r="S58" s="93"/>
      <c r="T58" s="93"/>
      <c r="U58" s="93"/>
      <c r="V58" s="93"/>
      <c r="W58" s="93"/>
      <c r="X58" s="93"/>
      <c r="Y58" s="93"/>
      <c r="Z58" s="93"/>
      <c r="AA58" s="93"/>
      <c r="AB58" s="93"/>
      <c r="AC58" s="93"/>
      <c r="AD58" s="93"/>
      <c r="AE58" s="93"/>
      <c r="AF58" s="93"/>
      <c r="AG58" s="93"/>
      <c r="AH58" s="93"/>
    </row>
    <row r="59" spans="1:34" ht="22.5" customHeight="1">
      <c r="A59" s="123"/>
      <c r="B59" s="116" t="s">
        <v>1860</v>
      </c>
      <c r="C59" s="96"/>
      <c r="D59" s="322">
        <v>1</v>
      </c>
      <c r="E59" s="323"/>
      <c r="F59" s="140"/>
      <c r="G59" s="271"/>
      <c r="H59" s="272"/>
      <c r="I59" s="272"/>
      <c r="J59" s="273"/>
      <c r="K59" s="97"/>
      <c r="L59" s="135"/>
      <c r="P59" s="93"/>
      <c r="Q59" s="93"/>
      <c r="R59" s="93"/>
      <c r="S59" s="93"/>
      <c r="T59" s="93"/>
      <c r="U59" s="93"/>
      <c r="V59" s="93"/>
      <c r="W59" s="93"/>
      <c r="X59" s="93"/>
      <c r="Y59" s="93"/>
      <c r="Z59" s="93"/>
      <c r="AA59" s="93"/>
      <c r="AB59" s="93"/>
      <c r="AC59" s="93"/>
      <c r="AD59" s="93"/>
      <c r="AE59" s="93"/>
      <c r="AF59" s="93"/>
      <c r="AG59" s="93"/>
      <c r="AH59" s="93"/>
    </row>
    <row r="60" spans="1:34" ht="15.75" customHeight="1">
      <c r="A60" s="123"/>
      <c r="B60" s="136"/>
      <c r="C60" s="137"/>
      <c r="D60" s="144"/>
      <c r="E60" s="144"/>
      <c r="F60" s="141"/>
      <c r="G60" s="145"/>
      <c r="H60" s="145"/>
      <c r="I60" s="145"/>
      <c r="J60" s="145"/>
      <c r="K60" s="97"/>
      <c r="L60" s="128"/>
      <c r="M60" s="58"/>
      <c r="P60" s="93"/>
      <c r="Q60" s="93"/>
      <c r="R60" s="93"/>
      <c r="S60" s="93"/>
      <c r="T60" s="93"/>
      <c r="U60" s="93"/>
      <c r="V60" s="93"/>
      <c r="W60" s="93"/>
      <c r="X60" s="93"/>
      <c r="Y60" s="93"/>
      <c r="Z60" s="93"/>
      <c r="AA60" s="93"/>
      <c r="AB60" s="93"/>
      <c r="AC60" s="93"/>
      <c r="AD60" s="93"/>
      <c r="AE60" s="93"/>
      <c r="AF60" s="93"/>
      <c r="AG60" s="93"/>
      <c r="AH60" s="93"/>
    </row>
    <row r="61" spans="1:34" ht="48.6" customHeight="1">
      <c r="A61" s="123"/>
      <c r="B61" s="142" t="s">
        <v>1837</v>
      </c>
      <c r="C61" s="137"/>
      <c r="D61" s="281" t="s">
        <v>1529</v>
      </c>
      <c r="E61" s="281"/>
      <c r="F61" s="132"/>
      <c r="G61" s="131" t="s">
        <v>232</v>
      </c>
      <c r="H61" s="283"/>
      <c r="I61" s="283"/>
      <c r="J61" s="283"/>
      <c r="K61" s="97"/>
      <c r="L61" s="128" t="s">
        <v>116</v>
      </c>
      <c r="M61" s="58"/>
      <c r="P61" s="93"/>
      <c r="Q61" s="93"/>
      <c r="R61" s="93"/>
      <c r="S61" s="93"/>
      <c r="T61" s="93"/>
      <c r="U61" s="93"/>
      <c r="V61" s="93"/>
      <c r="W61" s="93"/>
      <c r="X61" s="93"/>
      <c r="Y61" s="93"/>
      <c r="Z61" s="93"/>
      <c r="AA61" s="93"/>
      <c r="AB61" s="93"/>
      <c r="AC61" s="93"/>
      <c r="AD61" s="93"/>
      <c r="AE61" s="93"/>
      <c r="AF61" s="93"/>
      <c r="AG61" s="93"/>
      <c r="AH61" s="93"/>
    </row>
    <row r="62" spans="1:34" ht="22.5" customHeight="1">
      <c r="A62" s="123"/>
      <c r="B62" s="116" t="s">
        <v>1859</v>
      </c>
      <c r="C62" s="137"/>
      <c r="D62" s="302" t="s">
        <v>234</v>
      </c>
      <c r="E62" s="303"/>
      <c r="F62" s="140"/>
      <c r="G62" s="271"/>
      <c r="H62" s="272"/>
      <c r="I62" s="272"/>
      <c r="J62" s="273"/>
      <c r="K62" s="97"/>
      <c r="L62" s="135"/>
      <c r="P62" s="93"/>
      <c r="Q62" s="93"/>
      <c r="R62" s="93"/>
      <c r="S62" s="93"/>
      <c r="T62" s="93"/>
      <c r="U62" s="93"/>
      <c r="V62" s="93"/>
      <c r="W62" s="93"/>
      <c r="X62" s="93"/>
      <c r="Y62" s="93"/>
      <c r="Z62" s="93"/>
      <c r="AA62" s="93"/>
      <c r="AB62" s="93"/>
      <c r="AC62" s="93"/>
      <c r="AD62" s="93"/>
      <c r="AE62" s="93"/>
      <c r="AF62" s="93"/>
      <c r="AG62" s="93"/>
      <c r="AH62" s="93"/>
    </row>
    <row r="63" spans="1:34" ht="22.5" customHeight="1">
      <c r="A63" s="123"/>
      <c r="B63" s="116" t="s">
        <v>1830</v>
      </c>
      <c r="C63" s="137"/>
      <c r="D63" s="274" t="s">
        <v>234</v>
      </c>
      <c r="E63" s="275"/>
      <c r="F63" s="140"/>
      <c r="G63" s="271"/>
      <c r="H63" s="272"/>
      <c r="I63" s="272"/>
      <c r="J63" s="273"/>
      <c r="K63" s="97"/>
      <c r="L63" s="135"/>
      <c r="P63" s="93"/>
      <c r="Q63" s="93"/>
      <c r="R63" s="93"/>
      <c r="S63" s="93"/>
      <c r="T63" s="93"/>
      <c r="U63" s="93"/>
      <c r="V63" s="93"/>
      <c r="W63" s="93"/>
      <c r="X63" s="93"/>
      <c r="Y63" s="93"/>
      <c r="Z63" s="93"/>
      <c r="AA63" s="93"/>
      <c r="AB63" s="93"/>
      <c r="AC63" s="93"/>
      <c r="AD63" s="93"/>
      <c r="AE63" s="93"/>
      <c r="AF63" s="93"/>
      <c r="AG63" s="93"/>
      <c r="AH63" s="93"/>
    </row>
    <row r="64" spans="1:34" ht="22.5" customHeight="1">
      <c r="A64" s="123"/>
      <c r="B64" s="116" t="s">
        <v>1831</v>
      </c>
      <c r="C64" s="137"/>
      <c r="D64" s="274" t="s">
        <v>234</v>
      </c>
      <c r="E64" s="275"/>
      <c r="F64" s="140"/>
      <c r="G64" s="271"/>
      <c r="H64" s="272"/>
      <c r="I64" s="272"/>
      <c r="J64" s="273"/>
      <c r="K64" s="97"/>
      <c r="L64" s="135"/>
      <c r="P64" s="93"/>
      <c r="Q64" s="93"/>
      <c r="R64" s="93"/>
      <c r="S64" s="93"/>
      <c r="T64" s="93"/>
      <c r="U64" s="93"/>
      <c r="V64" s="93"/>
      <c r="W64" s="93"/>
      <c r="X64" s="93"/>
      <c r="Y64" s="93"/>
      <c r="Z64" s="93"/>
      <c r="AA64" s="93"/>
      <c r="AB64" s="93"/>
      <c r="AC64" s="93"/>
      <c r="AD64" s="93"/>
      <c r="AE64" s="93"/>
      <c r="AF64" s="93"/>
      <c r="AG64" s="93"/>
      <c r="AH64" s="93"/>
    </row>
    <row r="65" spans="1:34" ht="22.5" customHeight="1">
      <c r="A65" s="123"/>
      <c r="B65" s="116" t="s">
        <v>1860</v>
      </c>
      <c r="C65" s="137"/>
      <c r="D65" s="274" t="s">
        <v>234</v>
      </c>
      <c r="E65" s="275"/>
      <c r="F65" s="140"/>
      <c r="G65" s="271"/>
      <c r="H65" s="272"/>
      <c r="I65" s="272"/>
      <c r="J65" s="273"/>
      <c r="K65" s="97"/>
      <c r="L65" s="135"/>
      <c r="P65" s="93"/>
      <c r="Q65" s="93"/>
      <c r="R65" s="93"/>
      <c r="S65" s="93"/>
      <c r="T65" s="93"/>
      <c r="U65" s="93"/>
      <c r="V65" s="93"/>
      <c r="W65" s="93"/>
      <c r="X65" s="93"/>
      <c r="Y65" s="93"/>
      <c r="Z65" s="93"/>
      <c r="AA65" s="93"/>
      <c r="AB65" s="93"/>
      <c r="AC65" s="93"/>
      <c r="AD65" s="93"/>
      <c r="AE65" s="93"/>
      <c r="AF65" s="93"/>
      <c r="AG65" s="93"/>
      <c r="AH65" s="93"/>
    </row>
    <row r="66" spans="1:34" ht="15.75" customHeight="1">
      <c r="A66" s="123"/>
      <c r="B66" s="138"/>
      <c r="C66" s="137"/>
      <c r="D66" s="146"/>
      <c r="E66" s="146"/>
      <c r="F66" s="141"/>
      <c r="G66" s="147"/>
      <c r="H66" s="147"/>
      <c r="I66" s="147"/>
      <c r="J66" s="147"/>
      <c r="K66" s="97"/>
      <c r="L66" s="128"/>
      <c r="M66" s="58"/>
      <c r="P66" s="93"/>
      <c r="Q66" s="93"/>
      <c r="R66" s="93"/>
      <c r="S66" s="93"/>
      <c r="T66" s="93"/>
      <c r="U66" s="93"/>
      <c r="V66" s="93"/>
      <c r="W66" s="93"/>
      <c r="X66" s="93"/>
      <c r="Y66" s="93"/>
      <c r="Z66" s="93"/>
      <c r="AA66" s="93"/>
      <c r="AB66" s="93"/>
      <c r="AC66" s="93"/>
      <c r="AD66" s="93"/>
      <c r="AE66" s="93"/>
      <c r="AF66" s="93"/>
      <c r="AG66" s="93"/>
      <c r="AH66" s="93"/>
    </row>
    <row r="67" spans="1:34" ht="48.6" customHeight="1">
      <c r="A67" s="123"/>
      <c r="B67" s="131" t="s">
        <v>1838</v>
      </c>
      <c r="C67" s="137"/>
      <c r="D67" s="281" t="s">
        <v>1529</v>
      </c>
      <c r="E67" s="281"/>
      <c r="F67" s="132"/>
      <c r="G67" s="131" t="s">
        <v>232</v>
      </c>
      <c r="H67" s="283" t="s">
        <v>236</v>
      </c>
      <c r="I67" s="283"/>
      <c r="J67" s="283"/>
      <c r="K67" s="97"/>
      <c r="L67" s="128" t="s">
        <v>116</v>
      </c>
      <c r="M67" s="58"/>
      <c r="P67" s="93"/>
      <c r="Q67" s="93"/>
      <c r="R67" s="93"/>
      <c r="S67" s="93"/>
      <c r="T67" s="93"/>
      <c r="U67" s="93"/>
      <c r="V67" s="93"/>
      <c r="W67" s="93"/>
      <c r="X67" s="93"/>
      <c r="Y67" s="93"/>
      <c r="Z67" s="93"/>
      <c r="AA67" s="93"/>
      <c r="AB67" s="93"/>
      <c r="AC67" s="93"/>
      <c r="AD67" s="93"/>
      <c r="AE67" s="93"/>
      <c r="AF67" s="93"/>
      <c r="AG67" s="93"/>
      <c r="AH67" s="93"/>
    </row>
    <row r="68" spans="1:34" ht="22.5" customHeight="1">
      <c r="A68" s="123"/>
      <c r="B68" s="116" t="s">
        <v>1859</v>
      </c>
      <c r="C68" s="96"/>
      <c r="D68" s="274" t="s">
        <v>234</v>
      </c>
      <c r="E68" s="275"/>
      <c r="F68" s="148"/>
      <c r="G68" s="271" t="s">
        <v>1862</v>
      </c>
      <c r="H68" s="272"/>
      <c r="I68" s="272"/>
      <c r="J68" s="273"/>
      <c r="K68" s="97"/>
      <c r="L68" s="135"/>
      <c r="P68" s="93"/>
      <c r="Q68" s="93"/>
      <c r="R68" s="93"/>
      <c r="S68" s="93"/>
      <c r="T68" s="93"/>
      <c r="U68" s="93"/>
      <c r="V68" s="93"/>
      <c r="W68" s="93"/>
      <c r="X68" s="93"/>
      <c r="Y68" s="93"/>
      <c r="Z68" s="93"/>
      <c r="AA68" s="93"/>
      <c r="AB68" s="93"/>
      <c r="AC68" s="93"/>
      <c r="AD68" s="93"/>
      <c r="AE68" s="93"/>
      <c r="AF68" s="93"/>
      <c r="AG68" s="93"/>
      <c r="AH68" s="93"/>
    </row>
    <row r="69" spans="1:34" ht="22.5" customHeight="1">
      <c r="A69" s="123"/>
      <c r="B69" s="116" t="s">
        <v>1830</v>
      </c>
      <c r="C69" s="96"/>
      <c r="D69" s="274" t="s">
        <v>234</v>
      </c>
      <c r="E69" s="275"/>
      <c r="F69" s="148"/>
      <c r="G69" s="271" t="s">
        <v>1862</v>
      </c>
      <c r="H69" s="272"/>
      <c r="I69" s="272"/>
      <c r="J69" s="273"/>
      <c r="K69" s="97"/>
      <c r="L69" s="135"/>
      <c r="P69" s="93"/>
      <c r="Q69" s="93"/>
      <c r="R69" s="93"/>
      <c r="S69" s="93"/>
      <c r="T69" s="93"/>
      <c r="U69" s="93"/>
      <c r="V69" s="93"/>
      <c r="W69" s="93"/>
      <c r="X69" s="93"/>
      <c r="Y69" s="93"/>
      <c r="Z69" s="93"/>
      <c r="AA69" s="93"/>
      <c r="AB69" s="93"/>
      <c r="AC69" s="93"/>
      <c r="AD69" s="93"/>
      <c r="AE69" s="93"/>
      <c r="AF69" s="93"/>
      <c r="AG69" s="93"/>
      <c r="AH69" s="93"/>
    </row>
    <row r="70" spans="1:34" ht="22.5" customHeight="1">
      <c r="A70" s="123"/>
      <c r="B70" s="116" t="s">
        <v>1831</v>
      </c>
      <c r="C70" s="96"/>
      <c r="D70" s="274" t="s">
        <v>234</v>
      </c>
      <c r="E70" s="275"/>
      <c r="F70" s="148"/>
      <c r="G70" s="271" t="s">
        <v>1862</v>
      </c>
      <c r="H70" s="272"/>
      <c r="I70" s="272"/>
      <c r="J70" s="273"/>
      <c r="K70" s="97"/>
      <c r="L70" s="135"/>
      <c r="P70" s="93"/>
      <c r="Q70" s="93"/>
      <c r="R70" s="93"/>
      <c r="S70" s="93"/>
      <c r="T70" s="93"/>
      <c r="U70" s="93"/>
      <c r="V70" s="93"/>
      <c r="W70" s="93"/>
      <c r="X70" s="93"/>
      <c r="Y70" s="93"/>
      <c r="Z70" s="93"/>
      <c r="AA70" s="93"/>
      <c r="AB70" s="93"/>
      <c r="AC70" s="93"/>
      <c r="AD70" s="93"/>
      <c r="AE70" s="93"/>
      <c r="AF70" s="93"/>
      <c r="AG70" s="93"/>
      <c r="AH70" s="93"/>
    </row>
    <row r="71" spans="1:34" ht="22.5" customHeight="1">
      <c r="A71" s="109"/>
      <c r="B71" s="116" t="s">
        <v>1860</v>
      </c>
      <c r="C71" s="149"/>
      <c r="D71" s="274" t="s">
        <v>234</v>
      </c>
      <c r="E71" s="275"/>
      <c r="F71" s="150"/>
      <c r="G71" s="271" t="s">
        <v>1862</v>
      </c>
      <c r="H71" s="272"/>
      <c r="I71" s="272"/>
      <c r="J71" s="273"/>
      <c r="K71" s="112"/>
      <c r="L71" s="151"/>
      <c r="P71" s="93"/>
      <c r="Q71" s="93"/>
      <c r="R71" s="93"/>
      <c r="S71" s="93"/>
      <c r="T71" s="93"/>
      <c r="U71" s="93"/>
      <c r="V71" s="93"/>
      <c r="W71" s="93"/>
      <c r="X71" s="93"/>
      <c r="Y71" s="93"/>
      <c r="Z71" s="93"/>
      <c r="AA71" s="93"/>
      <c r="AB71" s="93"/>
      <c r="AC71" s="93"/>
      <c r="AD71" s="93"/>
      <c r="AE71" s="93"/>
      <c r="AF71" s="93"/>
      <c r="AG71" s="93"/>
      <c r="AH71" s="93"/>
    </row>
    <row r="72" spans="1:34" ht="15" customHeight="1">
      <c r="A72" s="123"/>
      <c r="B72" s="125"/>
      <c r="C72" s="125"/>
      <c r="D72" s="125"/>
      <c r="E72" s="125"/>
      <c r="F72" s="125"/>
      <c r="G72" s="152"/>
      <c r="H72" s="152"/>
      <c r="I72" s="152"/>
      <c r="J72" s="152"/>
      <c r="K72" s="97"/>
      <c r="L72" s="92"/>
      <c r="P72" s="93"/>
      <c r="Q72" s="93"/>
      <c r="R72" s="93"/>
      <c r="S72" s="93"/>
      <c r="T72" s="93"/>
      <c r="U72" s="93"/>
      <c r="V72" s="93"/>
      <c r="W72" s="93"/>
      <c r="X72" s="93"/>
      <c r="Y72" s="93"/>
      <c r="Z72" s="93"/>
      <c r="AA72" s="93"/>
      <c r="AB72" s="93"/>
      <c r="AC72" s="93"/>
      <c r="AD72" s="93"/>
      <c r="AE72" s="93"/>
      <c r="AF72" s="93"/>
      <c r="AG72" s="93"/>
      <c r="AH72" s="93"/>
    </row>
    <row r="73" spans="1:34" ht="15" customHeight="1">
      <c r="A73" s="123"/>
      <c r="B73" s="287" t="s">
        <v>1530</v>
      </c>
      <c r="C73" s="287"/>
      <c r="D73" s="287"/>
      <c r="E73" s="287"/>
      <c r="F73" s="287"/>
      <c r="G73" s="287"/>
      <c r="H73" s="287"/>
      <c r="I73" s="287"/>
      <c r="J73" s="287"/>
      <c r="K73" s="97"/>
      <c r="L73" s="92"/>
      <c r="P73" s="93"/>
      <c r="Q73" s="93"/>
      <c r="R73" s="93"/>
      <c r="S73" s="93"/>
      <c r="T73" s="93"/>
      <c r="U73" s="93"/>
      <c r="V73" s="93"/>
      <c r="W73" s="93"/>
      <c r="X73" s="93"/>
      <c r="Y73" s="93"/>
      <c r="Z73" s="93"/>
      <c r="AA73" s="93"/>
      <c r="AB73" s="93"/>
      <c r="AC73" s="93"/>
      <c r="AD73" s="93"/>
      <c r="AE73" s="93"/>
      <c r="AF73" s="93"/>
      <c r="AG73" s="93"/>
      <c r="AH73" s="93"/>
    </row>
    <row r="74" spans="1:34" ht="15.75" customHeight="1">
      <c r="A74" s="153"/>
      <c r="B74" s="154" t="s">
        <v>1531</v>
      </c>
      <c r="C74" s="155"/>
      <c r="D74" s="280" t="s">
        <v>1529</v>
      </c>
      <c r="E74" s="280"/>
      <c r="F74" s="156"/>
      <c r="G74" s="280" t="s">
        <v>232</v>
      </c>
      <c r="H74" s="280"/>
      <c r="I74" s="280"/>
      <c r="J74" s="157"/>
      <c r="K74" s="158"/>
      <c r="L74" s="159"/>
      <c r="M74" s="58"/>
      <c r="P74" s="93"/>
      <c r="Q74" s="93"/>
      <c r="R74" s="93"/>
      <c r="S74" s="93"/>
      <c r="T74" s="93"/>
      <c r="U74" s="93"/>
      <c r="V74" s="93"/>
      <c r="W74" s="93"/>
      <c r="X74" s="93"/>
      <c r="Y74" s="93"/>
      <c r="Z74" s="93"/>
      <c r="AA74" s="93"/>
      <c r="AB74" s="93"/>
      <c r="AC74" s="93"/>
      <c r="AD74" s="93"/>
      <c r="AE74" s="93"/>
      <c r="AF74" s="93"/>
      <c r="AG74" s="93"/>
      <c r="AH74" s="93"/>
    </row>
    <row r="75" spans="1:34" ht="30" customHeight="1">
      <c r="A75" s="123"/>
      <c r="B75" s="160" t="s">
        <v>1839</v>
      </c>
      <c r="C75" s="161"/>
      <c r="D75" s="274" t="s">
        <v>234</v>
      </c>
      <c r="E75" s="275"/>
      <c r="F75" s="161"/>
      <c r="G75" s="271" t="s">
        <v>1862</v>
      </c>
      <c r="H75" s="272"/>
      <c r="I75" s="272"/>
      <c r="J75" s="273"/>
      <c r="K75" s="97"/>
      <c r="L75" s="159" t="s">
        <v>93</v>
      </c>
      <c r="M75" s="58"/>
      <c r="P75" s="93"/>
      <c r="Q75" s="93"/>
      <c r="R75" s="93"/>
      <c r="S75" s="93"/>
      <c r="T75" s="93"/>
      <c r="U75" s="93"/>
      <c r="V75" s="93"/>
      <c r="W75" s="93"/>
      <c r="X75" s="93"/>
      <c r="Y75" s="93"/>
      <c r="Z75" s="93"/>
      <c r="AA75" s="93"/>
      <c r="AB75" s="93"/>
      <c r="AC75" s="93"/>
      <c r="AD75" s="93"/>
      <c r="AE75" s="93"/>
      <c r="AF75" s="93"/>
      <c r="AG75" s="93"/>
      <c r="AH75" s="93"/>
    </row>
    <row r="76" spans="1:34" ht="15.75" customHeight="1">
      <c r="A76" s="123"/>
      <c r="B76" s="162"/>
      <c r="C76" s="134"/>
      <c r="D76" s="163"/>
      <c r="E76" s="163"/>
      <c r="F76" s="134"/>
      <c r="G76" s="288"/>
      <c r="H76" s="288"/>
      <c r="I76" s="288"/>
      <c r="J76" s="288"/>
      <c r="K76" s="97"/>
      <c r="L76" s="159"/>
      <c r="M76" s="58"/>
      <c r="P76" s="93"/>
      <c r="Q76" s="93"/>
      <c r="R76" s="93"/>
      <c r="S76" s="93"/>
      <c r="T76" s="93"/>
      <c r="U76" s="93"/>
      <c r="V76" s="93"/>
      <c r="W76" s="93"/>
      <c r="X76" s="93"/>
      <c r="Y76" s="93"/>
      <c r="Z76" s="93"/>
      <c r="AA76" s="93"/>
      <c r="AB76" s="93"/>
      <c r="AC76" s="93"/>
      <c r="AD76" s="93"/>
      <c r="AE76" s="93"/>
      <c r="AF76" s="93"/>
      <c r="AG76" s="93"/>
      <c r="AH76" s="93"/>
    </row>
    <row r="77" spans="1:34" ht="49.35" customHeight="1">
      <c r="A77" s="123"/>
      <c r="B77" s="160" t="s">
        <v>1840</v>
      </c>
      <c r="C77" s="161"/>
      <c r="D77" s="274" t="s">
        <v>234</v>
      </c>
      <c r="E77" s="275"/>
      <c r="F77" s="161"/>
      <c r="G77" s="286" t="s">
        <v>1862</v>
      </c>
      <c r="H77" s="272"/>
      <c r="I77" s="272"/>
      <c r="J77" s="273"/>
      <c r="K77" s="97"/>
      <c r="L77" s="159" t="s">
        <v>93</v>
      </c>
      <c r="M77" s="58"/>
      <c r="P77" s="93"/>
      <c r="Q77" s="93"/>
      <c r="R77" s="93"/>
      <c r="S77" s="93"/>
      <c r="T77" s="93"/>
      <c r="U77" s="93"/>
      <c r="V77" s="93"/>
      <c r="W77" s="93"/>
      <c r="X77" s="93"/>
      <c r="Y77" s="93"/>
      <c r="Z77" s="93"/>
      <c r="AA77" s="93"/>
      <c r="AB77" s="93"/>
      <c r="AC77" s="93"/>
      <c r="AD77" s="93"/>
      <c r="AE77" s="93"/>
      <c r="AF77" s="93"/>
      <c r="AG77" s="93"/>
      <c r="AH77" s="93"/>
    </row>
    <row r="78" spans="1:34" ht="15.75" customHeight="1">
      <c r="A78" s="123"/>
      <c r="B78" s="162"/>
      <c r="C78" s="134"/>
      <c r="D78" s="163"/>
      <c r="E78" s="163"/>
      <c r="F78" s="134"/>
      <c r="G78" s="164"/>
      <c r="H78" s="164"/>
      <c r="I78" s="164"/>
      <c r="J78" s="164"/>
      <c r="K78" s="97"/>
      <c r="L78" s="159"/>
      <c r="M78" s="58"/>
      <c r="P78" s="93"/>
      <c r="Q78" s="93"/>
      <c r="R78" s="93"/>
      <c r="S78" s="93"/>
      <c r="T78" s="93"/>
      <c r="U78" s="93"/>
      <c r="V78" s="93"/>
      <c r="W78" s="93"/>
      <c r="X78" s="93"/>
      <c r="Y78" s="93"/>
      <c r="Z78" s="93"/>
      <c r="AA78" s="93"/>
      <c r="AB78" s="93"/>
      <c r="AC78" s="93"/>
      <c r="AD78" s="93"/>
      <c r="AE78" s="93"/>
      <c r="AF78" s="93"/>
      <c r="AG78" s="93"/>
      <c r="AH78" s="93"/>
    </row>
    <row r="79" spans="1:34" ht="52.5" customHeight="1">
      <c r="A79" s="123"/>
      <c r="B79" s="160" t="s">
        <v>1841</v>
      </c>
      <c r="C79" s="161"/>
      <c r="D79" s="274" t="s">
        <v>234</v>
      </c>
      <c r="E79" s="275"/>
      <c r="F79" s="161"/>
      <c r="G79" s="271"/>
      <c r="H79" s="272"/>
      <c r="I79" s="272"/>
      <c r="J79" s="273"/>
      <c r="K79" s="97"/>
      <c r="L79" s="159" t="s">
        <v>93</v>
      </c>
      <c r="M79" s="58"/>
      <c r="P79" s="93"/>
      <c r="Q79" s="93"/>
      <c r="R79" s="93"/>
      <c r="S79" s="93"/>
      <c r="T79" s="93"/>
      <c r="U79" s="93"/>
      <c r="V79" s="93"/>
      <c r="W79" s="93"/>
      <c r="X79" s="93"/>
      <c r="Y79" s="93"/>
      <c r="Z79" s="93"/>
      <c r="AA79" s="93"/>
      <c r="AB79" s="93"/>
      <c r="AC79" s="93"/>
      <c r="AD79" s="93"/>
      <c r="AE79" s="93"/>
      <c r="AF79" s="93"/>
      <c r="AG79" s="93"/>
      <c r="AH79" s="93"/>
    </row>
    <row r="80" spans="1:34" ht="15.75" customHeight="1">
      <c r="A80" s="123"/>
      <c r="B80" s="162"/>
      <c r="C80" s="134"/>
      <c r="D80" s="163"/>
      <c r="E80" s="163"/>
      <c r="F80" s="134"/>
      <c r="G80" s="164"/>
      <c r="H80" s="164"/>
      <c r="I80" s="164"/>
      <c r="J80" s="164"/>
      <c r="K80" s="97"/>
      <c r="L80" s="159"/>
      <c r="M80" s="58"/>
      <c r="P80" s="93"/>
      <c r="Q80" s="93"/>
      <c r="R80" s="93"/>
      <c r="S80" s="93"/>
      <c r="T80" s="93"/>
      <c r="U80" s="93"/>
      <c r="V80" s="93"/>
      <c r="W80" s="93"/>
      <c r="X80" s="93"/>
      <c r="Y80" s="93"/>
      <c r="Z80" s="93"/>
      <c r="AA80" s="93"/>
      <c r="AB80" s="93"/>
      <c r="AC80" s="93"/>
      <c r="AD80" s="93"/>
      <c r="AE80" s="93"/>
      <c r="AF80" s="93"/>
      <c r="AG80" s="93"/>
      <c r="AH80" s="93"/>
    </row>
    <row r="81" spans="1:34" ht="48" customHeight="1">
      <c r="A81" s="123"/>
      <c r="B81" s="160" t="s">
        <v>1842</v>
      </c>
      <c r="C81" s="161"/>
      <c r="D81" s="274" t="s">
        <v>234</v>
      </c>
      <c r="E81" s="275"/>
      <c r="F81" s="161"/>
      <c r="G81" s="271"/>
      <c r="H81" s="272"/>
      <c r="I81" s="272"/>
      <c r="J81" s="273"/>
      <c r="K81" s="97"/>
      <c r="L81" s="159" t="s">
        <v>116</v>
      </c>
      <c r="M81" s="58"/>
      <c r="P81" s="93"/>
      <c r="Q81" s="93"/>
      <c r="R81" s="93"/>
      <c r="S81" s="93"/>
      <c r="T81" s="93"/>
      <c r="U81" s="93"/>
      <c r="V81" s="93"/>
      <c r="W81" s="93"/>
      <c r="X81" s="93"/>
      <c r="Y81" s="93"/>
      <c r="Z81" s="93"/>
      <c r="AA81" s="93"/>
      <c r="AB81" s="93"/>
      <c r="AC81" s="93"/>
      <c r="AD81" s="93"/>
      <c r="AE81" s="93"/>
      <c r="AF81" s="93"/>
      <c r="AG81" s="93"/>
      <c r="AH81" s="93"/>
    </row>
    <row r="82" spans="1:34" ht="15.75" customHeight="1">
      <c r="A82" s="123"/>
      <c r="B82" s="165"/>
      <c r="C82" s="134"/>
      <c r="D82" s="166"/>
      <c r="E82" s="166"/>
      <c r="F82" s="134"/>
      <c r="G82" s="164"/>
      <c r="H82" s="164"/>
      <c r="I82" s="164"/>
      <c r="J82" s="164"/>
      <c r="K82" s="97"/>
      <c r="L82" s="159"/>
      <c r="M82" s="58"/>
      <c r="P82" s="93"/>
      <c r="Q82" s="93"/>
      <c r="R82" s="93"/>
      <c r="S82" s="93"/>
      <c r="T82" s="93"/>
      <c r="U82" s="93"/>
      <c r="V82" s="93"/>
      <c r="W82" s="93"/>
      <c r="X82" s="93"/>
      <c r="Y82" s="93"/>
      <c r="Z82" s="93"/>
      <c r="AA82" s="93"/>
      <c r="AB82" s="93"/>
      <c r="AC82" s="93"/>
      <c r="AD82" s="93"/>
      <c r="AE82" s="93"/>
      <c r="AF82" s="93"/>
      <c r="AG82" s="93"/>
      <c r="AH82" s="93"/>
    </row>
    <row r="83" spans="1:34" ht="35.25" customHeight="1">
      <c r="A83" s="123"/>
      <c r="B83" s="160" t="s">
        <v>1843</v>
      </c>
      <c r="C83" s="161"/>
      <c r="D83" s="274" t="s">
        <v>237</v>
      </c>
      <c r="E83" s="275"/>
      <c r="F83" s="161"/>
      <c r="G83" s="271"/>
      <c r="H83" s="272"/>
      <c r="I83" s="272"/>
      <c r="J83" s="273"/>
      <c r="K83" s="97"/>
      <c r="L83" s="159" t="s">
        <v>93</v>
      </c>
      <c r="M83" s="58"/>
      <c r="P83" s="93"/>
      <c r="Q83" s="93"/>
      <c r="R83" s="93"/>
      <c r="S83" s="93"/>
      <c r="T83" s="93"/>
      <c r="U83" s="93"/>
      <c r="V83" s="93"/>
      <c r="W83" s="93"/>
      <c r="X83" s="93"/>
      <c r="Y83" s="93"/>
      <c r="Z83" s="93"/>
      <c r="AA83" s="93"/>
      <c r="AB83" s="93"/>
      <c r="AC83" s="93"/>
      <c r="AD83" s="93"/>
      <c r="AE83" s="93"/>
      <c r="AF83" s="93"/>
      <c r="AG83" s="93"/>
      <c r="AH83" s="93"/>
    </row>
    <row r="84" spans="1:34" ht="15" customHeight="1">
      <c r="A84" s="123"/>
      <c r="K84" s="97"/>
      <c r="L84" s="159"/>
      <c r="M84" s="58"/>
      <c r="P84" s="93"/>
      <c r="Q84" s="93"/>
      <c r="R84" s="93"/>
      <c r="S84" s="93"/>
      <c r="T84" s="93"/>
      <c r="U84" s="93"/>
      <c r="V84" s="93"/>
      <c r="W84" s="93"/>
      <c r="X84" s="93"/>
      <c r="Y84" s="93"/>
      <c r="Z84" s="93"/>
      <c r="AA84" s="93"/>
      <c r="AB84" s="93"/>
      <c r="AC84" s="93"/>
      <c r="AD84" s="93"/>
      <c r="AE84" s="93"/>
      <c r="AF84" s="93"/>
      <c r="AG84" s="93"/>
      <c r="AH84" s="93"/>
    </row>
    <row r="85" spans="1:34" ht="49.5" customHeight="1">
      <c r="A85" s="123"/>
      <c r="B85" s="160" t="s">
        <v>1844</v>
      </c>
      <c r="C85" s="161"/>
      <c r="D85" s="284" t="s">
        <v>234</v>
      </c>
      <c r="E85" s="285"/>
      <c r="F85" s="161"/>
      <c r="G85" s="271"/>
      <c r="H85" s="272"/>
      <c r="I85" s="272"/>
      <c r="J85" s="273"/>
      <c r="K85" s="97"/>
      <c r="L85" s="159" t="s">
        <v>93</v>
      </c>
      <c r="M85" s="58"/>
      <c r="P85" s="93"/>
      <c r="Q85" s="93"/>
      <c r="R85" s="93"/>
      <c r="S85" s="93"/>
      <c r="T85" s="93"/>
      <c r="U85" s="93"/>
      <c r="V85" s="93"/>
      <c r="W85" s="93"/>
      <c r="X85" s="93"/>
      <c r="Y85" s="93"/>
      <c r="Z85" s="93"/>
      <c r="AA85" s="93"/>
      <c r="AB85" s="93"/>
      <c r="AC85" s="93"/>
      <c r="AD85" s="93"/>
      <c r="AE85" s="93"/>
      <c r="AF85" s="93"/>
      <c r="AG85" s="93"/>
      <c r="AH85" s="93"/>
    </row>
    <row r="86" spans="1:34" ht="15.75" customHeight="1">
      <c r="A86" s="123"/>
      <c r="B86" s="167"/>
      <c r="C86" s="134"/>
      <c r="D86" s="163"/>
      <c r="E86" s="163"/>
      <c r="F86" s="168"/>
      <c r="G86" s="288"/>
      <c r="H86" s="288"/>
      <c r="I86" s="288"/>
      <c r="J86" s="288"/>
      <c r="K86" s="97"/>
      <c r="L86" s="159"/>
      <c r="M86" s="58"/>
      <c r="P86" s="93"/>
      <c r="Q86" s="93"/>
      <c r="R86" s="93"/>
      <c r="S86" s="93"/>
      <c r="T86" s="93"/>
      <c r="U86" s="93"/>
      <c r="V86" s="93"/>
      <c r="W86" s="93"/>
      <c r="X86" s="93"/>
      <c r="Y86" s="93"/>
      <c r="Z86" s="93"/>
      <c r="AA86" s="93"/>
      <c r="AB86" s="93"/>
      <c r="AC86" s="93"/>
      <c r="AD86" s="93"/>
      <c r="AE86" s="93"/>
      <c r="AF86" s="93"/>
      <c r="AG86" s="93"/>
      <c r="AH86" s="93"/>
    </row>
    <row r="87" spans="1:34" ht="37.35" customHeight="1">
      <c r="A87" s="123"/>
      <c r="B87" s="160" t="s">
        <v>1845</v>
      </c>
      <c r="C87" s="161"/>
      <c r="D87" s="274" t="s">
        <v>234</v>
      </c>
      <c r="E87" s="275"/>
      <c r="F87" s="161"/>
      <c r="G87" s="271"/>
      <c r="H87" s="272"/>
      <c r="I87" s="272"/>
      <c r="J87" s="273"/>
      <c r="K87" s="97"/>
      <c r="L87" s="159" t="s">
        <v>116</v>
      </c>
      <c r="M87" s="58"/>
      <c r="P87" s="93"/>
      <c r="Q87" s="93"/>
      <c r="R87" s="93"/>
      <c r="S87" s="93"/>
      <c r="T87" s="93"/>
      <c r="U87" s="93"/>
      <c r="V87" s="93"/>
      <c r="W87" s="93"/>
      <c r="X87" s="93"/>
      <c r="Y87" s="93"/>
      <c r="Z87" s="93"/>
      <c r="AA87" s="93"/>
      <c r="AB87" s="93"/>
      <c r="AC87" s="93"/>
      <c r="AD87" s="93"/>
      <c r="AE87" s="93"/>
      <c r="AF87" s="93"/>
      <c r="AG87" s="93"/>
      <c r="AH87" s="93"/>
    </row>
    <row r="88" spans="1:34" ht="15.75" customHeight="1">
      <c r="A88" s="123"/>
      <c r="B88" s="162"/>
      <c r="C88" s="134"/>
      <c r="D88" s="163"/>
      <c r="E88" s="163"/>
      <c r="F88" s="168"/>
      <c r="G88" s="267"/>
      <c r="H88" s="267"/>
      <c r="I88" s="267"/>
      <c r="J88" s="267"/>
      <c r="K88" s="97"/>
      <c r="L88" s="159"/>
      <c r="M88" s="58"/>
      <c r="P88" s="93"/>
      <c r="Q88" s="93"/>
      <c r="R88" s="93"/>
      <c r="S88" s="93"/>
      <c r="T88" s="93"/>
      <c r="U88" s="93"/>
      <c r="V88" s="93"/>
      <c r="W88" s="93"/>
      <c r="X88" s="93"/>
      <c r="Y88" s="93"/>
      <c r="Z88" s="93"/>
      <c r="AA88" s="93"/>
      <c r="AB88" s="93"/>
      <c r="AC88" s="93"/>
      <c r="AD88" s="93"/>
      <c r="AE88" s="93"/>
      <c r="AF88" s="93"/>
      <c r="AG88" s="93"/>
      <c r="AH88" s="93"/>
    </row>
    <row r="89" spans="1:34" ht="30" customHeight="1">
      <c r="A89" s="123"/>
      <c r="B89" s="160" t="s">
        <v>1846</v>
      </c>
      <c r="C89" s="161"/>
      <c r="D89" s="274" t="s">
        <v>244</v>
      </c>
      <c r="E89" s="275"/>
      <c r="F89" s="161"/>
      <c r="G89" s="271"/>
      <c r="H89" s="272"/>
      <c r="I89" s="272"/>
      <c r="J89" s="273"/>
      <c r="K89" s="97"/>
      <c r="L89" s="159" t="s">
        <v>93</v>
      </c>
      <c r="M89" s="58"/>
      <c r="P89" s="93"/>
      <c r="Q89" s="93"/>
      <c r="R89" s="93"/>
      <c r="S89" s="93"/>
      <c r="T89" s="93"/>
      <c r="U89" s="93"/>
      <c r="V89" s="93"/>
      <c r="W89" s="93"/>
      <c r="X89" s="93"/>
      <c r="Y89" s="93"/>
      <c r="Z89" s="93"/>
      <c r="AA89" s="93"/>
      <c r="AB89" s="93"/>
      <c r="AC89" s="93"/>
      <c r="AD89" s="93"/>
      <c r="AE89" s="93"/>
      <c r="AF89" s="93"/>
      <c r="AG89" s="93"/>
      <c r="AH89" s="93"/>
    </row>
    <row r="90" spans="1:34" ht="15" customHeight="1">
      <c r="A90" s="123"/>
      <c r="B90" s="268" t="s">
        <v>236</v>
      </c>
      <c r="C90" s="268"/>
      <c r="D90" s="268"/>
      <c r="E90" s="268"/>
      <c r="F90" s="268"/>
      <c r="G90" s="268"/>
      <c r="H90" s="268"/>
      <c r="I90" s="268"/>
      <c r="J90" s="268"/>
      <c r="K90" s="97"/>
      <c r="L90" s="92"/>
      <c r="P90" s="93"/>
      <c r="Q90" s="93"/>
      <c r="R90" s="93"/>
      <c r="S90" s="93"/>
      <c r="T90" s="93"/>
      <c r="U90" s="93"/>
      <c r="V90" s="93"/>
      <c r="W90" s="93"/>
      <c r="X90" s="93"/>
      <c r="Y90" s="93"/>
      <c r="Z90" s="93"/>
      <c r="AA90" s="93"/>
      <c r="AB90" s="93"/>
      <c r="AC90" s="93"/>
      <c r="AD90" s="93"/>
      <c r="AE90" s="93"/>
      <c r="AF90" s="93"/>
      <c r="AG90" s="93"/>
      <c r="AH90" s="93"/>
    </row>
    <row r="91" spans="1:34" ht="15.75" customHeight="1" thickBot="1">
      <c r="A91" s="269" t="s">
        <v>1739</v>
      </c>
      <c r="B91" s="270"/>
      <c r="C91" s="270"/>
      <c r="D91" s="270"/>
      <c r="E91" s="270"/>
      <c r="F91" s="270"/>
      <c r="G91" s="270"/>
      <c r="H91" s="270"/>
      <c r="I91" s="270"/>
      <c r="J91" s="270"/>
      <c r="K91" s="169"/>
      <c r="L91" s="92"/>
      <c r="P91" s="93"/>
      <c r="Q91" s="93"/>
      <c r="R91" s="93"/>
      <c r="S91" s="93"/>
      <c r="T91" s="93"/>
      <c r="U91" s="93"/>
      <c r="V91" s="93"/>
      <c r="W91" s="93"/>
      <c r="X91" s="93"/>
      <c r="Y91" s="93"/>
      <c r="Z91" s="93"/>
      <c r="AA91" s="93"/>
      <c r="AB91" s="93"/>
      <c r="AC91" s="93"/>
      <c r="AD91" s="93"/>
      <c r="AE91" s="93"/>
      <c r="AF91" s="93"/>
      <c r="AG91" s="93"/>
      <c r="AH91" s="93"/>
    </row>
    <row r="92" spans="1:34" ht="15.75" customHeight="1" thickTop="1">
      <c r="L92" s="170"/>
      <c r="P92" s="93"/>
      <c r="Q92" s="93"/>
      <c r="R92" s="93"/>
      <c r="S92" s="93"/>
      <c r="T92" s="93"/>
      <c r="U92" s="93"/>
      <c r="V92" s="93"/>
      <c r="W92" s="93"/>
      <c r="X92" s="93"/>
      <c r="Y92" s="93"/>
      <c r="Z92" s="93"/>
      <c r="AA92" s="93"/>
      <c r="AB92" s="93"/>
      <c r="AC92" s="93"/>
      <c r="AD92" s="93"/>
      <c r="AE92" s="93"/>
      <c r="AF92" s="93"/>
      <c r="AG92" s="93"/>
      <c r="AH92" s="93"/>
    </row>
    <row r="96" spans="1:34" ht="13.5" hidden="1" customHeight="1">
      <c r="B96" s="160" t="s">
        <v>234</v>
      </c>
    </row>
    <row r="97" spans="2:2" ht="13.5" hidden="1" customHeight="1">
      <c r="B97" s="160" t="s">
        <v>233</v>
      </c>
    </row>
    <row r="98" spans="2:2" ht="15.75" hidden="1" customHeight="1">
      <c r="B98" s="160" t="s">
        <v>238</v>
      </c>
    </row>
    <row r="99" spans="2:2" ht="15.75" hidden="1" customHeight="1">
      <c r="B99" s="171">
        <v>1</v>
      </c>
    </row>
    <row r="100" spans="2:2" ht="15.75" hidden="1" customHeight="1">
      <c r="B100" s="172" t="s">
        <v>239</v>
      </c>
    </row>
    <row r="101" spans="2:2" ht="15.75" hidden="1" customHeight="1">
      <c r="B101" s="172" t="s">
        <v>235</v>
      </c>
    </row>
    <row r="102" spans="2:2" ht="15.75" hidden="1" customHeight="1">
      <c r="B102" s="172" t="s">
        <v>240</v>
      </c>
    </row>
    <row r="103" spans="2:2" ht="15.75" hidden="1" customHeight="1">
      <c r="B103" s="172" t="s">
        <v>241</v>
      </c>
    </row>
    <row r="104" spans="2:2" ht="15.75" hidden="1" customHeight="1">
      <c r="B104" s="172" t="s">
        <v>242</v>
      </c>
    </row>
    <row r="105" spans="2:2" ht="15.75" hidden="1" customHeight="1">
      <c r="B105" s="172" t="s">
        <v>237</v>
      </c>
    </row>
    <row r="106" spans="2:2" ht="15.75" hidden="1" customHeight="1">
      <c r="B106" s="172" t="s">
        <v>243</v>
      </c>
    </row>
    <row r="107" spans="2:2" ht="15.75" hidden="1" customHeight="1">
      <c r="B107" s="172" t="s">
        <v>233</v>
      </c>
    </row>
    <row r="108" spans="2:2" ht="15.75" hidden="1" customHeight="1">
      <c r="B108" s="172" t="s">
        <v>244</v>
      </c>
    </row>
    <row r="109" spans="2:2" ht="15.75" hidden="1" customHeight="1">
      <c r="B109" s="172" t="s">
        <v>245</v>
      </c>
    </row>
    <row r="110" spans="2:2" ht="15.75" hidden="1" customHeight="1">
      <c r="B110" s="172" t="s">
        <v>246</v>
      </c>
    </row>
    <row r="111" spans="2:2" ht="15.75" hidden="1" customHeight="1">
      <c r="B111" s="172" t="s">
        <v>233</v>
      </c>
    </row>
  </sheetData>
  <mergeCells count="124">
    <mergeCell ref="D57:E57"/>
    <mergeCell ref="G57:J57"/>
    <mergeCell ref="G59:J59"/>
    <mergeCell ref="D58:E58"/>
    <mergeCell ref="G62:J62"/>
    <mergeCell ref="D64:E64"/>
    <mergeCell ref="D63:E63"/>
    <mergeCell ref="G63:J63"/>
    <mergeCell ref="G64:J64"/>
    <mergeCell ref="D62:E62"/>
    <mergeCell ref="D59:E59"/>
    <mergeCell ref="G58:J58"/>
    <mergeCell ref="G53:J53"/>
    <mergeCell ref="D56:E56"/>
    <mergeCell ref="G56:J56"/>
    <mergeCell ref="G39:J39"/>
    <mergeCell ref="G40:J40"/>
    <mergeCell ref="G41:J41"/>
    <mergeCell ref="G45:J45"/>
    <mergeCell ref="G46:J46"/>
    <mergeCell ref="G47:J47"/>
    <mergeCell ref="D44:E44"/>
    <mergeCell ref="G44:J44"/>
    <mergeCell ref="D45:E45"/>
    <mergeCell ref="D47:E47"/>
    <mergeCell ref="D52:E52"/>
    <mergeCell ref="D50:E50"/>
    <mergeCell ref="G52:J52"/>
    <mergeCell ref="D53:E53"/>
    <mergeCell ref="A1:K1"/>
    <mergeCell ref="D2:J2"/>
    <mergeCell ref="D8:J8"/>
    <mergeCell ref="B4:H4"/>
    <mergeCell ref="D10:J10"/>
    <mergeCell ref="D9:G9"/>
    <mergeCell ref="B7:J7"/>
    <mergeCell ref="B6:J6"/>
    <mergeCell ref="D11:J11"/>
    <mergeCell ref="I4:J4"/>
    <mergeCell ref="D18:J18"/>
    <mergeCell ref="D40:E40"/>
    <mergeCell ref="D41:E41"/>
    <mergeCell ref="D46:E46"/>
    <mergeCell ref="G50:J50"/>
    <mergeCell ref="D51:E51"/>
    <mergeCell ref="G51:J51"/>
    <mergeCell ref="D19:J19"/>
    <mergeCell ref="G27:J27"/>
    <mergeCell ref="D26:E26"/>
    <mergeCell ref="D27:E27"/>
    <mergeCell ref="B24:J24"/>
    <mergeCell ref="D35:E35"/>
    <mergeCell ref="D20:J20"/>
    <mergeCell ref="D28:E28"/>
    <mergeCell ref="D32:E32"/>
    <mergeCell ref="D34:E34"/>
    <mergeCell ref="D33:E33"/>
    <mergeCell ref="G34:J34"/>
    <mergeCell ref="D39:E39"/>
    <mergeCell ref="G35:J35"/>
    <mergeCell ref="D38:E38"/>
    <mergeCell ref="G33:J33"/>
    <mergeCell ref="G38:J38"/>
    <mergeCell ref="D89:E89"/>
    <mergeCell ref="G87:J87"/>
    <mergeCell ref="D83:E83"/>
    <mergeCell ref="G89:J89"/>
    <mergeCell ref="G83:J83"/>
    <mergeCell ref="G81:J81"/>
    <mergeCell ref="D12:J12"/>
    <mergeCell ref="D14:J14"/>
    <mergeCell ref="D13:J13"/>
    <mergeCell ref="D15:J15"/>
    <mergeCell ref="D16:J16"/>
    <mergeCell ref="G32:J32"/>
    <mergeCell ref="G29:J29"/>
    <mergeCell ref="D29:E29"/>
    <mergeCell ref="G26:J26"/>
    <mergeCell ref="G28:J28"/>
    <mergeCell ref="D22:E22"/>
    <mergeCell ref="D21:J21"/>
    <mergeCell ref="D17:J17"/>
    <mergeCell ref="D75:E75"/>
    <mergeCell ref="D79:E79"/>
    <mergeCell ref="G79:J79"/>
    <mergeCell ref="D65:E65"/>
    <mergeCell ref="G65:J65"/>
    <mergeCell ref="G75:J75"/>
    <mergeCell ref="D70:E70"/>
    <mergeCell ref="G74:I74"/>
    <mergeCell ref="G85:J85"/>
    <mergeCell ref="D81:E81"/>
    <mergeCell ref="D87:E87"/>
    <mergeCell ref="D85:E85"/>
    <mergeCell ref="G77:J77"/>
    <mergeCell ref="D77:E77"/>
    <mergeCell ref="B73:J73"/>
    <mergeCell ref="D74:E74"/>
    <mergeCell ref="G76:J76"/>
    <mergeCell ref="G86:J86"/>
    <mergeCell ref="G88:J88"/>
    <mergeCell ref="B90:J90"/>
    <mergeCell ref="A91:J91"/>
    <mergeCell ref="G68:J68"/>
    <mergeCell ref="G71:J71"/>
    <mergeCell ref="G69:J69"/>
    <mergeCell ref="D69:E69"/>
    <mergeCell ref="D68:E68"/>
    <mergeCell ref="F3:H3"/>
    <mergeCell ref="B10:B11"/>
    <mergeCell ref="D23:E23"/>
    <mergeCell ref="D25:E25"/>
    <mergeCell ref="D31:E31"/>
    <mergeCell ref="D37:E37"/>
    <mergeCell ref="H37:J37"/>
    <mergeCell ref="D43:E43"/>
    <mergeCell ref="D49:E49"/>
    <mergeCell ref="D55:E55"/>
    <mergeCell ref="D61:E61"/>
    <mergeCell ref="H61:J61"/>
    <mergeCell ref="D67:E67"/>
    <mergeCell ref="H67:J67"/>
    <mergeCell ref="G70:J70"/>
    <mergeCell ref="D71:E71"/>
  </mergeCells>
  <conditionalFormatting sqref="D75">
    <cfRule type="expression" dxfId="30255" priority="1">
      <formula>AND(OR($D$26="No",AND($D$26="Yes",$D$32="No")),OR($D$27="No",AND($D$27="Yes",$D$33="No")),OR($D$28="No",AND($D$28="Yes",$D$34="No")),OR($D$29="No",AND($D$29="Yes",$D$35="No")))</formula>
    </cfRule>
  </conditionalFormatting>
  <conditionalFormatting sqref="D75">
    <cfRule type="expression" dxfId="30254" priority="2">
      <formula>IF(D75="",TRUE)</formula>
    </cfRule>
  </conditionalFormatting>
  <conditionalFormatting sqref="D77">
    <cfRule type="expression" dxfId="30253" priority="3">
      <formula>AND(OR($D$26="No",AND($D$26="Yes",$D$32="No")),OR($D$27="No",AND($D$27="Yes",$D$33="No")),OR($D$28="No",AND($D$28="Yes",$D$34="No")),OR($D$29="No",AND($D$29="Yes",$D$35="No")))</formula>
    </cfRule>
  </conditionalFormatting>
  <conditionalFormatting sqref="D77">
    <cfRule type="expression" dxfId="30252" priority="4">
      <formula>IF(D75="",TRUE)</formula>
    </cfRule>
  </conditionalFormatting>
  <conditionalFormatting sqref="D79">
    <cfRule type="expression" dxfId="30251" priority="5">
      <formula>AND(OR($D$26="No",AND($D$26="Yes",$D$32="No")),OR($D$27="No",AND($D$27="Yes",$D$33="No")),OR($D$28="No",AND($D$28="Yes",$D$34="No")),OR($D$29="No",AND($D$29="Yes",$D$35="No")))</formula>
    </cfRule>
  </conditionalFormatting>
  <conditionalFormatting sqref="D79">
    <cfRule type="expression" dxfId="30250" priority="6">
      <formula>IF(D75="",TRUE)</formula>
    </cfRule>
  </conditionalFormatting>
  <conditionalFormatting sqref="D81">
    <cfRule type="expression" dxfId="30249" priority="7">
      <formula>AND(OR($D$26="No",AND($D$26="Yes",$D$32="No")),OR($D$27="No",AND($D$27="Yes",$D$33="No")),OR($D$28="No",AND($D$28="Yes",$D$34="No")),OR($D$29="No",AND($D$29="Yes",$D$35="No")))</formula>
    </cfRule>
  </conditionalFormatting>
  <conditionalFormatting sqref="D81">
    <cfRule type="expression" dxfId="30248" priority="8">
      <formula>IF(D75="",TRUE)</formula>
    </cfRule>
  </conditionalFormatting>
  <conditionalFormatting sqref="D83">
    <cfRule type="expression" dxfId="30247" priority="9">
      <formula>AND(OR($D$26="No",AND($D$26="Yes",$D$32="No")),OR($D$27="No",AND($D$27="Yes",$D$33="No")),OR($D$28="No",AND($D$28="Yes",$D$34="No")),OR($D$29="No",AND($D$29="Yes",$D$35="No")))</formula>
    </cfRule>
  </conditionalFormatting>
  <conditionalFormatting sqref="D83">
    <cfRule type="expression" dxfId="30246" priority="10">
      <formula>IF(D75="",TRUE)</formula>
    </cfRule>
  </conditionalFormatting>
  <conditionalFormatting sqref="D85">
    <cfRule type="expression" dxfId="30245" priority="11">
      <formula>AND(OR($D$26="No",AND($D$26="Yes",$D$32="No")),OR($D$27="No",AND($D$27="Yes",$D$33="No")),OR($D$28="No",AND($D$28="Yes",$D$34="No")),OR($D$29="No",AND($D$29="Yes",$D$35="No")))</formula>
    </cfRule>
  </conditionalFormatting>
  <conditionalFormatting sqref="D85">
    <cfRule type="expression" dxfId="30244" priority="12">
      <formula>IF(D75="",TRUE)</formula>
    </cfRule>
  </conditionalFormatting>
  <conditionalFormatting sqref="D87">
    <cfRule type="expression" dxfId="30243" priority="13">
      <formula>AND(OR($D$26="No",AND($D$26="Yes",$D$32="No")),OR($D$27="No",AND($D$27="Yes",$D$33="No")),OR($D$28="No",AND($D$28="Yes",$D$34="No")),OR($D$29="No",AND($D$29="Yes",$D$35="No")))</formula>
    </cfRule>
  </conditionalFormatting>
  <conditionalFormatting sqref="D87">
    <cfRule type="expression" dxfId="30242" priority="14">
      <formula>IF(D75="",TRUE)</formula>
    </cfRule>
  </conditionalFormatting>
  <conditionalFormatting sqref="D89">
    <cfRule type="expression" dxfId="30241" priority="15">
      <formula>AND(OR($D$26="No",AND($D$26="Yes",$D$32="No")),OR($D$27="No",AND($D$27="Yes",$D$33="No")),OR($D$28="No",AND($D$28="Yes",$D$34="No")),OR($D$29="No",AND($D$29="Yes",$D$35="No")))</formula>
    </cfRule>
  </conditionalFormatting>
  <conditionalFormatting sqref="D89">
    <cfRule type="expression" dxfId="30240" priority="16">
      <formula>IF(D75="",TRUE)</formula>
    </cfRule>
  </conditionalFormatting>
  <conditionalFormatting sqref="E75">
    <cfRule type="expression" dxfId="30239" priority="17">
      <formula>AND(OR($D$26="No",AND($D$26="Yes",$D$32="No")),OR($D$27="No",AND($D$27="Yes",$D$33="No")),OR($D$28="No",AND($D$28="Yes",$D$34="No")),OR($D$29="No",AND($D$29="Yes",$D$35="No")))</formula>
    </cfRule>
  </conditionalFormatting>
  <conditionalFormatting sqref="E75">
    <cfRule type="expression" dxfId="30238" priority="18">
      <formula>IF(D75="",TRUE)</formula>
    </cfRule>
  </conditionalFormatting>
  <conditionalFormatting sqref="E77">
    <cfRule type="expression" dxfId="30237" priority="19">
      <formula>AND(OR($D$26="No",AND($D$26="Yes",$D$32="No")),OR($D$27="No",AND($D$27="Yes",$D$33="No")),OR($D$28="No",AND($D$28="Yes",$D$34="No")),OR($D$29="No",AND($D$29="Yes",$D$35="No")))</formula>
    </cfRule>
  </conditionalFormatting>
  <conditionalFormatting sqref="E77">
    <cfRule type="expression" dxfId="30236" priority="20">
      <formula>IF(D75="",TRUE)</formula>
    </cfRule>
  </conditionalFormatting>
  <conditionalFormatting sqref="E79">
    <cfRule type="expression" dxfId="30235" priority="21">
      <formula>AND(OR($D$26="No",AND($D$26="Yes",$D$32="No")),OR($D$27="No",AND($D$27="Yes",$D$33="No")),OR($D$28="No",AND($D$28="Yes",$D$34="No")),OR($D$29="No",AND($D$29="Yes",$D$35="No")))</formula>
    </cfRule>
  </conditionalFormatting>
  <conditionalFormatting sqref="E79">
    <cfRule type="expression" dxfId="30234" priority="22">
      <formula>IF(D75="",TRUE)</formula>
    </cfRule>
  </conditionalFormatting>
  <conditionalFormatting sqref="E81">
    <cfRule type="expression" dxfId="30233" priority="23">
      <formula>AND(OR($D$26="No",AND($D$26="Yes",$D$32="No")),OR($D$27="No",AND($D$27="Yes",$D$33="No")),OR($D$28="No",AND($D$28="Yes",$D$34="No")),OR($D$29="No",AND($D$29="Yes",$D$35="No")))</formula>
    </cfRule>
  </conditionalFormatting>
  <conditionalFormatting sqref="E81">
    <cfRule type="expression" dxfId="30232" priority="24">
      <formula>IF(D75="",TRUE)</formula>
    </cfRule>
  </conditionalFormatting>
  <conditionalFormatting sqref="E85">
    <cfRule type="expression" dxfId="30231" priority="25">
      <formula>AND(OR($D$26="No",AND($D$26="Yes",$D$32="No")),OR($D$27="No",AND($D$27="Yes",$D$33="No")),OR($D$28="No",AND($D$28="Yes",$D$34="No")),OR($D$29="No",AND($D$29="Yes",$D$35="No")))</formula>
    </cfRule>
  </conditionalFormatting>
  <conditionalFormatting sqref="E85">
    <cfRule type="expression" dxfId="30230" priority="26">
      <formula>IF(D75="",TRUE)</formula>
    </cfRule>
  </conditionalFormatting>
  <conditionalFormatting sqref="E87">
    <cfRule type="expression" dxfId="30229" priority="27">
      <formula>AND(OR($D$26="No",AND($D$26="Yes",$D$32="No")),OR($D$27="No",AND($D$27="Yes",$D$33="No")),OR($D$28="No",AND($D$28="Yes",$D$34="No")),OR($D$29="No",AND($D$29="Yes",$D$35="No")))</formula>
    </cfRule>
  </conditionalFormatting>
  <conditionalFormatting sqref="E87">
    <cfRule type="expression" dxfId="30228" priority="28">
      <formula>IF(D75="",TRUE)</formula>
    </cfRule>
  </conditionalFormatting>
  <conditionalFormatting sqref="E89">
    <cfRule type="expression" dxfId="30227" priority="29">
      <formula>AND(OR($D$26="No",AND($D$26="Yes",$D$32="No")),OR($D$27="No",AND($D$27="Yes",$D$33="No")),OR($D$28="No",AND($D$28="Yes",$D$34="No")),OR($D$29="No",AND($D$29="Yes",$D$35="No")))</formula>
    </cfRule>
  </conditionalFormatting>
  <conditionalFormatting sqref="E89">
    <cfRule type="expression" dxfId="30226" priority="30">
      <formula>IF(D75="",TRUE)</formula>
    </cfRule>
  </conditionalFormatting>
  <conditionalFormatting sqref="G77">
    <cfRule type="expression" dxfId="30225" priority="31">
      <formula>IF(AND($D$77="Yes",$G$77=""),TRUE)</formula>
    </cfRule>
  </conditionalFormatting>
  <conditionalFormatting sqref="H77">
    <cfRule type="expression" dxfId="30224" priority="32">
      <formula>IF(AND($D$77="Yes",$G$77=""),TRUE)</formula>
    </cfRule>
  </conditionalFormatting>
  <conditionalFormatting sqref="I77">
    <cfRule type="expression" dxfId="30223" priority="33">
      <formula>IF(AND($D$77="Yes",$G$77=""),TRUE)</formula>
    </cfRule>
  </conditionalFormatting>
  <conditionalFormatting sqref="J77">
    <cfRule type="expression" dxfId="30222" priority="34">
      <formula>IF(AND($D$77="Yes",$G$77=""),TRUE)</formula>
    </cfRule>
  </conditionalFormatting>
  <conditionalFormatting sqref="D26">
    <cfRule type="expression" dxfId="30221" priority="35">
      <formula>IF($D$26="",TRUE)</formula>
    </cfRule>
  </conditionalFormatting>
  <conditionalFormatting sqref="E26">
    <cfRule type="expression" dxfId="30220" priority="36">
      <formula>IF($D$26="",TRUE)</formula>
    </cfRule>
  </conditionalFormatting>
  <conditionalFormatting sqref="D27">
    <cfRule type="expression" dxfId="30219" priority="37">
      <formula>IF($D$27="",TRUE)</formula>
    </cfRule>
  </conditionalFormatting>
  <conditionalFormatting sqref="E27">
    <cfRule type="expression" dxfId="30218" priority="38">
      <formula>IF($D$27="",TRUE)</formula>
    </cfRule>
  </conditionalFormatting>
  <conditionalFormatting sqref="D28">
    <cfRule type="expression" dxfId="30217" priority="39">
      <formula>IF($D$28="",TRUE)</formula>
    </cfRule>
  </conditionalFormatting>
  <conditionalFormatting sqref="E28">
    <cfRule type="expression" dxfId="30216" priority="40">
      <formula>IF($D$28="",TRUE)</formula>
    </cfRule>
  </conditionalFormatting>
  <conditionalFormatting sqref="D29">
    <cfRule type="expression" dxfId="30215" priority="41">
      <formula>IF($D$29="",TRUE)</formula>
    </cfRule>
  </conditionalFormatting>
  <conditionalFormatting sqref="E29">
    <cfRule type="expression" dxfId="30214" priority="42">
      <formula>IF($D$29="",TRUE)</formula>
    </cfRule>
  </conditionalFormatting>
  <conditionalFormatting sqref="D8">
    <cfRule type="expression" dxfId="30213" priority="43">
      <formula>IF($D$8="",TRUE)</formula>
    </cfRule>
  </conditionalFormatting>
  <conditionalFormatting sqref="E8">
    <cfRule type="expression" dxfId="30212" priority="44">
      <formula>IF($D$8="",TRUE)</formula>
    </cfRule>
  </conditionalFormatting>
  <conditionalFormatting sqref="F8">
    <cfRule type="expression" dxfId="30211" priority="45">
      <formula>IF($D$8="",TRUE)</formula>
    </cfRule>
  </conditionalFormatting>
  <conditionalFormatting sqref="G8">
    <cfRule type="expression" dxfId="30210" priority="46">
      <formula>IF($D$8="",TRUE)</formula>
    </cfRule>
  </conditionalFormatting>
  <conditionalFormatting sqref="H8">
    <cfRule type="expression" dxfId="30209" priority="47">
      <formula>IF($D$8="",TRUE)</formula>
    </cfRule>
  </conditionalFormatting>
  <conditionalFormatting sqref="I8">
    <cfRule type="expression" dxfId="30208" priority="48">
      <formula>IF($D$8="",TRUE)</formula>
    </cfRule>
  </conditionalFormatting>
  <conditionalFormatting sqref="J8">
    <cfRule type="expression" dxfId="30207" priority="49">
      <formula>IF($D$8="",TRUE)</formula>
    </cfRule>
  </conditionalFormatting>
  <conditionalFormatting sqref="D9">
    <cfRule type="expression" dxfId="30206" priority="50">
      <formula>IF($D$9="",TRUE)</formula>
    </cfRule>
  </conditionalFormatting>
  <conditionalFormatting sqref="E9">
    <cfRule type="expression" dxfId="30205" priority="51">
      <formula>IF($D$9="",TRUE)</formula>
    </cfRule>
  </conditionalFormatting>
  <conditionalFormatting sqref="F9">
    <cfRule type="expression" dxfId="30204" priority="52">
      <formula>IF($D$9="",TRUE)</formula>
    </cfRule>
  </conditionalFormatting>
  <conditionalFormatting sqref="G9">
    <cfRule type="expression" dxfId="30203" priority="53">
      <formula>IF($D$9="",TRUE)</formula>
    </cfRule>
  </conditionalFormatting>
  <conditionalFormatting sqref="D15">
    <cfRule type="expression" dxfId="30202" priority="54">
      <formula>IF($D$15="",TRUE)</formula>
    </cfRule>
  </conditionalFormatting>
  <conditionalFormatting sqref="E15">
    <cfRule type="expression" dxfId="30201" priority="55">
      <formula>IF($D$15="",TRUE)</formula>
    </cfRule>
  </conditionalFormatting>
  <conditionalFormatting sqref="F15">
    <cfRule type="expression" dxfId="30200" priority="56">
      <formula>IF($D$15="",TRUE)</formula>
    </cfRule>
  </conditionalFormatting>
  <conditionalFormatting sqref="G15">
    <cfRule type="expression" dxfId="30199" priority="57">
      <formula>IF($D$15="",TRUE)</formula>
    </cfRule>
  </conditionalFormatting>
  <conditionalFormatting sqref="H15">
    <cfRule type="expression" dxfId="30198" priority="58">
      <formula>IF($D$15="",TRUE)</formula>
    </cfRule>
  </conditionalFormatting>
  <conditionalFormatting sqref="I15">
    <cfRule type="expression" dxfId="30197" priority="59">
      <formula>IF($D$15="",TRUE)</formula>
    </cfRule>
  </conditionalFormatting>
  <conditionalFormatting sqref="J15">
    <cfRule type="expression" dxfId="30196" priority="60">
      <formula>IF($D$15="",TRUE)</formula>
    </cfRule>
  </conditionalFormatting>
  <conditionalFormatting sqref="D16">
    <cfRule type="expression" dxfId="30195" priority="61">
      <formula>IF($D$16="",TRUE)</formula>
    </cfRule>
  </conditionalFormatting>
  <conditionalFormatting sqref="E16">
    <cfRule type="expression" dxfId="30194" priority="62">
      <formula>IF($D$16="",TRUE)</formula>
    </cfRule>
  </conditionalFormatting>
  <conditionalFormatting sqref="F16">
    <cfRule type="expression" dxfId="30193" priority="63">
      <formula>IF($D$16="",TRUE)</formula>
    </cfRule>
  </conditionalFormatting>
  <conditionalFormatting sqref="G16">
    <cfRule type="expression" dxfId="30192" priority="64">
      <formula>IF($D$16="",TRUE)</formula>
    </cfRule>
  </conditionalFormatting>
  <conditionalFormatting sqref="H16">
    <cfRule type="expression" dxfId="30191" priority="65">
      <formula>IF($D$16="",TRUE)</formula>
    </cfRule>
  </conditionalFormatting>
  <conditionalFormatting sqref="I16">
    <cfRule type="expression" dxfId="30190" priority="66">
      <formula>IF($D$16="",TRUE)</formula>
    </cfRule>
  </conditionalFormatting>
  <conditionalFormatting sqref="J16">
    <cfRule type="expression" dxfId="30189" priority="67">
      <formula>IF($D$16="",TRUE)</formula>
    </cfRule>
  </conditionalFormatting>
  <conditionalFormatting sqref="D17">
    <cfRule type="expression" dxfId="30188" priority="68">
      <formula>IF($D$17="",TRUE)</formula>
    </cfRule>
  </conditionalFormatting>
  <conditionalFormatting sqref="E17">
    <cfRule type="expression" dxfId="30187" priority="69">
      <formula>IF($D$17="",TRUE)</formula>
    </cfRule>
  </conditionalFormatting>
  <conditionalFormatting sqref="F17">
    <cfRule type="expression" dxfId="30186" priority="70">
      <formula>IF($D$17="",TRUE)</formula>
    </cfRule>
  </conditionalFormatting>
  <conditionalFormatting sqref="G17">
    <cfRule type="expression" dxfId="30185" priority="71">
      <formula>IF($D$17="",TRUE)</formula>
    </cfRule>
  </conditionalFormatting>
  <conditionalFormatting sqref="H17">
    <cfRule type="expression" dxfId="30184" priority="72">
      <formula>IF($D$17="",TRUE)</formula>
    </cfRule>
  </conditionalFormatting>
  <conditionalFormatting sqref="I17">
    <cfRule type="expression" dxfId="30183" priority="73">
      <formula>IF($D$17="",TRUE)</formula>
    </cfRule>
  </conditionalFormatting>
  <conditionalFormatting sqref="J17">
    <cfRule type="expression" dxfId="30182" priority="74">
      <formula>IF($D$17="",TRUE)</formula>
    </cfRule>
  </conditionalFormatting>
  <conditionalFormatting sqref="D22">
    <cfRule type="expression" dxfId="30181" priority="75">
      <formula>IF($D$22="",TRUE)</formula>
    </cfRule>
  </conditionalFormatting>
  <conditionalFormatting sqref="E22">
    <cfRule type="expression" dxfId="30180" priority="76">
      <formula>IF($D$22="",TRUE)</formula>
    </cfRule>
  </conditionalFormatting>
  <conditionalFormatting sqref="D10">
    <cfRule type="expression" dxfId="30179" priority="77">
      <formula>IF($D$9=$Q$9,TRUE)</formula>
    </cfRule>
  </conditionalFormatting>
  <conditionalFormatting sqref="D10">
    <cfRule type="expression" dxfId="30178" priority="78">
      <formula>IF(AND($D$10="",$D$9=$R$9),TRUE)</formula>
    </cfRule>
  </conditionalFormatting>
  <conditionalFormatting sqref="E10">
    <cfRule type="expression" dxfId="30177" priority="79">
      <formula>IF($D$9=$Q$9,TRUE)</formula>
    </cfRule>
  </conditionalFormatting>
  <conditionalFormatting sqref="E10">
    <cfRule type="expression" dxfId="30176" priority="80">
      <formula>IF(AND($D$10="",$D$9=$R$9),TRUE)</formula>
    </cfRule>
  </conditionalFormatting>
  <conditionalFormatting sqref="F10">
    <cfRule type="expression" dxfId="30175" priority="81">
      <formula>IF($D$9=$Q$9,TRUE)</formula>
    </cfRule>
  </conditionalFormatting>
  <conditionalFormatting sqref="F10">
    <cfRule type="expression" dxfId="30174" priority="82">
      <formula>IF(AND($D$10="",$D$9=$R$9),TRUE)</formula>
    </cfRule>
  </conditionalFormatting>
  <conditionalFormatting sqref="G10">
    <cfRule type="expression" dxfId="30173" priority="83">
      <formula>IF($D$9=$Q$9,TRUE)</formula>
    </cfRule>
  </conditionalFormatting>
  <conditionalFormatting sqref="G10">
    <cfRule type="expression" dxfId="30172" priority="84">
      <formula>IF(AND($D$10="",$D$9=$R$9),TRUE)</formula>
    </cfRule>
  </conditionalFormatting>
  <conditionalFormatting sqref="H10">
    <cfRule type="expression" dxfId="30171" priority="85">
      <formula>IF($D$9=$Q$9,TRUE)</formula>
    </cfRule>
  </conditionalFormatting>
  <conditionalFormatting sqref="H10">
    <cfRule type="expression" dxfId="30170" priority="86">
      <formula>IF(AND($D$10="",$D$9=$R$9),TRUE)</formula>
    </cfRule>
  </conditionalFormatting>
  <conditionalFormatting sqref="I10">
    <cfRule type="expression" dxfId="30169" priority="87">
      <formula>IF($D$9=$Q$9,TRUE)</formula>
    </cfRule>
  </conditionalFormatting>
  <conditionalFormatting sqref="I10">
    <cfRule type="expression" dxfId="30168" priority="88">
      <formula>IF(AND($D$10="",$D$9=$R$9),TRUE)</formula>
    </cfRule>
  </conditionalFormatting>
  <conditionalFormatting sqref="J10">
    <cfRule type="expression" dxfId="30167" priority="89">
      <formula>IF($D$9=$Q$9,TRUE)</formula>
    </cfRule>
  </conditionalFormatting>
  <conditionalFormatting sqref="J10">
    <cfRule type="expression" dxfId="30166" priority="90">
      <formula>IF(AND($D$10="",$D$9=$R$9),TRUE)</formula>
    </cfRule>
  </conditionalFormatting>
  <conditionalFormatting sqref="D34">
    <cfRule type="expression" dxfId="30165" priority="91">
      <formula>IF(AND(OR($D$28="Yes",$D$28=""),$D$34=""),1,0)</formula>
    </cfRule>
  </conditionalFormatting>
  <conditionalFormatting sqref="D40">
    <cfRule type="expression" dxfId="30164" priority="92">
      <formula>$P$34=""</formula>
    </cfRule>
  </conditionalFormatting>
  <conditionalFormatting sqref="D40">
    <cfRule type="expression" dxfId="30163" priority="93">
      <formula>IF(AND(OR($D$28="Yes",$D$28=""),D40=""),1,0)</formula>
    </cfRule>
  </conditionalFormatting>
  <conditionalFormatting sqref="D52">
    <cfRule type="expression" dxfId="30162" priority="94">
      <formula>$P$34=""</formula>
    </cfRule>
  </conditionalFormatting>
  <conditionalFormatting sqref="D52">
    <cfRule type="expression" dxfId="30161" priority="95">
      <formula>IF(AND(OR($D$28="Yes",$D$28=""),D40=""),1,0)</formula>
    </cfRule>
  </conditionalFormatting>
  <conditionalFormatting sqref="D58">
    <cfRule type="expression" dxfId="30160" priority="96">
      <formula>$P$34=""</formula>
    </cfRule>
  </conditionalFormatting>
  <conditionalFormatting sqref="D58">
    <cfRule type="expression" dxfId="30159" priority="97">
      <formula>IF(AND(OR($D$28="Yes",$D$28=""),D40=""),1,0)</formula>
    </cfRule>
  </conditionalFormatting>
  <conditionalFormatting sqref="D64">
    <cfRule type="expression" dxfId="30158" priority="98">
      <formula>$P$34=""</formula>
    </cfRule>
  </conditionalFormatting>
  <conditionalFormatting sqref="D64">
    <cfRule type="expression" dxfId="30157" priority="99">
      <formula>IF(AND(OR($D$28="Yes",$D$28=""),D40=""),1,0)</formula>
    </cfRule>
  </conditionalFormatting>
  <conditionalFormatting sqref="D70">
    <cfRule type="expression" dxfId="30156" priority="100">
      <formula>$P$34=""</formula>
    </cfRule>
  </conditionalFormatting>
  <conditionalFormatting sqref="D70">
    <cfRule type="expression" dxfId="30155" priority="101">
      <formula>IF(AND(OR($D$28="Yes",$D$28=""),D40=""),1,0)</formula>
    </cfRule>
  </conditionalFormatting>
  <conditionalFormatting sqref="E34">
    <cfRule type="expression" dxfId="30154" priority="102">
      <formula>IF(AND(OR($D$28="Yes",$D$28=""),$D$34=""),1,0)</formula>
    </cfRule>
  </conditionalFormatting>
  <conditionalFormatting sqref="E40">
    <cfRule type="expression" dxfId="30153" priority="103">
      <formula>$P$28=""</formula>
    </cfRule>
  </conditionalFormatting>
  <conditionalFormatting sqref="E52">
    <cfRule type="expression" dxfId="30152" priority="104">
      <formula>$P$28=""</formula>
    </cfRule>
  </conditionalFormatting>
  <conditionalFormatting sqref="E58">
    <cfRule type="expression" dxfId="30151" priority="105">
      <formula>$P$28=""</formula>
    </cfRule>
  </conditionalFormatting>
  <conditionalFormatting sqref="E64">
    <cfRule type="expression" dxfId="30150" priority="106">
      <formula>$P$28=""</formula>
    </cfRule>
  </conditionalFormatting>
  <conditionalFormatting sqref="E70">
    <cfRule type="expression" dxfId="30149" priority="107">
      <formula>$P$28=""</formula>
    </cfRule>
  </conditionalFormatting>
  <conditionalFormatting sqref="D35">
    <cfRule type="expression" dxfId="30148" priority="108">
      <formula>IF(AND(OR($D$29="Yes",$D$29=""),$D$35=""),1,0)</formula>
    </cfRule>
  </conditionalFormatting>
  <conditionalFormatting sqref="D41">
    <cfRule type="expression" dxfId="30147" priority="109">
      <formula>IF(AND(OR($D$29="Yes",$D$29=""),D41=""),1,0)</formula>
    </cfRule>
  </conditionalFormatting>
  <conditionalFormatting sqref="D53">
    <cfRule type="expression" dxfId="30146" priority="110">
      <formula>IF(AND(OR($D$29="Yes",$D$29=""),D41=""),1,0)</formula>
    </cfRule>
  </conditionalFormatting>
  <conditionalFormatting sqref="D59">
    <cfRule type="expression" dxfId="30145" priority="111">
      <formula>IF(AND(OR($D$29="Yes",$D$29=""),D41=""),1,0)</formula>
    </cfRule>
  </conditionalFormatting>
  <conditionalFormatting sqref="D65">
    <cfRule type="expression" dxfId="30144" priority="112">
      <formula>IF(AND(OR($D$29="Yes",$D$29=""),D41=""),1,0)</formula>
    </cfRule>
  </conditionalFormatting>
  <conditionalFormatting sqref="D71">
    <cfRule type="expression" dxfId="30143" priority="113">
      <formula>IF(AND(OR($D$29="Yes",$D$29=""),D41=""),1,0)</formula>
    </cfRule>
  </conditionalFormatting>
  <conditionalFormatting sqref="E35">
    <cfRule type="expression" dxfId="30142" priority="114">
      <formula>IF(AND(OR($D$29="Yes",$D$29=""),$D$35=""),1,0)</formula>
    </cfRule>
  </conditionalFormatting>
  <conditionalFormatting sqref="E41">
    <cfRule type="expression" dxfId="30141" priority="115">
      <formula>IF(AND(OR($D$29="Yes",$D$29=""),D41=""),1,0)</formula>
    </cfRule>
  </conditionalFormatting>
  <conditionalFormatting sqref="E53">
    <cfRule type="expression" dxfId="30140" priority="116">
      <formula>IF(AND(OR($D$29="Yes",$D$29=""),D41=""),1,0)</formula>
    </cfRule>
  </conditionalFormatting>
  <conditionalFormatting sqref="E59">
    <cfRule type="expression" dxfId="30139" priority="117">
      <formula>IF(AND(OR($D$29="Yes",$D$29=""),D41=""),1,0)</formula>
    </cfRule>
  </conditionalFormatting>
  <conditionalFormatting sqref="E65">
    <cfRule type="expression" dxfId="30138" priority="118">
      <formula>IF(AND(OR($D$29="Yes",$D$29=""),D41=""),1,0)</formula>
    </cfRule>
  </conditionalFormatting>
  <conditionalFormatting sqref="E71">
    <cfRule type="expression" dxfId="30137" priority="119">
      <formula>IF(AND(OR($D$29="Yes",$D$29=""),D41=""),1,0)</formula>
    </cfRule>
  </conditionalFormatting>
  <conditionalFormatting sqref="D32">
    <cfRule type="expression" dxfId="30136" priority="120">
      <formula>IF(AND(OR($D$26="Yes",$D$26=""),$D$32=""),1,0)</formula>
    </cfRule>
  </conditionalFormatting>
  <conditionalFormatting sqref="D32">
    <cfRule type="expression" dxfId="30135" priority="121">
      <formula>$P$26=""</formula>
    </cfRule>
  </conditionalFormatting>
  <conditionalFormatting sqref="E32">
    <cfRule type="expression" dxfId="30134" priority="122">
      <formula>IF(AND(OR($D$26="Yes",$D$26=""),$D$32=""),1,0)</formula>
    </cfRule>
  </conditionalFormatting>
  <conditionalFormatting sqref="E32">
    <cfRule type="expression" dxfId="30133" priority="123">
      <formula>$P$26=""</formula>
    </cfRule>
  </conditionalFormatting>
  <conditionalFormatting sqref="D38">
    <cfRule type="expression" dxfId="30132" priority="124">
      <formula>$P$26=""</formula>
    </cfRule>
  </conditionalFormatting>
  <conditionalFormatting sqref="D38">
    <cfRule type="expression" dxfId="30131" priority="125">
      <formula>IF(AND(OR($D$26="Yes",$D$26=""),D38=""),1,0)</formula>
    </cfRule>
  </conditionalFormatting>
  <conditionalFormatting sqref="D50">
    <cfRule type="expression" dxfId="30130" priority="126">
      <formula>$P$26=""</formula>
    </cfRule>
  </conditionalFormatting>
  <conditionalFormatting sqref="D50">
    <cfRule type="expression" dxfId="30129" priority="127">
      <formula>IF(AND(OR($D$26="Yes",$D$26=""),D38=""),1,0)</formula>
    </cfRule>
  </conditionalFormatting>
  <conditionalFormatting sqref="D56">
    <cfRule type="expression" dxfId="30128" priority="128">
      <formula>$P$26=""</formula>
    </cfRule>
  </conditionalFormatting>
  <conditionalFormatting sqref="D56">
    <cfRule type="expression" dxfId="30127" priority="129">
      <formula>IF(AND(OR($D$26="Yes",$D$26=""),D38=""),1,0)</formula>
    </cfRule>
  </conditionalFormatting>
  <conditionalFormatting sqref="D62">
    <cfRule type="expression" dxfId="30126" priority="130">
      <formula>$P$26=""</formula>
    </cfRule>
  </conditionalFormatting>
  <conditionalFormatting sqref="D62">
    <cfRule type="expression" dxfId="30125" priority="131">
      <formula>IF(AND(OR($D$26="Yes",$D$26=""),D38=""),1,0)</formula>
    </cfRule>
  </conditionalFormatting>
  <conditionalFormatting sqref="D68">
    <cfRule type="expression" dxfId="30124" priority="132">
      <formula>$P$26=""</formula>
    </cfRule>
  </conditionalFormatting>
  <conditionalFormatting sqref="D68">
    <cfRule type="expression" dxfId="30123" priority="133">
      <formula>IF(AND(OR($D$26="Yes",$D$26=""),D38=""),1,0)</formula>
    </cfRule>
  </conditionalFormatting>
  <conditionalFormatting sqref="D39">
    <cfRule type="expression" dxfId="30122" priority="134">
      <formula>$P$39=""</formula>
    </cfRule>
  </conditionalFormatting>
  <conditionalFormatting sqref="D39">
    <cfRule type="expression" dxfId="30121" priority="135">
      <formula>IF(AND(OR($D$27="Yes",$D$27=""),D39=""),1,0)</formula>
    </cfRule>
  </conditionalFormatting>
  <conditionalFormatting sqref="D51">
    <cfRule type="expression" dxfId="30120" priority="136">
      <formula>$P$39=""</formula>
    </cfRule>
  </conditionalFormatting>
  <conditionalFormatting sqref="D51">
    <cfRule type="expression" dxfId="30119" priority="137">
      <formula>IF(AND(OR($D$27="Yes",$D$27=""),D39=""),1,0)</formula>
    </cfRule>
  </conditionalFormatting>
  <conditionalFormatting sqref="D57">
    <cfRule type="expression" dxfId="30118" priority="138">
      <formula>$P$39=""</formula>
    </cfRule>
  </conditionalFormatting>
  <conditionalFormatting sqref="D57">
    <cfRule type="expression" dxfId="30117" priority="139">
      <formula>IF(AND(OR($D$27="Yes",$D$27=""),D39=""),1,0)</formula>
    </cfRule>
  </conditionalFormatting>
  <conditionalFormatting sqref="D63">
    <cfRule type="expression" dxfId="30116" priority="140">
      <formula>$P$39=""</formula>
    </cfRule>
  </conditionalFormatting>
  <conditionalFormatting sqref="D63">
    <cfRule type="expression" dxfId="30115" priority="141">
      <formula>IF(AND(OR($D$27="Yes",$D$27=""),D39=""),1,0)</formula>
    </cfRule>
  </conditionalFormatting>
  <conditionalFormatting sqref="D69">
    <cfRule type="expression" dxfId="30114" priority="142">
      <formula>$P$39=""</formula>
    </cfRule>
  </conditionalFormatting>
  <conditionalFormatting sqref="D69">
    <cfRule type="expression" dxfId="30113" priority="143">
      <formula>IF(AND(OR($D$27="Yes",$D$27=""),D39=""),1,0)</formula>
    </cfRule>
  </conditionalFormatting>
  <conditionalFormatting sqref="E39">
    <cfRule type="expression" dxfId="30112" priority="144">
      <formula>$P$39=""</formula>
    </cfRule>
  </conditionalFormatting>
  <conditionalFormatting sqref="E39">
    <cfRule type="expression" dxfId="30111" priority="145">
      <formula>IF(AND(OR($D$27="Yes",$D$27=""),D39=""),1,0)</formula>
    </cfRule>
  </conditionalFormatting>
  <conditionalFormatting sqref="E38">
    <cfRule type="expression" dxfId="30110" priority="146">
      <formula>$P$26=""</formula>
    </cfRule>
  </conditionalFormatting>
  <conditionalFormatting sqref="E38">
    <cfRule type="expression" dxfId="30109" priority="147">
      <formula>IF(AND(OR($D$26="Yes",$D$26=""),D38=""),1,0)</formula>
    </cfRule>
  </conditionalFormatting>
  <conditionalFormatting sqref="E50">
    <cfRule type="expression" dxfId="30108" priority="148">
      <formula>$P$26=""</formula>
    </cfRule>
  </conditionalFormatting>
  <conditionalFormatting sqref="E50">
    <cfRule type="expression" dxfId="30107" priority="149">
      <formula>IF(AND(OR($D$26="Yes",$D$26=""),D38=""),1,0)</formula>
    </cfRule>
  </conditionalFormatting>
  <conditionalFormatting sqref="E56">
    <cfRule type="expression" dxfId="30106" priority="150">
      <formula>$P$26=""</formula>
    </cfRule>
  </conditionalFormatting>
  <conditionalFormatting sqref="E56">
    <cfRule type="expression" dxfId="30105" priority="151">
      <formula>IF(AND(OR($D$26="Yes",$D$26=""),D38=""),1,0)</formula>
    </cfRule>
  </conditionalFormatting>
  <conditionalFormatting sqref="E62">
    <cfRule type="expression" dxfId="30104" priority="152">
      <formula>$P$26=""</formula>
    </cfRule>
  </conditionalFormatting>
  <conditionalFormatting sqref="E62">
    <cfRule type="expression" dxfId="30103" priority="153">
      <formula>IF(AND(OR($D$26="Yes",$D$26=""),D38=""),1,0)</formula>
    </cfRule>
  </conditionalFormatting>
  <conditionalFormatting sqref="E68">
    <cfRule type="expression" dxfId="30102" priority="154">
      <formula>$P$26=""</formula>
    </cfRule>
  </conditionalFormatting>
  <conditionalFormatting sqref="E68">
    <cfRule type="expression" dxfId="30101" priority="155">
      <formula>IF(AND(OR($D$26="Yes",$D$26=""),D38=""),1,0)</formula>
    </cfRule>
  </conditionalFormatting>
  <conditionalFormatting sqref="G85">
    <cfRule type="expression" dxfId="30100" priority="156">
      <formula>IF(AND($D$85="Yes, using other format (describe)",$G$85=""),TRUE)</formula>
    </cfRule>
  </conditionalFormatting>
  <conditionalFormatting sqref="H85">
    <cfRule type="expression" dxfId="30099" priority="157">
      <formula>IF(AND($D$85="Yes, using other format (describe)",$G$85=""),TRUE)</formula>
    </cfRule>
  </conditionalFormatting>
  <conditionalFormatting sqref="I85">
    <cfRule type="expression" dxfId="30098" priority="158">
      <formula>IF(AND($D$85="Yes, using other format (describe)",$G$85=""),TRUE)</formula>
    </cfRule>
  </conditionalFormatting>
  <conditionalFormatting sqref="J85">
    <cfRule type="expression" dxfId="30097" priority="159">
      <formula>IF(AND($D$85="Yes, using other format (describe)",$G$85=""),TRUE)</formula>
    </cfRule>
  </conditionalFormatting>
  <conditionalFormatting sqref="E51">
    <cfRule type="expression" dxfId="30096" priority="160">
      <formula>$P$39=""</formula>
    </cfRule>
  </conditionalFormatting>
  <conditionalFormatting sqref="E51">
    <cfRule type="expression" dxfId="30095" priority="161">
      <formula>IF(AND(OR($D$27="Yes",$D$27=""),D39=""),1,0)</formula>
    </cfRule>
  </conditionalFormatting>
  <conditionalFormatting sqref="E57">
    <cfRule type="expression" dxfId="30094" priority="162">
      <formula>$P$39=""</formula>
    </cfRule>
  </conditionalFormatting>
  <conditionalFormatting sqref="E57">
    <cfRule type="expression" dxfId="30093" priority="163">
      <formula>IF(AND(OR($D$27="Yes",$D$27=""),D39=""),1,0)</formula>
    </cfRule>
  </conditionalFormatting>
  <conditionalFormatting sqref="E63">
    <cfRule type="expression" dxfId="30092" priority="164">
      <formula>$P$39=""</formula>
    </cfRule>
  </conditionalFormatting>
  <conditionalFormatting sqref="E63">
    <cfRule type="expression" dxfId="30091" priority="165">
      <formula>IF(AND(OR($D$27="Yes",$D$27=""),D39=""),1,0)</formula>
    </cfRule>
  </conditionalFormatting>
  <conditionalFormatting sqref="E69">
    <cfRule type="expression" dxfId="30090" priority="166">
      <formula>$P$39=""</formula>
    </cfRule>
  </conditionalFormatting>
  <conditionalFormatting sqref="E69">
    <cfRule type="expression" dxfId="30089" priority="167">
      <formula>IF(AND(OR($D$27="Yes",$D$27=""),D39=""),1,0)</formula>
    </cfRule>
  </conditionalFormatting>
  <conditionalFormatting sqref="D33">
    <cfRule type="expression" dxfId="30088" priority="168">
      <formula>IF(AND(OR($D$27="Yes",$D$27=""),$D$33=""),1,0)</formula>
    </cfRule>
  </conditionalFormatting>
  <conditionalFormatting sqref="D33">
    <cfRule type="expression" dxfId="30087" priority="169">
      <formula>$P$27=""</formula>
    </cfRule>
  </conditionalFormatting>
  <conditionalFormatting sqref="E33">
    <cfRule type="expression" dxfId="30086" priority="170">
      <formula>IF(AND(OR($D$27="Yes",$D$27=""),$D$33=""),1,0)</formula>
    </cfRule>
  </conditionalFormatting>
  <conditionalFormatting sqref="E33">
    <cfRule type="expression" dxfId="30085" priority="171">
      <formula>$P$27=""</formula>
    </cfRule>
  </conditionalFormatting>
  <conditionalFormatting sqref="D20">
    <cfRule type="expression" dxfId="30084" priority="172">
      <formula>IF($D$20="",TRUE)</formula>
    </cfRule>
  </conditionalFormatting>
  <conditionalFormatting sqref="E20">
    <cfRule type="expression" dxfId="30083" priority="173">
      <formula>IF($D$20="",TRUE)</formula>
    </cfRule>
  </conditionalFormatting>
  <conditionalFormatting sqref="F20">
    <cfRule type="expression" dxfId="30082" priority="174">
      <formula>IF($D$20="",TRUE)</formula>
    </cfRule>
  </conditionalFormatting>
  <conditionalFormatting sqref="G20">
    <cfRule type="expression" dxfId="30081" priority="175">
      <formula>IF($D$20="",TRUE)</formula>
    </cfRule>
  </conditionalFormatting>
  <conditionalFormatting sqref="H20">
    <cfRule type="expression" dxfId="30080" priority="176">
      <formula>IF($D$20="",TRUE)</formula>
    </cfRule>
  </conditionalFormatting>
  <conditionalFormatting sqref="I20">
    <cfRule type="expression" dxfId="30079" priority="177">
      <formula>IF($D$20="",TRUE)</formula>
    </cfRule>
  </conditionalFormatting>
  <conditionalFormatting sqref="J20">
    <cfRule type="expression" dxfId="30078" priority="178">
      <formula>IF($D$20="",TRUE)</formula>
    </cfRule>
  </conditionalFormatting>
  <conditionalFormatting sqref="D46">
    <cfRule type="expression" dxfId="30077" priority="179">
      <formula>$P$34=""</formula>
    </cfRule>
  </conditionalFormatting>
  <conditionalFormatting sqref="D46">
    <cfRule type="expression" dxfId="30076" priority="180">
      <formula>IF(AND(OR($D$28="Yes",$D$28=""),D46=""),1,0)</formula>
    </cfRule>
  </conditionalFormatting>
  <conditionalFormatting sqref="E46">
    <cfRule type="expression" dxfId="30075" priority="181">
      <formula>$P$28=""</formula>
    </cfRule>
  </conditionalFormatting>
  <conditionalFormatting sqref="D47">
    <cfRule type="expression" dxfId="30074" priority="182">
      <formula>$P$35=""</formula>
    </cfRule>
  </conditionalFormatting>
  <conditionalFormatting sqref="E47">
    <cfRule type="expression" dxfId="30073" priority="183">
      <formula>$P$29=""</formula>
    </cfRule>
  </conditionalFormatting>
  <conditionalFormatting sqref="E47">
    <cfRule type="expression" dxfId="30072" priority="184">
      <formula>IF(AND(OR($D$29="Yes",$D$29=""),D47=""),1,0)</formula>
    </cfRule>
  </conditionalFormatting>
  <conditionalFormatting sqref="D44">
    <cfRule type="expression" dxfId="30071" priority="185">
      <formula>$P$26=""</formula>
    </cfRule>
  </conditionalFormatting>
  <conditionalFormatting sqref="D44">
    <cfRule type="expression" dxfId="30070" priority="186">
      <formula>IF(AND(OR($D$26="Yes",$D$26=""),D44=""),1,0)</formula>
    </cfRule>
  </conditionalFormatting>
  <conditionalFormatting sqref="D45">
    <cfRule type="expression" dxfId="30069" priority="187">
      <formula>$P$39=""</formula>
    </cfRule>
  </conditionalFormatting>
  <conditionalFormatting sqref="D45">
    <cfRule type="expression" dxfId="30068" priority="188">
      <formula>IF(AND(OR($D$27="Yes",$D$27=""),D45=""),1,0)</formula>
    </cfRule>
  </conditionalFormatting>
  <conditionalFormatting sqref="E44">
    <cfRule type="expression" dxfId="30067" priority="189">
      <formula>$P$26=""</formula>
    </cfRule>
  </conditionalFormatting>
  <conditionalFormatting sqref="E44">
    <cfRule type="expression" dxfId="30066" priority="190">
      <formula>IF(AND(OR($D$26="Yes",$D$26=""),D44=""),1,0)</formula>
    </cfRule>
  </conditionalFormatting>
  <conditionalFormatting sqref="E45">
    <cfRule type="expression" dxfId="30065" priority="191">
      <formula>$P$39=""</formula>
    </cfRule>
  </conditionalFormatting>
  <conditionalFormatting sqref="E45">
    <cfRule type="expression" dxfId="30064" priority="192">
      <formula>IF(AND(OR($D$27="Yes",$D$27=""),D45=""),1,0)</formula>
    </cfRule>
  </conditionalFormatting>
  <conditionalFormatting sqref="D18">
    <cfRule type="expression" dxfId="30063" priority="193">
      <formula>IF($D$18="",TRUE)</formula>
    </cfRule>
  </conditionalFormatting>
  <conditionalFormatting sqref="E18">
    <cfRule type="expression" dxfId="30062" priority="194">
      <formula>IF($D$18="",TRUE)</formula>
    </cfRule>
  </conditionalFormatting>
  <conditionalFormatting sqref="F18">
    <cfRule type="expression" dxfId="30061" priority="195">
      <formula>IF($D$18="",TRUE)</formula>
    </cfRule>
  </conditionalFormatting>
  <conditionalFormatting sqref="G18">
    <cfRule type="expression" dxfId="30060" priority="196">
      <formula>IF($D$18="",TRUE)</formula>
    </cfRule>
  </conditionalFormatting>
  <conditionalFormatting sqref="H18">
    <cfRule type="expression" dxfId="30059" priority="197">
      <formula>IF($D$18="",TRUE)</formula>
    </cfRule>
  </conditionalFormatting>
  <conditionalFormatting sqref="I18">
    <cfRule type="expression" dxfId="30058" priority="198">
      <formula>IF($D$18="",TRUE)</formula>
    </cfRule>
  </conditionalFormatting>
  <conditionalFormatting sqref="J18">
    <cfRule type="expression" dxfId="30057" priority="199">
      <formula>IF($D$18="",TRUE)</formula>
    </cfRule>
  </conditionalFormatting>
  <dataValidations count="9">
    <dataValidation type="list" allowBlank="1" showInputMessage="1" showErrorMessage="1" sqref="D89:E89" xr:uid="{00000000-0002-0000-0300-000000000000}">
      <formula1>$B$108:$B$111</formula1>
    </dataValidation>
    <dataValidation type="list" allowBlank="1" showInputMessage="1" showErrorMessage="1" sqref="D83:E83" xr:uid="{00000000-0002-0000-0300-000001000000}">
      <formula1>$B$105:$B$107</formula1>
    </dataValidation>
    <dataValidation type="list" allowBlank="1" showInputMessage="1" showErrorMessage="1" sqref="D56:E59" xr:uid="{00000000-0002-0000-0300-000002000000}">
      <formula1>$B$99:$B$104</formula1>
    </dataValidation>
    <dataValidation type="list" allowBlank="1" showInputMessage="1" showErrorMessage="1" sqref="D50:E53 D44:E47 D38:E41" xr:uid="{00000000-0002-0000-0300-000003000000}">
      <formula1>$B$96:$B$98</formula1>
    </dataValidation>
    <dataValidation type="list" allowBlank="1" showInputMessage="1" showErrorMessage="1" errorTitle="Required Field" error="Select from dropdown options to declare survey scope" sqref="D9:G9" xr:uid="{00000000-0002-0000-0300-000004000000}">
      <formula1>$P$9:$R$9</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5000000}">
      <formula1>39082</formula1>
      <formula2>46112</formula2>
    </dataValidation>
    <dataValidation type="list" allowBlank="1" showInputMessage="1" showErrorMessage="1" sqref="D3" xr:uid="{00000000-0002-0000-0300-000006000000}">
      <formula1>LN</formula1>
    </dataValidation>
    <dataValidation type="list" allowBlank="1" showInputMessage="1" showErrorMessage="1" sqref="D85:E85 D75:E75 D77:E77 D79:E79 D81:E81 D62:E65 D68:E71 D87:E87 D32:E35 D26:E29" xr:uid="{00000000-0002-0000-0300-000007000000}">
      <formula1>$B$96:$B$97</formula1>
    </dataValidation>
    <dataValidation errorStyle="information" showInputMessage="1" errorTitle="Blank Field" error="Please enter your contact name." sqref="D15:J15" xr:uid="{00000000-0002-0000-0300-000008000000}"/>
  </dataValidations>
  <hyperlinks>
    <hyperlink ref="B90" location="Checker!A1" display="Checker!A1" xr:uid="{00000000-0004-0000-0300-000000000000}"/>
    <hyperlink ref="C90" location="Checker!A1" display="Checker!A1" xr:uid="{00000000-0004-0000-0300-000001000000}"/>
    <hyperlink ref="D90" location="Checker!A1" display="Checker!A1" xr:uid="{00000000-0004-0000-0300-000002000000}"/>
    <hyperlink ref="E90" location="Checker!A1" display="Checker!A1" xr:uid="{00000000-0004-0000-0300-000003000000}"/>
    <hyperlink ref="F90" location="Checker!A1" display="Checker!A1" xr:uid="{00000000-0004-0000-0300-000004000000}"/>
    <hyperlink ref="G90" location="Checker!A1" display="Checker!A1" xr:uid="{00000000-0004-0000-0300-000005000000}"/>
    <hyperlink ref="H90" location="Checker!A1" display="Checker!A1" xr:uid="{00000000-0004-0000-0300-000006000000}"/>
    <hyperlink ref="I90" location="Checker!A1" display="Checker!A1" xr:uid="{00000000-0004-0000-0300-000007000000}"/>
    <hyperlink ref="J90" location="Checker!A1" display="Checker!A1" xr:uid="{00000000-0004-0000-0300-000008000000}"/>
    <hyperlink ref="H67" location="'Smelter List'!A1" display="'Smelter List'!A1" xr:uid="{00000000-0004-0000-0300-000009000000}"/>
    <hyperlink ref="I67" location="'Smelter List'!A1" display="'Smelter List'!A1" xr:uid="{00000000-0004-0000-0300-00000A000000}"/>
    <hyperlink ref="J67" location="'Smelter List'!A1" display="'Smelter List'!A1" xr:uid="{00000000-0004-0000-0300-00000B000000}"/>
    <hyperlink ref="D11" location="'Product List'!B6" display="'Product List'!B6" xr:uid="{00000000-0004-0000-0300-00000C000000}"/>
    <hyperlink ref="E11" location="'Product List'!B6" display="'Product List'!B6" xr:uid="{00000000-0004-0000-0300-00000D000000}"/>
    <hyperlink ref="F11" location="'Product List'!B6" display="'Product List'!B6" xr:uid="{00000000-0004-0000-0300-00000E000000}"/>
    <hyperlink ref="G11" location="'Product List'!B6" display="'Product List'!B6" xr:uid="{00000000-0004-0000-0300-00000F000000}"/>
    <hyperlink ref="H11" location="'Product List'!B6" display="'Product List'!B6" xr:uid="{00000000-0004-0000-0300-000010000000}"/>
    <hyperlink ref="I11" location="'Product List'!B6" display="'Product List'!B6" xr:uid="{00000000-0004-0000-0300-000011000000}"/>
    <hyperlink ref="J11" location="'Product List'!B6" display="'Product List'!B6" xr:uid="{00000000-0004-0000-0300-000012000000}"/>
    <hyperlink ref="I4" location="Instructions!A68" display="Instructions!A68" xr:uid="{00000000-0004-0000-0300-000013000000}"/>
    <hyperlink ref="J4" location="Instructions!A68" display="Instructions!A68" xr:uid="{00000000-0004-0000-0300-000014000000}"/>
  </hyperlinks>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A1:AN2479"/>
  <sheetViews>
    <sheetView showGridLines="0" workbookViewId="0">
      <selection activeCell="B2" sqref="B2"/>
    </sheetView>
  </sheetViews>
  <sheetFormatPr defaultColWidth="10.140625" defaultRowHeight="15"/>
  <cols>
    <col min="1" max="1" width="15.5703125" style="83" customWidth="1"/>
    <col min="2" max="2" width="15.28515625" style="85" customWidth="1"/>
    <col min="3" max="3" width="46.42578125" style="85" customWidth="1"/>
    <col min="4" max="4" width="35" style="85" customWidth="1"/>
    <col min="5" max="5" width="23.85546875" style="85" customWidth="1"/>
    <col min="6" max="7" width="15.85546875" style="85" customWidth="1"/>
    <col min="8" max="8" width="28.7109375" style="85" customWidth="1"/>
    <col min="9" max="9" width="27.5703125" style="85" customWidth="1"/>
    <col min="10" max="10" width="21" style="85" customWidth="1"/>
    <col min="11" max="11" width="31.28515625" style="85" customWidth="1"/>
    <col min="12" max="12" width="23.5703125" style="85" customWidth="1"/>
    <col min="13" max="13" width="40.140625" style="85" customWidth="1"/>
    <col min="14" max="14" width="48.140625" style="85" customWidth="1"/>
    <col min="15" max="15" width="36.7109375" style="85" customWidth="1"/>
    <col min="16" max="16" width="26.140625" style="85" customWidth="1"/>
    <col min="17" max="17" width="49.85546875" style="85" customWidth="1"/>
    <col min="18" max="18" width="41" style="85" hidden="1" customWidth="1"/>
    <col min="19" max="20" width="20.42578125" style="85" hidden="1" customWidth="1"/>
    <col min="21" max="21" width="10.140625" style="85"/>
    <col min="22" max="22" width="7" style="85" hidden="1" customWidth="1"/>
    <col min="23" max="23" width="9.85546875" style="85" hidden="1" customWidth="1"/>
    <col min="24" max="24" width="10.140625" style="85"/>
    <col min="25" max="27" width="5" style="85" hidden="1" customWidth="1"/>
    <col min="28" max="28" width="9" style="85" hidden="1" customWidth="1"/>
    <col min="29" max="33" width="5" style="85" hidden="1" customWidth="1"/>
    <col min="34" max="34" width="16.7109375" style="85" hidden="1" customWidth="1"/>
    <col min="35" max="40" width="10.140625" style="85"/>
  </cols>
  <sheetData>
    <row r="1" spans="1:34" s="81" customFormat="1" ht="16.149999999999999" customHeight="1" thickTop="1">
      <c r="A1" s="173"/>
      <c r="B1" s="174"/>
      <c r="C1" s="174"/>
      <c r="D1" s="174"/>
      <c r="E1" s="174"/>
      <c r="F1" s="174"/>
      <c r="G1" s="174"/>
      <c r="H1" s="174"/>
      <c r="I1" s="174"/>
      <c r="J1" s="174"/>
      <c r="K1" s="174"/>
      <c r="L1" s="174"/>
      <c r="M1" s="174"/>
      <c r="N1" s="174"/>
      <c r="O1" s="174"/>
      <c r="P1" s="174"/>
      <c r="Q1" s="175"/>
      <c r="R1" s="176"/>
      <c r="S1" s="176"/>
      <c r="T1" s="176"/>
      <c r="U1" s="81" t="s">
        <v>247</v>
      </c>
    </row>
    <row r="2" spans="1:34" s="81" customFormat="1" ht="27" customHeight="1">
      <c r="A2" s="177"/>
      <c r="B2" s="178" t="s">
        <v>1532</v>
      </c>
      <c r="C2" s="179"/>
      <c r="D2" s="179"/>
      <c r="E2" s="179"/>
      <c r="F2" s="180"/>
      <c r="G2" s="180"/>
      <c r="H2" s="180"/>
      <c r="I2" s="181"/>
      <c r="J2" s="324" t="s">
        <v>1676</v>
      </c>
      <c r="K2" s="325"/>
      <c r="L2" s="325"/>
      <c r="M2" s="325"/>
      <c r="N2" s="325"/>
      <c r="O2" s="325"/>
      <c r="P2" s="182"/>
      <c r="Q2" s="183"/>
      <c r="R2" s="184"/>
      <c r="S2" s="184"/>
      <c r="T2" s="184"/>
      <c r="AH2" s="185" t="s">
        <v>234</v>
      </c>
    </row>
    <row r="3" spans="1:34" s="81" customFormat="1" ht="173.45" customHeight="1">
      <c r="A3" s="186"/>
      <c r="B3" s="326" t="s">
        <v>1533</v>
      </c>
      <c r="C3" s="326"/>
      <c r="D3" s="326"/>
      <c r="E3" s="326"/>
      <c r="F3" s="187"/>
      <c r="G3" s="327" t="s">
        <v>1739</v>
      </c>
      <c r="H3" s="327"/>
      <c r="I3" s="328"/>
      <c r="J3" s="188"/>
      <c r="K3" s="189"/>
      <c r="M3" s="190"/>
      <c r="N3" s="190"/>
      <c r="O3" s="191"/>
      <c r="P3" s="191"/>
      <c r="Q3" s="192" t="s">
        <v>1741</v>
      </c>
      <c r="R3" s="193"/>
      <c r="S3" s="193"/>
      <c r="T3" s="193"/>
      <c r="W3" s="194" t="s">
        <v>248</v>
      </c>
      <c r="X3" s="194" t="s">
        <v>249</v>
      </c>
      <c r="Y3" s="194" t="s">
        <v>250</v>
      </c>
      <c r="Z3" s="194" t="s">
        <v>251</v>
      </c>
      <c r="AH3" s="185" t="s">
        <v>233</v>
      </c>
    </row>
    <row r="4" spans="1:34" s="82" customFormat="1" ht="78.75" customHeight="1">
      <c r="A4" s="193" t="s">
        <v>1534</v>
      </c>
      <c r="B4" s="193" t="s">
        <v>1535</v>
      </c>
      <c r="C4" s="193" t="s">
        <v>252</v>
      </c>
      <c r="D4" s="193" t="s">
        <v>1536</v>
      </c>
      <c r="E4" s="193" t="s">
        <v>1537</v>
      </c>
      <c r="F4" s="193" t="s">
        <v>1538</v>
      </c>
      <c r="G4" s="193" t="s">
        <v>253</v>
      </c>
      <c r="H4" s="195" t="s">
        <v>254</v>
      </c>
      <c r="I4" s="195" t="s">
        <v>255</v>
      </c>
      <c r="J4" s="195" t="s">
        <v>256</v>
      </c>
      <c r="K4" s="195" t="s">
        <v>1539</v>
      </c>
      <c r="L4" s="195" t="s">
        <v>1540</v>
      </c>
      <c r="M4" s="195" t="s">
        <v>1541</v>
      </c>
      <c r="N4" s="195" t="s">
        <v>1542</v>
      </c>
      <c r="O4" s="195" t="s">
        <v>1543</v>
      </c>
      <c r="P4" s="195" t="s">
        <v>1544</v>
      </c>
      <c r="Q4" s="185" t="s">
        <v>232</v>
      </c>
      <c r="R4" s="193" t="s">
        <v>257</v>
      </c>
      <c r="S4" s="193" t="s">
        <v>258</v>
      </c>
      <c r="T4" s="193" t="s">
        <v>259</v>
      </c>
      <c r="U4" s="196"/>
      <c r="W4" s="82" t="s">
        <v>260</v>
      </c>
      <c r="X4" s="82" t="s">
        <v>261</v>
      </c>
      <c r="AH4" s="185" t="s">
        <v>238</v>
      </c>
    </row>
    <row r="5" spans="1:34" s="83" customFormat="1" ht="19.899999999999999" customHeight="1">
      <c r="A5" s="197" t="s">
        <v>827</v>
      </c>
      <c r="B5" s="198" t="s">
        <v>251</v>
      </c>
      <c r="C5" s="199" t="s">
        <v>828</v>
      </c>
      <c r="D5" s="200"/>
      <c r="E5" s="198" t="s">
        <v>385</v>
      </c>
      <c r="F5" s="198" t="s">
        <v>827</v>
      </c>
      <c r="G5" s="198" t="s">
        <v>265</v>
      </c>
      <c r="H5" s="201">
        <v>0</v>
      </c>
      <c r="I5" s="202" t="s">
        <v>829</v>
      </c>
      <c r="J5" s="202" t="s">
        <v>538</v>
      </c>
      <c r="K5" s="203"/>
      <c r="L5" s="203"/>
      <c r="M5" s="203"/>
      <c r="N5" s="203"/>
      <c r="O5" s="203" t="s">
        <v>1863</v>
      </c>
      <c r="P5" s="204"/>
      <c r="Q5" s="205" t="s">
        <v>1864</v>
      </c>
      <c r="R5" s="198" t="s">
        <v>828</v>
      </c>
      <c r="S5" s="206" t="e">
        <f t="shared" ref="S5:S68" ca="1" si="0">IF(B5="","",IF(ISERROR(MATCH($E5,CL,0)),"Unknown",INDIRECT("'C'!$A$"&amp;MATCH($E5,CL,0)+1)))</f>
        <v>#REF!</v>
      </c>
      <c r="T5" s="206" t="e">
        <f ca="1">IF(B5="","",IF(ISERROR(MATCH($J5,[3]SorP!$B$1:$B$6230,0)),"",INDIRECT("'SorP'!$A$"&amp;MATCH($J5,[3]SorP!$B$1:$B$6230,0))))</f>
        <v>#REF!</v>
      </c>
      <c r="U5" s="207"/>
      <c r="V5" s="208">
        <f>IF(C5="",NA(),IF(OR(C5="Smelter not listed",C5="Smelter not yet identified"),MATCH($B5&amp;$D5,'[3]Smelter Look-up'!$J:$J,0),MATCH($B5&amp;$C5,'[3]Smelter Look-up'!$J:$J,0)))</f>
        <v>317</v>
      </c>
      <c r="X5" s="83">
        <f t="shared" ref="X5:X68" si="1">IF(AND(C5="Smelter not listed",OR(LEN(D5)=0,LEN(E5)=0)),1,0)</f>
        <v>0</v>
      </c>
      <c r="AB5" s="84" t="str">
        <f t="shared" ref="AB5:AB68" si="2">B5&amp;C5</f>
        <v>GoldZhongyuan Gold Smelter of Zhongjin Gold Corporation</v>
      </c>
    </row>
    <row r="6" spans="1:34" s="83" customFormat="1" ht="19.899999999999999" customHeight="1">
      <c r="A6" s="197" t="s">
        <v>985</v>
      </c>
      <c r="B6" s="198" t="s">
        <v>249</v>
      </c>
      <c r="C6" s="199" t="s">
        <v>1780</v>
      </c>
      <c r="D6" s="200"/>
      <c r="E6" s="198" t="s">
        <v>385</v>
      </c>
      <c r="F6" s="198" t="s">
        <v>985</v>
      </c>
      <c r="G6" s="198" t="s">
        <v>265</v>
      </c>
      <c r="H6" s="201">
        <v>0</v>
      </c>
      <c r="I6" s="202" t="s">
        <v>868</v>
      </c>
      <c r="J6" s="202" t="s">
        <v>826</v>
      </c>
      <c r="K6" s="203" t="s">
        <v>1865</v>
      </c>
      <c r="L6" s="203" t="s">
        <v>1866</v>
      </c>
      <c r="M6" s="203"/>
      <c r="N6" s="203"/>
      <c r="O6" s="203" t="s">
        <v>1867</v>
      </c>
      <c r="P6" s="204" t="s">
        <v>233</v>
      </c>
      <c r="Q6" s="205" t="s">
        <v>1868</v>
      </c>
      <c r="R6" s="198" t="s">
        <v>1780</v>
      </c>
      <c r="S6" s="206" t="e">
        <f t="shared" ca="1" si="0"/>
        <v>#REF!</v>
      </c>
      <c r="T6" s="206" t="e">
        <f ca="1">IF(B6="","",IF(ISERROR(MATCH($J6,[3]SorP!$B$1:$B$6230,0)),"",INDIRECT("'SorP'!$A$"&amp;MATCH($J6,[3]SorP!$B$1:$B$6230,0))))</f>
        <v>#REF!</v>
      </c>
      <c r="U6" s="207"/>
      <c r="V6" s="208">
        <f>IF(C6="",NA(),IF(OR(C6="Smelter not listed",C6="Smelter not yet identified"),MATCH($B6&amp;$D6,'[3]Smelter Look-up'!$J:$J,0),MATCH($B6&amp;$C6,'[3]Smelter Look-up'!$J:$J,0)))</f>
        <v>526</v>
      </c>
      <c r="X6" s="83">
        <f t="shared" si="1"/>
        <v>0</v>
      </c>
      <c r="AB6" s="84" t="str">
        <f t="shared" si="2"/>
        <v>TinTin Smelting Branch of Yunnan Tin Co., Ltd.</v>
      </c>
    </row>
    <row r="7" spans="1:34" s="83" customFormat="1" ht="19.899999999999999" customHeight="1">
      <c r="A7" s="197" t="s">
        <v>983</v>
      </c>
      <c r="B7" s="198" t="s">
        <v>249</v>
      </c>
      <c r="C7" s="199" t="s">
        <v>984</v>
      </c>
      <c r="D7" s="200"/>
      <c r="E7" s="198" t="s">
        <v>385</v>
      </c>
      <c r="F7" s="198" t="s">
        <v>983</v>
      </c>
      <c r="G7" s="198" t="s">
        <v>265</v>
      </c>
      <c r="H7" s="201">
        <v>0</v>
      </c>
      <c r="I7" s="202" t="s">
        <v>868</v>
      </c>
      <c r="J7" s="202" t="s">
        <v>826</v>
      </c>
      <c r="K7" s="203" t="s">
        <v>1869</v>
      </c>
      <c r="L7" s="203" t="s">
        <v>1869</v>
      </c>
      <c r="M7" s="203"/>
      <c r="N7" s="203"/>
      <c r="O7" s="203" t="s">
        <v>1870</v>
      </c>
      <c r="P7" s="204" t="s">
        <v>233</v>
      </c>
      <c r="Q7" s="205" t="s">
        <v>1868</v>
      </c>
      <c r="R7" s="198" t="s">
        <v>984</v>
      </c>
      <c r="S7" s="206" t="e">
        <f t="shared" ca="1" si="0"/>
        <v>#REF!</v>
      </c>
      <c r="T7" s="206" t="e">
        <f ca="1">IF(B7="","",IF(ISERROR(MATCH($J7,[3]SorP!$B$1:$B$6230,0)),"",INDIRECT("'SorP'!$A$"&amp;MATCH($J7,[3]SorP!$B$1:$B$6230,0))))</f>
        <v>#REF!</v>
      </c>
      <c r="U7" s="207"/>
      <c r="V7" s="208">
        <f>IF(C7="",NA(),IF(OR(C7="Smelter not listed",C7="Smelter not yet identified"),MATCH($B7&amp;$D7,'[3]Smelter Look-up'!$J:$J,0),MATCH($B7&amp;$C7,'[3]Smelter Look-up'!$J:$J,0)))</f>
        <v>540</v>
      </c>
      <c r="X7" s="83">
        <f t="shared" si="1"/>
        <v>0</v>
      </c>
      <c r="AB7" s="84" t="str">
        <f t="shared" si="2"/>
        <v>TinYunnan Chengfeng Non-ferrous Metals Co., Ltd.</v>
      </c>
    </row>
    <row r="8" spans="1:34" s="83" customFormat="1" ht="19.899999999999999" customHeight="1">
      <c r="A8" s="197" t="s">
        <v>424</v>
      </c>
      <c r="B8" s="198" t="s">
        <v>251</v>
      </c>
      <c r="C8" s="199" t="s">
        <v>425</v>
      </c>
      <c r="D8" s="200"/>
      <c r="E8" s="198" t="s">
        <v>385</v>
      </c>
      <c r="F8" s="198" t="s">
        <v>424</v>
      </c>
      <c r="G8" s="198" t="s">
        <v>265</v>
      </c>
      <c r="H8" s="201">
        <v>0</v>
      </c>
      <c r="I8" s="202" t="s">
        <v>426</v>
      </c>
      <c r="J8" s="202" t="s">
        <v>427</v>
      </c>
      <c r="K8" s="203"/>
      <c r="L8" s="203"/>
      <c r="M8" s="203"/>
      <c r="N8" s="203"/>
      <c r="O8" s="203" t="s">
        <v>1871</v>
      </c>
      <c r="P8" s="204"/>
      <c r="Q8" s="205" t="s">
        <v>1864</v>
      </c>
      <c r="R8" s="198" t="s">
        <v>425</v>
      </c>
      <c r="S8" s="206" t="e">
        <f t="shared" ca="1" si="0"/>
        <v>#REF!</v>
      </c>
      <c r="T8" s="206" t="e">
        <f ca="1">IF(B8="","",IF(ISERROR(MATCH($J8,[3]SorP!$B$1:$B$6230,0)),"",INDIRECT("'SorP'!$A$"&amp;MATCH($J8,[3]SorP!$B$1:$B$6230,0))))</f>
        <v>#REF!</v>
      </c>
      <c r="U8" s="207"/>
      <c r="V8" s="208">
        <f>IF(C8="",NA(),IF(OR(C8="Smelter not listed",C8="Smelter not yet identified"),MATCH($B8&amp;$D8,'[3]Smelter Look-up'!$J:$J,0),MATCH($B8&amp;$C8,'[3]Smelter Look-up'!$J:$J,0)))</f>
        <v>93</v>
      </c>
      <c r="X8" s="83">
        <f t="shared" si="1"/>
        <v>0</v>
      </c>
      <c r="AB8" s="84" t="str">
        <f t="shared" si="2"/>
        <v>GoldGold Refinery of Zijin Mining Group Co., Ltd.</v>
      </c>
    </row>
    <row r="9" spans="1:34" s="83" customFormat="1" ht="19.899999999999999" customHeight="1">
      <c r="A9" s="197" t="s">
        <v>701</v>
      </c>
      <c r="B9" s="198" t="s">
        <v>251</v>
      </c>
      <c r="C9" s="199" t="s">
        <v>702</v>
      </c>
      <c r="D9" s="200"/>
      <c r="E9" s="198" t="s">
        <v>703</v>
      </c>
      <c r="F9" s="198" t="s">
        <v>701</v>
      </c>
      <c r="G9" s="198" t="s">
        <v>265</v>
      </c>
      <c r="H9" s="201">
        <v>0</v>
      </c>
      <c r="I9" s="202" t="s">
        <v>704</v>
      </c>
      <c r="J9" s="202" t="s">
        <v>705</v>
      </c>
      <c r="K9" s="203"/>
      <c r="L9" s="203"/>
      <c r="M9" s="203"/>
      <c r="N9" s="203"/>
      <c r="O9" s="203" t="s">
        <v>1872</v>
      </c>
      <c r="P9" s="204"/>
      <c r="Q9" s="205" t="s">
        <v>1868</v>
      </c>
      <c r="R9" s="198" t="s">
        <v>702</v>
      </c>
      <c r="S9" s="206" t="e">
        <f t="shared" ca="1" si="0"/>
        <v>#REF!</v>
      </c>
      <c r="T9" s="206" t="e">
        <f ca="1">IF(B9="","",IF(ISERROR(MATCH($J9,[3]SorP!$B$1:$B$6230,0)),"",INDIRECT("'SorP'!$A$"&amp;MATCH($J9,[3]SorP!$B$1:$B$6230,0))))</f>
        <v>#REF!</v>
      </c>
      <c r="U9" s="207"/>
      <c r="V9" s="208">
        <f>IF(C9="",NA(),IF(OR(C9="Smelter not listed",C9="Smelter not yet identified"),MATCH($B9&amp;$D9,'[3]Smelter Look-up'!$J:$J,0),MATCH($B9&amp;$C9,'[3]Smelter Look-up'!$J:$J,0)))</f>
        <v>224</v>
      </c>
      <c r="X9" s="83">
        <f t="shared" si="1"/>
        <v>0</v>
      </c>
      <c r="AB9" s="84" t="str">
        <f t="shared" si="2"/>
        <v>GoldSAFINA A.S.</v>
      </c>
    </row>
    <row r="10" spans="1:34" s="83" customFormat="1" ht="19.899999999999999" customHeight="1">
      <c r="A10" s="197" t="s">
        <v>1413</v>
      </c>
      <c r="B10" s="198" t="s">
        <v>250</v>
      </c>
      <c r="C10" s="199" t="s">
        <v>1412</v>
      </c>
      <c r="D10" s="200"/>
      <c r="E10" s="198" t="s">
        <v>385</v>
      </c>
      <c r="F10" s="198" t="s">
        <v>1413</v>
      </c>
      <c r="G10" s="198" t="s">
        <v>265</v>
      </c>
      <c r="H10" s="201">
        <v>0</v>
      </c>
      <c r="I10" s="202" t="s">
        <v>882</v>
      </c>
      <c r="J10" s="202" t="s">
        <v>484</v>
      </c>
      <c r="K10" s="203" t="s">
        <v>1873</v>
      </c>
      <c r="L10" s="203" t="s">
        <v>1874</v>
      </c>
      <c r="M10" s="203"/>
      <c r="N10" s="203"/>
      <c r="O10" s="203" t="s">
        <v>1875</v>
      </c>
      <c r="P10" s="204"/>
      <c r="Q10" s="205" t="s">
        <v>1876</v>
      </c>
      <c r="R10" s="198" t="s">
        <v>1412</v>
      </c>
      <c r="S10" s="206" t="e">
        <f t="shared" ca="1" si="0"/>
        <v>#REF!</v>
      </c>
      <c r="T10" s="206" t="e">
        <f ca="1">IF(B10="","",IF(ISERROR(MATCH($J10,[3]SorP!$B$1:$B$6230,0)),"",INDIRECT("'SorP'!$A$"&amp;MATCH($J10,[3]SorP!$B$1:$B$6230,0))))</f>
        <v>#REF!</v>
      </c>
      <c r="U10" s="207"/>
      <c r="V10" s="208">
        <f>IF(C10="",NA(),IF(OR(C10="Smelter not listed",C10="Smelter not yet identified"),MATCH($B10&amp;$D10,'[3]Smelter Look-up'!$J:$J,0),MATCH($B10&amp;$C10,'[3]Smelter Look-up'!$J:$J,0)))</f>
        <v>577</v>
      </c>
      <c r="X10" s="83">
        <f t="shared" si="1"/>
        <v>0</v>
      </c>
      <c r="AB10" s="84" t="str">
        <f t="shared" si="2"/>
        <v>TungstenGanzhou Jiangwu Ferrotungsten Co., Ltd.</v>
      </c>
    </row>
    <row r="11" spans="1:34" s="83" customFormat="1" ht="19.899999999999999" customHeight="1">
      <c r="A11" s="197" t="s">
        <v>795</v>
      </c>
      <c r="B11" s="198" t="s">
        <v>251</v>
      </c>
      <c r="C11" s="199" t="s">
        <v>796</v>
      </c>
      <c r="D11" s="200"/>
      <c r="E11" s="198" t="s">
        <v>797</v>
      </c>
      <c r="F11" s="198" t="s">
        <v>795</v>
      </c>
      <c r="G11" s="198" t="s">
        <v>265</v>
      </c>
      <c r="H11" s="201">
        <v>0</v>
      </c>
      <c r="I11" s="202" t="s">
        <v>798</v>
      </c>
      <c r="J11" s="202" t="s">
        <v>799</v>
      </c>
      <c r="K11" s="203"/>
      <c r="L11" s="203"/>
      <c r="M11" s="203"/>
      <c r="N11" s="203"/>
      <c r="O11" s="203" t="s">
        <v>1877</v>
      </c>
      <c r="P11" s="204"/>
      <c r="Q11" s="205" t="s">
        <v>1864</v>
      </c>
      <c r="R11" s="198" t="s">
        <v>796</v>
      </c>
      <c r="S11" s="206" t="e">
        <f t="shared" ca="1" si="0"/>
        <v>#REF!</v>
      </c>
      <c r="T11" s="206" t="e">
        <f ca="1">IF(B11="","",IF(ISERROR(MATCH($J11,[3]SorP!$B$1:$B$6230,0)),"",INDIRECT("'SorP'!$A$"&amp;MATCH($J11,[3]SorP!$B$1:$B$6230,0))))</f>
        <v>#REF!</v>
      </c>
      <c r="U11" s="207"/>
      <c r="V11" s="208">
        <f>IF(C11="",NA(),IF(OR(C11="Smelter not listed",C11="Smelter not yet identified"),MATCH($B11&amp;$D11,'[3]Smelter Look-up'!$J:$J,0),MATCH($B11&amp;$C11,'[3]Smelter Look-up'!$J:$J,0)))</f>
        <v>292</v>
      </c>
      <c r="X11" s="83">
        <f t="shared" si="1"/>
        <v>0</v>
      </c>
      <c r="AB11" s="84" t="str">
        <f t="shared" si="2"/>
        <v>GoldUmicore Precious Metals Thailand</v>
      </c>
    </row>
    <row r="12" spans="1:34" s="83" customFormat="1" ht="19.899999999999999" customHeight="1">
      <c r="A12" s="197" t="s">
        <v>820</v>
      </c>
      <c r="B12" s="198" t="s">
        <v>251</v>
      </c>
      <c r="C12" s="199" t="s">
        <v>821</v>
      </c>
      <c r="D12" s="200"/>
      <c r="E12" s="198" t="s">
        <v>284</v>
      </c>
      <c r="F12" s="198" t="s">
        <v>820</v>
      </c>
      <c r="G12" s="198" t="s">
        <v>265</v>
      </c>
      <c r="H12" s="201">
        <v>0</v>
      </c>
      <c r="I12" s="202" t="s">
        <v>822</v>
      </c>
      <c r="J12" s="202" t="s">
        <v>772</v>
      </c>
      <c r="K12" s="203"/>
      <c r="L12" s="203"/>
      <c r="M12" s="203"/>
      <c r="N12" s="203"/>
      <c r="O12" s="203" t="s">
        <v>1878</v>
      </c>
      <c r="P12" s="204"/>
      <c r="Q12" s="205" t="s">
        <v>1864</v>
      </c>
      <c r="R12" s="198" t="s">
        <v>821</v>
      </c>
      <c r="S12" s="206" t="e">
        <f t="shared" ca="1" si="0"/>
        <v>#REF!</v>
      </c>
      <c r="T12" s="206" t="e">
        <f ca="1">IF(B12="","",IF(ISERROR(MATCH($J12,[3]SorP!$B$1:$B$6230,0)),"",INDIRECT("'SorP'!$A$"&amp;MATCH($J12,[3]SorP!$B$1:$B$6230,0))))</f>
        <v>#REF!</v>
      </c>
      <c r="U12" s="207"/>
      <c r="V12" s="208">
        <f>IF(C12="",NA(),IF(OR(C12="Smelter not listed",C12="Smelter not yet identified"),MATCH($B12&amp;$D12,'[3]Smelter Look-up'!$J:$J,0),MATCH($B12&amp;$C12,'[3]Smelter Look-up'!$J:$J,0)))</f>
        <v>307</v>
      </c>
      <c r="X12" s="83">
        <f t="shared" si="1"/>
        <v>0</v>
      </c>
      <c r="AB12" s="84" t="str">
        <f t="shared" si="2"/>
        <v>GoldYokohama Metal Co., Ltd.</v>
      </c>
    </row>
    <row r="13" spans="1:34" s="83" customFormat="1" ht="19.899999999999999" customHeight="1">
      <c r="A13" s="197" t="s">
        <v>816</v>
      </c>
      <c r="B13" s="198" t="s">
        <v>251</v>
      </c>
      <c r="C13" s="199" t="s">
        <v>817</v>
      </c>
      <c r="D13" s="200"/>
      <c r="E13" s="198" t="s">
        <v>284</v>
      </c>
      <c r="F13" s="198" t="s">
        <v>816</v>
      </c>
      <c r="G13" s="198" t="s">
        <v>265</v>
      </c>
      <c r="H13" s="201">
        <v>0</v>
      </c>
      <c r="I13" s="202" t="s">
        <v>818</v>
      </c>
      <c r="J13" s="202" t="s">
        <v>819</v>
      </c>
      <c r="K13" s="203"/>
      <c r="L13" s="203"/>
      <c r="M13" s="203"/>
      <c r="N13" s="203"/>
      <c r="O13" s="203" t="s">
        <v>1879</v>
      </c>
      <c r="P13" s="204"/>
      <c r="Q13" s="205" t="s">
        <v>1864</v>
      </c>
      <c r="R13" s="198" t="s">
        <v>817</v>
      </c>
      <c r="S13" s="206" t="e">
        <f t="shared" ca="1" si="0"/>
        <v>#REF!</v>
      </c>
      <c r="T13" s="206" t="e">
        <f ca="1">IF(B13="","",IF(ISERROR(MATCH($J13,[3]SorP!$B$1:$B$6230,0)),"",INDIRECT("'SorP'!$A$"&amp;MATCH($J13,[3]SorP!$B$1:$B$6230,0))))</f>
        <v>#REF!</v>
      </c>
      <c r="U13" s="207"/>
      <c r="V13" s="208">
        <f>IF(C13="",NA(),IF(OR(C13="Smelter not listed",C13="Smelter not yet identified"),MATCH($B13&amp;$D13,'[3]Smelter Look-up'!$J:$J,0),MATCH($B13&amp;$C13,'[3]Smelter Look-up'!$J:$J,0)))</f>
        <v>302</v>
      </c>
      <c r="X13" s="83">
        <f t="shared" si="1"/>
        <v>0</v>
      </c>
      <c r="AB13" s="84" t="str">
        <f t="shared" si="2"/>
        <v>GoldYamakin Co., Ltd.</v>
      </c>
    </row>
    <row r="14" spans="1:34" s="83" customFormat="1" ht="19.899999999999999" customHeight="1">
      <c r="A14" s="197" t="s">
        <v>806</v>
      </c>
      <c r="B14" s="198" t="s">
        <v>251</v>
      </c>
      <c r="C14" s="199" t="s">
        <v>807</v>
      </c>
      <c r="D14" s="200"/>
      <c r="E14" s="198" t="s">
        <v>309</v>
      </c>
      <c r="F14" s="198" t="s">
        <v>806</v>
      </c>
      <c r="G14" s="198" t="s">
        <v>265</v>
      </c>
      <c r="H14" s="201">
        <v>0</v>
      </c>
      <c r="I14" s="202" t="s">
        <v>808</v>
      </c>
      <c r="J14" s="202" t="s">
        <v>311</v>
      </c>
      <c r="K14" s="203"/>
      <c r="L14" s="203"/>
      <c r="M14" s="203"/>
      <c r="N14" s="203"/>
      <c r="O14" s="203" t="s">
        <v>1880</v>
      </c>
      <c r="P14" s="204"/>
      <c r="Q14" s="205" t="s">
        <v>1864</v>
      </c>
      <c r="R14" s="198" t="s">
        <v>807</v>
      </c>
      <c r="S14" s="206" t="e">
        <f t="shared" ca="1" si="0"/>
        <v>#REF!</v>
      </c>
      <c r="T14" s="206" t="e">
        <f ca="1">IF(B14="","",IF(ISERROR(MATCH($J14,[3]SorP!$B$1:$B$6230,0)),"",INDIRECT("'SorP'!$A$"&amp;MATCH($J14,[3]SorP!$B$1:$B$6230,0))))</f>
        <v>#REF!</v>
      </c>
      <c r="U14" s="207"/>
      <c r="V14" s="208">
        <f>IF(C14="",NA(),IF(OR(C14="Smelter not listed",C14="Smelter not yet identified"),MATCH($B14&amp;$D14,'[3]Smelter Look-up'!$J:$J,0),MATCH($B14&amp;$C14,'[3]Smelter Look-up'!$J:$J,0)))</f>
        <v>295</v>
      </c>
      <c r="X14" s="83">
        <f t="shared" si="1"/>
        <v>0</v>
      </c>
      <c r="AB14" s="84" t="str">
        <f t="shared" si="2"/>
        <v>GoldValcambi S.A.</v>
      </c>
    </row>
    <row r="15" spans="1:34" s="83" customFormat="1" ht="19.899999999999999" customHeight="1">
      <c r="A15" s="197" t="s">
        <v>803</v>
      </c>
      <c r="B15" s="198" t="s">
        <v>251</v>
      </c>
      <c r="C15" s="199" t="s">
        <v>804</v>
      </c>
      <c r="D15" s="200"/>
      <c r="E15" s="198" t="s">
        <v>270</v>
      </c>
      <c r="F15" s="198" t="s">
        <v>803</v>
      </c>
      <c r="G15" s="198" t="s">
        <v>265</v>
      </c>
      <c r="H15" s="201">
        <v>0</v>
      </c>
      <c r="I15" s="202" t="s">
        <v>805</v>
      </c>
      <c r="J15" s="202" t="s">
        <v>563</v>
      </c>
      <c r="K15" s="203"/>
      <c r="L15" s="203"/>
      <c r="M15" s="203"/>
      <c r="N15" s="203"/>
      <c r="O15" s="203" t="s">
        <v>1881</v>
      </c>
      <c r="P15" s="204"/>
      <c r="Q15" s="205" t="s">
        <v>1864</v>
      </c>
      <c r="R15" s="198" t="s">
        <v>804</v>
      </c>
      <c r="S15" s="206" t="e">
        <f t="shared" ca="1" si="0"/>
        <v>#REF!</v>
      </c>
      <c r="T15" s="206" t="e">
        <f ca="1">IF(B15="","",IF(ISERROR(MATCH($J15,[3]SorP!$B$1:$B$6230,0)),"",INDIRECT("'SorP'!$A$"&amp;MATCH($J15,[3]SorP!$B$1:$B$6230,0))))</f>
        <v>#REF!</v>
      </c>
      <c r="U15" s="207"/>
      <c r="V15" s="208">
        <f>IF(C15="",NA(),IF(OR(C15="Smelter not listed",C15="Smelter not yet identified"),MATCH($B15&amp;$D15,'[3]Smelter Look-up'!$J:$J,0),MATCH($B15&amp;$C15,'[3]Smelter Look-up'!$J:$J,0)))</f>
        <v>294</v>
      </c>
      <c r="X15" s="83">
        <f t="shared" si="1"/>
        <v>0</v>
      </c>
      <c r="AB15" s="84" t="str">
        <f t="shared" si="2"/>
        <v>GoldUnited Precious Metal Refining, Inc.</v>
      </c>
    </row>
    <row r="16" spans="1:34" s="83" customFormat="1" ht="19.899999999999999" customHeight="1">
      <c r="A16" s="197" t="s">
        <v>809</v>
      </c>
      <c r="B16" s="198" t="s">
        <v>251</v>
      </c>
      <c r="C16" s="199" t="s">
        <v>810</v>
      </c>
      <c r="D16" s="200"/>
      <c r="E16" s="198" t="s">
        <v>811</v>
      </c>
      <c r="F16" s="198" t="s">
        <v>809</v>
      </c>
      <c r="G16" s="198" t="s">
        <v>265</v>
      </c>
      <c r="H16" s="201">
        <v>0</v>
      </c>
      <c r="I16" s="202" t="s">
        <v>812</v>
      </c>
      <c r="J16" s="202" t="s">
        <v>813</v>
      </c>
      <c r="K16" s="203"/>
      <c r="L16" s="203"/>
      <c r="M16" s="203"/>
      <c r="N16" s="203"/>
      <c r="O16" s="203" t="s">
        <v>1882</v>
      </c>
      <c r="P16" s="204"/>
      <c r="Q16" s="205" t="s">
        <v>1864</v>
      </c>
      <c r="R16" s="198" t="s">
        <v>810</v>
      </c>
      <c r="S16" s="206" t="e">
        <f t="shared" ca="1" si="0"/>
        <v>#REF!</v>
      </c>
      <c r="T16" s="206" t="e">
        <f ca="1">IF(B16="","",IF(ISERROR(MATCH($J16,[3]SorP!$B$1:$B$6230,0)),"",INDIRECT("'SorP'!$A$"&amp;MATCH($J16,[3]SorP!$B$1:$B$6230,0))))</f>
        <v>#REF!</v>
      </c>
      <c r="U16" s="207"/>
      <c r="V16" s="208">
        <f>IF(C16="",NA(),IF(OR(C16="Smelter not listed",C16="Smelter not yet identified"),MATCH($B16&amp;$D16,'[3]Smelter Look-up'!$J:$J,0),MATCH($B16&amp;$C16,'[3]Smelter Look-up'!$J:$J,0)))</f>
        <v>298</v>
      </c>
      <c r="X16" s="83">
        <f t="shared" si="1"/>
        <v>0</v>
      </c>
      <c r="AB16" s="84" t="str">
        <f t="shared" si="2"/>
        <v>GoldWestern Australian Mint (T/a The Perth Mint)</v>
      </c>
    </row>
    <row r="17" spans="1:28" s="83" customFormat="1" ht="19.899999999999999" customHeight="1">
      <c r="A17" s="197" t="s">
        <v>981</v>
      </c>
      <c r="B17" s="198" t="s">
        <v>249</v>
      </c>
      <c r="C17" s="199" t="s">
        <v>982</v>
      </c>
      <c r="D17" s="200"/>
      <c r="E17" s="198" t="s">
        <v>304</v>
      </c>
      <c r="F17" s="198" t="s">
        <v>981</v>
      </c>
      <c r="G17" s="198" t="s">
        <v>265</v>
      </c>
      <c r="H17" s="201">
        <v>0</v>
      </c>
      <c r="I17" s="202" t="s">
        <v>861</v>
      </c>
      <c r="J17" s="202" t="s">
        <v>862</v>
      </c>
      <c r="K17" s="203" t="s">
        <v>1883</v>
      </c>
      <c r="L17" s="203" t="s">
        <v>1884</v>
      </c>
      <c r="M17" s="203"/>
      <c r="N17" s="203"/>
      <c r="O17" s="203" t="s">
        <v>1885</v>
      </c>
      <c r="P17" s="204"/>
      <c r="Q17" s="205" t="s">
        <v>1886</v>
      </c>
      <c r="R17" s="198" t="s">
        <v>982</v>
      </c>
      <c r="S17" s="206" t="e">
        <f t="shared" ca="1" si="0"/>
        <v>#REF!</v>
      </c>
      <c r="T17" s="206" t="e">
        <f ca="1">IF(B17="","",IF(ISERROR(MATCH($J17,[3]SorP!$B$1:$B$6230,0)),"",INDIRECT("'SorP'!$A$"&amp;MATCH($J17,[3]SorP!$B$1:$B$6230,0))))</f>
        <v>#REF!</v>
      </c>
      <c r="U17" s="207"/>
      <c r="V17" s="208">
        <f>IF(C17="",NA(),IF(OR(C17="Smelter not listed",C17="Smelter not yet identified"),MATCH($B17&amp;$D17,'[3]Smelter Look-up'!$J:$J,0),MATCH($B17&amp;$C17,'[3]Smelter Look-up'!$J:$J,0)))</f>
        <v>532</v>
      </c>
      <c r="X17" s="83">
        <f t="shared" si="1"/>
        <v>0</v>
      </c>
      <c r="AB17" s="84" t="str">
        <f t="shared" si="2"/>
        <v>TinWhite Solder Metalurgia e Mineracao Ltda.</v>
      </c>
    </row>
    <row r="18" spans="1:28" s="83" customFormat="1" ht="19.899999999999999" customHeight="1">
      <c r="A18" s="206" t="s">
        <v>1505</v>
      </c>
      <c r="B18" s="198" t="s">
        <v>250</v>
      </c>
      <c r="C18" s="199" t="s">
        <v>1504</v>
      </c>
      <c r="D18" s="200"/>
      <c r="E18" s="198" t="s">
        <v>385</v>
      </c>
      <c r="F18" s="198" t="s">
        <v>1505</v>
      </c>
      <c r="G18" s="198" t="s">
        <v>265</v>
      </c>
      <c r="H18" s="201">
        <v>0</v>
      </c>
      <c r="I18" s="202" t="s">
        <v>1503</v>
      </c>
      <c r="J18" s="202" t="s">
        <v>427</v>
      </c>
      <c r="K18" s="203" t="s">
        <v>1887</v>
      </c>
      <c r="L18" s="203" t="s">
        <v>1888</v>
      </c>
      <c r="M18" s="203"/>
      <c r="N18" s="203" t="s">
        <v>1889</v>
      </c>
      <c r="O18" s="203" t="s">
        <v>1890</v>
      </c>
      <c r="P18" s="204" t="s">
        <v>233</v>
      </c>
      <c r="Q18" s="205" t="s">
        <v>1876</v>
      </c>
      <c r="R18" s="198" t="s">
        <v>1504</v>
      </c>
      <c r="S18" s="206" t="e">
        <f t="shared" ca="1" si="0"/>
        <v>#REF!</v>
      </c>
      <c r="T18" s="206" t="e">
        <f ca="1">IF(B18="","",IF(ISERROR(MATCH($J18,[3]SorP!$B$1:$B$6230,0)),"",INDIRECT("'SorP'!$A$"&amp;MATCH($J18,[3]SorP!$B$1:$B$6230,0))))</f>
        <v>#REF!</v>
      </c>
      <c r="U18" s="207"/>
      <c r="V18" s="208">
        <f>IF(C18="",NA(),IF(OR(C18="Smelter not listed",C18="Smelter not yet identified"),MATCH($B18&amp;$D18,'[3]Smelter Look-up'!$J:$J,0),MATCH($B18&amp;$C18,'[3]Smelter Look-up'!$J:$J,0)))</f>
        <v>626</v>
      </c>
      <c r="X18" s="83">
        <f t="shared" si="1"/>
        <v>0</v>
      </c>
      <c r="AB18" s="84" t="str">
        <f t="shared" si="2"/>
        <v>TungstenXiamen Tungsten Co., Ltd.</v>
      </c>
    </row>
    <row r="19" spans="1:28" s="83" customFormat="1" ht="20.25" customHeight="1">
      <c r="A19" s="206" t="s">
        <v>1495</v>
      </c>
      <c r="B19" s="198" t="s">
        <v>250</v>
      </c>
      <c r="C19" s="199" t="s">
        <v>1494</v>
      </c>
      <c r="D19" s="200"/>
      <c r="E19" s="198" t="s">
        <v>631</v>
      </c>
      <c r="F19" s="198" t="s">
        <v>1495</v>
      </c>
      <c r="G19" s="198" t="s">
        <v>265</v>
      </c>
      <c r="H19" s="201">
        <v>0</v>
      </c>
      <c r="I19" s="202" t="s">
        <v>1496</v>
      </c>
      <c r="J19" s="202" t="s">
        <v>1497</v>
      </c>
      <c r="K19" s="203"/>
      <c r="L19" s="203"/>
      <c r="M19" s="203"/>
      <c r="N19" s="203"/>
      <c r="O19" s="203" t="s">
        <v>1891</v>
      </c>
      <c r="P19" s="204"/>
      <c r="Q19" s="205" t="s">
        <v>1876</v>
      </c>
      <c r="R19" s="198" t="s">
        <v>1494</v>
      </c>
      <c r="S19" s="206" t="e">
        <f t="shared" ca="1" si="0"/>
        <v>#REF!</v>
      </c>
      <c r="T19" s="206" t="e">
        <f ca="1">IF(B19="","",IF(ISERROR(MATCH($J19,[3]SorP!$B$1:$B$6230,0)),"",INDIRECT("'SorP'!$A$"&amp;MATCH($J19,[3]SorP!$B$1:$B$6230,0))))</f>
        <v>#REF!</v>
      </c>
      <c r="U19" s="207"/>
      <c r="V19" s="208">
        <f>IF(C19="",NA(),IF(OR(C19="Smelter not listed",C19="Smelter not yet identified"),MATCH($B19&amp;$D19,'[3]Smelter Look-up'!$J:$J,0),MATCH($B19&amp;$C19,'[3]Smelter Look-up'!$J:$J,0)))</f>
        <v>622</v>
      </c>
      <c r="X19" s="83">
        <f t="shared" si="1"/>
        <v>0</v>
      </c>
      <c r="AB19" s="84" t="str">
        <f t="shared" si="2"/>
        <v>TungstenWolfram Bergbau und Hutten AG</v>
      </c>
    </row>
    <row r="20" spans="1:28" s="83" customFormat="1" ht="20.25" customHeight="1">
      <c r="A20" s="206" t="s">
        <v>1453</v>
      </c>
      <c r="B20" s="198" t="s">
        <v>250</v>
      </c>
      <c r="C20" s="199" t="s">
        <v>1452</v>
      </c>
      <c r="D20" s="200"/>
      <c r="E20" s="198" t="s">
        <v>385</v>
      </c>
      <c r="F20" s="198" t="s">
        <v>1453</v>
      </c>
      <c r="G20" s="198" t="s">
        <v>265</v>
      </c>
      <c r="H20" s="201">
        <v>0</v>
      </c>
      <c r="I20" s="202" t="s">
        <v>882</v>
      </c>
      <c r="J20" s="202" t="s">
        <v>484</v>
      </c>
      <c r="K20" s="203"/>
      <c r="L20" s="203"/>
      <c r="M20" s="203"/>
      <c r="N20" s="203"/>
      <c r="O20" s="203" t="s">
        <v>1892</v>
      </c>
      <c r="P20" s="204"/>
      <c r="Q20" s="205" t="s">
        <v>1876</v>
      </c>
      <c r="R20" s="198" t="s">
        <v>1452</v>
      </c>
      <c r="S20" s="206" t="e">
        <f t="shared" ca="1" si="0"/>
        <v>#REF!</v>
      </c>
      <c r="T20" s="206" t="e">
        <f ca="1">IF(B20="","",IF(ISERROR(MATCH($J20,[3]SorP!$B$1:$B$6230,0)),"",INDIRECT("'SorP'!$A$"&amp;MATCH($J20,[3]SorP!$B$1:$B$6230,0))))</f>
        <v>#REF!</v>
      </c>
      <c r="U20" s="207"/>
      <c r="V20" s="208">
        <f>IF(C20="",NA(),IF(OR(C20="Smelter not listed",C20="Smelter not yet identified"),MATCH($B20&amp;$D20,'[3]Smelter Look-up'!$J:$J,0),MATCH($B20&amp;$C20,'[3]Smelter Look-up'!$J:$J,0)))</f>
        <v>600</v>
      </c>
      <c r="X20" s="83">
        <f t="shared" si="1"/>
        <v>0</v>
      </c>
      <c r="AB20" s="84" t="str">
        <f t="shared" si="2"/>
        <v>TungstenJiangxi Yaosheng Tungsten Co., Ltd.</v>
      </c>
    </row>
    <row r="21" spans="1:28" s="83" customFormat="1" ht="20.25" customHeight="1">
      <c r="A21" s="206" t="s">
        <v>1451</v>
      </c>
      <c r="B21" s="198" t="s">
        <v>250</v>
      </c>
      <c r="C21" s="199" t="s">
        <v>1450</v>
      </c>
      <c r="D21" s="200"/>
      <c r="E21" s="198" t="s">
        <v>385</v>
      </c>
      <c r="F21" s="198" t="s">
        <v>1451</v>
      </c>
      <c r="G21" s="198" t="s">
        <v>265</v>
      </c>
      <c r="H21" s="201">
        <v>0</v>
      </c>
      <c r="I21" s="202" t="s">
        <v>882</v>
      </c>
      <c r="J21" s="202" t="s">
        <v>484</v>
      </c>
      <c r="K21" s="203"/>
      <c r="L21" s="203"/>
      <c r="M21" s="203"/>
      <c r="N21" s="203"/>
      <c r="O21" s="203" t="s">
        <v>1893</v>
      </c>
      <c r="P21" s="204"/>
      <c r="Q21" s="205" t="s">
        <v>1876</v>
      </c>
      <c r="R21" s="198" t="s">
        <v>1450</v>
      </c>
      <c r="S21" s="206" t="e">
        <f t="shared" ca="1" si="0"/>
        <v>#REF!</v>
      </c>
      <c r="T21" s="206" t="e">
        <f ca="1">IF(B21="","",IF(ISERROR(MATCH($J21,[3]SorP!$B$1:$B$6230,0)),"",INDIRECT("'SorP'!$A$"&amp;MATCH($J21,[3]SorP!$B$1:$B$6230,0))))</f>
        <v>#REF!</v>
      </c>
      <c r="U21" s="207"/>
      <c r="V21" s="208">
        <f>IF(C21="",NA(),IF(OR(C21="Smelter not listed",C21="Smelter not yet identified"),MATCH($B21&amp;$D21,'[3]Smelter Look-up'!$J:$J,0),MATCH($B21&amp;$C21,'[3]Smelter Look-up'!$J:$J,0)))</f>
        <v>599</v>
      </c>
      <c r="X21" s="83">
        <f t="shared" si="1"/>
        <v>0</v>
      </c>
      <c r="AB21" s="84" t="str">
        <f t="shared" si="2"/>
        <v>TungstenJiangxi Xinsheng Tungsten Industry Co., Ltd.</v>
      </c>
    </row>
    <row r="22" spans="1:28" s="83" customFormat="1" ht="20.25" customHeight="1">
      <c r="A22" s="206" t="s">
        <v>941</v>
      </c>
      <c r="B22" s="198" t="s">
        <v>249</v>
      </c>
      <c r="C22" s="199" t="s">
        <v>942</v>
      </c>
      <c r="D22" s="200"/>
      <c r="E22" s="198" t="s">
        <v>665</v>
      </c>
      <c r="F22" s="198" t="s">
        <v>941</v>
      </c>
      <c r="G22" s="198" t="s">
        <v>265</v>
      </c>
      <c r="H22" s="201">
        <v>0</v>
      </c>
      <c r="I22" s="202" t="s">
        <v>939</v>
      </c>
      <c r="J22" s="202" t="s">
        <v>940</v>
      </c>
      <c r="K22" s="203" t="s">
        <v>1894</v>
      </c>
      <c r="L22" s="203" t="s">
        <v>1895</v>
      </c>
      <c r="M22" s="203"/>
      <c r="N22" s="203"/>
      <c r="O22" s="203" t="s">
        <v>1896</v>
      </c>
      <c r="P22" s="204"/>
      <c r="Q22" s="205" t="s">
        <v>1886</v>
      </c>
      <c r="R22" s="198" t="s">
        <v>942</v>
      </c>
      <c r="S22" s="206" t="e">
        <f t="shared" ca="1" si="0"/>
        <v>#REF!</v>
      </c>
      <c r="T22" s="206" t="e">
        <f ca="1">IF(B22="","",IF(ISERROR(MATCH($J22,[3]SorP!$B$1:$B$6230,0)),"",INDIRECT("'SorP'!$A$"&amp;MATCH($J22,[3]SorP!$B$1:$B$6230,0))))</f>
        <v>#REF!</v>
      </c>
      <c r="U22" s="207"/>
      <c r="V22" s="208">
        <f>IF(C22="",NA(),IF(OR(C22="Smelter not listed",C22="Smelter not yet identified"),MATCH($B22&amp;$D22,'[3]Smelter Look-up'!$J:$J,0),MATCH($B22&amp;$C22,'[3]Smelter Look-up'!$J:$J,0)))</f>
        <v>485</v>
      </c>
      <c r="X22" s="83">
        <f t="shared" si="1"/>
        <v>0</v>
      </c>
      <c r="AB22" s="84" t="str">
        <f t="shared" si="2"/>
        <v>TinPT ATD Makmur Mandiri Jaya</v>
      </c>
    </row>
    <row r="23" spans="1:28" s="83" customFormat="1" ht="20.25" customHeight="1">
      <c r="A23" s="206" t="s">
        <v>1379</v>
      </c>
      <c r="B23" s="198" t="s">
        <v>250</v>
      </c>
      <c r="C23" s="199" t="s">
        <v>1378</v>
      </c>
      <c r="D23" s="200"/>
      <c r="E23" s="198" t="s">
        <v>835</v>
      </c>
      <c r="F23" s="198" t="s">
        <v>1379</v>
      </c>
      <c r="G23" s="198" t="s">
        <v>265</v>
      </c>
      <c r="H23" s="201">
        <v>0</v>
      </c>
      <c r="I23" s="202" t="s">
        <v>1380</v>
      </c>
      <c r="J23" s="202" t="s">
        <v>1381</v>
      </c>
      <c r="K23" s="203"/>
      <c r="L23" s="203"/>
      <c r="M23" s="203"/>
      <c r="N23" s="203"/>
      <c r="O23" s="203" t="s">
        <v>1897</v>
      </c>
      <c r="P23" s="204"/>
      <c r="Q23" s="205" t="s">
        <v>1868</v>
      </c>
      <c r="R23" s="198" t="s">
        <v>1378</v>
      </c>
      <c r="S23" s="206" t="e">
        <f t="shared" ca="1" si="0"/>
        <v>#REF!</v>
      </c>
      <c r="T23" s="206" t="e">
        <f ca="1">IF(B23="","",IF(ISERROR(MATCH($J23,[3]SorP!$B$1:$B$6230,0)),"",INDIRECT("'SorP'!$A$"&amp;MATCH($J23,[3]SorP!$B$1:$B$6230,0))))</f>
        <v>#REF!</v>
      </c>
      <c r="U23" s="207"/>
      <c r="V23" s="208">
        <f>IF(C23="",NA(),IF(OR(C23="Smelter not listed",C23="Smelter not yet identified"),MATCH($B23&amp;$D23,'[3]Smelter Look-up'!$J:$J,0),MATCH($B23&amp;$C23,'[3]Smelter Look-up'!$J:$J,0)))</f>
        <v>562</v>
      </c>
      <c r="X23" s="83">
        <f t="shared" si="1"/>
        <v>0</v>
      </c>
      <c r="AB23" s="84" t="str">
        <f t="shared" si="2"/>
        <v>TungstenAsia Tungsten Products Vietnam Ltd.</v>
      </c>
    </row>
    <row r="24" spans="1:28" s="83" customFormat="1" ht="20.25" customHeight="1">
      <c r="A24" s="206" t="s">
        <v>1415</v>
      </c>
      <c r="B24" s="198" t="s">
        <v>250</v>
      </c>
      <c r="C24" s="199" t="s">
        <v>1414</v>
      </c>
      <c r="D24" s="200"/>
      <c r="E24" s="198" t="s">
        <v>385</v>
      </c>
      <c r="F24" s="198" t="s">
        <v>1415</v>
      </c>
      <c r="G24" s="198" t="s">
        <v>265</v>
      </c>
      <c r="H24" s="201">
        <v>0</v>
      </c>
      <c r="I24" s="202" t="s">
        <v>882</v>
      </c>
      <c r="J24" s="202" t="s">
        <v>484</v>
      </c>
      <c r="K24" s="203" t="s">
        <v>1898</v>
      </c>
      <c r="L24" s="203" t="s">
        <v>1899</v>
      </c>
      <c r="M24" s="203"/>
      <c r="N24" s="203" t="s">
        <v>1900</v>
      </c>
      <c r="O24" s="203" t="s">
        <v>1901</v>
      </c>
      <c r="P24" s="204" t="s">
        <v>233</v>
      </c>
      <c r="Q24" s="205" t="s">
        <v>1876</v>
      </c>
      <c r="R24" s="198" t="s">
        <v>1414</v>
      </c>
      <c r="S24" s="206" t="e">
        <f t="shared" ca="1" si="0"/>
        <v>#REF!</v>
      </c>
      <c r="T24" s="206" t="e">
        <f ca="1">IF(B24="","",IF(ISERROR(MATCH($J24,[3]SorP!$B$1:$B$6230,0)),"",INDIRECT("'SorP'!$A$"&amp;MATCH($J24,[3]SorP!$B$1:$B$6230,0))))</f>
        <v>#REF!</v>
      </c>
      <c r="U24" s="207"/>
      <c r="V24" s="208">
        <f>IF(C24="",NA(),IF(OR(C24="Smelter not listed",C24="Smelter not yet identified"),MATCH($B24&amp;$D24,'[3]Smelter Look-up'!$J:$J,0),MATCH($B24&amp;$C24,'[3]Smelter Look-up'!$J:$J,0)))</f>
        <v>578</v>
      </c>
      <c r="X24" s="83">
        <f t="shared" si="1"/>
        <v>0</v>
      </c>
      <c r="AB24" s="84" t="str">
        <f t="shared" si="2"/>
        <v>TungstenGanzhou Seadragon W &amp; Mo Co., Ltd.</v>
      </c>
    </row>
    <row r="25" spans="1:28" s="83" customFormat="1" ht="20.25" customHeight="1">
      <c r="A25" s="206" t="s">
        <v>1171</v>
      </c>
      <c r="B25" s="198" t="s">
        <v>248</v>
      </c>
      <c r="C25" s="199" t="s">
        <v>1170</v>
      </c>
      <c r="D25" s="200"/>
      <c r="E25" s="198" t="s">
        <v>270</v>
      </c>
      <c r="F25" s="198" t="s">
        <v>1171</v>
      </c>
      <c r="G25" s="198" t="s">
        <v>265</v>
      </c>
      <c r="H25" s="201">
        <v>0</v>
      </c>
      <c r="I25" s="202" t="s">
        <v>1172</v>
      </c>
      <c r="J25" s="202" t="s">
        <v>1173</v>
      </c>
      <c r="K25" s="203" t="s">
        <v>1902</v>
      </c>
      <c r="L25" s="203" t="s">
        <v>1903</v>
      </c>
      <c r="M25" s="203"/>
      <c r="N25" s="203"/>
      <c r="O25" s="203" t="s">
        <v>1904</v>
      </c>
      <c r="P25" s="204"/>
      <c r="Q25" s="205" t="s">
        <v>1905</v>
      </c>
      <c r="R25" s="198" t="s">
        <v>1170</v>
      </c>
      <c r="S25" s="206" t="e">
        <f t="shared" ca="1" si="0"/>
        <v>#REF!</v>
      </c>
      <c r="T25" s="206" t="e">
        <f ca="1">IF(B25="","",IF(ISERROR(MATCH($J25,[3]SorP!$B$1:$B$6230,0)),"",INDIRECT("'SorP'!$A$"&amp;MATCH($J25,[3]SorP!$B$1:$B$6230,0))))</f>
        <v>#REF!</v>
      </c>
      <c r="U25" s="207"/>
      <c r="V25" s="208">
        <f>IF(C25="",NA(),IF(OR(C25="Smelter not listed",C25="Smelter not yet identified"),MATCH($B25&amp;$D25,'[3]Smelter Look-up'!$J:$J,0),MATCH($B25&amp;$C25,'[3]Smelter Look-up'!$J:$J,0)))</f>
        <v>327</v>
      </c>
      <c r="X25" s="83">
        <f t="shared" si="1"/>
        <v>0</v>
      </c>
      <c r="AB25" s="84" t="str">
        <f t="shared" si="2"/>
        <v>TantalumD Block Metals, LLC</v>
      </c>
    </row>
    <row r="26" spans="1:28" s="83" customFormat="1" ht="20.25" customHeight="1">
      <c r="A26" s="206" t="s">
        <v>1183</v>
      </c>
      <c r="B26" s="198" t="s">
        <v>248</v>
      </c>
      <c r="C26" s="199" t="s">
        <v>1182</v>
      </c>
      <c r="D26" s="200"/>
      <c r="E26" s="198" t="s">
        <v>385</v>
      </c>
      <c r="F26" s="198" t="s">
        <v>1183</v>
      </c>
      <c r="G26" s="198" t="s">
        <v>265</v>
      </c>
      <c r="H26" s="201">
        <v>0</v>
      </c>
      <c r="I26" s="202" t="s">
        <v>1184</v>
      </c>
      <c r="J26" s="202" t="s">
        <v>457</v>
      </c>
      <c r="K26" s="203" t="s">
        <v>1906</v>
      </c>
      <c r="L26" s="203" t="s">
        <v>1907</v>
      </c>
      <c r="M26" s="203"/>
      <c r="N26" s="203"/>
      <c r="O26" s="203" t="s">
        <v>1908</v>
      </c>
      <c r="P26" s="204"/>
      <c r="Q26" s="205" t="s">
        <v>1905</v>
      </c>
      <c r="R26" s="198" t="s">
        <v>1182</v>
      </c>
      <c r="S26" s="206" t="e">
        <f t="shared" ca="1" si="0"/>
        <v>#REF!</v>
      </c>
      <c r="T26" s="206" t="e">
        <f ca="1">IF(B26="","",IF(ISERROR(MATCH($J26,[3]SorP!$B$1:$B$6230,0)),"",INDIRECT("'SorP'!$A$"&amp;MATCH($J26,[3]SorP!$B$1:$B$6230,0))))</f>
        <v>#REF!</v>
      </c>
      <c r="U26" s="207"/>
      <c r="V26" s="208">
        <f>IF(C26="",NA(),IF(OR(C26="Smelter not listed",C26="Smelter not yet identified"),MATCH($B26&amp;$D26,'[3]Smelter Look-up'!$J:$J,0),MATCH($B26&amp;$C26,'[3]Smelter Look-up'!$J:$J,0)))</f>
        <v>331</v>
      </c>
      <c r="X26" s="83">
        <f t="shared" si="1"/>
        <v>0</v>
      </c>
      <c r="AB26" s="84" t="str">
        <f t="shared" si="2"/>
        <v>TantalumFIR Metals &amp; Resource Ltd.</v>
      </c>
    </row>
    <row r="27" spans="1:28" s="83" customFormat="1" ht="20.25" customHeight="1">
      <c r="A27" s="206" t="s">
        <v>1290</v>
      </c>
      <c r="B27" s="198" t="s">
        <v>248</v>
      </c>
      <c r="C27" s="199" t="s">
        <v>1289</v>
      </c>
      <c r="D27" s="200"/>
      <c r="E27" s="198" t="s">
        <v>385</v>
      </c>
      <c r="F27" s="198" t="s">
        <v>1290</v>
      </c>
      <c r="G27" s="198" t="s">
        <v>265</v>
      </c>
      <c r="H27" s="201">
        <v>0</v>
      </c>
      <c r="I27" s="202" t="s">
        <v>1291</v>
      </c>
      <c r="J27" s="202" t="s">
        <v>435</v>
      </c>
      <c r="K27" s="203"/>
      <c r="L27" s="203"/>
      <c r="M27" s="203"/>
      <c r="N27" s="203"/>
      <c r="O27" s="203" t="s">
        <v>1909</v>
      </c>
      <c r="P27" s="204"/>
      <c r="Q27" s="205" t="s">
        <v>1905</v>
      </c>
      <c r="R27" s="198" t="s">
        <v>1289</v>
      </c>
      <c r="S27" s="206" t="e">
        <f t="shared" ca="1" si="0"/>
        <v>#REF!</v>
      </c>
      <c r="T27" s="206" t="e">
        <f ca="1">IF(B27="","",IF(ISERROR(MATCH($J27,[3]SorP!$B$1:$B$6230,0)),"",INDIRECT("'SorP'!$A$"&amp;MATCH($J27,[3]SorP!$B$1:$B$6230,0))))</f>
        <v>#REF!</v>
      </c>
      <c r="U27" s="207"/>
      <c r="V27" s="208">
        <f>IF(C27="",NA(),IF(OR(C27="Smelter not listed",C27="Smelter not yet identified"),MATCH($B27&amp;$D27,'[3]Smelter Look-up'!$J:$J,0),MATCH($B27&amp;$C27,'[3]Smelter Look-up'!$J:$J,0)))</f>
        <v>382</v>
      </c>
      <c r="X27" s="83">
        <f t="shared" si="1"/>
        <v>0</v>
      </c>
      <c r="AB27" s="84" t="str">
        <f t="shared" si="2"/>
        <v>TantalumXinXing HaoRong Electronic Material Co., Ltd.</v>
      </c>
    </row>
    <row r="28" spans="1:28" s="83" customFormat="1" ht="20.25" customHeight="1">
      <c r="A28" s="206" t="s">
        <v>1232</v>
      </c>
      <c r="B28" s="198" t="s">
        <v>248</v>
      </c>
      <c r="C28" s="199" t="s">
        <v>1231</v>
      </c>
      <c r="D28" s="200"/>
      <c r="E28" s="198" t="s">
        <v>385</v>
      </c>
      <c r="F28" s="198" t="s">
        <v>1232</v>
      </c>
      <c r="G28" s="198" t="s">
        <v>265</v>
      </c>
      <c r="H28" s="201">
        <v>0</v>
      </c>
      <c r="I28" s="202" t="s">
        <v>1227</v>
      </c>
      <c r="J28" s="202" t="s">
        <v>484</v>
      </c>
      <c r="K28" s="203"/>
      <c r="L28" s="203"/>
      <c r="M28" s="203"/>
      <c r="N28" s="203"/>
      <c r="O28" s="203" t="s">
        <v>1910</v>
      </c>
      <c r="P28" s="204"/>
      <c r="Q28" s="205" t="s">
        <v>1905</v>
      </c>
      <c r="R28" s="198" t="s">
        <v>1231</v>
      </c>
      <c r="S28" s="206" t="e">
        <f t="shared" ca="1" si="0"/>
        <v>#REF!</v>
      </c>
      <c r="T28" s="206" t="e">
        <f ca="1">IF(B28="","",IF(ISERROR(MATCH($J28,[3]SorP!$B$1:$B$6230,0)),"",INDIRECT("'SorP'!$A$"&amp;MATCH($J28,[3]SorP!$B$1:$B$6230,0))))</f>
        <v>#REF!</v>
      </c>
      <c r="U28" s="207"/>
      <c r="V28" s="208">
        <f>IF(C28="",NA(),IF(OR(C28="Smelter not listed",C28="Smelter not yet identified"),MATCH($B28&amp;$D28,'[3]Smelter Look-up'!$J:$J,0),MATCH($B28&amp;$C28,'[3]Smelter Look-up'!$J:$J,0)))</f>
        <v>347</v>
      </c>
      <c r="X28" s="83">
        <f t="shared" si="1"/>
        <v>0</v>
      </c>
      <c r="AB28" s="84" t="str">
        <f t="shared" si="2"/>
        <v>TantalumJiujiang Zhongao Tantalum &amp; Niobium Co., Ltd.</v>
      </c>
    </row>
    <row r="29" spans="1:28" s="83" customFormat="1" ht="20.25" customHeight="1">
      <c r="A29" s="206" t="s">
        <v>1217</v>
      </c>
      <c r="B29" s="198" t="s">
        <v>248</v>
      </c>
      <c r="C29" s="199" t="s">
        <v>1216</v>
      </c>
      <c r="D29" s="200"/>
      <c r="E29" s="198" t="s">
        <v>385</v>
      </c>
      <c r="F29" s="198" t="s">
        <v>1217</v>
      </c>
      <c r="G29" s="198" t="s">
        <v>265</v>
      </c>
      <c r="H29" s="201">
        <v>0</v>
      </c>
      <c r="I29" s="202" t="s">
        <v>1218</v>
      </c>
      <c r="J29" s="202" t="s">
        <v>457</v>
      </c>
      <c r="K29" s="203"/>
      <c r="L29" s="203"/>
      <c r="M29" s="203"/>
      <c r="N29" s="203"/>
      <c r="O29" s="203" t="s">
        <v>1911</v>
      </c>
      <c r="P29" s="204"/>
      <c r="Q29" s="205" t="s">
        <v>1905</v>
      </c>
      <c r="R29" s="198" t="s">
        <v>1216</v>
      </c>
      <c r="S29" s="206" t="e">
        <f t="shared" ca="1" si="0"/>
        <v>#REF!</v>
      </c>
      <c r="T29" s="206" t="e">
        <f ca="1">IF(B29="","",IF(ISERROR(MATCH($J29,[3]SorP!$B$1:$B$6230,0)),"",INDIRECT("'SorP'!$A$"&amp;MATCH($J29,[3]SorP!$B$1:$B$6230,0))))</f>
        <v>#REF!</v>
      </c>
      <c r="U29" s="207"/>
      <c r="V29" s="208">
        <f>IF(C29="",NA(),IF(OR(C29="Smelter not listed",C29="Smelter not yet identified"),MATCH($B29&amp;$D29,'[3]Smelter Look-up'!$J:$J,0),MATCH($B29&amp;$C29,'[3]Smelter Look-up'!$J:$J,0)))</f>
        <v>341</v>
      </c>
      <c r="X29" s="83">
        <f t="shared" si="1"/>
        <v>0</v>
      </c>
      <c r="AB29" s="84" t="str">
        <f t="shared" si="2"/>
        <v>TantalumHengyang King Xing Lifeng New Materials Co., Ltd.</v>
      </c>
    </row>
    <row r="30" spans="1:28" s="83" customFormat="1" ht="20.25" customHeight="1">
      <c r="A30" s="206" t="s">
        <v>888</v>
      </c>
      <c r="B30" s="198" t="s">
        <v>249</v>
      </c>
      <c r="C30" s="199" t="s">
        <v>889</v>
      </c>
      <c r="D30" s="200"/>
      <c r="E30" s="198" t="s">
        <v>304</v>
      </c>
      <c r="F30" s="198" t="s">
        <v>888</v>
      </c>
      <c r="G30" s="198" t="s">
        <v>265</v>
      </c>
      <c r="H30" s="201">
        <v>0</v>
      </c>
      <c r="I30" s="202" t="s">
        <v>890</v>
      </c>
      <c r="J30" s="202" t="s">
        <v>306</v>
      </c>
      <c r="K30" s="203"/>
      <c r="L30" s="203"/>
      <c r="M30" s="203"/>
      <c r="N30" s="203"/>
      <c r="O30" s="203" t="s">
        <v>1912</v>
      </c>
      <c r="P30" s="204"/>
      <c r="Q30" s="205" t="s">
        <v>1886</v>
      </c>
      <c r="R30" s="198" t="s">
        <v>889</v>
      </c>
      <c r="S30" s="206" t="e">
        <f t="shared" ca="1" si="0"/>
        <v>#REF!</v>
      </c>
      <c r="T30" s="206" t="e">
        <f ca="1">IF(B30="","",IF(ISERROR(MATCH($J30,[3]SorP!$B$1:$B$6230,0)),"",INDIRECT("'SorP'!$A$"&amp;MATCH($J30,[3]SorP!$B$1:$B$6230,0))))</f>
        <v>#REF!</v>
      </c>
      <c r="U30" s="207"/>
      <c r="V30" s="208">
        <f>IF(C30="",NA(),IF(OR(C30="Smelter not listed",C30="Smelter not yet identified"),MATCH($B30&amp;$D30,'[3]Smelter Look-up'!$J:$J,0),MATCH($B30&amp;$C30,'[3]Smelter Look-up'!$J:$J,0)))</f>
        <v>456</v>
      </c>
      <c r="X30" s="83">
        <f t="shared" si="1"/>
        <v>0</v>
      </c>
      <c r="AB30" s="84" t="str">
        <f t="shared" si="2"/>
        <v>TinMagnu's Minerais Metais e Ligas Ltda.</v>
      </c>
    </row>
    <row r="31" spans="1:28" s="83" customFormat="1" ht="20.25" customHeight="1">
      <c r="A31" s="206" t="s">
        <v>1469</v>
      </c>
      <c r="B31" s="198" t="s">
        <v>250</v>
      </c>
      <c r="C31" s="199" t="s">
        <v>1468</v>
      </c>
      <c r="D31" s="200"/>
      <c r="E31" s="198" t="s">
        <v>385</v>
      </c>
      <c r="F31" s="198" t="s">
        <v>1469</v>
      </c>
      <c r="G31" s="198" t="s">
        <v>265</v>
      </c>
      <c r="H31" s="201">
        <v>0</v>
      </c>
      <c r="I31" s="202" t="s">
        <v>1470</v>
      </c>
      <c r="J31" s="202" t="s">
        <v>826</v>
      </c>
      <c r="K31" s="203"/>
      <c r="L31" s="203"/>
      <c r="M31" s="203"/>
      <c r="N31" s="203"/>
      <c r="O31" s="203" t="s">
        <v>1913</v>
      </c>
      <c r="P31" s="204"/>
      <c r="Q31" s="205" t="s">
        <v>1876</v>
      </c>
      <c r="R31" s="198" t="s">
        <v>1468</v>
      </c>
      <c r="S31" s="206" t="e">
        <f t="shared" ca="1" si="0"/>
        <v>#REF!</v>
      </c>
      <c r="T31" s="206" t="e">
        <f ca="1">IF(B31="","",IF(ISERROR(MATCH($J31,[3]SorP!$B$1:$B$6230,0)),"",INDIRECT("'SorP'!$A$"&amp;MATCH($J31,[3]SorP!$B$1:$B$6230,0))))</f>
        <v>#REF!</v>
      </c>
      <c r="U31" s="207"/>
      <c r="V31" s="208">
        <f>IF(C31="",NA(),IF(OR(C31="Smelter not listed",C31="Smelter not yet identified"),MATCH($B31&amp;$D31,'[3]Smelter Look-up'!$J:$J,0),MATCH($B31&amp;$C31,'[3]Smelter Look-up'!$J:$J,0)))</f>
        <v>608</v>
      </c>
      <c r="X31" s="83">
        <f t="shared" si="1"/>
        <v>0</v>
      </c>
      <c r="AB31" s="84" t="str">
        <f t="shared" si="2"/>
        <v>TungstenMalipo Haiyu Tungsten Co., Ltd.</v>
      </c>
    </row>
    <row r="32" spans="1:28" s="83" customFormat="1" ht="20.25" customHeight="1">
      <c r="A32" s="206" t="s">
        <v>1446</v>
      </c>
      <c r="B32" s="198" t="s">
        <v>250</v>
      </c>
      <c r="C32" s="199" t="s">
        <v>1445</v>
      </c>
      <c r="D32" s="200"/>
      <c r="E32" s="198" t="s">
        <v>385</v>
      </c>
      <c r="F32" s="198" t="s">
        <v>1446</v>
      </c>
      <c r="G32" s="198" t="s">
        <v>265</v>
      </c>
      <c r="H32" s="201">
        <v>0</v>
      </c>
      <c r="I32" s="202" t="s">
        <v>1447</v>
      </c>
      <c r="J32" s="202" t="s">
        <v>484</v>
      </c>
      <c r="K32" s="203"/>
      <c r="L32" s="203"/>
      <c r="M32" s="203"/>
      <c r="N32" s="203"/>
      <c r="O32" s="203" t="s">
        <v>1914</v>
      </c>
      <c r="P32" s="204"/>
      <c r="Q32" s="205" t="s">
        <v>1876</v>
      </c>
      <c r="R32" s="198" t="s">
        <v>1445</v>
      </c>
      <c r="S32" s="206" t="e">
        <f t="shared" ca="1" si="0"/>
        <v>#REF!</v>
      </c>
      <c r="T32" s="206" t="e">
        <f ca="1">IF(B32="","",IF(ISERROR(MATCH($J32,[3]SorP!$B$1:$B$6230,0)),"",INDIRECT("'SorP'!$A$"&amp;MATCH($J32,[3]SorP!$B$1:$B$6230,0))))</f>
        <v>#REF!</v>
      </c>
      <c r="U32" s="207"/>
      <c r="V32" s="208">
        <f>IF(C32="",NA(),IF(OR(C32="Smelter not listed",C32="Smelter not yet identified"),MATCH($B32&amp;$D32,'[3]Smelter Look-up'!$J:$J,0),MATCH($B32&amp;$C32,'[3]Smelter Look-up'!$J:$J,0)))</f>
        <v>596</v>
      </c>
      <c r="X32" s="83">
        <f t="shared" si="1"/>
        <v>0</v>
      </c>
      <c r="AB32" s="84" t="str">
        <f t="shared" si="2"/>
        <v>TungstenJiangxi Tonggu Non-ferrous Metallurgical &amp; Chemical Co., Ltd.</v>
      </c>
    </row>
    <row r="33" spans="1:28" s="83" customFormat="1" ht="20.25" customHeight="1">
      <c r="A33" s="206" t="s">
        <v>1502</v>
      </c>
      <c r="B33" s="198" t="s">
        <v>250</v>
      </c>
      <c r="C33" s="199" t="s">
        <v>1501</v>
      </c>
      <c r="D33" s="200"/>
      <c r="E33" s="198" t="s">
        <v>385</v>
      </c>
      <c r="F33" s="198" t="s">
        <v>1502</v>
      </c>
      <c r="G33" s="198" t="s">
        <v>265</v>
      </c>
      <c r="H33" s="201">
        <v>0</v>
      </c>
      <c r="I33" s="202" t="s">
        <v>1503</v>
      </c>
      <c r="J33" s="202" t="s">
        <v>427</v>
      </c>
      <c r="K33" s="203" t="s">
        <v>1887</v>
      </c>
      <c r="L33" s="203" t="s">
        <v>1915</v>
      </c>
      <c r="M33" s="203"/>
      <c r="N33" s="203"/>
      <c r="O33" s="203" t="s">
        <v>1916</v>
      </c>
      <c r="P33" s="204" t="s">
        <v>233</v>
      </c>
      <c r="Q33" s="205" t="s">
        <v>1876</v>
      </c>
      <c r="R33" s="198" t="s">
        <v>1501</v>
      </c>
      <c r="S33" s="206" t="e">
        <f t="shared" ca="1" si="0"/>
        <v>#REF!</v>
      </c>
      <c r="T33" s="206" t="e">
        <f ca="1">IF(B33="","",IF(ISERROR(MATCH($J33,[3]SorP!$B$1:$B$6230,0)),"",INDIRECT("'SorP'!$A$"&amp;MATCH($J33,[3]SorP!$B$1:$B$6230,0))))</f>
        <v>#REF!</v>
      </c>
      <c r="U33" s="207"/>
      <c r="V33" s="208">
        <f>IF(C33="",NA(),IF(OR(C33="Smelter not listed",C33="Smelter not yet identified"),MATCH($B33&amp;$D33,'[3]Smelter Look-up'!$J:$J,0),MATCH($B33&amp;$C33,'[3]Smelter Look-up'!$J:$J,0)))</f>
        <v>625</v>
      </c>
      <c r="X33" s="83">
        <f t="shared" si="1"/>
        <v>0</v>
      </c>
      <c r="AB33" s="84" t="str">
        <f t="shared" si="2"/>
        <v>TungstenXiamen Tungsten (H.C.) Co., Ltd.</v>
      </c>
    </row>
    <row r="34" spans="1:28" s="83" customFormat="1" ht="20.25" customHeight="1">
      <c r="A34" s="206" t="s">
        <v>1440</v>
      </c>
      <c r="B34" s="198" t="s">
        <v>250</v>
      </c>
      <c r="C34" s="199" t="s">
        <v>1439</v>
      </c>
      <c r="D34" s="200"/>
      <c r="E34" s="198" t="s">
        <v>385</v>
      </c>
      <c r="F34" s="198" t="s">
        <v>1440</v>
      </c>
      <c r="G34" s="198" t="s">
        <v>265</v>
      </c>
      <c r="H34" s="201">
        <v>0</v>
      </c>
      <c r="I34" s="202" t="s">
        <v>1441</v>
      </c>
      <c r="J34" s="202" t="s">
        <v>484</v>
      </c>
      <c r="K34" s="203"/>
      <c r="L34" s="203"/>
      <c r="M34" s="203"/>
      <c r="N34" s="203"/>
      <c r="O34" s="203" t="s">
        <v>1917</v>
      </c>
      <c r="P34" s="204"/>
      <c r="Q34" s="205" t="s">
        <v>1876</v>
      </c>
      <c r="R34" s="198" t="s">
        <v>1439</v>
      </c>
      <c r="S34" s="206" t="e">
        <f t="shared" ca="1" si="0"/>
        <v>#REF!</v>
      </c>
      <c r="T34" s="206" t="e">
        <f ca="1">IF(B34="","",IF(ISERROR(MATCH($J34,[3]SorP!$B$1:$B$6230,0)),"",INDIRECT("'SorP'!$A$"&amp;MATCH($J34,[3]SorP!$B$1:$B$6230,0))))</f>
        <v>#REF!</v>
      </c>
      <c r="U34" s="207"/>
      <c r="V34" s="208">
        <f>IF(C34="",NA(),IF(OR(C34="Smelter not listed",C34="Smelter not yet identified"),MATCH($B34&amp;$D34,'[3]Smelter Look-up'!$J:$J,0),MATCH($B34&amp;$C34,'[3]Smelter Look-up'!$J:$J,0)))</f>
        <v>594</v>
      </c>
      <c r="X34" s="83">
        <f t="shared" si="1"/>
        <v>0</v>
      </c>
      <c r="AB34" s="84" t="str">
        <f t="shared" si="2"/>
        <v>TungstenJiangxi Gan Bei Tungsten Co., Ltd.</v>
      </c>
    </row>
    <row r="35" spans="1:28" s="83" customFormat="1" ht="20.25" customHeight="1">
      <c r="A35" s="206" t="s">
        <v>422</v>
      </c>
      <c r="B35" s="198" t="s">
        <v>251</v>
      </c>
      <c r="C35" s="199" t="s">
        <v>423</v>
      </c>
      <c r="D35" s="200"/>
      <c r="E35" s="198" t="s">
        <v>270</v>
      </c>
      <c r="F35" s="198" t="s">
        <v>422</v>
      </c>
      <c r="G35" s="198" t="s">
        <v>265</v>
      </c>
      <c r="H35" s="201">
        <v>0</v>
      </c>
      <c r="I35" s="202" t="s">
        <v>275</v>
      </c>
      <c r="J35" s="202" t="s">
        <v>276</v>
      </c>
      <c r="K35" s="203"/>
      <c r="L35" s="203"/>
      <c r="M35" s="203"/>
      <c r="N35" s="203"/>
      <c r="O35" s="203" t="s">
        <v>1918</v>
      </c>
      <c r="P35" s="204"/>
      <c r="Q35" s="205" t="s">
        <v>1868</v>
      </c>
      <c r="R35" s="198" t="s">
        <v>423</v>
      </c>
      <c r="S35" s="206" t="e">
        <f t="shared" ca="1" si="0"/>
        <v>#REF!</v>
      </c>
      <c r="T35" s="206" t="e">
        <f ca="1">IF(B35="","",IF(ISERROR(MATCH($J35,[3]SorP!$B$1:$B$6230,0)),"",INDIRECT("'SorP'!$A$"&amp;MATCH($J35,[3]SorP!$B$1:$B$6230,0))))</f>
        <v>#REF!</v>
      </c>
      <c r="U35" s="207"/>
      <c r="V35" s="208">
        <f>IF(C35="",NA(),IF(OR(C35="Smelter not listed",C35="Smelter not yet identified"),MATCH($B35&amp;$D35,'[3]Smelter Look-up'!$J:$J,0),MATCH($B35&amp;$C35,'[3]Smelter Look-up'!$J:$J,0)))</f>
        <v>88</v>
      </c>
      <c r="X35" s="83">
        <f t="shared" si="1"/>
        <v>0</v>
      </c>
      <c r="AB35" s="84" t="str">
        <f t="shared" si="2"/>
        <v>GoldGeib Refining Corporation</v>
      </c>
    </row>
    <row r="36" spans="1:28" s="83" customFormat="1" ht="20.25" customHeight="1">
      <c r="A36" s="206" t="s">
        <v>1656</v>
      </c>
      <c r="B36" s="198" t="s">
        <v>249</v>
      </c>
      <c r="C36" s="199" t="s">
        <v>1655</v>
      </c>
      <c r="D36" s="200"/>
      <c r="E36" s="198" t="s">
        <v>665</v>
      </c>
      <c r="F36" s="198" t="s">
        <v>1656</v>
      </c>
      <c r="G36" s="198" t="s">
        <v>265</v>
      </c>
      <c r="H36" s="201">
        <v>0</v>
      </c>
      <c r="I36" s="202" t="s">
        <v>1612</v>
      </c>
      <c r="J36" s="202" t="s">
        <v>940</v>
      </c>
      <c r="K36" s="203"/>
      <c r="L36" s="203"/>
      <c r="M36" s="203"/>
      <c r="N36" s="203"/>
      <c r="O36" s="203" t="s">
        <v>1919</v>
      </c>
      <c r="P36" s="204"/>
      <c r="Q36" s="205" t="s">
        <v>1868</v>
      </c>
      <c r="R36" s="198" t="s">
        <v>1655</v>
      </c>
      <c r="S36" s="206" t="e">
        <f t="shared" ca="1" si="0"/>
        <v>#REF!</v>
      </c>
      <c r="T36" s="206" t="e">
        <f ca="1">IF(B36="","",IF(ISERROR(MATCH($J36,[3]SorP!$B$1:$B$6230,0)),"",INDIRECT("'SorP'!$A$"&amp;MATCH($J36,[3]SorP!$B$1:$B$6230,0))))</f>
        <v>#REF!</v>
      </c>
      <c r="U36" s="207"/>
      <c r="V36" s="208">
        <f>IF(C36="",NA(),IF(OR(C36="Smelter not listed",C36="Smelter not yet identified"),MATCH($B36&amp;$D36,'[3]Smelter Look-up'!$J:$J,0),MATCH($B36&amp;$C36,'[3]Smelter Look-up'!$J:$J,0)))</f>
        <v>412</v>
      </c>
      <c r="X36" s="83">
        <f t="shared" si="1"/>
        <v>0</v>
      </c>
      <c r="AB36" s="84" t="str">
        <f t="shared" si="2"/>
        <v>TinCV Venus Inti Perkasa</v>
      </c>
    </row>
    <row r="37" spans="1:28" s="83" customFormat="1" ht="20.25" customHeight="1">
      <c r="A37" s="206" t="s">
        <v>800</v>
      </c>
      <c r="B37" s="198" t="s">
        <v>251</v>
      </c>
      <c r="C37" s="199" t="s">
        <v>801</v>
      </c>
      <c r="D37" s="200"/>
      <c r="E37" s="198" t="s">
        <v>784</v>
      </c>
      <c r="F37" s="198" t="s">
        <v>800</v>
      </c>
      <c r="G37" s="198" t="s">
        <v>265</v>
      </c>
      <c r="H37" s="201">
        <v>0</v>
      </c>
      <c r="I37" s="202" t="s">
        <v>802</v>
      </c>
      <c r="J37" s="202" t="s">
        <v>786</v>
      </c>
      <c r="K37" s="203"/>
      <c r="L37" s="203"/>
      <c r="M37" s="203"/>
      <c r="N37" s="203"/>
      <c r="O37" s="203" t="s">
        <v>1920</v>
      </c>
      <c r="P37" s="204"/>
      <c r="Q37" s="205" t="s">
        <v>1864</v>
      </c>
      <c r="R37" s="198" t="s">
        <v>801</v>
      </c>
      <c r="S37" s="206" t="e">
        <f t="shared" ca="1" si="0"/>
        <v>#REF!</v>
      </c>
      <c r="T37" s="206" t="e">
        <f ca="1">IF(B37="","",IF(ISERROR(MATCH($J37,[3]SorP!$B$1:$B$6230,0)),"",INDIRECT("'SorP'!$A$"&amp;MATCH($J37,[3]SorP!$B$1:$B$6230,0))))</f>
        <v>#REF!</v>
      </c>
      <c r="U37" s="207"/>
      <c r="V37" s="208">
        <f>IF(C37="",NA(),IF(OR(C37="Smelter not listed",C37="Smelter not yet identified"),MATCH($B37&amp;$D37,'[3]Smelter Look-up'!$J:$J,0),MATCH($B37&amp;$C37,'[3]Smelter Look-up'!$J:$J,0)))</f>
        <v>293</v>
      </c>
      <c r="X37" s="83">
        <f t="shared" si="1"/>
        <v>0</v>
      </c>
      <c r="AB37" s="84" t="str">
        <f t="shared" si="2"/>
        <v>GoldUmicore S.A. Business Unit Precious Metals Refining</v>
      </c>
    </row>
    <row r="38" spans="1:28" s="83" customFormat="1" ht="20.25" customHeight="1">
      <c r="A38" s="206" t="s">
        <v>1288</v>
      </c>
      <c r="B38" s="198" t="s">
        <v>248</v>
      </c>
      <c r="C38" s="199" t="s">
        <v>1287</v>
      </c>
      <c r="D38" s="200"/>
      <c r="E38" s="198" t="s">
        <v>500</v>
      </c>
      <c r="F38" s="198" t="s">
        <v>1288</v>
      </c>
      <c r="G38" s="198" t="s">
        <v>265</v>
      </c>
      <c r="H38" s="201">
        <v>0</v>
      </c>
      <c r="I38" s="202" t="s">
        <v>505</v>
      </c>
      <c r="J38" s="202" t="s">
        <v>502</v>
      </c>
      <c r="K38" s="203" t="s">
        <v>1921</v>
      </c>
      <c r="L38" s="203" t="s">
        <v>1922</v>
      </c>
      <c r="M38" s="203"/>
      <c r="N38" s="203" t="s">
        <v>1923</v>
      </c>
      <c r="O38" s="203" t="s">
        <v>1924</v>
      </c>
      <c r="P38" s="204" t="s">
        <v>233</v>
      </c>
      <c r="Q38" s="205" t="s">
        <v>1905</v>
      </c>
      <c r="R38" s="198" t="s">
        <v>1287</v>
      </c>
      <c r="S38" s="206" t="e">
        <f t="shared" ca="1" si="0"/>
        <v>#REF!</v>
      </c>
      <c r="T38" s="206" t="e">
        <f ca="1">IF(B38="","",IF(ISERROR(MATCH($J38,[3]SorP!$B$1:$B$6230,0)),"",INDIRECT("'SorP'!$A$"&amp;MATCH($J38,[3]SorP!$B$1:$B$6230,0))))</f>
        <v>#REF!</v>
      </c>
      <c r="U38" s="207"/>
      <c r="V38" s="208">
        <f>IF(C38="",NA(),IF(OR(C38="Smelter not listed",C38="Smelter not yet identified"),MATCH($B38&amp;$D38,'[3]Smelter Look-up'!$J:$J,0),MATCH($B38&amp;$C38,'[3]Smelter Look-up'!$J:$J,0)))</f>
        <v>380</v>
      </c>
      <c r="X38" s="83">
        <f t="shared" si="1"/>
        <v>0</v>
      </c>
      <c r="AB38" s="84" t="str">
        <f t="shared" si="2"/>
        <v>TantalumUlba Metallurgical Plant JSC</v>
      </c>
    </row>
    <row r="39" spans="1:28" s="83" customFormat="1" ht="20.25" customHeight="1">
      <c r="A39" s="206" t="s">
        <v>1619</v>
      </c>
      <c r="B39" s="198" t="s">
        <v>249</v>
      </c>
      <c r="C39" s="199" t="s">
        <v>1618</v>
      </c>
      <c r="D39" s="200"/>
      <c r="E39" s="198" t="s">
        <v>665</v>
      </c>
      <c r="F39" s="198" t="s">
        <v>1619</v>
      </c>
      <c r="G39" s="198" t="s">
        <v>265</v>
      </c>
      <c r="H39" s="201">
        <v>0</v>
      </c>
      <c r="I39" s="202" t="s">
        <v>1612</v>
      </c>
      <c r="J39" s="202" t="s">
        <v>940</v>
      </c>
      <c r="K39" s="203"/>
      <c r="L39" s="203"/>
      <c r="M39" s="203"/>
      <c r="N39" s="203"/>
      <c r="O39" s="203" t="s">
        <v>1925</v>
      </c>
      <c r="P39" s="204"/>
      <c r="Q39" s="205" t="s">
        <v>1868</v>
      </c>
      <c r="R39" s="198" t="s">
        <v>1618</v>
      </c>
      <c r="S39" s="206" t="e">
        <f t="shared" ca="1" si="0"/>
        <v>#REF!</v>
      </c>
      <c r="T39" s="206" t="e">
        <f ca="1">IF(B39="","",IF(ISERROR(MATCH($J39,[3]SorP!$B$1:$B$6230,0)),"",INDIRECT("'SorP'!$A$"&amp;MATCH($J39,[3]SorP!$B$1:$B$6230,0))))</f>
        <v>#REF!</v>
      </c>
      <c r="U39" s="207"/>
      <c r="V39" s="208">
        <f>IF(C39="",NA(),IF(OR(C39="Smelter not listed",C39="Smelter not yet identified"),MATCH($B39&amp;$D39,'[3]Smelter Look-up'!$J:$J,0),MATCH($B39&amp;$C39,'[3]Smelter Look-up'!$J:$J,0)))</f>
        <v>510</v>
      </c>
      <c r="X39" s="83">
        <f t="shared" si="1"/>
        <v>0</v>
      </c>
      <c r="AB39" s="84" t="str">
        <f t="shared" si="2"/>
        <v>TinPT Tinindo Inter Nusa</v>
      </c>
    </row>
    <row r="40" spans="1:28" s="83" customFormat="1" ht="20.25" customHeight="1">
      <c r="A40" s="206" t="s">
        <v>951</v>
      </c>
      <c r="B40" s="198" t="s">
        <v>249</v>
      </c>
      <c r="C40" s="199" t="s">
        <v>952</v>
      </c>
      <c r="D40" s="200"/>
      <c r="E40" s="198" t="s">
        <v>665</v>
      </c>
      <c r="F40" s="198" t="s">
        <v>951</v>
      </c>
      <c r="G40" s="198" t="s">
        <v>265</v>
      </c>
      <c r="H40" s="201">
        <v>0</v>
      </c>
      <c r="I40" s="202" t="s">
        <v>953</v>
      </c>
      <c r="J40" s="202" t="s">
        <v>940</v>
      </c>
      <c r="K40" s="203" t="s">
        <v>1926</v>
      </c>
      <c r="L40" s="203" t="s">
        <v>1927</v>
      </c>
      <c r="M40" s="203"/>
      <c r="N40" s="203" t="s">
        <v>1928</v>
      </c>
      <c r="O40" s="203" t="s">
        <v>1929</v>
      </c>
      <c r="P40" s="204" t="s">
        <v>233</v>
      </c>
      <c r="Q40" s="205" t="s">
        <v>1886</v>
      </c>
      <c r="R40" s="198" t="s">
        <v>952</v>
      </c>
      <c r="S40" s="206" t="e">
        <f t="shared" ca="1" si="0"/>
        <v>#REF!</v>
      </c>
      <c r="T40" s="206" t="e">
        <f ca="1">IF(B40="","",IF(ISERROR(MATCH($J40,[3]SorP!$B$1:$B$6230,0)),"",INDIRECT("'SorP'!$A$"&amp;MATCH($J40,[3]SorP!$B$1:$B$6230,0))))</f>
        <v>#REF!</v>
      </c>
      <c r="U40" s="207"/>
      <c r="V40" s="208">
        <f>IF(C40="",NA(),IF(OR(C40="Smelter not listed",C40="Smelter not yet identified"),MATCH($B40&amp;$D40,'[3]Smelter Look-up'!$J:$J,0),MATCH($B40&amp;$C40,'[3]Smelter Look-up'!$J:$J,0)))</f>
        <v>509</v>
      </c>
      <c r="X40" s="83">
        <f t="shared" si="1"/>
        <v>0</v>
      </c>
      <c r="AB40" s="84" t="str">
        <f t="shared" si="2"/>
        <v>TinPT Timah Tbk Mentok</v>
      </c>
    </row>
    <row r="41" spans="1:28" s="83" customFormat="1" ht="20.25" customHeight="1">
      <c r="A41" s="206" t="s">
        <v>947</v>
      </c>
      <c r="B41" s="198" t="s">
        <v>249</v>
      </c>
      <c r="C41" s="199" t="s">
        <v>948</v>
      </c>
      <c r="D41" s="200"/>
      <c r="E41" s="198" t="s">
        <v>665</v>
      </c>
      <c r="F41" s="198" t="s">
        <v>947</v>
      </c>
      <c r="G41" s="198" t="s">
        <v>265</v>
      </c>
      <c r="H41" s="201">
        <v>0</v>
      </c>
      <c r="I41" s="202" t="s">
        <v>949</v>
      </c>
      <c r="J41" s="202" t="s">
        <v>950</v>
      </c>
      <c r="K41" s="203" t="s">
        <v>1926</v>
      </c>
      <c r="L41" s="203" t="s">
        <v>1930</v>
      </c>
      <c r="M41" s="203"/>
      <c r="N41" s="203" t="s">
        <v>1928</v>
      </c>
      <c r="O41" s="203" t="s">
        <v>1931</v>
      </c>
      <c r="P41" s="204" t="s">
        <v>233</v>
      </c>
      <c r="Q41" s="205" t="s">
        <v>1886</v>
      </c>
      <c r="R41" s="198" t="s">
        <v>948</v>
      </c>
      <c r="S41" s="206" t="e">
        <f t="shared" ca="1" si="0"/>
        <v>#REF!</v>
      </c>
      <c r="T41" s="206" t="e">
        <f ca="1">IF(B41="","",IF(ISERROR(MATCH($J41,[3]SorP!$B$1:$B$6230,0)),"",INDIRECT("'SorP'!$A$"&amp;MATCH($J41,[3]SorP!$B$1:$B$6230,0))))</f>
        <v>#REF!</v>
      </c>
      <c r="U41" s="207"/>
      <c r="V41" s="208">
        <f>IF(C41="",NA(),IF(OR(C41="Smelter not listed",C41="Smelter not yet identified"),MATCH($B41&amp;$D41,'[3]Smelter Look-up'!$J:$J,0),MATCH($B41&amp;$C41,'[3]Smelter Look-up'!$J:$J,0)))</f>
        <v>508</v>
      </c>
      <c r="X41" s="83">
        <f t="shared" si="1"/>
        <v>0</v>
      </c>
      <c r="AB41" s="84" t="str">
        <f t="shared" si="2"/>
        <v>TinPT Timah Tbk Kundur</v>
      </c>
    </row>
    <row r="42" spans="1:28" s="83" customFormat="1" ht="20.25" customHeight="1">
      <c r="A42" s="206" t="s">
        <v>668</v>
      </c>
      <c r="B42" s="198" t="s">
        <v>251</v>
      </c>
      <c r="C42" s="199" t="s">
        <v>669</v>
      </c>
      <c r="D42" s="200"/>
      <c r="E42" s="198" t="s">
        <v>309</v>
      </c>
      <c r="F42" s="198" t="s">
        <v>668</v>
      </c>
      <c r="G42" s="198" t="s">
        <v>265</v>
      </c>
      <c r="H42" s="201">
        <v>0</v>
      </c>
      <c r="I42" s="202" t="s">
        <v>670</v>
      </c>
      <c r="J42" s="202" t="s">
        <v>582</v>
      </c>
      <c r="K42" s="203"/>
      <c r="L42" s="203"/>
      <c r="M42" s="203"/>
      <c r="N42" s="203"/>
      <c r="O42" s="203" t="s">
        <v>1932</v>
      </c>
      <c r="P42" s="204"/>
      <c r="Q42" s="205" t="s">
        <v>1864</v>
      </c>
      <c r="R42" s="198" t="s">
        <v>669</v>
      </c>
      <c r="S42" s="206" t="e">
        <f t="shared" ca="1" si="0"/>
        <v>#REF!</v>
      </c>
      <c r="T42" s="206" t="e">
        <f ca="1">IF(B42="","",IF(ISERROR(MATCH($J42,[3]SorP!$B$1:$B$6230,0)),"",INDIRECT("'SorP'!$A$"&amp;MATCH($J42,[3]SorP!$B$1:$B$6230,0))))</f>
        <v>#REF!</v>
      </c>
      <c r="U42" s="207"/>
      <c r="V42" s="208">
        <f>IF(C42="",NA(),IF(OR(C42="Smelter not listed",C42="Smelter not yet identified"),MATCH($B42&amp;$D42,'[3]Smelter Look-up'!$J:$J,0),MATCH($B42&amp;$C42,'[3]Smelter Look-up'!$J:$J,0)))</f>
        <v>212</v>
      </c>
      <c r="X42" s="83">
        <f t="shared" si="1"/>
        <v>0</v>
      </c>
      <c r="AB42" s="84" t="str">
        <f t="shared" si="2"/>
        <v>GoldPX Precinox S.A.</v>
      </c>
    </row>
    <row r="43" spans="1:28" s="83" customFormat="1" ht="20.25" customHeight="1">
      <c r="A43" s="206" t="s">
        <v>1264</v>
      </c>
      <c r="B43" s="198" t="s">
        <v>248</v>
      </c>
      <c r="C43" s="199" t="s">
        <v>1263</v>
      </c>
      <c r="D43" s="200"/>
      <c r="E43" s="198" t="s">
        <v>270</v>
      </c>
      <c r="F43" s="198" t="s">
        <v>1264</v>
      </c>
      <c r="G43" s="198" t="s">
        <v>265</v>
      </c>
      <c r="H43" s="201">
        <v>0</v>
      </c>
      <c r="I43" s="202" t="s">
        <v>1265</v>
      </c>
      <c r="J43" s="202" t="s">
        <v>1266</v>
      </c>
      <c r="K43" s="203"/>
      <c r="L43" s="203"/>
      <c r="M43" s="203"/>
      <c r="N43" s="203"/>
      <c r="O43" s="203" t="s">
        <v>1933</v>
      </c>
      <c r="P43" s="204"/>
      <c r="Q43" s="205" t="s">
        <v>1905</v>
      </c>
      <c r="R43" s="198" t="s">
        <v>1263</v>
      </c>
      <c r="S43" s="206" t="e">
        <f t="shared" ca="1" si="0"/>
        <v>#REF!</v>
      </c>
      <c r="T43" s="206" t="e">
        <f ca="1">IF(B43="","",IF(ISERROR(MATCH($J43,[3]SorP!$B$1:$B$6230,0)),"",INDIRECT("'SorP'!$A$"&amp;MATCH($J43,[3]SorP!$B$1:$B$6230,0))))</f>
        <v>#REF!</v>
      </c>
      <c r="U43" s="207"/>
      <c r="V43" s="208">
        <f>IF(C43="",NA(),IF(OR(C43="Smelter not listed",C43="Smelter not yet identified"),MATCH($B43&amp;$D43,'[3]Smelter Look-up'!$J:$J,0),MATCH($B43&amp;$C43,'[3]Smelter Look-up'!$J:$J,0)))</f>
        <v>362</v>
      </c>
      <c r="X43" s="83">
        <f t="shared" si="1"/>
        <v>0</v>
      </c>
      <c r="AB43" s="84" t="str">
        <f t="shared" si="2"/>
        <v>TantalumQuantumClean</v>
      </c>
    </row>
    <row r="44" spans="1:28" s="83" customFormat="1" ht="20.25" customHeight="1">
      <c r="A44" s="206" t="s">
        <v>1272</v>
      </c>
      <c r="B44" s="198" t="s">
        <v>248</v>
      </c>
      <c r="C44" s="199" t="s">
        <v>1271</v>
      </c>
      <c r="D44" s="200"/>
      <c r="E44" s="198" t="s">
        <v>385</v>
      </c>
      <c r="F44" s="198" t="s">
        <v>1272</v>
      </c>
      <c r="G44" s="198" t="s">
        <v>265</v>
      </c>
      <c r="H44" s="201">
        <v>0</v>
      </c>
      <c r="I44" s="202" t="s">
        <v>1184</v>
      </c>
      <c r="J44" s="202" t="s">
        <v>457</v>
      </c>
      <c r="K44" s="203"/>
      <c r="L44" s="203"/>
      <c r="M44" s="203"/>
      <c r="N44" s="203"/>
      <c r="O44" s="203" t="s">
        <v>1934</v>
      </c>
      <c r="P44" s="204"/>
      <c r="Q44" s="205" t="s">
        <v>1905</v>
      </c>
      <c r="R44" s="198" t="s">
        <v>1271</v>
      </c>
      <c r="S44" s="206" t="e">
        <f t="shared" ca="1" si="0"/>
        <v>#REF!</v>
      </c>
      <c r="T44" s="206" t="e">
        <f ca="1">IF(B44="","",IF(ISERROR(MATCH($J44,[3]SorP!$B$1:$B$6230,0)),"",INDIRECT("'SorP'!$A$"&amp;MATCH($J44,[3]SorP!$B$1:$B$6230,0))))</f>
        <v>#REF!</v>
      </c>
      <c r="U44" s="207"/>
      <c r="V44" s="208">
        <f>IF(C44="",NA(),IF(OR(C44="Smelter not listed",C44="Smelter not yet identified"),MATCH($B44&amp;$D44,'[3]Smelter Look-up'!$J:$J,0),MATCH($B44&amp;$C44,'[3]Smelter Look-up'!$J:$J,0)))</f>
        <v>384</v>
      </c>
      <c r="X44" s="83">
        <f t="shared" si="1"/>
        <v>0</v>
      </c>
      <c r="AB44" s="84" t="str">
        <f t="shared" si="2"/>
        <v>TantalumYanling Jincheng Tantalum &amp; Niobium Co., Ltd.</v>
      </c>
    </row>
    <row r="45" spans="1:28" s="83" customFormat="1" ht="20.25" customHeight="1">
      <c r="A45" s="206" t="s">
        <v>675</v>
      </c>
      <c r="B45" s="198" t="s">
        <v>251</v>
      </c>
      <c r="C45" s="199" t="s">
        <v>676</v>
      </c>
      <c r="D45" s="200"/>
      <c r="E45" s="198" t="s">
        <v>336</v>
      </c>
      <c r="F45" s="198" t="s">
        <v>675</v>
      </c>
      <c r="G45" s="198" t="s">
        <v>265</v>
      </c>
      <c r="H45" s="201">
        <v>0</v>
      </c>
      <c r="I45" s="202" t="s">
        <v>677</v>
      </c>
      <c r="J45" s="202" t="s">
        <v>338</v>
      </c>
      <c r="K45" s="203"/>
      <c r="L45" s="203"/>
      <c r="M45" s="203"/>
      <c r="N45" s="203"/>
      <c r="O45" s="203" t="s">
        <v>1935</v>
      </c>
      <c r="P45" s="204"/>
      <c r="Q45" s="205" t="s">
        <v>1864</v>
      </c>
      <c r="R45" s="198" t="s">
        <v>676</v>
      </c>
      <c r="S45" s="206" t="e">
        <f t="shared" ca="1" si="0"/>
        <v>#REF!</v>
      </c>
      <c r="T45" s="206" t="e">
        <f ca="1">IF(B45="","",IF(ISERROR(MATCH($J45,[3]SorP!$B$1:$B$6230,0)),"",INDIRECT("'SorP'!$A$"&amp;MATCH($J45,[3]SorP!$B$1:$B$6230,0))))</f>
        <v>#REF!</v>
      </c>
      <c r="U45" s="207"/>
      <c r="V45" s="208">
        <f>IF(C45="",NA(),IF(OR(C45="Smelter not listed",C45="Smelter not yet identified"),MATCH($B45&amp;$D45,'[3]Smelter Look-up'!$J:$J,0),MATCH($B45&amp;$C45,'[3]Smelter Look-up'!$J:$J,0)))</f>
        <v>215</v>
      </c>
      <c r="X45" s="83">
        <f t="shared" si="1"/>
        <v>0</v>
      </c>
      <c r="AB45" s="84" t="str">
        <f t="shared" si="2"/>
        <v>GoldRand Refinery (Pty) Ltd.</v>
      </c>
    </row>
    <row r="46" spans="1:28" s="83" customFormat="1" ht="20.25" customHeight="1">
      <c r="A46" s="206" t="s">
        <v>1617</v>
      </c>
      <c r="B46" s="198" t="s">
        <v>249</v>
      </c>
      <c r="C46" s="199" t="s">
        <v>1616</v>
      </c>
      <c r="D46" s="200"/>
      <c r="E46" s="198" t="s">
        <v>665</v>
      </c>
      <c r="F46" s="198" t="s">
        <v>1617</v>
      </c>
      <c r="G46" s="198" t="s">
        <v>265</v>
      </c>
      <c r="H46" s="201">
        <v>0</v>
      </c>
      <c r="I46" s="202" t="s">
        <v>1612</v>
      </c>
      <c r="J46" s="202" t="s">
        <v>940</v>
      </c>
      <c r="K46" s="203" t="s">
        <v>1936</v>
      </c>
      <c r="L46" s="203" t="s">
        <v>1937</v>
      </c>
      <c r="M46" s="203"/>
      <c r="N46" s="203" t="s">
        <v>1928</v>
      </c>
      <c r="O46" s="203" t="s">
        <v>1938</v>
      </c>
      <c r="P46" s="204" t="s">
        <v>233</v>
      </c>
      <c r="Q46" s="205" t="s">
        <v>1868</v>
      </c>
      <c r="R46" s="198" t="s">
        <v>1616</v>
      </c>
      <c r="S46" s="206" t="e">
        <f t="shared" ca="1" si="0"/>
        <v>#REF!</v>
      </c>
      <c r="T46" s="206" t="e">
        <f ca="1">IF(B46="","",IF(ISERROR(MATCH($J46,[3]SorP!$B$1:$B$6230,0)),"",INDIRECT("'SorP'!$A$"&amp;MATCH($J46,[3]SorP!$B$1:$B$6230,0))))</f>
        <v>#REF!</v>
      </c>
      <c r="U46" s="207"/>
      <c r="V46" s="208">
        <f>IF(C46="",NA(),IF(OR(C46="Smelter not listed",C46="Smelter not yet identified"),MATCH($B46&amp;$D46,'[3]Smelter Look-up'!$J:$J,0),MATCH($B46&amp;$C46,'[3]Smelter Look-up'!$J:$J,0)))</f>
        <v>504</v>
      </c>
      <c r="X46" s="83">
        <f t="shared" si="1"/>
        <v>0</v>
      </c>
      <c r="AB46" s="84" t="str">
        <f t="shared" si="2"/>
        <v>TinPT Stanindo Inti Perkasa</v>
      </c>
    </row>
    <row r="47" spans="1:28" s="83" customFormat="1" ht="20.25" customHeight="1">
      <c r="A47" s="206" t="s">
        <v>1805</v>
      </c>
      <c r="B47" s="198" t="s">
        <v>249</v>
      </c>
      <c r="C47" s="199" t="s">
        <v>1804</v>
      </c>
      <c r="D47" s="200"/>
      <c r="E47" s="198" t="s">
        <v>665</v>
      </c>
      <c r="F47" s="198" t="s">
        <v>1805</v>
      </c>
      <c r="G47" s="198" t="s">
        <v>265</v>
      </c>
      <c r="H47" s="201">
        <v>0</v>
      </c>
      <c r="I47" s="202" t="s">
        <v>1612</v>
      </c>
      <c r="J47" s="202" t="s">
        <v>940</v>
      </c>
      <c r="K47" s="203"/>
      <c r="L47" s="203"/>
      <c r="M47" s="203"/>
      <c r="N47" s="203"/>
      <c r="O47" s="203"/>
      <c r="P47" s="204"/>
      <c r="Q47" s="205" t="s">
        <v>1868</v>
      </c>
      <c r="R47" s="198" t="s">
        <v>1804</v>
      </c>
      <c r="S47" s="206" t="e">
        <f t="shared" ca="1" si="0"/>
        <v>#REF!</v>
      </c>
      <c r="T47" s="206" t="e">
        <f ca="1">IF(B47="","",IF(ISERROR(MATCH($J47,[3]SorP!$B$1:$B$6230,0)),"",INDIRECT("'SorP'!$A$"&amp;MATCH($J47,[3]SorP!$B$1:$B$6230,0))))</f>
        <v>#REF!</v>
      </c>
      <c r="U47" s="207"/>
      <c r="V47" s="208">
        <f>IF(C47="",NA(),IF(OR(C47="Smelter not listed",C47="Smelter not yet identified"),MATCH($B47&amp;$D47,'[3]Smelter Look-up'!$J:$J,0),MATCH($B47&amp;$C47,'[3]Smelter Look-up'!$J:$J,0)))</f>
        <v>503</v>
      </c>
      <c r="X47" s="83">
        <f t="shared" si="1"/>
        <v>0</v>
      </c>
      <c r="AB47" s="84" t="str">
        <f t="shared" si="2"/>
        <v>TinPT Sariwiguna Binasentosa</v>
      </c>
    </row>
    <row r="48" spans="1:28" s="83" customFormat="1" ht="20.25" customHeight="1">
      <c r="A48" s="206" t="s">
        <v>1604</v>
      </c>
      <c r="B48" s="198" t="s">
        <v>249</v>
      </c>
      <c r="C48" s="199" t="s">
        <v>1603</v>
      </c>
      <c r="D48" s="200"/>
      <c r="E48" s="198" t="s">
        <v>665</v>
      </c>
      <c r="F48" s="198" t="s">
        <v>1604</v>
      </c>
      <c r="G48" s="198" t="s">
        <v>265</v>
      </c>
      <c r="H48" s="201">
        <v>0</v>
      </c>
      <c r="I48" s="202" t="s">
        <v>1605</v>
      </c>
      <c r="J48" s="202" t="s">
        <v>940</v>
      </c>
      <c r="K48" s="203"/>
      <c r="L48" s="203"/>
      <c r="M48" s="203"/>
      <c r="N48" s="203"/>
      <c r="O48" s="203" t="s">
        <v>1939</v>
      </c>
      <c r="P48" s="204"/>
      <c r="Q48" s="205" t="s">
        <v>1868</v>
      </c>
      <c r="R48" s="198" t="s">
        <v>1603</v>
      </c>
      <c r="S48" s="206" t="e">
        <f t="shared" ca="1" si="0"/>
        <v>#REF!</v>
      </c>
      <c r="T48" s="206" t="e">
        <f ca="1">IF(B48="","",IF(ISERROR(MATCH($J48,[3]SorP!$B$1:$B$6230,0)),"",INDIRECT("'SorP'!$A$"&amp;MATCH($J48,[3]SorP!$B$1:$B$6230,0))))</f>
        <v>#REF!</v>
      </c>
      <c r="U48" s="207"/>
      <c r="V48" s="208">
        <f>IF(C48="",NA(),IF(OR(C48="Smelter not listed",C48="Smelter not yet identified"),MATCH($B48&amp;$D48,'[3]Smelter Look-up'!$J:$J,0),MATCH($B48&amp;$C48,'[3]Smelter Look-up'!$J:$J,0)))</f>
        <v>487</v>
      </c>
      <c r="X48" s="83">
        <f t="shared" si="1"/>
        <v>0</v>
      </c>
      <c r="AB48" s="84" t="str">
        <f t="shared" si="2"/>
        <v>TinPT Babel Surya Alam Lestari</v>
      </c>
    </row>
    <row r="49" spans="1:28" s="83" customFormat="1" ht="20.25" customHeight="1">
      <c r="A49" s="206" t="s">
        <v>1787</v>
      </c>
      <c r="B49" s="198" t="s">
        <v>249</v>
      </c>
      <c r="C49" s="199" t="s">
        <v>1786</v>
      </c>
      <c r="D49" s="200"/>
      <c r="E49" s="198" t="s">
        <v>665</v>
      </c>
      <c r="F49" s="198" t="s">
        <v>1787</v>
      </c>
      <c r="G49" s="198" t="s">
        <v>265</v>
      </c>
      <c r="H49" s="201">
        <v>0</v>
      </c>
      <c r="I49" s="202" t="s">
        <v>1788</v>
      </c>
      <c r="J49" s="202" t="s">
        <v>940</v>
      </c>
      <c r="K49" s="203"/>
      <c r="L49" s="203"/>
      <c r="M49" s="203"/>
      <c r="N49" s="203"/>
      <c r="O49" s="203"/>
      <c r="P49" s="204"/>
      <c r="Q49" s="205" t="s">
        <v>1868</v>
      </c>
      <c r="R49" s="198" t="s">
        <v>1786</v>
      </c>
      <c r="S49" s="206" t="e">
        <f t="shared" ca="1" si="0"/>
        <v>#REF!</v>
      </c>
      <c r="T49" s="206" t="e">
        <f ca="1">IF(B49="","",IF(ISERROR(MATCH($J49,[3]SorP!$B$1:$B$6230,0)),"",INDIRECT("'SorP'!$A$"&amp;MATCH($J49,[3]SorP!$B$1:$B$6230,0))))</f>
        <v>#REF!</v>
      </c>
      <c r="U49" s="207"/>
      <c r="V49" s="208">
        <f>IF(C49="",NA(),IF(OR(C49="Smelter not listed",C49="Smelter not yet identified"),MATCH($B49&amp;$D49,'[3]Smelter Look-up'!$J:$J,0),MATCH($B49&amp;$C49,'[3]Smelter Look-up'!$J:$J,0)))</f>
        <v>486</v>
      </c>
      <c r="X49" s="83">
        <f t="shared" si="1"/>
        <v>0</v>
      </c>
      <c r="AB49" s="84" t="str">
        <f t="shared" si="2"/>
        <v>TinPT Babel Inti Perkasa</v>
      </c>
    </row>
    <row r="50" spans="1:28" s="83" customFormat="1" ht="20.25" customHeight="1">
      <c r="A50" s="206" t="s">
        <v>1779</v>
      </c>
      <c r="B50" s="198" t="s">
        <v>249</v>
      </c>
      <c r="C50" s="199" t="s">
        <v>1778</v>
      </c>
      <c r="D50" s="200"/>
      <c r="E50" s="198" t="s">
        <v>665</v>
      </c>
      <c r="F50" s="198" t="s">
        <v>1779</v>
      </c>
      <c r="G50" s="198" t="s">
        <v>265</v>
      </c>
      <c r="H50" s="201">
        <v>0</v>
      </c>
      <c r="I50" s="202" t="s">
        <v>1612</v>
      </c>
      <c r="J50" s="202" t="s">
        <v>940</v>
      </c>
      <c r="K50" s="203" t="s">
        <v>1940</v>
      </c>
      <c r="L50" s="203" t="s">
        <v>1941</v>
      </c>
      <c r="M50" s="203"/>
      <c r="N50" s="203" t="s">
        <v>1928</v>
      </c>
      <c r="O50" s="203" t="s">
        <v>1942</v>
      </c>
      <c r="P50" s="204" t="s">
        <v>233</v>
      </c>
      <c r="Q50" s="205" t="s">
        <v>1868</v>
      </c>
      <c r="R50" s="198" t="s">
        <v>1778</v>
      </c>
      <c r="S50" s="206" t="e">
        <f t="shared" ca="1" si="0"/>
        <v>#REF!</v>
      </c>
      <c r="T50" s="206" t="e">
        <f ca="1">IF(B50="","",IF(ISERROR(MATCH($J50,[3]SorP!$B$1:$B$6230,0)),"",INDIRECT("'SorP'!$A$"&amp;MATCH($J50,[3]SorP!$B$1:$B$6230,0))))</f>
        <v>#REF!</v>
      </c>
      <c r="U50" s="207"/>
      <c r="V50" s="208">
        <f>IF(C50="",NA(),IF(OR(C50="Smelter not listed",C50="Smelter not yet identified"),MATCH($B50&amp;$D50,'[3]Smelter Look-up'!$J:$J,0),MATCH($B50&amp;$C50,'[3]Smelter Look-up'!$J:$J,0)))</f>
        <v>490</v>
      </c>
      <c r="X50" s="83">
        <f t="shared" si="1"/>
        <v>0</v>
      </c>
      <c r="AB50" s="84" t="str">
        <f t="shared" si="2"/>
        <v>TinPT Bukit Timah</v>
      </c>
    </row>
    <row r="51" spans="1:28" s="83" customFormat="1" ht="20.25" customHeight="1">
      <c r="A51" s="206" t="s">
        <v>943</v>
      </c>
      <c r="B51" s="198" t="s">
        <v>249</v>
      </c>
      <c r="C51" s="199" t="s">
        <v>944</v>
      </c>
      <c r="D51" s="200"/>
      <c r="E51" s="198" t="s">
        <v>665</v>
      </c>
      <c r="F51" s="198" t="s">
        <v>943</v>
      </c>
      <c r="G51" s="198" t="s">
        <v>265</v>
      </c>
      <c r="H51" s="201">
        <v>0</v>
      </c>
      <c r="I51" s="202" t="s">
        <v>939</v>
      </c>
      <c r="J51" s="202" t="s">
        <v>940</v>
      </c>
      <c r="K51" s="203" t="s">
        <v>1943</v>
      </c>
      <c r="L51" s="203" t="s">
        <v>1944</v>
      </c>
      <c r="M51" s="203"/>
      <c r="N51" s="203"/>
      <c r="O51" s="203" t="s">
        <v>1945</v>
      </c>
      <c r="P51" s="204"/>
      <c r="Q51" s="205" t="s">
        <v>1886</v>
      </c>
      <c r="R51" s="198" t="s">
        <v>944</v>
      </c>
      <c r="S51" s="206" t="e">
        <f t="shared" ca="1" si="0"/>
        <v>#REF!</v>
      </c>
      <c r="T51" s="206" t="e">
        <f ca="1">IF(B51="","",IF(ISERROR(MATCH($J51,[3]SorP!$B$1:$B$6230,0)),"",INDIRECT("'SorP'!$A$"&amp;MATCH($J51,[3]SorP!$B$1:$B$6230,0))))</f>
        <v>#REF!</v>
      </c>
      <c r="U51" s="207"/>
      <c r="V51" s="208">
        <f>IF(C51="",NA(),IF(OR(C51="Smelter not listed",C51="Smelter not yet identified"),MATCH($B51&amp;$D51,'[3]Smelter Look-up'!$J:$J,0),MATCH($B51&amp;$C51,'[3]Smelter Look-up'!$J:$J,0)))</f>
        <v>496</v>
      </c>
      <c r="X51" s="83">
        <f t="shared" si="1"/>
        <v>0</v>
      </c>
      <c r="AB51" s="84" t="str">
        <f t="shared" si="2"/>
        <v>TinPT Mitra Stania Prima</v>
      </c>
    </row>
    <row r="52" spans="1:28" s="83" customFormat="1" ht="20.25" customHeight="1">
      <c r="A52" s="206" t="s">
        <v>945</v>
      </c>
      <c r="B52" s="198" t="s">
        <v>249</v>
      </c>
      <c r="C52" s="199" t="s">
        <v>946</v>
      </c>
      <c r="D52" s="200"/>
      <c r="E52" s="198" t="s">
        <v>665</v>
      </c>
      <c r="F52" s="198" t="s">
        <v>945</v>
      </c>
      <c r="G52" s="198" t="s">
        <v>265</v>
      </c>
      <c r="H52" s="201">
        <v>0</v>
      </c>
      <c r="I52" s="202" t="s">
        <v>939</v>
      </c>
      <c r="J52" s="202" t="s">
        <v>940</v>
      </c>
      <c r="K52" s="203" t="s">
        <v>1946</v>
      </c>
      <c r="L52" s="203" t="s">
        <v>1947</v>
      </c>
      <c r="M52" s="203"/>
      <c r="N52" s="203" t="s">
        <v>1948</v>
      </c>
      <c r="O52" s="203" t="s">
        <v>1949</v>
      </c>
      <c r="P52" s="204" t="s">
        <v>233</v>
      </c>
      <c r="Q52" s="205" t="s">
        <v>1886</v>
      </c>
      <c r="R52" s="198" t="s">
        <v>946</v>
      </c>
      <c r="S52" s="206" t="e">
        <f t="shared" ca="1" si="0"/>
        <v>#REF!</v>
      </c>
      <c r="T52" s="206" t="e">
        <f ca="1">IF(B52="","",IF(ISERROR(MATCH($J52,[3]SorP!$B$1:$B$6230,0)),"",INDIRECT("'SorP'!$A$"&amp;MATCH($J52,[3]SorP!$B$1:$B$6230,0))))</f>
        <v>#REF!</v>
      </c>
      <c r="U52" s="207"/>
      <c r="V52" s="208">
        <f>IF(C52="",NA(),IF(OR(C52="Smelter not listed",C52="Smelter not yet identified"),MATCH($B52&amp;$D52,'[3]Smelter Look-up'!$J:$J,0),MATCH($B52&amp;$C52,'[3]Smelter Look-up'!$J:$J,0)))</f>
        <v>502</v>
      </c>
      <c r="X52" s="83">
        <f t="shared" si="1"/>
        <v>0</v>
      </c>
      <c r="AB52" s="84" t="str">
        <f t="shared" si="2"/>
        <v>TinPT Refined Bangka Tin</v>
      </c>
    </row>
    <row r="53" spans="1:28" s="83" customFormat="1" ht="20.25" customHeight="1">
      <c r="A53" s="206" t="s">
        <v>1611</v>
      </c>
      <c r="B53" s="198" t="s">
        <v>249</v>
      </c>
      <c r="C53" s="199" t="s">
        <v>1610</v>
      </c>
      <c r="D53" s="200"/>
      <c r="E53" s="198" t="s">
        <v>665</v>
      </c>
      <c r="F53" s="198" t="s">
        <v>1611</v>
      </c>
      <c r="G53" s="198" t="s">
        <v>265</v>
      </c>
      <c r="H53" s="201">
        <v>0</v>
      </c>
      <c r="I53" s="202" t="s">
        <v>1612</v>
      </c>
      <c r="J53" s="202" t="s">
        <v>940</v>
      </c>
      <c r="K53" s="203" t="s">
        <v>1950</v>
      </c>
      <c r="L53" s="203" t="s">
        <v>1951</v>
      </c>
      <c r="M53" s="203"/>
      <c r="N53" s="203"/>
      <c r="O53" s="203" t="s">
        <v>1952</v>
      </c>
      <c r="P53" s="204"/>
      <c r="Q53" s="205" t="s">
        <v>1886</v>
      </c>
      <c r="R53" s="198" t="s">
        <v>1610</v>
      </c>
      <c r="S53" s="206" t="e">
        <f t="shared" ca="1" si="0"/>
        <v>#REF!</v>
      </c>
      <c r="T53" s="206" t="e">
        <f ca="1">IF(B53="","",IF(ISERROR(MATCH($J53,[3]SorP!$B$1:$B$6230,0)),"",INDIRECT("'SorP'!$A$"&amp;MATCH($J53,[3]SorP!$B$1:$B$6230,0))))</f>
        <v>#REF!</v>
      </c>
      <c r="U53" s="207"/>
      <c r="V53" s="208">
        <f>IF(C53="",NA(),IF(OR(C53="Smelter not listed",C53="Smelter not yet identified"),MATCH($B53&amp;$D53,'[3]Smelter Look-up'!$J:$J,0),MATCH($B53&amp;$C53,'[3]Smelter Look-up'!$J:$J,0)))</f>
        <v>499</v>
      </c>
      <c r="X53" s="83">
        <f t="shared" si="1"/>
        <v>0</v>
      </c>
      <c r="AB53" s="84" t="str">
        <f t="shared" si="2"/>
        <v>TinPT Prima Timah Utama</v>
      </c>
    </row>
    <row r="54" spans="1:28" s="83" customFormat="1" ht="20.25" customHeight="1">
      <c r="A54" s="206" t="s">
        <v>687</v>
      </c>
      <c r="B54" s="198" t="s">
        <v>251</v>
      </c>
      <c r="C54" s="199" t="s">
        <v>688</v>
      </c>
      <c r="D54" s="200"/>
      <c r="E54" s="198" t="s">
        <v>318</v>
      </c>
      <c r="F54" s="198" t="s">
        <v>687</v>
      </c>
      <c r="G54" s="198" t="s">
        <v>265</v>
      </c>
      <c r="H54" s="201">
        <v>0</v>
      </c>
      <c r="I54" s="202" t="s">
        <v>689</v>
      </c>
      <c r="J54" s="202" t="s">
        <v>320</v>
      </c>
      <c r="K54" s="203"/>
      <c r="L54" s="203"/>
      <c r="M54" s="203"/>
      <c r="N54" s="203"/>
      <c r="O54" s="203" t="s">
        <v>1953</v>
      </c>
      <c r="P54" s="204"/>
      <c r="Q54" s="205" t="s">
        <v>1864</v>
      </c>
      <c r="R54" s="198" t="s">
        <v>688</v>
      </c>
      <c r="S54" s="206" t="e">
        <f t="shared" ca="1" si="0"/>
        <v>#REF!</v>
      </c>
      <c r="T54" s="206" t="e">
        <f ca="1">IF(B54="","",IF(ISERROR(MATCH($J54,[3]SorP!$B$1:$B$6230,0)),"",INDIRECT("'SorP'!$A$"&amp;MATCH($J54,[3]SorP!$B$1:$B$6230,0))))</f>
        <v>#REF!</v>
      </c>
      <c r="U54" s="207"/>
      <c r="V54" s="208">
        <f>IF(C54="",NA(),IF(OR(C54="Smelter not listed",C54="Smelter not yet identified"),MATCH($B54&amp;$D54,'[3]Smelter Look-up'!$J:$J,0),MATCH($B54&amp;$C54,'[3]Smelter Look-up'!$J:$J,0)))</f>
        <v>220</v>
      </c>
      <c r="X54" s="83">
        <f t="shared" si="1"/>
        <v>0</v>
      </c>
      <c r="AB54" s="84" t="str">
        <f t="shared" si="2"/>
        <v>GoldRoyal Canadian Mint</v>
      </c>
    </row>
    <row r="55" spans="1:28" s="83" customFormat="1" ht="20.25" customHeight="1">
      <c r="A55" s="206" t="s">
        <v>957</v>
      </c>
      <c r="B55" s="198" t="s">
        <v>249</v>
      </c>
      <c r="C55" s="199" t="s">
        <v>958</v>
      </c>
      <c r="D55" s="200"/>
      <c r="E55" s="198" t="s">
        <v>737</v>
      </c>
      <c r="F55" s="198" t="s">
        <v>957</v>
      </c>
      <c r="G55" s="198" t="s">
        <v>265</v>
      </c>
      <c r="H55" s="201">
        <v>0</v>
      </c>
      <c r="I55" s="202" t="s">
        <v>959</v>
      </c>
      <c r="J55" s="202" t="s">
        <v>739</v>
      </c>
      <c r="K55" s="203" t="s">
        <v>1954</v>
      </c>
      <c r="L55" s="203" t="s">
        <v>1955</v>
      </c>
      <c r="M55" s="203"/>
      <c r="N55" s="203"/>
      <c r="O55" s="203" t="s">
        <v>1956</v>
      </c>
      <c r="P55" s="204"/>
      <c r="Q55" s="205" t="s">
        <v>1886</v>
      </c>
      <c r="R55" s="198" t="s">
        <v>958</v>
      </c>
      <c r="S55" s="206" t="e">
        <f t="shared" ca="1" si="0"/>
        <v>#REF!</v>
      </c>
      <c r="T55" s="206" t="e">
        <f ca="1">IF(B55="","",IF(ISERROR(MATCH($J55,[3]SorP!$B$1:$B$6230,0)),"",INDIRECT("'SorP'!$A$"&amp;MATCH($J55,[3]SorP!$B$1:$B$6230,0))))</f>
        <v>#REF!</v>
      </c>
      <c r="U55" s="207"/>
      <c r="V55" s="208">
        <f>IF(C55="",NA(),IF(OR(C55="Smelter not listed",C55="Smelter not yet identified"),MATCH($B55&amp;$D55,'[3]Smelter Look-up'!$J:$J,0),MATCH($B55&amp;$C55,'[3]Smelter Look-up'!$J:$J,0)))</f>
        <v>516</v>
      </c>
      <c r="X55" s="83">
        <f t="shared" si="1"/>
        <v>0</v>
      </c>
      <c r="AB55" s="84" t="str">
        <f t="shared" si="2"/>
        <v>TinRui Da Hung</v>
      </c>
    </row>
    <row r="56" spans="1:28" s="83" customFormat="1" ht="20.25" customHeight="1">
      <c r="A56" s="206" t="s">
        <v>970</v>
      </c>
      <c r="B56" s="198" t="s">
        <v>249</v>
      </c>
      <c r="C56" s="199" t="s">
        <v>971</v>
      </c>
      <c r="D56" s="200"/>
      <c r="E56" s="198" t="s">
        <v>797</v>
      </c>
      <c r="F56" s="198" t="s">
        <v>970</v>
      </c>
      <c r="G56" s="198" t="s">
        <v>265</v>
      </c>
      <c r="H56" s="201">
        <v>0</v>
      </c>
      <c r="I56" s="202" t="s">
        <v>972</v>
      </c>
      <c r="J56" s="202" t="s">
        <v>973</v>
      </c>
      <c r="K56" s="203" t="s">
        <v>1957</v>
      </c>
      <c r="L56" s="203" t="s">
        <v>1958</v>
      </c>
      <c r="M56" s="203"/>
      <c r="N56" s="203" t="s">
        <v>1928</v>
      </c>
      <c r="O56" s="203" t="s">
        <v>1959</v>
      </c>
      <c r="P56" s="204" t="s">
        <v>233</v>
      </c>
      <c r="Q56" s="205" t="s">
        <v>1886</v>
      </c>
      <c r="R56" s="198" t="s">
        <v>971</v>
      </c>
      <c r="S56" s="206" t="e">
        <f t="shared" ca="1" si="0"/>
        <v>#REF!</v>
      </c>
      <c r="T56" s="206" t="e">
        <f ca="1">IF(B56="","",IF(ISERROR(MATCH($J56,[3]SorP!$B$1:$B$6230,0)),"",INDIRECT("'SorP'!$A$"&amp;MATCH($J56,[3]SorP!$B$1:$B$6230,0))))</f>
        <v>#REF!</v>
      </c>
      <c r="U56" s="207"/>
      <c r="V56" s="208">
        <f>IF(C56="",NA(),IF(OR(C56="Smelter not listed",C56="Smelter not yet identified"),MATCH($B56&amp;$D56,'[3]Smelter Look-up'!$J:$J,0),MATCH($B56&amp;$C56,'[3]Smelter Look-up'!$J:$J,0)))</f>
        <v>523</v>
      </c>
      <c r="X56" s="83">
        <f t="shared" si="1"/>
        <v>0</v>
      </c>
      <c r="AB56" s="84" t="str">
        <f t="shared" si="2"/>
        <v>TinThaisarco</v>
      </c>
    </row>
    <row r="57" spans="1:28" s="83" customFormat="1" ht="20.25" customHeight="1">
      <c r="A57" s="206" t="s">
        <v>1284</v>
      </c>
      <c r="B57" s="198" t="s">
        <v>248</v>
      </c>
      <c r="C57" s="199" t="s">
        <v>1283</v>
      </c>
      <c r="D57" s="200"/>
      <c r="E57" s="198" t="s">
        <v>270</v>
      </c>
      <c r="F57" s="198" t="s">
        <v>1284</v>
      </c>
      <c r="G57" s="198" t="s">
        <v>265</v>
      </c>
      <c r="H57" s="201">
        <v>0</v>
      </c>
      <c r="I57" s="202" t="s">
        <v>1285</v>
      </c>
      <c r="J57" s="202" t="s">
        <v>272</v>
      </c>
      <c r="K57" s="203" t="s">
        <v>1960</v>
      </c>
      <c r="L57" s="203" t="s">
        <v>1961</v>
      </c>
      <c r="M57" s="203"/>
      <c r="N57" s="203"/>
      <c r="O57" s="203" t="s">
        <v>1962</v>
      </c>
      <c r="P57" s="204"/>
      <c r="Q57" s="205" t="s">
        <v>1905</v>
      </c>
      <c r="R57" s="198" t="s">
        <v>1283</v>
      </c>
      <c r="S57" s="206" t="e">
        <f t="shared" ca="1" si="0"/>
        <v>#REF!</v>
      </c>
      <c r="T57" s="206" t="e">
        <f ca="1">IF(B57="","",IF(ISERROR(MATCH($J57,[3]SorP!$B$1:$B$6230,0)),"",INDIRECT("'SorP'!$A$"&amp;MATCH($J57,[3]SorP!$B$1:$B$6230,0))))</f>
        <v>#REF!</v>
      </c>
      <c r="U57" s="207"/>
      <c r="V57" s="208">
        <f>IF(C57="",NA(),IF(OR(C57="Smelter not listed",C57="Smelter not yet identified"),MATCH($B57&amp;$D57,'[3]Smelter Look-up'!$J:$J,0),MATCH($B57&amp;$C57,'[3]Smelter Look-up'!$J:$J,0)))</f>
        <v>378</v>
      </c>
      <c r="X57" s="83">
        <f t="shared" si="1"/>
        <v>0</v>
      </c>
      <c r="AB57" s="84" t="str">
        <f t="shared" si="2"/>
        <v>TantalumTelex Metals</v>
      </c>
    </row>
    <row r="58" spans="1:28" s="83" customFormat="1" ht="20.25" customHeight="1">
      <c r="A58" s="206" t="s">
        <v>769</v>
      </c>
      <c r="B58" s="198" t="s">
        <v>251</v>
      </c>
      <c r="C58" s="199" t="s">
        <v>770</v>
      </c>
      <c r="D58" s="200"/>
      <c r="E58" s="198" t="s">
        <v>284</v>
      </c>
      <c r="F58" s="198" t="s">
        <v>769</v>
      </c>
      <c r="G58" s="198" t="s">
        <v>265</v>
      </c>
      <c r="H58" s="201">
        <v>0</v>
      </c>
      <c r="I58" s="202" t="s">
        <v>771</v>
      </c>
      <c r="J58" s="202" t="s">
        <v>772</v>
      </c>
      <c r="K58" s="203" t="s">
        <v>1963</v>
      </c>
      <c r="L58" s="203" t="s">
        <v>1964</v>
      </c>
      <c r="M58" s="203"/>
      <c r="N58" s="203" t="s">
        <v>1965</v>
      </c>
      <c r="O58" s="203" t="s">
        <v>1966</v>
      </c>
      <c r="P58" s="204" t="s">
        <v>234</v>
      </c>
      <c r="Q58" s="205" t="s">
        <v>1864</v>
      </c>
      <c r="R58" s="198" t="s">
        <v>770</v>
      </c>
      <c r="S58" s="206" t="e">
        <f t="shared" ca="1" si="0"/>
        <v>#REF!</v>
      </c>
      <c r="T58" s="206" t="e">
        <f ca="1">IF(B58="","",IF(ISERROR(MATCH($J58,[3]SorP!$B$1:$B$6230,0)),"",INDIRECT("'SorP'!$A$"&amp;MATCH($J58,[3]SorP!$B$1:$B$6230,0))))</f>
        <v>#REF!</v>
      </c>
      <c r="U58" s="207"/>
      <c r="V58" s="208">
        <f>IF(C58="",NA(),IF(OR(C58="Smelter not listed",C58="Smelter not yet identified"),MATCH($B58&amp;$D58,'[3]Smelter Look-up'!$J:$J,0),MATCH($B58&amp;$C58,'[3]Smelter Look-up'!$J:$J,0)))</f>
        <v>278</v>
      </c>
      <c r="X58" s="83">
        <f t="shared" si="1"/>
        <v>0</v>
      </c>
      <c r="AB58" s="84" t="str">
        <f t="shared" si="2"/>
        <v>GoldTanaka Kikinzoku Kogyo K.K.</v>
      </c>
    </row>
    <row r="59" spans="1:28" s="83" customFormat="1" ht="20.25" customHeight="1">
      <c r="A59" s="206" t="s">
        <v>873</v>
      </c>
      <c r="B59" s="198" t="s">
        <v>249</v>
      </c>
      <c r="C59" s="199" t="s">
        <v>874</v>
      </c>
      <c r="D59" s="200"/>
      <c r="E59" s="198" t="s">
        <v>385</v>
      </c>
      <c r="F59" s="198" t="s">
        <v>873</v>
      </c>
      <c r="G59" s="198" t="s">
        <v>265</v>
      </c>
      <c r="H59" s="201">
        <v>0</v>
      </c>
      <c r="I59" s="202" t="s">
        <v>868</v>
      </c>
      <c r="J59" s="202" t="s">
        <v>826</v>
      </c>
      <c r="K59" s="203" t="s">
        <v>1967</v>
      </c>
      <c r="L59" s="203" t="s">
        <v>1968</v>
      </c>
      <c r="M59" s="203"/>
      <c r="N59" s="203"/>
      <c r="O59" s="203" t="s">
        <v>1969</v>
      </c>
      <c r="P59" s="204"/>
      <c r="Q59" s="205" t="s">
        <v>1868</v>
      </c>
      <c r="R59" s="198" t="s">
        <v>874</v>
      </c>
      <c r="S59" s="206" t="e">
        <f t="shared" ca="1" si="0"/>
        <v>#REF!</v>
      </c>
      <c r="T59" s="206" t="e">
        <f ca="1">IF(B59="","",IF(ISERROR(MATCH($J59,[3]SorP!$B$1:$B$6230,0)),"",INDIRECT("'SorP'!$A$"&amp;MATCH($J59,[3]SorP!$B$1:$B$6230,0))))</f>
        <v>#REF!</v>
      </c>
      <c r="U59" s="207"/>
      <c r="V59" s="208">
        <f>IF(C59="",NA(),IF(OR(C59="Smelter not listed",C59="Smelter not yet identified"),MATCH($B59&amp;$D59,'[3]Smelter Look-up'!$J:$J,0),MATCH($B59&amp;$C59,'[3]Smelter Look-up'!$J:$J,0)))</f>
        <v>434</v>
      </c>
      <c r="X59" s="83">
        <f t="shared" si="1"/>
        <v>0</v>
      </c>
      <c r="AB59" s="84" t="str">
        <f t="shared" si="2"/>
        <v>TinGejiu Yunxin Nonferrous Electrolysis Co., Ltd.</v>
      </c>
    </row>
    <row r="60" spans="1:28" s="83" customFormat="1" ht="20.25" customHeight="1">
      <c r="A60" s="206" t="s">
        <v>773</v>
      </c>
      <c r="B60" s="198" t="s">
        <v>251</v>
      </c>
      <c r="C60" s="199" t="s">
        <v>1589</v>
      </c>
      <c r="D60" s="200"/>
      <c r="E60" s="198" t="s">
        <v>385</v>
      </c>
      <c r="F60" s="198" t="s">
        <v>773</v>
      </c>
      <c r="G60" s="198" t="s">
        <v>265</v>
      </c>
      <c r="H60" s="201">
        <v>0</v>
      </c>
      <c r="I60" s="202" t="s">
        <v>728</v>
      </c>
      <c r="J60" s="202" t="s">
        <v>439</v>
      </c>
      <c r="K60" s="203"/>
      <c r="L60" s="203"/>
      <c r="M60" s="203"/>
      <c r="N60" s="203"/>
      <c r="O60" s="203" t="s">
        <v>1970</v>
      </c>
      <c r="P60" s="204"/>
      <c r="Q60" s="205" t="s">
        <v>1864</v>
      </c>
      <c r="R60" s="198" t="s">
        <v>1589</v>
      </c>
      <c r="S60" s="206" t="e">
        <f t="shared" ca="1" si="0"/>
        <v>#REF!</v>
      </c>
      <c r="T60" s="206" t="e">
        <f ca="1">IF(B60="","",IF(ISERROR(MATCH($J60,[3]SorP!$B$1:$B$6230,0)),"",INDIRECT("'SorP'!$A$"&amp;MATCH($J60,[3]SorP!$B$1:$B$6230,0))))</f>
        <v>#REF!</v>
      </c>
      <c r="U60" s="207"/>
      <c r="V60" s="208">
        <f>IF(C60="",NA(),IF(OR(C60="Smelter not listed",C60="Smelter not yet identified"),MATCH($B60&amp;$D60,'[3]Smelter Look-up'!$J:$J,0),MATCH($B60&amp;$C60,'[3]Smelter Look-up'!$J:$J,0)))</f>
        <v>239</v>
      </c>
      <c r="X60" s="83">
        <f t="shared" si="1"/>
        <v>0</v>
      </c>
      <c r="AB60" s="84" t="str">
        <f t="shared" si="2"/>
        <v>GoldShandong Gold Smelting Co., Ltd.</v>
      </c>
    </row>
    <row r="61" spans="1:28" s="83" customFormat="1" ht="20.25" customHeight="1">
      <c r="A61" s="206" t="s">
        <v>791</v>
      </c>
      <c r="B61" s="198" t="s">
        <v>251</v>
      </c>
      <c r="C61" s="199" t="s">
        <v>792</v>
      </c>
      <c r="D61" s="200"/>
      <c r="E61" s="198" t="s">
        <v>400</v>
      </c>
      <c r="F61" s="198" t="s">
        <v>791</v>
      </c>
      <c r="G61" s="198" t="s">
        <v>265</v>
      </c>
      <c r="H61" s="201">
        <v>0</v>
      </c>
      <c r="I61" s="202" t="s">
        <v>793</v>
      </c>
      <c r="J61" s="202" t="s">
        <v>794</v>
      </c>
      <c r="K61" s="203"/>
      <c r="L61" s="203"/>
      <c r="M61" s="203"/>
      <c r="N61" s="203"/>
      <c r="O61" s="203" t="s">
        <v>1971</v>
      </c>
      <c r="P61" s="204"/>
      <c r="Q61" s="205" t="s">
        <v>1864</v>
      </c>
      <c r="R61" s="198" t="s">
        <v>792</v>
      </c>
      <c r="S61" s="206" t="e">
        <f t="shared" ca="1" si="0"/>
        <v>#REF!</v>
      </c>
      <c r="T61" s="206" t="e">
        <f ca="1">IF(B61="","",IF(ISERROR(MATCH($J61,[3]SorP!$B$1:$B$6230,0)),"",INDIRECT("'SorP'!$A$"&amp;MATCH($J61,[3]SorP!$B$1:$B$6230,0))))</f>
        <v>#REF!</v>
      </c>
      <c r="U61" s="207"/>
      <c r="V61" s="208">
        <f>IF(C61="",NA(),IF(OR(C61="Smelter not listed",C61="Smelter not yet identified"),MATCH($B61&amp;$D61,'[3]Smelter Look-up'!$J:$J,0),MATCH($B61&amp;$C61,'[3]Smelter Look-up'!$J:$J,0)))</f>
        <v>288</v>
      </c>
      <c r="X61" s="83">
        <f t="shared" si="1"/>
        <v>0</v>
      </c>
      <c r="AB61" s="84" t="str">
        <f t="shared" si="2"/>
        <v>GoldTorecom</v>
      </c>
    </row>
    <row r="62" spans="1:28" s="83" customFormat="1" ht="20.25" customHeight="1">
      <c r="A62" s="206" t="s">
        <v>775</v>
      </c>
      <c r="B62" s="198" t="s">
        <v>251</v>
      </c>
      <c r="C62" s="199" t="s">
        <v>776</v>
      </c>
      <c r="D62" s="200"/>
      <c r="E62" s="198" t="s">
        <v>284</v>
      </c>
      <c r="F62" s="198" t="s">
        <v>775</v>
      </c>
      <c r="G62" s="198" t="s">
        <v>265</v>
      </c>
      <c r="H62" s="201">
        <v>0</v>
      </c>
      <c r="I62" s="202" t="s">
        <v>777</v>
      </c>
      <c r="J62" s="202" t="s">
        <v>407</v>
      </c>
      <c r="K62" s="203" t="s">
        <v>1972</v>
      </c>
      <c r="L62" s="203" t="s">
        <v>1964</v>
      </c>
      <c r="M62" s="203"/>
      <c r="N62" s="203" t="s">
        <v>1965</v>
      </c>
      <c r="O62" s="203" t="s">
        <v>1973</v>
      </c>
      <c r="P62" s="204" t="s">
        <v>234</v>
      </c>
      <c r="Q62" s="205" t="s">
        <v>1864</v>
      </c>
      <c r="R62" s="198" t="s">
        <v>776</v>
      </c>
      <c r="S62" s="206" t="e">
        <f t="shared" ca="1" si="0"/>
        <v>#REF!</v>
      </c>
      <c r="T62" s="206" t="e">
        <f ca="1">IF(B62="","",IF(ISERROR(MATCH($J62,[3]SorP!$B$1:$B$6230,0)),"",INDIRECT("'SorP'!$A$"&amp;MATCH($J62,[3]SorP!$B$1:$B$6230,0))))</f>
        <v>#REF!</v>
      </c>
      <c r="U62" s="207"/>
      <c r="V62" s="208">
        <f>IF(C62="",NA(),IF(OR(C62="Smelter not listed",C62="Smelter not yet identified"),MATCH($B62&amp;$D62,'[3]Smelter Look-up'!$J:$J,0),MATCH($B62&amp;$C62,'[3]Smelter Look-up'!$J:$J,0)))</f>
        <v>283</v>
      </c>
      <c r="X62" s="83">
        <f t="shared" si="1"/>
        <v>0</v>
      </c>
      <c r="AB62" s="84" t="str">
        <f t="shared" si="2"/>
        <v>GoldTokuriki Honten Co., Ltd.</v>
      </c>
    </row>
    <row r="63" spans="1:28" s="83" customFormat="1" ht="20.25" customHeight="1">
      <c r="A63" s="206" t="s">
        <v>1280</v>
      </c>
      <c r="B63" s="198" t="s">
        <v>248</v>
      </c>
      <c r="C63" s="199" t="s">
        <v>1279</v>
      </c>
      <c r="D63" s="200"/>
      <c r="E63" s="198" t="s">
        <v>284</v>
      </c>
      <c r="F63" s="198" t="s">
        <v>1280</v>
      </c>
      <c r="G63" s="198" t="s">
        <v>265</v>
      </c>
      <c r="H63" s="201">
        <v>0</v>
      </c>
      <c r="I63" s="202" t="s">
        <v>1281</v>
      </c>
      <c r="J63" s="202" t="s">
        <v>315</v>
      </c>
      <c r="K63" s="203"/>
      <c r="L63" s="203"/>
      <c r="M63" s="203"/>
      <c r="N63" s="203"/>
      <c r="O63" s="203" t="s">
        <v>1974</v>
      </c>
      <c r="P63" s="204"/>
      <c r="Q63" s="205" t="s">
        <v>1905</v>
      </c>
      <c r="R63" s="198" t="s">
        <v>1279</v>
      </c>
      <c r="S63" s="206" t="e">
        <f t="shared" ca="1" si="0"/>
        <v>#REF!</v>
      </c>
      <c r="T63" s="206" t="e">
        <f ca="1">IF(B63="","",IF(ISERROR(MATCH($J63,[3]SorP!$B$1:$B$6230,0)),"",INDIRECT("'SorP'!$A$"&amp;MATCH($J63,[3]SorP!$B$1:$B$6230,0))))</f>
        <v>#REF!</v>
      </c>
      <c r="U63" s="207"/>
      <c r="V63" s="208">
        <f>IF(C63="",NA(),IF(OR(C63="Smelter not listed",C63="Smelter not yet identified"),MATCH($B63&amp;$D63,'[3]Smelter Look-up'!$J:$J,0),MATCH($B63&amp;$C63,'[3]Smelter Look-up'!$J:$J,0)))</f>
        <v>372</v>
      </c>
      <c r="X63" s="83">
        <f t="shared" si="1"/>
        <v>0</v>
      </c>
      <c r="AB63" s="84" t="str">
        <f t="shared" si="2"/>
        <v>TantalumTaki Chemical Co., Ltd.</v>
      </c>
    </row>
    <row r="64" spans="1:28" s="83" customFormat="1" ht="20.25" customHeight="1">
      <c r="A64" s="206" t="s">
        <v>758</v>
      </c>
      <c r="B64" s="198" t="s">
        <v>251</v>
      </c>
      <c r="C64" s="199" t="s">
        <v>759</v>
      </c>
      <c r="D64" s="200"/>
      <c r="E64" s="198" t="s">
        <v>284</v>
      </c>
      <c r="F64" s="198" t="s">
        <v>758</v>
      </c>
      <c r="G64" s="198" t="s">
        <v>265</v>
      </c>
      <c r="H64" s="201">
        <v>0</v>
      </c>
      <c r="I64" s="202" t="s">
        <v>760</v>
      </c>
      <c r="J64" s="202" t="s">
        <v>761</v>
      </c>
      <c r="K64" s="203" t="s">
        <v>1975</v>
      </c>
      <c r="L64" s="203" t="s">
        <v>1964</v>
      </c>
      <c r="M64" s="203"/>
      <c r="N64" s="203" t="s">
        <v>1976</v>
      </c>
      <c r="O64" s="203" t="s">
        <v>1977</v>
      </c>
      <c r="P64" s="204" t="s">
        <v>233</v>
      </c>
      <c r="Q64" s="205" t="s">
        <v>1864</v>
      </c>
      <c r="R64" s="198" t="s">
        <v>759</v>
      </c>
      <c r="S64" s="206" t="e">
        <f t="shared" ca="1" si="0"/>
        <v>#REF!</v>
      </c>
      <c r="T64" s="206" t="e">
        <f ca="1">IF(B64="","",IF(ISERROR(MATCH($J64,[3]SorP!$B$1:$B$6230,0)),"",INDIRECT("'SorP'!$A$"&amp;MATCH($J64,[3]SorP!$B$1:$B$6230,0))))</f>
        <v>#REF!</v>
      </c>
      <c r="U64" s="207"/>
      <c r="V64" s="208">
        <f>IF(C64="",NA(),IF(OR(C64="Smelter not listed",C64="Smelter not yet identified"),MATCH($B64&amp;$D64,'[3]Smelter Look-up'!$J:$J,0),MATCH($B64&amp;$C64,'[3]Smelter Look-up'!$J:$J,0)))</f>
        <v>265</v>
      </c>
      <c r="X64" s="83">
        <f t="shared" si="1"/>
        <v>0</v>
      </c>
      <c r="AB64" s="84" t="str">
        <f t="shared" si="2"/>
        <v>GoldSumitomo Metal Mining Co., Ltd.</v>
      </c>
    </row>
    <row r="65" spans="1:28" s="83" customFormat="1" ht="20.25" customHeight="1">
      <c r="A65" s="206" t="s">
        <v>721</v>
      </c>
      <c r="B65" s="198" t="s">
        <v>251</v>
      </c>
      <c r="C65" s="199" t="s">
        <v>722</v>
      </c>
      <c r="D65" s="200"/>
      <c r="E65" s="198" t="s">
        <v>723</v>
      </c>
      <c r="F65" s="198" t="s">
        <v>721</v>
      </c>
      <c r="G65" s="198" t="s">
        <v>265</v>
      </c>
      <c r="H65" s="201">
        <v>0</v>
      </c>
      <c r="I65" s="202" t="s">
        <v>724</v>
      </c>
      <c r="J65" s="202" t="s">
        <v>725</v>
      </c>
      <c r="K65" s="203"/>
      <c r="L65" s="203"/>
      <c r="M65" s="203"/>
      <c r="N65" s="203"/>
      <c r="O65" s="203" t="s">
        <v>1978</v>
      </c>
      <c r="P65" s="204"/>
      <c r="Q65" s="205" t="s">
        <v>1864</v>
      </c>
      <c r="R65" s="198" t="s">
        <v>722</v>
      </c>
      <c r="S65" s="206" t="e">
        <f t="shared" ca="1" si="0"/>
        <v>#REF!</v>
      </c>
      <c r="T65" s="206" t="e">
        <f ca="1">IF(B65="","",IF(ISERROR(MATCH($J65,[3]SorP!$B$1:$B$6230,0)),"",INDIRECT("'SorP'!$A$"&amp;MATCH($J65,[3]SorP!$B$1:$B$6230,0))))</f>
        <v>#REF!</v>
      </c>
      <c r="U65" s="207"/>
      <c r="V65" s="208">
        <f>IF(C65="",NA(),IF(OR(C65="Smelter not listed",C65="Smelter not yet identified"),MATCH($B65&amp;$D65,'[3]Smelter Look-up'!$J:$J,0),MATCH($B65&amp;$C65,'[3]Smelter Look-up'!$J:$J,0)))</f>
        <v>234</v>
      </c>
      <c r="X65" s="83">
        <f t="shared" si="1"/>
        <v>0</v>
      </c>
      <c r="AB65" s="84" t="str">
        <f t="shared" si="2"/>
        <v>GoldSEMPSA Joyeria Plateria S.A.</v>
      </c>
    </row>
    <row r="66" spans="1:28" s="83" customFormat="1" ht="20.25" customHeight="1">
      <c r="A66" s="206" t="s">
        <v>710</v>
      </c>
      <c r="B66" s="198" t="s">
        <v>251</v>
      </c>
      <c r="C66" s="199" t="s">
        <v>711</v>
      </c>
      <c r="D66" s="200"/>
      <c r="E66" s="198" t="s">
        <v>400</v>
      </c>
      <c r="F66" s="198" t="s">
        <v>710</v>
      </c>
      <c r="G66" s="198" t="s">
        <v>265</v>
      </c>
      <c r="H66" s="201">
        <v>0</v>
      </c>
      <c r="I66" s="202" t="s">
        <v>712</v>
      </c>
      <c r="J66" s="202" t="s">
        <v>552</v>
      </c>
      <c r="K66" s="203"/>
      <c r="L66" s="203"/>
      <c r="M66" s="203"/>
      <c r="N66" s="203"/>
      <c r="O66" s="203" t="s">
        <v>1979</v>
      </c>
      <c r="P66" s="204"/>
      <c r="Q66" s="205" t="s">
        <v>1868</v>
      </c>
      <c r="R66" s="198" t="s">
        <v>711</v>
      </c>
      <c r="S66" s="206" t="e">
        <f t="shared" ca="1" si="0"/>
        <v>#REF!</v>
      </c>
      <c r="T66" s="206" t="e">
        <f ca="1">IF(B66="","",IF(ISERROR(MATCH($J66,[3]SorP!$B$1:$B$6230,0)),"",INDIRECT("'SorP'!$A$"&amp;MATCH($J66,[3]SorP!$B$1:$B$6230,0))))</f>
        <v>#REF!</v>
      </c>
      <c r="U66" s="207"/>
      <c r="V66" s="208">
        <f>IF(C66="",NA(),IF(OR(C66="Smelter not listed",C66="Smelter not yet identified"),MATCH($B66&amp;$D66,'[3]Smelter Look-up'!$J:$J,0),MATCH($B66&amp;$C66,'[3]Smelter Look-up'!$J:$J,0)))</f>
        <v>228</v>
      </c>
      <c r="X66" s="83">
        <f t="shared" si="1"/>
        <v>0</v>
      </c>
      <c r="AB66" s="84" t="str">
        <f t="shared" si="2"/>
        <v>GoldSamduck Precious Metals</v>
      </c>
    </row>
    <row r="67" spans="1:28" s="83" customFormat="1" ht="20.25" customHeight="1">
      <c r="A67" s="206" t="s">
        <v>731</v>
      </c>
      <c r="B67" s="198" t="s">
        <v>251</v>
      </c>
      <c r="C67" s="199" t="s">
        <v>732</v>
      </c>
      <c r="D67" s="200"/>
      <c r="E67" s="198" t="s">
        <v>385</v>
      </c>
      <c r="F67" s="198" t="s">
        <v>731</v>
      </c>
      <c r="G67" s="198" t="s">
        <v>265</v>
      </c>
      <c r="H67" s="201">
        <v>0</v>
      </c>
      <c r="I67" s="202" t="s">
        <v>438</v>
      </c>
      <c r="J67" s="202" t="s">
        <v>439</v>
      </c>
      <c r="K67" s="203"/>
      <c r="L67" s="203"/>
      <c r="M67" s="203"/>
      <c r="N67" s="203"/>
      <c r="O67" s="203" t="s">
        <v>1980</v>
      </c>
      <c r="P67" s="204"/>
      <c r="Q67" s="205" t="s">
        <v>1864</v>
      </c>
      <c r="R67" s="198" t="s">
        <v>732</v>
      </c>
      <c r="S67" s="206" t="e">
        <f t="shared" ca="1" si="0"/>
        <v>#REF!</v>
      </c>
      <c r="T67" s="206" t="e">
        <f ca="1">IF(B67="","",IF(ISERROR(MATCH($J67,[3]SorP!$B$1:$B$6230,0)),"",INDIRECT("'SorP'!$A$"&amp;MATCH($J67,[3]SorP!$B$1:$B$6230,0))))</f>
        <v>#REF!</v>
      </c>
      <c r="U67" s="207"/>
      <c r="V67" s="208">
        <f>IF(C67="",NA(),IF(OR(C67="Smelter not listed",C67="Smelter not yet identified"),MATCH($B67&amp;$D67,'[3]Smelter Look-up'!$J:$J,0),MATCH($B67&amp;$C67,'[3]Smelter Look-up'!$J:$J,0)))</f>
        <v>246</v>
      </c>
      <c r="X67" s="83">
        <f t="shared" si="1"/>
        <v>0</v>
      </c>
      <c r="AB67" s="84" t="str">
        <f t="shared" si="2"/>
        <v>GoldShandong Zhaojin Gold &amp; Silver Refinery Co., Ltd.</v>
      </c>
    </row>
    <row r="68" spans="1:28" s="83" customFormat="1" ht="20.25" customHeight="1">
      <c r="A68" s="206" t="s">
        <v>733</v>
      </c>
      <c r="B68" s="198" t="s">
        <v>251</v>
      </c>
      <c r="C68" s="199" t="s">
        <v>734</v>
      </c>
      <c r="D68" s="200"/>
      <c r="E68" s="198" t="s">
        <v>385</v>
      </c>
      <c r="F68" s="198" t="s">
        <v>733</v>
      </c>
      <c r="G68" s="198" t="s">
        <v>265</v>
      </c>
      <c r="H68" s="201">
        <v>0</v>
      </c>
      <c r="I68" s="202" t="s">
        <v>430</v>
      </c>
      <c r="J68" s="202" t="s">
        <v>431</v>
      </c>
      <c r="K68" s="203"/>
      <c r="L68" s="203"/>
      <c r="M68" s="203"/>
      <c r="N68" s="203"/>
      <c r="O68" s="203" t="s">
        <v>1981</v>
      </c>
      <c r="P68" s="204"/>
      <c r="Q68" s="205" t="s">
        <v>1864</v>
      </c>
      <c r="R68" s="198" t="s">
        <v>734</v>
      </c>
      <c r="S68" s="206" t="e">
        <f t="shared" ca="1" si="0"/>
        <v>#REF!</v>
      </c>
      <c r="T68" s="206" t="e">
        <f ca="1">IF(B68="","",IF(ISERROR(MATCH($J68,[3]SorP!$B$1:$B$6230,0)),"",INDIRECT("'SorP'!$A$"&amp;MATCH($J68,[3]SorP!$B$1:$B$6230,0))))</f>
        <v>#REF!</v>
      </c>
      <c r="U68" s="207"/>
      <c r="V68" s="208">
        <f>IF(C68="",NA(),IF(OR(C68="Smelter not listed",C68="Smelter not yet identified"),MATCH($B68&amp;$D68,'[3]Smelter Look-up'!$J:$J,0),MATCH($B68&amp;$C68,'[3]Smelter Look-up'!$J:$J,0)))</f>
        <v>253</v>
      </c>
      <c r="X68" s="83">
        <f t="shared" si="1"/>
        <v>0</v>
      </c>
      <c r="AB68" s="84" t="str">
        <f t="shared" si="2"/>
        <v>GoldSichuan Tianze Precious Metals Co., Ltd.</v>
      </c>
    </row>
    <row r="69" spans="1:28" s="83" customFormat="1" ht="20.25" customHeight="1">
      <c r="A69" s="206" t="s">
        <v>744</v>
      </c>
      <c r="B69" s="198" t="s">
        <v>251</v>
      </c>
      <c r="C69" s="199" t="s">
        <v>745</v>
      </c>
      <c r="D69" s="200"/>
      <c r="E69" s="198" t="s">
        <v>737</v>
      </c>
      <c r="F69" s="198" t="s">
        <v>744</v>
      </c>
      <c r="G69" s="198" t="s">
        <v>265</v>
      </c>
      <c r="H69" s="201">
        <v>0</v>
      </c>
      <c r="I69" s="202" t="s">
        <v>746</v>
      </c>
      <c r="J69" s="202" t="s">
        <v>747</v>
      </c>
      <c r="K69" s="203"/>
      <c r="L69" s="203"/>
      <c r="M69" s="203"/>
      <c r="N69" s="203"/>
      <c r="O69" s="203" t="s">
        <v>1982</v>
      </c>
      <c r="P69" s="204"/>
      <c r="Q69" s="205" t="s">
        <v>1864</v>
      </c>
      <c r="R69" s="198" t="s">
        <v>745</v>
      </c>
      <c r="S69" s="206" t="e">
        <f t="shared" ref="S69:S130" ca="1" si="3">IF(B69="","",IF(ISERROR(MATCH($E69,CL,0)),"Unknown",INDIRECT("'C'!$A$"&amp;MATCH($E69,CL,0)+1)))</f>
        <v>#REF!</v>
      </c>
      <c r="T69" s="206" t="e">
        <f ca="1">IF(B69="","",IF(ISERROR(MATCH($J69,[3]SorP!$B$1:$B$6230,0)),"",INDIRECT("'SorP'!$A$"&amp;MATCH($J69,[3]SorP!$B$1:$B$6230,0))))</f>
        <v>#REF!</v>
      </c>
      <c r="U69" s="207"/>
      <c r="V69" s="208">
        <f>IF(C69="",NA(),IF(OR(C69="Smelter not listed",C69="Smelter not yet identified"),MATCH($B69&amp;$D69,'[3]Smelter Look-up'!$J:$J,0),MATCH($B69&amp;$C69,'[3]Smelter Look-up'!$J:$J,0)))</f>
        <v>258</v>
      </c>
      <c r="X69" s="83">
        <f t="shared" ref="X69:X132" si="4">IF(AND(C69="Smelter not listed",OR(LEN(D69)=0,LEN(E69)=0)),1,0)</f>
        <v>0</v>
      </c>
      <c r="AB69" s="84" t="str">
        <f t="shared" ref="AB69:AB132" si="5">B69&amp;C69</f>
        <v>GoldSolar Applied Materials Technology Corp.</v>
      </c>
    </row>
    <row r="70" spans="1:28" s="83" customFormat="1" ht="20.25" customHeight="1">
      <c r="A70" s="206" t="s">
        <v>960</v>
      </c>
      <c r="B70" s="198" t="s">
        <v>249</v>
      </c>
      <c r="C70" s="199" t="s">
        <v>961</v>
      </c>
      <c r="D70" s="200"/>
      <c r="E70" s="198" t="s">
        <v>304</v>
      </c>
      <c r="F70" s="198" t="s">
        <v>960</v>
      </c>
      <c r="G70" s="198" t="s">
        <v>265</v>
      </c>
      <c r="H70" s="201">
        <v>0</v>
      </c>
      <c r="I70" s="202" t="s">
        <v>962</v>
      </c>
      <c r="J70" s="202" t="s">
        <v>559</v>
      </c>
      <c r="K70" s="203"/>
      <c r="L70" s="203"/>
      <c r="M70" s="203"/>
      <c r="N70" s="203"/>
      <c r="O70" s="203" t="s">
        <v>1983</v>
      </c>
      <c r="P70" s="204"/>
      <c r="Q70" s="205" t="s">
        <v>1886</v>
      </c>
      <c r="R70" s="198" t="s">
        <v>961</v>
      </c>
      <c r="S70" s="206" t="e">
        <f t="shared" ca="1" si="3"/>
        <v>#REF!</v>
      </c>
      <c r="T70" s="206" t="e">
        <f ca="1">IF(B70="","",IF(ISERROR(MATCH($J70,[3]SorP!$B$1:$B$6230,0)),"",INDIRECT("'SorP'!$A$"&amp;MATCH($J70,[3]SorP!$B$1:$B$6230,0))))</f>
        <v>#REF!</v>
      </c>
      <c r="U70" s="207"/>
      <c r="V70" s="208">
        <f>IF(C70="",NA(),IF(OR(C70="Smelter not listed",C70="Smelter not yet identified"),MATCH($B70&amp;$D70,'[3]Smelter Look-up'!$J:$J,0),MATCH($B70&amp;$C70,'[3]Smelter Look-up'!$J:$J,0)))</f>
        <v>518</v>
      </c>
      <c r="X70" s="83">
        <f t="shared" si="4"/>
        <v>0</v>
      </c>
      <c r="AB70" s="84" t="str">
        <f t="shared" si="5"/>
        <v>TinSoft Metais Ltda.</v>
      </c>
    </row>
    <row r="71" spans="1:28" s="83" customFormat="1" ht="20.25" customHeight="1">
      <c r="A71" s="206" t="s">
        <v>597</v>
      </c>
      <c r="B71" s="198" t="s">
        <v>251</v>
      </c>
      <c r="C71" s="199" t="s">
        <v>598</v>
      </c>
      <c r="D71" s="200"/>
      <c r="E71" s="198" t="s">
        <v>344</v>
      </c>
      <c r="F71" s="198" t="s">
        <v>597</v>
      </c>
      <c r="G71" s="198" t="s">
        <v>265</v>
      </c>
      <c r="H71" s="201">
        <v>0</v>
      </c>
      <c r="I71" s="202" t="s">
        <v>599</v>
      </c>
      <c r="J71" s="202" t="s">
        <v>600</v>
      </c>
      <c r="K71" s="203"/>
      <c r="L71" s="203"/>
      <c r="M71" s="203"/>
      <c r="N71" s="203"/>
      <c r="O71" s="203" t="s">
        <v>1984</v>
      </c>
      <c r="P71" s="204"/>
      <c r="Q71" s="205" t="s">
        <v>1864</v>
      </c>
      <c r="R71" s="198" t="s">
        <v>598</v>
      </c>
      <c r="S71" s="206" t="e">
        <f t="shared" ca="1" si="3"/>
        <v>#REF!</v>
      </c>
      <c r="T71" s="206" t="e">
        <f ca="1">IF(B71="","",IF(ISERROR(MATCH($J71,[3]SorP!$B$1:$B$6230,0)),"",INDIRECT("'SorP'!$A$"&amp;MATCH($J71,[3]SorP!$B$1:$B$6230,0))))</f>
        <v>#REF!</v>
      </c>
      <c r="U71" s="207"/>
      <c r="V71" s="208">
        <f>IF(C71="",NA(),IF(OR(C71="Smelter not listed",C71="Smelter not yet identified"),MATCH($B71&amp;$D71,'[3]Smelter Look-up'!$J:$J,0),MATCH($B71&amp;$C71,'[3]Smelter Look-up'!$J:$J,0)))</f>
        <v>185</v>
      </c>
      <c r="X71" s="83">
        <f t="shared" si="4"/>
        <v>0</v>
      </c>
      <c r="AB71" s="84" t="str">
        <f t="shared" si="5"/>
        <v>GoldMMTC-PAMP India Pvt., Ltd.</v>
      </c>
    </row>
    <row r="72" spans="1:28" s="83" customFormat="1" ht="20.25" customHeight="1">
      <c r="A72" s="206" t="s">
        <v>509</v>
      </c>
      <c r="B72" s="198" t="s">
        <v>251</v>
      </c>
      <c r="C72" s="199" t="s">
        <v>510</v>
      </c>
      <c r="D72" s="200"/>
      <c r="E72" s="198" t="s">
        <v>511</v>
      </c>
      <c r="F72" s="198" t="s">
        <v>509</v>
      </c>
      <c r="G72" s="198" t="s">
        <v>265</v>
      </c>
      <c r="H72" s="201">
        <v>0</v>
      </c>
      <c r="I72" s="202" t="s">
        <v>512</v>
      </c>
      <c r="J72" s="202" t="s">
        <v>513</v>
      </c>
      <c r="K72" s="203"/>
      <c r="L72" s="203"/>
      <c r="M72" s="203"/>
      <c r="N72" s="203"/>
      <c r="O72" s="203" t="s">
        <v>1985</v>
      </c>
      <c r="P72" s="204"/>
      <c r="Q72" s="205" t="s">
        <v>1868</v>
      </c>
      <c r="R72" s="198" t="s">
        <v>510</v>
      </c>
      <c r="S72" s="206" t="e">
        <f t="shared" ca="1" si="3"/>
        <v>#REF!</v>
      </c>
      <c r="T72" s="206" t="e">
        <f ca="1">IF(B72="","",IF(ISERROR(MATCH($J72,[3]SorP!$B$1:$B$6230,0)),"",INDIRECT("'SorP'!$A$"&amp;MATCH($J72,[3]SorP!$B$1:$B$6230,0))))</f>
        <v>#REF!</v>
      </c>
      <c r="U72" s="207"/>
      <c r="V72" s="208">
        <f>IF(C72="",NA(),IF(OR(C72="Smelter not listed",C72="Smelter not yet identified"),MATCH($B72&amp;$D72,'[3]Smelter Look-up'!$J:$J,0),MATCH($B72&amp;$C72,'[3]Smelter Look-up'!$J:$J,0)))</f>
        <v>140</v>
      </c>
      <c r="X72" s="83">
        <f t="shared" si="4"/>
        <v>0</v>
      </c>
      <c r="AB72" s="84" t="str">
        <f t="shared" si="5"/>
        <v>GoldKGHM Polska Miedz Spolka Akcyjna</v>
      </c>
    </row>
    <row r="73" spans="1:28" s="83" customFormat="1" ht="20.25" customHeight="1">
      <c r="A73" s="206" t="s">
        <v>1223</v>
      </c>
      <c r="B73" s="198" t="s">
        <v>248</v>
      </c>
      <c r="C73" s="199" t="s">
        <v>1222</v>
      </c>
      <c r="D73" s="200"/>
      <c r="E73" s="198" t="s">
        <v>385</v>
      </c>
      <c r="F73" s="198" t="s">
        <v>1223</v>
      </c>
      <c r="G73" s="198" t="s">
        <v>265</v>
      </c>
      <c r="H73" s="201">
        <v>0</v>
      </c>
      <c r="I73" s="202" t="s">
        <v>1224</v>
      </c>
      <c r="J73" s="202" t="s">
        <v>484</v>
      </c>
      <c r="K73" s="203"/>
      <c r="L73" s="203"/>
      <c r="M73" s="203"/>
      <c r="N73" s="203"/>
      <c r="O73" s="203" t="s">
        <v>1986</v>
      </c>
      <c r="P73" s="204"/>
      <c r="Q73" s="205" t="s">
        <v>1905</v>
      </c>
      <c r="R73" s="198" t="s">
        <v>1222</v>
      </c>
      <c r="S73" s="206" t="e">
        <f t="shared" ca="1" si="3"/>
        <v>#REF!</v>
      </c>
      <c r="T73" s="206" t="e">
        <f ca="1">IF(B73="","",IF(ISERROR(MATCH($J73,[3]SorP!$B$1:$B$6230,0)),"",INDIRECT("'SorP'!$A$"&amp;MATCH($J73,[3]SorP!$B$1:$B$6230,0))))</f>
        <v>#REF!</v>
      </c>
      <c r="U73" s="207"/>
      <c r="V73" s="208">
        <f>IF(C73="",NA(),IF(OR(C73="Smelter not listed",C73="Smelter not yet identified"),MATCH($B73&amp;$D73,'[3]Smelter Look-up'!$J:$J,0),MATCH($B73&amp;$C73,'[3]Smelter Look-up'!$J:$J,0)))</f>
        <v>343</v>
      </c>
      <c r="X73" s="83">
        <f t="shared" si="4"/>
        <v>0</v>
      </c>
      <c r="AB73" s="84" t="str">
        <f t="shared" si="5"/>
        <v>TantalumJiangxi Tuohong New Raw Material</v>
      </c>
    </row>
    <row r="74" spans="1:28" s="83" customFormat="1" ht="20.25" customHeight="1">
      <c r="A74" s="206" t="s">
        <v>1608</v>
      </c>
      <c r="B74" s="198" t="s">
        <v>249</v>
      </c>
      <c r="C74" s="199" t="s">
        <v>1607</v>
      </c>
      <c r="D74" s="200"/>
      <c r="E74" s="198" t="s">
        <v>665</v>
      </c>
      <c r="F74" s="198" t="s">
        <v>1608</v>
      </c>
      <c r="G74" s="198" t="s">
        <v>265</v>
      </c>
      <c r="H74" s="201">
        <v>0</v>
      </c>
      <c r="I74" s="202" t="s">
        <v>1609</v>
      </c>
      <c r="J74" s="202" t="s">
        <v>940</v>
      </c>
      <c r="K74" s="203" t="s">
        <v>1987</v>
      </c>
      <c r="L74" s="203" t="s">
        <v>1988</v>
      </c>
      <c r="M74" s="203"/>
      <c r="N74" s="203"/>
      <c r="O74" s="203" t="s">
        <v>1989</v>
      </c>
      <c r="P74" s="204"/>
      <c r="Q74" s="205" t="s">
        <v>1868</v>
      </c>
      <c r="R74" s="198" t="s">
        <v>1607</v>
      </c>
      <c r="S74" s="206" t="e">
        <f t="shared" ca="1" si="3"/>
        <v>#REF!</v>
      </c>
      <c r="T74" s="206" t="e">
        <f ca="1">IF(B74="","",IF(ISERROR(MATCH($J74,[3]SorP!$B$1:$B$6230,0)),"",INDIRECT("'SorP'!$A$"&amp;MATCH($J74,[3]SorP!$B$1:$B$6230,0))))</f>
        <v>#REF!</v>
      </c>
      <c r="U74" s="207"/>
      <c r="V74" s="208">
        <f>IF(C74="",NA(),IF(OR(C74="Smelter not listed",C74="Smelter not yet identified"),MATCH($B74&amp;$D74,'[3]Smelter Look-up'!$J:$J,0),MATCH($B74&amp;$C74,'[3]Smelter Look-up'!$J:$J,0)))</f>
        <v>495</v>
      </c>
      <c r="X74" s="83">
        <f t="shared" si="4"/>
        <v>0</v>
      </c>
      <c r="AB74" s="84" t="str">
        <f t="shared" si="5"/>
        <v>TinPT Menara Cipta Mulia</v>
      </c>
    </row>
    <row r="75" spans="1:28" s="83" customFormat="1" ht="20.25" customHeight="1">
      <c r="A75" s="206" t="s">
        <v>1371</v>
      </c>
      <c r="B75" s="198" t="s">
        <v>250</v>
      </c>
      <c r="C75" s="199" t="s">
        <v>1370</v>
      </c>
      <c r="D75" s="200"/>
      <c r="E75" s="198" t="s">
        <v>304</v>
      </c>
      <c r="F75" s="198" t="s">
        <v>1371</v>
      </c>
      <c r="G75" s="198" t="s">
        <v>265</v>
      </c>
      <c r="H75" s="201">
        <v>0</v>
      </c>
      <c r="I75" s="202" t="s">
        <v>1372</v>
      </c>
      <c r="J75" s="202" t="s">
        <v>559</v>
      </c>
      <c r="K75" s="203"/>
      <c r="L75" s="203"/>
      <c r="M75" s="203"/>
      <c r="N75" s="203"/>
      <c r="O75" s="203" t="s">
        <v>1990</v>
      </c>
      <c r="P75" s="204"/>
      <c r="Q75" s="205" t="s">
        <v>1868</v>
      </c>
      <c r="R75" s="198" t="s">
        <v>1370</v>
      </c>
      <c r="S75" s="206" t="e">
        <f t="shared" ca="1" si="3"/>
        <v>#REF!</v>
      </c>
      <c r="T75" s="206" t="e">
        <f ca="1">IF(B75="","",IF(ISERROR(MATCH($J75,[3]SorP!$B$1:$B$6230,0)),"",INDIRECT("'SorP'!$A$"&amp;MATCH($J75,[3]SorP!$B$1:$B$6230,0))))</f>
        <v>#REF!</v>
      </c>
      <c r="U75" s="207"/>
      <c r="V75" s="208">
        <f>IF(C75="",NA(),IF(OR(C75="Smelter not listed",C75="Smelter not yet identified"),MATCH($B75&amp;$D75,'[3]Smelter Look-up'!$J:$J,0),MATCH($B75&amp;$C75,'[3]Smelter Look-up'!$J:$J,0)))</f>
        <v>556</v>
      </c>
      <c r="X75" s="83">
        <f t="shared" si="4"/>
        <v>0</v>
      </c>
      <c r="AB75" s="84" t="str">
        <f t="shared" si="5"/>
        <v>TungstenACL Metais Eireli</v>
      </c>
    </row>
    <row r="76" spans="1:28" s="83" customFormat="1" ht="20.25" customHeight="1">
      <c r="A76" s="206" t="s">
        <v>880</v>
      </c>
      <c r="B76" s="198" t="s">
        <v>249</v>
      </c>
      <c r="C76" s="199" t="s">
        <v>881</v>
      </c>
      <c r="D76" s="200"/>
      <c r="E76" s="198" t="s">
        <v>385</v>
      </c>
      <c r="F76" s="198" t="s">
        <v>880</v>
      </c>
      <c r="G76" s="198" t="s">
        <v>265</v>
      </c>
      <c r="H76" s="201">
        <v>0</v>
      </c>
      <c r="I76" s="202" t="s">
        <v>882</v>
      </c>
      <c r="J76" s="202" t="s">
        <v>484</v>
      </c>
      <c r="K76" s="203" t="s">
        <v>1991</v>
      </c>
      <c r="L76" s="203" t="s">
        <v>1992</v>
      </c>
      <c r="M76" s="203"/>
      <c r="N76" s="203"/>
      <c r="O76" s="203" t="s">
        <v>1993</v>
      </c>
      <c r="P76" s="204"/>
      <c r="Q76" s="205" t="s">
        <v>1868</v>
      </c>
      <c r="R76" s="198" t="s">
        <v>881</v>
      </c>
      <c r="S76" s="206" t="e">
        <f t="shared" ca="1" si="3"/>
        <v>#REF!</v>
      </c>
      <c r="T76" s="206" t="e">
        <f ca="1">IF(B76="","",IF(ISERROR(MATCH($J76,[3]SorP!$B$1:$B$6230,0)),"",INDIRECT("'SorP'!$A$"&amp;MATCH($J76,[3]SorP!$B$1:$B$6230,0))))</f>
        <v>#REF!</v>
      </c>
      <c r="U76" s="207"/>
      <c r="V76" s="208">
        <f>IF(C76="",NA(),IF(OR(C76="Smelter not listed",C76="Smelter not yet identified"),MATCH($B76&amp;$D76,'[3]Smelter Look-up'!$J:$J,0),MATCH($B76&amp;$C76,'[3]Smelter Look-up'!$J:$J,0)))</f>
        <v>442</v>
      </c>
      <c r="X76" s="83">
        <f t="shared" si="4"/>
        <v>0</v>
      </c>
      <c r="AB76" s="84" t="str">
        <f t="shared" si="5"/>
        <v>TinHuiChang Hill Tin Industry Co., Ltd.</v>
      </c>
    </row>
    <row r="77" spans="1:28" s="83" customFormat="1" ht="20.25" customHeight="1">
      <c r="A77" s="206" t="s">
        <v>342</v>
      </c>
      <c r="B77" s="198" t="s">
        <v>251</v>
      </c>
      <c r="C77" s="199" t="s">
        <v>343</v>
      </c>
      <c r="D77" s="200"/>
      <c r="E77" s="198" t="s">
        <v>344</v>
      </c>
      <c r="F77" s="198" t="s">
        <v>342</v>
      </c>
      <c r="G77" s="198" t="s">
        <v>265</v>
      </c>
      <c r="H77" s="201">
        <v>0</v>
      </c>
      <c r="I77" s="202" t="s">
        <v>345</v>
      </c>
      <c r="J77" s="202" t="s">
        <v>346</v>
      </c>
      <c r="K77" s="203"/>
      <c r="L77" s="203"/>
      <c r="M77" s="203"/>
      <c r="N77" s="203"/>
      <c r="O77" s="203" t="s">
        <v>1994</v>
      </c>
      <c r="P77" s="204"/>
      <c r="Q77" s="205" t="s">
        <v>1868</v>
      </c>
      <c r="R77" s="198" t="s">
        <v>343</v>
      </c>
      <c r="S77" s="206" t="e">
        <f t="shared" ca="1" si="3"/>
        <v>#REF!</v>
      </c>
      <c r="T77" s="206" t="e">
        <f ca="1">IF(B77="","",IF(ISERROR(MATCH($J77,[3]SorP!$B$1:$B$6230,0)),"",INDIRECT("'SorP'!$A$"&amp;MATCH($J77,[3]SorP!$B$1:$B$6230,0))))</f>
        <v>#REF!</v>
      </c>
      <c r="U77" s="207"/>
      <c r="V77" s="208">
        <f>IF(C77="",NA(),IF(OR(C77="Smelter not listed",C77="Smelter not yet identified"),MATCH($B77&amp;$D77,'[3]Smelter Look-up'!$J:$J,0),MATCH($B77&amp;$C77,'[3]Smelter Look-up'!$J:$J,0)))</f>
        <v>39</v>
      </c>
      <c r="X77" s="83">
        <f t="shared" si="4"/>
        <v>0</v>
      </c>
      <c r="AB77" s="84" t="str">
        <f t="shared" si="5"/>
        <v>GoldBangalore Refinery</v>
      </c>
    </row>
    <row r="78" spans="1:28" s="83" customFormat="1" ht="20.25" customHeight="1">
      <c r="A78" s="206" t="s">
        <v>1507</v>
      </c>
      <c r="B78" s="198" t="s">
        <v>250</v>
      </c>
      <c r="C78" s="199" t="s">
        <v>1506</v>
      </c>
      <c r="D78" s="200"/>
      <c r="E78" s="198" t="s">
        <v>385</v>
      </c>
      <c r="F78" s="198" t="s">
        <v>1507</v>
      </c>
      <c r="G78" s="198" t="s">
        <v>265</v>
      </c>
      <c r="H78" s="201">
        <v>0</v>
      </c>
      <c r="I78" s="202" t="s">
        <v>882</v>
      </c>
      <c r="J78" s="202" t="s">
        <v>484</v>
      </c>
      <c r="K78" s="203"/>
      <c r="L78" s="203"/>
      <c r="M78" s="203"/>
      <c r="N78" s="203"/>
      <c r="O78" s="203" t="s">
        <v>1995</v>
      </c>
      <c r="P78" s="204"/>
      <c r="Q78" s="205" t="s">
        <v>1876</v>
      </c>
      <c r="R78" s="198" t="s">
        <v>1506</v>
      </c>
      <c r="S78" s="206" t="e">
        <f t="shared" ca="1" si="3"/>
        <v>#REF!</v>
      </c>
      <c r="T78" s="206" t="e">
        <f ca="1">IF(B78="","",IF(ISERROR(MATCH($J78,[3]SorP!$B$1:$B$6230,0)),"",INDIRECT("'SorP'!$A$"&amp;MATCH($J78,[3]SorP!$B$1:$B$6230,0))))</f>
        <v>#REF!</v>
      </c>
      <c r="U78" s="207"/>
      <c r="V78" s="208">
        <f>IF(C78="",NA(),IF(OR(C78="Smelter not listed",C78="Smelter not yet identified"),MATCH($B78&amp;$D78,'[3]Smelter Look-up'!$J:$J,0),MATCH($B78&amp;$C78,'[3]Smelter Look-up'!$J:$J,0)))</f>
        <v>627</v>
      </c>
      <c r="X78" s="83">
        <f t="shared" si="4"/>
        <v>0</v>
      </c>
      <c r="AB78" s="84" t="str">
        <f t="shared" si="5"/>
        <v>TungstenXinfeng Huarui Tungsten &amp; Molybdenum New Material Co., Ltd.</v>
      </c>
    </row>
    <row r="79" spans="1:28" s="83" customFormat="1" ht="20.25" customHeight="1">
      <c r="A79" s="206" t="s">
        <v>1486</v>
      </c>
      <c r="B79" s="198" t="s">
        <v>250</v>
      </c>
      <c r="C79" s="199" t="s">
        <v>1485</v>
      </c>
      <c r="D79" s="200"/>
      <c r="E79" s="198" t="s">
        <v>349</v>
      </c>
      <c r="F79" s="198" t="s">
        <v>1486</v>
      </c>
      <c r="G79" s="198" t="s">
        <v>265</v>
      </c>
      <c r="H79" s="201">
        <v>0</v>
      </c>
      <c r="I79" s="202" t="s">
        <v>1487</v>
      </c>
      <c r="J79" s="202" t="s">
        <v>1488</v>
      </c>
      <c r="K79" s="203"/>
      <c r="L79" s="203"/>
      <c r="M79" s="203"/>
      <c r="N79" s="203"/>
      <c r="O79" s="203" t="s">
        <v>1996</v>
      </c>
      <c r="P79" s="204"/>
      <c r="Q79" s="205" t="s">
        <v>1876</v>
      </c>
      <c r="R79" s="198" t="s">
        <v>1485</v>
      </c>
      <c r="S79" s="206" t="e">
        <f t="shared" ca="1" si="3"/>
        <v>#REF!</v>
      </c>
      <c r="T79" s="206" t="e">
        <f ca="1">IF(B79="","",IF(ISERROR(MATCH($J79,[3]SorP!$B$1:$B$6230,0)),"",INDIRECT("'SorP'!$A$"&amp;MATCH($J79,[3]SorP!$B$1:$B$6230,0))))</f>
        <v>#REF!</v>
      </c>
      <c r="U79" s="207"/>
      <c r="V79" s="208">
        <f>IF(C79="",NA(),IF(OR(C79="Smelter not listed",C79="Smelter not yet identified"),MATCH($B79&amp;$D79,'[3]Smelter Look-up'!$J:$J,0),MATCH($B79&amp;$C79,'[3]Smelter Look-up'!$J:$J,0)))</f>
        <v>617</v>
      </c>
      <c r="X79" s="83">
        <f t="shared" si="4"/>
        <v>0</v>
      </c>
      <c r="AB79" s="84" t="str">
        <f t="shared" si="5"/>
        <v>TungstenPhilippine Chuangxin Industrial Co., Inc.</v>
      </c>
    </row>
    <row r="80" spans="1:28" s="83" customFormat="1" ht="20.25" customHeight="1">
      <c r="A80" s="206" t="s">
        <v>900</v>
      </c>
      <c r="B80" s="198" t="s">
        <v>249</v>
      </c>
      <c r="C80" s="199" t="s">
        <v>901</v>
      </c>
      <c r="D80" s="200"/>
      <c r="E80" s="198" t="s">
        <v>784</v>
      </c>
      <c r="F80" s="198" t="s">
        <v>900</v>
      </c>
      <c r="G80" s="198" t="s">
        <v>265</v>
      </c>
      <c r="H80" s="201">
        <v>0</v>
      </c>
      <c r="I80" s="202" t="s">
        <v>902</v>
      </c>
      <c r="J80" s="202" t="s">
        <v>786</v>
      </c>
      <c r="K80" s="203" t="s">
        <v>1997</v>
      </c>
      <c r="L80" s="203" t="s">
        <v>1998</v>
      </c>
      <c r="M80" s="203"/>
      <c r="N80" s="203" t="s">
        <v>1928</v>
      </c>
      <c r="O80" s="203" t="s">
        <v>1999</v>
      </c>
      <c r="P80" s="204" t="s">
        <v>233</v>
      </c>
      <c r="Q80" s="205" t="s">
        <v>1886</v>
      </c>
      <c r="R80" s="198" t="s">
        <v>901</v>
      </c>
      <c r="S80" s="206" t="e">
        <f t="shared" ca="1" si="3"/>
        <v>#REF!</v>
      </c>
      <c r="T80" s="206" t="e">
        <f ca="1">IF(B80="","",IF(ISERROR(MATCH($J80,[3]SorP!$B$1:$B$6230,0)),"",INDIRECT("'SorP'!$A$"&amp;MATCH($J80,[3]SorP!$B$1:$B$6230,0))))</f>
        <v>#REF!</v>
      </c>
      <c r="U80" s="207"/>
      <c r="V80" s="208">
        <f>IF(C80="",NA(),IF(OR(C80="Smelter not listed",C80="Smelter not yet identified"),MATCH($B80&amp;$D80,'[3]Smelter Look-up'!$J:$J,0),MATCH($B80&amp;$C80,'[3]Smelter Look-up'!$J:$J,0)))</f>
        <v>462</v>
      </c>
      <c r="X80" s="83">
        <f t="shared" si="4"/>
        <v>0</v>
      </c>
      <c r="AB80" s="84" t="str">
        <f t="shared" si="5"/>
        <v>TinMetallo Belgium N.V.</v>
      </c>
    </row>
    <row r="81" spans="1:28" s="83" customFormat="1" ht="20.25" customHeight="1">
      <c r="A81" s="206" t="s">
        <v>476</v>
      </c>
      <c r="B81" s="198" t="s">
        <v>251</v>
      </c>
      <c r="C81" s="199" t="s">
        <v>477</v>
      </c>
      <c r="D81" s="200"/>
      <c r="E81" s="198" t="s">
        <v>264</v>
      </c>
      <c r="F81" s="198" t="s">
        <v>476</v>
      </c>
      <c r="G81" s="198" t="s">
        <v>265</v>
      </c>
      <c r="H81" s="201">
        <v>0</v>
      </c>
      <c r="I81" s="202" t="s">
        <v>378</v>
      </c>
      <c r="J81" s="202" t="s">
        <v>379</v>
      </c>
      <c r="K81" s="203"/>
      <c r="L81" s="203"/>
      <c r="M81" s="203"/>
      <c r="N81" s="203"/>
      <c r="O81" s="203" t="s">
        <v>2000</v>
      </c>
      <c r="P81" s="204"/>
      <c r="Q81" s="205" t="s">
        <v>1868</v>
      </c>
      <c r="R81" s="198" t="s">
        <v>477</v>
      </c>
      <c r="S81" s="206" t="e">
        <f t="shared" ca="1" si="3"/>
        <v>#REF!</v>
      </c>
      <c r="T81" s="206" t="e">
        <f ca="1">IF(B81="","",IF(ISERROR(MATCH($J81,[3]SorP!$B$1:$B$6230,0)),"",INDIRECT("'SorP'!$A$"&amp;MATCH($J81,[3]SorP!$B$1:$B$6230,0))))</f>
        <v>#REF!</v>
      </c>
      <c r="U81" s="207"/>
      <c r="V81" s="208">
        <f>IF(C81="",NA(),IF(OR(C81="Smelter not listed",C81="Smelter not yet identified"),MATCH($B81&amp;$D81,'[3]Smelter Look-up'!$J:$J,0),MATCH($B81&amp;$C81,'[3]Smelter Look-up'!$J:$J,0)))</f>
        <v>121</v>
      </c>
      <c r="X81" s="83">
        <f t="shared" si="4"/>
        <v>0</v>
      </c>
      <c r="AB81" s="84" t="str">
        <f t="shared" si="5"/>
        <v>GoldItalpreziosi</v>
      </c>
    </row>
    <row r="82" spans="1:28" s="83" customFormat="1" ht="20.25" customHeight="1">
      <c r="A82" s="206" t="s">
        <v>903</v>
      </c>
      <c r="B82" s="198" t="s">
        <v>249</v>
      </c>
      <c r="C82" s="199" t="s">
        <v>904</v>
      </c>
      <c r="D82" s="200"/>
      <c r="E82" s="198" t="s">
        <v>723</v>
      </c>
      <c r="F82" s="198" t="s">
        <v>903</v>
      </c>
      <c r="G82" s="198" t="s">
        <v>265</v>
      </c>
      <c r="H82" s="201">
        <v>0</v>
      </c>
      <c r="I82" s="202" t="s">
        <v>905</v>
      </c>
      <c r="J82" s="202" t="s">
        <v>906</v>
      </c>
      <c r="K82" s="203"/>
      <c r="L82" s="203"/>
      <c r="M82" s="203"/>
      <c r="N82" s="203"/>
      <c r="O82" s="203" t="s">
        <v>2001</v>
      </c>
      <c r="P82" s="204"/>
      <c r="Q82" s="205" t="s">
        <v>1886</v>
      </c>
      <c r="R82" s="198" t="s">
        <v>904</v>
      </c>
      <c r="S82" s="206" t="e">
        <f t="shared" ca="1" si="3"/>
        <v>#REF!</v>
      </c>
      <c r="T82" s="206" t="e">
        <f ca="1">IF(B82="","",IF(ISERROR(MATCH($J82,[3]SorP!$B$1:$B$6230,0)),"",INDIRECT("'SorP'!$A$"&amp;MATCH($J82,[3]SorP!$B$1:$B$6230,0))))</f>
        <v>#REF!</v>
      </c>
      <c r="U82" s="207"/>
      <c r="V82" s="208">
        <f>IF(C82="",NA(),IF(OR(C82="Smelter not listed",C82="Smelter not yet identified"),MATCH($B82&amp;$D82,'[3]Smelter Look-up'!$J:$J,0),MATCH($B82&amp;$C82,'[3]Smelter Look-up'!$J:$J,0)))</f>
        <v>463</v>
      </c>
      <c r="X82" s="83">
        <f t="shared" si="4"/>
        <v>0</v>
      </c>
      <c r="AB82" s="84" t="str">
        <f t="shared" si="5"/>
        <v>TinMetallo Spain S.L.U.</v>
      </c>
    </row>
    <row r="83" spans="1:28" s="83" customFormat="1" ht="20.25" customHeight="1">
      <c r="A83" s="206" t="s">
        <v>814</v>
      </c>
      <c r="B83" s="198" t="s">
        <v>251</v>
      </c>
      <c r="C83" s="199" t="s">
        <v>815</v>
      </c>
      <c r="D83" s="200"/>
      <c r="E83" s="198" t="s">
        <v>294</v>
      </c>
      <c r="F83" s="198" t="s">
        <v>814</v>
      </c>
      <c r="G83" s="198" t="s">
        <v>265</v>
      </c>
      <c r="H83" s="201">
        <v>0</v>
      </c>
      <c r="I83" s="202" t="s">
        <v>295</v>
      </c>
      <c r="J83" s="202" t="s">
        <v>296</v>
      </c>
      <c r="K83" s="203"/>
      <c r="L83" s="203"/>
      <c r="M83" s="203"/>
      <c r="N83" s="203"/>
      <c r="O83" s="203" t="s">
        <v>2002</v>
      </c>
      <c r="P83" s="204"/>
      <c r="Q83" s="205" t="s">
        <v>1864</v>
      </c>
      <c r="R83" s="198" t="s">
        <v>815</v>
      </c>
      <c r="S83" s="206" t="e">
        <f t="shared" ca="1" si="3"/>
        <v>#REF!</v>
      </c>
      <c r="T83" s="206" t="e">
        <f ca="1">IF(B83="","",IF(ISERROR(MATCH($J83,[3]SorP!$B$1:$B$6230,0)),"",INDIRECT("'SorP'!$A$"&amp;MATCH($J83,[3]SorP!$B$1:$B$6230,0))))</f>
        <v>#REF!</v>
      </c>
      <c r="U83" s="207"/>
      <c r="V83" s="208">
        <f>IF(C83="",NA(),IF(OR(C83="Smelter not listed",C83="Smelter not yet identified"),MATCH($B83&amp;$D83,'[3]Smelter Look-up'!$J:$J,0),MATCH($B83&amp;$C83,'[3]Smelter Look-up'!$J:$J,0)))</f>
        <v>299</v>
      </c>
      <c r="X83" s="83">
        <f t="shared" si="4"/>
        <v>0</v>
      </c>
      <c r="AB83" s="84" t="str">
        <f t="shared" si="5"/>
        <v>GoldWIELAND Edelmetalle GmbH</v>
      </c>
    </row>
    <row r="84" spans="1:28" s="83" customFormat="1" ht="20.25" customHeight="1">
      <c r="A84" s="206" t="s">
        <v>1807</v>
      </c>
      <c r="B84" s="198" t="s">
        <v>249</v>
      </c>
      <c r="C84" s="199" t="s">
        <v>1806</v>
      </c>
      <c r="D84" s="200"/>
      <c r="E84" s="198" t="s">
        <v>665</v>
      </c>
      <c r="F84" s="198" t="s">
        <v>1807</v>
      </c>
      <c r="G84" s="198" t="s">
        <v>265</v>
      </c>
      <c r="H84" s="201">
        <v>0</v>
      </c>
      <c r="I84" s="202" t="s">
        <v>1808</v>
      </c>
      <c r="J84" s="202" t="s">
        <v>940</v>
      </c>
      <c r="K84" s="203"/>
      <c r="L84" s="203"/>
      <c r="M84" s="203"/>
      <c r="N84" s="203"/>
      <c r="O84" s="203" t="s">
        <v>2003</v>
      </c>
      <c r="P84" s="204"/>
      <c r="Q84" s="205" t="s">
        <v>1868</v>
      </c>
      <c r="R84" s="198" t="s">
        <v>1806</v>
      </c>
      <c r="S84" s="206" t="e">
        <f t="shared" ca="1" si="3"/>
        <v>#REF!</v>
      </c>
      <c r="T84" s="206" t="e">
        <f ca="1">IF(B84="","",IF(ISERROR(MATCH($J84,[3]SorP!$B$1:$B$6230,0)),"",INDIRECT("'SorP'!$A$"&amp;MATCH($J84,[3]SorP!$B$1:$B$6230,0))))</f>
        <v>#REF!</v>
      </c>
      <c r="U84" s="207"/>
      <c r="V84" s="208">
        <f>IF(C84="",NA(),IF(OR(C84="Smelter not listed",C84="Smelter not yet identified"),MATCH($B84&amp;$D84,'[3]Smelter Look-up'!$J:$J,0),MATCH($B84&amp;$C84,'[3]Smelter Look-up'!$J:$J,0)))</f>
        <v>505</v>
      </c>
      <c r="X84" s="83">
        <f t="shared" si="4"/>
        <v>0</v>
      </c>
      <c r="AB84" s="84" t="str">
        <f t="shared" si="5"/>
        <v>TinPT Sukses Inti Makmur</v>
      </c>
    </row>
    <row r="85" spans="1:28" s="83" customFormat="1" ht="20.25" customHeight="1">
      <c r="A85" s="206" t="s">
        <v>629</v>
      </c>
      <c r="B85" s="198" t="s">
        <v>251</v>
      </c>
      <c r="C85" s="199" t="s">
        <v>630</v>
      </c>
      <c r="D85" s="200"/>
      <c r="E85" s="198" t="s">
        <v>631</v>
      </c>
      <c r="F85" s="198" t="s">
        <v>629</v>
      </c>
      <c r="G85" s="198" t="s">
        <v>265</v>
      </c>
      <c r="H85" s="201">
        <v>0</v>
      </c>
      <c r="I85" s="202" t="s">
        <v>632</v>
      </c>
      <c r="J85" s="202" t="s">
        <v>633</v>
      </c>
      <c r="K85" s="203"/>
      <c r="L85" s="203"/>
      <c r="M85" s="203"/>
      <c r="N85" s="203"/>
      <c r="O85" s="203" t="s">
        <v>2004</v>
      </c>
      <c r="P85" s="204"/>
      <c r="Q85" s="205" t="s">
        <v>1864</v>
      </c>
      <c r="R85" s="198" t="s">
        <v>630</v>
      </c>
      <c r="S85" s="206" t="e">
        <f t="shared" ca="1" si="3"/>
        <v>#REF!</v>
      </c>
      <c r="T85" s="206" t="e">
        <f ca="1">IF(B85="","",IF(ISERROR(MATCH($J85,[3]SorP!$B$1:$B$6230,0)),"",INDIRECT("'SorP'!$A$"&amp;MATCH($J85,[3]SorP!$B$1:$B$6230,0))))</f>
        <v>#REF!</v>
      </c>
      <c r="U85" s="207"/>
      <c r="V85" s="208">
        <f>IF(C85="",NA(),IF(OR(C85="Smelter not listed",C85="Smelter not yet identified"),MATCH($B85&amp;$D85,'[3]Smelter Look-up'!$J:$J,0),MATCH($B85&amp;$C85,'[3]Smelter Look-up'!$J:$J,0)))</f>
        <v>196</v>
      </c>
      <c r="X85" s="83">
        <f t="shared" si="4"/>
        <v>0</v>
      </c>
      <c r="AB85" s="84" t="str">
        <f t="shared" si="5"/>
        <v>GoldOgussa Osterreichische Gold- und Silber-Scheideanstalt GmbH</v>
      </c>
    </row>
    <row r="86" spans="1:28" s="83" customFormat="1" ht="20.25" customHeight="1">
      <c r="A86" s="206" t="s">
        <v>762</v>
      </c>
      <c r="B86" s="198" t="s">
        <v>251</v>
      </c>
      <c r="C86" s="199" t="s">
        <v>763</v>
      </c>
      <c r="D86" s="200"/>
      <c r="E86" s="198" t="s">
        <v>400</v>
      </c>
      <c r="F86" s="198" t="s">
        <v>762</v>
      </c>
      <c r="G86" s="198" t="s">
        <v>265</v>
      </c>
      <c r="H86" s="201">
        <v>0</v>
      </c>
      <c r="I86" s="202" t="s">
        <v>764</v>
      </c>
      <c r="J86" s="202" t="s">
        <v>765</v>
      </c>
      <c r="K86" s="203"/>
      <c r="L86" s="203"/>
      <c r="M86" s="203"/>
      <c r="N86" s="203"/>
      <c r="O86" s="203" t="s">
        <v>2005</v>
      </c>
      <c r="P86" s="204"/>
      <c r="Q86" s="205" t="s">
        <v>1868</v>
      </c>
      <c r="R86" s="198" t="s">
        <v>763</v>
      </c>
      <c r="S86" s="206" t="e">
        <f t="shared" ca="1" si="3"/>
        <v>#REF!</v>
      </c>
      <c r="T86" s="206" t="e">
        <f ca="1">IF(B86="","",IF(ISERROR(MATCH($J86,[3]SorP!$B$1:$B$6230,0)),"",INDIRECT("'SorP'!$A$"&amp;MATCH($J86,[3]SorP!$B$1:$B$6230,0))))</f>
        <v>#REF!</v>
      </c>
      <c r="U86" s="207"/>
      <c r="V86" s="208">
        <f>IF(C86="",NA(),IF(OR(C86="Smelter not listed",C86="Smelter not yet identified"),MATCH($B86&amp;$D86,'[3]Smelter Look-up'!$J:$J,0),MATCH($B86&amp;$C86,'[3]Smelter Look-up'!$J:$J,0)))</f>
        <v>266</v>
      </c>
      <c r="X86" s="83">
        <f t="shared" si="4"/>
        <v>0</v>
      </c>
      <c r="AB86" s="84" t="str">
        <f t="shared" si="5"/>
        <v>GoldSungEel HiMetal Co., Ltd.</v>
      </c>
    </row>
    <row r="87" spans="1:28" s="83" customFormat="1" ht="20.25" customHeight="1">
      <c r="A87" s="206" t="s">
        <v>654</v>
      </c>
      <c r="B87" s="198" t="s">
        <v>251</v>
      </c>
      <c r="C87" s="199" t="s">
        <v>655</v>
      </c>
      <c r="D87" s="200"/>
      <c r="E87" s="198" t="s">
        <v>656</v>
      </c>
      <c r="F87" s="198" t="s">
        <v>654</v>
      </c>
      <c r="G87" s="198" t="s">
        <v>265</v>
      </c>
      <c r="H87" s="201">
        <v>0</v>
      </c>
      <c r="I87" s="202" t="s">
        <v>657</v>
      </c>
      <c r="J87" s="202" t="s">
        <v>658</v>
      </c>
      <c r="K87" s="203"/>
      <c r="L87" s="203"/>
      <c r="M87" s="203"/>
      <c r="N87" s="203"/>
      <c r="O87" s="203" t="s">
        <v>2006</v>
      </c>
      <c r="P87" s="204"/>
      <c r="Q87" s="205" t="s">
        <v>1868</v>
      </c>
      <c r="R87" s="198" t="s">
        <v>655</v>
      </c>
      <c r="S87" s="206" t="e">
        <f t="shared" ca="1" si="3"/>
        <v>#REF!</v>
      </c>
      <c r="T87" s="206" t="e">
        <f ca="1">IF(B87="","",IF(ISERROR(MATCH($J87,[3]SorP!$B$1:$B$6230,0)),"",INDIRECT("'SorP'!$A$"&amp;MATCH($J87,[3]SorP!$B$1:$B$6230,0))))</f>
        <v>#REF!</v>
      </c>
      <c r="U87" s="207"/>
      <c r="V87" s="208">
        <f>IF(C87="",NA(),IF(OR(C87="Smelter not listed",C87="Smelter not yet identified"),MATCH($B87&amp;$D87,'[3]Smelter Look-up'!$J:$J,0),MATCH($B87&amp;$C87,'[3]Smelter Look-up'!$J:$J,0)))</f>
        <v>208</v>
      </c>
      <c r="X87" s="83">
        <f t="shared" si="4"/>
        <v>0</v>
      </c>
      <c r="AB87" s="84" t="str">
        <f t="shared" si="5"/>
        <v>GoldPlanta Recuperadora de Metales SpA</v>
      </c>
    </row>
    <row r="88" spans="1:28" s="83" customFormat="1" ht="20.25" customHeight="1">
      <c r="A88" s="206" t="s">
        <v>1465</v>
      </c>
      <c r="B88" s="198" t="s">
        <v>250</v>
      </c>
      <c r="C88" s="199" t="s">
        <v>1464</v>
      </c>
      <c r="D88" s="200"/>
      <c r="E88" s="198" t="s">
        <v>737</v>
      </c>
      <c r="F88" s="198" t="s">
        <v>1465</v>
      </c>
      <c r="G88" s="198" t="s">
        <v>265</v>
      </c>
      <c r="H88" s="201">
        <v>0</v>
      </c>
      <c r="I88" s="202" t="s">
        <v>1466</v>
      </c>
      <c r="J88" s="202" t="s">
        <v>1467</v>
      </c>
      <c r="K88" s="203"/>
      <c r="L88" s="203"/>
      <c r="M88" s="203"/>
      <c r="N88" s="203"/>
      <c r="O88" s="203" t="s">
        <v>2007</v>
      </c>
      <c r="P88" s="204"/>
      <c r="Q88" s="205" t="s">
        <v>1868</v>
      </c>
      <c r="R88" s="198" t="s">
        <v>1464</v>
      </c>
      <c r="S88" s="206" t="e">
        <f t="shared" ca="1" si="3"/>
        <v>#REF!</v>
      </c>
      <c r="T88" s="206" t="e">
        <f ca="1">IF(B88="","",IF(ISERROR(MATCH($J88,[3]SorP!$B$1:$B$6230,0)),"",INDIRECT("'SorP'!$A$"&amp;MATCH($J88,[3]SorP!$B$1:$B$6230,0))))</f>
        <v>#REF!</v>
      </c>
      <c r="U88" s="207"/>
      <c r="V88" s="208">
        <f>IF(C88="",NA(),IF(OR(C88="Smelter not listed",C88="Smelter not yet identified"),MATCH($B88&amp;$D88,'[3]Smelter Look-up'!$J:$J,0),MATCH($B88&amp;$C88,'[3]Smelter Look-up'!$J:$J,0)))</f>
        <v>606</v>
      </c>
      <c r="X88" s="83">
        <f t="shared" si="4"/>
        <v>0</v>
      </c>
      <c r="AB88" s="84" t="str">
        <f t="shared" si="5"/>
        <v>TungstenLianyou Metals Co., Ltd.</v>
      </c>
    </row>
    <row r="89" spans="1:28" s="83" customFormat="1" ht="20.25" customHeight="1">
      <c r="A89" s="206" t="s">
        <v>1408</v>
      </c>
      <c r="B89" s="198" t="s">
        <v>250</v>
      </c>
      <c r="C89" s="199" t="s">
        <v>1407</v>
      </c>
      <c r="D89" s="200"/>
      <c r="E89" s="198" t="s">
        <v>385</v>
      </c>
      <c r="F89" s="198" t="s">
        <v>1408</v>
      </c>
      <c r="G89" s="198" t="s">
        <v>265</v>
      </c>
      <c r="H89" s="201">
        <v>0</v>
      </c>
      <c r="I89" s="202" t="s">
        <v>1409</v>
      </c>
      <c r="J89" s="202" t="s">
        <v>427</v>
      </c>
      <c r="K89" s="203"/>
      <c r="L89" s="203"/>
      <c r="M89" s="203"/>
      <c r="N89" s="203"/>
      <c r="O89" s="203" t="s">
        <v>2008</v>
      </c>
      <c r="P89" s="204"/>
      <c r="Q89" s="205" t="s">
        <v>1868</v>
      </c>
      <c r="R89" s="198" t="s">
        <v>1407</v>
      </c>
      <c r="S89" s="206" t="e">
        <f t="shared" ca="1" si="3"/>
        <v>#REF!</v>
      </c>
      <c r="T89" s="206" t="e">
        <f ca="1">IF(B89="","",IF(ISERROR(MATCH($J89,[3]SorP!$B$1:$B$6230,0)),"",INDIRECT("'SorP'!$A$"&amp;MATCH($J89,[3]SorP!$B$1:$B$6230,0))))</f>
        <v>#REF!</v>
      </c>
      <c r="U89" s="207"/>
      <c r="V89" s="208">
        <f>IF(C89="",NA(),IF(OR(C89="Smelter not listed",C89="Smelter not yet identified"),MATCH($B89&amp;$D89,'[3]Smelter Look-up'!$J:$J,0),MATCH($B89&amp;$C89,'[3]Smelter Look-up'!$J:$J,0)))</f>
        <v>573</v>
      </c>
      <c r="X89" s="83">
        <f t="shared" si="4"/>
        <v>0</v>
      </c>
      <c r="AB89" s="84" t="str">
        <f t="shared" si="5"/>
        <v>TungstenFujian Ganmin RareMetal Co., Ltd.</v>
      </c>
    </row>
    <row r="90" spans="1:28" s="83" customFormat="1" ht="20.25" customHeight="1">
      <c r="A90" s="206" t="s">
        <v>1462</v>
      </c>
      <c r="B90" s="198" t="s">
        <v>250</v>
      </c>
      <c r="C90" s="199" t="s">
        <v>1461</v>
      </c>
      <c r="D90" s="200"/>
      <c r="E90" s="198" t="s">
        <v>400</v>
      </c>
      <c r="F90" s="198" t="s">
        <v>1462</v>
      </c>
      <c r="G90" s="198" t="s">
        <v>265</v>
      </c>
      <c r="H90" s="201">
        <v>0</v>
      </c>
      <c r="I90" s="202" t="s">
        <v>1463</v>
      </c>
      <c r="J90" s="202" t="s">
        <v>404</v>
      </c>
      <c r="K90" s="203"/>
      <c r="L90" s="203"/>
      <c r="M90" s="203"/>
      <c r="N90" s="203"/>
      <c r="O90" s="203" t="s">
        <v>2009</v>
      </c>
      <c r="P90" s="204"/>
      <c r="Q90" s="205" t="s">
        <v>1868</v>
      </c>
      <c r="R90" s="198" t="s">
        <v>1461</v>
      </c>
      <c r="S90" s="206" t="e">
        <f t="shared" ca="1" si="3"/>
        <v>#REF!</v>
      </c>
      <c r="T90" s="206" t="e">
        <f ca="1">IF(B90="","",IF(ISERROR(MATCH($J90,[3]SorP!$B$1:$B$6230,0)),"",INDIRECT("'SorP'!$A$"&amp;MATCH($J90,[3]SorP!$B$1:$B$6230,0))))</f>
        <v>#REF!</v>
      </c>
      <c r="U90" s="207"/>
      <c r="V90" s="208">
        <f>IF(C90="",NA(),IF(OR(C90="Smelter not listed",C90="Smelter not yet identified"),MATCH($B90&amp;$D90,'[3]Smelter Look-up'!$J:$J,0),MATCH($B90&amp;$C90,'[3]Smelter Look-up'!$J:$J,0)))</f>
        <v>605</v>
      </c>
      <c r="X90" s="83">
        <f t="shared" si="4"/>
        <v>0</v>
      </c>
      <c r="AB90" s="84" t="str">
        <f t="shared" si="5"/>
        <v>TungstenKGETS Co., Ltd.</v>
      </c>
    </row>
    <row r="91" spans="1:28" s="83" customFormat="1" ht="20.25" customHeight="1">
      <c r="A91" s="206" t="s">
        <v>1049</v>
      </c>
      <c r="B91" s="198" t="s">
        <v>251</v>
      </c>
      <c r="C91" s="199" t="s">
        <v>1048</v>
      </c>
      <c r="D91" s="200"/>
      <c r="E91" s="198" t="s">
        <v>284</v>
      </c>
      <c r="F91" s="198" t="s">
        <v>1049</v>
      </c>
      <c r="G91" s="198" t="s">
        <v>265</v>
      </c>
      <c r="H91" s="201">
        <v>0</v>
      </c>
      <c r="I91" s="202" t="s">
        <v>1050</v>
      </c>
      <c r="J91" s="202" t="s">
        <v>399</v>
      </c>
      <c r="K91" s="203"/>
      <c r="L91" s="203"/>
      <c r="M91" s="203"/>
      <c r="N91" s="203"/>
      <c r="O91" s="203" t="s">
        <v>2010</v>
      </c>
      <c r="P91" s="204"/>
      <c r="Q91" s="205" t="s">
        <v>1868</v>
      </c>
      <c r="R91" s="198" t="s">
        <v>1048</v>
      </c>
      <c r="S91" s="206" t="e">
        <f t="shared" ca="1" si="3"/>
        <v>#REF!</v>
      </c>
      <c r="T91" s="206" t="e">
        <f ca="1">IF(B91="","",IF(ISERROR(MATCH($J91,[3]SorP!$B$1:$B$6230,0)),"",INDIRECT("'SorP'!$A$"&amp;MATCH($J91,[3]SorP!$B$1:$B$6230,0))))</f>
        <v>#REF!</v>
      </c>
      <c r="U91" s="207"/>
      <c r="V91" s="208">
        <f>IF(C91="",NA(),IF(OR(C91="Smelter not listed",C91="Smelter not yet identified"),MATCH($B91&amp;$D91,'[3]Smelter Look-up'!$J:$J,0),MATCH($B91&amp;$C91,'[3]Smelter Look-up'!$J:$J,0)))</f>
        <v>74</v>
      </c>
      <c r="X91" s="83">
        <f t="shared" si="4"/>
        <v>0</v>
      </c>
      <c r="AB91" s="84" t="str">
        <f t="shared" si="5"/>
        <v>GoldEco-System Recycling Co., Ltd. North Plant</v>
      </c>
    </row>
    <row r="92" spans="1:28" s="83" customFormat="1" ht="20.25" customHeight="1">
      <c r="A92" s="206" t="s">
        <v>1052</v>
      </c>
      <c r="B92" s="198" t="s">
        <v>251</v>
      </c>
      <c r="C92" s="199" t="s">
        <v>1051</v>
      </c>
      <c r="D92" s="200"/>
      <c r="E92" s="198" t="s">
        <v>284</v>
      </c>
      <c r="F92" s="198" t="s">
        <v>1052</v>
      </c>
      <c r="G92" s="198" t="s">
        <v>265</v>
      </c>
      <c r="H92" s="201">
        <v>0</v>
      </c>
      <c r="I92" s="202" t="s">
        <v>1053</v>
      </c>
      <c r="J92" s="202" t="s">
        <v>1053</v>
      </c>
      <c r="K92" s="203"/>
      <c r="L92" s="203"/>
      <c r="M92" s="203"/>
      <c r="N92" s="203"/>
      <c r="O92" s="203" t="s">
        <v>2011</v>
      </c>
      <c r="P92" s="204"/>
      <c r="Q92" s="205" t="s">
        <v>1868</v>
      </c>
      <c r="R92" s="198" t="s">
        <v>1051</v>
      </c>
      <c r="S92" s="206" t="e">
        <f t="shared" ca="1" si="3"/>
        <v>#REF!</v>
      </c>
      <c r="T92" s="206" t="e">
        <f ca="1">IF(B92="","",IF(ISERROR(MATCH($J92,[3]SorP!$B$1:$B$6230,0)),"",INDIRECT("'SorP'!$A$"&amp;MATCH($J92,[3]SorP!$B$1:$B$6230,0))))</f>
        <v>#REF!</v>
      </c>
      <c r="U92" s="207"/>
      <c r="V92" s="208">
        <f>IF(C92="",NA(),IF(OR(C92="Smelter not listed",C92="Smelter not yet identified"),MATCH($B92&amp;$D92,'[3]Smelter Look-up'!$J:$J,0),MATCH($B92&amp;$C92,'[3]Smelter Look-up'!$J:$J,0)))</f>
        <v>75</v>
      </c>
      <c r="X92" s="83">
        <f t="shared" si="4"/>
        <v>0</v>
      </c>
      <c r="AB92" s="84" t="str">
        <f t="shared" si="5"/>
        <v>GoldEco-System Recycling Co., Ltd. West Plant</v>
      </c>
    </row>
    <row r="93" spans="1:28" s="83" customFormat="1" ht="20.25" customHeight="1">
      <c r="A93" s="206" t="s">
        <v>618</v>
      </c>
      <c r="B93" s="198" t="s">
        <v>251</v>
      </c>
      <c r="C93" s="199" t="s">
        <v>619</v>
      </c>
      <c r="D93" s="200"/>
      <c r="E93" s="198" t="s">
        <v>299</v>
      </c>
      <c r="F93" s="198" t="s">
        <v>618</v>
      </c>
      <c r="G93" s="198" t="s">
        <v>265</v>
      </c>
      <c r="H93" s="201">
        <v>0</v>
      </c>
      <c r="I93" s="202" t="s">
        <v>620</v>
      </c>
      <c r="J93" s="202" t="s">
        <v>621</v>
      </c>
      <c r="K93" s="203"/>
      <c r="L93" s="203"/>
      <c r="M93" s="203"/>
      <c r="N93" s="203"/>
      <c r="O93" s="203" t="s">
        <v>2012</v>
      </c>
      <c r="P93" s="204"/>
      <c r="Q93" s="205" t="s">
        <v>2013</v>
      </c>
      <c r="R93" s="198" t="s">
        <v>619</v>
      </c>
      <c r="S93" s="206" t="e">
        <f t="shared" ca="1" si="3"/>
        <v>#REF!</v>
      </c>
      <c r="T93" s="206" t="e">
        <f ca="1">IF(B93="","",IF(ISERROR(MATCH($J93,[3]SorP!$B$1:$B$6230,0)),"",INDIRECT("'SorP'!$A$"&amp;MATCH($J93,[3]SorP!$B$1:$B$6230,0))))</f>
        <v>#REF!</v>
      </c>
      <c r="U93" s="207"/>
      <c r="V93" s="208">
        <f>IF(C93="",NA(),IF(OR(C93="Smelter not listed",C93="Smelter not yet identified"),MATCH($B93&amp;$D93,'[3]Smelter Look-up'!$J:$J,0),MATCH($B93&amp;$C93,'[3]Smelter Look-up'!$J:$J,0)))</f>
        <v>191</v>
      </c>
      <c r="X93" s="83">
        <f t="shared" si="4"/>
        <v>0</v>
      </c>
      <c r="AB93" s="84" t="str">
        <f t="shared" si="5"/>
        <v>GoldNavoi Mining and Metallurgical Combinat</v>
      </c>
    </row>
    <row r="94" spans="1:28" s="83" customFormat="1" ht="20.25" customHeight="1">
      <c r="A94" s="206" t="s">
        <v>1659</v>
      </c>
      <c r="B94" s="198" t="s">
        <v>249</v>
      </c>
      <c r="C94" s="199" t="s">
        <v>1658</v>
      </c>
      <c r="D94" s="200"/>
      <c r="E94" s="198" t="s">
        <v>304</v>
      </c>
      <c r="F94" s="198" t="s">
        <v>1659</v>
      </c>
      <c r="G94" s="198" t="s">
        <v>265</v>
      </c>
      <c r="H94" s="201">
        <v>0</v>
      </c>
      <c r="I94" s="202" t="s">
        <v>1660</v>
      </c>
      <c r="J94" s="202" t="s">
        <v>559</v>
      </c>
      <c r="K94" s="203"/>
      <c r="L94" s="203"/>
      <c r="M94" s="203"/>
      <c r="N94" s="203"/>
      <c r="O94" s="203"/>
      <c r="P94" s="204"/>
      <c r="Q94" s="205" t="s">
        <v>1868</v>
      </c>
      <c r="R94" s="198" t="s">
        <v>1658</v>
      </c>
      <c r="S94" s="206" t="e">
        <f t="shared" ca="1" si="3"/>
        <v>#REF!</v>
      </c>
      <c r="T94" s="206" t="e">
        <f ca="1">IF(B94="","",IF(ISERROR(MATCH($J94,[3]SorP!$B$1:$B$6230,0)),"",INDIRECT("'SorP'!$A$"&amp;MATCH($J94,[3]SorP!$B$1:$B$6230,0))))</f>
        <v>#REF!</v>
      </c>
      <c r="U94" s="207"/>
      <c r="V94" s="208">
        <f>IF(C94="",NA(),IF(OR(C94="Smelter not listed",C94="Smelter not yet identified"),MATCH($B94&amp;$D94,'[3]Smelter Look-up'!$J:$J,0),MATCH($B94&amp;$C94,'[3]Smelter Look-up'!$J:$J,0)))</f>
        <v>426</v>
      </c>
      <c r="X94" s="83">
        <f t="shared" si="4"/>
        <v>0</v>
      </c>
      <c r="AB94" s="84" t="str">
        <f t="shared" si="5"/>
        <v>TinFabrica Auricchio Industria e Comercio Ltda.</v>
      </c>
    </row>
    <row r="95" spans="1:28" s="83" customFormat="1" ht="20.25" customHeight="1">
      <c r="A95" s="206" t="s">
        <v>1329</v>
      </c>
      <c r="B95" s="198" t="s">
        <v>249</v>
      </c>
      <c r="C95" s="199" t="s">
        <v>1327</v>
      </c>
      <c r="D95" s="200"/>
      <c r="E95" s="198" t="s">
        <v>1328</v>
      </c>
      <c r="F95" s="198" t="s">
        <v>1329</v>
      </c>
      <c r="G95" s="198" t="s">
        <v>265</v>
      </c>
      <c r="H95" s="201">
        <v>0</v>
      </c>
      <c r="I95" s="202" t="s">
        <v>1330</v>
      </c>
      <c r="J95" s="202" t="s">
        <v>1599</v>
      </c>
      <c r="K95" s="203"/>
      <c r="L95" s="203"/>
      <c r="M95" s="203"/>
      <c r="N95" s="203"/>
      <c r="O95" s="203" t="s">
        <v>2014</v>
      </c>
      <c r="P95" s="204"/>
      <c r="Q95" s="205" t="s">
        <v>1868</v>
      </c>
      <c r="R95" s="198" t="s">
        <v>1327</v>
      </c>
      <c r="S95" s="206" t="e">
        <f t="shared" ca="1" si="3"/>
        <v>#REF!</v>
      </c>
      <c r="T95" s="206" t="e">
        <f ca="1">IF(B95="","",IF(ISERROR(MATCH($J95,[3]SorP!$B$1:$B$6230,0)),"",INDIRECT("'SorP'!$A$"&amp;MATCH($J95,[3]SorP!$B$1:$B$6230,0))))</f>
        <v>#REF!</v>
      </c>
      <c r="U95" s="207"/>
      <c r="V95" s="208">
        <f>IF(C95="",NA(),IF(OR(C95="Smelter not listed",C95="Smelter not yet identified"),MATCH($B95&amp;$D95,'[3]Smelter Look-up'!$J:$J,0),MATCH($B95&amp;$C95,'[3]Smelter Look-up'!$J:$J,0)))</f>
        <v>454</v>
      </c>
      <c r="X95" s="83">
        <f t="shared" si="4"/>
        <v>0</v>
      </c>
      <c r="AB95" s="84" t="str">
        <f t="shared" si="5"/>
        <v>TinLuna Smelter, Ltd.</v>
      </c>
    </row>
    <row r="96" spans="1:28" s="83" customFormat="1" ht="20.25" customHeight="1">
      <c r="A96" s="206" t="s">
        <v>1614</v>
      </c>
      <c r="B96" s="198" t="s">
        <v>249</v>
      </c>
      <c r="C96" s="199" t="s">
        <v>1613</v>
      </c>
      <c r="D96" s="200"/>
      <c r="E96" s="198" t="s">
        <v>665</v>
      </c>
      <c r="F96" s="198" t="s">
        <v>1614</v>
      </c>
      <c r="G96" s="198" t="s">
        <v>265</v>
      </c>
      <c r="H96" s="201">
        <v>0</v>
      </c>
      <c r="I96" s="202" t="s">
        <v>1615</v>
      </c>
      <c r="J96" s="202" t="s">
        <v>940</v>
      </c>
      <c r="K96" s="203"/>
      <c r="L96" s="203"/>
      <c r="M96" s="203"/>
      <c r="N96" s="203"/>
      <c r="O96" s="203" t="s">
        <v>2015</v>
      </c>
      <c r="P96" s="204"/>
      <c r="Q96" s="205" t="s">
        <v>1868</v>
      </c>
      <c r="R96" s="198" t="s">
        <v>1613</v>
      </c>
      <c r="S96" s="206" t="e">
        <f t="shared" ca="1" si="3"/>
        <v>#REF!</v>
      </c>
      <c r="T96" s="206" t="e">
        <f ca="1">IF(B96="","",IF(ISERROR(MATCH($J96,[3]SorP!$B$1:$B$6230,0)),"",INDIRECT("'SorP'!$A$"&amp;MATCH($J96,[3]SorP!$B$1:$B$6230,0))))</f>
        <v>#REF!</v>
      </c>
      <c r="U96" s="207"/>
      <c r="V96" s="208">
        <f>IF(C96="",NA(),IF(OR(C96="Smelter not listed",C96="Smelter not yet identified"),MATCH($B96&amp;$D96,'[3]Smelter Look-up'!$J:$J,0),MATCH($B96&amp;$C96,'[3]Smelter Look-up'!$J:$J,0)))</f>
        <v>501</v>
      </c>
      <c r="X96" s="83">
        <f t="shared" si="4"/>
        <v>0</v>
      </c>
      <c r="AB96" s="84" t="str">
        <f t="shared" si="5"/>
        <v>TinPT Rajawali Rimba Perkasa</v>
      </c>
    </row>
    <row r="97" spans="1:28" s="83" customFormat="1" ht="20.25" customHeight="1">
      <c r="A97" s="206" t="s">
        <v>877</v>
      </c>
      <c r="B97" s="198" t="s">
        <v>249</v>
      </c>
      <c r="C97" s="199" t="s">
        <v>878</v>
      </c>
      <c r="D97" s="200"/>
      <c r="E97" s="198" t="s">
        <v>385</v>
      </c>
      <c r="F97" s="198" t="s">
        <v>877</v>
      </c>
      <c r="G97" s="198" t="s">
        <v>265</v>
      </c>
      <c r="H97" s="201">
        <v>0</v>
      </c>
      <c r="I97" s="202" t="s">
        <v>879</v>
      </c>
      <c r="J97" s="202" t="s">
        <v>435</v>
      </c>
      <c r="K97" s="203" t="s">
        <v>2016</v>
      </c>
      <c r="L97" s="203" t="s">
        <v>2017</v>
      </c>
      <c r="M97" s="203"/>
      <c r="N97" s="203"/>
      <c r="O97" s="203" t="s">
        <v>2018</v>
      </c>
      <c r="P97" s="204"/>
      <c r="Q97" s="205" t="s">
        <v>1868</v>
      </c>
      <c r="R97" s="198" t="s">
        <v>878</v>
      </c>
      <c r="S97" s="206" t="e">
        <f t="shared" ca="1" si="3"/>
        <v>#REF!</v>
      </c>
      <c r="T97" s="206" t="e">
        <f ca="1">IF(B97="","",IF(ISERROR(MATCH($J97,[3]SorP!$B$1:$B$6230,0)),"",INDIRECT("'SorP'!$A$"&amp;MATCH($J97,[3]SorP!$B$1:$B$6230,0))))</f>
        <v>#REF!</v>
      </c>
      <c r="U97" s="207"/>
      <c r="V97" s="208">
        <f>IF(C97="",NA(),IF(OR(C97="Smelter not listed",C97="Smelter not yet identified"),MATCH($B97&amp;$D97,'[3]Smelter Look-up'!$J:$J,0),MATCH($B97&amp;$C97,'[3]Smelter Look-up'!$J:$J,0)))</f>
        <v>439</v>
      </c>
      <c r="X97" s="83">
        <f t="shared" si="4"/>
        <v>0</v>
      </c>
      <c r="AB97" s="84" t="str">
        <f t="shared" si="5"/>
        <v>TinGuangdong Hanhe Non-Ferrous Metal Co., Ltd.</v>
      </c>
    </row>
    <row r="98" spans="1:28" s="83" customFormat="1" ht="20.25" customHeight="1">
      <c r="A98" s="206" t="s">
        <v>699</v>
      </c>
      <c r="B98" s="198" t="s">
        <v>251</v>
      </c>
      <c r="C98" s="199" t="s">
        <v>700</v>
      </c>
      <c r="D98" s="200"/>
      <c r="E98" s="198" t="s">
        <v>264</v>
      </c>
      <c r="F98" s="198" t="s">
        <v>699</v>
      </c>
      <c r="G98" s="198" t="s">
        <v>265</v>
      </c>
      <c r="H98" s="201">
        <v>0</v>
      </c>
      <c r="I98" s="202" t="s">
        <v>378</v>
      </c>
      <c r="J98" s="202" t="s">
        <v>379</v>
      </c>
      <c r="K98" s="203"/>
      <c r="L98" s="203"/>
      <c r="M98" s="203"/>
      <c r="N98" s="203"/>
      <c r="O98" s="203" t="s">
        <v>2019</v>
      </c>
      <c r="P98" s="204"/>
      <c r="Q98" s="205" t="s">
        <v>1868</v>
      </c>
      <c r="R98" s="198" t="s">
        <v>700</v>
      </c>
      <c r="S98" s="206" t="e">
        <f t="shared" ca="1" si="3"/>
        <v>#REF!</v>
      </c>
      <c r="T98" s="206" t="e">
        <f ca="1">IF(B98="","",IF(ISERROR(MATCH($J98,[3]SorP!$B$1:$B$6230,0)),"",INDIRECT("'SorP'!$A$"&amp;MATCH($J98,[3]SorP!$B$1:$B$6230,0))))</f>
        <v>#REF!</v>
      </c>
      <c r="U98" s="207"/>
      <c r="V98" s="208">
        <f>IF(C98="",NA(),IF(OR(C98="Smelter not listed",C98="Smelter not yet identified"),MATCH($B98&amp;$D98,'[3]Smelter Look-up'!$J:$J,0),MATCH($B98&amp;$C98,'[3]Smelter Look-up'!$J:$J,0)))</f>
        <v>223</v>
      </c>
      <c r="X98" s="83">
        <f t="shared" si="4"/>
        <v>0</v>
      </c>
      <c r="AB98" s="84" t="str">
        <f t="shared" si="5"/>
        <v>GoldSafimet S.p.A</v>
      </c>
    </row>
    <row r="99" spans="1:28" s="83" customFormat="1" ht="20.25" customHeight="1">
      <c r="A99" s="206" t="s">
        <v>840</v>
      </c>
      <c r="B99" s="198" t="s">
        <v>249</v>
      </c>
      <c r="C99" s="199" t="s">
        <v>841</v>
      </c>
      <c r="D99" s="200"/>
      <c r="E99" s="198" t="s">
        <v>385</v>
      </c>
      <c r="F99" s="198" t="s">
        <v>840</v>
      </c>
      <c r="G99" s="198" t="s">
        <v>265</v>
      </c>
      <c r="H99" s="201">
        <v>0</v>
      </c>
      <c r="I99" s="202" t="s">
        <v>842</v>
      </c>
      <c r="J99" s="202" t="s">
        <v>467</v>
      </c>
      <c r="K99" s="203"/>
      <c r="L99" s="203"/>
      <c r="M99" s="203"/>
      <c r="N99" s="203"/>
      <c r="O99" s="203" t="s">
        <v>2020</v>
      </c>
      <c r="P99" s="204"/>
      <c r="Q99" s="205" t="s">
        <v>1868</v>
      </c>
      <c r="R99" s="198" t="s">
        <v>841</v>
      </c>
      <c r="S99" s="206" t="e">
        <f t="shared" ca="1" si="3"/>
        <v>#REF!</v>
      </c>
      <c r="T99" s="206" t="e">
        <f ca="1">IF(B99="","",IF(ISERROR(MATCH($J99,[3]SorP!$B$1:$B$6230,0)),"",INDIRECT("'SorP'!$A$"&amp;MATCH($J99,[3]SorP!$B$1:$B$6230,0))))</f>
        <v>#REF!</v>
      </c>
      <c r="U99" s="207"/>
      <c r="V99" s="208">
        <f>IF(C99="",NA(),IF(OR(C99="Smelter not listed",C99="Smelter not yet identified"),MATCH($B99&amp;$D99,'[3]Smelter Look-up'!$J:$J,0),MATCH($B99&amp;$C99,'[3]Smelter Look-up'!$J:$J,0)))</f>
        <v>400</v>
      </c>
      <c r="X99" s="83">
        <f t="shared" si="4"/>
        <v>0</v>
      </c>
      <c r="AB99" s="84" t="str">
        <f t="shared" si="5"/>
        <v>TinChifeng Dajingzi Tin Industry Co., Ltd.</v>
      </c>
    </row>
    <row r="100" spans="1:28" s="83" customFormat="1" ht="20.25" customHeight="1">
      <c r="A100" s="206" t="s">
        <v>1339</v>
      </c>
      <c r="B100" s="198" t="s">
        <v>249</v>
      </c>
      <c r="C100" s="199" t="s">
        <v>1338</v>
      </c>
      <c r="D100" s="200"/>
      <c r="E100" s="198" t="s">
        <v>665</v>
      </c>
      <c r="F100" s="198" t="s">
        <v>1339</v>
      </c>
      <c r="G100" s="198" t="s">
        <v>265</v>
      </c>
      <c r="H100" s="201">
        <v>0</v>
      </c>
      <c r="I100" s="202" t="s">
        <v>1606</v>
      </c>
      <c r="J100" s="202" t="s">
        <v>940</v>
      </c>
      <c r="K100" s="203"/>
      <c r="L100" s="203"/>
      <c r="M100" s="203"/>
      <c r="N100" s="203"/>
      <c r="O100" s="203" t="s">
        <v>2021</v>
      </c>
      <c r="P100" s="204"/>
      <c r="Q100" s="205" t="s">
        <v>1868</v>
      </c>
      <c r="R100" s="198" t="s">
        <v>1338</v>
      </c>
      <c r="S100" s="206" t="e">
        <f t="shared" ca="1" si="3"/>
        <v>#REF!</v>
      </c>
      <c r="T100" s="206" t="e">
        <f ca="1">IF(B100="","",IF(ISERROR(MATCH($J100,[3]SorP!$B$1:$B$6230,0)),"",INDIRECT("'SorP'!$A$"&amp;MATCH($J100,[3]SorP!$B$1:$B$6230,0))))</f>
        <v>#REF!</v>
      </c>
      <c r="U100" s="207"/>
      <c r="V100" s="208">
        <f>IF(C100="",NA(),IF(OR(C100="Smelter not listed",C100="Smelter not yet identified"),MATCH($B100&amp;$D100,'[3]Smelter Look-up'!$J:$J,0),MATCH($B100&amp;$C100,'[3]Smelter Look-up'!$J:$J,0)))</f>
        <v>488</v>
      </c>
      <c r="X100" s="83">
        <f t="shared" si="4"/>
        <v>0</v>
      </c>
      <c r="AB100" s="84" t="str">
        <f t="shared" si="5"/>
        <v>TinPT Bangka Serumpun</v>
      </c>
    </row>
    <row r="101" spans="1:28" s="83" customFormat="1" ht="20.25" customHeight="1">
      <c r="A101" s="206" t="s">
        <v>885</v>
      </c>
      <c r="B101" s="198" t="s">
        <v>249</v>
      </c>
      <c r="C101" s="199" t="s">
        <v>886</v>
      </c>
      <c r="D101" s="200"/>
      <c r="E101" s="198" t="s">
        <v>385</v>
      </c>
      <c r="F101" s="198" t="s">
        <v>885</v>
      </c>
      <c r="G101" s="198" t="s">
        <v>265</v>
      </c>
      <c r="H101" s="201">
        <v>0</v>
      </c>
      <c r="I101" s="202" t="s">
        <v>887</v>
      </c>
      <c r="J101" s="202" t="s">
        <v>781</v>
      </c>
      <c r="K101" s="203"/>
      <c r="L101" s="203"/>
      <c r="M101" s="203"/>
      <c r="N101" s="203"/>
      <c r="O101" s="203" t="s">
        <v>2022</v>
      </c>
      <c r="P101" s="204"/>
      <c r="Q101" s="205" t="s">
        <v>1868</v>
      </c>
      <c r="R101" s="198" t="s">
        <v>886</v>
      </c>
      <c r="S101" s="206" t="e">
        <f t="shared" ca="1" si="3"/>
        <v>#REF!</v>
      </c>
      <c r="T101" s="206" t="e">
        <f ca="1">IF(B101="","",IF(ISERROR(MATCH($J101,[3]SorP!$B$1:$B$6230,0)),"",INDIRECT("'SorP'!$A$"&amp;MATCH($J101,[3]SorP!$B$1:$B$6230,0))))</f>
        <v>#REF!</v>
      </c>
      <c r="U101" s="207"/>
      <c r="V101" s="208">
        <f>IF(C101="",NA(),IF(OR(C101="Smelter not listed",C101="Smelter not yet identified"),MATCH($B101&amp;$D101,'[3]Smelter Look-up'!$J:$J,0),MATCH($B101&amp;$C101,'[3]Smelter Look-up'!$J:$J,0)))</f>
        <v>455</v>
      </c>
      <c r="X101" s="83">
        <f t="shared" si="4"/>
        <v>0</v>
      </c>
      <c r="AB101" s="84" t="str">
        <f t="shared" si="5"/>
        <v>TinMa'anshan Weitai Tin Co., Ltd.</v>
      </c>
    </row>
    <row r="102" spans="1:28" s="83" customFormat="1" ht="20.25" customHeight="1">
      <c r="A102" s="206" t="s">
        <v>974</v>
      </c>
      <c r="B102" s="198" t="s">
        <v>249</v>
      </c>
      <c r="C102" s="199" t="s">
        <v>975</v>
      </c>
      <c r="D102" s="200"/>
      <c r="E102" s="198" t="s">
        <v>270</v>
      </c>
      <c r="F102" s="198" t="s">
        <v>974</v>
      </c>
      <c r="G102" s="198" t="s">
        <v>265</v>
      </c>
      <c r="H102" s="201">
        <v>0</v>
      </c>
      <c r="I102" s="202" t="s">
        <v>976</v>
      </c>
      <c r="J102" s="202" t="s">
        <v>272</v>
      </c>
      <c r="K102" s="203"/>
      <c r="L102" s="203"/>
      <c r="M102" s="203"/>
      <c r="N102" s="203"/>
      <c r="O102" s="203" t="s">
        <v>2023</v>
      </c>
      <c r="P102" s="204"/>
      <c r="Q102" s="205" t="s">
        <v>1868</v>
      </c>
      <c r="R102" s="198" t="s">
        <v>975</v>
      </c>
      <c r="S102" s="206" t="e">
        <f t="shared" ca="1" si="3"/>
        <v>#REF!</v>
      </c>
      <c r="T102" s="206" t="e">
        <f ca="1">IF(B102="","",IF(ISERROR(MATCH($J102,[3]SorP!$B$1:$B$6230,0)),"",INDIRECT("'SorP'!$A$"&amp;MATCH($J102,[3]SorP!$B$1:$B$6230,0))))</f>
        <v>#REF!</v>
      </c>
      <c r="U102" s="207"/>
      <c r="V102" s="208">
        <f>IF(C102="",NA(),IF(OR(C102="Smelter not listed",C102="Smelter not yet identified"),MATCH($B102&amp;$D102,'[3]Smelter Look-up'!$J:$J,0),MATCH($B102&amp;$C102,'[3]Smelter Look-up'!$J:$J,0)))</f>
        <v>527</v>
      </c>
      <c r="X102" s="83">
        <f t="shared" si="4"/>
        <v>0</v>
      </c>
      <c r="AB102" s="84" t="str">
        <f t="shared" si="5"/>
        <v>TinTin Technology &amp; Refining</v>
      </c>
    </row>
    <row r="103" spans="1:28" s="83" customFormat="1" ht="20.25" customHeight="1">
      <c r="A103" s="206" t="s">
        <v>262</v>
      </c>
      <c r="B103" s="198" t="s">
        <v>251</v>
      </c>
      <c r="C103" s="199" t="s">
        <v>263</v>
      </c>
      <c r="D103" s="200"/>
      <c r="E103" s="198" t="s">
        <v>264</v>
      </c>
      <c r="F103" s="198" t="s">
        <v>262</v>
      </c>
      <c r="G103" s="198" t="s">
        <v>265</v>
      </c>
      <c r="H103" s="201">
        <v>0</v>
      </c>
      <c r="I103" s="202" t="s">
        <v>266</v>
      </c>
      <c r="J103" s="202" t="s">
        <v>267</v>
      </c>
      <c r="K103" s="203"/>
      <c r="L103" s="203"/>
      <c r="M103" s="203"/>
      <c r="N103" s="203"/>
      <c r="O103" s="203" t="s">
        <v>2024</v>
      </c>
      <c r="P103" s="204"/>
      <c r="Q103" s="205" t="s">
        <v>1868</v>
      </c>
      <c r="R103" s="198" t="s">
        <v>263</v>
      </c>
      <c r="S103" s="206" t="e">
        <f t="shared" ca="1" si="3"/>
        <v>#REF!</v>
      </c>
      <c r="T103" s="206" t="e">
        <f ca="1">IF(B103="","",IF(ISERROR(MATCH($J103,[3]SorP!$B$1:$B$6230,0)),"",INDIRECT("'SorP'!$A$"&amp;MATCH($J103,[3]SorP!$B$1:$B$6230,0))))</f>
        <v>#REF!</v>
      </c>
      <c r="U103" s="207"/>
      <c r="V103" s="208">
        <f>IF(C103="",NA(),IF(OR(C103="Smelter not listed",C103="Smelter not yet identified"),MATCH($B103&amp;$D103,'[3]Smelter Look-up'!$J:$J,0),MATCH($B103&amp;$C103,'[3]Smelter Look-up'!$J:$J,0)))</f>
        <v>5</v>
      </c>
      <c r="X103" s="83">
        <f t="shared" si="4"/>
        <v>0</v>
      </c>
      <c r="AB103" s="84" t="str">
        <f t="shared" si="5"/>
        <v>Gold8853 S.p.A.</v>
      </c>
    </row>
    <row r="104" spans="1:28" s="83" customFormat="1" ht="20.25" customHeight="1">
      <c r="A104" s="206" t="s">
        <v>541</v>
      </c>
      <c r="B104" s="198" t="s">
        <v>251</v>
      </c>
      <c r="C104" s="199" t="s">
        <v>542</v>
      </c>
      <c r="D104" s="200"/>
      <c r="E104" s="198" t="s">
        <v>543</v>
      </c>
      <c r="F104" s="198" t="s">
        <v>541</v>
      </c>
      <c r="G104" s="198" t="s">
        <v>265</v>
      </c>
      <c r="H104" s="201">
        <v>0</v>
      </c>
      <c r="I104" s="202" t="s">
        <v>544</v>
      </c>
      <c r="J104" s="202" t="s">
        <v>544</v>
      </c>
      <c r="K104" s="203"/>
      <c r="L104" s="203"/>
      <c r="M104" s="203"/>
      <c r="N104" s="203"/>
      <c r="O104" s="203" t="s">
        <v>2025</v>
      </c>
      <c r="P104" s="204"/>
      <c r="Q104" s="205" t="s">
        <v>1868</v>
      </c>
      <c r="R104" s="198" t="s">
        <v>542</v>
      </c>
      <c r="S104" s="206" t="e">
        <f t="shared" ca="1" si="3"/>
        <v>#REF!</v>
      </c>
      <c r="T104" s="206" t="e">
        <f ca="1">IF(B104="","",IF(ISERROR(MATCH($J104,[3]SorP!$B$1:$B$6230,0)),"",INDIRECT("'SorP'!$A$"&amp;MATCH($J104,[3]SorP!$B$1:$B$6230,0))))</f>
        <v>#REF!</v>
      </c>
      <c r="U104" s="207"/>
      <c r="V104" s="208">
        <f>IF(C104="",NA(),IF(OR(C104="Smelter not listed",C104="Smelter not yet identified"),MATCH($B104&amp;$D104,'[3]Smelter Look-up'!$J:$J,0),MATCH($B104&amp;$C104,'[3]Smelter Look-up'!$J:$J,0)))</f>
        <v>157</v>
      </c>
      <c r="X104" s="83">
        <f t="shared" si="4"/>
        <v>0</v>
      </c>
      <c r="AB104" s="84" t="str">
        <f t="shared" si="5"/>
        <v>GoldL'Orfebre S.A.</v>
      </c>
    </row>
    <row r="105" spans="1:28" s="83" customFormat="1" ht="20.25" customHeight="1">
      <c r="A105" s="206" t="s">
        <v>1199</v>
      </c>
      <c r="B105" s="198" t="s">
        <v>248</v>
      </c>
      <c r="C105" s="199" t="s">
        <v>1198</v>
      </c>
      <c r="D105" s="200"/>
      <c r="E105" s="198" t="s">
        <v>294</v>
      </c>
      <c r="F105" s="198" t="s">
        <v>1199</v>
      </c>
      <c r="G105" s="198" t="s">
        <v>265</v>
      </c>
      <c r="H105" s="201">
        <v>0</v>
      </c>
      <c r="I105" s="202" t="s">
        <v>1200</v>
      </c>
      <c r="J105" s="202" t="s">
        <v>1201</v>
      </c>
      <c r="K105" s="203" t="s">
        <v>2026</v>
      </c>
      <c r="L105" s="203" t="s">
        <v>2027</v>
      </c>
      <c r="M105" s="203"/>
      <c r="N105" s="203" t="s">
        <v>2028</v>
      </c>
      <c r="O105" s="203" t="s">
        <v>2029</v>
      </c>
      <c r="P105" s="204"/>
      <c r="Q105" s="205" t="s">
        <v>1905</v>
      </c>
      <c r="R105" s="198" t="s">
        <v>1198</v>
      </c>
      <c r="S105" s="206" t="e">
        <f t="shared" ca="1" si="3"/>
        <v>#REF!</v>
      </c>
      <c r="T105" s="206" t="e">
        <f ca="1">IF(B105="","",IF(ISERROR(MATCH($J105,[3]SorP!$B$1:$B$6230,0)),"",INDIRECT("'SorP'!$A$"&amp;MATCH($J105,[3]SorP!$B$1:$B$6230,0))))</f>
        <v>#REF!</v>
      </c>
      <c r="U105" s="207"/>
      <c r="V105" s="208">
        <f>IF(C105="",NA(),IF(OR(C105="Smelter not listed",C105="Smelter not yet identified"),MATCH($B105&amp;$D105,'[3]Smelter Look-up'!$J:$J,0),MATCH($B105&amp;$C105,'[3]Smelter Look-up'!$J:$J,0)))</f>
        <v>336</v>
      </c>
      <c r="X105" s="83">
        <f t="shared" si="4"/>
        <v>0</v>
      </c>
      <c r="AB105" s="84" t="str">
        <f t="shared" si="5"/>
        <v>TantalumH.C. Starck Hermsdorf GmbH</v>
      </c>
    </row>
    <row r="106" spans="1:28" s="83" customFormat="1" ht="20.25" customHeight="1">
      <c r="A106" s="206" t="s">
        <v>1213</v>
      </c>
      <c r="B106" s="198" t="s">
        <v>248</v>
      </c>
      <c r="C106" s="199" t="s">
        <v>1594</v>
      </c>
      <c r="D106" s="200"/>
      <c r="E106" s="198" t="s">
        <v>294</v>
      </c>
      <c r="F106" s="198" t="s">
        <v>1213</v>
      </c>
      <c r="G106" s="198" t="s">
        <v>265</v>
      </c>
      <c r="H106" s="201">
        <v>0</v>
      </c>
      <c r="I106" s="202" t="s">
        <v>1214</v>
      </c>
      <c r="J106" s="202" t="s">
        <v>1215</v>
      </c>
      <c r="K106" s="203" t="s">
        <v>2030</v>
      </c>
      <c r="L106" s="203" t="s">
        <v>2031</v>
      </c>
      <c r="M106" s="203"/>
      <c r="N106" s="203" t="s">
        <v>2032</v>
      </c>
      <c r="O106" s="203" t="s">
        <v>2033</v>
      </c>
      <c r="P106" s="204" t="s">
        <v>233</v>
      </c>
      <c r="Q106" s="205" t="s">
        <v>1905</v>
      </c>
      <c r="R106" s="198" t="s">
        <v>1594</v>
      </c>
      <c r="S106" s="206" t="e">
        <f t="shared" ca="1" si="3"/>
        <v>#REF!</v>
      </c>
      <c r="T106" s="206" t="e">
        <f ca="1">IF(B106="","",IF(ISERROR(MATCH($J106,[3]SorP!$B$1:$B$6230,0)),"",INDIRECT("'SorP'!$A$"&amp;MATCH($J106,[3]SorP!$B$1:$B$6230,0))))</f>
        <v>#REF!</v>
      </c>
      <c r="U106" s="207"/>
      <c r="V106" s="208">
        <f>IF(C106="",NA(),IF(OR(C106="Smelter not listed",C106="Smelter not yet identified"),MATCH($B106&amp;$D106,'[3]Smelter Look-up'!$J:$J,0),MATCH($B106&amp;$C106,'[3]Smelter Look-up'!$J:$J,0)))</f>
        <v>375</v>
      </c>
      <c r="X106" s="83">
        <f t="shared" si="4"/>
        <v>0</v>
      </c>
      <c r="AB106" s="84" t="str">
        <f t="shared" si="5"/>
        <v>TantalumTANIOBIS GmbH</v>
      </c>
    </row>
    <row r="107" spans="1:28" s="83" customFormat="1" ht="20.25" customHeight="1">
      <c r="A107" s="206" t="s">
        <v>1195</v>
      </c>
      <c r="B107" s="198" t="s">
        <v>248</v>
      </c>
      <c r="C107" s="199" t="s">
        <v>1591</v>
      </c>
      <c r="D107" s="200"/>
      <c r="E107" s="198" t="s">
        <v>797</v>
      </c>
      <c r="F107" s="198" t="s">
        <v>1195</v>
      </c>
      <c r="G107" s="198" t="s">
        <v>265</v>
      </c>
      <c r="H107" s="201">
        <v>0</v>
      </c>
      <c r="I107" s="202" t="s">
        <v>1196</v>
      </c>
      <c r="J107" s="202" t="s">
        <v>1197</v>
      </c>
      <c r="K107" s="203" t="s">
        <v>2030</v>
      </c>
      <c r="L107" s="203" t="s">
        <v>2031</v>
      </c>
      <c r="M107" s="203"/>
      <c r="N107" s="203" t="s">
        <v>2032</v>
      </c>
      <c r="O107" s="203" t="s">
        <v>2034</v>
      </c>
      <c r="P107" s="204" t="s">
        <v>233</v>
      </c>
      <c r="Q107" s="205" t="s">
        <v>1905</v>
      </c>
      <c r="R107" s="198" t="s">
        <v>1591</v>
      </c>
      <c r="S107" s="206" t="e">
        <f t="shared" ca="1" si="3"/>
        <v>#REF!</v>
      </c>
      <c r="T107" s="206" t="e">
        <f ca="1">IF(B107="","",IF(ISERROR(MATCH($J107,[3]SorP!$B$1:$B$6230,0)),"",INDIRECT("'SorP'!$A$"&amp;MATCH($J107,[3]SorP!$B$1:$B$6230,0))))</f>
        <v>#REF!</v>
      </c>
      <c r="U107" s="207"/>
      <c r="V107" s="208">
        <f>IF(C107="",NA(),IF(OR(C107="Smelter not listed",C107="Smelter not yet identified"),MATCH($B107&amp;$D107,'[3]Smelter Look-up'!$J:$J,0),MATCH($B107&amp;$C107,'[3]Smelter Look-up'!$J:$J,0)))</f>
        <v>374</v>
      </c>
      <c r="X107" s="83">
        <f t="shared" si="4"/>
        <v>0</v>
      </c>
      <c r="AB107" s="84" t="str">
        <f t="shared" si="5"/>
        <v>TantalumTANIOBIS Co., Ltd.</v>
      </c>
    </row>
    <row r="108" spans="1:28" s="83" customFormat="1" ht="20.25" customHeight="1">
      <c r="A108" s="206" t="s">
        <v>1203</v>
      </c>
      <c r="B108" s="198" t="s">
        <v>248</v>
      </c>
      <c r="C108" s="199" t="s">
        <v>1202</v>
      </c>
      <c r="D108" s="200"/>
      <c r="E108" s="198" t="s">
        <v>270</v>
      </c>
      <c r="F108" s="198" t="s">
        <v>1203</v>
      </c>
      <c r="G108" s="198" t="s">
        <v>265</v>
      </c>
      <c r="H108" s="201">
        <v>0</v>
      </c>
      <c r="I108" s="202" t="s">
        <v>1204</v>
      </c>
      <c r="J108" s="202" t="s">
        <v>586</v>
      </c>
      <c r="K108" s="203" t="s">
        <v>2035</v>
      </c>
      <c r="L108" s="203" t="s">
        <v>2036</v>
      </c>
      <c r="M108" s="203"/>
      <c r="N108" s="203" t="s">
        <v>2037</v>
      </c>
      <c r="O108" s="203" t="s">
        <v>2038</v>
      </c>
      <c r="P108" s="204" t="s">
        <v>233</v>
      </c>
      <c r="Q108" s="205" t="s">
        <v>1905</v>
      </c>
      <c r="R108" s="198" t="s">
        <v>1202</v>
      </c>
      <c r="S108" s="206" t="e">
        <f t="shared" ca="1" si="3"/>
        <v>#REF!</v>
      </c>
      <c r="T108" s="206" t="e">
        <f ca="1">IF(B108="","",IF(ISERROR(MATCH($J108,[3]SorP!$B$1:$B$6230,0)),"",INDIRECT("'SorP'!$A$"&amp;MATCH($J108,[3]SorP!$B$1:$B$6230,0))))</f>
        <v>#REF!</v>
      </c>
      <c r="U108" s="207"/>
      <c r="V108" s="208">
        <f>IF(C108="",NA(),IF(OR(C108="Smelter not listed",C108="Smelter not yet identified"),MATCH($B108&amp;$D108,'[3]Smelter Look-up'!$J:$J,0),MATCH($B108&amp;$C108,'[3]Smelter Look-up'!$J:$J,0)))</f>
        <v>337</v>
      </c>
      <c r="X108" s="83">
        <f t="shared" si="4"/>
        <v>0</v>
      </c>
      <c r="AB108" s="84" t="str">
        <f t="shared" si="5"/>
        <v>TantalumH.C. Starck Inc.</v>
      </c>
    </row>
    <row r="109" spans="1:28" s="83" customFormat="1" ht="20.25" customHeight="1">
      <c r="A109" s="206" t="s">
        <v>1206</v>
      </c>
      <c r="B109" s="198" t="s">
        <v>248</v>
      </c>
      <c r="C109" s="199" t="s">
        <v>1592</v>
      </c>
      <c r="D109" s="200"/>
      <c r="E109" s="198" t="s">
        <v>284</v>
      </c>
      <c r="F109" s="198" t="s">
        <v>1206</v>
      </c>
      <c r="G109" s="198" t="s">
        <v>265</v>
      </c>
      <c r="H109" s="201">
        <v>0</v>
      </c>
      <c r="I109" s="202" t="s">
        <v>1207</v>
      </c>
      <c r="J109" s="202" t="s">
        <v>1208</v>
      </c>
      <c r="K109" s="203" t="s">
        <v>2039</v>
      </c>
      <c r="L109" s="203" t="s">
        <v>2031</v>
      </c>
      <c r="M109" s="203"/>
      <c r="N109" s="203" t="s">
        <v>2032</v>
      </c>
      <c r="O109" s="203" t="s">
        <v>2040</v>
      </c>
      <c r="P109" s="204" t="s">
        <v>233</v>
      </c>
      <c r="Q109" s="205" t="s">
        <v>1905</v>
      </c>
      <c r="R109" s="198" t="s">
        <v>1592</v>
      </c>
      <c r="S109" s="206" t="e">
        <f t="shared" ca="1" si="3"/>
        <v>#REF!</v>
      </c>
      <c r="T109" s="206" t="e">
        <f ca="1">IF(B109="","",IF(ISERROR(MATCH($J109,[3]SorP!$B$1:$B$6230,0)),"",INDIRECT("'SorP'!$A$"&amp;MATCH($J109,[3]SorP!$B$1:$B$6230,0))))</f>
        <v>#REF!</v>
      </c>
      <c r="U109" s="207"/>
      <c r="V109" s="208">
        <f>IF(C109="",NA(),IF(OR(C109="Smelter not listed",C109="Smelter not yet identified"),MATCH($B109&amp;$D109,'[3]Smelter Look-up'!$J:$J,0),MATCH($B109&amp;$C109,'[3]Smelter Look-up'!$J:$J,0)))</f>
        <v>376</v>
      </c>
      <c r="X109" s="83">
        <f t="shared" si="4"/>
        <v>0</v>
      </c>
      <c r="AB109" s="84" t="str">
        <f t="shared" si="5"/>
        <v>TantalumTANIOBIS Japan Co., Ltd.</v>
      </c>
    </row>
    <row r="110" spans="1:28" s="83" customFormat="1" ht="20.25" customHeight="1">
      <c r="A110" s="206" t="s">
        <v>1438</v>
      </c>
      <c r="B110" s="198" t="s">
        <v>250</v>
      </c>
      <c r="C110" s="199" t="s">
        <v>1437</v>
      </c>
      <c r="D110" s="200"/>
      <c r="E110" s="198" t="s">
        <v>385</v>
      </c>
      <c r="F110" s="198" t="s">
        <v>1438</v>
      </c>
      <c r="G110" s="198" t="s">
        <v>265</v>
      </c>
      <c r="H110" s="201">
        <v>0</v>
      </c>
      <c r="I110" s="202" t="s">
        <v>882</v>
      </c>
      <c r="J110" s="202" t="s">
        <v>484</v>
      </c>
      <c r="K110" s="203" t="s">
        <v>2041</v>
      </c>
      <c r="L110" s="203" t="s">
        <v>2042</v>
      </c>
      <c r="M110" s="203"/>
      <c r="N110" s="203"/>
      <c r="O110" s="203" t="s">
        <v>2043</v>
      </c>
      <c r="P110" s="204"/>
      <c r="Q110" s="205" t="s">
        <v>1876</v>
      </c>
      <c r="R110" s="198" t="s">
        <v>1437</v>
      </c>
      <c r="S110" s="206" t="e">
        <f t="shared" ca="1" si="3"/>
        <v>#REF!</v>
      </c>
      <c r="T110" s="206" t="e">
        <f ca="1">IF(B110="","",IF(ISERROR(MATCH($J110,[3]SorP!$B$1:$B$6230,0)),"",INDIRECT("'SorP'!$A$"&amp;MATCH($J110,[3]SorP!$B$1:$B$6230,0))))</f>
        <v>#REF!</v>
      </c>
      <c r="U110" s="207"/>
      <c r="V110" s="208">
        <f>IF(C110="",NA(),IF(OR(C110="Smelter not listed",C110="Smelter not yet identified"),MATCH($B110&amp;$D110,'[3]Smelter Look-up'!$J:$J,0),MATCH($B110&amp;$C110,'[3]Smelter Look-up'!$J:$J,0)))</f>
        <v>593</v>
      </c>
      <c r="X110" s="83">
        <f t="shared" si="4"/>
        <v>0</v>
      </c>
      <c r="AB110" s="84" t="str">
        <f t="shared" si="5"/>
        <v>TungstenJiangwu H.C. Starck Tungsten Products Co., Ltd.</v>
      </c>
    </row>
    <row r="111" spans="1:28" s="83" customFormat="1" ht="20.25" customHeight="1">
      <c r="A111" s="206" t="s">
        <v>1210</v>
      </c>
      <c r="B111" s="198" t="s">
        <v>248</v>
      </c>
      <c r="C111" s="199" t="s">
        <v>1593</v>
      </c>
      <c r="D111" s="200"/>
      <c r="E111" s="198" t="s">
        <v>294</v>
      </c>
      <c r="F111" s="198" t="s">
        <v>1210</v>
      </c>
      <c r="G111" s="198" t="s">
        <v>265</v>
      </c>
      <c r="H111" s="201">
        <v>0</v>
      </c>
      <c r="I111" s="202" t="s">
        <v>1211</v>
      </c>
      <c r="J111" s="202" t="s">
        <v>296</v>
      </c>
      <c r="K111" s="203" t="s">
        <v>2039</v>
      </c>
      <c r="L111" s="203" t="s">
        <v>2031</v>
      </c>
      <c r="M111" s="203"/>
      <c r="N111" s="203" t="s">
        <v>2032</v>
      </c>
      <c r="O111" s="203" t="s">
        <v>2044</v>
      </c>
      <c r="P111" s="204" t="s">
        <v>233</v>
      </c>
      <c r="Q111" s="205" t="s">
        <v>1905</v>
      </c>
      <c r="R111" s="198" t="s">
        <v>1593</v>
      </c>
      <c r="S111" s="206" t="e">
        <f t="shared" ca="1" si="3"/>
        <v>#REF!</v>
      </c>
      <c r="T111" s="206" t="e">
        <f ca="1">IF(B111="","",IF(ISERROR(MATCH($J111,[3]SorP!$B$1:$B$6230,0)),"",INDIRECT("'SorP'!$A$"&amp;MATCH($J111,[3]SorP!$B$1:$B$6230,0))))</f>
        <v>#REF!</v>
      </c>
      <c r="U111" s="207"/>
      <c r="V111" s="208">
        <f>IF(C111="",NA(),IF(OR(C111="Smelter not listed",C111="Smelter not yet identified"),MATCH($B111&amp;$D111,'[3]Smelter Look-up'!$J:$J,0),MATCH($B111&amp;$C111,'[3]Smelter Look-up'!$J:$J,0)))</f>
        <v>377</v>
      </c>
      <c r="X111" s="83">
        <f t="shared" si="4"/>
        <v>0</v>
      </c>
      <c r="AB111" s="84" t="str">
        <f t="shared" si="5"/>
        <v>TantalumTANIOBIS Smelting GmbH &amp; Co. KG</v>
      </c>
    </row>
    <row r="112" spans="1:28" s="83" customFormat="1" ht="20.25" customHeight="1">
      <c r="A112" s="206" t="s">
        <v>1472</v>
      </c>
      <c r="B112" s="198" t="s">
        <v>250</v>
      </c>
      <c r="C112" s="199" t="s">
        <v>1627</v>
      </c>
      <c r="D112" s="200"/>
      <c r="E112" s="198" t="s">
        <v>835</v>
      </c>
      <c r="F112" s="198" t="s">
        <v>1472</v>
      </c>
      <c r="G112" s="198" t="s">
        <v>265</v>
      </c>
      <c r="H112" s="201">
        <v>0</v>
      </c>
      <c r="I112" s="202" t="s">
        <v>1473</v>
      </c>
      <c r="J112" s="202" t="s">
        <v>969</v>
      </c>
      <c r="K112" s="203"/>
      <c r="L112" s="203"/>
      <c r="M112" s="203"/>
      <c r="N112" s="203"/>
      <c r="O112" s="203" t="s">
        <v>2045</v>
      </c>
      <c r="P112" s="204"/>
      <c r="Q112" s="205" t="s">
        <v>1876</v>
      </c>
      <c r="R112" s="198" t="s">
        <v>1627</v>
      </c>
      <c r="S112" s="206" t="e">
        <f t="shared" ca="1" si="3"/>
        <v>#REF!</v>
      </c>
      <c r="T112" s="206" t="e">
        <f ca="1">IF(B112="","",IF(ISERROR(MATCH($J112,[3]SorP!$B$1:$B$6230,0)),"",INDIRECT("'SorP'!$A$"&amp;MATCH($J112,[3]SorP!$B$1:$B$6230,0))))</f>
        <v>#REF!</v>
      </c>
      <c r="U112" s="207"/>
      <c r="V112" s="208">
        <f>IF(C112="",NA(),IF(OR(C112="Smelter not listed",C112="Smelter not yet identified"),MATCH($B112&amp;$D112,'[3]Smelter Look-up'!$J:$J,0),MATCH($B112&amp;$C112,'[3]Smelter Look-up'!$J:$J,0)))</f>
        <v>609</v>
      </c>
      <c r="X112" s="83">
        <f t="shared" si="4"/>
        <v>0</v>
      </c>
      <c r="AB112" s="84" t="str">
        <f t="shared" si="5"/>
        <v>TungstenMasan High-Tech Materials</v>
      </c>
    </row>
    <row r="113" spans="1:28" s="83" customFormat="1" ht="20.25" customHeight="1">
      <c r="A113" s="206" t="s">
        <v>1422</v>
      </c>
      <c r="B113" s="198" t="s">
        <v>250</v>
      </c>
      <c r="C113" s="199" t="s">
        <v>1593</v>
      </c>
      <c r="D113" s="200"/>
      <c r="E113" s="198" t="s">
        <v>294</v>
      </c>
      <c r="F113" s="198" t="s">
        <v>1422</v>
      </c>
      <c r="G113" s="198" t="s">
        <v>265</v>
      </c>
      <c r="H113" s="201">
        <v>0</v>
      </c>
      <c r="I113" s="202" t="s">
        <v>1211</v>
      </c>
      <c r="J113" s="202" t="s">
        <v>296</v>
      </c>
      <c r="K113" s="203"/>
      <c r="L113" s="203"/>
      <c r="M113" s="203"/>
      <c r="N113" s="203"/>
      <c r="O113" s="203" t="s">
        <v>2046</v>
      </c>
      <c r="P113" s="204"/>
      <c r="Q113" s="205" t="s">
        <v>1876</v>
      </c>
      <c r="R113" s="198" t="s">
        <v>1593</v>
      </c>
      <c r="S113" s="206" t="e">
        <f t="shared" ca="1" si="3"/>
        <v>#REF!</v>
      </c>
      <c r="T113" s="206" t="e">
        <f ca="1">IF(B113="","",IF(ISERROR(MATCH($J113,[3]SorP!$B$1:$B$6230,0)),"",INDIRECT("'SorP'!$A$"&amp;MATCH($J113,[3]SorP!$B$1:$B$6230,0))))</f>
        <v>#REF!</v>
      </c>
      <c r="U113" s="207"/>
      <c r="V113" s="208">
        <f>IF(C113="",NA(),IF(OR(C113="Smelter not listed",C113="Smelter not yet identified"),MATCH($B113&amp;$D113,'[3]Smelter Look-up'!$J:$J,0),MATCH($B113&amp;$C113,'[3]Smelter Look-up'!$J:$J,0)))</f>
        <v>618</v>
      </c>
      <c r="X113" s="83">
        <f t="shared" si="4"/>
        <v>0</v>
      </c>
      <c r="AB113" s="84" t="str">
        <f t="shared" si="5"/>
        <v>TungstenTANIOBIS Smelting GmbH &amp; Co. KG</v>
      </c>
    </row>
    <row r="114" spans="1:28" s="83" customFormat="1" ht="20.25" customHeight="1">
      <c r="A114" s="206" t="s">
        <v>1392</v>
      </c>
      <c r="B114" s="198" t="s">
        <v>250</v>
      </c>
      <c r="C114" s="199" t="s">
        <v>1391</v>
      </c>
      <c r="D114" s="200"/>
      <c r="E114" s="198" t="s">
        <v>385</v>
      </c>
      <c r="F114" s="198" t="s">
        <v>1392</v>
      </c>
      <c r="G114" s="198" t="s">
        <v>265</v>
      </c>
      <c r="H114" s="201">
        <v>0</v>
      </c>
      <c r="I114" s="202" t="s">
        <v>460</v>
      </c>
      <c r="J114" s="202" t="s">
        <v>457</v>
      </c>
      <c r="K114" s="203" t="s">
        <v>2047</v>
      </c>
      <c r="L114" s="203" t="s">
        <v>2048</v>
      </c>
      <c r="M114" s="203"/>
      <c r="N114" s="203"/>
      <c r="O114" s="203" t="s">
        <v>2049</v>
      </c>
      <c r="P114" s="204"/>
      <c r="Q114" s="205" t="s">
        <v>1876</v>
      </c>
      <c r="R114" s="198" t="s">
        <v>1391</v>
      </c>
      <c r="S114" s="206" t="e">
        <f t="shared" ca="1" si="3"/>
        <v>#REF!</v>
      </c>
      <c r="T114" s="206" t="e">
        <f ca="1">IF(B114="","",IF(ISERROR(MATCH($J114,[3]SorP!$B$1:$B$6230,0)),"",INDIRECT("'SorP'!$A$"&amp;MATCH($J114,[3]SorP!$B$1:$B$6230,0))))</f>
        <v>#REF!</v>
      </c>
      <c r="U114" s="207"/>
      <c r="V114" s="208">
        <f>IF(C114="",NA(),IF(OR(C114="Smelter not listed",C114="Smelter not yet identified"),MATCH($B114&amp;$D114,'[3]Smelter Look-up'!$J:$J,0),MATCH($B114&amp;$C114,'[3]Smelter Look-up'!$J:$J,0)))</f>
        <v>566</v>
      </c>
      <c r="X114" s="83">
        <f t="shared" si="4"/>
        <v>0</v>
      </c>
      <c r="AB114" s="84" t="str">
        <f t="shared" si="5"/>
        <v>TungstenChenzhou Diamond Tungsten Products Co., Ltd.</v>
      </c>
    </row>
    <row r="115" spans="1:28" s="83" customFormat="1" ht="20.25" customHeight="1">
      <c r="A115" s="206" t="s">
        <v>1220</v>
      </c>
      <c r="B115" s="198" t="s">
        <v>248</v>
      </c>
      <c r="C115" s="199" t="s">
        <v>1219</v>
      </c>
      <c r="D115" s="200"/>
      <c r="E115" s="198" t="s">
        <v>385</v>
      </c>
      <c r="F115" s="198" t="s">
        <v>1220</v>
      </c>
      <c r="G115" s="198" t="s">
        <v>265</v>
      </c>
      <c r="H115" s="201">
        <v>0</v>
      </c>
      <c r="I115" s="202" t="s">
        <v>1221</v>
      </c>
      <c r="J115" s="202" t="s">
        <v>484</v>
      </c>
      <c r="K115" s="203"/>
      <c r="L115" s="203"/>
      <c r="M115" s="203"/>
      <c r="N115" s="203"/>
      <c r="O115" s="203" t="s">
        <v>2050</v>
      </c>
      <c r="P115" s="204"/>
      <c r="Q115" s="205" t="s">
        <v>1905</v>
      </c>
      <c r="R115" s="198" t="s">
        <v>1219</v>
      </c>
      <c r="S115" s="206" t="e">
        <f t="shared" ca="1" si="3"/>
        <v>#REF!</v>
      </c>
      <c r="T115" s="206" t="e">
        <f ca="1">IF(B115="","",IF(ISERROR(MATCH($J115,[3]SorP!$B$1:$B$6230,0)),"",INDIRECT("'SorP'!$A$"&amp;MATCH($J115,[3]SorP!$B$1:$B$6230,0))))</f>
        <v>#REF!</v>
      </c>
      <c r="U115" s="207"/>
      <c r="V115" s="208">
        <f>IF(C115="",NA(),IF(OR(C115="Smelter not listed",C115="Smelter not yet identified"),MATCH($B115&amp;$D115,'[3]Smelter Look-up'!$J:$J,0),MATCH($B115&amp;$C115,'[3]Smelter Look-up'!$J:$J,0)))</f>
        <v>342</v>
      </c>
      <c r="X115" s="83">
        <f t="shared" si="4"/>
        <v>0</v>
      </c>
      <c r="AB115" s="84" t="str">
        <f t="shared" si="5"/>
        <v>TantalumJiangxi Dinghai Tantalum &amp; Niobium Co., Ltd.</v>
      </c>
    </row>
    <row r="116" spans="1:28" s="83" customFormat="1" ht="20.25" customHeight="1">
      <c r="A116" s="206" t="s">
        <v>735</v>
      </c>
      <c r="B116" s="198" t="s">
        <v>251</v>
      </c>
      <c r="C116" s="199" t="s">
        <v>736</v>
      </c>
      <c r="D116" s="200"/>
      <c r="E116" s="198" t="s">
        <v>737</v>
      </c>
      <c r="F116" s="198" t="s">
        <v>735</v>
      </c>
      <c r="G116" s="198" t="s">
        <v>265</v>
      </c>
      <c r="H116" s="201">
        <v>0</v>
      </c>
      <c r="I116" s="202" t="s">
        <v>738</v>
      </c>
      <c r="J116" s="202" t="s">
        <v>739</v>
      </c>
      <c r="K116" s="203"/>
      <c r="L116" s="203"/>
      <c r="M116" s="203"/>
      <c r="N116" s="203"/>
      <c r="O116" s="203" t="s">
        <v>2051</v>
      </c>
      <c r="P116" s="204"/>
      <c r="Q116" s="205" t="s">
        <v>1864</v>
      </c>
      <c r="R116" s="198" t="s">
        <v>736</v>
      </c>
      <c r="S116" s="206" t="e">
        <f t="shared" ca="1" si="3"/>
        <v>#REF!</v>
      </c>
      <c r="T116" s="206" t="e">
        <f ca="1">IF(B116="","",IF(ISERROR(MATCH($J116,[3]SorP!$B$1:$B$6230,0)),"",INDIRECT("'SorP'!$A$"&amp;MATCH($J116,[3]SorP!$B$1:$B$6230,0))))</f>
        <v>#REF!</v>
      </c>
      <c r="U116" s="207"/>
      <c r="V116" s="208">
        <f>IF(C116="",NA(),IF(OR(C116="Smelter not listed",C116="Smelter not yet identified"),MATCH($B116&amp;$D116,'[3]Smelter Look-up'!$J:$J,0),MATCH($B116&amp;$C116,'[3]Smelter Look-up'!$J:$J,0)))</f>
        <v>255</v>
      </c>
      <c r="X116" s="83">
        <f t="shared" si="4"/>
        <v>0</v>
      </c>
      <c r="AB116" s="84" t="str">
        <f t="shared" si="5"/>
        <v>GoldSingway Technology Co., Ltd.</v>
      </c>
    </row>
    <row r="117" spans="1:28" s="83" customFormat="1" ht="20.25" customHeight="1">
      <c r="A117" s="206" t="s">
        <v>923</v>
      </c>
      <c r="B117" s="198" t="s">
        <v>249</v>
      </c>
      <c r="C117" s="199" t="s">
        <v>924</v>
      </c>
      <c r="D117" s="200"/>
      <c r="E117" s="198" t="s">
        <v>349</v>
      </c>
      <c r="F117" s="198" t="s">
        <v>923</v>
      </c>
      <c r="G117" s="198" t="s">
        <v>265</v>
      </c>
      <c r="H117" s="201">
        <v>0</v>
      </c>
      <c r="I117" s="202" t="s">
        <v>925</v>
      </c>
      <c r="J117" s="202" t="s">
        <v>926</v>
      </c>
      <c r="K117" s="203"/>
      <c r="L117" s="203"/>
      <c r="M117" s="203"/>
      <c r="N117" s="203"/>
      <c r="O117" s="203" t="s">
        <v>2052</v>
      </c>
      <c r="P117" s="204"/>
      <c r="Q117" s="205" t="s">
        <v>1886</v>
      </c>
      <c r="R117" s="198" t="s">
        <v>924</v>
      </c>
      <c r="S117" s="206" t="e">
        <f t="shared" ca="1" si="3"/>
        <v>#REF!</v>
      </c>
      <c r="T117" s="206" t="e">
        <f ca="1">IF(B117="","",IF(ISERROR(MATCH($J117,[3]SorP!$B$1:$B$6230,0)),"",INDIRECT("'SorP'!$A$"&amp;MATCH($J117,[3]SorP!$B$1:$B$6230,0))))</f>
        <v>#REF!</v>
      </c>
      <c r="U117" s="207"/>
      <c r="V117" s="208">
        <f>IF(C117="",NA(),IF(OR(C117="Smelter not listed",C117="Smelter not yet identified"),MATCH($B117&amp;$D117,'[3]Smelter Look-up'!$J:$J,0),MATCH($B117&amp;$C117,'[3]Smelter Look-up'!$J:$J,0)))</f>
        <v>477</v>
      </c>
      <c r="X117" s="83">
        <f t="shared" si="4"/>
        <v>0</v>
      </c>
      <c r="AB117" s="84" t="str">
        <f t="shared" si="5"/>
        <v>TinO.M. Manufacturing Philippines, Inc.</v>
      </c>
    </row>
    <row r="118" spans="1:28" s="83" customFormat="1" ht="20.25" customHeight="1">
      <c r="A118" s="206" t="s">
        <v>1424</v>
      </c>
      <c r="B118" s="198" t="s">
        <v>250</v>
      </c>
      <c r="C118" s="199" t="s">
        <v>1423</v>
      </c>
      <c r="D118" s="200"/>
      <c r="E118" s="198" t="s">
        <v>294</v>
      </c>
      <c r="F118" s="198" t="s">
        <v>1424</v>
      </c>
      <c r="G118" s="198" t="s">
        <v>265</v>
      </c>
      <c r="H118" s="201">
        <v>0</v>
      </c>
      <c r="I118" s="202" t="s">
        <v>1214</v>
      </c>
      <c r="J118" s="202" t="s">
        <v>1215</v>
      </c>
      <c r="K118" s="203"/>
      <c r="L118" s="203"/>
      <c r="M118" s="203"/>
      <c r="N118" s="203"/>
      <c r="O118" s="203" t="s">
        <v>2053</v>
      </c>
      <c r="P118" s="204"/>
      <c r="Q118" s="205" t="s">
        <v>1868</v>
      </c>
      <c r="R118" s="198" t="s">
        <v>1423</v>
      </c>
      <c r="S118" s="206" t="e">
        <f t="shared" ca="1" si="3"/>
        <v>#REF!</v>
      </c>
      <c r="T118" s="206" t="e">
        <f ca="1">IF(B118="","",IF(ISERROR(MATCH($J118,[3]SorP!$B$1:$B$6230,0)),"",INDIRECT("'SorP'!$A$"&amp;MATCH($J118,[3]SorP!$B$1:$B$6230,0))))</f>
        <v>#REF!</v>
      </c>
      <c r="U118" s="207"/>
      <c r="V118" s="208">
        <f>IF(C118="",NA(),IF(OR(C118="Smelter not listed",C118="Smelter not yet identified"),MATCH($B118&amp;$D118,'[3]Smelter Look-up'!$J:$J,0),MATCH($B118&amp;$C118,'[3]Smelter Look-up'!$J:$J,0)))</f>
        <v>584</v>
      </c>
      <c r="X118" s="83">
        <f t="shared" si="4"/>
        <v>0</v>
      </c>
      <c r="AB118" s="84" t="str">
        <f t="shared" si="5"/>
        <v>TungstenH.C. Starck Tungsten GmbH</v>
      </c>
    </row>
    <row r="119" spans="1:28" s="83" customFormat="1" ht="20.25" customHeight="1">
      <c r="A119" s="206" t="s">
        <v>1234</v>
      </c>
      <c r="B119" s="198" t="s">
        <v>248</v>
      </c>
      <c r="C119" s="199" t="s">
        <v>1595</v>
      </c>
      <c r="D119" s="200"/>
      <c r="E119" s="198" t="s">
        <v>361</v>
      </c>
      <c r="F119" s="198" t="s">
        <v>1234</v>
      </c>
      <c r="G119" s="198" t="s">
        <v>265</v>
      </c>
      <c r="H119" s="201">
        <v>0</v>
      </c>
      <c r="I119" s="202" t="s">
        <v>1235</v>
      </c>
      <c r="J119" s="202" t="s">
        <v>1236</v>
      </c>
      <c r="K119" s="203"/>
      <c r="L119" s="203"/>
      <c r="M119" s="203"/>
      <c r="N119" s="203"/>
      <c r="O119" s="203" t="s">
        <v>2054</v>
      </c>
      <c r="P119" s="204"/>
      <c r="Q119" s="205" t="s">
        <v>1905</v>
      </c>
      <c r="R119" s="198" t="s">
        <v>1595</v>
      </c>
      <c r="S119" s="206" t="e">
        <f t="shared" ca="1" si="3"/>
        <v>#REF!</v>
      </c>
      <c r="T119" s="206" t="e">
        <f ca="1">IF(B119="","",IF(ISERROR(MATCH($J119,[3]SorP!$B$1:$B$6230,0)),"",INDIRECT("'SorP'!$A$"&amp;MATCH($J119,[3]SorP!$B$1:$B$6230,0))))</f>
        <v>#REF!</v>
      </c>
      <c r="U119" s="207"/>
      <c r="V119" s="208">
        <f>IF(C119="",NA(),IF(OR(C119="Smelter not listed",C119="Smelter not yet identified"),MATCH($B119&amp;$D119,'[3]Smelter Look-up'!$J:$J,0),MATCH($B119&amp;$C119,'[3]Smelter Look-up'!$J:$J,0)))</f>
        <v>349</v>
      </c>
      <c r="X119" s="83">
        <f t="shared" si="4"/>
        <v>0</v>
      </c>
      <c r="AB119" s="84" t="str">
        <f t="shared" si="5"/>
        <v>TantalumKEMET de Mexico</v>
      </c>
    </row>
    <row r="120" spans="1:28" s="83" customFormat="1" ht="20.25" customHeight="1">
      <c r="A120" s="206" t="s">
        <v>1189</v>
      </c>
      <c r="B120" s="198" t="s">
        <v>248</v>
      </c>
      <c r="C120" s="199" t="s">
        <v>1188</v>
      </c>
      <c r="D120" s="200"/>
      <c r="E120" s="198" t="s">
        <v>270</v>
      </c>
      <c r="F120" s="198" t="s">
        <v>1189</v>
      </c>
      <c r="G120" s="198" t="s">
        <v>265</v>
      </c>
      <c r="H120" s="201">
        <v>0</v>
      </c>
      <c r="I120" s="202" t="s">
        <v>1190</v>
      </c>
      <c r="J120" s="202" t="s">
        <v>272</v>
      </c>
      <c r="K120" s="203" t="s">
        <v>2055</v>
      </c>
      <c r="L120" s="203" t="s">
        <v>2056</v>
      </c>
      <c r="M120" s="203"/>
      <c r="N120" s="203" t="s">
        <v>2037</v>
      </c>
      <c r="O120" s="203" t="s">
        <v>2057</v>
      </c>
      <c r="P120" s="204" t="s">
        <v>233</v>
      </c>
      <c r="Q120" s="205" t="s">
        <v>1905</v>
      </c>
      <c r="R120" s="198" t="s">
        <v>1188</v>
      </c>
      <c r="S120" s="206" t="e">
        <f t="shared" ca="1" si="3"/>
        <v>#REF!</v>
      </c>
      <c r="T120" s="206" t="e">
        <f ca="1">IF(B120="","",IF(ISERROR(MATCH($J120,[3]SorP!$B$1:$B$6230,0)),"",INDIRECT("'SorP'!$A$"&amp;MATCH($J120,[3]SorP!$B$1:$B$6230,0))))</f>
        <v>#REF!</v>
      </c>
      <c r="U120" s="207"/>
      <c r="V120" s="208">
        <f>IF(C120="",NA(),IF(OR(C120="Smelter not listed",C120="Smelter not yet identified"),MATCH($B120&amp;$D120,'[3]Smelter Look-up'!$J:$J,0),MATCH($B120&amp;$C120,'[3]Smelter Look-up'!$J:$J,0)))</f>
        <v>333</v>
      </c>
      <c r="X120" s="83">
        <f t="shared" si="4"/>
        <v>0</v>
      </c>
      <c r="AB120" s="84" t="str">
        <f t="shared" si="5"/>
        <v>TantalumGlobal Advanced Metals Boyertown</v>
      </c>
    </row>
    <row r="121" spans="1:28" s="83" customFormat="1" ht="20.25" customHeight="1">
      <c r="A121" s="206" t="s">
        <v>1186</v>
      </c>
      <c r="B121" s="198" t="s">
        <v>248</v>
      </c>
      <c r="C121" s="199" t="s">
        <v>1185</v>
      </c>
      <c r="D121" s="200"/>
      <c r="E121" s="198" t="s">
        <v>284</v>
      </c>
      <c r="F121" s="198" t="s">
        <v>1186</v>
      </c>
      <c r="G121" s="198" t="s">
        <v>265</v>
      </c>
      <c r="H121" s="201">
        <v>0</v>
      </c>
      <c r="I121" s="202" t="s">
        <v>1187</v>
      </c>
      <c r="J121" s="202" t="s">
        <v>328</v>
      </c>
      <c r="K121" s="203" t="s">
        <v>2055</v>
      </c>
      <c r="L121" s="203" t="s">
        <v>2058</v>
      </c>
      <c r="M121" s="203"/>
      <c r="N121" s="203" t="s">
        <v>2059</v>
      </c>
      <c r="O121" s="203" t="s">
        <v>2060</v>
      </c>
      <c r="P121" s="204" t="s">
        <v>233</v>
      </c>
      <c r="Q121" s="205" t="s">
        <v>1905</v>
      </c>
      <c r="R121" s="198" t="s">
        <v>1185</v>
      </c>
      <c r="S121" s="206" t="e">
        <f t="shared" ca="1" si="3"/>
        <v>#REF!</v>
      </c>
      <c r="T121" s="206" t="e">
        <f ca="1">IF(B121="","",IF(ISERROR(MATCH($J121,[3]SorP!$B$1:$B$6230,0)),"",INDIRECT("'SorP'!$A$"&amp;MATCH($J121,[3]SorP!$B$1:$B$6230,0))))</f>
        <v>#REF!</v>
      </c>
      <c r="U121" s="207"/>
      <c r="V121" s="208">
        <f>IF(C121="",NA(),IF(OR(C121="Smelter not listed",C121="Smelter not yet identified"),MATCH($B121&amp;$D121,'[3]Smelter Look-up'!$J:$J,0),MATCH($B121&amp;$C121,'[3]Smelter Look-up'!$J:$J,0)))</f>
        <v>332</v>
      </c>
      <c r="X121" s="83">
        <f t="shared" si="4"/>
        <v>0</v>
      </c>
      <c r="AB121" s="84" t="str">
        <f t="shared" si="5"/>
        <v>TantalumGlobal Advanced Metals Aizu</v>
      </c>
    </row>
    <row r="122" spans="1:28" s="83" customFormat="1" ht="20.25" customHeight="1">
      <c r="A122" s="206" t="s">
        <v>1394</v>
      </c>
      <c r="B122" s="198" t="s">
        <v>250</v>
      </c>
      <c r="C122" s="199" t="s">
        <v>1668</v>
      </c>
      <c r="D122" s="200"/>
      <c r="E122" s="198" t="s">
        <v>385</v>
      </c>
      <c r="F122" s="198" t="s">
        <v>1394</v>
      </c>
      <c r="G122" s="198" t="s">
        <v>265</v>
      </c>
      <c r="H122" s="201">
        <v>0</v>
      </c>
      <c r="I122" s="202" t="s">
        <v>555</v>
      </c>
      <c r="J122" s="202" t="s">
        <v>538</v>
      </c>
      <c r="K122" s="203"/>
      <c r="L122" s="203"/>
      <c r="M122" s="203"/>
      <c r="N122" s="203"/>
      <c r="O122" s="203" t="s">
        <v>2061</v>
      </c>
      <c r="P122" s="204"/>
      <c r="Q122" s="205" t="s">
        <v>1868</v>
      </c>
      <c r="R122" s="198" t="s">
        <v>1668</v>
      </c>
      <c r="S122" s="206" t="e">
        <f t="shared" ca="1" si="3"/>
        <v>#REF!</v>
      </c>
      <c r="T122" s="206" t="e">
        <f ca="1">IF(B122="","",IF(ISERROR(MATCH($J122,[3]SorP!$B$1:$B$6230,0)),"",INDIRECT("'SorP'!$A$"&amp;MATCH($J122,[3]SorP!$B$1:$B$6230,0))))</f>
        <v>#REF!</v>
      </c>
      <c r="U122" s="207"/>
      <c r="V122" s="208">
        <f>IF(C122="",NA(),IF(OR(C122="Smelter not listed",C122="Smelter not yet identified"),MATCH($B122&amp;$D122,'[3]Smelter Look-up'!$J:$J,0),MATCH($B122&amp;$C122,'[3]Smelter Look-up'!$J:$J,0)))</f>
        <v>568</v>
      </c>
      <c r="X122" s="83">
        <f t="shared" si="4"/>
        <v>0</v>
      </c>
      <c r="AB122" s="84" t="str">
        <f t="shared" si="5"/>
        <v>TungstenChina Molybdenum Tungsten Co., Ltd.</v>
      </c>
    </row>
    <row r="123" spans="1:28" s="83" customFormat="1" ht="20.25" customHeight="1">
      <c r="A123" s="206" t="s">
        <v>787</v>
      </c>
      <c r="B123" s="198" t="s">
        <v>251</v>
      </c>
      <c r="C123" s="199" t="s">
        <v>788</v>
      </c>
      <c r="D123" s="200"/>
      <c r="E123" s="198" t="s">
        <v>500</v>
      </c>
      <c r="F123" s="198" t="s">
        <v>787</v>
      </c>
      <c r="G123" s="198" t="s">
        <v>265</v>
      </c>
      <c r="H123" s="201">
        <v>0</v>
      </c>
      <c r="I123" s="202" t="s">
        <v>789</v>
      </c>
      <c r="J123" s="202" t="s">
        <v>790</v>
      </c>
      <c r="K123" s="203"/>
      <c r="L123" s="203"/>
      <c r="M123" s="203"/>
      <c r="N123" s="203"/>
      <c r="O123" s="203" t="s">
        <v>2062</v>
      </c>
      <c r="P123" s="204"/>
      <c r="Q123" s="205" t="s">
        <v>1868</v>
      </c>
      <c r="R123" s="198" t="s">
        <v>788</v>
      </c>
      <c r="S123" s="206" t="e">
        <f t="shared" ca="1" si="3"/>
        <v>#REF!</v>
      </c>
      <c r="T123" s="206" t="e">
        <f ca="1">IF(B123="","",IF(ISERROR(MATCH($J123,[3]SorP!$B$1:$B$6230,0)),"",INDIRECT("'SorP'!$A$"&amp;MATCH($J123,[3]SorP!$B$1:$B$6230,0))))</f>
        <v>#REF!</v>
      </c>
      <c r="U123" s="207"/>
      <c r="V123" s="208">
        <f>IF(C123="",NA(),IF(OR(C123="Smelter not listed",C123="Smelter not yet identified"),MATCH($B123&amp;$D123,'[3]Smelter Look-up'!$J:$J,0),MATCH($B123&amp;$C123,'[3]Smelter Look-up'!$J:$J,0)))</f>
        <v>287</v>
      </c>
      <c r="X123" s="83">
        <f t="shared" si="4"/>
        <v>0</v>
      </c>
      <c r="AB123" s="84" t="str">
        <f t="shared" si="5"/>
        <v>GoldTOO Tau-Ken-Altyn</v>
      </c>
    </row>
    <row r="124" spans="1:28" s="83" customFormat="1" ht="20.25" customHeight="1">
      <c r="A124" s="206" t="s">
        <v>1411</v>
      </c>
      <c r="B124" s="198" t="s">
        <v>250</v>
      </c>
      <c r="C124" s="199" t="s">
        <v>1410</v>
      </c>
      <c r="D124" s="200"/>
      <c r="E124" s="198" t="s">
        <v>385</v>
      </c>
      <c r="F124" s="198" t="s">
        <v>1411</v>
      </c>
      <c r="G124" s="198" t="s">
        <v>265</v>
      </c>
      <c r="H124" s="201">
        <v>0</v>
      </c>
      <c r="I124" s="202" t="s">
        <v>882</v>
      </c>
      <c r="J124" s="202" t="s">
        <v>484</v>
      </c>
      <c r="K124" s="203"/>
      <c r="L124" s="203"/>
      <c r="M124" s="203"/>
      <c r="N124" s="203"/>
      <c r="O124" s="203" t="s">
        <v>2063</v>
      </c>
      <c r="P124" s="204"/>
      <c r="Q124" s="205" t="s">
        <v>1868</v>
      </c>
      <c r="R124" s="198" t="s">
        <v>1410</v>
      </c>
      <c r="S124" s="206" t="e">
        <f t="shared" ca="1" si="3"/>
        <v>#REF!</v>
      </c>
      <c r="T124" s="206" t="e">
        <f ca="1">IF(B124="","",IF(ISERROR(MATCH($J124,[3]SorP!$B$1:$B$6230,0)),"",INDIRECT("'SorP'!$A$"&amp;MATCH($J124,[3]SorP!$B$1:$B$6230,0))))</f>
        <v>#REF!</v>
      </c>
      <c r="U124" s="207"/>
      <c r="V124" s="208">
        <f>IF(C124="",NA(),IF(OR(C124="Smelter not listed",C124="Smelter not yet identified"),MATCH($B124&amp;$D124,'[3]Smelter Look-up'!$J:$J,0),MATCH($B124&amp;$C124,'[3]Smelter Look-up'!$J:$J,0)))</f>
        <v>575</v>
      </c>
      <c r="X124" s="83">
        <f t="shared" si="4"/>
        <v>0</v>
      </c>
      <c r="AB124" s="84" t="str">
        <f t="shared" si="5"/>
        <v>TungstenGanzhou Haichuang Tungsten Co., Ltd.</v>
      </c>
    </row>
    <row r="125" spans="1:28" s="83" customFormat="1" ht="20.25" customHeight="1">
      <c r="A125" s="206" t="s">
        <v>954</v>
      </c>
      <c r="B125" s="198" t="s">
        <v>249</v>
      </c>
      <c r="C125" s="199" t="s">
        <v>955</v>
      </c>
      <c r="D125" s="200"/>
      <c r="E125" s="198" t="s">
        <v>304</v>
      </c>
      <c r="F125" s="198" t="s">
        <v>954</v>
      </c>
      <c r="G125" s="198" t="s">
        <v>265</v>
      </c>
      <c r="H125" s="201">
        <v>0</v>
      </c>
      <c r="I125" s="202" t="s">
        <v>890</v>
      </c>
      <c r="J125" s="202" t="s">
        <v>956</v>
      </c>
      <c r="K125" s="203" t="s">
        <v>2064</v>
      </c>
      <c r="L125" s="203" t="s">
        <v>2065</v>
      </c>
      <c r="M125" s="203"/>
      <c r="N125" s="203"/>
      <c r="O125" s="203" t="s">
        <v>2066</v>
      </c>
      <c r="P125" s="204"/>
      <c r="Q125" s="205" t="s">
        <v>1886</v>
      </c>
      <c r="R125" s="198" t="s">
        <v>955</v>
      </c>
      <c r="S125" s="206" t="e">
        <f t="shared" ca="1" si="3"/>
        <v>#REF!</v>
      </c>
      <c r="T125" s="206" t="e">
        <f ca="1">IF(B125="","",IF(ISERROR(MATCH($J125,[3]SorP!$B$1:$B$6230,0)),"",INDIRECT("'SorP'!$A$"&amp;MATCH($J125,[3]SorP!$B$1:$B$6230,0))))</f>
        <v>#REF!</v>
      </c>
      <c r="U125" s="207"/>
      <c r="V125" s="208">
        <f>IF(C125="",NA(),IF(OR(C125="Smelter not listed",C125="Smelter not yet identified"),MATCH($B125&amp;$D125,'[3]Smelter Look-up'!$J:$J,0),MATCH($B125&amp;$C125,'[3]Smelter Look-up'!$J:$J,0)))</f>
        <v>514</v>
      </c>
      <c r="X125" s="83">
        <f t="shared" si="4"/>
        <v>0</v>
      </c>
      <c r="AB125" s="84" t="str">
        <f t="shared" si="5"/>
        <v>TinResind Industria e Comercio Ltda.</v>
      </c>
    </row>
    <row r="126" spans="1:28" s="83" customFormat="1" ht="20.25" customHeight="1">
      <c r="A126" s="206" t="s">
        <v>690</v>
      </c>
      <c r="B126" s="198" t="s">
        <v>251</v>
      </c>
      <c r="C126" s="199" t="s">
        <v>691</v>
      </c>
      <c r="D126" s="200"/>
      <c r="E126" s="198" t="s">
        <v>692</v>
      </c>
      <c r="F126" s="198" t="s">
        <v>690</v>
      </c>
      <c r="G126" s="198" t="s">
        <v>265</v>
      </c>
      <c r="H126" s="201">
        <v>0</v>
      </c>
      <c r="I126" s="202" t="s">
        <v>693</v>
      </c>
      <c r="J126" s="202" t="s">
        <v>694</v>
      </c>
      <c r="K126" s="203"/>
      <c r="L126" s="203"/>
      <c r="M126" s="203"/>
      <c r="N126" s="203"/>
      <c r="O126" s="203" t="s">
        <v>2067</v>
      </c>
      <c r="P126" s="204"/>
      <c r="Q126" s="205" t="s">
        <v>1868</v>
      </c>
      <c r="R126" s="198" t="s">
        <v>691</v>
      </c>
      <c r="S126" s="206" t="e">
        <f t="shared" ca="1" si="3"/>
        <v>#REF!</v>
      </c>
      <c r="T126" s="206" t="e">
        <f ca="1">IF(B126="","",IF(ISERROR(MATCH($J126,[3]SorP!$B$1:$B$6230,0)),"",INDIRECT("'SorP'!$A$"&amp;MATCH($J126,[3]SorP!$B$1:$B$6230,0))))</f>
        <v>#REF!</v>
      </c>
      <c r="U126" s="207"/>
      <c r="V126" s="208">
        <f>IF(C126="",NA(),IF(OR(C126="Smelter not listed",C126="Smelter not yet identified"),MATCH($B126&amp;$D126,'[3]Smelter Look-up'!$J:$J,0),MATCH($B126&amp;$C126,'[3]Smelter Look-up'!$J:$J,0)))</f>
        <v>221</v>
      </c>
      <c r="X126" s="83">
        <f t="shared" si="4"/>
        <v>0</v>
      </c>
      <c r="AB126" s="84" t="str">
        <f t="shared" si="5"/>
        <v>GoldSAAMP</v>
      </c>
    </row>
    <row r="127" spans="1:28" s="83" customFormat="1" ht="20.25" customHeight="1">
      <c r="A127" s="206" t="s">
        <v>1268</v>
      </c>
      <c r="B127" s="198" t="s">
        <v>248</v>
      </c>
      <c r="C127" s="199" t="s">
        <v>955</v>
      </c>
      <c r="D127" s="200"/>
      <c r="E127" s="198" t="s">
        <v>304</v>
      </c>
      <c r="F127" s="198" t="s">
        <v>1268</v>
      </c>
      <c r="G127" s="198" t="s">
        <v>265</v>
      </c>
      <c r="H127" s="201">
        <v>0</v>
      </c>
      <c r="I127" s="202" t="s">
        <v>890</v>
      </c>
      <c r="J127" s="202" t="s">
        <v>956</v>
      </c>
      <c r="K127" s="203" t="s">
        <v>2064</v>
      </c>
      <c r="L127" s="203" t="s">
        <v>2068</v>
      </c>
      <c r="M127" s="203"/>
      <c r="N127" s="203"/>
      <c r="O127" s="203" t="s">
        <v>2069</v>
      </c>
      <c r="P127" s="204"/>
      <c r="Q127" s="205" t="s">
        <v>1905</v>
      </c>
      <c r="R127" s="198" t="s">
        <v>955</v>
      </c>
      <c r="S127" s="206" t="e">
        <f t="shared" ca="1" si="3"/>
        <v>#REF!</v>
      </c>
      <c r="T127" s="206" t="e">
        <f ca="1">IF(B127="","",IF(ISERROR(MATCH($J127,[3]SorP!$B$1:$B$6230,0)),"",INDIRECT("'SorP'!$A$"&amp;MATCH($J127,[3]SorP!$B$1:$B$6230,0))))</f>
        <v>#REF!</v>
      </c>
      <c r="U127" s="207"/>
      <c r="V127" s="208">
        <f>IF(C127="",NA(),IF(OR(C127="Smelter not listed",C127="Smelter not yet identified"),MATCH($B127&amp;$D127,'[3]Smelter Look-up'!$J:$J,0),MATCH($B127&amp;$C127,'[3]Smelter Look-up'!$J:$J,0)))</f>
        <v>364</v>
      </c>
      <c r="X127" s="83">
        <f t="shared" si="4"/>
        <v>0</v>
      </c>
      <c r="AB127" s="84" t="str">
        <f t="shared" si="5"/>
        <v>TantalumResind Industria e Comercio Ltda.</v>
      </c>
    </row>
    <row r="128" spans="1:28" s="83" customFormat="1" ht="20.25" customHeight="1">
      <c r="A128" s="206" t="s">
        <v>556</v>
      </c>
      <c r="B128" s="198" t="s">
        <v>251</v>
      </c>
      <c r="C128" s="199" t="s">
        <v>557</v>
      </c>
      <c r="D128" s="200"/>
      <c r="E128" s="198" t="s">
        <v>304</v>
      </c>
      <c r="F128" s="198" t="s">
        <v>556</v>
      </c>
      <c r="G128" s="198" t="s">
        <v>265</v>
      </c>
      <c r="H128" s="201">
        <v>0</v>
      </c>
      <c r="I128" s="202" t="s">
        <v>558</v>
      </c>
      <c r="J128" s="202" t="s">
        <v>559</v>
      </c>
      <c r="K128" s="203"/>
      <c r="L128" s="203"/>
      <c r="M128" s="203"/>
      <c r="N128" s="203"/>
      <c r="O128" s="203" t="s">
        <v>2070</v>
      </c>
      <c r="P128" s="204"/>
      <c r="Q128" s="205" t="s">
        <v>1868</v>
      </c>
      <c r="R128" s="198" t="s">
        <v>557</v>
      </c>
      <c r="S128" s="206" t="e">
        <f t="shared" ca="1" si="3"/>
        <v>#REF!</v>
      </c>
      <c r="T128" s="206" t="e">
        <f ca="1">IF(B128="","",IF(ISERROR(MATCH($J128,[3]SorP!$B$1:$B$6230,0)),"",INDIRECT("'SorP'!$A$"&amp;MATCH($J128,[3]SorP!$B$1:$B$6230,0))))</f>
        <v>#REF!</v>
      </c>
      <c r="U128" s="207"/>
      <c r="V128" s="208">
        <f>IF(C128="",NA(),IF(OR(C128="Smelter not listed",C128="Smelter not yet identified"),MATCH($B128&amp;$D128,'[3]Smelter Look-up'!$J:$J,0),MATCH($B128&amp;$C128,'[3]Smelter Look-up'!$J:$J,0)))</f>
        <v>163</v>
      </c>
      <c r="X128" s="83">
        <f t="shared" si="4"/>
        <v>0</v>
      </c>
      <c r="AB128" s="84" t="str">
        <f t="shared" si="5"/>
        <v>GoldMarsam Metals</v>
      </c>
    </row>
    <row r="129" spans="1:28" s="83" customFormat="1" ht="20.25" customHeight="1">
      <c r="A129" s="206" t="s">
        <v>517</v>
      </c>
      <c r="B129" s="198" t="s">
        <v>251</v>
      </c>
      <c r="C129" s="199" t="s">
        <v>518</v>
      </c>
      <c r="D129" s="200"/>
      <c r="E129" s="198" t="s">
        <v>400</v>
      </c>
      <c r="F129" s="198" t="s">
        <v>517</v>
      </c>
      <c r="G129" s="198" t="s">
        <v>265</v>
      </c>
      <c r="H129" s="201">
        <v>0</v>
      </c>
      <c r="I129" s="202" t="s">
        <v>519</v>
      </c>
      <c r="J129" s="202" t="s">
        <v>520</v>
      </c>
      <c r="K129" s="203"/>
      <c r="L129" s="203"/>
      <c r="M129" s="203"/>
      <c r="N129" s="203"/>
      <c r="O129" s="203" t="s">
        <v>2071</v>
      </c>
      <c r="P129" s="204"/>
      <c r="Q129" s="205" t="s">
        <v>1868</v>
      </c>
      <c r="R129" s="198" t="s">
        <v>518</v>
      </c>
      <c r="S129" s="206" t="e">
        <f t="shared" ca="1" si="3"/>
        <v>#REF!</v>
      </c>
      <c r="T129" s="206" t="e">
        <f ca="1">IF(B129="","",IF(ISERROR(MATCH($J129,[3]SorP!$B$1:$B$6230,0)),"",INDIRECT("'SorP'!$A$"&amp;MATCH($J129,[3]SorP!$B$1:$B$6230,0))))</f>
        <v>#REF!</v>
      </c>
      <c r="U129" s="207"/>
      <c r="V129" s="208">
        <f>IF(C129="",NA(),IF(OR(C129="Smelter not listed",C129="Smelter not yet identified"),MATCH($B129&amp;$D129,'[3]Smelter Look-up'!$J:$J,0),MATCH($B129&amp;$C129,'[3]Smelter Look-up'!$J:$J,0)))</f>
        <v>145</v>
      </c>
      <c r="X129" s="83">
        <f t="shared" si="4"/>
        <v>0</v>
      </c>
      <c r="AB129" s="84" t="str">
        <f t="shared" si="5"/>
        <v>GoldKorea Zinc Co., Ltd.</v>
      </c>
    </row>
    <row r="130" spans="1:28" s="83" customFormat="1" ht="20.25" customHeight="1">
      <c r="A130" s="206" t="s">
        <v>408</v>
      </c>
      <c r="B130" s="198" t="s">
        <v>251</v>
      </c>
      <c r="C130" s="199" t="s">
        <v>409</v>
      </c>
      <c r="D130" s="200"/>
      <c r="E130" s="198" t="s">
        <v>289</v>
      </c>
      <c r="F130" s="198" t="s">
        <v>408</v>
      </c>
      <c r="G130" s="198" t="s">
        <v>265</v>
      </c>
      <c r="H130" s="201">
        <v>0</v>
      </c>
      <c r="I130" s="202" t="s">
        <v>290</v>
      </c>
      <c r="J130" s="202" t="s">
        <v>291</v>
      </c>
      <c r="K130" s="203"/>
      <c r="L130" s="203"/>
      <c r="M130" s="203"/>
      <c r="N130" s="203"/>
      <c r="O130" s="203" t="s">
        <v>2072</v>
      </c>
      <c r="P130" s="204"/>
      <c r="Q130" s="205" t="s">
        <v>1864</v>
      </c>
      <c r="R130" s="198" t="s">
        <v>409</v>
      </c>
      <c r="S130" s="206" t="e">
        <f t="shared" ca="1" si="3"/>
        <v>#REF!</v>
      </c>
      <c r="T130" s="206" t="e">
        <f ca="1">IF(B130="","",IF(ISERROR(MATCH($J130,[3]SorP!$B$1:$B$6230,0)),"",INDIRECT("'SorP'!$A$"&amp;MATCH($J130,[3]SorP!$B$1:$B$6230,0))))</f>
        <v>#REF!</v>
      </c>
      <c r="U130" s="207"/>
      <c r="V130" s="208">
        <f>IF(C130="",NA(),IF(OR(C130="Smelter not listed",C130="Smelter not yet identified"),MATCH($B130&amp;$D130,'[3]Smelter Look-up'!$J:$J,0),MATCH($B130&amp;$C130,'[3]Smelter Look-up'!$J:$J,0)))</f>
        <v>81</v>
      </c>
      <c r="X130" s="83">
        <f t="shared" si="4"/>
        <v>0</v>
      </c>
      <c r="AB130" s="84" t="str">
        <f t="shared" si="5"/>
        <v>GoldEmirates Gold DMCC</v>
      </c>
    </row>
    <row r="131" spans="1:28" s="83" customFormat="1" ht="20.25" customHeight="1">
      <c r="A131" s="206" t="s">
        <v>287</v>
      </c>
      <c r="B131" s="198" t="s">
        <v>251</v>
      </c>
      <c r="C131" s="199" t="s">
        <v>288</v>
      </c>
      <c r="D131" s="200"/>
      <c r="E131" s="198" t="s">
        <v>289</v>
      </c>
      <c r="F131" s="198" t="s">
        <v>287</v>
      </c>
      <c r="G131" s="198" t="s">
        <v>265</v>
      </c>
      <c r="H131" s="201">
        <v>0</v>
      </c>
      <c r="I131" s="202" t="s">
        <v>290</v>
      </c>
      <c r="J131" s="202" t="s">
        <v>291</v>
      </c>
      <c r="K131" s="203"/>
      <c r="L131" s="203"/>
      <c r="M131" s="203"/>
      <c r="N131" s="203"/>
      <c r="O131" s="203"/>
      <c r="P131" s="204"/>
      <c r="Q131" s="205" t="s">
        <v>1868</v>
      </c>
      <c r="R131" s="198" t="s">
        <v>288</v>
      </c>
      <c r="S131" s="206" t="e">
        <f t="shared" ref="S131:S191" ca="1" si="6">IF(B131="","",IF(ISERROR(MATCH($E131,CL,0)),"Unknown",INDIRECT("'C'!$A$"&amp;MATCH($E131,CL,0)+1)))</f>
        <v>#REF!</v>
      </c>
      <c r="T131" s="206" t="e">
        <f ca="1">IF(B131="","",IF(ISERROR(MATCH($J131,[3]SorP!$B$1:$B$6230,0)),"",INDIRECT("'SorP'!$A$"&amp;MATCH($J131,[3]SorP!$B$1:$B$6230,0))))</f>
        <v>#REF!</v>
      </c>
      <c r="U131" s="207"/>
      <c r="V131" s="208">
        <f>IF(C131="",NA(),IF(OR(C131="Smelter not listed",C131="Smelter not yet identified"),MATCH($B131&amp;$D131,'[3]Smelter Look-up'!$J:$J,0),MATCH($B131&amp;$C131,'[3]Smelter Look-up'!$J:$J,0)))</f>
        <v>16</v>
      </c>
      <c r="X131" s="83">
        <f t="shared" si="4"/>
        <v>0</v>
      </c>
      <c r="AB131" s="84" t="str">
        <f t="shared" si="5"/>
        <v>GoldAl Etihad Gold Refinery DMCC</v>
      </c>
    </row>
    <row r="132" spans="1:28" s="83" customFormat="1" ht="20.25" customHeight="1">
      <c r="A132" s="206" t="s">
        <v>766</v>
      </c>
      <c r="B132" s="198" t="s">
        <v>251</v>
      </c>
      <c r="C132" s="199" t="s">
        <v>767</v>
      </c>
      <c r="D132" s="200"/>
      <c r="E132" s="198" t="s">
        <v>264</v>
      </c>
      <c r="F132" s="198" t="s">
        <v>766</v>
      </c>
      <c r="G132" s="198" t="s">
        <v>265</v>
      </c>
      <c r="H132" s="201">
        <v>0</v>
      </c>
      <c r="I132" s="202" t="s">
        <v>768</v>
      </c>
      <c r="J132" s="202" t="s">
        <v>379</v>
      </c>
      <c r="K132" s="203"/>
      <c r="L132" s="203"/>
      <c r="M132" s="203"/>
      <c r="N132" s="203"/>
      <c r="O132" s="203" t="s">
        <v>2073</v>
      </c>
      <c r="P132" s="204"/>
      <c r="Q132" s="205" t="s">
        <v>1864</v>
      </c>
      <c r="R132" s="198" t="s">
        <v>767</v>
      </c>
      <c r="S132" s="206" t="e">
        <f t="shared" ca="1" si="6"/>
        <v>#REF!</v>
      </c>
      <c r="T132" s="206" t="e">
        <f ca="1">IF(B132="","",IF(ISERROR(MATCH($J132,[3]SorP!$B$1:$B$6230,0)),"",INDIRECT("'SorP'!$A$"&amp;MATCH($J132,[3]SorP!$B$1:$B$6230,0))))</f>
        <v>#REF!</v>
      </c>
      <c r="U132" s="207"/>
      <c r="V132" s="208">
        <f>IF(C132="",NA(),IF(OR(C132="Smelter not listed",C132="Smelter not yet identified"),MATCH($B132&amp;$D132,'[3]Smelter Look-up'!$J:$J,0),MATCH($B132&amp;$C132,'[3]Smelter Look-up'!$J:$J,0)))</f>
        <v>269</v>
      </c>
      <c r="X132" s="83">
        <f t="shared" si="4"/>
        <v>0</v>
      </c>
      <c r="AB132" s="84" t="str">
        <f t="shared" si="5"/>
        <v>GoldT.C.A S.p.A</v>
      </c>
    </row>
    <row r="133" spans="1:28" s="83" customFormat="1" ht="20.25" customHeight="1">
      <c r="A133" s="206" t="s">
        <v>682</v>
      </c>
      <c r="B133" s="198" t="s">
        <v>251</v>
      </c>
      <c r="C133" s="199" t="s">
        <v>683</v>
      </c>
      <c r="D133" s="200"/>
      <c r="E133" s="198" t="s">
        <v>684</v>
      </c>
      <c r="F133" s="198" t="s">
        <v>682</v>
      </c>
      <c r="G133" s="198" t="s">
        <v>265</v>
      </c>
      <c r="H133" s="201">
        <v>0</v>
      </c>
      <c r="I133" s="202" t="s">
        <v>685</v>
      </c>
      <c r="J133" s="202" t="s">
        <v>686</v>
      </c>
      <c r="K133" s="203"/>
      <c r="L133" s="203"/>
      <c r="M133" s="203"/>
      <c r="N133" s="203"/>
      <c r="O133" s="203" t="s">
        <v>2074</v>
      </c>
      <c r="P133" s="204"/>
      <c r="Q133" s="205" t="s">
        <v>1868</v>
      </c>
      <c r="R133" s="198" t="s">
        <v>683</v>
      </c>
      <c r="S133" s="206" t="e">
        <f t="shared" ca="1" si="6"/>
        <v>#REF!</v>
      </c>
      <c r="T133" s="206" t="e">
        <f ca="1">IF(B133="","",IF(ISERROR(MATCH($J133,[3]SorP!$B$1:$B$6230,0)),"",INDIRECT("'SorP'!$A$"&amp;MATCH($J133,[3]SorP!$B$1:$B$6230,0))))</f>
        <v>#REF!</v>
      </c>
      <c r="U133" s="207"/>
      <c r="V133" s="208">
        <f>IF(C133="",NA(),IF(OR(C133="Smelter not listed",C133="Smelter not yet identified"),MATCH($B133&amp;$D133,'[3]Smelter Look-up'!$J:$J,0),MATCH($B133&amp;$C133,'[3]Smelter Look-up'!$J:$J,0)))</f>
        <v>219</v>
      </c>
      <c r="X133" s="83">
        <f t="shared" ref="X133:X196" si="7">IF(AND(C133="Smelter not listed",OR(LEN(D133)=0,LEN(E133)=0)),1,0)</f>
        <v>0</v>
      </c>
      <c r="AB133" s="84" t="str">
        <f t="shared" ref="AB133:AB196" si="8">B133&amp;C133</f>
        <v>GoldREMONDIS PMR B.V.</v>
      </c>
    </row>
    <row r="134" spans="1:28" s="83" customFormat="1" ht="20.25" customHeight="1">
      <c r="A134" s="206" t="s">
        <v>1478</v>
      </c>
      <c r="B134" s="198" t="s">
        <v>250</v>
      </c>
      <c r="C134" s="199" t="s">
        <v>1477</v>
      </c>
      <c r="D134" s="200"/>
      <c r="E134" s="198" t="s">
        <v>270</v>
      </c>
      <c r="F134" s="198" t="s">
        <v>1478</v>
      </c>
      <c r="G134" s="198" t="s">
        <v>265</v>
      </c>
      <c r="H134" s="201">
        <v>0</v>
      </c>
      <c r="I134" s="202" t="s">
        <v>1479</v>
      </c>
      <c r="J134" s="202" t="s">
        <v>563</v>
      </c>
      <c r="K134" s="203"/>
      <c r="L134" s="203"/>
      <c r="M134" s="203"/>
      <c r="N134" s="203"/>
      <c r="O134" s="203" t="s">
        <v>2075</v>
      </c>
      <c r="P134" s="204"/>
      <c r="Q134" s="205" t="s">
        <v>1876</v>
      </c>
      <c r="R134" s="198" t="s">
        <v>1477</v>
      </c>
      <c r="S134" s="206" t="e">
        <f t="shared" ca="1" si="6"/>
        <v>#REF!</v>
      </c>
      <c r="T134" s="206" t="e">
        <f ca="1">IF(B134="","",IF(ISERROR(MATCH($J134,[3]SorP!$B$1:$B$6230,0)),"",INDIRECT("'SorP'!$A$"&amp;MATCH($J134,[3]SorP!$B$1:$B$6230,0))))</f>
        <v>#REF!</v>
      </c>
      <c r="U134" s="207"/>
      <c r="V134" s="208">
        <f>IF(C134="",NA(),IF(OR(C134="Smelter not listed",C134="Smelter not yet identified"),MATCH($B134&amp;$D134,'[3]Smelter Look-up'!$J:$J,0),MATCH($B134&amp;$C134,'[3]Smelter Look-up'!$J:$J,0)))</f>
        <v>612</v>
      </c>
      <c r="X134" s="83">
        <f t="shared" si="7"/>
        <v>0</v>
      </c>
      <c r="AB134" s="84" t="str">
        <f t="shared" si="8"/>
        <v>TungstenNiagara Refining LLC</v>
      </c>
    </row>
    <row r="135" spans="1:28" s="83" customFormat="1" ht="20.25" customHeight="1">
      <c r="A135" s="206" t="s">
        <v>663</v>
      </c>
      <c r="B135" s="198" t="s">
        <v>251</v>
      </c>
      <c r="C135" s="199" t="s">
        <v>664</v>
      </c>
      <c r="D135" s="200"/>
      <c r="E135" s="198" t="s">
        <v>665</v>
      </c>
      <c r="F135" s="198" t="s">
        <v>663</v>
      </c>
      <c r="G135" s="198" t="s">
        <v>265</v>
      </c>
      <c r="H135" s="201">
        <v>0</v>
      </c>
      <c r="I135" s="202" t="s">
        <v>666</v>
      </c>
      <c r="J135" s="202" t="s">
        <v>667</v>
      </c>
      <c r="K135" s="203"/>
      <c r="L135" s="203"/>
      <c r="M135" s="203"/>
      <c r="N135" s="203"/>
      <c r="O135" s="203" t="s">
        <v>2076</v>
      </c>
      <c r="P135" s="204"/>
      <c r="Q135" s="205" t="s">
        <v>1864</v>
      </c>
      <c r="R135" s="198" t="s">
        <v>664</v>
      </c>
      <c r="S135" s="206" t="e">
        <f t="shared" ca="1" si="6"/>
        <v>#REF!</v>
      </c>
      <c r="T135" s="206" t="e">
        <f ca="1">IF(B135="","",IF(ISERROR(MATCH($J135,[3]SorP!$B$1:$B$6230,0)),"",INDIRECT("'SorP'!$A$"&amp;MATCH($J135,[3]SorP!$B$1:$B$6230,0))))</f>
        <v>#REF!</v>
      </c>
      <c r="U135" s="207"/>
      <c r="V135" s="208">
        <f>IF(C135="",NA(),IF(OR(C135="Smelter not listed",C135="Smelter not yet identified"),MATCH($B135&amp;$D135,'[3]Smelter Look-up'!$J:$J,0),MATCH($B135&amp;$C135,'[3]Smelter Look-up'!$J:$J,0)))</f>
        <v>211</v>
      </c>
      <c r="X135" s="83">
        <f t="shared" si="7"/>
        <v>0</v>
      </c>
      <c r="AB135" s="84" t="str">
        <f t="shared" si="8"/>
        <v>GoldPT Aneka Tambang (Persero) Tbk</v>
      </c>
    </row>
    <row r="136" spans="1:28" s="83" customFormat="1" ht="20.25" customHeight="1">
      <c r="A136" s="206" t="s">
        <v>937</v>
      </c>
      <c r="B136" s="198" t="s">
        <v>249</v>
      </c>
      <c r="C136" s="199" t="s">
        <v>938</v>
      </c>
      <c r="D136" s="200"/>
      <c r="E136" s="198" t="s">
        <v>665</v>
      </c>
      <c r="F136" s="198" t="s">
        <v>937</v>
      </c>
      <c r="G136" s="198" t="s">
        <v>265</v>
      </c>
      <c r="H136" s="201">
        <v>0</v>
      </c>
      <c r="I136" s="202" t="s">
        <v>939</v>
      </c>
      <c r="J136" s="202" t="s">
        <v>940</v>
      </c>
      <c r="K136" s="203" t="s">
        <v>2077</v>
      </c>
      <c r="L136" s="203" t="s">
        <v>2078</v>
      </c>
      <c r="M136" s="203"/>
      <c r="N136" s="203"/>
      <c r="O136" s="203" t="s">
        <v>2079</v>
      </c>
      <c r="P136" s="204"/>
      <c r="Q136" s="205" t="s">
        <v>1886</v>
      </c>
      <c r="R136" s="198" t="s">
        <v>938</v>
      </c>
      <c r="S136" s="206" t="e">
        <f t="shared" ca="1" si="6"/>
        <v>#REF!</v>
      </c>
      <c r="T136" s="206" t="e">
        <f ca="1">IF(B136="","",IF(ISERROR(MATCH($J136,[3]SorP!$B$1:$B$6230,0)),"",INDIRECT("'SorP'!$A$"&amp;MATCH($J136,[3]SorP!$B$1:$B$6230,0))))</f>
        <v>#REF!</v>
      </c>
      <c r="U136" s="207"/>
      <c r="V136" s="208">
        <f>IF(C136="",NA(),IF(OR(C136="Smelter not listed",C136="Smelter not yet identified"),MATCH($B136&amp;$D136,'[3]Smelter Look-up'!$J:$J,0),MATCH($B136&amp;$C136,'[3]Smelter Look-up'!$J:$J,0)))</f>
        <v>484</v>
      </c>
      <c r="X136" s="83">
        <f t="shared" si="7"/>
        <v>0</v>
      </c>
      <c r="AB136" s="84" t="str">
        <f t="shared" si="8"/>
        <v>TinPT Artha Cipta Langgeng</v>
      </c>
    </row>
    <row r="137" spans="1:28" s="83" customFormat="1" ht="20.25" customHeight="1">
      <c r="A137" s="206" t="s">
        <v>850</v>
      </c>
      <c r="B137" s="198" t="s">
        <v>249</v>
      </c>
      <c r="C137" s="199" t="s">
        <v>397</v>
      </c>
      <c r="D137" s="200"/>
      <c r="E137" s="198" t="s">
        <v>284</v>
      </c>
      <c r="F137" s="198" t="s">
        <v>850</v>
      </c>
      <c r="G137" s="198" t="s">
        <v>265</v>
      </c>
      <c r="H137" s="201">
        <v>0</v>
      </c>
      <c r="I137" s="202" t="s">
        <v>398</v>
      </c>
      <c r="J137" s="202" t="s">
        <v>399</v>
      </c>
      <c r="K137" s="203" t="s">
        <v>2080</v>
      </c>
      <c r="L137" s="203" t="s">
        <v>2081</v>
      </c>
      <c r="M137" s="203"/>
      <c r="N137" s="203" t="s">
        <v>2082</v>
      </c>
      <c r="O137" s="203" t="s">
        <v>2083</v>
      </c>
      <c r="P137" s="204" t="s">
        <v>234</v>
      </c>
      <c r="Q137" s="205" t="s">
        <v>1886</v>
      </c>
      <c r="R137" s="198" t="s">
        <v>397</v>
      </c>
      <c r="S137" s="206" t="e">
        <f t="shared" ca="1" si="6"/>
        <v>#REF!</v>
      </c>
      <c r="T137" s="206" t="e">
        <f ca="1">IF(B137="","",IF(ISERROR(MATCH($J137,[3]SorP!$B$1:$B$6230,0)),"",INDIRECT("'SorP'!$A$"&amp;MATCH($J137,[3]SorP!$B$1:$B$6230,0))))</f>
        <v>#REF!</v>
      </c>
      <c r="U137" s="207"/>
      <c r="V137" s="208">
        <f>IF(C137="",NA(),IF(OR(C137="Smelter not listed",C137="Smelter not yet identified"),MATCH($B137&amp;$D137,'[3]Smelter Look-up'!$J:$J,0),MATCH($B137&amp;$C137,'[3]Smelter Look-up'!$J:$J,0)))</f>
        <v>414</v>
      </c>
      <c r="X137" s="83">
        <f t="shared" si="7"/>
        <v>0</v>
      </c>
      <c r="AB137" s="84" t="str">
        <f t="shared" si="8"/>
        <v>TinDowa</v>
      </c>
    </row>
    <row r="138" spans="1:28" s="83" customFormat="1" ht="20.25" customHeight="1">
      <c r="A138" s="206" t="s">
        <v>405</v>
      </c>
      <c r="B138" s="198" t="s">
        <v>251</v>
      </c>
      <c r="C138" s="199" t="s">
        <v>1047</v>
      </c>
      <c r="D138" s="200"/>
      <c r="E138" s="198" t="s">
        <v>284</v>
      </c>
      <c r="F138" s="198" t="s">
        <v>405</v>
      </c>
      <c r="G138" s="198" t="s">
        <v>265</v>
      </c>
      <c r="H138" s="201">
        <v>0</v>
      </c>
      <c r="I138" s="202" t="s">
        <v>406</v>
      </c>
      <c r="J138" s="202" t="s">
        <v>407</v>
      </c>
      <c r="K138" s="203"/>
      <c r="L138" s="203"/>
      <c r="M138" s="203"/>
      <c r="N138" s="203"/>
      <c r="O138" s="203" t="s">
        <v>2084</v>
      </c>
      <c r="P138" s="204"/>
      <c r="Q138" s="205" t="s">
        <v>1864</v>
      </c>
      <c r="R138" s="198" t="s">
        <v>1047</v>
      </c>
      <c r="S138" s="206" t="e">
        <f t="shared" ca="1" si="6"/>
        <v>#REF!</v>
      </c>
      <c r="T138" s="206" t="e">
        <f ca="1">IF(B138="","",IF(ISERROR(MATCH($J138,[3]SorP!$B$1:$B$6230,0)),"",INDIRECT("'SorP'!$A$"&amp;MATCH($J138,[3]SorP!$B$1:$B$6230,0))))</f>
        <v>#REF!</v>
      </c>
      <c r="U138" s="207"/>
      <c r="V138" s="208">
        <f>IF(C138="",NA(),IF(OR(C138="Smelter not listed",C138="Smelter not yet identified"),MATCH($B138&amp;$D138,'[3]Smelter Look-up'!$J:$J,0),MATCH($B138&amp;$C138,'[3]Smelter Look-up'!$J:$J,0)))</f>
        <v>73</v>
      </c>
      <c r="X138" s="83">
        <f t="shared" si="7"/>
        <v>0</v>
      </c>
      <c r="AB138" s="84" t="str">
        <f t="shared" si="8"/>
        <v>GoldEco-System Recycling Co., Ltd. East Plant</v>
      </c>
    </row>
    <row r="139" spans="1:28" s="83" customFormat="1" ht="20.25" customHeight="1">
      <c r="A139" s="206" t="s">
        <v>855</v>
      </c>
      <c r="B139" s="198" t="s">
        <v>249</v>
      </c>
      <c r="C139" s="199" t="s">
        <v>856</v>
      </c>
      <c r="D139" s="200"/>
      <c r="E139" s="198" t="s">
        <v>857</v>
      </c>
      <c r="F139" s="198" t="s">
        <v>855</v>
      </c>
      <c r="G139" s="198" t="s">
        <v>265</v>
      </c>
      <c r="H139" s="201">
        <v>0</v>
      </c>
      <c r="I139" s="202" t="s">
        <v>858</v>
      </c>
      <c r="J139" s="202" t="s">
        <v>858</v>
      </c>
      <c r="K139" s="203" t="s">
        <v>2085</v>
      </c>
      <c r="L139" s="203"/>
      <c r="M139" s="203"/>
      <c r="N139" s="203"/>
      <c r="O139" s="203" t="s">
        <v>2086</v>
      </c>
      <c r="P139" s="204" t="s">
        <v>233</v>
      </c>
      <c r="Q139" s="205" t="s">
        <v>1886</v>
      </c>
      <c r="R139" s="198" t="s">
        <v>856</v>
      </c>
      <c r="S139" s="206" t="e">
        <f t="shared" ca="1" si="6"/>
        <v>#REF!</v>
      </c>
      <c r="T139" s="206" t="e">
        <f ca="1">IF(B139="","",IF(ISERROR(MATCH($J139,[3]SorP!$B$1:$B$6230,0)),"",INDIRECT("'SorP'!$A$"&amp;MATCH($J139,[3]SorP!$B$1:$B$6230,0))))</f>
        <v>#REF!</v>
      </c>
      <c r="U139" s="207"/>
      <c r="V139" s="208">
        <f>IF(C139="",NA(),IF(OR(C139="Smelter not listed",C139="Smelter not yet identified"),MATCH($B139&amp;$D139,'[3]Smelter Look-up'!$J:$J,0),MATCH($B139&amp;$C139,'[3]Smelter Look-up'!$J:$J,0)))</f>
        <v>418</v>
      </c>
      <c r="X139" s="83">
        <f t="shared" si="7"/>
        <v>0</v>
      </c>
      <c r="AB139" s="84" t="str">
        <f t="shared" si="8"/>
        <v>TinEM Vinto</v>
      </c>
    </row>
    <row r="140" spans="1:28" s="83" customFormat="1" ht="20.25" customHeight="1">
      <c r="A140" s="206" t="s">
        <v>1180</v>
      </c>
      <c r="B140" s="198" t="s">
        <v>248</v>
      </c>
      <c r="C140" s="199" t="s">
        <v>1179</v>
      </c>
      <c r="D140" s="200"/>
      <c r="E140" s="198" t="s">
        <v>385</v>
      </c>
      <c r="F140" s="198" t="s">
        <v>1180</v>
      </c>
      <c r="G140" s="198" t="s">
        <v>265</v>
      </c>
      <c r="H140" s="201">
        <v>0</v>
      </c>
      <c r="I140" s="202" t="s">
        <v>1181</v>
      </c>
      <c r="J140" s="202" t="s">
        <v>435</v>
      </c>
      <c r="K140" s="203" t="s">
        <v>2087</v>
      </c>
      <c r="L140" s="203" t="s">
        <v>2088</v>
      </c>
      <c r="M140" s="203"/>
      <c r="N140" s="203" t="s">
        <v>2037</v>
      </c>
      <c r="O140" s="203" t="s">
        <v>2089</v>
      </c>
      <c r="P140" s="204" t="s">
        <v>233</v>
      </c>
      <c r="Q140" s="205" t="s">
        <v>1905</v>
      </c>
      <c r="R140" s="198" t="s">
        <v>1179</v>
      </c>
      <c r="S140" s="206" t="e">
        <f t="shared" ca="1" si="6"/>
        <v>#REF!</v>
      </c>
      <c r="T140" s="206" t="e">
        <f ca="1">IF(B140="","",IF(ISERROR(MATCH($J140,[3]SorP!$B$1:$B$6230,0)),"",INDIRECT("'SorP'!$A$"&amp;MATCH($J140,[3]SorP!$B$1:$B$6230,0))))</f>
        <v>#REF!</v>
      </c>
      <c r="U140" s="207"/>
      <c r="V140" s="208">
        <f>IF(C140="",NA(),IF(OR(C140="Smelter not listed",C140="Smelter not yet identified"),MATCH($B140&amp;$D140,'[3]Smelter Look-up'!$J:$J,0),MATCH($B140&amp;$C140,'[3]Smelter Look-up'!$J:$J,0)))</f>
        <v>330</v>
      </c>
      <c r="X140" s="83">
        <f t="shared" si="7"/>
        <v>0</v>
      </c>
      <c r="AB140" s="84" t="str">
        <f t="shared" si="8"/>
        <v>TantalumF&amp;X Electro-Materials Ltd.</v>
      </c>
    </row>
    <row r="141" spans="1:28" s="83" customFormat="1" ht="20.25" customHeight="1">
      <c r="A141" s="206" t="s">
        <v>396</v>
      </c>
      <c r="B141" s="198" t="s">
        <v>251</v>
      </c>
      <c r="C141" s="199" t="s">
        <v>397</v>
      </c>
      <c r="D141" s="200"/>
      <c r="E141" s="198" t="s">
        <v>284</v>
      </c>
      <c r="F141" s="198" t="s">
        <v>396</v>
      </c>
      <c r="G141" s="198" t="s">
        <v>265</v>
      </c>
      <c r="H141" s="201">
        <v>0</v>
      </c>
      <c r="I141" s="202" t="s">
        <v>398</v>
      </c>
      <c r="J141" s="202" t="s">
        <v>399</v>
      </c>
      <c r="K141" s="203"/>
      <c r="L141" s="203"/>
      <c r="M141" s="203"/>
      <c r="N141" s="203" t="s">
        <v>2090</v>
      </c>
      <c r="O141" s="203" t="s">
        <v>2091</v>
      </c>
      <c r="P141" s="204" t="s">
        <v>233</v>
      </c>
      <c r="Q141" s="205" t="s">
        <v>1864</v>
      </c>
      <c r="R141" s="198" t="s">
        <v>397</v>
      </c>
      <c r="S141" s="206" t="e">
        <f t="shared" ca="1" si="6"/>
        <v>#REF!</v>
      </c>
      <c r="T141" s="206" t="e">
        <f ca="1">IF(B141="","",IF(ISERROR(MATCH($J141,[3]SorP!$B$1:$B$6230,0)),"",INDIRECT("'SorP'!$A$"&amp;MATCH($J141,[3]SorP!$B$1:$B$6230,0))))</f>
        <v>#REF!</v>
      </c>
      <c r="U141" s="207"/>
      <c r="V141" s="208">
        <f>IF(C141="",NA(),IF(OR(C141="Smelter not listed",C141="Smelter not yet identified"),MATCH($B141&amp;$D141,'[3]Smelter Look-up'!$J:$J,0),MATCH($B141&amp;$C141,'[3]Smelter Look-up'!$J:$J,0)))</f>
        <v>68</v>
      </c>
      <c r="X141" s="83">
        <f t="shared" si="7"/>
        <v>0</v>
      </c>
      <c r="AB141" s="84" t="str">
        <f t="shared" si="8"/>
        <v>GoldDowa</v>
      </c>
    </row>
    <row r="142" spans="1:28" s="83" customFormat="1" ht="20.25" customHeight="1">
      <c r="A142" s="206" t="s">
        <v>394</v>
      </c>
      <c r="B142" s="198" t="s">
        <v>251</v>
      </c>
      <c r="C142" s="199" t="s">
        <v>395</v>
      </c>
      <c r="D142" s="200"/>
      <c r="E142" s="198" t="s">
        <v>294</v>
      </c>
      <c r="F142" s="198" t="s">
        <v>394</v>
      </c>
      <c r="G142" s="198" t="s">
        <v>265</v>
      </c>
      <c r="H142" s="201">
        <v>0</v>
      </c>
      <c r="I142" s="202" t="s">
        <v>295</v>
      </c>
      <c r="J142" s="202" t="s">
        <v>296</v>
      </c>
      <c r="K142" s="203"/>
      <c r="L142" s="203"/>
      <c r="M142" s="203"/>
      <c r="N142" s="203"/>
      <c r="O142" s="203" t="s">
        <v>2092</v>
      </c>
      <c r="P142" s="204"/>
      <c r="Q142" s="205" t="s">
        <v>1864</v>
      </c>
      <c r="R142" s="198" t="s">
        <v>395</v>
      </c>
      <c r="S142" s="206" t="e">
        <f t="shared" ca="1" si="6"/>
        <v>#REF!</v>
      </c>
      <c r="T142" s="206" t="e">
        <f ca="1">IF(B142="","",IF(ISERROR(MATCH($J142,[3]SorP!$B$1:$B$6230,0)),"",INDIRECT("'SorP'!$A$"&amp;MATCH($J142,[3]SorP!$B$1:$B$6230,0))))</f>
        <v>#REF!</v>
      </c>
      <c r="U142" s="207"/>
      <c r="V142" s="208">
        <f>IF(C142="",NA(),IF(OR(C142="Smelter not listed",C142="Smelter not yet identified"),MATCH($B142&amp;$D142,'[3]Smelter Look-up'!$J:$J,0),MATCH($B142&amp;$C142,'[3]Smelter Look-up'!$J:$J,0)))</f>
        <v>65</v>
      </c>
      <c r="X142" s="83">
        <f t="shared" si="7"/>
        <v>0</v>
      </c>
      <c r="AB142" s="84" t="str">
        <f t="shared" si="8"/>
        <v>GoldDODUCO Contacts and Refining GmbH</v>
      </c>
    </row>
    <row r="143" spans="1:28" s="83" customFormat="1" ht="20.25" customHeight="1">
      <c r="A143" s="206" t="s">
        <v>380</v>
      </c>
      <c r="B143" s="198" t="s">
        <v>251</v>
      </c>
      <c r="C143" s="199" t="s">
        <v>381</v>
      </c>
      <c r="D143" s="200"/>
      <c r="E143" s="198" t="s">
        <v>284</v>
      </c>
      <c r="F143" s="198" t="s">
        <v>380</v>
      </c>
      <c r="G143" s="198" t="s">
        <v>265</v>
      </c>
      <c r="H143" s="201">
        <v>0</v>
      </c>
      <c r="I143" s="202" t="s">
        <v>382</v>
      </c>
      <c r="J143" s="202" t="s">
        <v>286</v>
      </c>
      <c r="K143" s="203"/>
      <c r="L143" s="203"/>
      <c r="M143" s="203"/>
      <c r="N143" s="203"/>
      <c r="O143" s="203" t="s">
        <v>2093</v>
      </c>
      <c r="P143" s="204"/>
      <c r="Q143" s="205" t="s">
        <v>1868</v>
      </c>
      <c r="R143" s="198" t="s">
        <v>381</v>
      </c>
      <c r="S143" s="206" t="e">
        <f t="shared" ca="1" si="6"/>
        <v>#REF!</v>
      </c>
      <c r="T143" s="206" t="e">
        <f ca="1">IF(B143="","",IF(ISERROR(MATCH($J143,[3]SorP!$B$1:$B$6230,0)),"",INDIRECT("'SorP'!$A$"&amp;MATCH($J143,[3]SorP!$B$1:$B$6230,0))))</f>
        <v>#REF!</v>
      </c>
      <c r="U143" s="207"/>
      <c r="V143" s="208">
        <f>IF(C143="",NA(),IF(OR(C143="Smelter not listed",C143="Smelter not yet identified"),MATCH($B143&amp;$D143,'[3]Smelter Look-up'!$J:$J,0),MATCH($B143&amp;$C143,'[3]Smelter Look-up'!$J:$J,0)))</f>
        <v>58</v>
      </c>
      <c r="X143" s="83">
        <f t="shared" si="7"/>
        <v>0</v>
      </c>
      <c r="AB143" s="84" t="str">
        <f t="shared" si="8"/>
        <v>GoldChugai Mining</v>
      </c>
    </row>
    <row r="144" spans="1:28" s="83" customFormat="1" ht="20.25" customHeight="1">
      <c r="A144" s="206" t="s">
        <v>830</v>
      </c>
      <c r="B144" s="198" t="s">
        <v>249</v>
      </c>
      <c r="C144" s="199" t="s">
        <v>831</v>
      </c>
      <c r="D144" s="200"/>
      <c r="E144" s="198" t="s">
        <v>270</v>
      </c>
      <c r="F144" s="198" t="s">
        <v>830</v>
      </c>
      <c r="G144" s="198" t="s">
        <v>265</v>
      </c>
      <c r="H144" s="201">
        <v>0</v>
      </c>
      <c r="I144" s="202" t="s">
        <v>832</v>
      </c>
      <c r="J144" s="202" t="s">
        <v>272</v>
      </c>
      <c r="K144" s="203"/>
      <c r="L144" s="203"/>
      <c r="M144" s="203"/>
      <c r="N144" s="203"/>
      <c r="O144" s="203" t="s">
        <v>2094</v>
      </c>
      <c r="P144" s="204" t="s">
        <v>233</v>
      </c>
      <c r="Q144" s="205" t="s">
        <v>1886</v>
      </c>
      <c r="R144" s="198" t="s">
        <v>831</v>
      </c>
      <c r="S144" s="206" t="e">
        <f t="shared" ca="1" si="6"/>
        <v>#REF!</v>
      </c>
      <c r="T144" s="206" t="e">
        <f ca="1">IF(B144="","",IF(ISERROR(MATCH($J144,[3]SorP!$B$1:$B$6230,0)),"",INDIRECT("'SorP'!$A$"&amp;MATCH($J144,[3]SorP!$B$1:$B$6230,0))))</f>
        <v>#REF!</v>
      </c>
      <c r="U144" s="207"/>
      <c r="V144" s="208">
        <f>IF(C144="",NA(),IF(OR(C144="Smelter not listed",C144="Smelter not yet identified"),MATCH($B144&amp;$D144,'[3]Smelter Look-up'!$J:$J,0),MATCH($B144&amp;$C144,'[3]Smelter Look-up'!$J:$J,0)))</f>
        <v>390</v>
      </c>
      <c r="X144" s="83">
        <f t="shared" si="7"/>
        <v>0</v>
      </c>
      <c r="AB144" s="84" t="str">
        <f t="shared" si="8"/>
        <v>TinAlpha</v>
      </c>
    </row>
    <row r="145" spans="1:28" s="83" customFormat="1" ht="20.25" customHeight="1">
      <c r="A145" s="206" t="s">
        <v>401</v>
      </c>
      <c r="B145" s="198" t="s">
        <v>251</v>
      </c>
      <c r="C145" s="199" t="s">
        <v>402</v>
      </c>
      <c r="D145" s="200"/>
      <c r="E145" s="198" t="s">
        <v>400</v>
      </c>
      <c r="F145" s="198" t="s">
        <v>401</v>
      </c>
      <c r="G145" s="198" t="s">
        <v>265</v>
      </c>
      <c r="H145" s="201">
        <v>0</v>
      </c>
      <c r="I145" s="202" t="s">
        <v>403</v>
      </c>
      <c r="J145" s="202" t="s">
        <v>404</v>
      </c>
      <c r="K145" s="203"/>
      <c r="L145" s="203"/>
      <c r="M145" s="203"/>
      <c r="N145" s="203"/>
      <c r="O145" s="203" t="s">
        <v>2095</v>
      </c>
      <c r="P145" s="204"/>
      <c r="Q145" s="205" t="s">
        <v>1864</v>
      </c>
      <c r="R145" s="198" t="s">
        <v>402</v>
      </c>
      <c r="S145" s="206" t="e">
        <f t="shared" ca="1" si="6"/>
        <v>#REF!</v>
      </c>
      <c r="T145" s="206" t="e">
        <f ca="1">IF(B145="","",IF(ISERROR(MATCH($J145,[3]SorP!$B$1:$B$6230,0)),"",INDIRECT("'SorP'!$A$"&amp;MATCH($J145,[3]SorP!$B$1:$B$6230,0))))</f>
        <v>#REF!</v>
      </c>
      <c r="U145" s="207"/>
      <c r="V145" s="208">
        <f>IF(C145="",NA(),IF(OR(C145="Smelter not listed",C145="Smelter not yet identified"),MATCH($B145&amp;$D145,'[3]Smelter Look-up'!$J:$J,0),MATCH($B145&amp;$C145,'[3]Smelter Look-up'!$J:$J,0)))</f>
        <v>72</v>
      </c>
      <c r="X145" s="83">
        <f t="shared" si="7"/>
        <v>0</v>
      </c>
      <c r="AB145" s="84" t="str">
        <f t="shared" si="8"/>
        <v>GoldDSC (Do Sung Corporation)</v>
      </c>
    </row>
    <row r="146" spans="1:28" s="83" customFormat="1" ht="20.25" customHeight="1">
      <c r="A146" s="206" t="s">
        <v>863</v>
      </c>
      <c r="B146" s="198" t="s">
        <v>249</v>
      </c>
      <c r="C146" s="199" t="s">
        <v>864</v>
      </c>
      <c r="D146" s="200"/>
      <c r="E146" s="198" t="s">
        <v>511</v>
      </c>
      <c r="F146" s="198" t="s">
        <v>863</v>
      </c>
      <c r="G146" s="198" t="s">
        <v>265</v>
      </c>
      <c r="H146" s="201">
        <v>0</v>
      </c>
      <c r="I146" s="202" t="s">
        <v>865</v>
      </c>
      <c r="J146" s="202" t="s">
        <v>866</v>
      </c>
      <c r="K146" s="203" t="s">
        <v>2096</v>
      </c>
      <c r="L146" s="203" t="s">
        <v>865</v>
      </c>
      <c r="M146" s="203"/>
      <c r="N146" s="203"/>
      <c r="O146" s="203" t="s">
        <v>2097</v>
      </c>
      <c r="P146" s="204"/>
      <c r="Q146" s="205" t="s">
        <v>1886</v>
      </c>
      <c r="R146" s="198" t="s">
        <v>864</v>
      </c>
      <c r="S146" s="206" t="e">
        <f t="shared" ca="1" si="6"/>
        <v>#REF!</v>
      </c>
      <c r="T146" s="206" t="e">
        <f ca="1">IF(B146="","",IF(ISERROR(MATCH($J146,[3]SorP!$B$1:$B$6230,0)),"",INDIRECT("'SorP'!$A$"&amp;MATCH($J146,[3]SorP!$B$1:$B$6230,0))))</f>
        <v>#REF!</v>
      </c>
      <c r="U146" s="207"/>
      <c r="V146" s="208">
        <f>IF(C146="",NA(),IF(OR(C146="Smelter not listed",C146="Smelter not yet identified"),MATCH($B146&amp;$D146,'[3]Smelter Look-up'!$J:$J,0),MATCH($B146&amp;$C146,'[3]Smelter Look-up'!$J:$J,0)))</f>
        <v>427</v>
      </c>
      <c r="X146" s="83">
        <f t="shared" si="7"/>
        <v>0</v>
      </c>
      <c r="AB146" s="84" t="str">
        <f t="shared" si="8"/>
        <v>TinFenix Metals</v>
      </c>
    </row>
    <row r="147" spans="1:28" s="83" customFormat="1" ht="20.25" customHeight="1">
      <c r="A147" s="206" t="s">
        <v>871</v>
      </c>
      <c r="B147" s="198" t="s">
        <v>249</v>
      </c>
      <c r="C147" s="199" t="s">
        <v>872</v>
      </c>
      <c r="D147" s="200"/>
      <c r="E147" s="198" t="s">
        <v>385</v>
      </c>
      <c r="F147" s="198" t="s">
        <v>871</v>
      </c>
      <c r="G147" s="198" t="s">
        <v>265</v>
      </c>
      <c r="H147" s="201">
        <v>0</v>
      </c>
      <c r="I147" s="202" t="s">
        <v>868</v>
      </c>
      <c r="J147" s="202" t="s">
        <v>826</v>
      </c>
      <c r="K147" s="203" t="s">
        <v>2098</v>
      </c>
      <c r="L147" s="203" t="s">
        <v>2099</v>
      </c>
      <c r="M147" s="203"/>
      <c r="N147" s="203" t="s">
        <v>2100</v>
      </c>
      <c r="O147" s="203" t="s">
        <v>2101</v>
      </c>
      <c r="P147" s="204" t="s">
        <v>233</v>
      </c>
      <c r="Q147" s="205" t="s">
        <v>1886</v>
      </c>
      <c r="R147" s="198" t="s">
        <v>872</v>
      </c>
      <c r="S147" s="206" t="e">
        <f t="shared" ca="1" si="6"/>
        <v>#REF!</v>
      </c>
      <c r="T147" s="206" t="e">
        <f ca="1">IF(B147="","",IF(ISERROR(MATCH($J147,[3]SorP!$B$1:$B$6230,0)),"",INDIRECT("'SorP'!$A$"&amp;MATCH($J147,[3]SorP!$B$1:$B$6230,0))))</f>
        <v>#REF!</v>
      </c>
      <c r="U147" s="207"/>
      <c r="V147" s="208">
        <f>IF(C147="",NA(),IF(OR(C147="Smelter not listed",C147="Smelter not yet identified"),MATCH($B147&amp;$D147,'[3]Smelter Look-up'!$J:$J,0),MATCH($B147&amp;$C147,'[3]Smelter Look-up'!$J:$J,0)))</f>
        <v>433</v>
      </c>
      <c r="X147" s="83">
        <f t="shared" si="7"/>
        <v>0</v>
      </c>
      <c r="AB147" s="84" t="str">
        <f t="shared" si="8"/>
        <v>TinGejiu Non-Ferrous Metal Processing Co., Ltd.</v>
      </c>
    </row>
    <row r="148" spans="1:28" s="83" customFormat="1" ht="20.25" customHeight="1">
      <c r="A148" s="206" t="s">
        <v>446</v>
      </c>
      <c r="B148" s="198" t="s">
        <v>251</v>
      </c>
      <c r="C148" s="199" t="s">
        <v>447</v>
      </c>
      <c r="D148" s="200"/>
      <c r="E148" s="198" t="s">
        <v>385</v>
      </c>
      <c r="F148" s="198" t="s">
        <v>446</v>
      </c>
      <c r="G148" s="198" t="s">
        <v>265</v>
      </c>
      <c r="H148" s="201">
        <v>0</v>
      </c>
      <c r="I148" s="202" t="s">
        <v>448</v>
      </c>
      <c r="J148" s="202" t="s">
        <v>449</v>
      </c>
      <c r="K148" s="203" t="s">
        <v>2102</v>
      </c>
      <c r="L148" s="203" t="s">
        <v>2103</v>
      </c>
      <c r="M148" s="203"/>
      <c r="N148" s="203" t="s">
        <v>2104</v>
      </c>
      <c r="O148" s="203" t="s">
        <v>2105</v>
      </c>
      <c r="P148" s="204" t="s">
        <v>233</v>
      </c>
      <c r="Q148" s="205" t="s">
        <v>1864</v>
      </c>
      <c r="R148" s="198" t="s">
        <v>447</v>
      </c>
      <c r="S148" s="206" t="e">
        <f t="shared" ca="1" si="6"/>
        <v>#REF!</v>
      </c>
      <c r="T148" s="206" t="str">
        <f ca="1">IF(B148="","",IF(ISERROR(MATCH($J148,[3]SorP!$B$1:$B$6230,0)),"",INDIRECT("'SorP'!$A$"&amp;MATCH($J148,[3]SorP!$B$1:$B$6230,0))))</f>
        <v/>
      </c>
      <c r="U148" s="207"/>
      <c r="V148" s="208">
        <f>IF(C148="",NA(),IF(OR(C148="Smelter not listed",C148="Smelter not yet identified"),MATCH($B148&amp;$D148,'[3]Smelter Look-up'!$J:$J,0),MATCH($B148&amp;$C148,'[3]Smelter Look-up'!$J:$J,0)))</f>
        <v>108</v>
      </c>
      <c r="X148" s="83">
        <f t="shared" si="7"/>
        <v>0</v>
      </c>
      <c r="AB148" s="84" t="str">
        <f t="shared" si="8"/>
        <v>GoldHeraeus Metals Hong Kong Ltd.</v>
      </c>
    </row>
    <row r="149" spans="1:28" s="83" customFormat="1" ht="20.25" customHeight="1">
      <c r="A149" s="206" t="s">
        <v>450</v>
      </c>
      <c r="B149" s="198" t="s">
        <v>251</v>
      </c>
      <c r="C149" s="199" t="s">
        <v>1631</v>
      </c>
      <c r="D149" s="200"/>
      <c r="E149" s="198" t="s">
        <v>294</v>
      </c>
      <c r="F149" s="198" t="s">
        <v>450</v>
      </c>
      <c r="G149" s="198" t="s">
        <v>265</v>
      </c>
      <c r="H149" s="201">
        <v>0</v>
      </c>
      <c r="I149" s="202" t="s">
        <v>452</v>
      </c>
      <c r="J149" s="202" t="s">
        <v>453</v>
      </c>
      <c r="K149" s="203"/>
      <c r="L149" s="203"/>
      <c r="M149" s="203"/>
      <c r="N149" s="203"/>
      <c r="O149" s="203" t="s">
        <v>2106</v>
      </c>
      <c r="P149" s="204"/>
      <c r="Q149" s="205" t="s">
        <v>1868</v>
      </c>
      <c r="R149" s="198" t="s">
        <v>1631</v>
      </c>
      <c r="S149" s="206" t="e">
        <f t="shared" ca="1" si="6"/>
        <v>#REF!</v>
      </c>
      <c r="T149" s="206" t="e">
        <f ca="1">IF(B149="","",IF(ISERROR(MATCH($J149,[3]SorP!$B$1:$B$6230,0)),"",INDIRECT("'SorP'!$A$"&amp;MATCH($J149,[3]SorP!$B$1:$B$6230,0))))</f>
        <v>#REF!</v>
      </c>
      <c r="U149" s="207"/>
      <c r="V149" s="208">
        <f>IF(C149="",NA(),IF(OR(C149="Smelter not listed",C149="Smelter not yet identified"),MATCH($B149&amp;$D149,'[3]Smelter Look-up'!$J:$J,0),MATCH($B149&amp;$C149,'[3]Smelter Look-up'!$J:$J,0)))</f>
        <v>106</v>
      </c>
      <c r="X149" s="83">
        <f t="shared" si="7"/>
        <v>0</v>
      </c>
      <c r="AB149" s="84" t="str">
        <f t="shared" si="8"/>
        <v>GoldHeraeus Germany GmbH Co. KG</v>
      </c>
    </row>
    <row r="150" spans="1:28" s="83" customFormat="1" ht="20.25" customHeight="1">
      <c r="A150" s="206" t="s">
        <v>1429</v>
      </c>
      <c r="B150" s="198" t="s">
        <v>250</v>
      </c>
      <c r="C150" s="199" t="s">
        <v>455</v>
      </c>
      <c r="D150" s="200"/>
      <c r="E150" s="198" t="s">
        <v>385</v>
      </c>
      <c r="F150" s="198" t="s">
        <v>1429</v>
      </c>
      <c r="G150" s="198" t="s">
        <v>265</v>
      </c>
      <c r="H150" s="201">
        <v>0</v>
      </c>
      <c r="I150" s="202" t="s">
        <v>456</v>
      </c>
      <c r="J150" s="202" t="s">
        <v>457</v>
      </c>
      <c r="K150" s="203"/>
      <c r="L150" s="203"/>
      <c r="M150" s="203"/>
      <c r="N150" s="203"/>
      <c r="O150" s="203" t="s">
        <v>2107</v>
      </c>
      <c r="P150" s="204"/>
      <c r="Q150" s="205" t="s">
        <v>1876</v>
      </c>
      <c r="R150" s="198" t="s">
        <v>455</v>
      </c>
      <c r="S150" s="206" t="e">
        <f t="shared" ca="1" si="6"/>
        <v>#REF!</v>
      </c>
      <c r="T150" s="206" t="e">
        <f ca="1">IF(B150="","",IF(ISERROR(MATCH($J150,[3]SorP!$B$1:$B$6230,0)),"",INDIRECT("'SorP'!$A$"&amp;MATCH($J150,[3]SorP!$B$1:$B$6230,0))))</f>
        <v>#REF!</v>
      </c>
      <c r="U150" s="207"/>
      <c r="V150" s="208">
        <f>IF(C150="",NA(),IF(OR(C150="Smelter not listed",C150="Smelter not yet identified"),MATCH($B150&amp;$D150,'[3]Smelter Look-up'!$J:$J,0),MATCH($B150&amp;$C150,'[3]Smelter Look-up'!$J:$J,0)))</f>
        <v>588</v>
      </c>
      <c r="X150" s="83">
        <f t="shared" si="7"/>
        <v>0</v>
      </c>
      <c r="AB150" s="84" t="str">
        <f t="shared" si="8"/>
        <v>TungstenHunan Chenzhou Mining Co., Ltd.</v>
      </c>
    </row>
    <row r="151" spans="1:28" s="83" customFormat="1" ht="20.25" customHeight="1">
      <c r="A151" s="206" t="s">
        <v>1428</v>
      </c>
      <c r="B151" s="198" t="s">
        <v>250</v>
      </c>
      <c r="C151" s="199" t="s">
        <v>1427</v>
      </c>
      <c r="D151" s="200"/>
      <c r="E151" s="198" t="s">
        <v>385</v>
      </c>
      <c r="F151" s="198" t="s">
        <v>1428</v>
      </c>
      <c r="G151" s="198" t="s">
        <v>265</v>
      </c>
      <c r="H151" s="201">
        <v>0</v>
      </c>
      <c r="I151" s="202" t="s">
        <v>1218</v>
      </c>
      <c r="J151" s="202" t="s">
        <v>457</v>
      </c>
      <c r="K151" s="203" t="s">
        <v>2108</v>
      </c>
      <c r="L151" s="203" t="s">
        <v>2109</v>
      </c>
      <c r="M151" s="203"/>
      <c r="N151" s="203"/>
      <c r="O151" s="203" t="s">
        <v>2110</v>
      </c>
      <c r="P151" s="204" t="s">
        <v>233</v>
      </c>
      <c r="Q151" s="205" t="s">
        <v>1876</v>
      </c>
      <c r="R151" s="198" t="s">
        <v>1427</v>
      </c>
      <c r="S151" s="206" t="e">
        <f t="shared" ca="1" si="6"/>
        <v>#REF!</v>
      </c>
      <c r="T151" s="206" t="e">
        <f ca="1">IF(B151="","",IF(ISERROR(MATCH($J151,[3]SorP!$B$1:$B$6230,0)),"",INDIRECT("'SorP'!$A$"&amp;MATCH($J151,[3]SorP!$B$1:$B$6230,0))))</f>
        <v>#REF!</v>
      </c>
      <c r="U151" s="207"/>
      <c r="V151" s="208">
        <f>IF(C151="",NA(),IF(OR(C151="Smelter not listed",C151="Smelter not yet identified"),MATCH($B151&amp;$D151,'[3]Smelter Look-up'!$J:$J,0),MATCH($B151&amp;$C151,'[3]Smelter Look-up'!$J:$J,0)))</f>
        <v>590</v>
      </c>
      <c r="X151" s="83">
        <f t="shared" si="7"/>
        <v>0</v>
      </c>
      <c r="AB151" s="84" t="str">
        <f t="shared" si="8"/>
        <v>TungstenHunan Chunchang Nonferrous Metals Co., Ltd.</v>
      </c>
    </row>
    <row r="152" spans="1:28" s="83" customFormat="1" ht="20.25" customHeight="1">
      <c r="A152" s="206" t="s">
        <v>444</v>
      </c>
      <c r="B152" s="198" t="s">
        <v>251</v>
      </c>
      <c r="C152" s="199" t="s">
        <v>445</v>
      </c>
      <c r="D152" s="200"/>
      <c r="E152" s="198" t="s">
        <v>294</v>
      </c>
      <c r="F152" s="198" t="s">
        <v>444</v>
      </c>
      <c r="G152" s="198" t="s">
        <v>265</v>
      </c>
      <c r="H152" s="201">
        <v>0</v>
      </c>
      <c r="I152" s="202" t="s">
        <v>295</v>
      </c>
      <c r="J152" s="202" t="s">
        <v>296</v>
      </c>
      <c r="K152" s="203"/>
      <c r="L152" s="203"/>
      <c r="M152" s="203"/>
      <c r="N152" s="203"/>
      <c r="O152" s="203" t="s">
        <v>2111</v>
      </c>
      <c r="P152" s="204"/>
      <c r="Q152" s="205" t="s">
        <v>1864</v>
      </c>
      <c r="R152" s="198" t="s">
        <v>445</v>
      </c>
      <c r="S152" s="206" t="e">
        <f t="shared" ca="1" si="6"/>
        <v>#REF!</v>
      </c>
      <c r="T152" s="206" t="e">
        <f ca="1">IF(B152="","",IF(ISERROR(MATCH($J152,[3]SorP!$B$1:$B$6230,0)),"",INDIRECT("'SorP'!$A$"&amp;MATCH($J152,[3]SorP!$B$1:$B$6230,0))))</f>
        <v>#REF!</v>
      </c>
      <c r="U152" s="207"/>
      <c r="V152" s="208">
        <f>IF(C152="",NA(),IF(OR(C152="Smelter not listed",C152="Smelter not yet identified"),MATCH($B152&amp;$D152,'[3]Smelter Look-up'!$J:$J,0),MATCH($B152&amp;$C152,'[3]Smelter Look-up'!$J:$J,0)))</f>
        <v>102</v>
      </c>
      <c r="X152" s="83">
        <f t="shared" si="7"/>
        <v>0</v>
      </c>
      <c r="AB152" s="84" t="str">
        <f t="shared" si="8"/>
        <v>GoldHeimerle + Meule GmbH</v>
      </c>
    </row>
    <row r="153" spans="1:28" s="83" customFormat="1" ht="20.25" customHeight="1">
      <c r="A153" s="206" t="s">
        <v>549</v>
      </c>
      <c r="B153" s="198" t="s">
        <v>251</v>
      </c>
      <c r="C153" s="199" t="s">
        <v>1066</v>
      </c>
      <c r="D153" s="200"/>
      <c r="E153" s="198" t="s">
        <v>400</v>
      </c>
      <c r="F153" s="198" t="s">
        <v>549</v>
      </c>
      <c r="G153" s="198" t="s">
        <v>265</v>
      </c>
      <c r="H153" s="201">
        <v>0</v>
      </c>
      <c r="I153" s="202" t="s">
        <v>551</v>
      </c>
      <c r="J153" s="202" t="s">
        <v>552</v>
      </c>
      <c r="K153" s="203"/>
      <c r="L153" s="203"/>
      <c r="M153" s="203"/>
      <c r="N153" s="203"/>
      <c r="O153" s="203" t="s">
        <v>2112</v>
      </c>
      <c r="P153" s="204"/>
      <c r="Q153" s="205" t="s">
        <v>1868</v>
      </c>
      <c r="R153" s="198" t="s">
        <v>1066</v>
      </c>
      <c r="S153" s="206" t="e">
        <f t="shared" ca="1" si="6"/>
        <v>#REF!</v>
      </c>
      <c r="T153" s="206" t="e">
        <f ca="1">IF(B153="","",IF(ISERROR(MATCH($J153,[3]SorP!$B$1:$B$6230,0)),"",INDIRECT("'SorP'!$A$"&amp;MATCH($J153,[3]SorP!$B$1:$B$6230,0))))</f>
        <v>#REF!</v>
      </c>
      <c r="U153" s="207"/>
      <c r="V153" s="208">
        <f>IF(C153="",NA(),IF(OR(C153="Smelter not listed",C153="Smelter not yet identified"),MATCH($B153&amp;$D153,'[3]Smelter Look-up'!$J:$J,0),MATCH($B153&amp;$C153,'[3]Smelter Look-up'!$J:$J,0)))</f>
        <v>159</v>
      </c>
      <c r="X153" s="83">
        <f t="shared" si="7"/>
        <v>0</v>
      </c>
      <c r="AB153" s="84" t="str">
        <f t="shared" si="8"/>
        <v>GoldLT Metal Ltd.</v>
      </c>
    </row>
    <row r="154" spans="1:28" s="83" customFormat="1" ht="20.25" customHeight="1">
      <c r="A154" s="206" t="s">
        <v>875</v>
      </c>
      <c r="B154" s="198" t="s">
        <v>249</v>
      </c>
      <c r="C154" s="199" t="s">
        <v>876</v>
      </c>
      <c r="D154" s="200"/>
      <c r="E154" s="198" t="s">
        <v>385</v>
      </c>
      <c r="F154" s="198" t="s">
        <v>875</v>
      </c>
      <c r="G154" s="198" t="s">
        <v>265</v>
      </c>
      <c r="H154" s="201">
        <v>0</v>
      </c>
      <c r="I154" s="202" t="s">
        <v>868</v>
      </c>
      <c r="J154" s="202" t="s">
        <v>826</v>
      </c>
      <c r="K154" s="203"/>
      <c r="L154" s="203"/>
      <c r="M154" s="203"/>
      <c r="N154" s="203"/>
      <c r="O154" s="203" t="s">
        <v>2113</v>
      </c>
      <c r="P154" s="204"/>
      <c r="Q154" s="205" t="s">
        <v>1868</v>
      </c>
      <c r="R154" s="198" t="s">
        <v>876</v>
      </c>
      <c r="S154" s="206" t="e">
        <f t="shared" ca="1" si="6"/>
        <v>#REF!</v>
      </c>
      <c r="T154" s="206" t="e">
        <f ca="1">IF(B154="","",IF(ISERROR(MATCH($J154,[3]SorP!$B$1:$B$6230,0)),"",INDIRECT("'SorP'!$A$"&amp;MATCH($J154,[3]SorP!$B$1:$B$6230,0))))</f>
        <v>#REF!</v>
      </c>
      <c r="U154" s="207"/>
      <c r="V154" s="208">
        <f>IF(C154="",NA(),IF(OR(C154="Smelter not listed",C154="Smelter not yet identified"),MATCH($B154&amp;$D154,'[3]Smelter Look-up'!$J:$J,0),MATCH($B154&amp;$C154,'[3]Smelter Look-up'!$J:$J,0)))</f>
        <v>436</v>
      </c>
      <c r="X154" s="83">
        <f t="shared" si="7"/>
        <v>0</v>
      </c>
      <c r="AB154" s="84" t="str">
        <f t="shared" si="8"/>
        <v>TinGejiu Zili Mining And Metallurgy Co., Ltd.</v>
      </c>
    </row>
    <row r="155" spans="1:28" s="83" customFormat="1" ht="20.25" customHeight="1">
      <c r="A155" s="206" t="s">
        <v>1419</v>
      </c>
      <c r="B155" s="198" t="s">
        <v>250</v>
      </c>
      <c r="C155" s="199" t="s">
        <v>1418</v>
      </c>
      <c r="D155" s="200"/>
      <c r="E155" s="198" t="s">
        <v>270</v>
      </c>
      <c r="F155" s="198" t="s">
        <v>1419</v>
      </c>
      <c r="G155" s="198" t="s">
        <v>265</v>
      </c>
      <c r="H155" s="201">
        <v>0</v>
      </c>
      <c r="I155" s="202" t="s">
        <v>1420</v>
      </c>
      <c r="J155" s="202" t="s">
        <v>272</v>
      </c>
      <c r="K155" s="203" t="s">
        <v>2114</v>
      </c>
      <c r="L155" s="203" t="s">
        <v>2115</v>
      </c>
      <c r="M155" s="203"/>
      <c r="N155" s="203" t="s">
        <v>2116</v>
      </c>
      <c r="O155" s="203" t="s">
        <v>2117</v>
      </c>
      <c r="P155" s="204" t="s">
        <v>233</v>
      </c>
      <c r="Q155" s="205" t="s">
        <v>1876</v>
      </c>
      <c r="R155" s="198" t="s">
        <v>1418</v>
      </c>
      <c r="S155" s="206" t="e">
        <f t="shared" ca="1" si="6"/>
        <v>#REF!</v>
      </c>
      <c r="T155" s="206" t="e">
        <f ca="1">IF(B155="","",IF(ISERROR(MATCH($J155,[3]SorP!$B$1:$B$6230,0)),"",INDIRECT("'SorP'!$A$"&amp;MATCH($J155,[3]SorP!$B$1:$B$6230,0))))</f>
        <v>#REF!</v>
      </c>
      <c r="U155" s="207"/>
      <c r="V155" s="208">
        <f>IF(C155="",NA(),IF(OR(C155="Smelter not listed",C155="Smelter not yet identified"),MATCH($B155&amp;$D155,'[3]Smelter Look-up'!$J:$J,0),MATCH($B155&amp;$C155,'[3]Smelter Look-up'!$J:$J,0)))</f>
        <v>580</v>
      </c>
      <c r="X155" s="83">
        <f t="shared" si="7"/>
        <v>0</v>
      </c>
      <c r="AB155" s="84" t="str">
        <f t="shared" si="8"/>
        <v>TungstenGlobal Tungsten &amp; Powders Corp.</v>
      </c>
    </row>
    <row r="156" spans="1:28" s="83" customFormat="1" ht="20.25" customHeight="1">
      <c r="A156" s="206" t="s">
        <v>1192</v>
      </c>
      <c r="B156" s="198" t="s">
        <v>248</v>
      </c>
      <c r="C156" s="199" t="s">
        <v>1590</v>
      </c>
      <c r="D156" s="200"/>
      <c r="E156" s="198" t="s">
        <v>385</v>
      </c>
      <c r="F156" s="198" t="s">
        <v>1192</v>
      </c>
      <c r="G156" s="198" t="s">
        <v>265</v>
      </c>
      <c r="H156" s="201">
        <v>0</v>
      </c>
      <c r="I156" s="202" t="s">
        <v>1193</v>
      </c>
      <c r="J156" s="202" t="s">
        <v>435</v>
      </c>
      <c r="K156" s="203" t="s">
        <v>2118</v>
      </c>
      <c r="L156" s="203" t="s">
        <v>2119</v>
      </c>
      <c r="M156" s="203"/>
      <c r="N156" s="203"/>
      <c r="O156" s="203" t="s">
        <v>2120</v>
      </c>
      <c r="P156" s="204"/>
      <c r="Q156" s="205" t="s">
        <v>1905</v>
      </c>
      <c r="R156" s="198" t="s">
        <v>1590</v>
      </c>
      <c r="S156" s="206" t="e">
        <f t="shared" ca="1" si="6"/>
        <v>#REF!</v>
      </c>
      <c r="T156" s="206" t="e">
        <f ca="1">IF(B156="","",IF(ISERROR(MATCH($J156,[3]SorP!$B$1:$B$6230,0)),"",INDIRECT("'SorP'!$A$"&amp;MATCH($J156,[3]SorP!$B$1:$B$6230,0))))</f>
        <v>#REF!</v>
      </c>
      <c r="U156" s="207"/>
      <c r="V156" s="208">
        <f>IF(C156="",NA(),IF(OR(C156="Smelter not listed",C156="Smelter not yet identified"),MATCH($B156&amp;$D156,'[3]Smelter Look-up'!$J:$J,0),MATCH($B156&amp;$C156,'[3]Smelter Look-up'!$J:$J,0)))</f>
        <v>381</v>
      </c>
      <c r="X156" s="83">
        <f t="shared" si="7"/>
        <v>0</v>
      </c>
      <c r="AB156" s="84" t="str">
        <f t="shared" si="8"/>
        <v>TantalumXIMEI RESOURCES (GUANGDONG) LIMITED</v>
      </c>
    </row>
    <row r="157" spans="1:28" s="83" customFormat="1" ht="20.25" customHeight="1">
      <c r="A157" s="206" t="s">
        <v>1399</v>
      </c>
      <c r="B157" s="198" t="s">
        <v>250</v>
      </c>
      <c r="C157" s="199" t="s">
        <v>1398</v>
      </c>
      <c r="D157" s="200"/>
      <c r="E157" s="198" t="s">
        <v>385</v>
      </c>
      <c r="F157" s="198" t="s">
        <v>1399</v>
      </c>
      <c r="G157" s="198" t="s">
        <v>265</v>
      </c>
      <c r="H157" s="201">
        <v>0</v>
      </c>
      <c r="I157" s="202" t="s">
        <v>882</v>
      </c>
      <c r="J157" s="202" t="s">
        <v>484</v>
      </c>
      <c r="K157" s="203" t="s">
        <v>2121</v>
      </c>
      <c r="L157" s="203" t="s">
        <v>2122</v>
      </c>
      <c r="M157" s="203"/>
      <c r="N157" s="203" t="s">
        <v>2123</v>
      </c>
      <c r="O157" s="203" t="s">
        <v>2124</v>
      </c>
      <c r="P157" s="204" t="s">
        <v>233</v>
      </c>
      <c r="Q157" s="205" t="s">
        <v>1876</v>
      </c>
      <c r="R157" s="198" t="s">
        <v>1398</v>
      </c>
      <c r="S157" s="206" t="e">
        <f t="shared" ca="1" si="6"/>
        <v>#REF!</v>
      </c>
      <c r="T157" s="206" t="e">
        <f ca="1">IF(B157="","",IF(ISERROR(MATCH($J157,[3]SorP!$B$1:$B$6230,0)),"",INDIRECT("'SorP'!$A$"&amp;MATCH($J157,[3]SorP!$B$1:$B$6230,0))))</f>
        <v>#REF!</v>
      </c>
      <c r="U157" s="207"/>
      <c r="V157" s="208">
        <f>IF(C157="",NA(),IF(OR(C157="Smelter not listed",C157="Smelter not yet identified"),MATCH($B157&amp;$D157,'[3]Smelter Look-up'!$J:$J,0),MATCH($B157&amp;$C157,'[3]Smelter Look-up'!$J:$J,0)))</f>
        <v>570</v>
      </c>
      <c r="X157" s="83">
        <f t="shared" si="7"/>
        <v>0</v>
      </c>
      <c r="AB157" s="84" t="str">
        <f t="shared" si="8"/>
        <v>TungstenChongyi Zhangyuan Tungsten Co., Ltd.</v>
      </c>
    </row>
    <row r="158" spans="1:28" s="83" customFormat="1" ht="20.25" customHeight="1">
      <c r="A158" s="206" t="s">
        <v>376</v>
      </c>
      <c r="B158" s="198" t="s">
        <v>251</v>
      </c>
      <c r="C158" s="199" t="s">
        <v>377</v>
      </c>
      <c r="D158" s="200"/>
      <c r="E158" s="198" t="s">
        <v>264</v>
      </c>
      <c r="F158" s="198" t="s">
        <v>376</v>
      </c>
      <c r="G158" s="198" t="s">
        <v>265</v>
      </c>
      <c r="H158" s="201">
        <v>0</v>
      </c>
      <c r="I158" s="202" t="s">
        <v>378</v>
      </c>
      <c r="J158" s="202" t="s">
        <v>379</v>
      </c>
      <c r="K158" s="203"/>
      <c r="L158" s="203"/>
      <c r="M158" s="203"/>
      <c r="N158" s="203"/>
      <c r="O158" s="203" t="s">
        <v>2125</v>
      </c>
      <c r="P158" s="204"/>
      <c r="Q158" s="205" t="s">
        <v>1864</v>
      </c>
      <c r="R158" s="198" t="s">
        <v>377</v>
      </c>
      <c r="S158" s="206" t="e">
        <f t="shared" ca="1" si="6"/>
        <v>#REF!</v>
      </c>
      <c r="T158" s="206" t="e">
        <f ca="1">IF(B158="","",IF(ISERROR(MATCH($J158,[3]SorP!$B$1:$B$6230,0)),"",INDIRECT("'SorP'!$A$"&amp;MATCH($J158,[3]SorP!$B$1:$B$6230,0))))</f>
        <v>#REF!</v>
      </c>
      <c r="U158" s="207"/>
      <c r="V158" s="208">
        <f>IF(C158="",NA(),IF(OR(C158="Smelter not listed",C158="Smelter not yet identified"),MATCH($B158&amp;$D158,'[3]Smelter Look-up'!$J:$J,0),MATCH($B158&amp;$C158,'[3]Smelter Look-up'!$J:$J,0)))</f>
        <v>55</v>
      </c>
      <c r="X158" s="83">
        <f t="shared" si="7"/>
        <v>0</v>
      </c>
      <c r="AB158" s="84" t="str">
        <f t="shared" si="8"/>
        <v>GoldChimet S.p.A.</v>
      </c>
    </row>
    <row r="159" spans="1:28" s="83" customFormat="1" ht="20.25" customHeight="1">
      <c r="A159" s="206" t="s">
        <v>302</v>
      </c>
      <c r="B159" s="198" t="s">
        <v>251</v>
      </c>
      <c r="C159" s="199" t="s">
        <v>303</v>
      </c>
      <c r="D159" s="200"/>
      <c r="E159" s="198" t="s">
        <v>304</v>
      </c>
      <c r="F159" s="198" t="s">
        <v>302</v>
      </c>
      <c r="G159" s="198" t="s">
        <v>265</v>
      </c>
      <c r="H159" s="201">
        <v>0</v>
      </c>
      <c r="I159" s="202" t="s">
        <v>305</v>
      </c>
      <c r="J159" s="202" t="s">
        <v>306</v>
      </c>
      <c r="K159" s="203"/>
      <c r="L159" s="203"/>
      <c r="M159" s="203"/>
      <c r="N159" s="203"/>
      <c r="O159" s="203" t="s">
        <v>2126</v>
      </c>
      <c r="P159" s="204"/>
      <c r="Q159" s="205" t="s">
        <v>1864</v>
      </c>
      <c r="R159" s="198" t="s">
        <v>303</v>
      </c>
      <c r="S159" s="206" t="e">
        <f t="shared" ca="1" si="6"/>
        <v>#REF!</v>
      </c>
      <c r="T159" s="206" t="e">
        <f ca="1">IF(B159="","",IF(ISERROR(MATCH($J159,[3]SorP!$B$1:$B$6230,0)),"",INDIRECT("'SorP'!$A$"&amp;MATCH($J159,[3]SorP!$B$1:$B$6230,0))))</f>
        <v>#REF!</v>
      </c>
      <c r="U159" s="207"/>
      <c r="V159" s="208">
        <f>IF(C159="",NA(),IF(OR(C159="Smelter not listed",C159="Smelter not yet identified"),MATCH($B159&amp;$D159,'[3]Smelter Look-up'!$J:$J,0),MATCH($B159&amp;$C159,'[3]Smelter Look-up'!$J:$J,0)))</f>
        <v>23</v>
      </c>
      <c r="X159" s="83">
        <f t="shared" si="7"/>
        <v>0</v>
      </c>
      <c r="AB159" s="84" t="str">
        <f t="shared" si="8"/>
        <v>GoldAngloGold Ashanti Corrego do Sitio Mineracao</v>
      </c>
    </row>
    <row r="160" spans="1:28" s="83" customFormat="1" ht="20.25" customHeight="1">
      <c r="A160" s="206" t="s">
        <v>307</v>
      </c>
      <c r="B160" s="198" t="s">
        <v>251</v>
      </c>
      <c r="C160" s="199" t="s">
        <v>308</v>
      </c>
      <c r="D160" s="200"/>
      <c r="E160" s="198" t="s">
        <v>309</v>
      </c>
      <c r="F160" s="198" t="s">
        <v>307</v>
      </c>
      <c r="G160" s="198" t="s">
        <v>265</v>
      </c>
      <c r="H160" s="201">
        <v>0</v>
      </c>
      <c r="I160" s="202" t="s">
        <v>310</v>
      </c>
      <c r="J160" s="202" t="s">
        <v>311</v>
      </c>
      <c r="K160" s="203"/>
      <c r="L160" s="203"/>
      <c r="M160" s="203"/>
      <c r="N160" s="203"/>
      <c r="O160" s="203" t="s">
        <v>2127</v>
      </c>
      <c r="P160" s="204"/>
      <c r="Q160" s="205" t="s">
        <v>1868</v>
      </c>
      <c r="R160" s="198" t="s">
        <v>308</v>
      </c>
      <c r="S160" s="206" t="e">
        <f t="shared" ca="1" si="6"/>
        <v>#REF!</v>
      </c>
      <c r="T160" s="206" t="e">
        <f ca="1">IF(B160="","",IF(ISERROR(MATCH($J160,[3]SorP!$B$1:$B$6230,0)),"",INDIRECT("'SorP'!$A$"&amp;MATCH($J160,[3]SorP!$B$1:$B$6230,0))))</f>
        <v>#REF!</v>
      </c>
      <c r="U160" s="207"/>
      <c r="V160" s="208">
        <f>IF(C160="",NA(),IF(OR(C160="Smelter not listed",C160="Smelter not yet identified"),MATCH($B160&amp;$D160,'[3]Smelter Look-up'!$J:$J,0),MATCH($B160&amp;$C160,'[3]Smelter Look-up'!$J:$J,0)))</f>
        <v>28</v>
      </c>
      <c r="X160" s="83">
        <f t="shared" si="7"/>
        <v>0</v>
      </c>
      <c r="AB160" s="84" t="str">
        <f t="shared" si="8"/>
        <v>GoldArgor-Heraeus S.A.</v>
      </c>
    </row>
    <row r="161" spans="1:28" s="83" customFormat="1" ht="20.25" customHeight="1">
      <c r="A161" s="206" t="s">
        <v>312</v>
      </c>
      <c r="B161" s="198" t="s">
        <v>251</v>
      </c>
      <c r="C161" s="199" t="s">
        <v>313</v>
      </c>
      <c r="D161" s="200"/>
      <c r="E161" s="198" t="s">
        <v>284</v>
      </c>
      <c r="F161" s="198" t="s">
        <v>312</v>
      </c>
      <c r="G161" s="198" t="s">
        <v>265</v>
      </c>
      <c r="H161" s="201">
        <v>0</v>
      </c>
      <c r="I161" s="202" t="s">
        <v>314</v>
      </c>
      <c r="J161" s="202" t="s">
        <v>315</v>
      </c>
      <c r="K161" s="203" t="s">
        <v>2128</v>
      </c>
      <c r="L161" s="203" t="s">
        <v>1964</v>
      </c>
      <c r="M161" s="203"/>
      <c r="N161" s="203" t="s">
        <v>1965</v>
      </c>
      <c r="O161" s="203" t="s">
        <v>2129</v>
      </c>
      <c r="P161" s="204" t="s">
        <v>234</v>
      </c>
      <c r="Q161" s="205" t="s">
        <v>1864</v>
      </c>
      <c r="R161" s="198" t="s">
        <v>313</v>
      </c>
      <c r="S161" s="206" t="e">
        <f t="shared" ca="1" si="6"/>
        <v>#REF!</v>
      </c>
      <c r="T161" s="206" t="e">
        <f ca="1">IF(B161="","",IF(ISERROR(MATCH($J161,[3]SorP!$B$1:$B$6230,0)),"",INDIRECT("'SorP'!$A$"&amp;MATCH($J161,[3]SorP!$B$1:$B$6230,0))))</f>
        <v>#REF!</v>
      </c>
      <c r="U161" s="207"/>
      <c r="V161" s="208">
        <f>IF(C161="",NA(),IF(OR(C161="Smelter not listed",C161="Smelter not yet identified"),MATCH($B161&amp;$D161,'[3]Smelter Look-up'!$J:$J,0),MATCH($B161&amp;$C161,'[3]Smelter Look-up'!$J:$J,0)))</f>
        <v>29</v>
      </c>
      <c r="X161" s="83">
        <f t="shared" si="7"/>
        <v>0</v>
      </c>
      <c r="AB161" s="84" t="str">
        <f t="shared" si="8"/>
        <v>GoldAsahi Pretec Corp.</v>
      </c>
    </row>
    <row r="162" spans="1:28" s="83" customFormat="1" ht="20.25" customHeight="1">
      <c r="A162" s="206" t="s">
        <v>325</v>
      </c>
      <c r="B162" s="198" t="s">
        <v>251</v>
      </c>
      <c r="C162" s="199" t="s">
        <v>326</v>
      </c>
      <c r="D162" s="200"/>
      <c r="E162" s="198" t="s">
        <v>284</v>
      </c>
      <c r="F162" s="198" t="s">
        <v>325</v>
      </c>
      <c r="G162" s="198" t="s">
        <v>265</v>
      </c>
      <c r="H162" s="201">
        <v>0</v>
      </c>
      <c r="I162" s="202" t="s">
        <v>327</v>
      </c>
      <c r="J162" s="202" t="s">
        <v>328</v>
      </c>
      <c r="K162" s="203" t="s">
        <v>2130</v>
      </c>
      <c r="L162" s="203" t="s">
        <v>2131</v>
      </c>
      <c r="M162" s="203"/>
      <c r="N162" s="203" t="s">
        <v>2132</v>
      </c>
      <c r="O162" s="203" t="s">
        <v>2133</v>
      </c>
      <c r="P162" s="204" t="s">
        <v>234</v>
      </c>
      <c r="Q162" s="205" t="s">
        <v>1864</v>
      </c>
      <c r="R162" s="198" t="s">
        <v>326</v>
      </c>
      <c r="S162" s="206" t="e">
        <f t="shared" ca="1" si="6"/>
        <v>#REF!</v>
      </c>
      <c r="T162" s="206" t="e">
        <f ca="1">IF(B162="","",IF(ISERROR(MATCH($J162,[3]SorP!$B$1:$B$6230,0)),"",INDIRECT("'SorP'!$A$"&amp;MATCH($J162,[3]SorP!$B$1:$B$6230,0))))</f>
        <v>#REF!</v>
      </c>
      <c r="U162" s="207"/>
      <c r="V162" s="208">
        <f>IF(C162="",NA(),IF(OR(C162="Smelter not listed",C162="Smelter not yet identified"),MATCH($B162&amp;$D162,'[3]Smelter Look-up'!$J:$J,0),MATCH($B162&amp;$C162,'[3]Smelter Look-up'!$J:$J,0)))</f>
        <v>32</v>
      </c>
      <c r="X162" s="83">
        <f t="shared" si="7"/>
        <v>0</v>
      </c>
      <c r="AB162" s="84" t="str">
        <f t="shared" si="8"/>
        <v>GoldAsaka Riken Co., Ltd.</v>
      </c>
    </row>
    <row r="163" spans="1:28" s="83" customFormat="1" ht="20.25" customHeight="1">
      <c r="A163" s="206" t="s">
        <v>297</v>
      </c>
      <c r="B163" s="198" t="s">
        <v>251</v>
      </c>
      <c r="C163" s="199" t="s">
        <v>298</v>
      </c>
      <c r="D163" s="200"/>
      <c r="E163" s="198" t="s">
        <v>299</v>
      </c>
      <c r="F163" s="198" t="s">
        <v>297</v>
      </c>
      <c r="G163" s="198" t="s">
        <v>265</v>
      </c>
      <c r="H163" s="201">
        <v>0</v>
      </c>
      <c r="I163" s="202" t="s">
        <v>300</v>
      </c>
      <c r="J163" s="202" t="s">
        <v>301</v>
      </c>
      <c r="K163" s="203"/>
      <c r="L163" s="203"/>
      <c r="M163" s="203"/>
      <c r="N163" s="203"/>
      <c r="O163" s="203" t="s">
        <v>2134</v>
      </c>
      <c r="P163" s="204"/>
      <c r="Q163" s="205" t="s">
        <v>1864</v>
      </c>
      <c r="R163" s="198" t="s">
        <v>298</v>
      </c>
      <c r="S163" s="206" t="e">
        <f t="shared" ca="1" si="6"/>
        <v>#REF!</v>
      </c>
      <c r="T163" s="206" t="e">
        <f ca="1">IF(B163="","",IF(ISERROR(MATCH($J163,[3]SorP!$B$1:$B$6230,0)),"",INDIRECT("'SorP'!$A$"&amp;MATCH($J163,[3]SorP!$B$1:$B$6230,0))))</f>
        <v>#REF!</v>
      </c>
      <c r="U163" s="207"/>
      <c r="V163" s="208">
        <f>IF(C163="",NA(),IF(OR(C163="Smelter not listed",C163="Smelter not yet identified"),MATCH($B163&amp;$D163,'[3]Smelter Look-up'!$J:$J,0),MATCH($B163&amp;$C163,'[3]Smelter Look-up'!$J:$J,0)))</f>
        <v>20</v>
      </c>
      <c r="X163" s="83">
        <f t="shared" si="7"/>
        <v>0</v>
      </c>
      <c r="AB163" s="84" t="str">
        <f t="shared" si="8"/>
        <v>GoldAlmalyk Mining and Metallurgical Complex (AMMC)</v>
      </c>
    </row>
    <row r="164" spans="1:28" s="83" customFormat="1" ht="20.25" customHeight="1">
      <c r="A164" s="206" t="s">
        <v>292</v>
      </c>
      <c r="B164" s="198" t="s">
        <v>251</v>
      </c>
      <c r="C164" s="199" t="s">
        <v>1747</v>
      </c>
      <c r="D164" s="200"/>
      <c r="E164" s="198" t="s">
        <v>294</v>
      </c>
      <c r="F164" s="198" t="s">
        <v>292</v>
      </c>
      <c r="G164" s="198" t="s">
        <v>265</v>
      </c>
      <c r="H164" s="201">
        <v>0</v>
      </c>
      <c r="I164" s="202" t="s">
        <v>295</v>
      </c>
      <c r="J164" s="202" t="s">
        <v>296</v>
      </c>
      <c r="K164" s="203"/>
      <c r="L164" s="203"/>
      <c r="M164" s="203"/>
      <c r="N164" s="203"/>
      <c r="O164" s="203" t="s">
        <v>2135</v>
      </c>
      <c r="P164" s="204"/>
      <c r="Q164" s="205" t="s">
        <v>1864</v>
      </c>
      <c r="R164" s="198" t="s">
        <v>1747</v>
      </c>
      <c r="S164" s="206" t="e">
        <f t="shared" ca="1" si="6"/>
        <v>#REF!</v>
      </c>
      <c r="T164" s="206" t="e">
        <f ca="1">IF(B164="","",IF(ISERROR(MATCH($J164,[3]SorP!$B$1:$B$6230,0)),"",INDIRECT("'SorP'!$A$"&amp;MATCH($J164,[3]SorP!$B$1:$B$6230,0))))</f>
        <v>#REF!</v>
      </c>
      <c r="U164" s="207"/>
      <c r="V164" s="208">
        <f>IF(C164="",NA(),IF(OR(C164="Smelter not listed",C164="Smelter not yet identified"),MATCH($B164&amp;$D164,'[3]Smelter Look-up'!$J:$J,0),MATCH($B164&amp;$C164,'[3]Smelter Look-up'!$J:$J,0)))</f>
        <v>10</v>
      </c>
      <c r="X164" s="83">
        <f t="shared" si="7"/>
        <v>0</v>
      </c>
      <c r="AB164" s="84" t="str">
        <f t="shared" si="8"/>
        <v>GoldAgosi AG</v>
      </c>
    </row>
    <row r="165" spans="1:28" s="83" customFormat="1" ht="20.25" customHeight="1">
      <c r="A165" s="206" t="s">
        <v>966</v>
      </c>
      <c r="B165" s="198" t="s">
        <v>249</v>
      </c>
      <c r="C165" s="199" t="s">
        <v>967</v>
      </c>
      <c r="D165" s="200"/>
      <c r="E165" s="198" t="s">
        <v>835</v>
      </c>
      <c r="F165" s="198" t="s">
        <v>966</v>
      </c>
      <c r="G165" s="198" t="s">
        <v>265</v>
      </c>
      <c r="H165" s="201">
        <v>0</v>
      </c>
      <c r="I165" s="202" t="s">
        <v>968</v>
      </c>
      <c r="J165" s="202" t="s">
        <v>969</v>
      </c>
      <c r="K165" s="203" t="s">
        <v>2136</v>
      </c>
      <c r="L165" s="203" t="s">
        <v>2137</v>
      </c>
      <c r="M165" s="203"/>
      <c r="N165" s="203"/>
      <c r="O165" s="203" t="s">
        <v>2138</v>
      </c>
      <c r="P165" s="204" t="s">
        <v>233</v>
      </c>
      <c r="Q165" s="205"/>
      <c r="R165" s="198" t="s">
        <v>967</v>
      </c>
      <c r="S165" s="206" t="e">
        <f t="shared" ca="1" si="6"/>
        <v>#REF!</v>
      </c>
      <c r="T165" s="206" t="e">
        <f ca="1">IF(B165="","",IF(ISERROR(MATCH($J165,[3]SorP!$B$1:$B$6230,0)),"",INDIRECT("'SorP'!$A$"&amp;MATCH($J165,[3]SorP!$B$1:$B$6230,0))))</f>
        <v>#REF!</v>
      </c>
      <c r="U165" s="207"/>
      <c r="V165" s="208">
        <f>IF(C165="",NA(),IF(OR(C165="Smelter not listed",C165="Smelter not yet identified"),MATCH($B165&amp;$D165,'[3]Smelter Look-up'!$J:$J,0),MATCH($B165&amp;$C165,'[3]Smelter Look-up'!$J:$J,0)))</f>
        <v>520</v>
      </c>
      <c r="X165" s="83">
        <f t="shared" si="7"/>
        <v>0</v>
      </c>
      <c r="AB165" s="84" t="str">
        <f t="shared" si="8"/>
        <v>TinThai Nguyen Mining and Metallurgy Co., Ltd.</v>
      </c>
    </row>
    <row r="166" spans="1:28" s="83" customFormat="1" ht="20.25" customHeight="1">
      <c r="A166" s="206" t="s">
        <v>1366</v>
      </c>
      <c r="B166" s="198" t="s">
        <v>250</v>
      </c>
      <c r="C166" s="199" t="s">
        <v>1365</v>
      </c>
      <c r="D166" s="200"/>
      <c r="E166" s="198" t="s">
        <v>284</v>
      </c>
      <c r="F166" s="198" t="s">
        <v>1366</v>
      </c>
      <c r="G166" s="198" t="s">
        <v>265</v>
      </c>
      <c r="H166" s="201">
        <v>0</v>
      </c>
      <c r="I166" s="202" t="s">
        <v>1367</v>
      </c>
      <c r="J166" s="202" t="s">
        <v>1368</v>
      </c>
      <c r="K166" s="203" t="s">
        <v>2139</v>
      </c>
      <c r="L166" s="203" t="s">
        <v>2140</v>
      </c>
      <c r="M166" s="203"/>
      <c r="N166" s="203" t="s">
        <v>2132</v>
      </c>
      <c r="O166" s="203" t="s">
        <v>2141</v>
      </c>
      <c r="P166" s="204"/>
      <c r="Q166" s="205" t="s">
        <v>1876</v>
      </c>
      <c r="R166" s="198" t="s">
        <v>1365</v>
      </c>
      <c r="S166" s="206" t="e">
        <f t="shared" ca="1" si="6"/>
        <v>#REF!</v>
      </c>
      <c r="T166" s="206" t="e">
        <f ca="1">IF(B166="","",IF(ISERROR(MATCH($J166,[3]SorP!$B$1:$B$6230,0)),"",INDIRECT("'SorP'!$A$"&amp;MATCH($J166,[3]SorP!$B$1:$B$6230,0))))</f>
        <v>#REF!</v>
      </c>
      <c r="U166" s="207"/>
      <c r="V166" s="208">
        <f>IF(C166="",NA(),IF(OR(C166="Smelter not listed",C166="Smelter not yet identified"),MATCH($B166&amp;$D166,'[3]Smelter Look-up'!$J:$J,0),MATCH($B166&amp;$C166,'[3]Smelter Look-up'!$J:$J,0)))</f>
        <v>554</v>
      </c>
      <c r="X166" s="83">
        <f t="shared" si="7"/>
        <v>0</v>
      </c>
      <c r="AB166" s="84" t="str">
        <f t="shared" si="8"/>
        <v>TungstenA.L.M.T. Corp.</v>
      </c>
    </row>
    <row r="167" spans="1:28" s="83" customFormat="1" ht="20.25" customHeight="1">
      <c r="A167" s="206" t="s">
        <v>273</v>
      </c>
      <c r="B167" s="198" t="s">
        <v>251</v>
      </c>
      <c r="C167" s="199" t="s">
        <v>274</v>
      </c>
      <c r="D167" s="200"/>
      <c r="E167" s="198" t="s">
        <v>270</v>
      </c>
      <c r="F167" s="198" t="s">
        <v>273</v>
      </c>
      <c r="G167" s="198" t="s">
        <v>265</v>
      </c>
      <c r="H167" s="201">
        <v>0</v>
      </c>
      <c r="I167" s="202" t="s">
        <v>275</v>
      </c>
      <c r="J167" s="202" t="s">
        <v>276</v>
      </c>
      <c r="K167" s="203"/>
      <c r="L167" s="203"/>
      <c r="M167" s="203"/>
      <c r="N167" s="203"/>
      <c r="O167" s="203" t="s">
        <v>2142</v>
      </c>
      <c r="P167" s="204"/>
      <c r="Q167" s="205" t="s">
        <v>1864</v>
      </c>
      <c r="R167" s="198" t="s">
        <v>274</v>
      </c>
      <c r="S167" s="206" t="e">
        <f t="shared" ca="1" si="6"/>
        <v>#REF!</v>
      </c>
      <c r="T167" s="206" t="e">
        <f ca="1">IF(B167="","",IF(ISERROR(MATCH($J167,[3]SorP!$B$1:$B$6230,0)),"",INDIRECT("'SorP'!$A$"&amp;MATCH($J167,[3]SorP!$B$1:$B$6230,0))))</f>
        <v>#REF!</v>
      </c>
      <c r="U167" s="207"/>
      <c r="V167" s="208">
        <f>IF(C167="",NA(),IF(OR(C167="Smelter not listed",C167="Smelter not yet identified"),MATCH($B167&amp;$D167,'[3]Smelter Look-up'!$J:$J,0),MATCH($B167&amp;$C167,'[3]Smelter Look-up'!$J:$J,0)))</f>
        <v>8</v>
      </c>
      <c r="X167" s="83">
        <f t="shared" si="7"/>
        <v>0</v>
      </c>
      <c r="AB167" s="84" t="str">
        <f t="shared" si="8"/>
        <v>GoldAdvanced Chemical Company</v>
      </c>
    </row>
    <row r="168" spans="1:28" s="83" customFormat="1" ht="20.25" customHeight="1">
      <c r="A168" s="206" t="s">
        <v>282</v>
      </c>
      <c r="B168" s="198" t="s">
        <v>251</v>
      </c>
      <c r="C168" s="199" t="s">
        <v>283</v>
      </c>
      <c r="D168" s="200"/>
      <c r="E168" s="198" t="s">
        <v>284</v>
      </c>
      <c r="F168" s="198" t="s">
        <v>282</v>
      </c>
      <c r="G168" s="198" t="s">
        <v>265</v>
      </c>
      <c r="H168" s="201">
        <v>0</v>
      </c>
      <c r="I168" s="202" t="s">
        <v>285</v>
      </c>
      <c r="J168" s="202" t="s">
        <v>286</v>
      </c>
      <c r="K168" s="203" t="s">
        <v>2143</v>
      </c>
      <c r="L168" s="203" t="s">
        <v>2144</v>
      </c>
      <c r="M168" s="203"/>
      <c r="N168" s="203" t="s">
        <v>2132</v>
      </c>
      <c r="O168" s="203" t="s">
        <v>2145</v>
      </c>
      <c r="P168" s="204" t="s">
        <v>234</v>
      </c>
      <c r="Q168" s="205" t="s">
        <v>1864</v>
      </c>
      <c r="R168" s="198" t="s">
        <v>283</v>
      </c>
      <c r="S168" s="206" t="e">
        <f t="shared" ca="1" si="6"/>
        <v>#REF!</v>
      </c>
      <c r="T168" s="206" t="e">
        <f ca="1">IF(B168="","",IF(ISERROR(MATCH($J168,[3]SorP!$B$1:$B$6230,0)),"",INDIRECT("'SorP'!$A$"&amp;MATCH($J168,[3]SorP!$B$1:$B$6230,0))))</f>
        <v>#REF!</v>
      </c>
      <c r="U168" s="207"/>
      <c r="V168" s="208">
        <f>IF(C168="",NA(),IF(OR(C168="Smelter not listed",C168="Smelter not yet identified"),MATCH($B168&amp;$D168,'[3]Smelter Look-up'!$J:$J,0),MATCH($B168&amp;$C168,'[3]Smelter Look-up'!$J:$J,0)))</f>
        <v>13</v>
      </c>
      <c r="X168" s="83">
        <f t="shared" si="7"/>
        <v>0</v>
      </c>
      <c r="AB168" s="84" t="str">
        <f t="shared" si="8"/>
        <v>GoldAida Chemical Industries Co., Ltd.</v>
      </c>
    </row>
    <row r="169" spans="1:28" s="83" customFormat="1" ht="20.25" customHeight="1">
      <c r="A169" s="206" t="s">
        <v>1384</v>
      </c>
      <c r="B169" s="198" t="s">
        <v>250</v>
      </c>
      <c r="C169" s="199" t="s">
        <v>1383</v>
      </c>
      <c r="D169" s="200"/>
      <c r="E169" s="198" t="s">
        <v>270</v>
      </c>
      <c r="F169" s="198" t="s">
        <v>1384</v>
      </c>
      <c r="G169" s="198" t="s">
        <v>265</v>
      </c>
      <c r="H169" s="201">
        <v>0</v>
      </c>
      <c r="I169" s="202" t="s">
        <v>1385</v>
      </c>
      <c r="J169" s="202" t="s">
        <v>1386</v>
      </c>
      <c r="K169" s="203" t="s">
        <v>2146</v>
      </c>
      <c r="L169" s="203" t="s">
        <v>2147</v>
      </c>
      <c r="M169" s="203"/>
      <c r="N169" s="203"/>
      <c r="O169" s="203" t="s">
        <v>2148</v>
      </c>
      <c r="P169" s="204"/>
      <c r="Q169" s="205" t="s">
        <v>1876</v>
      </c>
      <c r="R169" s="198" t="s">
        <v>1383</v>
      </c>
      <c r="S169" s="206" t="e">
        <f t="shared" ca="1" si="6"/>
        <v>#REF!</v>
      </c>
      <c r="T169" s="206" t="e">
        <f ca="1">IF(B169="","",IF(ISERROR(MATCH($J169,[3]SorP!$B$1:$B$6230,0)),"",INDIRECT("'SorP'!$A$"&amp;MATCH($J169,[3]SorP!$B$1:$B$6230,0))))</f>
        <v>#REF!</v>
      </c>
      <c r="U169" s="207"/>
      <c r="V169" s="208">
        <f>IF(C169="",NA(),IF(OR(C169="Smelter not listed",C169="Smelter not yet identified"),MATCH($B169&amp;$D169,'[3]Smelter Look-up'!$J:$J,0),MATCH($B169&amp;$C169,'[3]Smelter Look-up'!$J:$J,0)))</f>
        <v>604</v>
      </c>
      <c r="X169" s="83">
        <f t="shared" si="7"/>
        <v>0</v>
      </c>
      <c r="AB169" s="84" t="str">
        <f t="shared" si="8"/>
        <v>TungstenKennametal Huntsville</v>
      </c>
    </row>
    <row r="170" spans="1:28" s="83" customFormat="1" ht="20.25" customHeight="1">
      <c r="A170" s="206" t="s">
        <v>368</v>
      </c>
      <c r="B170" s="198" t="s">
        <v>251</v>
      </c>
      <c r="C170" s="199" t="s">
        <v>369</v>
      </c>
      <c r="D170" s="200"/>
      <c r="E170" s="198" t="s">
        <v>309</v>
      </c>
      <c r="F170" s="198" t="s">
        <v>368</v>
      </c>
      <c r="G170" s="198" t="s">
        <v>265</v>
      </c>
      <c r="H170" s="201">
        <v>0</v>
      </c>
      <c r="I170" s="202" t="s">
        <v>370</v>
      </c>
      <c r="J170" s="202" t="s">
        <v>371</v>
      </c>
      <c r="K170" s="203"/>
      <c r="L170" s="203"/>
      <c r="M170" s="203"/>
      <c r="N170" s="203"/>
      <c r="O170" s="203" t="s">
        <v>2149</v>
      </c>
      <c r="P170" s="204"/>
      <c r="Q170" s="205" t="s">
        <v>1868</v>
      </c>
      <c r="R170" s="198" t="s">
        <v>369</v>
      </c>
      <c r="S170" s="206" t="e">
        <f t="shared" ca="1" si="6"/>
        <v>#REF!</v>
      </c>
      <c r="T170" s="206" t="e">
        <f ca="1">IF(B170="","",IF(ISERROR(MATCH($J170,[3]SorP!$B$1:$B$6230,0)),"",INDIRECT("'SorP'!$A$"&amp;MATCH($J170,[3]SorP!$B$1:$B$6230,0))))</f>
        <v>#REF!</v>
      </c>
      <c r="U170" s="207"/>
      <c r="V170" s="208">
        <f>IF(C170="",NA(),IF(OR(C170="Smelter not listed",C170="Smelter not yet identified"),MATCH($B170&amp;$D170,'[3]Smelter Look-up'!$J:$J,0),MATCH($B170&amp;$C170,'[3]Smelter Look-up'!$J:$J,0)))</f>
        <v>49</v>
      </c>
      <c r="X170" s="83">
        <f t="shared" si="7"/>
        <v>0</v>
      </c>
      <c r="AB170" s="84" t="str">
        <f t="shared" si="8"/>
        <v>GoldCendres + Metaux S.A.</v>
      </c>
    </row>
    <row r="171" spans="1:28" s="83" customFormat="1" ht="20.25" customHeight="1">
      <c r="A171" s="206" t="s">
        <v>1167</v>
      </c>
      <c r="B171" s="198" t="s">
        <v>248</v>
      </c>
      <c r="C171" s="199" t="s">
        <v>1166</v>
      </c>
      <c r="D171" s="200"/>
      <c r="E171" s="198" t="s">
        <v>385</v>
      </c>
      <c r="F171" s="198" t="s">
        <v>1167</v>
      </c>
      <c r="G171" s="198" t="s">
        <v>265</v>
      </c>
      <c r="H171" s="201">
        <v>0</v>
      </c>
      <c r="I171" s="202" t="s">
        <v>1168</v>
      </c>
      <c r="J171" s="202" t="s">
        <v>457</v>
      </c>
      <c r="K171" s="203" t="s">
        <v>2146</v>
      </c>
      <c r="L171" s="203" t="s">
        <v>2150</v>
      </c>
      <c r="M171" s="203"/>
      <c r="N171" s="203"/>
      <c r="O171" s="203" t="s">
        <v>2151</v>
      </c>
      <c r="P171" s="204"/>
      <c r="Q171" s="205" t="s">
        <v>1905</v>
      </c>
      <c r="R171" s="198" t="s">
        <v>1166</v>
      </c>
      <c r="S171" s="206" t="e">
        <f t="shared" ca="1" si="6"/>
        <v>#REF!</v>
      </c>
      <c r="T171" s="206" t="e">
        <f ca="1">IF(B171="","",IF(ISERROR(MATCH($J171,[3]SorP!$B$1:$B$6230,0)),"",INDIRECT("'SorP'!$A$"&amp;MATCH($J171,[3]SorP!$B$1:$B$6230,0))))</f>
        <v>#REF!</v>
      </c>
      <c r="U171" s="207"/>
      <c r="V171" s="208">
        <f>IF(C171="",NA(),IF(OR(C171="Smelter not listed",C171="Smelter not yet identified"),MATCH($B171&amp;$D171,'[3]Smelter Look-up'!$J:$J,0),MATCH($B171&amp;$C171,'[3]Smelter Look-up'!$J:$J,0)))</f>
        <v>325</v>
      </c>
      <c r="X171" s="83">
        <f t="shared" si="7"/>
        <v>0</v>
      </c>
      <c r="AB171" s="84" t="str">
        <f t="shared" si="8"/>
        <v>TantalumChangsha South Tantalum Niobium Co., Ltd.</v>
      </c>
    </row>
    <row r="172" spans="1:28" s="83" customFormat="1" ht="20.25" customHeight="1">
      <c r="A172" s="206" t="s">
        <v>1390</v>
      </c>
      <c r="B172" s="198" t="s">
        <v>250</v>
      </c>
      <c r="C172" s="199" t="s">
        <v>1389</v>
      </c>
      <c r="D172" s="200"/>
      <c r="E172" s="198" t="s">
        <v>385</v>
      </c>
      <c r="F172" s="198" t="s">
        <v>1390</v>
      </c>
      <c r="G172" s="198" t="s">
        <v>265</v>
      </c>
      <c r="H172" s="201">
        <v>0</v>
      </c>
      <c r="I172" s="202" t="s">
        <v>879</v>
      </c>
      <c r="J172" s="202" t="s">
        <v>435</v>
      </c>
      <c r="K172" s="203"/>
      <c r="L172" s="203"/>
      <c r="M172" s="203"/>
      <c r="N172" s="203"/>
      <c r="O172" s="203" t="s">
        <v>2152</v>
      </c>
      <c r="P172" s="204"/>
      <c r="Q172" s="205" t="s">
        <v>1876</v>
      </c>
      <c r="R172" s="198" t="s">
        <v>1389</v>
      </c>
      <c r="S172" s="206" t="e">
        <f t="shared" ca="1" si="6"/>
        <v>#REF!</v>
      </c>
      <c r="T172" s="206" t="e">
        <f ca="1">IF(B172="","",IF(ISERROR(MATCH($J172,[3]SorP!$B$1:$B$6230,0)),"",INDIRECT("'SorP'!$A$"&amp;MATCH($J172,[3]SorP!$B$1:$B$6230,0))))</f>
        <v>#REF!</v>
      </c>
      <c r="U172" s="207"/>
      <c r="V172" s="208">
        <f>IF(C172="",NA(),IF(OR(C172="Smelter not listed",C172="Smelter not yet identified"),MATCH($B172&amp;$D172,'[3]Smelter Look-up'!$J:$J,0),MATCH($B172&amp;$C172,'[3]Smelter Look-up'!$J:$J,0)))</f>
        <v>582</v>
      </c>
      <c r="X172" s="83">
        <f t="shared" si="7"/>
        <v>0</v>
      </c>
      <c r="AB172" s="84" t="str">
        <f t="shared" si="8"/>
        <v>TungstenGuangdong Xianglu Tungsten Co., Ltd.</v>
      </c>
    </row>
    <row r="173" spans="1:28" s="83" customFormat="1" ht="20.25" customHeight="1">
      <c r="A173" s="206" t="s">
        <v>838</v>
      </c>
      <c r="B173" s="198" t="s">
        <v>249</v>
      </c>
      <c r="C173" s="199" t="s">
        <v>839</v>
      </c>
      <c r="D173" s="200"/>
      <c r="E173" s="198" t="s">
        <v>385</v>
      </c>
      <c r="F173" s="198" t="s">
        <v>838</v>
      </c>
      <c r="G173" s="198" t="s">
        <v>265</v>
      </c>
      <c r="H173" s="201">
        <v>0</v>
      </c>
      <c r="I173" s="202" t="s">
        <v>460</v>
      </c>
      <c r="J173" s="202" t="s">
        <v>457</v>
      </c>
      <c r="K173" s="203"/>
      <c r="L173" s="203"/>
      <c r="M173" s="203"/>
      <c r="N173" s="203"/>
      <c r="O173" s="203" t="s">
        <v>2153</v>
      </c>
      <c r="P173" s="204"/>
      <c r="Q173" s="205" t="s">
        <v>1886</v>
      </c>
      <c r="R173" s="198" t="s">
        <v>839</v>
      </c>
      <c r="S173" s="206" t="e">
        <f t="shared" ca="1" si="6"/>
        <v>#REF!</v>
      </c>
      <c r="T173" s="206" t="e">
        <f ca="1">IF(B173="","",IF(ISERROR(MATCH($J173,[3]SorP!$B$1:$B$6230,0)),"",INDIRECT("'SorP'!$A$"&amp;MATCH($J173,[3]SorP!$B$1:$B$6230,0))))</f>
        <v>#REF!</v>
      </c>
      <c r="U173" s="207"/>
      <c r="V173" s="208">
        <f>IF(C173="",NA(),IF(OR(C173="Smelter not listed",C173="Smelter not yet identified"),MATCH($B173&amp;$D173,'[3]Smelter Look-up'!$J:$J,0),MATCH($B173&amp;$C173,'[3]Smelter Look-up'!$J:$J,0)))</f>
        <v>399</v>
      </c>
      <c r="X173" s="83">
        <f t="shared" si="7"/>
        <v>0</v>
      </c>
      <c r="AB173" s="84" t="str">
        <f t="shared" si="8"/>
        <v>TinChenzhou Yunxiang Mining and Metallurgy Co., Ltd.</v>
      </c>
    </row>
    <row r="174" spans="1:28" s="83" customFormat="1" ht="20.25" customHeight="1">
      <c r="A174" s="206" t="s">
        <v>364</v>
      </c>
      <c r="B174" s="198" t="s">
        <v>251</v>
      </c>
      <c r="C174" s="199" t="s">
        <v>365</v>
      </c>
      <c r="D174" s="200"/>
      <c r="E174" s="198" t="s">
        <v>318</v>
      </c>
      <c r="F174" s="198" t="s">
        <v>364</v>
      </c>
      <c r="G174" s="198" t="s">
        <v>265</v>
      </c>
      <c r="H174" s="201">
        <v>0</v>
      </c>
      <c r="I174" s="202" t="s">
        <v>366</v>
      </c>
      <c r="J174" s="202" t="s">
        <v>367</v>
      </c>
      <c r="K174" s="203"/>
      <c r="L174" s="203"/>
      <c r="M174" s="203"/>
      <c r="N174" s="203"/>
      <c r="O174" s="203" t="s">
        <v>2154</v>
      </c>
      <c r="P174" s="204"/>
      <c r="Q174" s="205" t="s">
        <v>1864</v>
      </c>
      <c r="R174" s="198" t="s">
        <v>365</v>
      </c>
      <c r="S174" s="206" t="e">
        <f t="shared" ca="1" si="6"/>
        <v>#REF!</v>
      </c>
      <c r="T174" s="206" t="e">
        <f ca="1">IF(B174="","",IF(ISERROR(MATCH($J174,[3]SorP!$B$1:$B$6230,0)),"",INDIRECT("'SorP'!$A$"&amp;MATCH($J174,[3]SorP!$B$1:$B$6230,0))))</f>
        <v>#REF!</v>
      </c>
      <c r="U174" s="207"/>
      <c r="V174" s="208">
        <f>IF(C174="",NA(),IF(OR(C174="Smelter not listed",C174="Smelter not yet identified"),MATCH($B174&amp;$D174,'[3]Smelter Look-up'!$J:$J,0),MATCH($B174&amp;$C174,'[3]Smelter Look-up'!$J:$J,0)))</f>
        <v>47</v>
      </c>
      <c r="X174" s="83">
        <f t="shared" si="7"/>
        <v>0</v>
      </c>
      <c r="AB174" s="84" t="str">
        <f t="shared" si="8"/>
        <v>GoldCCR Refinery - Glencore Canada Corporation</v>
      </c>
    </row>
    <row r="175" spans="1:28" s="83" customFormat="1" ht="20.25" customHeight="1">
      <c r="A175" s="206" t="s">
        <v>357</v>
      </c>
      <c r="B175" s="198" t="s">
        <v>251</v>
      </c>
      <c r="C175" s="199" t="s">
        <v>358</v>
      </c>
      <c r="D175" s="200"/>
      <c r="E175" s="198" t="s">
        <v>294</v>
      </c>
      <c r="F175" s="198" t="s">
        <v>357</v>
      </c>
      <c r="G175" s="198" t="s">
        <v>265</v>
      </c>
      <c r="H175" s="201">
        <v>0</v>
      </c>
      <c r="I175" s="202" t="s">
        <v>295</v>
      </c>
      <c r="J175" s="202" t="s">
        <v>296</v>
      </c>
      <c r="K175" s="203"/>
      <c r="L175" s="203"/>
      <c r="M175" s="203"/>
      <c r="N175" s="203"/>
      <c r="O175" s="203" t="s">
        <v>2155</v>
      </c>
      <c r="P175" s="204"/>
      <c r="Q175" s="205" t="s">
        <v>1864</v>
      </c>
      <c r="R175" s="198" t="s">
        <v>358</v>
      </c>
      <c r="S175" s="206" t="e">
        <f t="shared" ca="1" si="6"/>
        <v>#REF!</v>
      </c>
      <c r="T175" s="206" t="e">
        <f ca="1">IF(B175="","",IF(ISERROR(MATCH($J175,[3]SorP!$B$1:$B$6230,0)),"",INDIRECT("'SorP'!$A$"&amp;MATCH($J175,[3]SorP!$B$1:$B$6230,0))))</f>
        <v>#REF!</v>
      </c>
      <c r="U175" s="207"/>
      <c r="V175" s="208">
        <f>IF(C175="",NA(),IF(OR(C175="Smelter not listed",C175="Smelter not yet identified"),MATCH($B175&amp;$D175,'[3]Smelter Look-up'!$J:$J,0),MATCH($B175&amp;$C175,'[3]Smelter Look-up'!$J:$J,0)))</f>
        <v>43</v>
      </c>
      <c r="X175" s="83">
        <f t="shared" si="7"/>
        <v>0</v>
      </c>
      <c r="AB175" s="84" t="str">
        <f t="shared" si="8"/>
        <v>GoldC. Hafner GmbH + Co. KG</v>
      </c>
    </row>
    <row r="176" spans="1:28" s="83" customFormat="1" ht="20.25" customHeight="1">
      <c r="A176" s="206" t="s">
        <v>339</v>
      </c>
      <c r="B176" s="198" t="s">
        <v>251</v>
      </c>
      <c r="C176" s="199" t="s">
        <v>340</v>
      </c>
      <c r="D176" s="200"/>
      <c r="E176" s="198" t="s">
        <v>294</v>
      </c>
      <c r="F176" s="198" t="s">
        <v>339</v>
      </c>
      <c r="G176" s="198" t="s">
        <v>265</v>
      </c>
      <c r="H176" s="201">
        <v>0</v>
      </c>
      <c r="I176" s="202" t="s">
        <v>341</v>
      </c>
      <c r="J176" s="202" t="s">
        <v>341</v>
      </c>
      <c r="K176" s="203"/>
      <c r="L176" s="203"/>
      <c r="M176" s="203"/>
      <c r="N176" s="203"/>
      <c r="O176" s="203" t="s">
        <v>2156</v>
      </c>
      <c r="P176" s="204"/>
      <c r="Q176" s="205" t="s">
        <v>1864</v>
      </c>
      <c r="R176" s="198" t="s">
        <v>340</v>
      </c>
      <c r="S176" s="206" t="e">
        <f t="shared" ca="1" si="6"/>
        <v>#REF!</v>
      </c>
      <c r="T176" s="206" t="e">
        <f ca="1">IF(B176="","",IF(ISERROR(MATCH($J176,[3]SorP!$B$1:$B$6230,0)),"",INDIRECT("'SorP'!$A$"&amp;MATCH($J176,[3]SorP!$B$1:$B$6230,0))))</f>
        <v>#REF!</v>
      </c>
      <c r="U176" s="207"/>
      <c r="V176" s="208">
        <f>IF(C176="",NA(),IF(OR(C176="Smelter not listed",C176="Smelter not yet identified"),MATCH($B176&amp;$D176,'[3]Smelter Look-up'!$J:$J,0),MATCH($B176&amp;$C176,'[3]Smelter Look-up'!$J:$J,0)))</f>
        <v>37</v>
      </c>
      <c r="X176" s="83">
        <f t="shared" si="7"/>
        <v>0</v>
      </c>
      <c r="AB176" s="84" t="str">
        <f t="shared" si="8"/>
        <v>GoldAurubis AG</v>
      </c>
    </row>
    <row r="177" spans="1:28" s="83" customFormat="1" ht="20.25" customHeight="1">
      <c r="A177" s="206" t="s">
        <v>347</v>
      </c>
      <c r="B177" s="198" t="s">
        <v>251</v>
      </c>
      <c r="C177" s="199" t="s">
        <v>348</v>
      </c>
      <c r="D177" s="200"/>
      <c r="E177" s="198" t="s">
        <v>349</v>
      </c>
      <c r="F177" s="198" t="s">
        <v>347</v>
      </c>
      <c r="G177" s="198" t="s">
        <v>265</v>
      </c>
      <c r="H177" s="201">
        <v>0</v>
      </c>
      <c r="I177" s="202" t="s">
        <v>350</v>
      </c>
      <c r="J177" s="202" t="s">
        <v>351</v>
      </c>
      <c r="K177" s="203"/>
      <c r="L177" s="203"/>
      <c r="M177" s="203"/>
      <c r="N177" s="203"/>
      <c r="O177" s="203" t="s">
        <v>2157</v>
      </c>
      <c r="P177" s="204"/>
      <c r="Q177" s="205" t="s">
        <v>1864</v>
      </c>
      <c r="R177" s="198" t="s">
        <v>348</v>
      </c>
      <c r="S177" s="206" t="e">
        <f t="shared" ca="1" si="6"/>
        <v>#REF!</v>
      </c>
      <c r="T177" s="206" t="e">
        <f ca="1">IF(B177="","",IF(ISERROR(MATCH($J177,[3]SorP!$B$1:$B$6230,0)),"",INDIRECT("'SorP'!$A$"&amp;MATCH($J177,[3]SorP!$B$1:$B$6230,0))))</f>
        <v>#REF!</v>
      </c>
      <c r="U177" s="207"/>
      <c r="V177" s="208">
        <f>IF(C177="",NA(),IF(OR(C177="Smelter not listed",C177="Smelter not yet identified"),MATCH($B177&amp;$D177,'[3]Smelter Look-up'!$J:$J,0),MATCH($B177&amp;$C177,'[3]Smelter Look-up'!$J:$J,0)))</f>
        <v>41</v>
      </c>
      <c r="X177" s="83">
        <f t="shared" si="7"/>
        <v>0</v>
      </c>
      <c r="AB177" s="84" t="str">
        <f t="shared" si="8"/>
        <v>GoldBangko Sentral ng Pilipinas (Central Bank of the Philippines)</v>
      </c>
    </row>
    <row r="178" spans="1:28" s="83" customFormat="1" ht="20.25" customHeight="1">
      <c r="A178" s="206" t="s">
        <v>352</v>
      </c>
      <c r="B178" s="198" t="s">
        <v>251</v>
      </c>
      <c r="C178" s="199" t="s">
        <v>353</v>
      </c>
      <c r="D178" s="200"/>
      <c r="E178" s="198" t="s">
        <v>354</v>
      </c>
      <c r="F178" s="198" t="s">
        <v>352</v>
      </c>
      <c r="G178" s="198" t="s">
        <v>265</v>
      </c>
      <c r="H178" s="201">
        <v>0</v>
      </c>
      <c r="I178" s="202" t="s">
        <v>355</v>
      </c>
      <c r="J178" s="202" t="s">
        <v>356</v>
      </c>
      <c r="K178" s="203"/>
      <c r="L178" s="203"/>
      <c r="M178" s="203"/>
      <c r="N178" s="203"/>
      <c r="O178" s="203" t="s">
        <v>2158</v>
      </c>
      <c r="P178" s="204"/>
      <c r="Q178" s="205" t="s">
        <v>1864</v>
      </c>
      <c r="R178" s="198" t="s">
        <v>353</v>
      </c>
      <c r="S178" s="206" t="e">
        <f t="shared" ca="1" si="6"/>
        <v>#REF!</v>
      </c>
      <c r="T178" s="206" t="e">
        <f ca="1">IF(B178="","",IF(ISERROR(MATCH($J178,[3]SorP!$B$1:$B$6230,0)),"",INDIRECT("'SorP'!$A$"&amp;MATCH($J178,[3]SorP!$B$1:$B$6230,0))))</f>
        <v>#REF!</v>
      </c>
      <c r="U178" s="207"/>
      <c r="V178" s="208">
        <f>IF(C178="",NA(),IF(OR(C178="Smelter not listed",C178="Smelter not yet identified"),MATCH($B178&amp;$D178,'[3]Smelter Look-up'!$J:$J,0),MATCH($B178&amp;$C178,'[3]Smelter Look-up'!$J:$J,0)))</f>
        <v>42</v>
      </c>
      <c r="X178" s="83">
        <f t="shared" si="7"/>
        <v>0</v>
      </c>
      <c r="AB178" s="84" t="str">
        <f t="shared" si="8"/>
        <v>GoldBoliden AB</v>
      </c>
    </row>
    <row r="179" spans="1:28" s="83" customFormat="1" ht="20.25" customHeight="1">
      <c r="A179" s="206" t="s">
        <v>464</v>
      </c>
      <c r="B179" s="198" t="s">
        <v>251</v>
      </c>
      <c r="C179" s="199" t="s">
        <v>465</v>
      </c>
      <c r="D179" s="200"/>
      <c r="E179" s="198" t="s">
        <v>385</v>
      </c>
      <c r="F179" s="198" t="s">
        <v>464</v>
      </c>
      <c r="G179" s="198" t="s">
        <v>265</v>
      </c>
      <c r="H179" s="201">
        <v>0</v>
      </c>
      <c r="I179" s="202" t="s">
        <v>466</v>
      </c>
      <c r="J179" s="202" t="s">
        <v>467</v>
      </c>
      <c r="K179" s="203"/>
      <c r="L179" s="203"/>
      <c r="M179" s="203"/>
      <c r="N179" s="203"/>
      <c r="O179" s="203" t="s">
        <v>2159</v>
      </c>
      <c r="P179" s="204"/>
      <c r="Q179" s="205" t="s">
        <v>1864</v>
      </c>
      <c r="R179" s="198" t="s">
        <v>465</v>
      </c>
      <c r="S179" s="206" t="e">
        <f t="shared" ca="1" si="6"/>
        <v>#REF!</v>
      </c>
      <c r="T179" s="206" t="e">
        <f ca="1">IF(B179="","",IF(ISERROR(MATCH($J179,[3]SorP!$B$1:$B$6230,0)),"",INDIRECT("'SorP'!$A$"&amp;MATCH($J179,[3]SorP!$B$1:$B$6230,0))))</f>
        <v>#REF!</v>
      </c>
      <c r="U179" s="207"/>
      <c r="V179" s="208">
        <f>IF(C179="",NA(),IF(OR(C179="Smelter not listed",C179="Smelter not yet identified"),MATCH($B179&amp;$D179,'[3]Smelter Look-up'!$J:$J,0),MATCH($B179&amp;$C179,'[3]Smelter Look-up'!$J:$J,0)))</f>
        <v>117</v>
      </c>
      <c r="X179" s="83">
        <f t="shared" si="7"/>
        <v>0</v>
      </c>
      <c r="AB179" s="84" t="str">
        <f t="shared" si="8"/>
        <v>GoldInner Mongolia Qiankun Gold and Silver Refinery Share Co., Ltd.</v>
      </c>
    </row>
    <row r="180" spans="1:28" s="83" customFormat="1" ht="20.25" customHeight="1">
      <c r="A180" s="206" t="s">
        <v>1601</v>
      </c>
      <c r="B180" s="198" t="s">
        <v>249</v>
      </c>
      <c r="C180" s="199" t="s">
        <v>1600</v>
      </c>
      <c r="D180" s="200"/>
      <c r="E180" s="198" t="s">
        <v>665</v>
      </c>
      <c r="F180" s="198" t="s">
        <v>1601</v>
      </c>
      <c r="G180" s="198" t="s">
        <v>265</v>
      </c>
      <c r="H180" s="201">
        <v>0</v>
      </c>
      <c r="I180" s="202" t="s">
        <v>1602</v>
      </c>
      <c r="J180" s="202" t="s">
        <v>940</v>
      </c>
      <c r="K180" s="203"/>
      <c r="L180" s="203"/>
      <c r="M180" s="203"/>
      <c r="N180" s="203"/>
      <c r="O180" s="203"/>
      <c r="P180" s="204"/>
      <c r="Q180" s="205" t="s">
        <v>1868</v>
      </c>
      <c r="R180" s="198" t="s">
        <v>1600</v>
      </c>
      <c r="S180" s="206" t="e">
        <f t="shared" ca="1" si="6"/>
        <v>#REF!</v>
      </c>
      <c r="T180" s="206" t="e">
        <f ca="1">IF(B180="","",IF(ISERROR(MATCH($J180,[3]SorP!$B$1:$B$6230,0)),"",INDIRECT("'SorP'!$A$"&amp;MATCH($J180,[3]SorP!$B$1:$B$6230,0))))</f>
        <v>#REF!</v>
      </c>
      <c r="U180" s="207"/>
      <c r="V180" s="208">
        <f>IF(C180="",NA(),IF(OR(C180="Smelter not listed",C180="Smelter not yet identified"),MATCH($B180&amp;$D180,'[3]Smelter Look-up'!$J:$J,0),MATCH($B180&amp;$C180,'[3]Smelter Look-up'!$J:$J,0)))</f>
        <v>483</v>
      </c>
      <c r="X180" s="83">
        <f t="shared" si="7"/>
        <v>0</v>
      </c>
      <c r="AB180" s="84" t="str">
        <f t="shared" si="8"/>
        <v>TinPT Aries Kencana Sejahtera</v>
      </c>
    </row>
    <row r="181" spans="1:28" s="83" customFormat="1" ht="20.25" customHeight="1">
      <c r="A181" s="206" t="s">
        <v>907</v>
      </c>
      <c r="B181" s="198" t="s">
        <v>249</v>
      </c>
      <c r="C181" s="199" t="s">
        <v>908</v>
      </c>
      <c r="D181" s="200"/>
      <c r="E181" s="198" t="s">
        <v>304</v>
      </c>
      <c r="F181" s="198" t="s">
        <v>907</v>
      </c>
      <c r="G181" s="198" t="s">
        <v>265</v>
      </c>
      <c r="H181" s="201">
        <v>0</v>
      </c>
      <c r="I181" s="202" t="s">
        <v>909</v>
      </c>
      <c r="J181" s="202" t="s">
        <v>559</v>
      </c>
      <c r="K181" s="203" t="s">
        <v>2160</v>
      </c>
      <c r="L181" s="203" t="s">
        <v>2161</v>
      </c>
      <c r="M181" s="203"/>
      <c r="N181" s="203" t="s">
        <v>1928</v>
      </c>
      <c r="O181" s="203" t="s">
        <v>2162</v>
      </c>
      <c r="P181" s="204" t="s">
        <v>233</v>
      </c>
      <c r="Q181" s="205" t="s">
        <v>1886</v>
      </c>
      <c r="R181" s="198" t="s">
        <v>908</v>
      </c>
      <c r="S181" s="206" t="e">
        <f t="shared" ca="1" si="6"/>
        <v>#REF!</v>
      </c>
      <c r="T181" s="206" t="e">
        <f ca="1">IF(B181="","",IF(ISERROR(MATCH($J181,[3]SorP!$B$1:$B$6230,0)),"",INDIRECT("'SorP'!$A$"&amp;MATCH($J181,[3]SorP!$B$1:$B$6230,0))))</f>
        <v>#REF!</v>
      </c>
      <c r="U181" s="207"/>
      <c r="V181" s="208">
        <f>IF(C181="",NA(),IF(OR(C181="Smelter not listed",C181="Smelter not yet identified"),MATCH($B181&amp;$D181,'[3]Smelter Look-up'!$J:$J,0),MATCH($B181&amp;$C181,'[3]Smelter Look-up'!$J:$J,0)))</f>
        <v>464</v>
      </c>
      <c r="X181" s="83">
        <f t="shared" si="7"/>
        <v>0</v>
      </c>
      <c r="AB181" s="84" t="str">
        <f t="shared" si="8"/>
        <v>TinMineracao Taboca S.A.</v>
      </c>
    </row>
    <row r="182" spans="1:28" s="83" customFormat="1" ht="20.25" customHeight="1">
      <c r="A182" s="206" t="s">
        <v>1241</v>
      </c>
      <c r="B182" s="198" t="s">
        <v>248</v>
      </c>
      <c r="C182" s="199" t="s">
        <v>1240</v>
      </c>
      <c r="D182" s="200"/>
      <c r="E182" s="198" t="s">
        <v>344</v>
      </c>
      <c r="F182" s="198" t="s">
        <v>1241</v>
      </c>
      <c r="G182" s="198" t="s">
        <v>265</v>
      </c>
      <c r="H182" s="201">
        <v>0</v>
      </c>
      <c r="I182" s="202" t="s">
        <v>1242</v>
      </c>
      <c r="J182" s="202" t="s">
        <v>1025</v>
      </c>
      <c r="K182" s="203" t="s">
        <v>2163</v>
      </c>
      <c r="L182" s="203" t="s">
        <v>2164</v>
      </c>
      <c r="M182" s="203"/>
      <c r="N182" s="203"/>
      <c r="O182" s="203" t="s">
        <v>2165</v>
      </c>
      <c r="P182" s="204"/>
      <c r="Q182" s="205" t="s">
        <v>1905</v>
      </c>
      <c r="R182" s="198" t="s">
        <v>1240</v>
      </c>
      <c r="S182" s="206" t="e">
        <f t="shared" ca="1" si="6"/>
        <v>#REF!</v>
      </c>
      <c r="T182" s="206" t="e">
        <f ca="1">IF(B182="","",IF(ISERROR(MATCH($J182,[3]SorP!$B$1:$B$6230,0)),"",INDIRECT("'SorP'!$A$"&amp;MATCH($J182,[3]SorP!$B$1:$B$6230,0))))</f>
        <v>#REF!</v>
      </c>
      <c r="U182" s="207"/>
      <c r="V182" s="208">
        <f>IF(C182="",NA(),IF(OR(C182="Smelter not listed",C182="Smelter not yet identified"),MATCH($B182&amp;$D182,'[3]Smelter Look-up'!$J:$J,0),MATCH($B182&amp;$C182,'[3]Smelter Look-up'!$J:$J,0)))</f>
        <v>352</v>
      </c>
      <c r="X182" s="83">
        <f t="shared" si="7"/>
        <v>0</v>
      </c>
      <c r="AB182" s="84" t="str">
        <f t="shared" si="8"/>
        <v>TantalumMetallurgical Products India Pvt., Ltd.</v>
      </c>
    </row>
    <row r="183" spans="1:28" s="83" customFormat="1" ht="20.25" customHeight="1">
      <c r="A183" s="206" t="s">
        <v>1243</v>
      </c>
      <c r="B183" s="198" t="s">
        <v>248</v>
      </c>
      <c r="C183" s="199" t="s">
        <v>908</v>
      </c>
      <c r="D183" s="200"/>
      <c r="E183" s="198" t="s">
        <v>304</v>
      </c>
      <c r="F183" s="198" t="s">
        <v>1243</v>
      </c>
      <c r="G183" s="198" t="s">
        <v>265</v>
      </c>
      <c r="H183" s="201">
        <v>0</v>
      </c>
      <c r="I183" s="202" t="s">
        <v>1244</v>
      </c>
      <c r="J183" s="202" t="s">
        <v>1245</v>
      </c>
      <c r="K183" s="203" t="s">
        <v>2166</v>
      </c>
      <c r="L183" s="203" t="s">
        <v>2167</v>
      </c>
      <c r="M183" s="203"/>
      <c r="N183" s="203"/>
      <c r="O183" s="203" t="s">
        <v>2168</v>
      </c>
      <c r="P183" s="204"/>
      <c r="Q183" s="205" t="s">
        <v>1905</v>
      </c>
      <c r="R183" s="198" t="s">
        <v>908</v>
      </c>
      <c r="S183" s="206" t="e">
        <f t="shared" ca="1" si="6"/>
        <v>#REF!</v>
      </c>
      <c r="T183" s="206" t="e">
        <f ca="1">IF(B183="","",IF(ISERROR(MATCH($J183,[3]SorP!$B$1:$B$6230,0)),"",INDIRECT("'SorP'!$A$"&amp;MATCH($J183,[3]SorP!$B$1:$B$6230,0))))</f>
        <v>#REF!</v>
      </c>
      <c r="U183" s="207"/>
      <c r="V183" s="208">
        <f>IF(C183="",NA(),IF(OR(C183="Smelter not listed",C183="Smelter not yet identified"),MATCH($B183&amp;$D183,'[3]Smelter Look-up'!$J:$J,0),MATCH($B183&amp;$C183,'[3]Smelter Look-up'!$J:$J,0)))</f>
        <v>353</v>
      </c>
      <c r="X183" s="83">
        <f t="shared" si="7"/>
        <v>0</v>
      </c>
      <c r="AB183" s="84" t="str">
        <f t="shared" si="8"/>
        <v>TantalumMineracao Taboca S.A.</v>
      </c>
    </row>
    <row r="184" spans="1:28" s="83" customFormat="1" ht="20.25" customHeight="1">
      <c r="A184" s="206" t="s">
        <v>910</v>
      </c>
      <c r="B184" s="198" t="s">
        <v>249</v>
      </c>
      <c r="C184" s="199" t="s">
        <v>911</v>
      </c>
      <c r="D184" s="200"/>
      <c r="E184" s="198" t="s">
        <v>912</v>
      </c>
      <c r="F184" s="198" t="s">
        <v>910</v>
      </c>
      <c r="G184" s="198" t="s">
        <v>265</v>
      </c>
      <c r="H184" s="201">
        <v>0</v>
      </c>
      <c r="I184" s="202" t="s">
        <v>913</v>
      </c>
      <c r="J184" s="202" t="s">
        <v>914</v>
      </c>
      <c r="K184" s="203" t="s">
        <v>2169</v>
      </c>
      <c r="L184" s="203" t="s">
        <v>2170</v>
      </c>
      <c r="M184" s="203"/>
      <c r="N184" s="203" t="s">
        <v>1928</v>
      </c>
      <c r="O184" s="203" t="s">
        <v>2171</v>
      </c>
      <c r="P184" s="204" t="s">
        <v>233</v>
      </c>
      <c r="Q184" s="205" t="s">
        <v>1886</v>
      </c>
      <c r="R184" s="198" t="s">
        <v>911</v>
      </c>
      <c r="S184" s="206" t="e">
        <f t="shared" ca="1" si="6"/>
        <v>#REF!</v>
      </c>
      <c r="T184" s="206" t="e">
        <f ca="1">IF(B184="","",IF(ISERROR(MATCH($J184,[3]SorP!$B$1:$B$6230,0)),"",INDIRECT("'SorP'!$A$"&amp;MATCH($J184,[3]SorP!$B$1:$B$6230,0))))</f>
        <v>#REF!</v>
      </c>
      <c r="U184" s="207"/>
      <c r="V184" s="208">
        <f>IF(C184="",NA(),IF(OR(C184="Smelter not listed",C184="Smelter not yet identified"),MATCH($B184&amp;$D184,'[3]Smelter Look-up'!$J:$J,0),MATCH($B184&amp;$C184,'[3]Smelter Look-up'!$J:$J,0)))</f>
        <v>468</v>
      </c>
      <c r="X184" s="83">
        <f t="shared" si="7"/>
        <v>0</v>
      </c>
      <c r="AB184" s="84" t="str">
        <f t="shared" si="8"/>
        <v>TinMinsur</v>
      </c>
    </row>
    <row r="185" spans="1:28" s="83" customFormat="1" ht="20.25" customHeight="1">
      <c r="A185" s="206" t="s">
        <v>591</v>
      </c>
      <c r="B185" s="198" t="s">
        <v>251</v>
      </c>
      <c r="C185" s="199" t="s">
        <v>592</v>
      </c>
      <c r="D185" s="200"/>
      <c r="E185" s="198" t="s">
        <v>284</v>
      </c>
      <c r="F185" s="198" t="s">
        <v>591</v>
      </c>
      <c r="G185" s="198" t="s">
        <v>265</v>
      </c>
      <c r="H185" s="201">
        <v>0</v>
      </c>
      <c r="I185" s="202" t="s">
        <v>286</v>
      </c>
      <c r="J185" s="202" t="s">
        <v>286</v>
      </c>
      <c r="K185" s="203" t="s">
        <v>2172</v>
      </c>
      <c r="L185" s="203" t="s">
        <v>1964</v>
      </c>
      <c r="M185" s="203"/>
      <c r="N185" s="203" t="s">
        <v>2173</v>
      </c>
      <c r="O185" s="203" t="s">
        <v>2174</v>
      </c>
      <c r="P185" s="204" t="s">
        <v>233</v>
      </c>
      <c r="Q185" s="205" t="s">
        <v>1864</v>
      </c>
      <c r="R185" s="198" t="s">
        <v>592</v>
      </c>
      <c r="S185" s="206" t="e">
        <f t="shared" ca="1" si="6"/>
        <v>#REF!</v>
      </c>
      <c r="T185" s="206" t="e">
        <f ca="1">IF(B185="","",IF(ISERROR(MATCH($J185,[3]SorP!$B$1:$B$6230,0)),"",INDIRECT("'SorP'!$A$"&amp;MATCH($J185,[3]SorP!$B$1:$B$6230,0))))</f>
        <v>#REF!</v>
      </c>
      <c r="U185" s="207"/>
      <c r="V185" s="208">
        <f>IF(C185="",NA(),IF(OR(C185="Smelter not listed",C185="Smelter not yet identified"),MATCH($B185&amp;$D185,'[3]Smelter Look-up'!$J:$J,0),MATCH($B185&amp;$C185,'[3]Smelter Look-up'!$J:$J,0)))</f>
        <v>182</v>
      </c>
      <c r="X185" s="83">
        <f t="shared" si="7"/>
        <v>0</v>
      </c>
      <c r="AB185" s="84" t="str">
        <f t="shared" si="8"/>
        <v>GoldMitsubishi Materials Corporation</v>
      </c>
    </row>
    <row r="186" spans="1:28" s="83" customFormat="1" ht="20.25" customHeight="1">
      <c r="A186" s="206" t="s">
        <v>587</v>
      </c>
      <c r="B186" s="198" t="s">
        <v>251</v>
      </c>
      <c r="C186" s="199" t="s">
        <v>588</v>
      </c>
      <c r="D186" s="200"/>
      <c r="E186" s="198" t="s">
        <v>361</v>
      </c>
      <c r="F186" s="198" t="s">
        <v>587</v>
      </c>
      <c r="G186" s="198" t="s">
        <v>265</v>
      </c>
      <c r="H186" s="201">
        <v>0</v>
      </c>
      <c r="I186" s="202" t="s">
        <v>589</v>
      </c>
      <c r="J186" s="202" t="s">
        <v>590</v>
      </c>
      <c r="K186" s="203"/>
      <c r="L186" s="203"/>
      <c r="M186" s="203"/>
      <c r="N186" s="203"/>
      <c r="O186" s="203" t="s">
        <v>2175</v>
      </c>
      <c r="P186" s="204"/>
      <c r="Q186" s="205" t="s">
        <v>1864</v>
      </c>
      <c r="R186" s="198" t="s">
        <v>588</v>
      </c>
      <c r="S186" s="206" t="e">
        <f t="shared" ca="1" si="6"/>
        <v>#REF!</v>
      </c>
      <c r="T186" s="206" t="e">
        <f ca="1">IF(B186="","",IF(ISERROR(MATCH($J186,[3]SorP!$B$1:$B$6230,0)),"",INDIRECT("'SorP'!$A$"&amp;MATCH($J186,[3]SorP!$B$1:$B$6230,0))))</f>
        <v>#REF!</v>
      </c>
      <c r="U186" s="207"/>
      <c r="V186" s="208">
        <f>IF(C186="",NA(),IF(OR(C186="Smelter not listed",C186="Smelter not yet identified"),MATCH($B186&amp;$D186,'[3]Smelter Look-up'!$J:$J,0),MATCH($B186&amp;$C186,'[3]Smelter Look-up'!$J:$J,0)))</f>
        <v>178</v>
      </c>
      <c r="X186" s="83">
        <f t="shared" si="7"/>
        <v>0</v>
      </c>
      <c r="AB186" s="84" t="str">
        <f t="shared" si="8"/>
        <v>GoldMetalurgica Met-Mex Penoles S.A. De C.V.</v>
      </c>
    </row>
    <row r="187" spans="1:28" s="83" customFormat="1" ht="20.25" customHeight="1">
      <c r="A187" s="206" t="s">
        <v>583</v>
      </c>
      <c r="B187" s="198" t="s">
        <v>251</v>
      </c>
      <c r="C187" s="199" t="s">
        <v>584</v>
      </c>
      <c r="D187" s="200"/>
      <c r="E187" s="198" t="s">
        <v>270</v>
      </c>
      <c r="F187" s="198" t="s">
        <v>583</v>
      </c>
      <c r="G187" s="198" t="s">
        <v>265</v>
      </c>
      <c r="H187" s="201">
        <v>0</v>
      </c>
      <c r="I187" s="202" t="s">
        <v>585</v>
      </c>
      <c r="J187" s="202" t="s">
        <v>586</v>
      </c>
      <c r="K187" s="203"/>
      <c r="L187" s="203"/>
      <c r="M187" s="203"/>
      <c r="N187" s="203"/>
      <c r="O187" s="203" t="s">
        <v>2176</v>
      </c>
      <c r="P187" s="204"/>
      <c r="Q187" s="205" t="s">
        <v>1864</v>
      </c>
      <c r="R187" s="198" t="s">
        <v>584</v>
      </c>
      <c r="S187" s="206" t="e">
        <f t="shared" ca="1" si="6"/>
        <v>#REF!</v>
      </c>
      <c r="T187" s="206" t="e">
        <f ca="1">IF(B187="","",IF(ISERROR(MATCH($J187,[3]SorP!$B$1:$B$6230,0)),"",INDIRECT("'SorP'!$A$"&amp;MATCH($J187,[3]SorP!$B$1:$B$6230,0))))</f>
        <v>#REF!</v>
      </c>
      <c r="U187" s="207"/>
      <c r="V187" s="208">
        <f>IF(C187="",NA(),IF(OR(C187="Smelter not listed",C187="Smelter not yet identified"),MATCH($B187&amp;$D187,'[3]Smelter Look-up'!$J:$J,0),MATCH($B187&amp;$C187,'[3]Smelter Look-up'!$J:$J,0)))</f>
        <v>177</v>
      </c>
      <c r="X187" s="83">
        <f t="shared" si="7"/>
        <v>0</v>
      </c>
      <c r="AB187" s="84" t="str">
        <f t="shared" si="8"/>
        <v>GoldMetalor USA Refining Corporation</v>
      </c>
    </row>
    <row r="188" spans="1:28" s="83" customFormat="1" ht="20.25" customHeight="1">
      <c r="A188" s="206" t="s">
        <v>575</v>
      </c>
      <c r="B188" s="198" t="s">
        <v>251</v>
      </c>
      <c r="C188" s="199" t="s">
        <v>576</v>
      </c>
      <c r="D188" s="200"/>
      <c r="E188" s="198" t="s">
        <v>385</v>
      </c>
      <c r="F188" s="198" t="s">
        <v>575</v>
      </c>
      <c r="G188" s="198" t="s">
        <v>265</v>
      </c>
      <c r="H188" s="201">
        <v>0</v>
      </c>
      <c r="I188" s="202" t="s">
        <v>577</v>
      </c>
      <c r="J188" s="202" t="s">
        <v>578</v>
      </c>
      <c r="K188" s="203"/>
      <c r="L188" s="203"/>
      <c r="M188" s="203"/>
      <c r="N188" s="203"/>
      <c r="O188" s="203" t="s">
        <v>2177</v>
      </c>
      <c r="P188" s="204"/>
      <c r="Q188" s="205" t="s">
        <v>1868</v>
      </c>
      <c r="R188" s="198" t="s">
        <v>576</v>
      </c>
      <c r="S188" s="206" t="e">
        <f t="shared" ca="1" si="6"/>
        <v>#REF!</v>
      </c>
      <c r="T188" s="206" t="e">
        <f ca="1">IF(B188="","",IF(ISERROR(MATCH($J188,[3]SorP!$B$1:$B$6230,0)),"",INDIRECT("'SorP'!$A$"&amp;MATCH($J188,[3]SorP!$B$1:$B$6230,0))))</f>
        <v>#REF!</v>
      </c>
      <c r="U188" s="207"/>
      <c r="V188" s="208">
        <f>IF(C188="",NA(),IF(OR(C188="Smelter not listed",C188="Smelter not yet identified"),MATCH($B188&amp;$D188,'[3]Smelter Look-up'!$J:$J,0),MATCH($B188&amp;$C188,'[3]Smelter Look-up'!$J:$J,0)))</f>
        <v>175</v>
      </c>
      <c r="X188" s="83">
        <f t="shared" si="7"/>
        <v>0</v>
      </c>
      <c r="AB188" s="84" t="str">
        <f t="shared" si="8"/>
        <v>GoldMetalor Technologies (Suzhou) Ltd.</v>
      </c>
    </row>
    <row r="189" spans="1:28" s="83" customFormat="1" ht="20.25" customHeight="1">
      <c r="A189" s="206" t="s">
        <v>567</v>
      </c>
      <c r="B189" s="198" t="s">
        <v>251</v>
      </c>
      <c r="C189" s="199" t="s">
        <v>568</v>
      </c>
      <c r="D189" s="200"/>
      <c r="E189" s="198" t="s">
        <v>385</v>
      </c>
      <c r="F189" s="198" t="s">
        <v>567</v>
      </c>
      <c r="G189" s="198" t="s">
        <v>265</v>
      </c>
      <c r="H189" s="201">
        <v>0</v>
      </c>
      <c r="I189" s="202" t="s">
        <v>569</v>
      </c>
      <c r="J189" s="202" t="s">
        <v>449</v>
      </c>
      <c r="K189" s="203"/>
      <c r="L189" s="203"/>
      <c r="M189" s="203"/>
      <c r="N189" s="203"/>
      <c r="O189" s="203" t="s">
        <v>2178</v>
      </c>
      <c r="P189" s="204"/>
      <c r="Q189" s="205" t="s">
        <v>1864</v>
      </c>
      <c r="R189" s="198" t="s">
        <v>568</v>
      </c>
      <c r="S189" s="206" t="e">
        <f t="shared" ca="1" si="6"/>
        <v>#REF!</v>
      </c>
      <c r="T189" s="206" t="str">
        <f ca="1">IF(B189="","",IF(ISERROR(MATCH($J189,[3]SorP!$B$1:$B$6230,0)),"",INDIRECT("'SorP'!$A$"&amp;MATCH($J189,[3]SorP!$B$1:$B$6230,0))))</f>
        <v/>
      </c>
      <c r="U189" s="207"/>
      <c r="V189" s="208">
        <f>IF(C189="",NA(),IF(OR(C189="Smelter not listed",C189="Smelter not yet identified"),MATCH($B189&amp;$D189,'[3]Smelter Look-up'!$J:$J,0),MATCH($B189&amp;$C189,'[3]Smelter Look-up'!$J:$J,0)))</f>
        <v>173</v>
      </c>
      <c r="X189" s="83">
        <f t="shared" si="7"/>
        <v>0</v>
      </c>
      <c r="AB189" s="84" t="str">
        <f t="shared" si="8"/>
        <v>GoldMetalor Technologies (Hong Kong) Ltd.</v>
      </c>
    </row>
    <row r="190" spans="1:28" s="83" customFormat="1" ht="20.25" customHeight="1">
      <c r="A190" s="206" t="s">
        <v>570</v>
      </c>
      <c r="B190" s="198" t="s">
        <v>251</v>
      </c>
      <c r="C190" s="199" t="s">
        <v>571</v>
      </c>
      <c r="D190" s="200"/>
      <c r="E190" s="198" t="s">
        <v>572</v>
      </c>
      <c r="F190" s="198" t="s">
        <v>570</v>
      </c>
      <c r="G190" s="198" t="s">
        <v>265</v>
      </c>
      <c r="H190" s="201">
        <v>0</v>
      </c>
      <c r="I190" s="202" t="s">
        <v>573</v>
      </c>
      <c r="J190" s="202" t="s">
        <v>574</v>
      </c>
      <c r="K190" s="203"/>
      <c r="L190" s="203"/>
      <c r="M190" s="203"/>
      <c r="N190" s="203"/>
      <c r="O190" s="203" t="s">
        <v>2179</v>
      </c>
      <c r="P190" s="204"/>
      <c r="Q190" s="205" t="s">
        <v>1864</v>
      </c>
      <c r="R190" s="198" t="s">
        <v>571</v>
      </c>
      <c r="S190" s="206" t="e">
        <f t="shared" ca="1" si="6"/>
        <v>#REF!</v>
      </c>
      <c r="T190" s="206" t="e">
        <f ca="1">IF(B190="","",IF(ISERROR(MATCH($J190,[3]SorP!$B$1:$B$6230,0)),"",INDIRECT("'SorP'!$A$"&amp;MATCH($J190,[3]SorP!$B$1:$B$6230,0))))</f>
        <v>#REF!</v>
      </c>
      <c r="U190" s="207"/>
      <c r="V190" s="208">
        <f>IF(C190="",NA(),IF(OR(C190="Smelter not listed",C190="Smelter not yet identified"),MATCH($B190&amp;$D190,'[3]Smelter Look-up'!$J:$J,0),MATCH($B190&amp;$C190,'[3]Smelter Look-up'!$J:$J,0)))</f>
        <v>174</v>
      </c>
      <c r="X190" s="83">
        <f t="shared" si="7"/>
        <v>0</v>
      </c>
      <c r="AB190" s="84" t="str">
        <f t="shared" si="8"/>
        <v>GoldMetalor Technologies (Singapore) Pte., Ltd.</v>
      </c>
    </row>
    <row r="191" spans="1:28" s="83" customFormat="1" ht="20.25" customHeight="1">
      <c r="A191" s="206" t="s">
        <v>579</v>
      </c>
      <c r="B191" s="198" t="s">
        <v>251</v>
      </c>
      <c r="C191" s="199" t="s">
        <v>580</v>
      </c>
      <c r="D191" s="200"/>
      <c r="E191" s="198" t="s">
        <v>309</v>
      </c>
      <c r="F191" s="198" t="s">
        <v>579</v>
      </c>
      <c r="G191" s="198" t="s">
        <v>265</v>
      </c>
      <c r="H191" s="201">
        <v>0</v>
      </c>
      <c r="I191" s="202" t="s">
        <v>581</v>
      </c>
      <c r="J191" s="202" t="s">
        <v>582</v>
      </c>
      <c r="K191" s="203" t="s">
        <v>2180</v>
      </c>
      <c r="L191" s="203" t="s">
        <v>2181</v>
      </c>
      <c r="M191" s="203"/>
      <c r="N191" s="203" t="s">
        <v>2182</v>
      </c>
      <c r="O191" s="203" t="s">
        <v>2183</v>
      </c>
      <c r="P191" s="204" t="s">
        <v>233</v>
      </c>
      <c r="Q191" s="205" t="s">
        <v>1864</v>
      </c>
      <c r="R191" s="198" t="s">
        <v>580</v>
      </c>
      <c r="S191" s="206" t="e">
        <f t="shared" ca="1" si="6"/>
        <v>#REF!</v>
      </c>
      <c r="T191" s="206" t="e">
        <f ca="1">IF(B191="","",IF(ISERROR(MATCH($J191,[3]SorP!$B$1:$B$6230,0)),"",INDIRECT("'SorP'!$A$"&amp;MATCH($J191,[3]SorP!$B$1:$B$6230,0))))</f>
        <v>#REF!</v>
      </c>
      <c r="U191" s="207"/>
      <c r="V191" s="208">
        <f>IF(C191="",NA(),IF(OR(C191="Smelter not listed",C191="Smelter not yet identified"),MATCH($B191&amp;$D191,'[3]Smelter Look-up'!$J:$J,0),MATCH($B191&amp;$C191,'[3]Smelter Look-up'!$J:$J,0)))</f>
        <v>176</v>
      </c>
      <c r="X191" s="83">
        <f t="shared" si="7"/>
        <v>0</v>
      </c>
      <c r="AB191" s="84" t="str">
        <f t="shared" si="8"/>
        <v>GoldMetalor Technologies S.A.</v>
      </c>
    </row>
    <row r="192" spans="1:28" s="83" customFormat="1" ht="20.25" customHeight="1">
      <c r="A192" s="206" t="s">
        <v>915</v>
      </c>
      <c r="B192" s="198" t="s">
        <v>249</v>
      </c>
      <c r="C192" s="199" t="s">
        <v>592</v>
      </c>
      <c r="D192" s="200"/>
      <c r="E192" s="198" t="s">
        <v>284</v>
      </c>
      <c r="F192" s="198" t="s">
        <v>915</v>
      </c>
      <c r="G192" s="198" t="s">
        <v>265</v>
      </c>
      <c r="H192" s="201">
        <v>0</v>
      </c>
      <c r="I192" s="202" t="s">
        <v>286</v>
      </c>
      <c r="J192" s="202" t="s">
        <v>286</v>
      </c>
      <c r="K192" s="203" t="s">
        <v>2184</v>
      </c>
      <c r="L192" s="203" t="s">
        <v>2185</v>
      </c>
      <c r="M192" s="203"/>
      <c r="N192" s="203" t="s">
        <v>2082</v>
      </c>
      <c r="O192" s="203" t="s">
        <v>2186</v>
      </c>
      <c r="P192" s="204" t="s">
        <v>234</v>
      </c>
      <c r="Q192" s="205" t="s">
        <v>1886</v>
      </c>
      <c r="R192" s="198" t="s">
        <v>592</v>
      </c>
      <c r="S192" s="206" t="e">
        <f t="shared" ref="S192:S239" ca="1" si="9">IF(B192="","",IF(ISERROR(MATCH($E192,CL,0)),"Unknown",INDIRECT("'C'!$A$"&amp;MATCH($E192,CL,0)+1)))</f>
        <v>#REF!</v>
      </c>
      <c r="T192" s="206" t="e">
        <f ca="1">IF(B192="","",IF(ISERROR(MATCH($J192,[3]SorP!$B$1:$B$6230,0)),"",INDIRECT("'SorP'!$A$"&amp;MATCH($J192,[3]SorP!$B$1:$B$6230,0))))</f>
        <v>#REF!</v>
      </c>
      <c r="U192" s="207"/>
      <c r="V192" s="208">
        <f>IF(C192="",NA(),IF(OR(C192="Smelter not listed",C192="Smelter not yet identified"),MATCH($B192&amp;$D192,'[3]Smelter Look-up'!$J:$J,0),MATCH($B192&amp;$C192,'[3]Smelter Look-up'!$J:$J,0)))</f>
        <v>469</v>
      </c>
      <c r="X192" s="83">
        <f t="shared" si="7"/>
        <v>0</v>
      </c>
      <c r="AB192" s="84" t="str">
        <f t="shared" si="8"/>
        <v>TinMitsubishi Materials Corporation</v>
      </c>
    </row>
    <row r="193" spans="1:28" s="83" customFormat="1" ht="20.25" customHeight="1">
      <c r="A193" s="206" t="s">
        <v>1249</v>
      </c>
      <c r="B193" s="198" t="s">
        <v>248</v>
      </c>
      <c r="C193" s="199" t="s">
        <v>594</v>
      </c>
      <c r="D193" s="200"/>
      <c r="E193" s="198" t="s">
        <v>284</v>
      </c>
      <c r="F193" s="198" t="s">
        <v>1249</v>
      </c>
      <c r="G193" s="198" t="s">
        <v>265</v>
      </c>
      <c r="H193" s="201">
        <v>0</v>
      </c>
      <c r="I193" s="202" t="s">
        <v>1250</v>
      </c>
      <c r="J193" s="202" t="s">
        <v>1251</v>
      </c>
      <c r="K193" s="203"/>
      <c r="L193" s="203"/>
      <c r="M193" s="203"/>
      <c r="N193" s="203"/>
      <c r="O193" s="203" t="s">
        <v>2187</v>
      </c>
      <c r="P193" s="204"/>
      <c r="Q193" s="205" t="s">
        <v>1905</v>
      </c>
      <c r="R193" s="198" t="s">
        <v>594</v>
      </c>
      <c r="S193" s="206" t="e">
        <f t="shared" ca="1" si="9"/>
        <v>#REF!</v>
      </c>
      <c r="T193" s="206" t="e">
        <f ca="1">IF(B193="","",IF(ISERROR(MATCH($J193,[3]SorP!$B$1:$B$6230,0)),"",INDIRECT("'SorP'!$A$"&amp;MATCH($J193,[3]SorP!$B$1:$B$6230,0))))</f>
        <v>#REF!</v>
      </c>
      <c r="U193" s="207"/>
      <c r="V193" s="208">
        <f>IF(C193="",NA(),IF(OR(C193="Smelter not listed",C193="Smelter not yet identified"),MATCH($B193&amp;$D193,'[3]Smelter Look-up'!$J:$J,0),MATCH($B193&amp;$C193,'[3]Smelter Look-up'!$J:$J,0)))</f>
        <v>357</v>
      </c>
      <c r="X193" s="83">
        <f t="shared" si="7"/>
        <v>0</v>
      </c>
      <c r="AB193" s="84" t="str">
        <f t="shared" si="8"/>
        <v>TantalumMitsui Mining and Smelting Co., Ltd.</v>
      </c>
    </row>
    <row r="194" spans="1:28" s="83" customFormat="1" ht="20.25" customHeight="1">
      <c r="A194" s="206" t="s">
        <v>470</v>
      </c>
      <c r="B194" s="198" t="s">
        <v>251</v>
      </c>
      <c r="C194" s="199" t="s">
        <v>471</v>
      </c>
      <c r="D194" s="200"/>
      <c r="E194" s="198" t="s">
        <v>284</v>
      </c>
      <c r="F194" s="198" t="s">
        <v>470</v>
      </c>
      <c r="G194" s="198" t="s">
        <v>265</v>
      </c>
      <c r="H194" s="201">
        <v>0</v>
      </c>
      <c r="I194" s="202" t="s">
        <v>472</v>
      </c>
      <c r="J194" s="202" t="s">
        <v>407</v>
      </c>
      <c r="K194" s="203" t="s">
        <v>2188</v>
      </c>
      <c r="L194" s="203" t="s">
        <v>1964</v>
      </c>
      <c r="M194" s="203"/>
      <c r="N194" s="203" t="s">
        <v>1965</v>
      </c>
      <c r="O194" s="203" t="s">
        <v>2189</v>
      </c>
      <c r="P194" s="204" t="s">
        <v>234</v>
      </c>
      <c r="Q194" s="205" t="s">
        <v>1864</v>
      </c>
      <c r="R194" s="198" t="s">
        <v>471</v>
      </c>
      <c r="S194" s="206" t="e">
        <f t="shared" ca="1" si="9"/>
        <v>#REF!</v>
      </c>
      <c r="T194" s="206" t="e">
        <f ca="1">IF(B194="","",IF(ISERROR(MATCH($J194,[3]SorP!$B$1:$B$6230,0)),"",INDIRECT("'SorP'!$A$"&amp;MATCH($J194,[3]SorP!$B$1:$B$6230,0))))</f>
        <v>#REF!</v>
      </c>
      <c r="U194" s="207"/>
      <c r="V194" s="208">
        <f>IF(C194="",NA(),IF(OR(C194="Smelter not listed",C194="Smelter not yet identified"),MATCH($B194&amp;$D194,'[3]Smelter Look-up'!$J:$J,0),MATCH($B194&amp;$C194,'[3]Smelter Look-up'!$J:$J,0)))</f>
        <v>119</v>
      </c>
      <c r="X194" s="83">
        <f t="shared" si="7"/>
        <v>0</v>
      </c>
      <c r="AB194" s="84" t="str">
        <f t="shared" si="8"/>
        <v>GoldIshifuku Metal Industry Co., Ltd.</v>
      </c>
    </row>
    <row r="195" spans="1:28" s="83" customFormat="1" ht="20.25" customHeight="1">
      <c r="A195" s="206" t="s">
        <v>634</v>
      </c>
      <c r="B195" s="198" t="s">
        <v>251</v>
      </c>
      <c r="C195" s="199" t="s">
        <v>635</v>
      </c>
      <c r="D195" s="200"/>
      <c r="E195" s="198" t="s">
        <v>284</v>
      </c>
      <c r="F195" s="198" t="s">
        <v>634</v>
      </c>
      <c r="G195" s="198" t="s">
        <v>265</v>
      </c>
      <c r="H195" s="201">
        <v>0</v>
      </c>
      <c r="I195" s="202" t="s">
        <v>636</v>
      </c>
      <c r="J195" s="202" t="s">
        <v>637</v>
      </c>
      <c r="K195" s="203"/>
      <c r="L195" s="203"/>
      <c r="M195" s="203"/>
      <c r="N195" s="203"/>
      <c r="O195" s="203" t="s">
        <v>2190</v>
      </c>
      <c r="P195" s="204"/>
      <c r="Q195" s="205" t="s">
        <v>1864</v>
      </c>
      <c r="R195" s="198" t="s">
        <v>635</v>
      </c>
      <c r="S195" s="206" t="e">
        <f t="shared" ca="1" si="9"/>
        <v>#REF!</v>
      </c>
      <c r="T195" s="206" t="e">
        <f ca="1">IF(B195="","",IF(ISERROR(MATCH($J195,[3]SorP!$B$1:$B$6230,0)),"",INDIRECT("'SorP'!$A$"&amp;MATCH($J195,[3]SorP!$B$1:$B$6230,0))))</f>
        <v>#REF!</v>
      </c>
      <c r="U195" s="207"/>
      <c r="V195" s="208">
        <f>IF(C195="",NA(),IF(OR(C195="Smelter not listed",C195="Smelter not yet identified"),MATCH($B195&amp;$D195,'[3]Smelter Look-up'!$J:$J,0),MATCH($B195&amp;$C195,'[3]Smelter Look-up'!$J:$J,0)))</f>
        <v>198</v>
      </c>
      <c r="X195" s="83">
        <f t="shared" si="7"/>
        <v>0</v>
      </c>
      <c r="AB195" s="84" t="str">
        <f t="shared" si="8"/>
        <v>GoldOhura Precious Metal Industry Co., Ltd.</v>
      </c>
    </row>
    <row r="196" spans="1:28" s="83" customFormat="1" ht="20.25" customHeight="1">
      <c r="A196" s="206" t="s">
        <v>927</v>
      </c>
      <c r="B196" s="198" t="s">
        <v>249</v>
      </c>
      <c r="C196" s="199" t="s">
        <v>928</v>
      </c>
      <c r="D196" s="200"/>
      <c r="E196" s="198" t="s">
        <v>857</v>
      </c>
      <c r="F196" s="198" t="s">
        <v>927</v>
      </c>
      <c r="G196" s="198" t="s">
        <v>265</v>
      </c>
      <c r="H196" s="201">
        <v>0</v>
      </c>
      <c r="I196" s="202" t="s">
        <v>858</v>
      </c>
      <c r="J196" s="202" t="s">
        <v>858</v>
      </c>
      <c r="K196" s="203" t="s">
        <v>2191</v>
      </c>
      <c r="L196" s="203" t="s">
        <v>2192</v>
      </c>
      <c r="M196" s="203"/>
      <c r="N196" s="203" t="s">
        <v>1928</v>
      </c>
      <c r="O196" s="203" t="s">
        <v>2193</v>
      </c>
      <c r="P196" s="204" t="s">
        <v>233</v>
      </c>
      <c r="Q196" s="205" t="s">
        <v>1886</v>
      </c>
      <c r="R196" s="198" t="s">
        <v>928</v>
      </c>
      <c r="S196" s="206" t="e">
        <f t="shared" ca="1" si="9"/>
        <v>#REF!</v>
      </c>
      <c r="T196" s="206" t="e">
        <f ca="1">IF(B196="","",IF(ISERROR(MATCH($J196,[3]SorP!$B$1:$B$6230,0)),"",INDIRECT("'SorP'!$A$"&amp;MATCH($J196,[3]SorP!$B$1:$B$6230,0))))</f>
        <v>#REF!</v>
      </c>
      <c r="U196" s="207"/>
      <c r="V196" s="208">
        <f>IF(C196="",NA(),IF(OR(C196="Smelter not listed",C196="Smelter not yet identified"),MATCH($B196&amp;$D196,'[3]Smelter Look-up'!$J:$J,0),MATCH($B196&amp;$C196,'[3]Smelter Look-up'!$J:$J,0)))</f>
        <v>479</v>
      </c>
      <c r="X196" s="83">
        <f t="shared" si="7"/>
        <v>0</v>
      </c>
      <c r="AB196" s="84" t="str">
        <f t="shared" si="8"/>
        <v>TinOperaciones Metalurgicas S.A.</v>
      </c>
    </row>
    <row r="197" spans="1:28" s="83" customFormat="1" ht="20.25" customHeight="1">
      <c r="A197" s="206" t="s">
        <v>646</v>
      </c>
      <c r="B197" s="198" t="s">
        <v>251</v>
      </c>
      <c r="C197" s="199" t="s">
        <v>647</v>
      </c>
      <c r="D197" s="200"/>
      <c r="E197" s="198" t="s">
        <v>309</v>
      </c>
      <c r="F197" s="198" t="s">
        <v>646</v>
      </c>
      <c r="G197" s="198" t="s">
        <v>265</v>
      </c>
      <c r="H197" s="201">
        <v>0</v>
      </c>
      <c r="I197" s="202" t="s">
        <v>648</v>
      </c>
      <c r="J197" s="202" t="s">
        <v>311</v>
      </c>
      <c r="K197" s="203"/>
      <c r="L197" s="203"/>
      <c r="M197" s="203"/>
      <c r="N197" s="203"/>
      <c r="O197" s="203" t="s">
        <v>2194</v>
      </c>
      <c r="P197" s="204"/>
      <c r="Q197" s="205" t="s">
        <v>1864</v>
      </c>
      <c r="R197" s="198" t="s">
        <v>647</v>
      </c>
      <c r="S197" s="206" t="e">
        <f t="shared" ca="1" si="9"/>
        <v>#REF!</v>
      </c>
      <c r="T197" s="206" t="e">
        <f ca="1">IF(B197="","",IF(ISERROR(MATCH($J197,[3]SorP!$B$1:$B$6230,0)),"",INDIRECT("'SorP'!$A$"&amp;MATCH($J197,[3]SorP!$B$1:$B$6230,0))))</f>
        <v>#REF!</v>
      </c>
      <c r="U197" s="207"/>
      <c r="V197" s="208">
        <f>IF(C197="",NA(),IF(OR(C197="Smelter not listed",C197="Smelter not yet identified"),MATCH($B197&amp;$D197,'[3]Smelter Look-up'!$J:$J,0),MATCH($B197&amp;$C197,'[3]Smelter Look-up'!$J:$J,0)))</f>
        <v>202</v>
      </c>
      <c r="X197" s="83">
        <f t="shared" ref="X197:X260" si="10">IF(AND(C197="Smelter not listed",OR(LEN(D197)=0,LEN(E197)=0)),1,0)</f>
        <v>0</v>
      </c>
      <c r="AB197" s="84" t="str">
        <f t="shared" ref="AB197:AB260" si="11">B197&amp;C197</f>
        <v>GoldPAMP S.A.</v>
      </c>
    </row>
    <row r="198" spans="1:28" s="83" customFormat="1" ht="20.25" customHeight="1">
      <c r="A198" s="206" t="s">
        <v>1260</v>
      </c>
      <c r="B198" s="198" t="s">
        <v>248</v>
      </c>
      <c r="C198" s="199" t="s">
        <v>1259</v>
      </c>
      <c r="D198" s="200"/>
      <c r="E198" s="198" t="s">
        <v>385</v>
      </c>
      <c r="F198" s="198" t="s">
        <v>1260</v>
      </c>
      <c r="G198" s="198" t="s">
        <v>265</v>
      </c>
      <c r="H198" s="201">
        <v>0</v>
      </c>
      <c r="I198" s="202" t="s">
        <v>1261</v>
      </c>
      <c r="J198" s="202" t="s">
        <v>1262</v>
      </c>
      <c r="K198" s="203" t="s">
        <v>2195</v>
      </c>
      <c r="L198" s="203" t="s">
        <v>2196</v>
      </c>
      <c r="M198" s="203"/>
      <c r="N198" s="203" t="s">
        <v>2037</v>
      </c>
      <c r="O198" s="203" t="s">
        <v>2197</v>
      </c>
      <c r="P198" s="204" t="s">
        <v>233</v>
      </c>
      <c r="Q198" s="205" t="s">
        <v>1905</v>
      </c>
      <c r="R198" s="198" t="s">
        <v>1259</v>
      </c>
      <c r="S198" s="206" t="e">
        <f t="shared" ca="1" si="9"/>
        <v>#REF!</v>
      </c>
      <c r="T198" s="206" t="e">
        <f ca="1">IF(B198="","",IF(ISERROR(MATCH($J198,[3]SorP!$B$1:$B$6230,0)),"",INDIRECT("'SorP'!$A$"&amp;MATCH($J198,[3]SorP!$B$1:$B$6230,0))))</f>
        <v>#REF!</v>
      </c>
      <c r="U198" s="207"/>
      <c r="V198" s="208">
        <f>IF(C198="",NA(),IF(OR(C198="Smelter not listed",C198="Smelter not yet identified"),MATCH($B198&amp;$D198,'[3]Smelter Look-up'!$J:$J,0),MATCH($B198&amp;$C198,'[3]Smelter Look-up'!$J:$J,0)))</f>
        <v>360</v>
      </c>
      <c r="X198" s="83">
        <f t="shared" si="10"/>
        <v>0</v>
      </c>
      <c r="AB198" s="84" t="str">
        <f t="shared" si="11"/>
        <v>TantalumNingxia Orient Tantalum Industry Co., Ltd.</v>
      </c>
    </row>
    <row r="199" spans="1:28" s="83" customFormat="1" ht="20.25" customHeight="1">
      <c r="A199" s="206" t="s">
        <v>625</v>
      </c>
      <c r="B199" s="198" t="s">
        <v>251</v>
      </c>
      <c r="C199" s="199" t="s">
        <v>626</v>
      </c>
      <c r="D199" s="200"/>
      <c r="E199" s="198" t="s">
        <v>284</v>
      </c>
      <c r="F199" s="198" t="s">
        <v>625</v>
      </c>
      <c r="G199" s="198" t="s">
        <v>265</v>
      </c>
      <c r="H199" s="201">
        <v>0</v>
      </c>
      <c r="I199" s="202" t="s">
        <v>627</v>
      </c>
      <c r="J199" s="202" t="s">
        <v>628</v>
      </c>
      <c r="K199" s="203" t="s">
        <v>2198</v>
      </c>
      <c r="L199" s="203" t="s">
        <v>1964</v>
      </c>
      <c r="M199" s="203"/>
      <c r="N199" s="203" t="s">
        <v>1965</v>
      </c>
      <c r="O199" s="203" t="s">
        <v>2199</v>
      </c>
      <c r="P199" s="204" t="s">
        <v>234</v>
      </c>
      <c r="Q199" s="205" t="s">
        <v>1864</v>
      </c>
      <c r="R199" s="198" t="s">
        <v>626</v>
      </c>
      <c r="S199" s="206" t="e">
        <f t="shared" ca="1" si="9"/>
        <v>#REF!</v>
      </c>
      <c r="T199" s="206" t="e">
        <f ca="1">IF(B199="","",IF(ISERROR(MATCH($J199,[3]SorP!$B$1:$B$6230,0)),"",INDIRECT("'SorP'!$A$"&amp;MATCH($J199,[3]SorP!$B$1:$B$6230,0))))</f>
        <v>#REF!</v>
      </c>
      <c r="U199" s="207"/>
      <c r="V199" s="208">
        <f>IF(C199="",NA(),IF(OR(C199="Smelter not listed",C199="Smelter not yet identified"),MATCH($B199&amp;$D199,'[3]Smelter Look-up'!$J:$J,0),MATCH($B199&amp;$C199,'[3]Smelter Look-up'!$J:$J,0)))</f>
        <v>193</v>
      </c>
      <c r="X199" s="83">
        <f t="shared" si="10"/>
        <v>0</v>
      </c>
      <c r="AB199" s="84" t="str">
        <f t="shared" si="11"/>
        <v>GoldNihon Material Co., Ltd.</v>
      </c>
    </row>
    <row r="200" spans="1:28" s="83" customFormat="1" ht="20.25" customHeight="1">
      <c r="A200" s="206" t="s">
        <v>593</v>
      </c>
      <c r="B200" s="198" t="s">
        <v>251</v>
      </c>
      <c r="C200" s="199" t="s">
        <v>594</v>
      </c>
      <c r="D200" s="200"/>
      <c r="E200" s="198" t="s">
        <v>284</v>
      </c>
      <c r="F200" s="198" t="s">
        <v>593</v>
      </c>
      <c r="G200" s="198" t="s">
        <v>265</v>
      </c>
      <c r="H200" s="201">
        <v>0</v>
      </c>
      <c r="I200" s="202" t="s">
        <v>595</v>
      </c>
      <c r="J200" s="202" t="s">
        <v>596</v>
      </c>
      <c r="K200" s="203" t="s">
        <v>2200</v>
      </c>
      <c r="L200" s="203" t="s">
        <v>1964</v>
      </c>
      <c r="M200" s="203"/>
      <c r="N200" s="203" t="s">
        <v>2201</v>
      </c>
      <c r="O200" s="203" t="s">
        <v>2202</v>
      </c>
      <c r="P200" s="204" t="s">
        <v>233</v>
      </c>
      <c r="Q200" s="205" t="s">
        <v>1864</v>
      </c>
      <c r="R200" s="198" t="s">
        <v>594</v>
      </c>
      <c r="S200" s="206" t="e">
        <f t="shared" ca="1" si="9"/>
        <v>#REF!</v>
      </c>
      <c r="T200" s="206" t="e">
        <f ca="1">IF(B200="","",IF(ISERROR(MATCH($J200,[3]SorP!$B$1:$B$6230,0)),"",INDIRECT("'SorP'!$A$"&amp;MATCH($J200,[3]SorP!$B$1:$B$6230,0))))</f>
        <v>#REF!</v>
      </c>
      <c r="U200" s="207"/>
      <c r="V200" s="208">
        <f>IF(C200="",NA(),IF(OR(C200="Smelter not listed",C200="Smelter not yet identified"),MATCH($B200&amp;$D200,'[3]Smelter Look-up'!$J:$J,0),MATCH($B200&amp;$C200,'[3]Smelter Look-up'!$J:$J,0)))</f>
        <v>184</v>
      </c>
      <c r="X200" s="83">
        <f t="shared" si="10"/>
        <v>0</v>
      </c>
      <c r="AB200" s="84" t="str">
        <f t="shared" si="11"/>
        <v>GoldMitsui Mining and Smelting Co., Ltd.</v>
      </c>
    </row>
    <row r="201" spans="1:28" s="83" customFormat="1" ht="20.25" customHeight="1">
      <c r="A201" s="206" t="s">
        <v>1255</v>
      </c>
      <c r="B201" s="198" t="s">
        <v>248</v>
      </c>
      <c r="C201" s="199" t="s">
        <v>1253</v>
      </c>
      <c r="D201" s="200"/>
      <c r="E201" s="198" t="s">
        <v>1254</v>
      </c>
      <c r="F201" s="198" t="s">
        <v>1255</v>
      </c>
      <c r="G201" s="198" t="s">
        <v>265</v>
      </c>
      <c r="H201" s="201">
        <v>0</v>
      </c>
      <c r="I201" s="202" t="s">
        <v>1256</v>
      </c>
      <c r="J201" s="202" t="s">
        <v>1257</v>
      </c>
      <c r="K201" s="203" t="s">
        <v>2203</v>
      </c>
      <c r="L201" s="203" t="s">
        <v>2204</v>
      </c>
      <c r="M201" s="203"/>
      <c r="N201" s="203"/>
      <c r="O201" s="203" t="s">
        <v>2205</v>
      </c>
      <c r="P201" s="204"/>
      <c r="Q201" s="205" t="s">
        <v>1868</v>
      </c>
      <c r="R201" s="198" t="s">
        <v>1253</v>
      </c>
      <c r="S201" s="206" t="e">
        <f t="shared" ca="1" si="9"/>
        <v>#REF!</v>
      </c>
      <c r="T201" s="206" t="e">
        <f ca="1">IF(B201="","",IF(ISERROR(MATCH($J201,[3]SorP!$B$1:$B$6230,0)),"",INDIRECT("'SorP'!$A$"&amp;MATCH($J201,[3]SorP!$B$1:$B$6230,0))))</f>
        <v>#REF!</v>
      </c>
      <c r="U201" s="207"/>
      <c r="V201" s="208">
        <f>IF(C201="",NA(),IF(OR(C201="Smelter not listed",C201="Smelter not yet identified"),MATCH($B201&amp;$D201,'[3]Smelter Look-up'!$J:$J,0),MATCH($B201&amp;$C201,'[3]Smelter Look-up'!$J:$J,0)))</f>
        <v>361</v>
      </c>
      <c r="X201" s="83">
        <f t="shared" si="10"/>
        <v>0</v>
      </c>
      <c r="AB201" s="84" t="str">
        <f t="shared" si="11"/>
        <v>TantalumNPM Silmet AS</v>
      </c>
    </row>
    <row r="202" spans="1:28" s="83" customFormat="1" ht="20.25" customHeight="1">
      <c r="A202" s="206" t="s">
        <v>615</v>
      </c>
      <c r="B202" s="198" t="s">
        <v>251</v>
      </c>
      <c r="C202" s="199" t="s">
        <v>616</v>
      </c>
      <c r="D202" s="200"/>
      <c r="E202" s="198" t="s">
        <v>331</v>
      </c>
      <c r="F202" s="198" t="s">
        <v>615</v>
      </c>
      <c r="G202" s="198" t="s">
        <v>265</v>
      </c>
      <c r="H202" s="201">
        <v>0</v>
      </c>
      <c r="I202" s="202" t="s">
        <v>617</v>
      </c>
      <c r="J202" s="202" t="s">
        <v>333</v>
      </c>
      <c r="K202" s="203"/>
      <c r="L202" s="203"/>
      <c r="M202" s="203"/>
      <c r="N202" s="203"/>
      <c r="O202" s="203" t="s">
        <v>2206</v>
      </c>
      <c r="P202" s="204"/>
      <c r="Q202" s="205" t="s">
        <v>1864</v>
      </c>
      <c r="R202" s="198" t="s">
        <v>616</v>
      </c>
      <c r="S202" s="206" t="e">
        <f t="shared" ca="1" si="9"/>
        <v>#REF!</v>
      </c>
      <c r="T202" s="206" t="e">
        <f ca="1">IF(B202="","",IF(ISERROR(MATCH($J202,[3]SorP!$B$1:$B$6230,0)),"",INDIRECT("'SorP'!$A$"&amp;MATCH($J202,[3]SorP!$B$1:$B$6230,0))))</f>
        <v>#REF!</v>
      </c>
      <c r="U202" s="207"/>
      <c r="V202" s="208">
        <f>IF(C202="",NA(),IF(OR(C202="Smelter not listed",C202="Smelter not yet identified"),MATCH($B202&amp;$D202,'[3]Smelter Look-up'!$J:$J,0),MATCH($B202&amp;$C202,'[3]Smelter Look-up'!$J:$J,0)))</f>
        <v>189</v>
      </c>
      <c r="X202" s="83">
        <f t="shared" si="10"/>
        <v>0</v>
      </c>
      <c r="AB202" s="84" t="str">
        <f t="shared" si="11"/>
        <v>GoldNadir Metal Rafineri San. Ve Tic. A.S.</v>
      </c>
    </row>
    <row r="203" spans="1:28" s="83" customFormat="1" ht="20.25" customHeight="1">
      <c r="A203" s="206" t="s">
        <v>883</v>
      </c>
      <c r="B203" s="198" t="s">
        <v>249</v>
      </c>
      <c r="C203" s="199" t="s">
        <v>884</v>
      </c>
      <c r="D203" s="200"/>
      <c r="E203" s="198" t="s">
        <v>385</v>
      </c>
      <c r="F203" s="198" t="s">
        <v>883</v>
      </c>
      <c r="G203" s="198" t="s">
        <v>265</v>
      </c>
      <c r="H203" s="201">
        <v>0</v>
      </c>
      <c r="I203" s="202" t="s">
        <v>882</v>
      </c>
      <c r="J203" s="202" t="s">
        <v>484</v>
      </c>
      <c r="K203" s="203"/>
      <c r="L203" s="203"/>
      <c r="M203" s="203"/>
      <c r="N203" s="203"/>
      <c r="O203" s="203" t="s">
        <v>2207</v>
      </c>
      <c r="P203" s="204"/>
      <c r="Q203" s="205" t="s">
        <v>1868</v>
      </c>
      <c r="R203" s="198" t="s">
        <v>884</v>
      </c>
      <c r="S203" s="206" t="e">
        <f t="shared" ca="1" si="9"/>
        <v>#REF!</v>
      </c>
      <c r="T203" s="206" t="e">
        <f ca="1">IF(B203="","",IF(ISERROR(MATCH($J203,[3]SorP!$B$1:$B$6230,0)),"",INDIRECT("'SorP'!$A$"&amp;MATCH($J203,[3]SorP!$B$1:$B$6230,0))))</f>
        <v>#REF!</v>
      </c>
      <c r="U203" s="207"/>
      <c r="V203" s="208">
        <f>IF(C203="",NA(),IF(OR(C203="Smelter not listed",C203="Smelter not yet identified"),MATCH($B203&amp;$D203,'[3]Smelter Look-up'!$J:$J,0),MATCH($B203&amp;$C203,'[3]Smelter Look-up'!$J:$J,0)))</f>
        <v>448</v>
      </c>
      <c r="X203" s="83">
        <f t="shared" si="10"/>
        <v>0</v>
      </c>
      <c r="AB203" s="84" t="str">
        <f t="shared" si="11"/>
        <v>TinJiangxi New Nanshan Technology Ltd.</v>
      </c>
    </row>
    <row r="204" spans="1:28" s="83" customFormat="1" ht="20.25" customHeight="1">
      <c r="A204" s="206" t="s">
        <v>897</v>
      </c>
      <c r="B204" s="198" t="s">
        <v>249</v>
      </c>
      <c r="C204" s="199" t="s">
        <v>898</v>
      </c>
      <c r="D204" s="200"/>
      <c r="E204" s="198" t="s">
        <v>270</v>
      </c>
      <c r="F204" s="198" t="s">
        <v>897</v>
      </c>
      <c r="G204" s="198" t="s">
        <v>265</v>
      </c>
      <c r="H204" s="201">
        <v>0</v>
      </c>
      <c r="I204" s="202" t="s">
        <v>899</v>
      </c>
      <c r="J204" s="202" t="s">
        <v>674</v>
      </c>
      <c r="K204" s="203"/>
      <c r="L204" s="203"/>
      <c r="M204" s="203"/>
      <c r="N204" s="203"/>
      <c r="O204" s="203" t="s">
        <v>2208</v>
      </c>
      <c r="P204" s="204"/>
      <c r="Q204" s="205" t="s">
        <v>1886</v>
      </c>
      <c r="R204" s="198" t="s">
        <v>898</v>
      </c>
      <c r="S204" s="206" t="e">
        <f t="shared" ca="1" si="9"/>
        <v>#REF!</v>
      </c>
      <c r="T204" s="206" t="e">
        <f ca="1">IF(B204="","",IF(ISERROR(MATCH($J204,[3]SorP!$B$1:$B$6230,0)),"",INDIRECT("'SorP'!$A$"&amp;MATCH($J204,[3]SorP!$B$1:$B$6230,0))))</f>
        <v>#REF!</v>
      </c>
      <c r="U204" s="207"/>
      <c r="V204" s="208">
        <f>IF(C204="",NA(),IF(OR(C204="Smelter not listed",C204="Smelter not yet identified"),MATCH($B204&amp;$D204,'[3]Smelter Look-up'!$J:$J,0),MATCH($B204&amp;$C204,'[3]Smelter Look-up'!$J:$J,0)))</f>
        <v>461</v>
      </c>
      <c r="X204" s="83">
        <f t="shared" si="10"/>
        <v>0</v>
      </c>
      <c r="AB204" s="84" t="str">
        <f t="shared" si="11"/>
        <v>TinMetallic Resources, Inc.</v>
      </c>
    </row>
    <row r="205" spans="1:28" s="83" customFormat="1" ht="20.25" customHeight="1">
      <c r="A205" s="206" t="s">
        <v>919</v>
      </c>
      <c r="B205" s="198" t="s">
        <v>249</v>
      </c>
      <c r="C205" s="199" t="s">
        <v>920</v>
      </c>
      <c r="D205" s="200"/>
      <c r="E205" s="198" t="s">
        <v>797</v>
      </c>
      <c r="F205" s="198" t="s">
        <v>919</v>
      </c>
      <c r="G205" s="198" t="s">
        <v>265</v>
      </c>
      <c r="H205" s="201">
        <v>0</v>
      </c>
      <c r="I205" s="202" t="s">
        <v>921</v>
      </c>
      <c r="J205" s="202" t="s">
        <v>922</v>
      </c>
      <c r="K205" s="203"/>
      <c r="L205" s="203"/>
      <c r="M205" s="203"/>
      <c r="N205" s="203"/>
      <c r="O205" s="203" t="s">
        <v>2209</v>
      </c>
      <c r="P205" s="204" t="s">
        <v>233</v>
      </c>
      <c r="Q205" s="205" t="s">
        <v>1886</v>
      </c>
      <c r="R205" s="198" t="s">
        <v>920</v>
      </c>
      <c r="S205" s="206" t="e">
        <f t="shared" ca="1" si="9"/>
        <v>#REF!</v>
      </c>
      <c r="T205" s="206" t="e">
        <f ca="1">IF(B205="","",IF(ISERROR(MATCH($J205,[3]SorP!$B$1:$B$6230,0)),"",INDIRECT("'SorP'!$A$"&amp;MATCH($J205,[3]SorP!$B$1:$B$6230,0))))</f>
        <v>#REF!</v>
      </c>
      <c r="U205" s="207"/>
      <c r="V205" s="208">
        <f>IF(C205="",NA(),IF(OR(C205="Smelter not listed",C205="Smelter not yet identified"),MATCH($B205&amp;$D205,'[3]Smelter Look-up'!$J:$J,0),MATCH($B205&amp;$C205,'[3]Smelter Look-up'!$J:$J,0)))</f>
        <v>476</v>
      </c>
      <c r="X205" s="83">
        <f t="shared" si="10"/>
        <v>0</v>
      </c>
      <c r="AB205" s="84" t="str">
        <f t="shared" si="11"/>
        <v>TinO.M. Manufacturing (Thailand) Co., Ltd.</v>
      </c>
    </row>
    <row r="206" spans="1:28" s="83" customFormat="1" ht="20.25" customHeight="1">
      <c r="A206" s="206" t="s">
        <v>1230</v>
      </c>
      <c r="B206" s="198" t="s">
        <v>248</v>
      </c>
      <c r="C206" s="199" t="s">
        <v>1229</v>
      </c>
      <c r="D206" s="200"/>
      <c r="E206" s="198" t="s">
        <v>385</v>
      </c>
      <c r="F206" s="198" t="s">
        <v>1230</v>
      </c>
      <c r="G206" s="198" t="s">
        <v>265</v>
      </c>
      <c r="H206" s="201">
        <v>0</v>
      </c>
      <c r="I206" s="202" t="s">
        <v>1227</v>
      </c>
      <c r="J206" s="202" t="s">
        <v>484</v>
      </c>
      <c r="K206" s="203" t="s">
        <v>2210</v>
      </c>
      <c r="L206" s="203" t="s">
        <v>2211</v>
      </c>
      <c r="M206" s="203"/>
      <c r="N206" s="203"/>
      <c r="O206" s="203" t="s">
        <v>2212</v>
      </c>
      <c r="P206" s="204"/>
      <c r="Q206" s="205" t="s">
        <v>1905</v>
      </c>
      <c r="R206" s="198" t="s">
        <v>1229</v>
      </c>
      <c r="S206" s="206" t="e">
        <f t="shared" ca="1" si="9"/>
        <v>#REF!</v>
      </c>
      <c r="T206" s="206" t="e">
        <f ca="1">IF(B206="","",IF(ISERROR(MATCH($J206,[3]SorP!$B$1:$B$6230,0)),"",INDIRECT("'SorP'!$A$"&amp;MATCH($J206,[3]SorP!$B$1:$B$6230,0))))</f>
        <v>#REF!</v>
      </c>
      <c r="U206" s="207"/>
      <c r="V206" s="208">
        <f>IF(C206="",NA(),IF(OR(C206="Smelter not listed",C206="Smelter not yet identified"),MATCH($B206&amp;$D206,'[3]Smelter Look-up'!$J:$J,0),MATCH($B206&amp;$C206,'[3]Smelter Look-up'!$J:$J,0)))</f>
        <v>346</v>
      </c>
      <c r="X206" s="83">
        <f t="shared" si="10"/>
        <v>0</v>
      </c>
      <c r="AB206" s="84" t="str">
        <f t="shared" si="11"/>
        <v>TantalumJiujiang Tanbre Co., Ltd.</v>
      </c>
    </row>
    <row r="207" spans="1:28" s="83" customFormat="1" ht="20.25" customHeight="1">
      <c r="A207" s="206" t="s">
        <v>321</v>
      </c>
      <c r="B207" s="198" t="s">
        <v>251</v>
      </c>
      <c r="C207" s="199" t="s">
        <v>322</v>
      </c>
      <c r="D207" s="200"/>
      <c r="E207" s="198" t="s">
        <v>270</v>
      </c>
      <c r="F207" s="198" t="s">
        <v>321</v>
      </c>
      <c r="G207" s="198" t="s">
        <v>265</v>
      </c>
      <c r="H207" s="201">
        <v>0</v>
      </c>
      <c r="I207" s="202" t="s">
        <v>323</v>
      </c>
      <c r="J207" s="202" t="s">
        <v>324</v>
      </c>
      <c r="K207" s="203"/>
      <c r="L207" s="203"/>
      <c r="M207" s="203"/>
      <c r="N207" s="203"/>
      <c r="O207" s="203" t="s">
        <v>2213</v>
      </c>
      <c r="P207" s="204"/>
      <c r="Q207" s="205" t="s">
        <v>1864</v>
      </c>
      <c r="R207" s="198" t="s">
        <v>322</v>
      </c>
      <c r="S207" s="206" t="e">
        <f t="shared" ca="1" si="9"/>
        <v>#REF!</v>
      </c>
      <c r="T207" s="206" t="e">
        <f ca="1">IF(B207="","",IF(ISERROR(MATCH($J207,[3]SorP!$B$1:$B$6230,0)),"",INDIRECT("'SorP'!$A$"&amp;MATCH($J207,[3]SorP!$B$1:$B$6230,0))))</f>
        <v>#REF!</v>
      </c>
      <c r="U207" s="207"/>
      <c r="V207" s="208">
        <f>IF(C207="",NA(),IF(OR(C207="Smelter not listed",C207="Smelter not yet identified"),MATCH($B207&amp;$D207,'[3]Smelter Look-up'!$J:$J,0),MATCH($B207&amp;$C207,'[3]Smelter Look-up'!$J:$J,0)))</f>
        <v>31</v>
      </c>
      <c r="X207" s="83">
        <f t="shared" si="10"/>
        <v>0</v>
      </c>
      <c r="AB207" s="84" t="str">
        <f t="shared" si="11"/>
        <v>GoldAsahi Refining USA Inc.</v>
      </c>
    </row>
    <row r="208" spans="1:28" s="83" customFormat="1" ht="20.25" customHeight="1">
      <c r="A208" s="206" t="s">
        <v>316</v>
      </c>
      <c r="B208" s="198" t="s">
        <v>251</v>
      </c>
      <c r="C208" s="199" t="s">
        <v>317</v>
      </c>
      <c r="D208" s="200"/>
      <c r="E208" s="198" t="s">
        <v>318</v>
      </c>
      <c r="F208" s="198" t="s">
        <v>316</v>
      </c>
      <c r="G208" s="198" t="s">
        <v>265</v>
      </c>
      <c r="H208" s="201">
        <v>0</v>
      </c>
      <c r="I208" s="202" t="s">
        <v>319</v>
      </c>
      <c r="J208" s="202" t="s">
        <v>320</v>
      </c>
      <c r="K208" s="203"/>
      <c r="L208" s="203"/>
      <c r="M208" s="203"/>
      <c r="N208" s="203"/>
      <c r="O208" s="203" t="s">
        <v>2214</v>
      </c>
      <c r="P208" s="204"/>
      <c r="Q208" s="205" t="s">
        <v>1864</v>
      </c>
      <c r="R208" s="198" t="s">
        <v>317</v>
      </c>
      <c r="S208" s="206" t="e">
        <f t="shared" ca="1" si="9"/>
        <v>#REF!</v>
      </c>
      <c r="T208" s="206" t="e">
        <f ca="1">IF(B208="","",IF(ISERROR(MATCH($J208,[3]SorP!$B$1:$B$6230,0)),"",INDIRECT("'SorP'!$A$"&amp;MATCH($J208,[3]SorP!$B$1:$B$6230,0))))</f>
        <v>#REF!</v>
      </c>
      <c r="U208" s="207"/>
      <c r="V208" s="208">
        <f>IF(C208="",NA(),IF(OR(C208="Smelter not listed",C208="Smelter not yet identified"),MATCH($B208&amp;$D208,'[3]Smelter Look-up'!$J:$J,0),MATCH($B208&amp;$C208,'[3]Smelter Look-up'!$J:$J,0)))</f>
        <v>30</v>
      </c>
      <c r="X208" s="83">
        <f t="shared" si="10"/>
        <v>0</v>
      </c>
      <c r="AB208" s="84" t="str">
        <f t="shared" si="11"/>
        <v>GoldAsahi Refining Canada Ltd.</v>
      </c>
    </row>
    <row r="209" spans="1:28" s="83" customFormat="1" ht="20.25" customHeight="1">
      <c r="A209" s="206" t="s">
        <v>492</v>
      </c>
      <c r="B209" s="198" t="s">
        <v>251</v>
      </c>
      <c r="C209" s="199" t="s">
        <v>493</v>
      </c>
      <c r="D209" s="200"/>
      <c r="E209" s="198" t="s">
        <v>284</v>
      </c>
      <c r="F209" s="198" t="s">
        <v>492</v>
      </c>
      <c r="G209" s="198" t="s">
        <v>265</v>
      </c>
      <c r="H209" s="201">
        <v>0</v>
      </c>
      <c r="I209" s="202" t="s">
        <v>494</v>
      </c>
      <c r="J209" s="202" t="s">
        <v>495</v>
      </c>
      <c r="K209" s="203" t="s">
        <v>2215</v>
      </c>
      <c r="L209" s="203" t="s">
        <v>1964</v>
      </c>
      <c r="M209" s="203"/>
      <c r="N209" s="203" t="s">
        <v>2201</v>
      </c>
      <c r="O209" s="203" t="s">
        <v>2216</v>
      </c>
      <c r="P209" s="204" t="s">
        <v>233</v>
      </c>
      <c r="Q209" s="205" t="s">
        <v>1864</v>
      </c>
      <c r="R209" s="198" t="s">
        <v>493</v>
      </c>
      <c r="S209" s="206" t="e">
        <f t="shared" ca="1" si="9"/>
        <v>#REF!</v>
      </c>
      <c r="T209" s="206" t="e">
        <f ca="1">IF(B209="","",IF(ISERROR(MATCH($J209,[3]SorP!$B$1:$B$6230,0)),"",INDIRECT("'SorP'!$A$"&amp;MATCH($J209,[3]SorP!$B$1:$B$6230,0))))</f>
        <v>#REF!</v>
      </c>
      <c r="U209" s="207"/>
      <c r="V209" s="208">
        <f>IF(C209="",NA(),IF(OR(C209="Smelter not listed",C209="Smelter not yet identified"),MATCH($B209&amp;$D209,'[3]Smelter Look-up'!$J:$J,0),MATCH($B209&amp;$C209,'[3]Smelter Look-up'!$J:$J,0)))</f>
        <v>133</v>
      </c>
      <c r="X209" s="83">
        <f t="shared" si="10"/>
        <v>0</v>
      </c>
      <c r="AB209" s="84" t="str">
        <f t="shared" si="11"/>
        <v>GoldJX Nippon Mining &amp; Metals Co., Ltd.</v>
      </c>
    </row>
    <row r="210" spans="1:28" s="83" customFormat="1" ht="20.25" customHeight="1">
      <c r="A210" s="206" t="s">
        <v>1226</v>
      </c>
      <c r="B210" s="198" t="s">
        <v>248</v>
      </c>
      <c r="C210" s="199" t="s">
        <v>1225</v>
      </c>
      <c r="D210" s="200"/>
      <c r="E210" s="198" t="s">
        <v>385</v>
      </c>
      <c r="F210" s="198" t="s">
        <v>1226</v>
      </c>
      <c r="G210" s="198" t="s">
        <v>265</v>
      </c>
      <c r="H210" s="201">
        <v>0</v>
      </c>
      <c r="I210" s="202" t="s">
        <v>1227</v>
      </c>
      <c r="J210" s="202" t="s">
        <v>484</v>
      </c>
      <c r="K210" s="203"/>
      <c r="L210" s="203"/>
      <c r="M210" s="203"/>
      <c r="N210" s="203"/>
      <c r="O210" s="203" t="s">
        <v>2217</v>
      </c>
      <c r="P210" s="204"/>
      <c r="Q210" s="205" t="s">
        <v>1905</v>
      </c>
      <c r="R210" s="198" t="s">
        <v>1225</v>
      </c>
      <c r="S210" s="206" t="e">
        <f t="shared" ca="1" si="9"/>
        <v>#REF!</v>
      </c>
      <c r="T210" s="206" t="e">
        <f ca="1">IF(B210="","",IF(ISERROR(MATCH($J210,[3]SorP!$B$1:$B$6230,0)),"",INDIRECT("'SorP'!$A$"&amp;MATCH($J210,[3]SorP!$B$1:$B$6230,0))))</f>
        <v>#REF!</v>
      </c>
      <c r="U210" s="207"/>
      <c r="V210" s="208">
        <f>IF(C210="",NA(),IF(OR(C210="Smelter not listed",C210="Smelter not yet identified"),MATCH($B210&amp;$D210,'[3]Smelter Look-up'!$J:$J,0),MATCH($B210&amp;$C210,'[3]Smelter Look-up'!$J:$J,0)))</f>
        <v>344</v>
      </c>
      <c r="X210" s="83">
        <f t="shared" si="10"/>
        <v>0</v>
      </c>
      <c r="AB210" s="84" t="str">
        <f t="shared" si="11"/>
        <v>TantalumJiuJiang JinXin Nonferrous Metals Co., Ltd.</v>
      </c>
    </row>
    <row r="211" spans="1:28" s="83" customFormat="1" ht="20.25" customHeight="1">
      <c r="A211" s="206" t="s">
        <v>1397</v>
      </c>
      <c r="B211" s="198" t="s">
        <v>250</v>
      </c>
      <c r="C211" s="199" t="s">
        <v>1396</v>
      </c>
      <c r="D211" s="200"/>
      <c r="E211" s="198" t="s">
        <v>385</v>
      </c>
      <c r="F211" s="198" t="s">
        <v>1397</v>
      </c>
      <c r="G211" s="198" t="s">
        <v>265</v>
      </c>
      <c r="H211" s="201">
        <v>0</v>
      </c>
      <c r="I211" s="202" t="s">
        <v>882</v>
      </c>
      <c r="J211" s="202" t="s">
        <v>484</v>
      </c>
      <c r="K211" s="203" t="s">
        <v>2218</v>
      </c>
      <c r="L211" s="203" t="s">
        <v>2219</v>
      </c>
      <c r="M211" s="203"/>
      <c r="N211" s="203"/>
      <c r="O211" s="203" t="s">
        <v>2220</v>
      </c>
      <c r="P211" s="204"/>
      <c r="Q211" s="205" t="s">
        <v>1876</v>
      </c>
      <c r="R211" s="198" t="s">
        <v>1396</v>
      </c>
      <c r="S211" s="206" t="e">
        <f t="shared" ca="1" si="9"/>
        <v>#REF!</v>
      </c>
      <c r="T211" s="206" t="e">
        <f ca="1">IF(B211="","",IF(ISERROR(MATCH($J211,[3]SorP!$B$1:$B$6230,0)),"",INDIRECT("'SorP'!$A$"&amp;MATCH($J211,[3]SorP!$B$1:$B$6230,0))))</f>
        <v>#REF!</v>
      </c>
      <c r="U211" s="207"/>
      <c r="V211" s="208">
        <f>IF(C211="",NA(),IF(OR(C211="Smelter not listed",C211="Smelter not yet identified"),MATCH($B211&amp;$D211,'[3]Smelter Look-up'!$J:$J,0),MATCH($B211&amp;$C211,'[3]Smelter Look-up'!$J:$J,0)))</f>
        <v>576</v>
      </c>
      <c r="X211" s="83">
        <f t="shared" si="10"/>
        <v>0</v>
      </c>
      <c r="AB211" s="84" t="str">
        <f t="shared" si="11"/>
        <v>TungstenGanzhou Huaxing Tungsten Products Co., Ltd.</v>
      </c>
    </row>
    <row r="212" spans="1:28" s="83" customFormat="1" ht="20.25" customHeight="1">
      <c r="A212" s="206" t="s">
        <v>564</v>
      </c>
      <c r="B212" s="198" t="s">
        <v>251</v>
      </c>
      <c r="C212" s="199" t="s">
        <v>565</v>
      </c>
      <c r="D212" s="200"/>
      <c r="E212" s="198" t="s">
        <v>284</v>
      </c>
      <c r="F212" s="198" t="s">
        <v>564</v>
      </c>
      <c r="G212" s="198" t="s">
        <v>265</v>
      </c>
      <c r="H212" s="201">
        <v>0</v>
      </c>
      <c r="I212" s="202" t="s">
        <v>566</v>
      </c>
      <c r="J212" s="202" t="s">
        <v>407</v>
      </c>
      <c r="K212" s="203" t="s">
        <v>2221</v>
      </c>
      <c r="L212" s="203" t="s">
        <v>1964</v>
      </c>
      <c r="M212" s="203"/>
      <c r="N212" s="203" t="s">
        <v>2132</v>
      </c>
      <c r="O212" s="203" t="s">
        <v>2222</v>
      </c>
      <c r="P212" s="204" t="s">
        <v>234</v>
      </c>
      <c r="Q212" s="205" t="s">
        <v>1864</v>
      </c>
      <c r="R212" s="198" t="s">
        <v>565</v>
      </c>
      <c r="S212" s="206" t="e">
        <f t="shared" ca="1" si="9"/>
        <v>#REF!</v>
      </c>
      <c r="T212" s="206" t="e">
        <f ca="1">IF(B212="","",IF(ISERROR(MATCH($J212,[3]SorP!$B$1:$B$6230,0)),"",INDIRECT("'SorP'!$A$"&amp;MATCH($J212,[3]SorP!$B$1:$B$6230,0))))</f>
        <v>#REF!</v>
      </c>
      <c r="U212" s="207"/>
      <c r="V212" s="208">
        <f>IF(C212="",NA(),IF(OR(C212="Smelter not listed",C212="Smelter not yet identified"),MATCH($B212&amp;$D212,'[3]Smelter Look-up'!$J:$J,0),MATCH($B212&amp;$C212,'[3]Smelter Look-up'!$J:$J,0)))</f>
        <v>165</v>
      </c>
      <c r="X212" s="83">
        <f t="shared" si="10"/>
        <v>0</v>
      </c>
      <c r="AB212" s="84" t="str">
        <f t="shared" si="11"/>
        <v>GoldMatsuda Sangyo Co., Ltd.</v>
      </c>
    </row>
    <row r="213" spans="1:28" s="83" customFormat="1" ht="20.25" customHeight="1">
      <c r="A213" s="206" t="s">
        <v>473</v>
      </c>
      <c r="B213" s="198" t="s">
        <v>251</v>
      </c>
      <c r="C213" s="199" t="s">
        <v>474</v>
      </c>
      <c r="D213" s="200"/>
      <c r="E213" s="198" t="s">
        <v>331</v>
      </c>
      <c r="F213" s="198" t="s">
        <v>473</v>
      </c>
      <c r="G213" s="198" t="s">
        <v>265</v>
      </c>
      <c r="H213" s="201">
        <v>0</v>
      </c>
      <c r="I213" s="202" t="s">
        <v>475</v>
      </c>
      <c r="J213" s="202" t="s">
        <v>333</v>
      </c>
      <c r="K213" s="203"/>
      <c r="L213" s="203"/>
      <c r="M213" s="203"/>
      <c r="N213" s="203"/>
      <c r="O213" s="203" t="s">
        <v>2223</v>
      </c>
      <c r="P213" s="204"/>
      <c r="Q213" s="205" t="s">
        <v>1864</v>
      </c>
      <c r="R213" s="198" t="s">
        <v>474</v>
      </c>
      <c r="S213" s="206" t="e">
        <f t="shared" ca="1" si="9"/>
        <v>#REF!</v>
      </c>
      <c r="T213" s="206" t="e">
        <f ca="1">IF(B213="","",IF(ISERROR(MATCH($J213,[3]SorP!$B$1:$B$6230,0)),"",INDIRECT("'SorP'!$A$"&amp;MATCH($J213,[3]SorP!$B$1:$B$6230,0))))</f>
        <v>#REF!</v>
      </c>
      <c r="U213" s="207"/>
      <c r="V213" s="208">
        <f>IF(C213="",NA(),IF(OR(C213="Smelter not listed",C213="Smelter not yet identified"),MATCH($B213&amp;$D213,'[3]Smelter Look-up'!$J:$J,0),MATCH($B213&amp;$C213,'[3]Smelter Look-up'!$J:$J,0)))</f>
        <v>120</v>
      </c>
      <c r="X213" s="83">
        <f t="shared" si="10"/>
        <v>0</v>
      </c>
      <c r="AB213" s="84" t="str">
        <f t="shared" si="11"/>
        <v>GoldIstanbul Gold Refinery</v>
      </c>
    </row>
    <row r="214" spans="1:28" s="83" customFormat="1" ht="20.25" customHeight="1">
      <c r="A214" s="206" t="s">
        <v>478</v>
      </c>
      <c r="B214" s="198" t="s">
        <v>251</v>
      </c>
      <c r="C214" s="199" t="s">
        <v>479</v>
      </c>
      <c r="D214" s="200"/>
      <c r="E214" s="198" t="s">
        <v>284</v>
      </c>
      <c r="F214" s="198" t="s">
        <v>478</v>
      </c>
      <c r="G214" s="198" t="s">
        <v>265</v>
      </c>
      <c r="H214" s="201">
        <v>0</v>
      </c>
      <c r="I214" s="202" t="s">
        <v>480</v>
      </c>
      <c r="J214" s="202" t="s">
        <v>480</v>
      </c>
      <c r="K214" s="203"/>
      <c r="L214" s="203"/>
      <c r="M214" s="203"/>
      <c r="N214" s="203"/>
      <c r="O214" s="203" t="s">
        <v>2224</v>
      </c>
      <c r="P214" s="204"/>
      <c r="Q214" s="205" t="s">
        <v>1864</v>
      </c>
      <c r="R214" s="198" t="s">
        <v>479</v>
      </c>
      <c r="S214" s="206" t="e">
        <f t="shared" ca="1" si="9"/>
        <v>#REF!</v>
      </c>
      <c r="T214" s="206" t="e">
        <f ca="1">IF(B214="","",IF(ISERROR(MATCH($J214,[3]SorP!$B$1:$B$6230,0)),"",INDIRECT("'SorP'!$A$"&amp;MATCH($J214,[3]SorP!$B$1:$B$6230,0))))</f>
        <v>#REF!</v>
      </c>
      <c r="U214" s="207"/>
      <c r="V214" s="208">
        <f>IF(C214="",NA(),IF(OR(C214="Smelter not listed",C214="Smelter not yet identified"),MATCH($B214&amp;$D214,'[3]Smelter Look-up'!$J:$J,0),MATCH($B214&amp;$C214,'[3]Smelter Look-up'!$J:$J,0)))</f>
        <v>123</v>
      </c>
      <c r="X214" s="83">
        <f t="shared" si="10"/>
        <v>0</v>
      </c>
      <c r="AB214" s="84" t="str">
        <f t="shared" si="11"/>
        <v>GoldJapan Mint</v>
      </c>
    </row>
    <row r="215" spans="1:28" s="83" customFormat="1" ht="20.25" customHeight="1">
      <c r="A215" s="206" t="s">
        <v>481</v>
      </c>
      <c r="B215" s="198" t="s">
        <v>251</v>
      </c>
      <c r="C215" s="199" t="s">
        <v>482</v>
      </c>
      <c r="D215" s="200"/>
      <c r="E215" s="198" t="s">
        <v>385</v>
      </c>
      <c r="F215" s="198" t="s">
        <v>481</v>
      </c>
      <c r="G215" s="198" t="s">
        <v>265</v>
      </c>
      <c r="H215" s="201">
        <v>0</v>
      </c>
      <c r="I215" s="202" t="s">
        <v>483</v>
      </c>
      <c r="J215" s="202" t="s">
        <v>484</v>
      </c>
      <c r="K215" s="203"/>
      <c r="L215" s="203"/>
      <c r="M215" s="203"/>
      <c r="N215" s="203"/>
      <c r="O215" s="203" t="s">
        <v>2225</v>
      </c>
      <c r="P215" s="204"/>
      <c r="Q215" s="205" t="s">
        <v>1864</v>
      </c>
      <c r="R215" s="198" t="s">
        <v>482</v>
      </c>
      <c r="S215" s="206" t="e">
        <f t="shared" ca="1" si="9"/>
        <v>#REF!</v>
      </c>
      <c r="T215" s="206" t="e">
        <f ca="1">IF(B215="","",IF(ISERROR(MATCH($J215,[3]SorP!$B$1:$B$6230,0)),"",INDIRECT("'SorP'!$A$"&amp;MATCH($J215,[3]SorP!$B$1:$B$6230,0))))</f>
        <v>#REF!</v>
      </c>
      <c r="U215" s="207"/>
      <c r="V215" s="208">
        <f>IF(C215="",NA(),IF(OR(C215="Smelter not listed",C215="Smelter not yet identified"),MATCH($B215&amp;$D215,'[3]Smelter Look-up'!$J:$J,0),MATCH($B215&amp;$C215,'[3]Smelter Look-up'!$J:$J,0)))</f>
        <v>125</v>
      </c>
      <c r="X215" s="83">
        <f t="shared" si="10"/>
        <v>0</v>
      </c>
      <c r="AB215" s="84" t="str">
        <f t="shared" si="11"/>
        <v>GoldJiangxi Copper Co., Ltd.</v>
      </c>
    </row>
    <row r="216" spans="1:28" s="83" customFormat="1" ht="20.25" customHeight="1">
      <c r="A216" s="206" t="s">
        <v>503</v>
      </c>
      <c r="B216" s="198" t="s">
        <v>251</v>
      </c>
      <c r="C216" s="199" t="s">
        <v>504</v>
      </c>
      <c r="D216" s="200"/>
      <c r="E216" s="198" t="s">
        <v>500</v>
      </c>
      <c r="F216" s="198" t="s">
        <v>503</v>
      </c>
      <c r="G216" s="198" t="s">
        <v>265</v>
      </c>
      <c r="H216" s="201">
        <v>0</v>
      </c>
      <c r="I216" s="202" t="s">
        <v>505</v>
      </c>
      <c r="J216" s="202" t="s">
        <v>502</v>
      </c>
      <c r="K216" s="203"/>
      <c r="L216" s="203"/>
      <c r="M216" s="203"/>
      <c r="N216" s="203"/>
      <c r="O216" s="203" t="s">
        <v>2226</v>
      </c>
      <c r="P216" s="204"/>
      <c r="Q216" s="205" t="s">
        <v>1864</v>
      </c>
      <c r="R216" s="198" t="s">
        <v>504</v>
      </c>
      <c r="S216" s="206" t="e">
        <f t="shared" ca="1" si="9"/>
        <v>#REF!</v>
      </c>
      <c r="T216" s="206" t="e">
        <f ca="1">IF(B216="","",IF(ISERROR(MATCH($J216,[3]SorP!$B$1:$B$6230,0)),"",INDIRECT("'SorP'!$A$"&amp;MATCH($J216,[3]SorP!$B$1:$B$6230,0))))</f>
        <v>#REF!</v>
      </c>
      <c r="U216" s="207"/>
      <c r="V216" s="208">
        <f>IF(C216="",NA(),IF(OR(C216="Smelter not listed",C216="Smelter not yet identified"),MATCH($B216&amp;$D216,'[3]Smelter Look-up'!$J:$J,0),MATCH($B216&amp;$C216,'[3]Smelter Look-up'!$J:$J,0)))</f>
        <v>137</v>
      </c>
      <c r="X216" s="83">
        <f t="shared" si="10"/>
        <v>0</v>
      </c>
      <c r="AB216" s="84" t="str">
        <f t="shared" si="11"/>
        <v>GoldKazzinc</v>
      </c>
    </row>
    <row r="217" spans="1:28" s="83" customFormat="1" ht="20.25" customHeight="1">
      <c r="A217" s="206" t="s">
        <v>1435</v>
      </c>
      <c r="B217" s="198" t="s">
        <v>250</v>
      </c>
      <c r="C217" s="199" t="s">
        <v>1434</v>
      </c>
      <c r="D217" s="200"/>
      <c r="E217" s="198" t="s">
        <v>284</v>
      </c>
      <c r="F217" s="198" t="s">
        <v>1435</v>
      </c>
      <c r="G217" s="198" t="s">
        <v>265</v>
      </c>
      <c r="H217" s="201">
        <v>0</v>
      </c>
      <c r="I217" s="202" t="s">
        <v>1436</v>
      </c>
      <c r="J217" s="202" t="s">
        <v>399</v>
      </c>
      <c r="K217" s="203" t="s">
        <v>2227</v>
      </c>
      <c r="L217" s="203" t="s">
        <v>2228</v>
      </c>
      <c r="M217" s="203"/>
      <c r="N217" s="203"/>
      <c r="O217" s="203" t="s">
        <v>2229</v>
      </c>
      <c r="P217" s="204" t="s">
        <v>233</v>
      </c>
      <c r="Q217" s="205" t="s">
        <v>1876</v>
      </c>
      <c r="R217" s="198" t="s">
        <v>1434</v>
      </c>
      <c r="S217" s="206" t="e">
        <f t="shared" ca="1" si="9"/>
        <v>#REF!</v>
      </c>
      <c r="T217" s="206" t="e">
        <f ca="1">IF(B217="","",IF(ISERROR(MATCH($J217,[3]SorP!$B$1:$B$6230,0)),"",INDIRECT("'SorP'!$A$"&amp;MATCH($J217,[3]SorP!$B$1:$B$6230,0))))</f>
        <v>#REF!</v>
      </c>
      <c r="U217" s="207"/>
      <c r="V217" s="208">
        <f>IF(C217="",NA(),IF(OR(C217="Smelter not listed",C217="Smelter not yet identified"),MATCH($B217&amp;$D217,'[3]Smelter Look-up'!$J:$J,0),MATCH($B217&amp;$C217,'[3]Smelter Look-up'!$J:$J,0)))</f>
        <v>592</v>
      </c>
      <c r="X217" s="83">
        <f t="shared" si="10"/>
        <v>0</v>
      </c>
      <c r="AB217" s="84" t="str">
        <f t="shared" si="11"/>
        <v>TungstenJapan New Metals Co., Ltd.</v>
      </c>
    </row>
    <row r="218" spans="1:28" s="83" customFormat="1" ht="20.25" customHeight="1">
      <c r="A218" s="206" t="s">
        <v>545</v>
      </c>
      <c r="B218" s="198" t="s">
        <v>251</v>
      </c>
      <c r="C218" s="199" t="s">
        <v>546</v>
      </c>
      <c r="D218" s="200"/>
      <c r="E218" s="198" t="s">
        <v>400</v>
      </c>
      <c r="F218" s="198" t="s">
        <v>545</v>
      </c>
      <c r="G218" s="198" t="s">
        <v>265</v>
      </c>
      <c r="H218" s="201">
        <v>0</v>
      </c>
      <c r="I218" s="202" t="s">
        <v>547</v>
      </c>
      <c r="J218" s="202" t="s">
        <v>548</v>
      </c>
      <c r="K218" s="203"/>
      <c r="L218" s="203"/>
      <c r="M218" s="203"/>
      <c r="N218" s="203"/>
      <c r="O218" s="203" t="s">
        <v>2230</v>
      </c>
      <c r="P218" s="204"/>
      <c r="Q218" s="205" t="s">
        <v>1864</v>
      </c>
      <c r="R218" s="198" t="s">
        <v>546</v>
      </c>
      <c r="S218" s="206" t="e">
        <f t="shared" ca="1" si="9"/>
        <v>#REF!</v>
      </c>
      <c r="T218" s="206" t="e">
        <f ca="1">IF(B218="","",IF(ISERROR(MATCH($J218,[3]SorP!$B$1:$B$6230,0)),"",INDIRECT("'SorP'!$A$"&amp;MATCH($J218,[3]SorP!$B$1:$B$6230,0))))</f>
        <v>#REF!</v>
      </c>
      <c r="U218" s="207"/>
      <c r="V218" s="208">
        <f>IF(C218="",NA(),IF(OR(C218="Smelter not listed",C218="Smelter not yet identified"),MATCH($B218&amp;$D218,'[3]Smelter Look-up'!$J:$J,0),MATCH($B218&amp;$C218,'[3]Smelter Look-up'!$J:$J,0)))</f>
        <v>158</v>
      </c>
      <c r="X218" s="83">
        <f t="shared" si="10"/>
        <v>0</v>
      </c>
      <c r="AB218" s="84" t="str">
        <f t="shared" si="11"/>
        <v>GoldLS-NIKKO Copper Inc.</v>
      </c>
    </row>
    <row r="219" spans="1:28" s="83" customFormat="1" ht="20.25" customHeight="1">
      <c r="A219" s="206" t="s">
        <v>891</v>
      </c>
      <c r="B219" s="198" t="s">
        <v>249</v>
      </c>
      <c r="C219" s="199" t="s">
        <v>892</v>
      </c>
      <c r="D219" s="200"/>
      <c r="E219" s="198" t="s">
        <v>603</v>
      </c>
      <c r="F219" s="198" t="s">
        <v>891</v>
      </c>
      <c r="G219" s="198" t="s">
        <v>265</v>
      </c>
      <c r="H219" s="201">
        <v>0</v>
      </c>
      <c r="I219" s="202" t="s">
        <v>893</v>
      </c>
      <c r="J219" s="202" t="s">
        <v>894</v>
      </c>
      <c r="K219" s="203" t="s">
        <v>2231</v>
      </c>
      <c r="L219" s="203" t="s">
        <v>2232</v>
      </c>
      <c r="M219" s="203"/>
      <c r="N219" s="203" t="s">
        <v>1928</v>
      </c>
      <c r="O219" s="203" t="s">
        <v>2233</v>
      </c>
      <c r="P219" s="204" t="s">
        <v>233</v>
      </c>
      <c r="Q219" s="205" t="s">
        <v>1886</v>
      </c>
      <c r="R219" s="198" t="s">
        <v>892</v>
      </c>
      <c r="S219" s="206" t="e">
        <f t="shared" ca="1" si="9"/>
        <v>#REF!</v>
      </c>
      <c r="T219" s="206" t="e">
        <f ca="1">IF(B219="","",IF(ISERROR(MATCH($J219,[3]SorP!$B$1:$B$6230,0)),"",INDIRECT("'SorP'!$A$"&amp;MATCH($J219,[3]SorP!$B$1:$B$6230,0))))</f>
        <v>#REF!</v>
      </c>
      <c r="U219" s="207"/>
      <c r="V219" s="208">
        <f>IF(C219="",NA(),IF(OR(C219="Smelter not listed",C219="Smelter not yet identified"),MATCH($B219&amp;$D219,'[3]Smelter Look-up'!$J:$J,0),MATCH($B219&amp;$C219,'[3]Smelter Look-up'!$J:$J,0)))</f>
        <v>457</v>
      </c>
      <c r="X219" s="83">
        <f t="shared" si="10"/>
        <v>0</v>
      </c>
      <c r="AB219" s="84" t="str">
        <f t="shared" si="11"/>
        <v>TinMalaysia Smelting Corporation (MSC)</v>
      </c>
    </row>
    <row r="220" spans="1:28" s="83" customFormat="1" ht="20.25" customHeight="1">
      <c r="A220" s="206" t="s">
        <v>1458</v>
      </c>
      <c r="B220" s="198" t="s">
        <v>250</v>
      </c>
      <c r="C220" s="199" t="s">
        <v>1457</v>
      </c>
      <c r="D220" s="200"/>
      <c r="E220" s="198" t="s">
        <v>270</v>
      </c>
      <c r="F220" s="198" t="s">
        <v>1458</v>
      </c>
      <c r="G220" s="198" t="s">
        <v>265</v>
      </c>
      <c r="H220" s="201">
        <v>0</v>
      </c>
      <c r="I220" s="202" t="s">
        <v>1459</v>
      </c>
      <c r="J220" s="202" t="s">
        <v>1460</v>
      </c>
      <c r="K220" s="203"/>
      <c r="L220" s="203"/>
      <c r="M220" s="203"/>
      <c r="N220" s="203"/>
      <c r="O220" s="203" t="s">
        <v>2234</v>
      </c>
      <c r="P220" s="204"/>
      <c r="Q220" s="205" t="s">
        <v>1876</v>
      </c>
      <c r="R220" s="198" t="s">
        <v>1457</v>
      </c>
      <c r="S220" s="206" t="e">
        <f t="shared" ca="1" si="9"/>
        <v>#REF!</v>
      </c>
      <c r="T220" s="206" t="e">
        <f ca="1">IF(B220="","",IF(ISERROR(MATCH($J220,[3]SorP!$B$1:$B$6230,0)),"",INDIRECT("'SorP'!$A$"&amp;MATCH($J220,[3]SorP!$B$1:$B$6230,0))))</f>
        <v>#REF!</v>
      </c>
      <c r="U220" s="207"/>
      <c r="V220" s="208">
        <f>IF(C220="",NA(),IF(OR(C220="Smelter not listed",C220="Smelter not yet identified"),MATCH($B220&amp;$D220,'[3]Smelter Look-up'!$J:$J,0),MATCH($B220&amp;$C220,'[3]Smelter Look-up'!$J:$J,0)))</f>
        <v>603</v>
      </c>
      <c r="X220" s="83">
        <f t="shared" si="10"/>
        <v>0</v>
      </c>
      <c r="AB220" s="84" t="str">
        <f t="shared" si="11"/>
        <v>TungstenKennametal Fallon</v>
      </c>
    </row>
    <row r="221" spans="1:28" s="83" customFormat="1" ht="20.25" customHeight="1">
      <c r="A221" s="206" t="s">
        <v>1238</v>
      </c>
      <c r="B221" s="198" t="s">
        <v>248</v>
      </c>
      <c r="C221" s="199" t="s">
        <v>1742</v>
      </c>
      <c r="D221" s="200"/>
      <c r="E221" s="198" t="s">
        <v>304</v>
      </c>
      <c r="F221" s="198" t="s">
        <v>1238</v>
      </c>
      <c r="G221" s="198" t="s">
        <v>265</v>
      </c>
      <c r="H221" s="201">
        <v>0</v>
      </c>
      <c r="I221" s="202" t="s">
        <v>890</v>
      </c>
      <c r="J221" s="202" t="s">
        <v>306</v>
      </c>
      <c r="K221" s="203" t="s">
        <v>2235</v>
      </c>
      <c r="L221" s="203" t="s">
        <v>2236</v>
      </c>
      <c r="M221" s="203"/>
      <c r="N221" s="203"/>
      <c r="O221" s="203" t="s">
        <v>2237</v>
      </c>
      <c r="P221" s="204"/>
      <c r="Q221" s="205" t="s">
        <v>1905</v>
      </c>
      <c r="R221" s="198" t="s">
        <v>1742</v>
      </c>
      <c r="S221" s="206" t="e">
        <f t="shared" ca="1" si="9"/>
        <v>#REF!</v>
      </c>
      <c r="T221" s="206" t="e">
        <f ca="1">IF(B221="","",IF(ISERROR(MATCH($J221,[3]SorP!$B$1:$B$6230,0)),"",INDIRECT("'SorP'!$A$"&amp;MATCH($J221,[3]SorP!$B$1:$B$6230,0))))</f>
        <v>#REF!</v>
      </c>
      <c r="U221" s="207"/>
      <c r="V221" s="208">
        <f>IF(C221="",NA(),IF(OR(C221="Smelter not listed",C221="Smelter not yet identified"),MATCH($B221&amp;$D221,'[3]Smelter Look-up'!$J:$J,0),MATCH($B221&amp;$C221,'[3]Smelter Look-up'!$J:$J,0)))</f>
        <v>324</v>
      </c>
      <c r="X221" s="83">
        <f t="shared" si="10"/>
        <v>0</v>
      </c>
      <c r="AB221" s="84" t="str">
        <f t="shared" si="11"/>
        <v>TantalumAMG Brasil</v>
      </c>
    </row>
    <row r="222" spans="1:28" s="83" customFormat="1" ht="20.25" customHeight="1">
      <c r="A222" s="206" t="s">
        <v>843</v>
      </c>
      <c r="B222" s="198" t="s">
        <v>249</v>
      </c>
      <c r="C222" s="199" t="s">
        <v>844</v>
      </c>
      <c r="D222" s="200"/>
      <c r="E222" s="198" t="s">
        <v>385</v>
      </c>
      <c r="F222" s="198" t="s">
        <v>843</v>
      </c>
      <c r="G222" s="198" t="s">
        <v>265</v>
      </c>
      <c r="H222" s="201">
        <v>0</v>
      </c>
      <c r="I222" s="202" t="s">
        <v>845</v>
      </c>
      <c r="J222" s="202" t="s">
        <v>846</v>
      </c>
      <c r="K222" s="203" t="s">
        <v>2238</v>
      </c>
      <c r="L222" s="203" t="s">
        <v>2239</v>
      </c>
      <c r="M222" s="203"/>
      <c r="N222" s="203"/>
      <c r="O222" s="203" t="s">
        <v>2240</v>
      </c>
      <c r="P222" s="204" t="s">
        <v>233</v>
      </c>
      <c r="Q222" s="205" t="s">
        <v>1886</v>
      </c>
      <c r="R222" s="198" t="s">
        <v>844</v>
      </c>
      <c r="S222" s="206" t="e">
        <f t="shared" ca="1" si="9"/>
        <v>#REF!</v>
      </c>
      <c r="T222" s="206" t="e">
        <f ca="1">IF(B222="","",IF(ISERROR(MATCH($J222,[3]SorP!$B$1:$B$6230,0)),"",INDIRECT("'SorP'!$A$"&amp;MATCH($J222,[3]SorP!$B$1:$B$6230,0))))</f>
        <v>#REF!</v>
      </c>
      <c r="U222" s="207"/>
      <c r="V222" s="208">
        <f>IF(C222="",NA(),IF(OR(C222="Smelter not listed",C222="Smelter not yet identified"),MATCH($B222&amp;$D222,'[3]Smelter Look-up'!$J:$J,0),MATCH($B222&amp;$C222,'[3]Smelter Look-up'!$J:$J,0)))</f>
        <v>402</v>
      </c>
      <c r="X222" s="83">
        <f t="shared" si="10"/>
        <v>0</v>
      </c>
      <c r="AB222" s="84" t="str">
        <f t="shared" si="11"/>
        <v>TinChina Tin Group Co., Ltd.</v>
      </c>
    </row>
    <row r="223" spans="1:28" s="83" customFormat="1" ht="20.25" customHeight="1">
      <c r="A223" s="206" t="s">
        <v>560</v>
      </c>
      <c r="B223" s="198" t="s">
        <v>251</v>
      </c>
      <c r="C223" s="199" t="s">
        <v>561</v>
      </c>
      <c r="D223" s="200"/>
      <c r="E223" s="198" t="s">
        <v>270</v>
      </c>
      <c r="F223" s="198" t="s">
        <v>560</v>
      </c>
      <c r="G223" s="198" t="s">
        <v>265</v>
      </c>
      <c r="H223" s="201">
        <v>0</v>
      </c>
      <c r="I223" s="202" t="s">
        <v>562</v>
      </c>
      <c r="J223" s="202" t="s">
        <v>563</v>
      </c>
      <c r="K223" s="203"/>
      <c r="L223" s="203"/>
      <c r="M223" s="203"/>
      <c r="N223" s="203"/>
      <c r="O223" s="203" t="s">
        <v>2241</v>
      </c>
      <c r="P223" s="204"/>
      <c r="Q223" s="205" t="s">
        <v>1864</v>
      </c>
      <c r="R223" s="198" t="s">
        <v>561</v>
      </c>
      <c r="S223" s="206" t="e">
        <f t="shared" ca="1" si="9"/>
        <v>#REF!</v>
      </c>
      <c r="T223" s="206" t="e">
        <f ca="1">IF(B223="","",IF(ISERROR(MATCH($J223,[3]SorP!$B$1:$B$6230,0)),"",INDIRECT("'SorP'!$A$"&amp;MATCH($J223,[3]SorP!$B$1:$B$6230,0))))</f>
        <v>#REF!</v>
      </c>
      <c r="U223" s="207"/>
      <c r="V223" s="208">
        <f>IF(C223="",NA(),IF(OR(C223="Smelter not listed",C223="Smelter not yet identified"),MATCH($B223&amp;$D223,'[3]Smelter Look-up'!$J:$J,0),MATCH($B223&amp;$C223,'[3]Smelter Look-up'!$J:$J,0)))</f>
        <v>164</v>
      </c>
      <c r="X223" s="83">
        <f t="shared" si="10"/>
        <v>0</v>
      </c>
      <c r="AB223" s="84" t="str">
        <f t="shared" si="11"/>
        <v>GoldMaterion</v>
      </c>
    </row>
    <row r="224" spans="1:28" s="83" customFormat="1" ht="20.25" customHeight="1">
      <c r="A224" s="206" t="s">
        <v>514</v>
      </c>
      <c r="B224" s="198" t="s">
        <v>251</v>
      </c>
      <c r="C224" s="199" t="s">
        <v>515</v>
      </c>
      <c r="D224" s="200"/>
      <c r="E224" s="198" t="s">
        <v>284</v>
      </c>
      <c r="F224" s="198" t="s">
        <v>514</v>
      </c>
      <c r="G224" s="198" t="s">
        <v>265</v>
      </c>
      <c r="H224" s="201">
        <v>0</v>
      </c>
      <c r="I224" s="202" t="s">
        <v>516</v>
      </c>
      <c r="J224" s="202" t="s">
        <v>407</v>
      </c>
      <c r="K224" s="203"/>
      <c r="L224" s="203"/>
      <c r="M224" s="203"/>
      <c r="N224" s="203"/>
      <c r="O224" s="203" t="s">
        <v>2242</v>
      </c>
      <c r="P224" s="204" t="s">
        <v>234</v>
      </c>
      <c r="Q224" s="205" t="s">
        <v>1864</v>
      </c>
      <c r="R224" s="198" t="s">
        <v>515</v>
      </c>
      <c r="S224" s="206" t="e">
        <f t="shared" ca="1" si="9"/>
        <v>#REF!</v>
      </c>
      <c r="T224" s="206" t="e">
        <f ca="1">IF(B224="","",IF(ISERROR(MATCH($J224,[3]SorP!$B$1:$B$6230,0)),"",INDIRECT("'SorP'!$A$"&amp;MATCH($J224,[3]SorP!$B$1:$B$6230,0))))</f>
        <v>#REF!</v>
      </c>
      <c r="U224" s="207"/>
      <c r="V224" s="208">
        <f>IF(C224="",NA(),IF(OR(C224="Smelter not listed",C224="Smelter not yet identified"),MATCH($B224&amp;$D224,'[3]Smelter Look-up'!$J:$J,0),MATCH($B224&amp;$C224,'[3]Smelter Look-up'!$J:$J,0)))</f>
        <v>142</v>
      </c>
      <c r="X224" s="83">
        <f t="shared" si="10"/>
        <v>0</v>
      </c>
      <c r="AB224" s="84" t="str">
        <f t="shared" si="11"/>
        <v>GoldKojima Chemicals Co., Ltd.</v>
      </c>
    </row>
    <row r="225" spans="1:28" s="83" customFormat="1" ht="20.25" customHeight="1">
      <c r="A225" s="206" t="s">
        <v>506</v>
      </c>
      <c r="B225" s="198" t="s">
        <v>251</v>
      </c>
      <c r="C225" s="199" t="s">
        <v>507</v>
      </c>
      <c r="D225" s="200"/>
      <c r="E225" s="198" t="s">
        <v>270</v>
      </c>
      <c r="F225" s="198" t="s">
        <v>506</v>
      </c>
      <c r="G225" s="198" t="s">
        <v>265</v>
      </c>
      <c r="H225" s="201">
        <v>0</v>
      </c>
      <c r="I225" s="202" t="s">
        <v>508</v>
      </c>
      <c r="J225" s="202" t="s">
        <v>324</v>
      </c>
      <c r="K225" s="203"/>
      <c r="L225" s="203"/>
      <c r="M225" s="203"/>
      <c r="N225" s="203"/>
      <c r="O225" s="203" t="s">
        <v>2243</v>
      </c>
      <c r="P225" s="204"/>
      <c r="Q225" s="205" t="s">
        <v>1864</v>
      </c>
      <c r="R225" s="198" t="s">
        <v>507</v>
      </c>
      <c r="S225" s="206" t="e">
        <f t="shared" ca="1" si="9"/>
        <v>#REF!</v>
      </c>
      <c r="T225" s="206" t="e">
        <f ca="1">IF(B225="","",IF(ISERROR(MATCH($J225,[3]SorP!$B$1:$B$6230,0)),"",INDIRECT("'SorP'!$A$"&amp;MATCH($J225,[3]SorP!$B$1:$B$6230,0))))</f>
        <v>#REF!</v>
      </c>
      <c r="U225" s="207"/>
      <c r="V225" s="208">
        <f>IF(C225="",NA(),IF(OR(C225="Smelter not listed",C225="Smelter not yet identified"),MATCH($B225&amp;$D225,'[3]Smelter Look-up'!$J:$J,0),MATCH($B225&amp;$C225,'[3]Smelter Look-up'!$J:$J,0)))</f>
        <v>138</v>
      </c>
      <c r="X225" s="83">
        <f t="shared" si="10"/>
        <v>0</v>
      </c>
      <c r="AB225" s="84" t="str">
        <f t="shared" si="11"/>
        <v>GoldKennecott Utah Copper LLC</v>
      </c>
    </row>
    <row r="226" spans="1:28" s="83" customFormat="1" ht="20.25" customHeight="1">
      <c r="A226" s="206" t="s">
        <v>1790</v>
      </c>
      <c r="B226" s="198" t="s">
        <v>249</v>
      </c>
      <c r="C226" s="199" t="s">
        <v>1789</v>
      </c>
      <c r="D226" s="200"/>
      <c r="E226" s="198" t="s">
        <v>665</v>
      </c>
      <c r="F226" s="198" t="s">
        <v>1790</v>
      </c>
      <c r="G226" s="198" t="s">
        <v>265</v>
      </c>
      <c r="H226" s="201">
        <v>0</v>
      </c>
      <c r="I226" s="202" t="s">
        <v>1791</v>
      </c>
      <c r="J226" s="202" t="s">
        <v>940</v>
      </c>
      <c r="K226" s="203"/>
      <c r="L226" s="203"/>
      <c r="M226" s="203" t="s">
        <v>2244</v>
      </c>
      <c r="N226" s="203"/>
      <c r="O226" s="203"/>
      <c r="P226" s="204"/>
      <c r="Q226" s="205"/>
      <c r="R226" s="198" t="s">
        <v>1789</v>
      </c>
      <c r="S226" s="206" t="e">
        <f t="shared" ca="1" si="9"/>
        <v>#REF!</v>
      </c>
      <c r="T226" s="206" t="e">
        <f ca="1">IF(B226="","",IF(ISERROR(MATCH($J226,[3]SorP!$B$1:$B$6230,0)),"",INDIRECT("'SorP'!$A$"&amp;MATCH($J226,[3]SorP!$B$1:$B$6230,0))))</f>
        <v>#REF!</v>
      </c>
      <c r="U226" s="207"/>
      <c r="V226" s="208">
        <f>IF(C226="",NA(),IF(OR(C226="Smelter not listed",C226="Smelter not yet identified"),MATCH($B226&amp;$D226,'[3]Smelter Look-up'!$J:$J,0),MATCH($B226&amp;$C226,'[3]Smelter Look-up'!$J:$J,0)))</f>
        <v>489</v>
      </c>
      <c r="X226" s="83">
        <f t="shared" si="10"/>
        <v>0</v>
      </c>
      <c r="AB226" s="84" t="str">
        <f t="shared" si="11"/>
        <v>TinPT Belitung Industri Sejahtera</v>
      </c>
    </row>
    <row r="227" spans="1:28" s="83" customFormat="1" ht="20.25" customHeight="1">
      <c r="A227" s="206" t="s">
        <v>1801</v>
      </c>
      <c r="B227" s="198" t="s">
        <v>249</v>
      </c>
      <c r="C227" s="199" t="s">
        <v>1800</v>
      </c>
      <c r="D227" s="200"/>
      <c r="E227" s="198" t="s">
        <v>665</v>
      </c>
      <c r="F227" s="198" t="s">
        <v>1801</v>
      </c>
      <c r="G227" s="198" t="s">
        <v>265</v>
      </c>
      <c r="H227" s="201">
        <v>0</v>
      </c>
      <c r="I227" s="202" t="s">
        <v>939</v>
      </c>
      <c r="J227" s="202" t="s">
        <v>940</v>
      </c>
      <c r="K227" s="203"/>
      <c r="L227" s="203"/>
      <c r="M227" s="203" t="s">
        <v>2244</v>
      </c>
      <c r="N227" s="203"/>
      <c r="O227" s="203"/>
      <c r="P227" s="204"/>
      <c r="Q227" s="205"/>
      <c r="R227" s="198" t="s">
        <v>1800</v>
      </c>
      <c r="S227" s="206" t="e">
        <f t="shared" ca="1" si="9"/>
        <v>#REF!</v>
      </c>
      <c r="T227" s="206" t="e">
        <f ca="1">IF(B227="","",IF(ISERROR(MATCH($J227,[3]SorP!$B$1:$B$6230,0)),"",INDIRECT("'SorP'!$A$"&amp;MATCH($J227,[3]SorP!$B$1:$B$6230,0))))</f>
        <v>#REF!</v>
      </c>
      <c r="U227" s="207"/>
      <c r="V227" s="208">
        <f>IF(C227="",NA(),IF(OR(C227="Smelter not listed",C227="Smelter not yet identified"),MATCH($B227&amp;$D227,'[3]Smelter Look-up'!$J:$J,0),MATCH($B227&amp;$C227,'[3]Smelter Look-up'!$J:$J,0)))</f>
        <v>498</v>
      </c>
      <c r="X227" s="83">
        <f t="shared" si="10"/>
        <v>0</v>
      </c>
      <c r="AB227" s="84" t="str">
        <f t="shared" si="11"/>
        <v>TinPT Panca Mega Persada</v>
      </c>
    </row>
    <row r="228" spans="1:28" s="83" customFormat="1" ht="20.25" customHeight="1">
      <c r="A228" s="206" t="s">
        <v>740</v>
      </c>
      <c r="B228" s="198" t="s">
        <v>251</v>
      </c>
      <c r="C228" s="199" t="s">
        <v>741</v>
      </c>
      <c r="D228" s="200"/>
      <c r="E228" s="198" t="s">
        <v>487</v>
      </c>
      <c r="F228" s="198" t="s">
        <v>740</v>
      </c>
      <c r="G228" s="198" t="s">
        <v>265</v>
      </c>
      <c r="H228" s="201">
        <v>0</v>
      </c>
      <c r="I228" s="202" t="s">
        <v>742</v>
      </c>
      <c r="J228" s="202" t="s">
        <v>743</v>
      </c>
      <c r="K228" s="203"/>
      <c r="L228" s="203"/>
      <c r="M228" s="203" t="s">
        <v>2244</v>
      </c>
      <c r="N228" s="203"/>
      <c r="O228" s="203" t="s">
        <v>2245</v>
      </c>
      <c r="P228" s="204"/>
      <c r="Q228" s="205"/>
      <c r="R228" s="198" t="s">
        <v>741</v>
      </c>
      <c r="S228" s="206" t="e">
        <f t="shared" ca="1" si="9"/>
        <v>#REF!</v>
      </c>
      <c r="T228" s="206" t="e">
        <f ca="1">IF(B228="","",IF(ISERROR(MATCH($J228,[3]SorP!$B$1:$B$6230,0)),"",INDIRECT("'SorP'!$A$"&amp;MATCH($J228,[3]SorP!$B$1:$B$6230,0))))</f>
        <v>#REF!</v>
      </c>
      <c r="U228" s="207"/>
      <c r="V228" s="208">
        <f>IF(C228="",NA(),IF(OR(C228="Smelter not listed",C228="Smelter not yet identified"),MATCH($B228&amp;$D228,'[3]Smelter Look-up'!$J:$J,0),MATCH($B228&amp;$C228,'[3]Smelter Look-up'!$J:$J,0)))</f>
        <v>257</v>
      </c>
      <c r="X228" s="83">
        <f t="shared" si="10"/>
        <v>0</v>
      </c>
      <c r="AB228" s="84" t="str">
        <f t="shared" si="11"/>
        <v>GoldSOE Shyolkovsky Factory of Secondary Precious Metals</v>
      </c>
    </row>
    <row r="229" spans="1:28" s="83" customFormat="1" ht="20.25" customHeight="1">
      <c r="A229" s="206" t="s">
        <v>1276</v>
      </c>
      <c r="B229" s="198" t="s">
        <v>248</v>
      </c>
      <c r="C229" s="199" t="s">
        <v>1275</v>
      </c>
      <c r="D229" s="200"/>
      <c r="E229" s="198" t="s">
        <v>487</v>
      </c>
      <c r="F229" s="198" t="s">
        <v>1276</v>
      </c>
      <c r="G229" s="198" t="s">
        <v>265</v>
      </c>
      <c r="H229" s="201">
        <v>0</v>
      </c>
      <c r="I229" s="202" t="s">
        <v>1274</v>
      </c>
      <c r="J229" s="202" t="s">
        <v>1277</v>
      </c>
      <c r="K229" s="203"/>
      <c r="L229" s="203"/>
      <c r="M229" s="203" t="s">
        <v>2244</v>
      </c>
      <c r="N229" s="203"/>
      <c r="O229" s="203" t="s">
        <v>2246</v>
      </c>
      <c r="P229" s="204"/>
      <c r="Q229" s="205"/>
      <c r="R229" s="198" t="s">
        <v>1275</v>
      </c>
      <c r="S229" s="206" t="e">
        <f t="shared" ca="1" si="9"/>
        <v>#REF!</v>
      </c>
      <c r="T229" s="206" t="e">
        <f ca="1">IF(B229="","",IF(ISERROR(MATCH($J229,[3]SorP!$B$1:$B$6230,0)),"",INDIRECT("'SorP'!$A$"&amp;MATCH($J229,[3]SorP!$B$1:$B$6230,0))))</f>
        <v>#REF!</v>
      </c>
      <c r="U229" s="207"/>
      <c r="V229" s="208">
        <f>IF(C229="",NA(),IF(OR(C229="Smelter not listed",C229="Smelter not yet identified"),MATCH($B229&amp;$D229,'[3]Smelter Look-up'!$J:$J,0),MATCH($B229&amp;$C229,'[3]Smelter Look-up'!$J:$J,0)))</f>
        <v>370</v>
      </c>
      <c r="X229" s="83">
        <f t="shared" si="10"/>
        <v>0</v>
      </c>
      <c r="AB229" s="84" t="str">
        <f t="shared" si="11"/>
        <v>TantalumSolikamsk Magnesium Works OAO</v>
      </c>
    </row>
    <row r="230" spans="1:28" s="83" customFormat="1" ht="20.25" customHeight="1">
      <c r="A230" s="206" t="s">
        <v>1814</v>
      </c>
      <c r="B230" s="198" t="s">
        <v>249</v>
      </c>
      <c r="C230" s="199" t="s">
        <v>1813</v>
      </c>
      <c r="D230" s="200"/>
      <c r="E230" s="198" t="s">
        <v>665</v>
      </c>
      <c r="F230" s="198" t="s">
        <v>1814</v>
      </c>
      <c r="G230" s="198" t="s">
        <v>265</v>
      </c>
      <c r="H230" s="201">
        <v>0</v>
      </c>
      <c r="I230" s="202" t="s">
        <v>1815</v>
      </c>
      <c r="J230" s="202" t="s">
        <v>940</v>
      </c>
      <c r="K230" s="203"/>
      <c r="L230" s="203"/>
      <c r="M230" s="203" t="s">
        <v>2244</v>
      </c>
      <c r="N230" s="203"/>
      <c r="O230" s="203"/>
      <c r="P230" s="204"/>
      <c r="Q230" s="205"/>
      <c r="R230" s="198" t="s">
        <v>1813</v>
      </c>
      <c r="S230" s="206" t="e">
        <f t="shared" ca="1" si="9"/>
        <v>#REF!</v>
      </c>
      <c r="T230" s="206" t="e">
        <f ca="1">IF(B230="","",IF(ISERROR(MATCH($J230,[3]SorP!$B$1:$B$6230,0)),"",INDIRECT("'SorP'!$A$"&amp;MATCH($J230,[3]SorP!$B$1:$B$6230,0))))</f>
        <v>#REF!</v>
      </c>
      <c r="U230" s="207"/>
      <c r="V230" s="208">
        <f>IF(C230="",NA(),IF(OR(C230="Smelter not listed",C230="Smelter not yet identified"),MATCH($B230&amp;$D230,'[3]Smelter Look-up'!$J:$J,0),MATCH($B230&amp;$C230,'[3]Smelter Look-up'!$J:$J,0)))</f>
        <v>512</v>
      </c>
      <c r="X230" s="83">
        <f t="shared" si="10"/>
        <v>0</v>
      </c>
      <c r="AB230" s="84" t="str">
        <f t="shared" si="11"/>
        <v>TinPT Tommy Utama</v>
      </c>
    </row>
    <row r="231" spans="1:28" s="83" customFormat="1" ht="20.25" customHeight="1">
      <c r="A231" s="206" t="s">
        <v>521</v>
      </c>
      <c r="B231" s="198" t="s">
        <v>251</v>
      </c>
      <c r="C231" s="199" t="s">
        <v>522</v>
      </c>
      <c r="D231" s="200"/>
      <c r="E231" s="198" t="s">
        <v>523</v>
      </c>
      <c r="F231" s="198" t="s">
        <v>521</v>
      </c>
      <c r="G231" s="198" t="s">
        <v>265</v>
      </c>
      <c r="H231" s="201">
        <v>0</v>
      </c>
      <c r="I231" s="202" t="s">
        <v>524</v>
      </c>
      <c r="J231" s="202" t="s">
        <v>525</v>
      </c>
      <c r="K231" s="203"/>
      <c r="L231" s="203"/>
      <c r="M231" s="203" t="s">
        <v>2244</v>
      </c>
      <c r="N231" s="203"/>
      <c r="O231" s="203"/>
      <c r="P231" s="204"/>
      <c r="Q231" s="205"/>
      <c r="R231" s="198" t="s">
        <v>522</v>
      </c>
      <c r="S231" s="206" t="e">
        <f t="shared" ca="1" si="9"/>
        <v>#REF!</v>
      </c>
      <c r="T231" s="206" t="e">
        <f ca="1">IF(B231="","",IF(ISERROR(MATCH($J231,[3]SorP!$B$1:$B$6230,0)),"",INDIRECT("'SorP'!$A$"&amp;MATCH($J231,[3]SorP!$B$1:$B$6230,0))))</f>
        <v>#REF!</v>
      </c>
      <c r="U231" s="207"/>
      <c r="V231" s="208">
        <f>IF(C231="",NA(),IF(OR(C231="Smelter not listed",C231="Smelter not yet identified"),MATCH($B231&amp;$D231,'[3]Smelter Look-up'!$J:$J,0),MATCH($B231&amp;$C231,'[3]Smelter Look-up'!$J:$J,0)))</f>
        <v>149</v>
      </c>
      <c r="X231" s="83">
        <f t="shared" si="10"/>
        <v>0</v>
      </c>
      <c r="AB231" s="84" t="str">
        <f t="shared" si="11"/>
        <v>GoldKyrgyzaltyn JSC</v>
      </c>
    </row>
    <row r="232" spans="1:28" s="83" customFormat="1" ht="20.25" customHeight="1">
      <c r="A232" s="206" t="s">
        <v>642</v>
      </c>
      <c r="B232" s="198" t="s">
        <v>251</v>
      </c>
      <c r="C232" s="199" t="s">
        <v>1579</v>
      </c>
      <c r="D232" s="200"/>
      <c r="E232" s="198" t="s">
        <v>487</v>
      </c>
      <c r="F232" s="198" t="s">
        <v>642</v>
      </c>
      <c r="G232" s="198" t="s">
        <v>265</v>
      </c>
      <c r="H232" s="201">
        <v>0</v>
      </c>
      <c r="I232" s="202" t="s">
        <v>644</v>
      </c>
      <c r="J232" s="202" t="s">
        <v>645</v>
      </c>
      <c r="K232" s="203"/>
      <c r="L232" s="203"/>
      <c r="M232" s="203" t="s">
        <v>2244</v>
      </c>
      <c r="N232" s="203"/>
      <c r="O232" s="203" t="s">
        <v>2247</v>
      </c>
      <c r="P232" s="204"/>
      <c r="Q232" s="205"/>
      <c r="R232" s="198" t="s">
        <v>1579</v>
      </c>
      <c r="S232" s="206" t="e">
        <f t="shared" ca="1" si="9"/>
        <v>#REF!</v>
      </c>
      <c r="T232" s="206" t="e">
        <f ca="1">IF(B232="","",IF(ISERROR(MATCH($J232,[3]SorP!$B$1:$B$6230,0)),"",INDIRECT("'SorP'!$A$"&amp;MATCH($J232,[3]SorP!$B$1:$B$6230,0))))</f>
        <v>#REF!</v>
      </c>
      <c r="U232" s="207"/>
      <c r="V232" s="208">
        <f>IF(C232="",NA(),IF(OR(C232="Smelter not listed",C232="Smelter not yet identified"),MATCH($B232&amp;$D232,'[3]Smelter Look-up'!$J:$J,0),MATCH($B232&amp;$C232,'[3]Smelter Look-up'!$J:$J,0)))</f>
        <v>131</v>
      </c>
      <c r="X232" s="83">
        <f t="shared" si="10"/>
        <v>0</v>
      </c>
      <c r="AB232" s="84" t="str">
        <f t="shared" si="11"/>
        <v>GoldJSC Novosibirsk Refinery</v>
      </c>
    </row>
    <row r="233" spans="1:28" s="83" customFormat="1" ht="20.25" customHeight="1">
      <c r="A233" s="206" t="s">
        <v>490</v>
      </c>
      <c r="B233" s="198" t="s">
        <v>251</v>
      </c>
      <c r="C233" s="199" t="s">
        <v>491</v>
      </c>
      <c r="D233" s="200"/>
      <c r="E233" s="198" t="s">
        <v>487</v>
      </c>
      <c r="F233" s="198" t="s">
        <v>490</v>
      </c>
      <c r="G233" s="198" t="s">
        <v>265</v>
      </c>
      <c r="H233" s="201">
        <v>0</v>
      </c>
      <c r="I233" s="202" t="s">
        <v>488</v>
      </c>
      <c r="J233" s="202" t="s">
        <v>489</v>
      </c>
      <c r="K233" s="203"/>
      <c r="L233" s="203"/>
      <c r="M233" s="203" t="s">
        <v>2244</v>
      </c>
      <c r="N233" s="203"/>
      <c r="O233" s="203" t="s">
        <v>2248</v>
      </c>
      <c r="P233" s="204"/>
      <c r="Q233" s="205"/>
      <c r="R233" s="198" t="s">
        <v>491</v>
      </c>
      <c r="S233" s="206" t="e">
        <f t="shared" ca="1" si="9"/>
        <v>#REF!</v>
      </c>
      <c r="T233" s="206" t="e">
        <f ca="1">IF(B233="","",IF(ISERROR(MATCH($J233,[3]SorP!$B$1:$B$6230,0)),"",INDIRECT("'SorP'!$A$"&amp;MATCH($J233,[3]SorP!$B$1:$B$6230,0))))</f>
        <v>#REF!</v>
      </c>
      <c r="U233" s="207"/>
      <c r="V233" s="208">
        <f>IF(C233="",NA(),IF(OR(C233="Smelter not listed",C233="Smelter not yet identified"),MATCH($B233&amp;$D233,'[3]Smelter Look-up'!$J:$J,0),MATCH($B233&amp;$C233,'[3]Smelter Look-up'!$J:$J,0)))</f>
        <v>132</v>
      </c>
      <c r="X233" s="83">
        <f t="shared" si="10"/>
        <v>0</v>
      </c>
      <c r="AB233" s="84" t="str">
        <f t="shared" si="11"/>
        <v>GoldJSC Uralelectromed</v>
      </c>
    </row>
    <row r="234" spans="1:28" s="83" customFormat="1" ht="20.25" customHeight="1">
      <c r="A234" s="206" t="s">
        <v>659</v>
      </c>
      <c r="B234" s="198" t="s">
        <v>251</v>
      </c>
      <c r="C234" s="199" t="s">
        <v>660</v>
      </c>
      <c r="D234" s="200"/>
      <c r="E234" s="198" t="s">
        <v>487</v>
      </c>
      <c r="F234" s="198" t="s">
        <v>659</v>
      </c>
      <c r="G234" s="198" t="s">
        <v>265</v>
      </c>
      <c r="H234" s="201">
        <v>0</v>
      </c>
      <c r="I234" s="202" t="s">
        <v>661</v>
      </c>
      <c r="J234" s="202" t="s">
        <v>662</v>
      </c>
      <c r="K234" s="203"/>
      <c r="L234" s="203"/>
      <c r="M234" s="203" t="s">
        <v>2244</v>
      </c>
      <c r="N234" s="203"/>
      <c r="O234" s="203" t="s">
        <v>2249</v>
      </c>
      <c r="P234" s="204"/>
      <c r="Q234" s="205"/>
      <c r="R234" s="198" t="s">
        <v>660</v>
      </c>
      <c r="S234" s="206" t="e">
        <f t="shared" ca="1" si="9"/>
        <v>#REF!</v>
      </c>
      <c r="T234" s="206" t="e">
        <f ca="1">IF(B234="","",IF(ISERROR(MATCH($J234,[3]SorP!$B$1:$B$6230,0)),"",INDIRECT("'SorP'!$A$"&amp;MATCH($J234,[3]SorP!$B$1:$B$6230,0))))</f>
        <v>#REF!</v>
      </c>
      <c r="U234" s="207"/>
      <c r="V234" s="208">
        <f>IF(C234="",NA(),IF(OR(C234="Smelter not listed",C234="Smelter not yet identified"),MATCH($B234&amp;$D234,'[3]Smelter Look-up'!$J:$J,0),MATCH($B234&amp;$C234,'[3]Smelter Look-up'!$J:$J,0)))</f>
        <v>209</v>
      </c>
      <c r="X234" s="83">
        <f t="shared" si="10"/>
        <v>0</v>
      </c>
      <c r="AB234" s="84" t="str">
        <f t="shared" si="11"/>
        <v>GoldPrioksky Plant of Non-Ferrous Metals</v>
      </c>
    </row>
    <row r="235" spans="1:28" s="83" customFormat="1" ht="20.25" customHeight="1">
      <c r="A235" s="206" t="s">
        <v>638</v>
      </c>
      <c r="B235" s="198" t="s">
        <v>251</v>
      </c>
      <c r="C235" s="199" t="s">
        <v>639</v>
      </c>
      <c r="D235" s="200"/>
      <c r="E235" s="198" t="s">
        <v>487</v>
      </c>
      <c r="F235" s="198" t="s">
        <v>638</v>
      </c>
      <c r="G235" s="198" t="s">
        <v>265</v>
      </c>
      <c r="H235" s="201">
        <v>0</v>
      </c>
      <c r="I235" s="202" t="s">
        <v>640</v>
      </c>
      <c r="J235" s="202" t="s">
        <v>641</v>
      </c>
      <c r="K235" s="203"/>
      <c r="L235" s="203"/>
      <c r="M235" s="203" t="s">
        <v>2244</v>
      </c>
      <c r="N235" s="203"/>
      <c r="O235" s="203" t="s">
        <v>2250</v>
      </c>
      <c r="P235" s="204"/>
      <c r="Q235" s="205"/>
      <c r="R235" s="198" t="s">
        <v>639</v>
      </c>
      <c r="S235" s="206" t="e">
        <f t="shared" ca="1" si="9"/>
        <v>#REF!</v>
      </c>
      <c r="T235" s="206" t="e">
        <f ca="1">IF(B235="","",IF(ISERROR(MATCH($J235,[3]SorP!$B$1:$B$6230,0)),"",INDIRECT("'SorP'!$A$"&amp;MATCH($J235,[3]SorP!$B$1:$B$6230,0))))</f>
        <v>#REF!</v>
      </c>
      <c r="U235" s="207"/>
      <c r="V235" s="208">
        <f>IF(C235="",NA(),IF(OR(C235="Smelter not listed",C235="Smelter not yet identified"),MATCH($B235&amp;$D235,'[3]Smelter Look-up'!$J:$J,0),MATCH($B235&amp;$C235,'[3]Smelter Look-up'!$J:$J,0)))</f>
        <v>199</v>
      </c>
      <c r="X235" s="83">
        <f t="shared" si="10"/>
        <v>0</v>
      </c>
      <c r="AB235" s="84" t="str">
        <f t="shared" si="11"/>
        <v>GoldOJSC "The Gulidov Krasnoyarsk Non-Ferrous Metals Plant" (OJSC Krastsvetmet)</v>
      </c>
    </row>
    <row r="236" spans="1:28" s="83" customFormat="1" ht="20.25" customHeight="1">
      <c r="A236" s="206" t="s">
        <v>611</v>
      </c>
      <c r="B236" s="198" t="s">
        <v>251</v>
      </c>
      <c r="C236" s="199" t="s">
        <v>612</v>
      </c>
      <c r="D236" s="200"/>
      <c r="E236" s="198" t="s">
        <v>487</v>
      </c>
      <c r="F236" s="198" t="s">
        <v>611</v>
      </c>
      <c r="G236" s="198" t="s">
        <v>265</v>
      </c>
      <c r="H236" s="201">
        <v>0</v>
      </c>
      <c r="I236" s="202" t="s">
        <v>613</v>
      </c>
      <c r="J236" s="202" t="s">
        <v>614</v>
      </c>
      <c r="K236" s="203"/>
      <c r="L236" s="203"/>
      <c r="M236" s="203" t="s">
        <v>2244</v>
      </c>
      <c r="N236" s="203"/>
      <c r="O236" s="203" t="s">
        <v>2251</v>
      </c>
      <c r="P236" s="204"/>
      <c r="Q236" s="205"/>
      <c r="R236" s="198" t="s">
        <v>612</v>
      </c>
      <c r="S236" s="206" t="e">
        <f t="shared" ca="1" si="9"/>
        <v>#REF!</v>
      </c>
      <c r="T236" s="206" t="e">
        <f ca="1">IF(B236="","",IF(ISERROR(MATCH($J236,[3]SorP!$B$1:$B$6230,0)),"",INDIRECT("'SorP'!$A$"&amp;MATCH($J236,[3]SorP!$B$1:$B$6230,0))))</f>
        <v>#REF!</v>
      </c>
      <c r="U236" s="207"/>
      <c r="V236" s="208">
        <f>IF(C236="",NA(),IF(OR(C236="Smelter not listed",C236="Smelter not yet identified"),MATCH($B236&amp;$D236,'[3]Smelter Look-up'!$J:$J,0),MATCH($B236&amp;$C236,'[3]Smelter Look-up'!$J:$J,0)))</f>
        <v>188</v>
      </c>
      <c r="X236" s="83">
        <f t="shared" si="10"/>
        <v>0</v>
      </c>
      <c r="AB236" s="84" t="str">
        <f t="shared" si="11"/>
        <v>GoldMoscow Special Alloys Processing Plant</v>
      </c>
    </row>
    <row r="237" spans="1:28" s="83" customFormat="1" ht="20.25" customHeight="1">
      <c r="A237" s="206" t="s">
        <v>869</v>
      </c>
      <c r="B237" s="198" t="s">
        <v>249</v>
      </c>
      <c r="C237" s="199" t="s">
        <v>870</v>
      </c>
      <c r="D237" s="200"/>
      <c r="E237" s="198" t="s">
        <v>385</v>
      </c>
      <c r="F237" s="198" t="s">
        <v>869</v>
      </c>
      <c r="G237" s="198" t="s">
        <v>265</v>
      </c>
      <c r="H237" s="201">
        <v>0</v>
      </c>
      <c r="I237" s="202" t="s">
        <v>868</v>
      </c>
      <c r="J237" s="202" t="s">
        <v>826</v>
      </c>
      <c r="K237" s="203"/>
      <c r="L237" s="203"/>
      <c r="M237" s="203" t="s">
        <v>2244</v>
      </c>
      <c r="N237" s="203"/>
      <c r="O237" s="203" t="s">
        <v>2252</v>
      </c>
      <c r="P237" s="204"/>
      <c r="Q237" s="205"/>
      <c r="R237" s="198" t="s">
        <v>870</v>
      </c>
      <c r="S237" s="206" t="e">
        <f t="shared" ca="1" si="9"/>
        <v>#REF!</v>
      </c>
      <c r="T237" s="206" t="e">
        <f ca="1">IF(B237="","",IF(ISERROR(MATCH($J237,[3]SorP!$B$1:$B$6230,0)),"",INDIRECT("'SorP'!$A$"&amp;MATCH($J237,[3]SorP!$B$1:$B$6230,0))))</f>
        <v>#REF!</v>
      </c>
      <c r="U237" s="207"/>
      <c r="V237" s="208">
        <f>IF(C237="",NA(),IF(OR(C237="Smelter not listed",C237="Smelter not yet identified"),MATCH($B237&amp;$D237,'[3]Smelter Look-up'!$J:$J,0),MATCH($B237&amp;$C237,'[3]Smelter Look-up'!$J:$J,0)))</f>
        <v>432</v>
      </c>
      <c r="X237" s="83">
        <f t="shared" si="10"/>
        <v>0</v>
      </c>
      <c r="AB237" s="84" t="str">
        <f t="shared" si="11"/>
        <v>TinGejiu Kai Meng Industry and Trade LLC</v>
      </c>
    </row>
    <row r="238" spans="1:28" s="83" customFormat="1" ht="20.25" customHeight="1">
      <c r="A238" s="206" t="s">
        <v>334</v>
      </c>
      <c r="B238" s="198" t="s">
        <v>251</v>
      </c>
      <c r="C238" s="199" t="s">
        <v>335</v>
      </c>
      <c r="D238" s="200"/>
      <c r="E238" s="198" t="s">
        <v>336</v>
      </c>
      <c r="F238" s="198" t="s">
        <v>334</v>
      </c>
      <c r="G238" s="198" t="s">
        <v>265</v>
      </c>
      <c r="H238" s="201">
        <v>0</v>
      </c>
      <c r="I238" s="202" t="s">
        <v>337</v>
      </c>
      <c r="J238" s="202" t="s">
        <v>338</v>
      </c>
      <c r="K238" s="203"/>
      <c r="L238" s="203"/>
      <c r="M238" s="203" t="s">
        <v>2244</v>
      </c>
      <c r="N238" s="203"/>
      <c r="O238" s="203"/>
      <c r="P238" s="204"/>
      <c r="Q238" s="205"/>
      <c r="R238" s="198" t="s">
        <v>335</v>
      </c>
      <c r="S238" s="206" t="e">
        <f t="shared" ca="1" si="9"/>
        <v>#REF!</v>
      </c>
      <c r="T238" s="206" t="e">
        <f ca="1">IF(B238="","",IF(ISERROR(MATCH($J238,[3]SorP!$B$1:$B$6230,0)),"",INDIRECT("'SorP'!$A$"&amp;MATCH($J238,[3]SorP!$B$1:$B$6230,0))))</f>
        <v>#REF!</v>
      </c>
      <c r="U238" s="207"/>
      <c r="V238" s="208">
        <f>IF(C238="",NA(),IF(OR(C238="Smelter not listed",C238="Smelter not yet identified"),MATCH($B238&amp;$D238,'[3]Smelter Look-up'!$J:$J,0),MATCH($B238&amp;$C238,'[3]Smelter Look-up'!$J:$J,0)))</f>
        <v>35</v>
      </c>
      <c r="X238" s="83">
        <f t="shared" si="10"/>
        <v>0</v>
      </c>
      <c r="AB238" s="84" t="str">
        <f t="shared" si="11"/>
        <v>GoldAU Traders and Refiners</v>
      </c>
    </row>
    <row r="239" spans="1:28" s="83" customFormat="1" ht="20.25" customHeight="1">
      <c r="A239" s="206" t="s">
        <v>1475</v>
      </c>
      <c r="B239" s="198" t="s">
        <v>250</v>
      </c>
      <c r="C239" s="199" t="s">
        <v>1474</v>
      </c>
      <c r="D239" s="200"/>
      <c r="E239" s="198" t="s">
        <v>487</v>
      </c>
      <c r="F239" s="198" t="s">
        <v>1475</v>
      </c>
      <c r="G239" s="198" t="s">
        <v>265</v>
      </c>
      <c r="H239" s="201">
        <v>0</v>
      </c>
      <c r="I239" s="202" t="s">
        <v>1476</v>
      </c>
      <c r="J239" s="202" t="s">
        <v>743</v>
      </c>
      <c r="K239" s="203"/>
      <c r="L239" s="203"/>
      <c r="M239" s="203" t="s">
        <v>2244</v>
      </c>
      <c r="N239" s="203"/>
      <c r="O239" s="203" t="s">
        <v>2253</v>
      </c>
      <c r="P239" s="204"/>
      <c r="Q239" s="205"/>
      <c r="R239" s="198" t="s">
        <v>1474</v>
      </c>
      <c r="S239" s="206" t="e">
        <f t="shared" ca="1" si="9"/>
        <v>#REF!</v>
      </c>
      <c r="T239" s="206" t="e">
        <f ca="1">IF(B239="","",IF(ISERROR(MATCH($J239,[3]SorP!$B$1:$B$6230,0)),"",INDIRECT("'SorP'!$A$"&amp;MATCH($J239,[3]SorP!$B$1:$B$6230,0))))</f>
        <v>#REF!</v>
      </c>
      <c r="U239" s="207"/>
      <c r="V239" s="208">
        <f>IF(C239="",NA(),IF(OR(C239="Smelter not listed",C239="Smelter not yet identified"),MATCH($B239&amp;$D239,'[3]Smelter Look-up'!$J:$J,0),MATCH($B239&amp;$C239,'[3]Smelter Look-up'!$J:$J,0)))</f>
        <v>611</v>
      </c>
      <c r="X239" s="83">
        <f t="shared" si="10"/>
        <v>0</v>
      </c>
      <c r="AB239" s="84" t="str">
        <f t="shared" si="11"/>
        <v>TungstenMoliren Ltd.</v>
      </c>
    </row>
    <row r="240" spans="1:28" s="83" customFormat="1" ht="20.25" customHeight="1">
      <c r="A240" s="206" t="s">
        <v>987</v>
      </c>
      <c r="B240" s="198" t="s">
        <v>249</v>
      </c>
      <c r="C240" s="199" t="s">
        <v>988</v>
      </c>
      <c r="D240" s="200"/>
      <c r="E240" s="198" t="s">
        <v>385</v>
      </c>
      <c r="F240" s="198" t="s">
        <v>987</v>
      </c>
      <c r="G240" s="198" t="s">
        <v>265</v>
      </c>
      <c r="H240" s="201">
        <v>0</v>
      </c>
      <c r="I240" s="202" t="s">
        <v>868</v>
      </c>
      <c r="J240" s="202" t="s">
        <v>826</v>
      </c>
      <c r="K240" s="203"/>
      <c r="L240" s="203"/>
      <c r="M240" s="203" t="s">
        <v>2244</v>
      </c>
      <c r="N240" s="203"/>
      <c r="O240" s="203" t="s">
        <v>2254</v>
      </c>
      <c r="P240" s="204"/>
      <c r="Q240" s="205"/>
      <c r="R240" s="198" t="s">
        <v>988</v>
      </c>
      <c r="S240" s="206" t="e">
        <f t="shared" ref="S240:S295" ca="1" si="12">IF(B240="","",IF(ISERROR(MATCH($E240,CL,0)),"Unknown",INDIRECT("'C'!$A$"&amp;MATCH($E240,CL,0)+1)))</f>
        <v>#REF!</v>
      </c>
      <c r="T240" s="206" t="e">
        <f ca="1">IF(B240="","",IF(ISERROR(MATCH($J240,[3]SorP!$B$1:$B$6230,0)),"",INDIRECT("'SorP'!$A$"&amp;MATCH($J240,[3]SorP!$B$1:$B$6230,0))))</f>
        <v>#REF!</v>
      </c>
      <c r="U240" s="207"/>
      <c r="V240" s="208">
        <f>IF(C240="",NA(),IF(OR(C240="Smelter not listed",C240="Smelter not yet identified"),MATCH($B240&amp;$D240,'[3]Smelter Look-up'!$J:$J,0),MATCH($B240&amp;$C240,'[3]Smelter Look-up'!$J:$J,0)))</f>
        <v>548</v>
      </c>
      <c r="X240" s="83">
        <f t="shared" si="10"/>
        <v>0</v>
      </c>
      <c r="AB240" s="84" t="str">
        <f t="shared" si="11"/>
        <v>TinYunnan Yunfan Non-ferrous Metals Co., Ltd.</v>
      </c>
    </row>
    <row r="241" spans="1:28" s="83" customFormat="1" ht="20.25" customHeight="1">
      <c r="A241" s="206" t="s">
        <v>1810</v>
      </c>
      <c r="B241" s="198" t="s">
        <v>249</v>
      </c>
      <c r="C241" s="199" t="s">
        <v>1809</v>
      </c>
      <c r="D241" s="200"/>
      <c r="E241" s="198" t="s">
        <v>665</v>
      </c>
      <c r="F241" s="198" t="s">
        <v>1810</v>
      </c>
      <c r="G241" s="198" t="s">
        <v>265</v>
      </c>
      <c r="H241" s="201">
        <v>0</v>
      </c>
      <c r="I241" s="202" t="s">
        <v>1811</v>
      </c>
      <c r="J241" s="202" t="s">
        <v>1812</v>
      </c>
      <c r="K241" s="203"/>
      <c r="L241" s="203"/>
      <c r="M241" s="203" t="s">
        <v>2244</v>
      </c>
      <c r="N241" s="203"/>
      <c r="O241" s="203"/>
      <c r="P241" s="204"/>
      <c r="Q241" s="205"/>
      <c r="R241" s="198" t="s">
        <v>1809</v>
      </c>
      <c r="S241" s="206" t="e">
        <f t="shared" ca="1" si="12"/>
        <v>#REF!</v>
      </c>
      <c r="T241" s="206" t="e">
        <f ca="1">IF(B241="","",IF(ISERROR(MATCH($J241,[3]SorP!$B$1:$B$6230,0)),"",INDIRECT("'SorP'!$A$"&amp;MATCH($J241,[3]SorP!$B$1:$B$6230,0))))</f>
        <v>#REF!</v>
      </c>
      <c r="U241" s="207"/>
      <c r="V241" s="208">
        <f>IF(C241="",NA(),IF(OR(C241="Smelter not listed",C241="Smelter not yet identified"),MATCH($B241&amp;$D241,'[3]Smelter Look-up'!$J:$J,0),MATCH($B241&amp;$C241,'[3]Smelter Look-up'!$J:$J,0)))</f>
        <v>511</v>
      </c>
      <c r="X241" s="83">
        <f t="shared" si="10"/>
        <v>0</v>
      </c>
      <c r="AB241" s="84" t="str">
        <f t="shared" si="11"/>
        <v>TinPT Tirus Putra Mandiri</v>
      </c>
    </row>
    <row r="242" spans="1:28" s="83" customFormat="1" ht="20.25" customHeight="1">
      <c r="A242" s="206" t="s">
        <v>1490</v>
      </c>
      <c r="B242" s="198" t="s">
        <v>250</v>
      </c>
      <c r="C242" s="199" t="s">
        <v>1489</v>
      </c>
      <c r="D242" s="200"/>
      <c r="E242" s="198" t="s">
        <v>487</v>
      </c>
      <c r="F242" s="198" t="s">
        <v>1490</v>
      </c>
      <c r="G242" s="198" t="s">
        <v>265</v>
      </c>
      <c r="H242" s="201">
        <v>0</v>
      </c>
      <c r="I242" s="202" t="s">
        <v>1491</v>
      </c>
      <c r="J242" s="202" t="s">
        <v>1492</v>
      </c>
      <c r="K242" s="203" t="s">
        <v>2255</v>
      </c>
      <c r="L242" s="203" t="s">
        <v>2256</v>
      </c>
      <c r="M242" s="203" t="s">
        <v>2244</v>
      </c>
      <c r="N242" s="203"/>
      <c r="O242" s="203" t="s">
        <v>2257</v>
      </c>
      <c r="P242" s="204"/>
      <c r="Q242" s="205"/>
      <c r="R242" s="198" t="s">
        <v>1489</v>
      </c>
      <c r="S242" s="206" t="e">
        <f t="shared" ca="1" si="12"/>
        <v>#REF!</v>
      </c>
      <c r="T242" s="206" t="e">
        <f ca="1">IF(B242="","",IF(ISERROR(MATCH($J242,[3]SorP!$B$1:$B$6230,0)),"",INDIRECT("'SorP'!$A$"&amp;MATCH($J242,[3]SorP!$B$1:$B$6230,0))))</f>
        <v>#REF!</v>
      </c>
      <c r="U242" s="207"/>
      <c r="V242" s="208">
        <f>IF(C242="",NA(),IF(OR(C242="Smelter not listed",C242="Smelter not yet identified"),MATCH($B242&amp;$D242,'[3]Smelter Look-up'!$J:$J,0),MATCH($B242&amp;$C242,'[3]Smelter Look-up'!$J:$J,0)))</f>
        <v>619</v>
      </c>
      <c r="X242" s="83">
        <f t="shared" si="10"/>
        <v>0</v>
      </c>
      <c r="AB242" s="84" t="str">
        <f t="shared" si="11"/>
        <v>TungstenUnecha Refractory metals plant</v>
      </c>
    </row>
    <row r="243" spans="1:28" s="83" customFormat="1" ht="20.25" customHeight="1">
      <c r="A243" s="206" t="s">
        <v>1431</v>
      </c>
      <c r="B243" s="198" t="s">
        <v>250</v>
      </c>
      <c r="C243" s="199" t="s">
        <v>1430</v>
      </c>
      <c r="D243" s="200"/>
      <c r="E243" s="198" t="s">
        <v>487</v>
      </c>
      <c r="F243" s="198" t="s">
        <v>1431</v>
      </c>
      <c r="G243" s="198" t="s">
        <v>265</v>
      </c>
      <c r="H243" s="201">
        <v>0</v>
      </c>
      <c r="I243" s="202" t="s">
        <v>1432</v>
      </c>
      <c r="J243" s="202" t="s">
        <v>1433</v>
      </c>
      <c r="K243" s="203" t="s">
        <v>2258</v>
      </c>
      <c r="L243" s="203" t="s">
        <v>2259</v>
      </c>
      <c r="M243" s="203" t="s">
        <v>2244</v>
      </c>
      <c r="N243" s="203"/>
      <c r="O243" s="203" t="s">
        <v>2260</v>
      </c>
      <c r="P243" s="204"/>
      <c r="Q243" s="205"/>
      <c r="R243" s="198" t="s">
        <v>1430</v>
      </c>
      <c r="S243" s="206" t="e">
        <f t="shared" ca="1" si="12"/>
        <v>#REF!</v>
      </c>
      <c r="T243" s="206" t="e">
        <f ca="1">IF(B243="","",IF(ISERROR(MATCH($J243,[3]SorP!$B$1:$B$6230,0)),"",INDIRECT("'SorP'!$A$"&amp;MATCH($J243,[3]SorP!$B$1:$B$6230,0))))</f>
        <v>#REF!</v>
      </c>
      <c r="U243" s="207"/>
      <c r="V243" s="208">
        <f>IF(C243="",NA(),IF(OR(C243="Smelter not listed",C243="Smelter not yet identified"),MATCH($B243&amp;$D243,'[3]Smelter Look-up'!$J:$J,0),MATCH($B243&amp;$C243,'[3]Smelter Look-up'!$J:$J,0)))</f>
        <v>591</v>
      </c>
      <c r="X243" s="83">
        <f t="shared" si="10"/>
        <v>0</v>
      </c>
      <c r="AB243" s="84" t="str">
        <f t="shared" si="11"/>
        <v>TungstenHydrometallurg, JSC</v>
      </c>
    </row>
    <row r="244" spans="1:28" s="83" customFormat="1" ht="20.25" customHeight="1">
      <c r="A244" s="206" t="s">
        <v>895</v>
      </c>
      <c r="B244" s="198" t="s">
        <v>249</v>
      </c>
      <c r="C244" s="199" t="s">
        <v>896</v>
      </c>
      <c r="D244" s="200"/>
      <c r="E244" s="198" t="s">
        <v>304</v>
      </c>
      <c r="F244" s="198" t="s">
        <v>895</v>
      </c>
      <c r="G244" s="198" t="s">
        <v>265</v>
      </c>
      <c r="H244" s="201">
        <v>0</v>
      </c>
      <c r="I244" s="202" t="s">
        <v>861</v>
      </c>
      <c r="J244" s="202" t="s">
        <v>862</v>
      </c>
      <c r="K244" s="203"/>
      <c r="L244" s="203"/>
      <c r="M244" s="203" t="s">
        <v>2261</v>
      </c>
      <c r="N244" s="203"/>
      <c r="O244" s="203" t="s">
        <v>2262</v>
      </c>
      <c r="P244" s="204"/>
      <c r="Q244" s="205"/>
      <c r="R244" s="198" t="s">
        <v>896</v>
      </c>
      <c r="S244" s="206" t="e">
        <f t="shared" ca="1" si="12"/>
        <v>#REF!</v>
      </c>
      <c r="T244" s="206" t="e">
        <f ca="1">IF(B244="","",IF(ISERROR(MATCH($J244,[3]SorP!$B$1:$B$6230,0)),"",INDIRECT("'SorP'!$A$"&amp;MATCH($J244,[3]SorP!$B$1:$B$6230,0))))</f>
        <v>#REF!</v>
      </c>
      <c r="U244" s="207"/>
      <c r="V244" s="208">
        <f>IF(C244="",NA(),IF(OR(C244="Smelter not listed",C244="Smelter not yet identified"),MATCH($B244&amp;$D244,'[3]Smelter Look-up'!$J:$J,0),MATCH($B244&amp;$C244,'[3]Smelter Look-up'!$J:$J,0)))</f>
        <v>458</v>
      </c>
      <c r="X244" s="83">
        <f t="shared" si="10"/>
        <v>0</v>
      </c>
      <c r="AB244" s="84" t="str">
        <f t="shared" si="11"/>
        <v>TinMelt Metais e Ligas S.A.</v>
      </c>
    </row>
    <row r="245" spans="1:28" s="83" customFormat="1" ht="20.25" customHeight="1">
      <c r="A245" s="206" t="s">
        <v>717</v>
      </c>
      <c r="B245" s="198" t="s">
        <v>251</v>
      </c>
      <c r="C245" s="199" t="s">
        <v>718</v>
      </c>
      <c r="D245" s="200"/>
      <c r="E245" s="198" t="s">
        <v>294</v>
      </c>
      <c r="F245" s="198" t="s">
        <v>717</v>
      </c>
      <c r="G245" s="198" t="s">
        <v>265</v>
      </c>
      <c r="H245" s="201">
        <v>0</v>
      </c>
      <c r="I245" s="202" t="s">
        <v>719</v>
      </c>
      <c r="J245" s="202" t="s">
        <v>720</v>
      </c>
      <c r="K245" s="203"/>
      <c r="L245" s="203"/>
      <c r="M245" s="203" t="s">
        <v>2261</v>
      </c>
      <c r="N245" s="203"/>
      <c r="O245" s="203" t="s">
        <v>2263</v>
      </c>
      <c r="P245" s="204"/>
      <c r="Q245" s="205"/>
      <c r="R245" s="198" t="s">
        <v>718</v>
      </c>
      <c r="S245" s="206" t="e">
        <f t="shared" ca="1" si="12"/>
        <v>#REF!</v>
      </c>
      <c r="T245" s="206" t="e">
        <f ca="1">IF(B245="","",IF(ISERROR(MATCH($J245,[3]SorP!$B$1:$B$6230,0)),"",INDIRECT("'SorP'!$A$"&amp;MATCH($J245,[3]SorP!$B$1:$B$6230,0))))</f>
        <v>#REF!</v>
      </c>
      <c r="U245" s="207"/>
      <c r="V245" s="208">
        <f>IF(C245="",NA(),IF(OR(C245="Smelter not listed",C245="Smelter not yet identified"),MATCH($B245&amp;$D245,'[3]Smelter Look-up'!$J:$J,0),MATCH($B245&amp;$C245,'[3]Smelter Look-up'!$J:$J,0)))</f>
        <v>231</v>
      </c>
      <c r="X245" s="83">
        <f t="shared" si="10"/>
        <v>0</v>
      </c>
      <c r="AB245" s="84" t="str">
        <f t="shared" si="11"/>
        <v>GoldSAXONIA Edelmetalle GmbH</v>
      </c>
    </row>
    <row r="246" spans="1:28" s="83" customFormat="1" ht="20.25" customHeight="1">
      <c r="A246" s="206" t="s">
        <v>1175</v>
      </c>
      <c r="B246" s="198" t="s">
        <v>248</v>
      </c>
      <c r="C246" s="199" t="s">
        <v>1174</v>
      </c>
      <c r="D246" s="200"/>
      <c r="E246" s="198" t="s">
        <v>270</v>
      </c>
      <c r="F246" s="198" t="s">
        <v>1175</v>
      </c>
      <c r="G246" s="198" t="s">
        <v>265</v>
      </c>
      <c r="H246" s="201">
        <v>0</v>
      </c>
      <c r="I246" s="202" t="s">
        <v>1176</v>
      </c>
      <c r="J246" s="202" t="s">
        <v>1177</v>
      </c>
      <c r="K246" s="203" t="s">
        <v>2264</v>
      </c>
      <c r="L246" s="203" t="s">
        <v>2265</v>
      </c>
      <c r="M246" s="203" t="s">
        <v>2261</v>
      </c>
      <c r="N246" s="203"/>
      <c r="O246" s="203" t="s">
        <v>2266</v>
      </c>
      <c r="P246" s="204"/>
      <c r="Q246" s="205"/>
      <c r="R246" s="198" t="s">
        <v>1174</v>
      </c>
      <c r="S246" s="206" t="e">
        <f t="shared" ca="1" si="12"/>
        <v>#REF!</v>
      </c>
      <c r="T246" s="206" t="e">
        <f ca="1">IF(B246="","",IF(ISERROR(MATCH($J246,[3]SorP!$B$1:$B$6230,0)),"",INDIRECT("'SorP'!$A$"&amp;MATCH($J246,[3]SorP!$B$1:$B$6230,0))))</f>
        <v>#REF!</v>
      </c>
      <c r="U246" s="207"/>
      <c r="V246" s="208">
        <f>IF(C246="",NA(),IF(OR(C246="Smelter not listed",C246="Smelter not yet identified"),MATCH($B246&amp;$D246,'[3]Smelter Look-up'!$J:$J,0),MATCH($B246&amp;$C246,'[3]Smelter Look-up'!$J:$J,0)))</f>
        <v>328</v>
      </c>
      <c r="X246" s="83">
        <f t="shared" si="10"/>
        <v>0</v>
      </c>
      <c r="AB246" s="84" t="str">
        <f t="shared" si="11"/>
        <v>TantalumExotech Inc.</v>
      </c>
    </row>
    <row r="247" spans="1:28" s="83" customFormat="1" ht="20.25" customHeight="1">
      <c r="A247" s="206"/>
      <c r="B247" s="198" t="s">
        <v>236</v>
      </c>
      <c r="C247" s="199" t="s">
        <v>236</v>
      </c>
      <c r="D247" s="200"/>
      <c r="E247" s="198" t="s">
        <v>236</v>
      </c>
      <c r="F247" s="198" t="s">
        <v>236</v>
      </c>
      <c r="G247" s="198" t="s">
        <v>236</v>
      </c>
      <c r="H247" s="201" t="s">
        <v>236</v>
      </c>
      <c r="I247" s="202" t="s">
        <v>236</v>
      </c>
      <c r="J247" s="202" t="s">
        <v>236</v>
      </c>
      <c r="K247" s="203"/>
      <c r="L247" s="203"/>
      <c r="M247" s="203"/>
      <c r="N247" s="203"/>
      <c r="O247" s="203"/>
      <c r="P247" s="204"/>
      <c r="Q247" s="205"/>
      <c r="R247" s="198" t="s">
        <v>236</v>
      </c>
      <c r="S247" s="206" t="str">
        <f t="shared" ca="1" si="12"/>
        <v/>
      </c>
      <c r="T247" s="206" t="str">
        <f ca="1">IF(B247="","",IF(ISERROR(MATCH($J247,[3]SorP!$B$1:$B$6230,0)),"",INDIRECT("'SorP'!$A$"&amp;MATCH($J247,[3]SorP!$B$1:$B$6230,0))))</f>
        <v/>
      </c>
      <c r="U247" s="207"/>
      <c r="V247" s="208" t="e">
        <f>IF(C247="",NA(),IF(OR(C247="Smelter not listed",C247="Smelter not yet identified"),MATCH($B247&amp;$D247,'[3]Smelter Look-up'!$J:$J,0),MATCH($B247&amp;$C247,'[3]Smelter Look-up'!$J:$J,0)))</f>
        <v>#N/A</v>
      </c>
      <c r="X247" s="83">
        <f t="shared" si="10"/>
        <v>0</v>
      </c>
      <c r="AB247" s="84" t="str">
        <f t="shared" si="11"/>
        <v/>
      </c>
    </row>
    <row r="248" spans="1:28" s="83" customFormat="1" ht="20.25" customHeight="1">
      <c r="A248" s="206"/>
      <c r="B248" s="198" t="s">
        <v>236</v>
      </c>
      <c r="C248" s="199" t="s">
        <v>236</v>
      </c>
      <c r="D248" s="200"/>
      <c r="E248" s="198" t="s">
        <v>236</v>
      </c>
      <c r="F248" s="198" t="s">
        <v>236</v>
      </c>
      <c r="G248" s="198" t="s">
        <v>236</v>
      </c>
      <c r="H248" s="201" t="s">
        <v>236</v>
      </c>
      <c r="I248" s="202" t="s">
        <v>236</v>
      </c>
      <c r="J248" s="202" t="s">
        <v>236</v>
      </c>
      <c r="K248" s="203"/>
      <c r="L248" s="203"/>
      <c r="M248" s="203"/>
      <c r="N248" s="203"/>
      <c r="O248" s="203"/>
      <c r="P248" s="204"/>
      <c r="Q248" s="205"/>
      <c r="R248" s="198" t="s">
        <v>236</v>
      </c>
      <c r="S248" s="206" t="str">
        <f t="shared" ca="1" si="12"/>
        <v/>
      </c>
      <c r="T248" s="206" t="str">
        <f ca="1">IF(B248="","",IF(ISERROR(MATCH($J248,[3]SorP!$B$1:$B$6230,0)),"",INDIRECT("'SorP'!$A$"&amp;MATCH($J248,[3]SorP!$B$1:$B$6230,0))))</f>
        <v/>
      </c>
      <c r="U248" s="207"/>
      <c r="V248" s="208" t="e">
        <f>IF(C248="",NA(),IF(OR(C248="Smelter not listed",C248="Smelter not yet identified"),MATCH($B248&amp;$D248,'[3]Smelter Look-up'!$J:$J,0),MATCH($B248&amp;$C248,'[3]Smelter Look-up'!$J:$J,0)))</f>
        <v>#N/A</v>
      </c>
      <c r="X248" s="83">
        <f t="shared" si="10"/>
        <v>0</v>
      </c>
      <c r="AB248" s="84" t="str">
        <f t="shared" si="11"/>
        <v/>
      </c>
    </row>
    <row r="249" spans="1:28" s="83" customFormat="1" ht="20.25" customHeight="1">
      <c r="A249" s="206"/>
      <c r="B249" s="198" t="s">
        <v>236</v>
      </c>
      <c r="C249" s="199" t="s">
        <v>236</v>
      </c>
      <c r="D249" s="200"/>
      <c r="E249" s="198" t="s">
        <v>236</v>
      </c>
      <c r="F249" s="198" t="s">
        <v>236</v>
      </c>
      <c r="G249" s="198" t="s">
        <v>236</v>
      </c>
      <c r="H249" s="201" t="s">
        <v>236</v>
      </c>
      <c r="I249" s="202" t="s">
        <v>236</v>
      </c>
      <c r="J249" s="202" t="s">
        <v>236</v>
      </c>
      <c r="K249" s="203"/>
      <c r="L249" s="203"/>
      <c r="M249" s="203"/>
      <c r="N249" s="203"/>
      <c r="O249" s="203"/>
      <c r="P249" s="204"/>
      <c r="Q249" s="205"/>
      <c r="R249" s="198" t="s">
        <v>236</v>
      </c>
      <c r="S249" s="206" t="str">
        <f t="shared" ca="1" si="12"/>
        <v/>
      </c>
      <c r="T249" s="206" t="str">
        <f ca="1">IF(B249="","",IF(ISERROR(MATCH($J249,[3]SorP!$B$1:$B$6230,0)),"",INDIRECT("'SorP'!$A$"&amp;MATCH($J249,[3]SorP!$B$1:$B$6230,0))))</f>
        <v/>
      </c>
      <c r="U249" s="207"/>
      <c r="V249" s="208" t="e">
        <f>IF(C249="",NA(),IF(OR(C249="Smelter not listed",C249="Smelter not yet identified"),MATCH($B249&amp;$D249,'[3]Smelter Look-up'!$J:$J,0),MATCH($B249&amp;$C249,'[3]Smelter Look-up'!$J:$J,0)))</f>
        <v>#N/A</v>
      </c>
      <c r="X249" s="83">
        <f t="shared" si="10"/>
        <v>0</v>
      </c>
      <c r="AB249" s="84" t="str">
        <f t="shared" si="11"/>
        <v/>
      </c>
    </row>
    <row r="250" spans="1:28" s="83" customFormat="1" ht="20.25" customHeight="1">
      <c r="A250" s="206"/>
      <c r="B250" s="198" t="s">
        <v>236</v>
      </c>
      <c r="C250" s="199" t="s">
        <v>236</v>
      </c>
      <c r="D250" s="200"/>
      <c r="E250" s="198" t="s">
        <v>236</v>
      </c>
      <c r="F250" s="198" t="s">
        <v>236</v>
      </c>
      <c r="G250" s="198" t="s">
        <v>236</v>
      </c>
      <c r="H250" s="201" t="s">
        <v>236</v>
      </c>
      <c r="I250" s="202" t="s">
        <v>236</v>
      </c>
      <c r="J250" s="202" t="s">
        <v>236</v>
      </c>
      <c r="K250" s="203"/>
      <c r="L250" s="203"/>
      <c r="M250" s="203"/>
      <c r="N250" s="203"/>
      <c r="O250" s="203"/>
      <c r="P250" s="204"/>
      <c r="Q250" s="205"/>
      <c r="R250" s="198" t="s">
        <v>236</v>
      </c>
      <c r="S250" s="206" t="str">
        <f t="shared" ca="1" si="12"/>
        <v/>
      </c>
      <c r="T250" s="206" t="str">
        <f ca="1">IF(B250="","",IF(ISERROR(MATCH($J250,[3]SorP!$B$1:$B$6230,0)),"",INDIRECT("'SorP'!$A$"&amp;MATCH($J250,[3]SorP!$B$1:$B$6230,0))))</f>
        <v/>
      </c>
      <c r="U250" s="207"/>
      <c r="V250" s="208" t="e">
        <f>IF(C250="",NA(),IF(OR(C250="Smelter not listed",C250="Smelter not yet identified"),MATCH($B250&amp;$D250,'[3]Smelter Look-up'!$J:$J,0),MATCH($B250&amp;$C250,'[3]Smelter Look-up'!$J:$J,0)))</f>
        <v>#N/A</v>
      </c>
      <c r="X250" s="83">
        <f t="shared" si="10"/>
        <v>0</v>
      </c>
      <c r="AB250" s="84" t="str">
        <f t="shared" si="11"/>
        <v/>
      </c>
    </row>
    <row r="251" spans="1:28" s="83" customFormat="1" ht="20.25" customHeight="1">
      <c r="A251" s="206"/>
      <c r="B251" s="198" t="s">
        <v>236</v>
      </c>
      <c r="C251" s="199" t="s">
        <v>236</v>
      </c>
      <c r="D251" s="200"/>
      <c r="E251" s="198" t="s">
        <v>236</v>
      </c>
      <c r="F251" s="198" t="s">
        <v>236</v>
      </c>
      <c r="G251" s="198" t="s">
        <v>236</v>
      </c>
      <c r="H251" s="201" t="s">
        <v>236</v>
      </c>
      <c r="I251" s="202" t="s">
        <v>236</v>
      </c>
      <c r="J251" s="202" t="s">
        <v>236</v>
      </c>
      <c r="K251" s="203"/>
      <c r="L251" s="203"/>
      <c r="M251" s="203"/>
      <c r="N251" s="203"/>
      <c r="O251" s="203"/>
      <c r="P251" s="204"/>
      <c r="Q251" s="205"/>
      <c r="R251" s="198" t="s">
        <v>236</v>
      </c>
      <c r="S251" s="206" t="str">
        <f t="shared" ca="1" si="12"/>
        <v/>
      </c>
      <c r="T251" s="206" t="str">
        <f ca="1">IF(B251="","",IF(ISERROR(MATCH($J251,[3]SorP!$B$1:$B$6230,0)),"",INDIRECT("'SorP'!$A$"&amp;MATCH($J251,[3]SorP!$B$1:$B$6230,0))))</f>
        <v/>
      </c>
      <c r="U251" s="207"/>
      <c r="V251" s="208" t="e">
        <f>IF(C251="",NA(),IF(OR(C251="Smelter not listed",C251="Smelter not yet identified"),MATCH($B251&amp;$D251,'[3]Smelter Look-up'!$J:$J,0),MATCH($B251&amp;$C251,'[3]Smelter Look-up'!$J:$J,0)))</f>
        <v>#N/A</v>
      </c>
      <c r="X251" s="83">
        <f t="shared" si="10"/>
        <v>0</v>
      </c>
      <c r="AB251" s="84" t="str">
        <f t="shared" si="11"/>
        <v/>
      </c>
    </row>
    <row r="252" spans="1:28" s="83" customFormat="1" ht="20.25" customHeight="1">
      <c r="A252" s="206"/>
      <c r="B252" s="198" t="s">
        <v>236</v>
      </c>
      <c r="C252" s="199" t="s">
        <v>236</v>
      </c>
      <c r="D252" s="200"/>
      <c r="E252" s="198" t="s">
        <v>236</v>
      </c>
      <c r="F252" s="198" t="s">
        <v>236</v>
      </c>
      <c r="G252" s="198" t="s">
        <v>236</v>
      </c>
      <c r="H252" s="201" t="s">
        <v>236</v>
      </c>
      <c r="I252" s="202" t="s">
        <v>236</v>
      </c>
      <c r="J252" s="202" t="s">
        <v>236</v>
      </c>
      <c r="K252" s="203"/>
      <c r="L252" s="203"/>
      <c r="M252" s="203"/>
      <c r="N252" s="203"/>
      <c r="O252" s="203"/>
      <c r="P252" s="204"/>
      <c r="Q252" s="205"/>
      <c r="R252" s="198" t="s">
        <v>236</v>
      </c>
      <c r="S252" s="206" t="str">
        <f t="shared" ca="1" si="12"/>
        <v/>
      </c>
      <c r="T252" s="206" t="str">
        <f ca="1">IF(B252="","",IF(ISERROR(MATCH($J252,[3]SorP!$B$1:$B$6230,0)),"",INDIRECT("'SorP'!$A$"&amp;MATCH($J252,[3]SorP!$B$1:$B$6230,0))))</f>
        <v/>
      </c>
      <c r="U252" s="207"/>
      <c r="V252" s="208" t="e">
        <f>IF(C252="",NA(),IF(OR(C252="Smelter not listed",C252="Smelter not yet identified"),MATCH($B252&amp;$D252,'[3]Smelter Look-up'!$J:$J,0),MATCH($B252&amp;$C252,'[3]Smelter Look-up'!$J:$J,0)))</f>
        <v>#N/A</v>
      </c>
      <c r="X252" s="83">
        <f t="shared" si="10"/>
        <v>0</v>
      </c>
      <c r="AB252" s="84" t="str">
        <f t="shared" si="11"/>
        <v/>
      </c>
    </row>
    <row r="253" spans="1:28" s="83" customFormat="1" ht="20.25" customHeight="1">
      <c r="A253" s="206"/>
      <c r="B253" s="198" t="s">
        <v>236</v>
      </c>
      <c r="C253" s="199" t="s">
        <v>236</v>
      </c>
      <c r="D253" s="200"/>
      <c r="E253" s="198" t="s">
        <v>236</v>
      </c>
      <c r="F253" s="198" t="s">
        <v>236</v>
      </c>
      <c r="G253" s="198" t="s">
        <v>236</v>
      </c>
      <c r="H253" s="201" t="s">
        <v>236</v>
      </c>
      <c r="I253" s="202" t="s">
        <v>236</v>
      </c>
      <c r="J253" s="202" t="s">
        <v>236</v>
      </c>
      <c r="K253" s="203"/>
      <c r="L253" s="203"/>
      <c r="M253" s="203"/>
      <c r="N253" s="203"/>
      <c r="O253" s="203"/>
      <c r="P253" s="204"/>
      <c r="Q253" s="205"/>
      <c r="R253" s="198" t="s">
        <v>236</v>
      </c>
      <c r="S253" s="206" t="str">
        <f t="shared" ca="1" si="12"/>
        <v/>
      </c>
      <c r="T253" s="206" t="str">
        <f ca="1">IF(B253="","",IF(ISERROR(MATCH($J253,[3]SorP!$B$1:$B$6230,0)),"",INDIRECT("'SorP'!$A$"&amp;MATCH($J253,[3]SorP!$B$1:$B$6230,0))))</f>
        <v/>
      </c>
      <c r="U253" s="207"/>
      <c r="V253" s="208" t="e">
        <f>IF(C253="",NA(),IF(OR(C253="Smelter not listed",C253="Smelter not yet identified"),MATCH($B253&amp;$D253,'[3]Smelter Look-up'!$J:$J,0),MATCH($B253&amp;$C253,'[3]Smelter Look-up'!$J:$J,0)))</f>
        <v>#N/A</v>
      </c>
      <c r="X253" s="83">
        <f t="shared" si="10"/>
        <v>0</v>
      </c>
      <c r="AB253" s="84" t="str">
        <f t="shared" si="11"/>
        <v/>
      </c>
    </row>
    <row r="254" spans="1:28" s="83" customFormat="1" ht="20.25" customHeight="1">
      <c r="A254" s="206"/>
      <c r="B254" s="198" t="s">
        <v>236</v>
      </c>
      <c r="C254" s="199" t="s">
        <v>236</v>
      </c>
      <c r="D254" s="200"/>
      <c r="E254" s="198" t="s">
        <v>236</v>
      </c>
      <c r="F254" s="198" t="s">
        <v>236</v>
      </c>
      <c r="G254" s="198" t="s">
        <v>236</v>
      </c>
      <c r="H254" s="201" t="s">
        <v>236</v>
      </c>
      <c r="I254" s="202" t="s">
        <v>236</v>
      </c>
      <c r="J254" s="202" t="s">
        <v>236</v>
      </c>
      <c r="K254" s="203"/>
      <c r="L254" s="203"/>
      <c r="M254" s="203"/>
      <c r="N254" s="203"/>
      <c r="O254" s="203"/>
      <c r="P254" s="204"/>
      <c r="Q254" s="205"/>
      <c r="R254" s="198" t="s">
        <v>236</v>
      </c>
      <c r="S254" s="206" t="str">
        <f t="shared" ca="1" si="12"/>
        <v/>
      </c>
      <c r="T254" s="206" t="str">
        <f ca="1">IF(B254="","",IF(ISERROR(MATCH($J254,[3]SorP!$B$1:$B$6230,0)),"",INDIRECT("'SorP'!$A$"&amp;MATCH($J254,[3]SorP!$B$1:$B$6230,0))))</f>
        <v/>
      </c>
      <c r="U254" s="207"/>
      <c r="V254" s="208" t="e">
        <f>IF(C254="",NA(),IF(OR(C254="Smelter not listed",C254="Smelter not yet identified"),MATCH($B254&amp;$D254,'[3]Smelter Look-up'!$J:$J,0),MATCH($B254&amp;$C254,'[3]Smelter Look-up'!$J:$J,0)))</f>
        <v>#N/A</v>
      </c>
      <c r="X254" s="83">
        <f t="shared" si="10"/>
        <v>0</v>
      </c>
      <c r="AB254" s="84" t="str">
        <f t="shared" si="11"/>
        <v/>
      </c>
    </row>
    <row r="255" spans="1:28" s="83" customFormat="1" ht="20.25" customHeight="1">
      <c r="A255" s="206"/>
      <c r="B255" s="198" t="s">
        <v>236</v>
      </c>
      <c r="C255" s="199" t="s">
        <v>236</v>
      </c>
      <c r="D255" s="200"/>
      <c r="E255" s="198" t="s">
        <v>236</v>
      </c>
      <c r="F255" s="198" t="s">
        <v>236</v>
      </c>
      <c r="G255" s="198" t="s">
        <v>236</v>
      </c>
      <c r="H255" s="201" t="s">
        <v>236</v>
      </c>
      <c r="I255" s="202" t="s">
        <v>236</v>
      </c>
      <c r="J255" s="202" t="s">
        <v>236</v>
      </c>
      <c r="K255" s="203"/>
      <c r="L255" s="203"/>
      <c r="M255" s="203"/>
      <c r="N255" s="203"/>
      <c r="O255" s="203"/>
      <c r="P255" s="204"/>
      <c r="Q255" s="205"/>
      <c r="R255" s="198" t="s">
        <v>236</v>
      </c>
      <c r="S255" s="206" t="str">
        <f t="shared" ca="1" si="12"/>
        <v/>
      </c>
      <c r="T255" s="206" t="str">
        <f ca="1">IF(B255="","",IF(ISERROR(MATCH($J255,[3]SorP!$B$1:$B$6230,0)),"",INDIRECT("'SorP'!$A$"&amp;MATCH($J255,[3]SorP!$B$1:$B$6230,0))))</f>
        <v/>
      </c>
      <c r="U255" s="207"/>
      <c r="V255" s="208" t="e">
        <f>IF(C255="",NA(),IF(OR(C255="Smelter not listed",C255="Smelter not yet identified"),MATCH($B255&amp;$D255,'[3]Smelter Look-up'!$J:$J,0),MATCH($B255&amp;$C255,'[3]Smelter Look-up'!$J:$J,0)))</f>
        <v>#N/A</v>
      </c>
      <c r="X255" s="83">
        <f t="shared" si="10"/>
        <v>0</v>
      </c>
      <c r="AB255" s="84" t="str">
        <f t="shared" si="11"/>
        <v/>
      </c>
    </row>
    <row r="256" spans="1:28" s="83" customFormat="1" ht="20.25" customHeight="1">
      <c r="A256" s="206"/>
      <c r="B256" s="198" t="s">
        <v>236</v>
      </c>
      <c r="C256" s="199" t="s">
        <v>236</v>
      </c>
      <c r="D256" s="200"/>
      <c r="E256" s="198" t="s">
        <v>236</v>
      </c>
      <c r="F256" s="198" t="s">
        <v>236</v>
      </c>
      <c r="G256" s="198" t="s">
        <v>236</v>
      </c>
      <c r="H256" s="201" t="s">
        <v>236</v>
      </c>
      <c r="I256" s="202" t="s">
        <v>236</v>
      </c>
      <c r="J256" s="202" t="s">
        <v>236</v>
      </c>
      <c r="K256" s="203"/>
      <c r="L256" s="203"/>
      <c r="M256" s="203"/>
      <c r="N256" s="203"/>
      <c r="O256" s="203"/>
      <c r="P256" s="204"/>
      <c r="Q256" s="205"/>
      <c r="R256" s="198" t="s">
        <v>236</v>
      </c>
      <c r="S256" s="206" t="str">
        <f t="shared" ca="1" si="12"/>
        <v/>
      </c>
      <c r="T256" s="206" t="str">
        <f ca="1">IF(B256="","",IF(ISERROR(MATCH($J256,[3]SorP!$B$1:$B$6230,0)),"",INDIRECT("'SorP'!$A$"&amp;MATCH($J256,[3]SorP!$B$1:$B$6230,0))))</f>
        <v/>
      </c>
      <c r="U256" s="207"/>
      <c r="V256" s="208" t="e">
        <f>IF(C256="",NA(),IF(OR(C256="Smelter not listed",C256="Smelter not yet identified"),MATCH($B256&amp;$D256,'[3]Smelter Look-up'!$J:$J,0),MATCH($B256&amp;$C256,'[3]Smelter Look-up'!$J:$J,0)))</f>
        <v>#N/A</v>
      </c>
      <c r="X256" s="83">
        <f t="shared" si="10"/>
        <v>0</v>
      </c>
      <c r="AB256" s="84" t="str">
        <f t="shared" si="11"/>
        <v/>
      </c>
    </row>
    <row r="257" spans="1:28" s="83" customFormat="1" ht="20.25" customHeight="1">
      <c r="A257" s="206"/>
      <c r="B257" s="198" t="s">
        <v>236</v>
      </c>
      <c r="C257" s="199" t="s">
        <v>236</v>
      </c>
      <c r="D257" s="200"/>
      <c r="E257" s="198" t="s">
        <v>236</v>
      </c>
      <c r="F257" s="198" t="s">
        <v>236</v>
      </c>
      <c r="G257" s="198" t="s">
        <v>236</v>
      </c>
      <c r="H257" s="201" t="s">
        <v>236</v>
      </c>
      <c r="I257" s="202" t="s">
        <v>236</v>
      </c>
      <c r="J257" s="202" t="s">
        <v>236</v>
      </c>
      <c r="K257" s="203"/>
      <c r="L257" s="203"/>
      <c r="M257" s="203"/>
      <c r="N257" s="203"/>
      <c r="O257" s="203"/>
      <c r="P257" s="204"/>
      <c r="Q257" s="205"/>
      <c r="R257" s="198" t="s">
        <v>236</v>
      </c>
      <c r="S257" s="206" t="str">
        <f t="shared" ca="1" si="12"/>
        <v/>
      </c>
      <c r="T257" s="206" t="str">
        <f ca="1">IF(B257="","",IF(ISERROR(MATCH($J257,[3]SorP!$B$1:$B$6230,0)),"",INDIRECT("'SorP'!$A$"&amp;MATCH($J257,[3]SorP!$B$1:$B$6230,0))))</f>
        <v/>
      </c>
      <c r="U257" s="207"/>
      <c r="V257" s="208" t="e">
        <f>IF(C257="",NA(),IF(OR(C257="Smelter not listed",C257="Smelter not yet identified"),MATCH($B257&amp;$D257,'[3]Smelter Look-up'!$J:$J,0),MATCH($B257&amp;$C257,'[3]Smelter Look-up'!$J:$J,0)))</f>
        <v>#N/A</v>
      </c>
      <c r="X257" s="83">
        <f t="shared" si="10"/>
        <v>0</v>
      </c>
      <c r="AB257" s="84" t="str">
        <f t="shared" si="11"/>
        <v/>
      </c>
    </row>
    <row r="258" spans="1:28" s="83" customFormat="1" ht="20.25" customHeight="1">
      <c r="A258" s="206"/>
      <c r="B258" s="198" t="s">
        <v>236</v>
      </c>
      <c r="C258" s="199" t="s">
        <v>236</v>
      </c>
      <c r="D258" s="200"/>
      <c r="E258" s="198" t="s">
        <v>236</v>
      </c>
      <c r="F258" s="198" t="s">
        <v>236</v>
      </c>
      <c r="G258" s="198" t="s">
        <v>236</v>
      </c>
      <c r="H258" s="201" t="s">
        <v>236</v>
      </c>
      <c r="I258" s="202" t="s">
        <v>236</v>
      </c>
      <c r="J258" s="202" t="s">
        <v>236</v>
      </c>
      <c r="K258" s="203"/>
      <c r="L258" s="203"/>
      <c r="M258" s="203"/>
      <c r="N258" s="203"/>
      <c r="O258" s="203"/>
      <c r="P258" s="204"/>
      <c r="Q258" s="205"/>
      <c r="R258" s="198" t="s">
        <v>236</v>
      </c>
      <c r="S258" s="206" t="str">
        <f t="shared" ca="1" si="12"/>
        <v/>
      </c>
      <c r="T258" s="206" t="str">
        <f ca="1">IF(B258="","",IF(ISERROR(MATCH($J258,[3]SorP!$B$1:$B$6230,0)),"",INDIRECT("'SorP'!$A$"&amp;MATCH($J258,[3]SorP!$B$1:$B$6230,0))))</f>
        <v/>
      </c>
      <c r="U258" s="207"/>
      <c r="V258" s="208" t="e">
        <f>IF(C258="",NA(),IF(OR(C258="Smelter not listed",C258="Smelter not yet identified"),MATCH($B258&amp;$D258,'[3]Smelter Look-up'!$J:$J,0),MATCH($B258&amp;$C258,'[3]Smelter Look-up'!$J:$J,0)))</f>
        <v>#N/A</v>
      </c>
      <c r="X258" s="83">
        <f t="shared" si="10"/>
        <v>0</v>
      </c>
      <c r="AB258" s="84" t="str">
        <f t="shared" si="11"/>
        <v/>
      </c>
    </row>
    <row r="259" spans="1:28" s="83" customFormat="1" ht="20.25" customHeight="1">
      <c r="A259" s="206"/>
      <c r="B259" s="198" t="s">
        <v>236</v>
      </c>
      <c r="C259" s="199" t="s">
        <v>236</v>
      </c>
      <c r="D259" s="200"/>
      <c r="E259" s="198" t="s">
        <v>236</v>
      </c>
      <c r="F259" s="198" t="s">
        <v>236</v>
      </c>
      <c r="G259" s="198" t="s">
        <v>236</v>
      </c>
      <c r="H259" s="201" t="s">
        <v>236</v>
      </c>
      <c r="I259" s="202" t="s">
        <v>236</v>
      </c>
      <c r="J259" s="202" t="s">
        <v>236</v>
      </c>
      <c r="K259" s="203"/>
      <c r="L259" s="203"/>
      <c r="M259" s="203"/>
      <c r="N259" s="203"/>
      <c r="O259" s="203"/>
      <c r="P259" s="204"/>
      <c r="Q259" s="205"/>
      <c r="R259" s="198" t="s">
        <v>236</v>
      </c>
      <c r="S259" s="206" t="str">
        <f t="shared" ca="1" si="12"/>
        <v/>
      </c>
      <c r="T259" s="206" t="str">
        <f ca="1">IF(B259="","",IF(ISERROR(MATCH($J259,[3]SorP!$B$1:$B$6230,0)),"",INDIRECT("'SorP'!$A$"&amp;MATCH($J259,[3]SorP!$B$1:$B$6230,0))))</f>
        <v/>
      </c>
      <c r="U259" s="207"/>
      <c r="V259" s="208" t="e">
        <f>IF(C259="",NA(),IF(OR(C259="Smelter not listed",C259="Smelter not yet identified"),MATCH($B259&amp;$D259,'[3]Smelter Look-up'!$J:$J,0),MATCH($B259&amp;$C259,'[3]Smelter Look-up'!$J:$J,0)))</f>
        <v>#N/A</v>
      </c>
      <c r="X259" s="83">
        <f t="shared" si="10"/>
        <v>0</v>
      </c>
      <c r="AB259" s="84" t="str">
        <f t="shared" si="11"/>
        <v/>
      </c>
    </row>
    <row r="260" spans="1:28" s="83" customFormat="1" ht="20.25" customHeight="1">
      <c r="A260" s="206"/>
      <c r="B260" s="198" t="s">
        <v>236</v>
      </c>
      <c r="C260" s="199" t="s">
        <v>236</v>
      </c>
      <c r="D260" s="200"/>
      <c r="E260" s="198" t="s">
        <v>236</v>
      </c>
      <c r="F260" s="198" t="s">
        <v>236</v>
      </c>
      <c r="G260" s="198" t="s">
        <v>236</v>
      </c>
      <c r="H260" s="201" t="s">
        <v>236</v>
      </c>
      <c r="I260" s="202" t="s">
        <v>236</v>
      </c>
      <c r="J260" s="202" t="s">
        <v>236</v>
      </c>
      <c r="K260" s="203"/>
      <c r="L260" s="203"/>
      <c r="M260" s="203"/>
      <c r="N260" s="203"/>
      <c r="O260" s="203"/>
      <c r="P260" s="204"/>
      <c r="Q260" s="205"/>
      <c r="R260" s="198" t="s">
        <v>236</v>
      </c>
      <c r="S260" s="206" t="str">
        <f t="shared" ca="1" si="12"/>
        <v/>
      </c>
      <c r="T260" s="206" t="str">
        <f ca="1">IF(B260="","",IF(ISERROR(MATCH($J260,[3]SorP!$B$1:$B$6230,0)),"",INDIRECT("'SorP'!$A$"&amp;MATCH($J260,[3]SorP!$B$1:$B$6230,0))))</f>
        <v/>
      </c>
      <c r="U260" s="207"/>
      <c r="V260" s="208" t="e">
        <f>IF(C260="",NA(),IF(OR(C260="Smelter not listed",C260="Smelter not yet identified"),MATCH($B260&amp;$D260,'[3]Smelter Look-up'!$J:$J,0),MATCH($B260&amp;$C260,'[3]Smelter Look-up'!$J:$J,0)))</f>
        <v>#N/A</v>
      </c>
      <c r="X260" s="83">
        <f t="shared" si="10"/>
        <v>0</v>
      </c>
      <c r="AB260" s="84" t="str">
        <f t="shared" si="11"/>
        <v/>
      </c>
    </row>
    <row r="261" spans="1:28" s="83" customFormat="1" ht="20.25" customHeight="1">
      <c r="A261" s="206"/>
      <c r="B261" s="198" t="s">
        <v>236</v>
      </c>
      <c r="C261" s="199" t="s">
        <v>236</v>
      </c>
      <c r="D261" s="200"/>
      <c r="E261" s="198" t="s">
        <v>236</v>
      </c>
      <c r="F261" s="198" t="s">
        <v>236</v>
      </c>
      <c r="G261" s="198" t="s">
        <v>236</v>
      </c>
      <c r="H261" s="201" t="s">
        <v>236</v>
      </c>
      <c r="I261" s="202" t="s">
        <v>236</v>
      </c>
      <c r="J261" s="202" t="s">
        <v>236</v>
      </c>
      <c r="K261" s="203"/>
      <c r="L261" s="203"/>
      <c r="M261" s="203"/>
      <c r="N261" s="203"/>
      <c r="O261" s="203"/>
      <c r="P261" s="204"/>
      <c r="Q261" s="205"/>
      <c r="R261" s="198" t="s">
        <v>236</v>
      </c>
      <c r="S261" s="206" t="str">
        <f t="shared" ca="1" si="12"/>
        <v/>
      </c>
      <c r="T261" s="206" t="str">
        <f ca="1">IF(B261="","",IF(ISERROR(MATCH($J261,[3]SorP!$B$1:$B$6230,0)),"",INDIRECT("'SorP'!$A$"&amp;MATCH($J261,[3]SorP!$B$1:$B$6230,0))))</f>
        <v/>
      </c>
      <c r="U261" s="207"/>
      <c r="V261" s="208" t="e">
        <f>IF(C261="",NA(),IF(OR(C261="Smelter not listed",C261="Smelter not yet identified"),MATCH($B261&amp;$D261,'[3]Smelter Look-up'!$J:$J,0),MATCH($B261&amp;$C261,'[3]Smelter Look-up'!$J:$J,0)))</f>
        <v>#N/A</v>
      </c>
      <c r="X261" s="83">
        <f t="shared" ref="X261:X324" si="13">IF(AND(C261="Smelter not listed",OR(LEN(D261)=0,LEN(E261)=0)),1,0)</f>
        <v>0</v>
      </c>
      <c r="AB261" s="84" t="str">
        <f t="shared" ref="AB261:AB324" si="14">B261&amp;C261</f>
        <v/>
      </c>
    </row>
    <row r="262" spans="1:28" s="83" customFormat="1" ht="20.25" customHeight="1">
      <c r="A262" s="206"/>
      <c r="B262" s="198" t="s">
        <v>236</v>
      </c>
      <c r="C262" s="199" t="s">
        <v>236</v>
      </c>
      <c r="D262" s="200"/>
      <c r="E262" s="198" t="s">
        <v>236</v>
      </c>
      <c r="F262" s="198" t="s">
        <v>236</v>
      </c>
      <c r="G262" s="198" t="s">
        <v>236</v>
      </c>
      <c r="H262" s="201" t="s">
        <v>236</v>
      </c>
      <c r="I262" s="202" t="s">
        <v>236</v>
      </c>
      <c r="J262" s="202" t="s">
        <v>236</v>
      </c>
      <c r="K262" s="203"/>
      <c r="L262" s="203"/>
      <c r="M262" s="203"/>
      <c r="N262" s="203"/>
      <c r="O262" s="203"/>
      <c r="P262" s="204"/>
      <c r="Q262" s="205"/>
      <c r="R262" s="198" t="s">
        <v>236</v>
      </c>
      <c r="S262" s="206" t="str">
        <f t="shared" ca="1" si="12"/>
        <v/>
      </c>
      <c r="T262" s="206" t="str">
        <f ca="1">IF(B262="","",IF(ISERROR(MATCH($J262,[3]SorP!$B$1:$B$6230,0)),"",INDIRECT("'SorP'!$A$"&amp;MATCH($J262,[3]SorP!$B$1:$B$6230,0))))</f>
        <v/>
      </c>
      <c r="U262" s="207"/>
      <c r="V262" s="208" t="e">
        <f>IF(C262="",NA(),IF(OR(C262="Smelter not listed",C262="Smelter not yet identified"),MATCH($B262&amp;$D262,'[3]Smelter Look-up'!$J:$J,0),MATCH($B262&amp;$C262,'[3]Smelter Look-up'!$J:$J,0)))</f>
        <v>#N/A</v>
      </c>
      <c r="X262" s="83">
        <f t="shared" si="13"/>
        <v>0</v>
      </c>
      <c r="AB262" s="84" t="str">
        <f t="shared" si="14"/>
        <v/>
      </c>
    </row>
    <row r="263" spans="1:28" s="83" customFormat="1" ht="20.25" customHeight="1">
      <c r="A263" s="206"/>
      <c r="B263" s="198" t="s">
        <v>236</v>
      </c>
      <c r="C263" s="199" t="s">
        <v>236</v>
      </c>
      <c r="D263" s="200"/>
      <c r="E263" s="198" t="s">
        <v>236</v>
      </c>
      <c r="F263" s="198" t="s">
        <v>236</v>
      </c>
      <c r="G263" s="198" t="s">
        <v>236</v>
      </c>
      <c r="H263" s="201" t="s">
        <v>236</v>
      </c>
      <c r="I263" s="202" t="s">
        <v>236</v>
      </c>
      <c r="J263" s="202" t="s">
        <v>236</v>
      </c>
      <c r="K263" s="203"/>
      <c r="L263" s="203"/>
      <c r="M263" s="203"/>
      <c r="N263" s="203"/>
      <c r="O263" s="203"/>
      <c r="P263" s="204"/>
      <c r="Q263" s="205"/>
      <c r="R263" s="198" t="s">
        <v>236</v>
      </c>
      <c r="S263" s="206" t="str">
        <f t="shared" ca="1" si="12"/>
        <v/>
      </c>
      <c r="T263" s="206" t="str">
        <f ca="1">IF(B263="","",IF(ISERROR(MATCH($J263,[3]SorP!$B$1:$B$6230,0)),"",INDIRECT("'SorP'!$A$"&amp;MATCH($J263,[3]SorP!$B$1:$B$6230,0))))</f>
        <v/>
      </c>
      <c r="U263" s="207"/>
      <c r="V263" s="208" t="e">
        <f>IF(C263="",NA(),IF(OR(C263="Smelter not listed",C263="Smelter not yet identified"),MATCH($B263&amp;$D263,'[3]Smelter Look-up'!$J:$J,0),MATCH($B263&amp;$C263,'[3]Smelter Look-up'!$J:$J,0)))</f>
        <v>#N/A</v>
      </c>
      <c r="X263" s="83">
        <f t="shared" si="13"/>
        <v>0</v>
      </c>
      <c r="AB263" s="84" t="str">
        <f t="shared" si="14"/>
        <v/>
      </c>
    </row>
    <row r="264" spans="1:28" s="83" customFormat="1" ht="20.25" customHeight="1">
      <c r="A264" s="206"/>
      <c r="B264" s="198" t="s">
        <v>236</v>
      </c>
      <c r="C264" s="199" t="s">
        <v>236</v>
      </c>
      <c r="D264" s="200"/>
      <c r="E264" s="198" t="s">
        <v>236</v>
      </c>
      <c r="F264" s="198" t="s">
        <v>236</v>
      </c>
      <c r="G264" s="198" t="s">
        <v>236</v>
      </c>
      <c r="H264" s="201" t="s">
        <v>236</v>
      </c>
      <c r="I264" s="202" t="s">
        <v>236</v>
      </c>
      <c r="J264" s="202" t="s">
        <v>236</v>
      </c>
      <c r="K264" s="203"/>
      <c r="L264" s="203"/>
      <c r="M264" s="203"/>
      <c r="N264" s="203"/>
      <c r="O264" s="203"/>
      <c r="P264" s="204"/>
      <c r="Q264" s="205"/>
      <c r="R264" s="198" t="s">
        <v>236</v>
      </c>
      <c r="S264" s="206" t="str">
        <f t="shared" ca="1" si="12"/>
        <v/>
      </c>
      <c r="T264" s="206" t="str">
        <f ca="1">IF(B264="","",IF(ISERROR(MATCH($J264,[3]SorP!$B$1:$B$6230,0)),"",INDIRECT("'SorP'!$A$"&amp;MATCH($J264,[3]SorP!$B$1:$B$6230,0))))</f>
        <v/>
      </c>
      <c r="U264" s="207"/>
      <c r="V264" s="208" t="e">
        <f>IF(C264="",NA(),IF(OR(C264="Smelter not listed",C264="Smelter not yet identified"),MATCH($B264&amp;$D264,'[3]Smelter Look-up'!$J:$J,0),MATCH($B264&amp;$C264,'[3]Smelter Look-up'!$J:$J,0)))</f>
        <v>#N/A</v>
      </c>
      <c r="X264" s="83">
        <f t="shared" si="13"/>
        <v>0</v>
      </c>
      <c r="AB264" s="84" t="str">
        <f t="shared" si="14"/>
        <v/>
      </c>
    </row>
    <row r="265" spans="1:28" s="83" customFormat="1" ht="20.25" customHeight="1">
      <c r="A265" s="206"/>
      <c r="B265" s="198" t="s">
        <v>236</v>
      </c>
      <c r="C265" s="199" t="s">
        <v>236</v>
      </c>
      <c r="D265" s="200"/>
      <c r="E265" s="198" t="s">
        <v>236</v>
      </c>
      <c r="F265" s="198" t="s">
        <v>236</v>
      </c>
      <c r="G265" s="198" t="s">
        <v>236</v>
      </c>
      <c r="H265" s="201" t="s">
        <v>236</v>
      </c>
      <c r="I265" s="202" t="s">
        <v>236</v>
      </c>
      <c r="J265" s="202" t="s">
        <v>236</v>
      </c>
      <c r="K265" s="203"/>
      <c r="L265" s="203"/>
      <c r="M265" s="203"/>
      <c r="N265" s="203"/>
      <c r="O265" s="203"/>
      <c r="P265" s="204"/>
      <c r="Q265" s="205"/>
      <c r="R265" s="198" t="s">
        <v>236</v>
      </c>
      <c r="S265" s="206" t="str">
        <f t="shared" ca="1" si="12"/>
        <v/>
      </c>
      <c r="T265" s="206" t="str">
        <f ca="1">IF(B265="","",IF(ISERROR(MATCH($J265,[3]SorP!$B$1:$B$6230,0)),"",INDIRECT("'SorP'!$A$"&amp;MATCH($J265,[3]SorP!$B$1:$B$6230,0))))</f>
        <v/>
      </c>
      <c r="U265" s="207"/>
      <c r="V265" s="208" t="e">
        <f>IF(C265="",NA(),IF(OR(C265="Smelter not listed",C265="Smelter not yet identified"),MATCH($B265&amp;$D265,'[3]Smelter Look-up'!$J:$J,0),MATCH($B265&amp;$C265,'[3]Smelter Look-up'!$J:$J,0)))</f>
        <v>#N/A</v>
      </c>
      <c r="X265" s="83">
        <f t="shared" si="13"/>
        <v>0</v>
      </c>
      <c r="AB265" s="84" t="str">
        <f t="shared" si="14"/>
        <v/>
      </c>
    </row>
    <row r="266" spans="1:28" s="83" customFormat="1" ht="20.25" customHeight="1">
      <c r="A266" s="206"/>
      <c r="B266" s="198" t="s">
        <v>236</v>
      </c>
      <c r="C266" s="199" t="s">
        <v>236</v>
      </c>
      <c r="D266" s="200"/>
      <c r="E266" s="198" t="s">
        <v>236</v>
      </c>
      <c r="F266" s="198" t="s">
        <v>236</v>
      </c>
      <c r="G266" s="198" t="s">
        <v>236</v>
      </c>
      <c r="H266" s="201" t="s">
        <v>236</v>
      </c>
      <c r="I266" s="202" t="s">
        <v>236</v>
      </c>
      <c r="J266" s="202" t="s">
        <v>236</v>
      </c>
      <c r="K266" s="203"/>
      <c r="L266" s="203"/>
      <c r="M266" s="203"/>
      <c r="N266" s="203"/>
      <c r="O266" s="203"/>
      <c r="P266" s="204"/>
      <c r="Q266" s="205"/>
      <c r="R266" s="198" t="s">
        <v>236</v>
      </c>
      <c r="S266" s="206" t="str">
        <f t="shared" ca="1" si="12"/>
        <v/>
      </c>
      <c r="T266" s="206" t="str">
        <f ca="1">IF(B266="","",IF(ISERROR(MATCH($J266,[3]SorP!$B$1:$B$6230,0)),"",INDIRECT("'SorP'!$A$"&amp;MATCH($J266,[3]SorP!$B$1:$B$6230,0))))</f>
        <v/>
      </c>
      <c r="U266" s="207"/>
      <c r="V266" s="208" t="e">
        <f>IF(C266="",NA(),IF(OR(C266="Smelter not listed",C266="Smelter not yet identified"),MATCH($B266&amp;$D266,'[3]Smelter Look-up'!$J:$J,0),MATCH($B266&amp;$C266,'[3]Smelter Look-up'!$J:$J,0)))</f>
        <v>#N/A</v>
      </c>
      <c r="X266" s="83">
        <f t="shared" si="13"/>
        <v>0</v>
      </c>
      <c r="AB266" s="84" t="str">
        <f t="shared" si="14"/>
        <v/>
      </c>
    </row>
    <row r="267" spans="1:28" s="83" customFormat="1" ht="20.25" customHeight="1">
      <c r="A267" s="206"/>
      <c r="B267" s="198" t="s">
        <v>236</v>
      </c>
      <c r="C267" s="199" t="s">
        <v>236</v>
      </c>
      <c r="D267" s="200"/>
      <c r="E267" s="198" t="s">
        <v>236</v>
      </c>
      <c r="F267" s="198" t="s">
        <v>236</v>
      </c>
      <c r="G267" s="198" t="s">
        <v>236</v>
      </c>
      <c r="H267" s="201" t="s">
        <v>236</v>
      </c>
      <c r="I267" s="202" t="s">
        <v>236</v>
      </c>
      <c r="J267" s="202" t="s">
        <v>236</v>
      </c>
      <c r="K267" s="203"/>
      <c r="L267" s="203"/>
      <c r="M267" s="203"/>
      <c r="N267" s="203"/>
      <c r="O267" s="203"/>
      <c r="P267" s="204"/>
      <c r="Q267" s="205"/>
      <c r="R267" s="198" t="s">
        <v>236</v>
      </c>
      <c r="S267" s="206" t="str">
        <f t="shared" ca="1" si="12"/>
        <v/>
      </c>
      <c r="T267" s="206" t="str">
        <f ca="1">IF(B267="","",IF(ISERROR(MATCH($J267,[3]SorP!$B$1:$B$6230,0)),"",INDIRECT("'SorP'!$A$"&amp;MATCH($J267,[3]SorP!$B$1:$B$6230,0))))</f>
        <v/>
      </c>
      <c r="U267" s="207"/>
      <c r="V267" s="208" t="e">
        <f>IF(C267="",NA(),IF(OR(C267="Smelter not listed",C267="Smelter not yet identified"),MATCH($B267&amp;$D267,'[3]Smelter Look-up'!$J:$J,0),MATCH($B267&amp;$C267,'[3]Smelter Look-up'!$J:$J,0)))</f>
        <v>#N/A</v>
      </c>
      <c r="X267" s="83">
        <f t="shared" si="13"/>
        <v>0</v>
      </c>
      <c r="AB267" s="84" t="str">
        <f t="shared" si="14"/>
        <v/>
      </c>
    </row>
    <row r="268" spans="1:28" s="83" customFormat="1" ht="20.25" customHeight="1">
      <c r="A268" s="206"/>
      <c r="B268" s="198" t="s">
        <v>236</v>
      </c>
      <c r="C268" s="199" t="s">
        <v>236</v>
      </c>
      <c r="D268" s="200"/>
      <c r="E268" s="198" t="s">
        <v>236</v>
      </c>
      <c r="F268" s="198" t="s">
        <v>236</v>
      </c>
      <c r="G268" s="198" t="s">
        <v>236</v>
      </c>
      <c r="H268" s="201" t="s">
        <v>236</v>
      </c>
      <c r="I268" s="202" t="s">
        <v>236</v>
      </c>
      <c r="J268" s="202" t="s">
        <v>236</v>
      </c>
      <c r="K268" s="203"/>
      <c r="L268" s="203"/>
      <c r="M268" s="203"/>
      <c r="N268" s="203"/>
      <c r="O268" s="203"/>
      <c r="P268" s="204"/>
      <c r="Q268" s="205"/>
      <c r="R268" s="198" t="s">
        <v>236</v>
      </c>
      <c r="S268" s="206" t="str">
        <f t="shared" ca="1" si="12"/>
        <v/>
      </c>
      <c r="T268" s="206" t="str">
        <f ca="1">IF(B268="","",IF(ISERROR(MATCH($J268,[3]SorP!$B$1:$B$6230,0)),"",INDIRECT("'SorP'!$A$"&amp;MATCH($J268,[3]SorP!$B$1:$B$6230,0))))</f>
        <v/>
      </c>
      <c r="U268" s="207"/>
      <c r="V268" s="208" t="e">
        <f>IF(C268="",NA(),IF(OR(C268="Smelter not listed",C268="Smelter not yet identified"),MATCH($B268&amp;$D268,'[3]Smelter Look-up'!$J:$J,0),MATCH($B268&amp;$C268,'[3]Smelter Look-up'!$J:$J,0)))</f>
        <v>#N/A</v>
      </c>
      <c r="X268" s="83">
        <f t="shared" si="13"/>
        <v>0</v>
      </c>
      <c r="AB268" s="84" t="str">
        <f t="shared" si="14"/>
        <v/>
      </c>
    </row>
    <row r="269" spans="1:28" s="83" customFormat="1" ht="20.25" customHeight="1">
      <c r="A269" s="206"/>
      <c r="B269" s="198" t="s">
        <v>236</v>
      </c>
      <c r="C269" s="199" t="s">
        <v>236</v>
      </c>
      <c r="D269" s="200"/>
      <c r="E269" s="198" t="s">
        <v>236</v>
      </c>
      <c r="F269" s="198" t="s">
        <v>236</v>
      </c>
      <c r="G269" s="198" t="s">
        <v>236</v>
      </c>
      <c r="H269" s="201" t="s">
        <v>236</v>
      </c>
      <c r="I269" s="202" t="s">
        <v>236</v>
      </c>
      <c r="J269" s="202" t="s">
        <v>236</v>
      </c>
      <c r="K269" s="203"/>
      <c r="L269" s="203"/>
      <c r="M269" s="203"/>
      <c r="N269" s="203"/>
      <c r="O269" s="203"/>
      <c r="P269" s="204"/>
      <c r="Q269" s="205"/>
      <c r="R269" s="198" t="s">
        <v>236</v>
      </c>
      <c r="S269" s="206" t="str">
        <f t="shared" ca="1" si="12"/>
        <v/>
      </c>
      <c r="T269" s="206" t="str">
        <f ca="1">IF(B269="","",IF(ISERROR(MATCH($J269,[3]SorP!$B$1:$B$6230,0)),"",INDIRECT("'SorP'!$A$"&amp;MATCH($J269,[3]SorP!$B$1:$B$6230,0))))</f>
        <v/>
      </c>
      <c r="U269" s="207"/>
      <c r="V269" s="208" t="e">
        <f>IF(C269="",NA(),IF(OR(C269="Smelter not listed",C269="Smelter not yet identified"),MATCH($B269&amp;$D269,'[3]Smelter Look-up'!$J:$J,0),MATCH($B269&amp;$C269,'[3]Smelter Look-up'!$J:$J,0)))</f>
        <v>#N/A</v>
      </c>
      <c r="X269" s="83">
        <f t="shared" si="13"/>
        <v>0</v>
      </c>
      <c r="AB269" s="84" t="str">
        <f t="shared" si="14"/>
        <v/>
      </c>
    </row>
    <row r="270" spans="1:28" s="83" customFormat="1" ht="20.25" customHeight="1">
      <c r="A270" s="206"/>
      <c r="B270" s="198" t="s">
        <v>236</v>
      </c>
      <c r="C270" s="199" t="s">
        <v>236</v>
      </c>
      <c r="D270" s="200"/>
      <c r="E270" s="198" t="s">
        <v>236</v>
      </c>
      <c r="F270" s="198" t="s">
        <v>236</v>
      </c>
      <c r="G270" s="198" t="s">
        <v>236</v>
      </c>
      <c r="H270" s="201" t="s">
        <v>236</v>
      </c>
      <c r="I270" s="202" t="s">
        <v>236</v>
      </c>
      <c r="J270" s="202" t="s">
        <v>236</v>
      </c>
      <c r="K270" s="203"/>
      <c r="L270" s="203"/>
      <c r="M270" s="203"/>
      <c r="N270" s="203"/>
      <c r="O270" s="203"/>
      <c r="P270" s="204"/>
      <c r="Q270" s="205"/>
      <c r="R270" s="198" t="s">
        <v>236</v>
      </c>
      <c r="S270" s="206" t="str">
        <f t="shared" ca="1" si="12"/>
        <v/>
      </c>
      <c r="T270" s="206" t="str">
        <f ca="1">IF(B270="","",IF(ISERROR(MATCH($J270,[3]SorP!$B$1:$B$6230,0)),"",INDIRECT("'SorP'!$A$"&amp;MATCH($J270,[3]SorP!$B$1:$B$6230,0))))</f>
        <v/>
      </c>
      <c r="U270" s="207"/>
      <c r="V270" s="208" t="e">
        <f>IF(C270="",NA(),IF(OR(C270="Smelter not listed",C270="Smelter not yet identified"),MATCH($B270&amp;$D270,'[3]Smelter Look-up'!$J:$J,0),MATCH($B270&amp;$C270,'[3]Smelter Look-up'!$J:$J,0)))</f>
        <v>#N/A</v>
      </c>
      <c r="X270" s="83">
        <f t="shared" si="13"/>
        <v>0</v>
      </c>
      <c r="AB270" s="84" t="str">
        <f t="shared" si="14"/>
        <v/>
      </c>
    </row>
    <row r="271" spans="1:28" s="83" customFormat="1" ht="20.25" customHeight="1">
      <c r="A271" s="206"/>
      <c r="B271" s="198" t="s">
        <v>236</v>
      </c>
      <c r="C271" s="199" t="s">
        <v>236</v>
      </c>
      <c r="D271" s="200"/>
      <c r="E271" s="198" t="s">
        <v>236</v>
      </c>
      <c r="F271" s="198" t="s">
        <v>236</v>
      </c>
      <c r="G271" s="198" t="s">
        <v>236</v>
      </c>
      <c r="H271" s="201" t="s">
        <v>236</v>
      </c>
      <c r="I271" s="202" t="s">
        <v>236</v>
      </c>
      <c r="J271" s="202" t="s">
        <v>236</v>
      </c>
      <c r="K271" s="203"/>
      <c r="L271" s="203"/>
      <c r="M271" s="203"/>
      <c r="N271" s="203"/>
      <c r="O271" s="203"/>
      <c r="P271" s="204"/>
      <c r="Q271" s="205"/>
      <c r="R271" s="198" t="s">
        <v>236</v>
      </c>
      <c r="S271" s="206" t="str">
        <f t="shared" ca="1" si="12"/>
        <v/>
      </c>
      <c r="T271" s="206" t="str">
        <f ca="1">IF(B271="","",IF(ISERROR(MATCH($J271,[3]SorP!$B$1:$B$6230,0)),"",INDIRECT("'SorP'!$A$"&amp;MATCH($J271,[3]SorP!$B$1:$B$6230,0))))</f>
        <v/>
      </c>
      <c r="U271" s="207"/>
      <c r="V271" s="208" t="e">
        <f>IF(C271="",NA(),IF(OR(C271="Smelter not listed",C271="Smelter not yet identified"),MATCH($B271&amp;$D271,'[3]Smelter Look-up'!$J:$J,0),MATCH($B271&amp;$C271,'[3]Smelter Look-up'!$J:$J,0)))</f>
        <v>#N/A</v>
      </c>
      <c r="X271" s="83">
        <f t="shared" si="13"/>
        <v>0</v>
      </c>
      <c r="AB271" s="84" t="str">
        <f t="shared" si="14"/>
        <v/>
      </c>
    </row>
    <row r="272" spans="1:28" s="83" customFormat="1" ht="20.25" customHeight="1">
      <c r="A272" s="206"/>
      <c r="B272" s="198" t="s">
        <v>236</v>
      </c>
      <c r="C272" s="199" t="s">
        <v>236</v>
      </c>
      <c r="D272" s="200"/>
      <c r="E272" s="198" t="s">
        <v>236</v>
      </c>
      <c r="F272" s="198" t="s">
        <v>236</v>
      </c>
      <c r="G272" s="198" t="s">
        <v>236</v>
      </c>
      <c r="H272" s="201" t="s">
        <v>236</v>
      </c>
      <c r="I272" s="202" t="s">
        <v>236</v>
      </c>
      <c r="J272" s="202" t="s">
        <v>236</v>
      </c>
      <c r="K272" s="203"/>
      <c r="L272" s="203"/>
      <c r="M272" s="203"/>
      <c r="N272" s="203"/>
      <c r="O272" s="203"/>
      <c r="P272" s="204"/>
      <c r="Q272" s="205"/>
      <c r="R272" s="198" t="s">
        <v>236</v>
      </c>
      <c r="S272" s="206" t="str">
        <f t="shared" ca="1" si="12"/>
        <v/>
      </c>
      <c r="T272" s="206" t="str">
        <f ca="1">IF(B272="","",IF(ISERROR(MATCH($J272,[3]SorP!$B$1:$B$6230,0)),"",INDIRECT("'SorP'!$A$"&amp;MATCH($J272,[3]SorP!$B$1:$B$6230,0))))</f>
        <v/>
      </c>
      <c r="U272" s="207"/>
      <c r="V272" s="208" t="e">
        <f>IF(C272="",NA(),IF(OR(C272="Smelter not listed",C272="Smelter not yet identified"),MATCH($B272&amp;$D272,'[3]Smelter Look-up'!$J:$J,0),MATCH($B272&amp;$C272,'[3]Smelter Look-up'!$J:$J,0)))</f>
        <v>#N/A</v>
      </c>
      <c r="X272" s="83">
        <f t="shared" si="13"/>
        <v>0</v>
      </c>
      <c r="AB272" s="84" t="str">
        <f t="shared" si="14"/>
        <v/>
      </c>
    </row>
    <row r="273" spans="1:28" s="83" customFormat="1" ht="20.25" customHeight="1">
      <c r="A273" s="206"/>
      <c r="B273" s="198" t="s">
        <v>236</v>
      </c>
      <c r="C273" s="199" t="s">
        <v>236</v>
      </c>
      <c r="D273" s="200"/>
      <c r="E273" s="198" t="s">
        <v>236</v>
      </c>
      <c r="F273" s="198" t="s">
        <v>236</v>
      </c>
      <c r="G273" s="198" t="s">
        <v>236</v>
      </c>
      <c r="H273" s="201" t="s">
        <v>236</v>
      </c>
      <c r="I273" s="202" t="s">
        <v>236</v>
      </c>
      <c r="J273" s="202" t="s">
        <v>236</v>
      </c>
      <c r="K273" s="203"/>
      <c r="L273" s="203"/>
      <c r="M273" s="203"/>
      <c r="N273" s="203"/>
      <c r="O273" s="203"/>
      <c r="P273" s="204"/>
      <c r="Q273" s="205"/>
      <c r="R273" s="198" t="s">
        <v>236</v>
      </c>
      <c r="S273" s="206" t="str">
        <f t="shared" ca="1" si="12"/>
        <v/>
      </c>
      <c r="T273" s="206" t="str">
        <f ca="1">IF(B273="","",IF(ISERROR(MATCH($J273,[3]SorP!$B$1:$B$6230,0)),"",INDIRECT("'SorP'!$A$"&amp;MATCH($J273,[3]SorP!$B$1:$B$6230,0))))</f>
        <v/>
      </c>
      <c r="U273" s="207"/>
      <c r="V273" s="208" t="e">
        <f>IF(C273="",NA(),IF(OR(C273="Smelter not listed",C273="Smelter not yet identified"),MATCH($B273&amp;$D273,'[3]Smelter Look-up'!$J:$J,0),MATCH($B273&amp;$C273,'[3]Smelter Look-up'!$J:$J,0)))</f>
        <v>#N/A</v>
      </c>
      <c r="X273" s="83">
        <f t="shared" si="13"/>
        <v>0</v>
      </c>
      <c r="AB273" s="84" t="str">
        <f t="shared" si="14"/>
        <v/>
      </c>
    </row>
    <row r="274" spans="1:28" s="83" customFormat="1" ht="20.25" customHeight="1">
      <c r="A274" s="206"/>
      <c r="B274" s="198" t="s">
        <v>236</v>
      </c>
      <c r="C274" s="199" t="s">
        <v>236</v>
      </c>
      <c r="D274" s="200"/>
      <c r="E274" s="198" t="s">
        <v>236</v>
      </c>
      <c r="F274" s="198" t="s">
        <v>236</v>
      </c>
      <c r="G274" s="198" t="s">
        <v>236</v>
      </c>
      <c r="H274" s="201" t="s">
        <v>236</v>
      </c>
      <c r="I274" s="202" t="s">
        <v>236</v>
      </c>
      <c r="J274" s="202" t="s">
        <v>236</v>
      </c>
      <c r="K274" s="203"/>
      <c r="L274" s="203"/>
      <c r="M274" s="203"/>
      <c r="N274" s="203"/>
      <c r="O274" s="203"/>
      <c r="P274" s="204"/>
      <c r="Q274" s="205"/>
      <c r="R274" s="198" t="s">
        <v>236</v>
      </c>
      <c r="S274" s="206" t="str">
        <f t="shared" ca="1" si="12"/>
        <v/>
      </c>
      <c r="T274" s="206" t="str">
        <f ca="1">IF(B274="","",IF(ISERROR(MATCH($J274,[3]SorP!$B$1:$B$6230,0)),"",INDIRECT("'SorP'!$A$"&amp;MATCH($J274,[3]SorP!$B$1:$B$6230,0))))</f>
        <v/>
      </c>
      <c r="U274" s="207"/>
      <c r="V274" s="208" t="e">
        <f>IF(C274="",NA(),IF(OR(C274="Smelter not listed",C274="Smelter not yet identified"),MATCH($B274&amp;$D274,'[3]Smelter Look-up'!$J:$J,0),MATCH($B274&amp;$C274,'[3]Smelter Look-up'!$J:$J,0)))</f>
        <v>#N/A</v>
      </c>
      <c r="X274" s="83">
        <f t="shared" si="13"/>
        <v>0</v>
      </c>
      <c r="AB274" s="84" t="str">
        <f t="shared" si="14"/>
        <v/>
      </c>
    </row>
    <row r="275" spans="1:28" s="83" customFormat="1" ht="20.25" customHeight="1">
      <c r="A275" s="206"/>
      <c r="B275" s="198" t="s">
        <v>236</v>
      </c>
      <c r="C275" s="199" t="s">
        <v>236</v>
      </c>
      <c r="D275" s="200"/>
      <c r="E275" s="198" t="s">
        <v>236</v>
      </c>
      <c r="F275" s="198" t="s">
        <v>236</v>
      </c>
      <c r="G275" s="198" t="s">
        <v>236</v>
      </c>
      <c r="H275" s="201" t="s">
        <v>236</v>
      </c>
      <c r="I275" s="202" t="s">
        <v>236</v>
      </c>
      <c r="J275" s="202" t="s">
        <v>236</v>
      </c>
      <c r="K275" s="203"/>
      <c r="L275" s="203"/>
      <c r="M275" s="203"/>
      <c r="N275" s="203"/>
      <c r="O275" s="203"/>
      <c r="P275" s="204"/>
      <c r="Q275" s="205"/>
      <c r="R275" s="198" t="s">
        <v>236</v>
      </c>
      <c r="S275" s="206" t="str">
        <f t="shared" ca="1" si="12"/>
        <v/>
      </c>
      <c r="T275" s="206" t="str">
        <f ca="1">IF(B275="","",IF(ISERROR(MATCH($J275,[3]SorP!$B$1:$B$6230,0)),"",INDIRECT("'SorP'!$A$"&amp;MATCH($J275,[3]SorP!$B$1:$B$6230,0))))</f>
        <v/>
      </c>
      <c r="U275" s="207"/>
      <c r="V275" s="208" t="e">
        <f>IF(C275="",NA(),IF(OR(C275="Smelter not listed",C275="Smelter not yet identified"),MATCH($B275&amp;$D275,'[3]Smelter Look-up'!$J:$J,0),MATCH($B275&amp;$C275,'[3]Smelter Look-up'!$J:$J,0)))</f>
        <v>#N/A</v>
      </c>
      <c r="X275" s="83">
        <f t="shared" si="13"/>
        <v>0</v>
      </c>
      <c r="AB275" s="84" t="str">
        <f t="shared" si="14"/>
        <v/>
      </c>
    </row>
    <row r="276" spans="1:28" s="83" customFormat="1" ht="20.25" customHeight="1">
      <c r="A276" s="206"/>
      <c r="B276" s="198" t="s">
        <v>236</v>
      </c>
      <c r="C276" s="199" t="s">
        <v>236</v>
      </c>
      <c r="D276" s="200"/>
      <c r="E276" s="198" t="s">
        <v>236</v>
      </c>
      <c r="F276" s="198" t="s">
        <v>236</v>
      </c>
      <c r="G276" s="198" t="s">
        <v>236</v>
      </c>
      <c r="H276" s="201" t="s">
        <v>236</v>
      </c>
      <c r="I276" s="202" t="s">
        <v>236</v>
      </c>
      <c r="J276" s="202" t="s">
        <v>236</v>
      </c>
      <c r="K276" s="203"/>
      <c r="L276" s="203"/>
      <c r="M276" s="203"/>
      <c r="N276" s="203"/>
      <c r="O276" s="203"/>
      <c r="P276" s="204"/>
      <c r="Q276" s="205"/>
      <c r="R276" s="198" t="s">
        <v>236</v>
      </c>
      <c r="S276" s="206" t="str">
        <f t="shared" ca="1" si="12"/>
        <v/>
      </c>
      <c r="T276" s="206" t="str">
        <f ca="1">IF(B276="","",IF(ISERROR(MATCH($J276,[3]SorP!$B$1:$B$6230,0)),"",INDIRECT("'SorP'!$A$"&amp;MATCH($J276,[3]SorP!$B$1:$B$6230,0))))</f>
        <v/>
      </c>
      <c r="U276" s="207"/>
      <c r="V276" s="208" t="e">
        <f>IF(C276="",NA(),IF(OR(C276="Smelter not listed",C276="Smelter not yet identified"),MATCH($B276&amp;$D276,'[3]Smelter Look-up'!$J:$J,0),MATCH($B276&amp;$C276,'[3]Smelter Look-up'!$J:$J,0)))</f>
        <v>#N/A</v>
      </c>
      <c r="X276" s="83">
        <f t="shared" si="13"/>
        <v>0</v>
      </c>
      <c r="AB276" s="84" t="str">
        <f t="shared" si="14"/>
        <v/>
      </c>
    </row>
    <row r="277" spans="1:28" s="83" customFormat="1" ht="20.25" customHeight="1">
      <c r="A277" s="206"/>
      <c r="B277" s="198" t="s">
        <v>236</v>
      </c>
      <c r="C277" s="199" t="s">
        <v>236</v>
      </c>
      <c r="D277" s="200"/>
      <c r="E277" s="198" t="s">
        <v>236</v>
      </c>
      <c r="F277" s="198" t="s">
        <v>236</v>
      </c>
      <c r="G277" s="198" t="s">
        <v>236</v>
      </c>
      <c r="H277" s="201" t="s">
        <v>236</v>
      </c>
      <c r="I277" s="202" t="s">
        <v>236</v>
      </c>
      <c r="J277" s="202" t="s">
        <v>236</v>
      </c>
      <c r="K277" s="203"/>
      <c r="L277" s="203"/>
      <c r="M277" s="203"/>
      <c r="N277" s="203"/>
      <c r="O277" s="203"/>
      <c r="P277" s="204"/>
      <c r="Q277" s="205"/>
      <c r="R277" s="198" t="s">
        <v>236</v>
      </c>
      <c r="S277" s="206" t="str">
        <f t="shared" ca="1" si="12"/>
        <v/>
      </c>
      <c r="T277" s="206" t="str">
        <f ca="1">IF(B277="","",IF(ISERROR(MATCH($J277,[3]SorP!$B$1:$B$6230,0)),"",INDIRECT("'SorP'!$A$"&amp;MATCH($J277,[3]SorP!$B$1:$B$6230,0))))</f>
        <v/>
      </c>
      <c r="U277" s="207"/>
      <c r="V277" s="208" t="e">
        <f>IF(C277="",NA(),IF(OR(C277="Smelter not listed",C277="Smelter not yet identified"),MATCH($B277&amp;$D277,'[3]Smelter Look-up'!$J:$J,0),MATCH($B277&amp;$C277,'[3]Smelter Look-up'!$J:$J,0)))</f>
        <v>#N/A</v>
      </c>
      <c r="X277" s="83">
        <f t="shared" si="13"/>
        <v>0</v>
      </c>
      <c r="AB277" s="84" t="str">
        <f t="shared" si="14"/>
        <v/>
      </c>
    </row>
    <row r="278" spans="1:28" s="83" customFormat="1" ht="20.25" customHeight="1">
      <c r="A278" s="206"/>
      <c r="B278" s="198" t="s">
        <v>236</v>
      </c>
      <c r="C278" s="199" t="s">
        <v>236</v>
      </c>
      <c r="D278" s="200"/>
      <c r="E278" s="198" t="s">
        <v>236</v>
      </c>
      <c r="F278" s="198" t="s">
        <v>236</v>
      </c>
      <c r="G278" s="198" t="s">
        <v>236</v>
      </c>
      <c r="H278" s="201" t="s">
        <v>236</v>
      </c>
      <c r="I278" s="202" t="s">
        <v>236</v>
      </c>
      <c r="J278" s="202" t="s">
        <v>236</v>
      </c>
      <c r="K278" s="203"/>
      <c r="L278" s="203"/>
      <c r="M278" s="203"/>
      <c r="N278" s="203"/>
      <c r="O278" s="203"/>
      <c r="P278" s="204"/>
      <c r="Q278" s="205"/>
      <c r="R278" s="198" t="s">
        <v>236</v>
      </c>
      <c r="S278" s="206" t="str">
        <f t="shared" ca="1" si="12"/>
        <v/>
      </c>
      <c r="T278" s="206" t="str">
        <f ca="1">IF(B278="","",IF(ISERROR(MATCH($J278,[3]SorP!$B$1:$B$6230,0)),"",INDIRECT("'SorP'!$A$"&amp;MATCH($J278,[3]SorP!$B$1:$B$6230,0))))</f>
        <v/>
      </c>
      <c r="U278" s="207"/>
      <c r="V278" s="208" t="e">
        <f>IF(C278="",NA(),IF(OR(C278="Smelter not listed",C278="Smelter not yet identified"),MATCH($B278&amp;$D278,'[3]Smelter Look-up'!$J:$J,0),MATCH($B278&amp;$C278,'[3]Smelter Look-up'!$J:$J,0)))</f>
        <v>#N/A</v>
      </c>
      <c r="X278" s="83">
        <f t="shared" si="13"/>
        <v>0</v>
      </c>
      <c r="AB278" s="84" t="str">
        <f t="shared" si="14"/>
        <v/>
      </c>
    </row>
    <row r="279" spans="1:28" s="83" customFormat="1" ht="20.25" customHeight="1">
      <c r="A279" s="206"/>
      <c r="B279" s="198" t="s">
        <v>236</v>
      </c>
      <c r="C279" s="199" t="s">
        <v>236</v>
      </c>
      <c r="D279" s="200"/>
      <c r="E279" s="198" t="s">
        <v>236</v>
      </c>
      <c r="F279" s="198" t="s">
        <v>236</v>
      </c>
      <c r="G279" s="198" t="s">
        <v>236</v>
      </c>
      <c r="H279" s="201" t="s">
        <v>236</v>
      </c>
      <c r="I279" s="202" t="s">
        <v>236</v>
      </c>
      <c r="J279" s="202" t="s">
        <v>236</v>
      </c>
      <c r="K279" s="203"/>
      <c r="L279" s="203"/>
      <c r="M279" s="203"/>
      <c r="N279" s="203"/>
      <c r="O279" s="203"/>
      <c r="P279" s="204"/>
      <c r="Q279" s="205"/>
      <c r="R279" s="198" t="s">
        <v>236</v>
      </c>
      <c r="S279" s="206" t="str">
        <f t="shared" ca="1" si="12"/>
        <v/>
      </c>
      <c r="T279" s="206" t="str">
        <f ca="1">IF(B279="","",IF(ISERROR(MATCH($J279,[3]SorP!$B$1:$B$6230,0)),"",INDIRECT("'SorP'!$A$"&amp;MATCH($J279,[3]SorP!$B$1:$B$6230,0))))</f>
        <v/>
      </c>
      <c r="U279" s="207"/>
      <c r="V279" s="208" t="e">
        <f>IF(C279="",NA(),IF(OR(C279="Smelter not listed",C279="Smelter not yet identified"),MATCH($B279&amp;$D279,'[3]Smelter Look-up'!$J:$J,0),MATCH($B279&amp;$C279,'[3]Smelter Look-up'!$J:$J,0)))</f>
        <v>#N/A</v>
      </c>
      <c r="X279" s="83">
        <f t="shared" si="13"/>
        <v>0</v>
      </c>
      <c r="AB279" s="84" t="str">
        <f t="shared" si="14"/>
        <v/>
      </c>
    </row>
    <row r="280" spans="1:28" s="83" customFormat="1" ht="20.25" customHeight="1">
      <c r="A280" s="206"/>
      <c r="B280" s="198" t="s">
        <v>236</v>
      </c>
      <c r="C280" s="199" t="s">
        <v>236</v>
      </c>
      <c r="D280" s="200"/>
      <c r="E280" s="198" t="s">
        <v>236</v>
      </c>
      <c r="F280" s="198" t="s">
        <v>236</v>
      </c>
      <c r="G280" s="198" t="s">
        <v>236</v>
      </c>
      <c r="H280" s="201" t="s">
        <v>236</v>
      </c>
      <c r="I280" s="202" t="s">
        <v>236</v>
      </c>
      <c r="J280" s="202" t="s">
        <v>236</v>
      </c>
      <c r="K280" s="203"/>
      <c r="L280" s="203"/>
      <c r="M280" s="203"/>
      <c r="N280" s="203"/>
      <c r="O280" s="203"/>
      <c r="P280" s="204"/>
      <c r="Q280" s="205"/>
      <c r="R280" s="198" t="s">
        <v>236</v>
      </c>
      <c r="S280" s="206" t="str">
        <f t="shared" ca="1" si="12"/>
        <v/>
      </c>
      <c r="T280" s="206" t="str">
        <f ca="1">IF(B280="","",IF(ISERROR(MATCH($J280,[3]SorP!$B$1:$B$6230,0)),"",INDIRECT("'SorP'!$A$"&amp;MATCH($J280,[3]SorP!$B$1:$B$6230,0))))</f>
        <v/>
      </c>
      <c r="U280" s="207"/>
      <c r="V280" s="208" t="e">
        <f>IF(C280="",NA(),IF(OR(C280="Smelter not listed",C280="Smelter not yet identified"),MATCH($B280&amp;$D280,'[3]Smelter Look-up'!$J:$J,0),MATCH($B280&amp;$C280,'[3]Smelter Look-up'!$J:$J,0)))</f>
        <v>#N/A</v>
      </c>
      <c r="X280" s="83">
        <f t="shared" si="13"/>
        <v>0</v>
      </c>
      <c r="AB280" s="84" t="str">
        <f t="shared" si="14"/>
        <v/>
      </c>
    </row>
    <row r="281" spans="1:28" s="83" customFormat="1" ht="20.25" customHeight="1">
      <c r="A281" s="206"/>
      <c r="B281" s="198" t="s">
        <v>236</v>
      </c>
      <c r="C281" s="199" t="s">
        <v>236</v>
      </c>
      <c r="D281" s="200"/>
      <c r="E281" s="198" t="s">
        <v>236</v>
      </c>
      <c r="F281" s="198" t="s">
        <v>236</v>
      </c>
      <c r="G281" s="198" t="s">
        <v>236</v>
      </c>
      <c r="H281" s="201" t="s">
        <v>236</v>
      </c>
      <c r="I281" s="202" t="s">
        <v>236</v>
      </c>
      <c r="J281" s="202" t="s">
        <v>236</v>
      </c>
      <c r="K281" s="203"/>
      <c r="L281" s="203"/>
      <c r="M281" s="203"/>
      <c r="N281" s="203"/>
      <c r="O281" s="203"/>
      <c r="P281" s="204"/>
      <c r="Q281" s="205"/>
      <c r="R281" s="198" t="s">
        <v>236</v>
      </c>
      <c r="S281" s="206" t="str">
        <f t="shared" ca="1" si="12"/>
        <v/>
      </c>
      <c r="T281" s="206" t="str">
        <f ca="1">IF(B281="","",IF(ISERROR(MATCH($J281,[3]SorP!$B$1:$B$6230,0)),"",INDIRECT("'SorP'!$A$"&amp;MATCH($J281,[3]SorP!$B$1:$B$6230,0))))</f>
        <v/>
      </c>
      <c r="U281" s="207"/>
      <c r="V281" s="208" t="e">
        <f>IF(C281="",NA(),IF(OR(C281="Smelter not listed",C281="Smelter not yet identified"),MATCH($B281&amp;$D281,'[3]Smelter Look-up'!$J:$J,0),MATCH($B281&amp;$C281,'[3]Smelter Look-up'!$J:$J,0)))</f>
        <v>#N/A</v>
      </c>
      <c r="X281" s="83">
        <f t="shared" si="13"/>
        <v>0</v>
      </c>
      <c r="AB281" s="84" t="str">
        <f t="shared" si="14"/>
        <v/>
      </c>
    </row>
    <row r="282" spans="1:28" s="83" customFormat="1" ht="20.25" customHeight="1">
      <c r="A282" s="206"/>
      <c r="B282" s="198" t="s">
        <v>236</v>
      </c>
      <c r="C282" s="199" t="s">
        <v>236</v>
      </c>
      <c r="D282" s="200"/>
      <c r="E282" s="198" t="s">
        <v>236</v>
      </c>
      <c r="F282" s="198" t="s">
        <v>236</v>
      </c>
      <c r="G282" s="198" t="s">
        <v>236</v>
      </c>
      <c r="H282" s="201" t="s">
        <v>236</v>
      </c>
      <c r="I282" s="202" t="s">
        <v>236</v>
      </c>
      <c r="J282" s="202" t="s">
        <v>236</v>
      </c>
      <c r="K282" s="203"/>
      <c r="L282" s="203"/>
      <c r="M282" s="203"/>
      <c r="N282" s="203"/>
      <c r="O282" s="203"/>
      <c r="P282" s="204"/>
      <c r="Q282" s="205"/>
      <c r="R282" s="198" t="s">
        <v>236</v>
      </c>
      <c r="S282" s="206" t="str">
        <f t="shared" ca="1" si="12"/>
        <v/>
      </c>
      <c r="T282" s="206" t="str">
        <f ca="1">IF(B282="","",IF(ISERROR(MATCH($J282,[3]SorP!$B$1:$B$6230,0)),"",INDIRECT("'SorP'!$A$"&amp;MATCH($J282,[3]SorP!$B$1:$B$6230,0))))</f>
        <v/>
      </c>
      <c r="U282" s="207"/>
      <c r="V282" s="208" t="e">
        <f>IF(C282="",NA(),IF(OR(C282="Smelter not listed",C282="Smelter not yet identified"),MATCH($B282&amp;$D282,'[3]Smelter Look-up'!$J:$J,0),MATCH($B282&amp;$C282,'[3]Smelter Look-up'!$J:$J,0)))</f>
        <v>#N/A</v>
      </c>
      <c r="X282" s="83">
        <f t="shared" si="13"/>
        <v>0</v>
      </c>
      <c r="AB282" s="84" t="str">
        <f t="shared" si="14"/>
        <v/>
      </c>
    </row>
    <row r="283" spans="1:28" s="83" customFormat="1" ht="20.25" customHeight="1">
      <c r="A283" s="206"/>
      <c r="B283" s="198" t="s">
        <v>236</v>
      </c>
      <c r="C283" s="199" t="s">
        <v>236</v>
      </c>
      <c r="D283" s="200"/>
      <c r="E283" s="198" t="s">
        <v>236</v>
      </c>
      <c r="F283" s="198" t="s">
        <v>236</v>
      </c>
      <c r="G283" s="198" t="s">
        <v>236</v>
      </c>
      <c r="H283" s="201" t="s">
        <v>236</v>
      </c>
      <c r="I283" s="202" t="s">
        <v>236</v>
      </c>
      <c r="J283" s="202" t="s">
        <v>236</v>
      </c>
      <c r="K283" s="203"/>
      <c r="L283" s="203"/>
      <c r="M283" s="203"/>
      <c r="N283" s="203"/>
      <c r="O283" s="203"/>
      <c r="P283" s="204"/>
      <c r="Q283" s="205"/>
      <c r="R283" s="198" t="s">
        <v>236</v>
      </c>
      <c r="S283" s="206" t="str">
        <f t="shared" ca="1" si="12"/>
        <v/>
      </c>
      <c r="T283" s="206" t="str">
        <f ca="1">IF(B283="","",IF(ISERROR(MATCH($J283,[3]SorP!$B$1:$B$6230,0)),"",INDIRECT("'SorP'!$A$"&amp;MATCH($J283,[3]SorP!$B$1:$B$6230,0))))</f>
        <v/>
      </c>
      <c r="U283" s="207"/>
      <c r="V283" s="208" t="e">
        <f>IF(C283="",NA(),IF(OR(C283="Smelter not listed",C283="Smelter not yet identified"),MATCH($B283&amp;$D283,'[3]Smelter Look-up'!$J:$J,0),MATCH($B283&amp;$C283,'[3]Smelter Look-up'!$J:$J,0)))</f>
        <v>#N/A</v>
      </c>
      <c r="X283" s="83">
        <f t="shared" si="13"/>
        <v>0</v>
      </c>
      <c r="AB283" s="84" t="str">
        <f t="shared" si="14"/>
        <v/>
      </c>
    </row>
    <row r="284" spans="1:28" s="83" customFormat="1" ht="20.25" customHeight="1">
      <c r="A284" s="206"/>
      <c r="B284" s="198" t="s">
        <v>236</v>
      </c>
      <c r="C284" s="199" t="s">
        <v>236</v>
      </c>
      <c r="D284" s="200"/>
      <c r="E284" s="198" t="s">
        <v>236</v>
      </c>
      <c r="F284" s="198" t="s">
        <v>236</v>
      </c>
      <c r="G284" s="198" t="s">
        <v>236</v>
      </c>
      <c r="H284" s="201" t="s">
        <v>236</v>
      </c>
      <c r="I284" s="202" t="s">
        <v>236</v>
      </c>
      <c r="J284" s="202" t="s">
        <v>236</v>
      </c>
      <c r="K284" s="203"/>
      <c r="L284" s="203"/>
      <c r="M284" s="203"/>
      <c r="N284" s="203"/>
      <c r="O284" s="203"/>
      <c r="P284" s="204"/>
      <c r="Q284" s="205"/>
      <c r="R284" s="198" t="s">
        <v>236</v>
      </c>
      <c r="S284" s="206" t="str">
        <f t="shared" ca="1" si="12"/>
        <v/>
      </c>
      <c r="T284" s="206" t="str">
        <f ca="1">IF(B284="","",IF(ISERROR(MATCH($J284,[3]SorP!$B$1:$B$6230,0)),"",INDIRECT("'SorP'!$A$"&amp;MATCH($J284,[3]SorP!$B$1:$B$6230,0))))</f>
        <v/>
      </c>
      <c r="U284" s="207"/>
      <c r="V284" s="208" t="e">
        <f>IF(C284="",NA(),IF(OR(C284="Smelter not listed",C284="Smelter not yet identified"),MATCH($B284&amp;$D284,'[3]Smelter Look-up'!$J:$J,0),MATCH($B284&amp;$C284,'[3]Smelter Look-up'!$J:$J,0)))</f>
        <v>#N/A</v>
      </c>
      <c r="X284" s="83">
        <f t="shared" si="13"/>
        <v>0</v>
      </c>
      <c r="AB284" s="84" t="str">
        <f t="shared" si="14"/>
        <v/>
      </c>
    </row>
    <row r="285" spans="1:28" s="83" customFormat="1" ht="20.25" customHeight="1">
      <c r="A285" s="206"/>
      <c r="B285" s="198" t="s">
        <v>236</v>
      </c>
      <c r="C285" s="199" t="s">
        <v>236</v>
      </c>
      <c r="D285" s="200"/>
      <c r="E285" s="198" t="s">
        <v>236</v>
      </c>
      <c r="F285" s="198" t="s">
        <v>236</v>
      </c>
      <c r="G285" s="198" t="s">
        <v>236</v>
      </c>
      <c r="H285" s="201" t="s">
        <v>236</v>
      </c>
      <c r="I285" s="202" t="s">
        <v>236</v>
      </c>
      <c r="J285" s="202" t="s">
        <v>236</v>
      </c>
      <c r="K285" s="203"/>
      <c r="L285" s="203"/>
      <c r="M285" s="203"/>
      <c r="N285" s="203"/>
      <c r="O285" s="203"/>
      <c r="P285" s="204"/>
      <c r="Q285" s="205"/>
      <c r="R285" s="198" t="s">
        <v>236</v>
      </c>
      <c r="S285" s="206" t="str">
        <f t="shared" ca="1" si="12"/>
        <v/>
      </c>
      <c r="T285" s="206" t="str">
        <f ca="1">IF(B285="","",IF(ISERROR(MATCH($J285,[3]SorP!$B$1:$B$6230,0)),"",INDIRECT("'SorP'!$A$"&amp;MATCH($J285,[3]SorP!$B$1:$B$6230,0))))</f>
        <v/>
      </c>
      <c r="U285" s="207"/>
      <c r="V285" s="208" t="e">
        <f>IF(C285="",NA(),IF(OR(C285="Smelter not listed",C285="Smelter not yet identified"),MATCH($B285&amp;$D285,'[3]Smelter Look-up'!$J:$J,0),MATCH($B285&amp;$C285,'[3]Smelter Look-up'!$J:$J,0)))</f>
        <v>#N/A</v>
      </c>
      <c r="X285" s="83">
        <f t="shared" si="13"/>
        <v>0</v>
      </c>
      <c r="AB285" s="84" t="str">
        <f t="shared" si="14"/>
        <v/>
      </c>
    </row>
    <row r="286" spans="1:28" s="83" customFormat="1" ht="20.25" customHeight="1">
      <c r="A286" s="206"/>
      <c r="B286" s="198" t="s">
        <v>236</v>
      </c>
      <c r="C286" s="199" t="s">
        <v>236</v>
      </c>
      <c r="D286" s="200"/>
      <c r="E286" s="198" t="s">
        <v>236</v>
      </c>
      <c r="F286" s="198" t="s">
        <v>236</v>
      </c>
      <c r="G286" s="198" t="s">
        <v>236</v>
      </c>
      <c r="H286" s="201" t="s">
        <v>236</v>
      </c>
      <c r="I286" s="202" t="s">
        <v>236</v>
      </c>
      <c r="J286" s="202" t="s">
        <v>236</v>
      </c>
      <c r="K286" s="203"/>
      <c r="L286" s="203"/>
      <c r="M286" s="203"/>
      <c r="N286" s="203"/>
      <c r="O286" s="203"/>
      <c r="P286" s="204"/>
      <c r="Q286" s="205"/>
      <c r="R286" s="198" t="s">
        <v>236</v>
      </c>
      <c r="S286" s="206" t="str">
        <f t="shared" ca="1" si="12"/>
        <v/>
      </c>
      <c r="T286" s="206" t="str">
        <f ca="1">IF(B286="","",IF(ISERROR(MATCH($J286,[3]SorP!$B$1:$B$6230,0)),"",INDIRECT("'SorP'!$A$"&amp;MATCH($J286,[3]SorP!$B$1:$B$6230,0))))</f>
        <v/>
      </c>
      <c r="U286" s="207"/>
      <c r="V286" s="208" t="e">
        <f>IF(C286="",NA(),IF(OR(C286="Smelter not listed",C286="Smelter not yet identified"),MATCH($B286&amp;$D286,'[3]Smelter Look-up'!$J:$J,0),MATCH($B286&amp;$C286,'[3]Smelter Look-up'!$J:$J,0)))</f>
        <v>#N/A</v>
      </c>
      <c r="X286" s="83">
        <f t="shared" si="13"/>
        <v>0</v>
      </c>
      <c r="AB286" s="84" t="str">
        <f t="shared" si="14"/>
        <v/>
      </c>
    </row>
    <row r="287" spans="1:28" s="83" customFormat="1" ht="20.25" customHeight="1">
      <c r="A287" s="206"/>
      <c r="B287" s="198" t="s">
        <v>236</v>
      </c>
      <c r="C287" s="199" t="s">
        <v>236</v>
      </c>
      <c r="D287" s="200"/>
      <c r="E287" s="198" t="s">
        <v>236</v>
      </c>
      <c r="F287" s="198" t="s">
        <v>236</v>
      </c>
      <c r="G287" s="198" t="s">
        <v>236</v>
      </c>
      <c r="H287" s="201" t="s">
        <v>236</v>
      </c>
      <c r="I287" s="202" t="s">
        <v>236</v>
      </c>
      <c r="J287" s="202" t="s">
        <v>236</v>
      </c>
      <c r="K287" s="203"/>
      <c r="L287" s="203"/>
      <c r="M287" s="203"/>
      <c r="N287" s="203"/>
      <c r="O287" s="203"/>
      <c r="P287" s="204"/>
      <c r="Q287" s="205"/>
      <c r="R287" s="198" t="s">
        <v>236</v>
      </c>
      <c r="S287" s="206" t="str">
        <f t="shared" ca="1" si="12"/>
        <v/>
      </c>
      <c r="T287" s="206" t="str">
        <f ca="1">IF(B287="","",IF(ISERROR(MATCH($J287,[3]SorP!$B$1:$B$6230,0)),"",INDIRECT("'SorP'!$A$"&amp;MATCH($J287,[3]SorP!$B$1:$B$6230,0))))</f>
        <v/>
      </c>
      <c r="U287" s="207"/>
      <c r="V287" s="208" t="e">
        <f>IF(C287="",NA(),IF(OR(C287="Smelter not listed",C287="Smelter not yet identified"),MATCH($B287&amp;$D287,'[3]Smelter Look-up'!$J:$J,0),MATCH($B287&amp;$C287,'[3]Smelter Look-up'!$J:$J,0)))</f>
        <v>#N/A</v>
      </c>
      <c r="X287" s="83">
        <f t="shared" si="13"/>
        <v>0</v>
      </c>
      <c r="AB287" s="84" t="str">
        <f t="shared" si="14"/>
        <v/>
      </c>
    </row>
    <row r="288" spans="1:28" s="83" customFormat="1" ht="20.25" customHeight="1">
      <c r="A288" s="206"/>
      <c r="B288" s="198" t="s">
        <v>236</v>
      </c>
      <c r="C288" s="199" t="s">
        <v>236</v>
      </c>
      <c r="D288" s="200"/>
      <c r="E288" s="198" t="s">
        <v>236</v>
      </c>
      <c r="F288" s="198" t="s">
        <v>236</v>
      </c>
      <c r="G288" s="198" t="s">
        <v>236</v>
      </c>
      <c r="H288" s="201" t="s">
        <v>236</v>
      </c>
      <c r="I288" s="202" t="s">
        <v>236</v>
      </c>
      <c r="J288" s="202" t="s">
        <v>236</v>
      </c>
      <c r="K288" s="203"/>
      <c r="L288" s="203"/>
      <c r="M288" s="203"/>
      <c r="N288" s="203"/>
      <c r="O288" s="203"/>
      <c r="P288" s="204"/>
      <c r="Q288" s="205"/>
      <c r="R288" s="198" t="s">
        <v>236</v>
      </c>
      <c r="S288" s="206" t="str">
        <f t="shared" ca="1" si="12"/>
        <v/>
      </c>
      <c r="T288" s="206" t="str">
        <f ca="1">IF(B288="","",IF(ISERROR(MATCH($J288,[3]SorP!$B$1:$B$6230,0)),"",INDIRECT("'SorP'!$A$"&amp;MATCH($J288,[3]SorP!$B$1:$B$6230,0))))</f>
        <v/>
      </c>
      <c r="U288" s="207"/>
      <c r="V288" s="208" t="e">
        <f>IF(C288="",NA(),IF(OR(C288="Smelter not listed",C288="Smelter not yet identified"),MATCH($B288&amp;$D288,'[3]Smelter Look-up'!$J:$J,0),MATCH($B288&amp;$C288,'[3]Smelter Look-up'!$J:$J,0)))</f>
        <v>#N/A</v>
      </c>
      <c r="X288" s="83">
        <f t="shared" si="13"/>
        <v>0</v>
      </c>
      <c r="AB288" s="84" t="str">
        <f t="shared" si="14"/>
        <v/>
      </c>
    </row>
    <row r="289" spans="1:28" s="83" customFormat="1" ht="20.25" customHeight="1">
      <c r="A289" s="206"/>
      <c r="B289" s="198" t="s">
        <v>236</v>
      </c>
      <c r="C289" s="199" t="s">
        <v>236</v>
      </c>
      <c r="D289" s="200"/>
      <c r="E289" s="198" t="s">
        <v>236</v>
      </c>
      <c r="F289" s="198" t="s">
        <v>236</v>
      </c>
      <c r="G289" s="198" t="s">
        <v>236</v>
      </c>
      <c r="H289" s="201" t="s">
        <v>236</v>
      </c>
      <c r="I289" s="202" t="s">
        <v>236</v>
      </c>
      <c r="J289" s="202" t="s">
        <v>236</v>
      </c>
      <c r="K289" s="203"/>
      <c r="L289" s="203"/>
      <c r="M289" s="203"/>
      <c r="N289" s="203"/>
      <c r="O289" s="203"/>
      <c r="P289" s="204"/>
      <c r="Q289" s="205"/>
      <c r="R289" s="198" t="s">
        <v>236</v>
      </c>
      <c r="S289" s="206" t="str">
        <f t="shared" ca="1" si="12"/>
        <v/>
      </c>
      <c r="T289" s="206" t="str">
        <f ca="1">IF(B289="","",IF(ISERROR(MATCH($J289,[3]SorP!$B$1:$B$6230,0)),"",INDIRECT("'SorP'!$A$"&amp;MATCH($J289,[3]SorP!$B$1:$B$6230,0))))</f>
        <v/>
      </c>
      <c r="U289" s="207"/>
      <c r="V289" s="208" t="e">
        <f>IF(C289="",NA(),IF(OR(C289="Smelter not listed",C289="Smelter not yet identified"),MATCH($B289&amp;$D289,'[3]Smelter Look-up'!$J:$J,0),MATCH($B289&amp;$C289,'[3]Smelter Look-up'!$J:$J,0)))</f>
        <v>#N/A</v>
      </c>
      <c r="X289" s="83">
        <f t="shared" si="13"/>
        <v>0</v>
      </c>
      <c r="AB289" s="84" t="str">
        <f t="shared" si="14"/>
        <v/>
      </c>
    </row>
    <row r="290" spans="1:28" s="83" customFormat="1" ht="20.25" customHeight="1">
      <c r="A290" s="206"/>
      <c r="B290" s="198" t="s">
        <v>236</v>
      </c>
      <c r="C290" s="199" t="s">
        <v>236</v>
      </c>
      <c r="D290" s="200"/>
      <c r="E290" s="198" t="s">
        <v>236</v>
      </c>
      <c r="F290" s="198" t="s">
        <v>236</v>
      </c>
      <c r="G290" s="198" t="s">
        <v>236</v>
      </c>
      <c r="H290" s="201" t="s">
        <v>236</v>
      </c>
      <c r="I290" s="202" t="s">
        <v>236</v>
      </c>
      <c r="J290" s="202" t="s">
        <v>236</v>
      </c>
      <c r="K290" s="203"/>
      <c r="L290" s="203"/>
      <c r="M290" s="203"/>
      <c r="N290" s="203"/>
      <c r="O290" s="203"/>
      <c r="P290" s="204"/>
      <c r="Q290" s="205"/>
      <c r="R290" s="198" t="s">
        <v>236</v>
      </c>
      <c r="S290" s="206" t="str">
        <f t="shared" ca="1" si="12"/>
        <v/>
      </c>
      <c r="T290" s="206" t="str">
        <f ca="1">IF(B290="","",IF(ISERROR(MATCH($J290,[3]SorP!$B$1:$B$6230,0)),"",INDIRECT("'SorP'!$A$"&amp;MATCH($J290,[3]SorP!$B$1:$B$6230,0))))</f>
        <v/>
      </c>
      <c r="U290" s="207"/>
      <c r="V290" s="208" t="e">
        <f>IF(C290="",NA(),IF(OR(C290="Smelter not listed",C290="Smelter not yet identified"),MATCH($B290&amp;$D290,'[3]Smelter Look-up'!$J:$J,0),MATCH($B290&amp;$C290,'[3]Smelter Look-up'!$J:$J,0)))</f>
        <v>#N/A</v>
      </c>
      <c r="X290" s="83">
        <f t="shared" si="13"/>
        <v>0</v>
      </c>
      <c r="AB290" s="84" t="str">
        <f t="shared" si="14"/>
        <v/>
      </c>
    </row>
    <row r="291" spans="1:28" s="83" customFormat="1" ht="20.25" customHeight="1">
      <c r="A291" s="206"/>
      <c r="B291" s="198" t="s">
        <v>236</v>
      </c>
      <c r="C291" s="199" t="s">
        <v>236</v>
      </c>
      <c r="D291" s="200"/>
      <c r="E291" s="198" t="s">
        <v>236</v>
      </c>
      <c r="F291" s="198" t="s">
        <v>236</v>
      </c>
      <c r="G291" s="198" t="s">
        <v>236</v>
      </c>
      <c r="H291" s="201" t="s">
        <v>236</v>
      </c>
      <c r="I291" s="202" t="s">
        <v>236</v>
      </c>
      <c r="J291" s="202" t="s">
        <v>236</v>
      </c>
      <c r="K291" s="203"/>
      <c r="L291" s="203"/>
      <c r="M291" s="203"/>
      <c r="N291" s="203"/>
      <c r="O291" s="203"/>
      <c r="P291" s="204"/>
      <c r="Q291" s="205"/>
      <c r="R291" s="198" t="s">
        <v>236</v>
      </c>
      <c r="S291" s="206" t="str">
        <f t="shared" ca="1" si="12"/>
        <v/>
      </c>
      <c r="T291" s="206" t="str">
        <f ca="1">IF(B291="","",IF(ISERROR(MATCH($J291,[3]SorP!$B$1:$B$6230,0)),"",INDIRECT("'SorP'!$A$"&amp;MATCH($J291,[3]SorP!$B$1:$B$6230,0))))</f>
        <v/>
      </c>
      <c r="U291" s="207"/>
      <c r="V291" s="208" t="e">
        <f>IF(C291="",NA(),IF(OR(C291="Smelter not listed",C291="Smelter not yet identified"),MATCH($B291&amp;$D291,'[3]Smelter Look-up'!$J:$J,0),MATCH($B291&amp;$C291,'[3]Smelter Look-up'!$J:$J,0)))</f>
        <v>#N/A</v>
      </c>
      <c r="X291" s="83">
        <f t="shared" si="13"/>
        <v>0</v>
      </c>
      <c r="AB291" s="84" t="str">
        <f t="shared" si="14"/>
        <v/>
      </c>
    </row>
    <row r="292" spans="1:28" s="83" customFormat="1" ht="20.25" customHeight="1">
      <c r="A292" s="206"/>
      <c r="B292" s="198" t="s">
        <v>236</v>
      </c>
      <c r="C292" s="199" t="s">
        <v>236</v>
      </c>
      <c r="D292" s="200"/>
      <c r="E292" s="198" t="s">
        <v>236</v>
      </c>
      <c r="F292" s="198" t="s">
        <v>236</v>
      </c>
      <c r="G292" s="198" t="s">
        <v>236</v>
      </c>
      <c r="H292" s="201" t="s">
        <v>236</v>
      </c>
      <c r="I292" s="202" t="s">
        <v>236</v>
      </c>
      <c r="J292" s="202" t="s">
        <v>236</v>
      </c>
      <c r="K292" s="203"/>
      <c r="L292" s="203"/>
      <c r="M292" s="203"/>
      <c r="N292" s="203"/>
      <c r="O292" s="203"/>
      <c r="P292" s="204"/>
      <c r="Q292" s="205"/>
      <c r="R292" s="198" t="s">
        <v>236</v>
      </c>
      <c r="S292" s="206" t="str">
        <f t="shared" ca="1" si="12"/>
        <v/>
      </c>
      <c r="T292" s="206" t="str">
        <f ca="1">IF(B292="","",IF(ISERROR(MATCH($J292,[3]SorP!$B$1:$B$6230,0)),"",INDIRECT("'SorP'!$A$"&amp;MATCH($J292,[3]SorP!$B$1:$B$6230,0))))</f>
        <v/>
      </c>
      <c r="U292" s="207"/>
      <c r="V292" s="208" t="e">
        <f>IF(C292="",NA(),IF(OR(C292="Smelter not listed",C292="Smelter not yet identified"),MATCH($B292&amp;$D292,'[3]Smelter Look-up'!$J:$J,0),MATCH($B292&amp;$C292,'[3]Smelter Look-up'!$J:$J,0)))</f>
        <v>#N/A</v>
      </c>
      <c r="X292" s="83">
        <f t="shared" si="13"/>
        <v>0</v>
      </c>
      <c r="AB292" s="84" t="str">
        <f t="shared" si="14"/>
        <v/>
      </c>
    </row>
    <row r="293" spans="1:28" s="83" customFormat="1" ht="20.25" customHeight="1">
      <c r="A293" s="206"/>
      <c r="B293" s="198" t="s">
        <v>236</v>
      </c>
      <c r="C293" s="199" t="s">
        <v>236</v>
      </c>
      <c r="D293" s="200"/>
      <c r="E293" s="198" t="s">
        <v>236</v>
      </c>
      <c r="F293" s="198" t="s">
        <v>236</v>
      </c>
      <c r="G293" s="198" t="s">
        <v>236</v>
      </c>
      <c r="H293" s="201" t="s">
        <v>236</v>
      </c>
      <c r="I293" s="202" t="s">
        <v>236</v>
      </c>
      <c r="J293" s="202" t="s">
        <v>236</v>
      </c>
      <c r="K293" s="203"/>
      <c r="L293" s="203"/>
      <c r="M293" s="203"/>
      <c r="N293" s="203"/>
      <c r="O293" s="203"/>
      <c r="P293" s="204"/>
      <c r="Q293" s="205"/>
      <c r="R293" s="198" t="s">
        <v>236</v>
      </c>
      <c r="S293" s="206" t="str">
        <f t="shared" ca="1" si="12"/>
        <v/>
      </c>
      <c r="T293" s="206" t="str">
        <f ca="1">IF(B293="","",IF(ISERROR(MATCH($J293,[3]SorP!$B$1:$B$6230,0)),"",INDIRECT("'SorP'!$A$"&amp;MATCH($J293,[3]SorP!$B$1:$B$6230,0))))</f>
        <v/>
      </c>
      <c r="U293" s="207"/>
      <c r="V293" s="208" t="e">
        <f>IF(C293="",NA(),IF(OR(C293="Smelter not listed",C293="Smelter not yet identified"),MATCH($B293&amp;$D293,'[3]Smelter Look-up'!$J:$J,0),MATCH($B293&amp;$C293,'[3]Smelter Look-up'!$J:$J,0)))</f>
        <v>#N/A</v>
      </c>
      <c r="X293" s="83">
        <f t="shared" si="13"/>
        <v>0</v>
      </c>
      <c r="AB293" s="84" t="str">
        <f t="shared" si="14"/>
        <v/>
      </c>
    </row>
    <row r="294" spans="1:28" s="83" customFormat="1" ht="20.25" customHeight="1">
      <c r="A294" s="206"/>
      <c r="B294" s="198" t="s">
        <v>236</v>
      </c>
      <c r="C294" s="199" t="s">
        <v>236</v>
      </c>
      <c r="D294" s="200"/>
      <c r="E294" s="198" t="s">
        <v>236</v>
      </c>
      <c r="F294" s="198" t="s">
        <v>236</v>
      </c>
      <c r="G294" s="198" t="s">
        <v>236</v>
      </c>
      <c r="H294" s="201" t="s">
        <v>236</v>
      </c>
      <c r="I294" s="202" t="s">
        <v>236</v>
      </c>
      <c r="J294" s="202" t="s">
        <v>236</v>
      </c>
      <c r="K294" s="203"/>
      <c r="L294" s="203"/>
      <c r="M294" s="203"/>
      <c r="N294" s="203"/>
      <c r="O294" s="203"/>
      <c r="P294" s="204"/>
      <c r="Q294" s="205"/>
      <c r="R294" s="198" t="s">
        <v>236</v>
      </c>
      <c r="S294" s="206" t="str">
        <f t="shared" ca="1" si="12"/>
        <v/>
      </c>
      <c r="T294" s="206" t="str">
        <f ca="1">IF(B294="","",IF(ISERROR(MATCH($J294,[3]SorP!$B$1:$B$6230,0)),"",INDIRECT("'SorP'!$A$"&amp;MATCH($J294,[3]SorP!$B$1:$B$6230,0))))</f>
        <v/>
      </c>
      <c r="U294" s="207"/>
      <c r="V294" s="208" t="e">
        <f>IF(C294="",NA(),IF(OR(C294="Smelter not listed",C294="Smelter not yet identified"),MATCH($B294&amp;$D294,'[3]Smelter Look-up'!$J:$J,0),MATCH($B294&amp;$C294,'[3]Smelter Look-up'!$J:$J,0)))</f>
        <v>#N/A</v>
      </c>
      <c r="X294" s="83">
        <f t="shared" si="13"/>
        <v>0</v>
      </c>
      <c r="AB294" s="84" t="str">
        <f t="shared" si="14"/>
        <v/>
      </c>
    </row>
    <row r="295" spans="1:28" s="83" customFormat="1" ht="20.25" customHeight="1">
      <c r="A295" s="206"/>
      <c r="B295" s="198" t="s">
        <v>236</v>
      </c>
      <c r="C295" s="199" t="s">
        <v>236</v>
      </c>
      <c r="D295" s="200"/>
      <c r="E295" s="198" t="s">
        <v>236</v>
      </c>
      <c r="F295" s="198" t="s">
        <v>236</v>
      </c>
      <c r="G295" s="198" t="s">
        <v>236</v>
      </c>
      <c r="H295" s="201" t="s">
        <v>236</v>
      </c>
      <c r="I295" s="202" t="s">
        <v>236</v>
      </c>
      <c r="J295" s="202" t="s">
        <v>236</v>
      </c>
      <c r="K295" s="203"/>
      <c r="L295" s="203"/>
      <c r="M295" s="203"/>
      <c r="N295" s="203"/>
      <c r="O295" s="203"/>
      <c r="P295" s="204"/>
      <c r="Q295" s="205"/>
      <c r="R295" s="198" t="s">
        <v>236</v>
      </c>
      <c r="S295" s="206" t="str">
        <f t="shared" ca="1" si="12"/>
        <v/>
      </c>
      <c r="T295" s="206" t="str">
        <f ca="1">IF(B295="","",IF(ISERROR(MATCH($J295,[3]SorP!$B$1:$B$6230,0)),"",INDIRECT("'SorP'!$A$"&amp;MATCH($J295,[3]SorP!$B$1:$B$6230,0))))</f>
        <v/>
      </c>
      <c r="U295" s="207"/>
      <c r="V295" s="208" t="e">
        <f>IF(C295="",NA(),IF(OR(C295="Smelter not listed",C295="Smelter not yet identified"),MATCH($B295&amp;$D295,'[3]Smelter Look-up'!$J:$J,0),MATCH($B295&amp;$C295,'[3]Smelter Look-up'!$J:$J,0)))</f>
        <v>#N/A</v>
      </c>
      <c r="X295" s="83">
        <f t="shared" si="13"/>
        <v>0</v>
      </c>
      <c r="AB295" s="84" t="str">
        <f t="shared" si="14"/>
        <v/>
      </c>
    </row>
    <row r="296" spans="1:28" s="83" customFormat="1" ht="20.25" customHeight="1">
      <c r="A296" s="206"/>
      <c r="B296" s="198" t="s">
        <v>236</v>
      </c>
      <c r="C296" s="199" t="s">
        <v>236</v>
      </c>
      <c r="D296" s="200"/>
      <c r="E296" s="198" t="s">
        <v>236</v>
      </c>
      <c r="F296" s="198" t="s">
        <v>236</v>
      </c>
      <c r="G296" s="198" t="s">
        <v>236</v>
      </c>
      <c r="H296" s="201" t="s">
        <v>236</v>
      </c>
      <c r="I296" s="202" t="s">
        <v>236</v>
      </c>
      <c r="J296" s="202" t="s">
        <v>236</v>
      </c>
      <c r="K296" s="203"/>
      <c r="L296" s="203"/>
      <c r="M296" s="203"/>
      <c r="N296" s="203"/>
      <c r="O296" s="203"/>
      <c r="P296" s="204"/>
      <c r="Q296" s="205"/>
      <c r="R296" s="198" t="s">
        <v>236</v>
      </c>
      <c r="S296" s="206" t="str">
        <f t="shared" ref="S296:S359" ca="1" si="15">IF(B296="","",IF(ISERROR(MATCH($E296,CL,0)),"Unknown",INDIRECT("'C'!$A$"&amp;MATCH($E296,CL,0)+1)))</f>
        <v/>
      </c>
      <c r="T296" s="206" t="str">
        <f ca="1">IF(B296="","",IF(ISERROR(MATCH($J296,[3]SorP!$B$1:$B$6230,0)),"",INDIRECT("'SorP'!$A$"&amp;MATCH($J296,[3]SorP!$B$1:$B$6230,0))))</f>
        <v/>
      </c>
      <c r="U296" s="207"/>
      <c r="V296" s="208" t="e">
        <f>IF(C296="",NA(),IF(OR(C296="Smelter not listed",C296="Smelter not yet identified"),MATCH($B296&amp;$D296,'[3]Smelter Look-up'!$J:$J,0),MATCH($B296&amp;$C296,'[3]Smelter Look-up'!$J:$J,0)))</f>
        <v>#N/A</v>
      </c>
      <c r="X296" s="83">
        <f t="shared" si="13"/>
        <v>0</v>
      </c>
      <c r="AB296" s="84" t="str">
        <f t="shared" si="14"/>
        <v/>
      </c>
    </row>
    <row r="297" spans="1:28" s="83" customFormat="1" ht="20.25" customHeight="1">
      <c r="A297" s="206"/>
      <c r="B297" s="198" t="s">
        <v>236</v>
      </c>
      <c r="C297" s="199" t="s">
        <v>236</v>
      </c>
      <c r="D297" s="200"/>
      <c r="E297" s="198" t="s">
        <v>236</v>
      </c>
      <c r="F297" s="198" t="s">
        <v>236</v>
      </c>
      <c r="G297" s="198" t="s">
        <v>236</v>
      </c>
      <c r="H297" s="201" t="s">
        <v>236</v>
      </c>
      <c r="I297" s="202" t="s">
        <v>236</v>
      </c>
      <c r="J297" s="202" t="s">
        <v>236</v>
      </c>
      <c r="K297" s="203"/>
      <c r="L297" s="203"/>
      <c r="M297" s="203"/>
      <c r="N297" s="203"/>
      <c r="O297" s="203"/>
      <c r="P297" s="204"/>
      <c r="Q297" s="205"/>
      <c r="R297" s="198" t="s">
        <v>236</v>
      </c>
      <c r="S297" s="206" t="str">
        <f t="shared" ca="1" si="15"/>
        <v/>
      </c>
      <c r="T297" s="206" t="str">
        <f ca="1">IF(B297="","",IF(ISERROR(MATCH($J297,[3]SorP!$B$1:$B$6230,0)),"",INDIRECT("'SorP'!$A$"&amp;MATCH($J297,[3]SorP!$B$1:$B$6230,0))))</f>
        <v/>
      </c>
      <c r="U297" s="207"/>
      <c r="V297" s="208" t="e">
        <f>IF(C297="",NA(),IF(OR(C297="Smelter not listed",C297="Smelter not yet identified"),MATCH($B297&amp;$D297,'[3]Smelter Look-up'!$J:$J,0),MATCH($B297&amp;$C297,'[3]Smelter Look-up'!$J:$J,0)))</f>
        <v>#N/A</v>
      </c>
      <c r="X297" s="83">
        <f t="shared" si="13"/>
        <v>0</v>
      </c>
      <c r="AB297" s="84" t="str">
        <f t="shared" si="14"/>
        <v/>
      </c>
    </row>
    <row r="298" spans="1:28" s="83" customFormat="1" ht="20.25" customHeight="1">
      <c r="A298" s="206"/>
      <c r="B298" s="198" t="s">
        <v>236</v>
      </c>
      <c r="C298" s="199" t="s">
        <v>236</v>
      </c>
      <c r="D298" s="200"/>
      <c r="E298" s="198" t="s">
        <v>236</v>
      </c>
      <c r="F298" s="198" t="s">
        <v>236</v>
      </c>
      <c r="G298" s="198" t="s">
        <v>236</v>
      </c>
      <c r="H298" s="201" t="s">
        <v>236</v>
      </c>
      <c r="I298" s="202" t="s">
        <v>236</v>
      </c>
      <c r="J298" s="202" t="s">
        <v>236</v>
      </c>
      <c r="K298" s="203"/>
      <c r="L298" s="203"/>
      <c r="M298" s="203"/>
      <c r="N298" s="203"/>
      <c r="O298" s="203"/>
      <c r="P298" s="204"/>
      <c r="Q298" s="205"/>
      <c r="R298" s="198" t="s">
        <v>236</v>
      </c>
      <c r="S298" s="206" t="str">
        <f t="shared" ca="1" si="15"/>
        <v/>
      </c>
      <c r="T298" s="206" t="str">
        <f ca="1">IF(B298="","",IF(ISERROR(MATCH($J298,[3]SorP!$B$1:$B$6230,0)),"",INDIRECT("'SorP'!$A$"&amp;MATCH($J298,[3]SorP!$B$1:$B$6230,0))))</f>
        <v/>
      </c>
      <c r="U298" s="207"/>
      <c r="V298" s="208" t="e">
        <f>IF(C298="",NA(),IF(OR(C298="Smelter not listed",C298="Smelter not yet identified"),MATCH($B298&amp;$D298,'[3]Smelter Look-up'!$J:$J,0),MATCH($B298&amp;$C298,'[3]Smelter Look-up'!$J:$J,0)))</f>
        <v>#N/A</v>
      </c>
      <c r="X298" s="83">
        <f t="shared" si="13"/>
        <v>0</v>
      </c>
      <c r="AB298" s="84" t="str">
        <f t="shared" si="14"/>
        <v/>
      </c>
    </row>
    <row r="299" spans="1:28" s="83" customFormat="1" ht="20.25" customHeight="1">
      <c r="A299" s="206"/>
      <c r="B299" s="198" t="s">
        <v>236</v>
      </c>
      <c r="C299" s="199" t="s">
        <v>236</v>
      </c>
      <c r="D299" s="200"/>
      <c r="E299" s="198" t="s">
        <v>236</v>
      </c>
      <c r="F299" s="198" t="s">
        <v>236</v>
      </c>
      <c r="G299" s="198" t="s">
        <v>236</v>
      </c>
      <c r="H299" s="201" t="s">
        <v>236</v>
      </c>
      <c r="I299" s="202" t="s">
        <v>236</v>
      </c>
      <c r="J299" s="202" t="s">
        <v>236</v>
      </c>
      <c r="K299" s="203"/>
      <c r="L299" s="203"/>
      <c r="M299" s="203"/>
      <c r="N299" s="203"/>
      <c r="O299" s="203"/>
      <c r="P299" s="204"/>
      <c r="Q299" s="205"/>
      <c r="R299" s="198" t="s">
        <v>236</v>
      </c>
      <c r="S299" s="206" t="str">
        <f t="shared" ca="1" si="15"/>
        <v/>
      </c>
      <c r="T299" s="206" t="str">
        <f ca="1">IF(B299="","",IF(ISERROR(MATCH($J299,[3]SorP!$B$1:$B$6230,0)),"",INDIRECT("'SorP'!$A$"&amp;MATCH($J299,[3]SorP!$B$1:$B$6230,0))))</f>
        <v/>
      </c>
      <c r="U299" s="207"/>
      <c r="V299" s="208" t="e">
        <f>IF(C299="",NA(),IF(OR(C299="Smelter not listed",C299="Smelter not yet identified"),MATCH($B299&amp;$D299,'[3]Smelter Look-up'!$J:$J,0),MATCH($B299&amp;$C299,'[3]Smelter Look-up'!$J:$J,0)))</f>
        <v>#N/A</v>
      </c>
      <c r="X299" s="83">
        <f t="shared" si="13"/>
        <v>0</v>
      </c>
      <c r="AB299" s="84" t="str">
        <f t="shared" si="14"/>
        <v/>
      </c>
    </row>
    <row r="300" spans="1:28" s="83" customFormat="1" ht="20.25" customHeight="1">
      <c r="A300" s="206"/>
      <c r="B300" s="198" t="s">
        <v>236</v>
      </c>
      <c r="C300" s="199" t="s">
        <v>236</v>
      </c>
      <c r="D300" s="200"/>
      <c r="E300" s="198" t="s">
        <v>236</v>
      </c>
      <c r="F300" s="198" t="s">
        <v>236</v>
      </c>
      <c r="G300" s="198" t="s">
        <v>236</v>
      </c>
      <c r="H300" s="201" t="s">
        <v>236</v>
      </c>
      <c r="I300" s="202" t="s">
        <v>236</v>
      </c>
      <c r="J300" s="202" t="s">
        <v>236</v>
      </c>
      <c r="K300" s="203"/>
      <c r="L300" s="203"/>
      <c r="M300" s="203"/>
      <c r="N300" s="203"/>
      <c r="O300" s="203"/>
      <c r="P300" s="204"/>
      <c r="Q300" s="205"/>
      <c r="R300" s="198" t="s">
        <v>236</v>
      </c>
      <c r="S300" s="206" t="str">
        <f t="shared" ca="1" si="15"/>
        <v/>
      </c>
      <c r="T300" s="206" t="str">
        <f ca="1">IF(B300="","",IF(ISERROR(MATCH($J300,[3]SorP!$B$1:$B$6230,0)),"",INDIRECT("'SorP'!$A$"&amp;MATCH($J300,[3]SorP!$B$1:$B$6230,0))))</f>
        <v/>
      </c>
      <c r="U300" s="207"/>
      <c r="V300" s="208" t="e">
        <f>IF(C300="",NA(),IF(OR(C300="Smelter not listed",C300="Smelter not yet identified"),MATCH($B300&amp;$D300,'[3]Smelter Look-up'!$J:$J,0),MATCH($B300&amp;$C300,'[3]Smelter Look-up'!$J:$J,0)))</f>
        <v>#N/A</v>
      </c>
      <c r="X300" s="83">
        <f t="shared" si="13"/>
        <v>0</v>
      </c>
      <c r="AB300" s="84" t="str">
        <f t="shared" si="14"/>
        <v/>
      </c>
    </row>
    <row r="301" spans="1:28" s="83" customFormat="1" ht="20.25" customHeight="1">
      <c r="A301" s="206"/>
      <c r="B301" s="198" t="s">
        <v>236</v>
      </c>
      <c r="C301" s="199" t="s">
        <v>236</v>
      </c>
      <c r="D301" s="200"/>
      <c r="E301" s="198" t="s">
        <v>236</v>
      </c>
      <c r="F301" s="198" t="s">
        <v>236</v>
      </c>
      <c r="G301" s="198" t="s">
        <v>236</v>
      </c>
      <c r="H301" s="201" t="s">
        <v>236</v>
      </c>
      <c r="I301" s="202" t="s">
        <v>236</v>
      </c>
      <c r="J301" s="202" t="s">
        <v>236</v>
      </c>
      <c r="K301" s="203"/>
      <c r="L301" s="203"/>
      <c r="M301" s="203"/>
      <c r="N301" s="203"/>
      <c r="O301" s="203"/>
      <c r="P301" s="204"/>
      <c r="Q301" s="205"/>
      <c r="R301" s="198" t="s">
        <v>236</v>
      </c>
      <c r="S301" s="206" t="str">
        <f t="shared" ca="1" si="15"/>
        <v/>
      </c>
      <c r="T301" s="206" t="str">
        <f ca="1">IF(B301="","",IF(ISERROR(MATCH($J301,[3]SorP!$B$1:$B$6230,0)),"",INDIRECT("'SorP'!$A$"&amp;MATCH($J301,[3]SorP!$B$1:$B$6230,0))))</f>
        <v/>
      </c>
      <c r="U301" s="207"/>
      <c r="V301" s="208" t="e">
        <f>IF(C301="",NA(),IF(OR(C301="Smelter not listed",C301="Smelter not yet identified"),MATCH($B301&amp;$D301,'[3]Smelter Look-up'!$J:$J,0),MATCH($B301&amp;$C301,'[3]Smelter Look-up'!$J:$J,0)))</f>
        <v>#N/A</v>
      </c>
      <c r="X301" s="83">
        <f t="shared" si="13"/>
        <v>0</v>
      </c>
      <c r="AB301" s="84" t="str">
        <f t="shared" si="14"/>
        <v/>
      </c>
    </row>
    <row r="302" spans="1:28" s="83" customFormat="1" ht="20.25" customHeight="1">
      <c r="A302" s="206"/>
      <c r="B302" s="198" t="s">
        <v>236</v>
      </c>
      <c r="C302" s="199" t="s">
        <v>236</v>
      </c>
      <c r="D302" s="200"/>
      <c r="E302" s="198" t="s">
        <v>236</v>
      </c>
      <c r="F302" s="198" t="s">
        <v>236</v>
      </c>
      <c r="G302" s="198" t="s">
        <v>236</v>
      </c>
      <c r="H302" s="201" t="s">
        <v>236</v>
      </c>
      <c r="I302" s="202" t="s">
        <v>236</v>
      </c>
      <c r="J302" s="202" t="s">
        <v>236</v>
      </c>
      <c r="K302" s="203"/>
      <c r="L302" s="203"/>
      <c r="M302" s="203"/>
      <c r="N302" s="203"/>
      <c r="O302" s="203"/>
      <c r="P302" s="204"/>
      <c r="Q302" s="205"/>
      <c r="R302" s="198" t="s">
        <v>236</v>
      </c>
      <c r="S302" s="206" t="str">
        <f t="shared" ca="1" si="15"/>
        <v/>
      </c>
      <c r="T302" s="206" t="str">
        <f ca="1">IF(B302="","",IF(ISERROR(MATCH($J302,[3]SorP!$B$1:$B$6230,0)),"",INDIRECT("'SorP'!$A$"&amp;MATCH($J302,[3]SorP!$B$1:$B$6230,0))))</f>
        <v/>
      </c>
      <c r="U302" s="207"/>
      <c r="V302" s="208" t="e">
        <f>IF(C302="",NA(),IF(OR(C302="Smelter not listed",C302="Smelter not yet identified"),MATCH($B302&amp;$D302,'[3]Smelter Look-up'!$J:$J,0),MATCH($B302&amp;$C302,'[3]Smelter Look-up'!$J:$J,0)))</f>
        <v>#N/A</v>
      </c>
      <c r="X302" s="83">
        <f t="shared" si="13"/>
        <v>0</v>
      </c>
      <c r="AB302" s="84" t="str">
        <f t="shared" si="14"/>
        <v/>
      </c>
    </row>
    <row r="303" spans="1:28" s="83" customFormat="1" ht="20.25" customHeight="1">
      <c r="A303" s="206"/>
      <c r="B303" s="198" t="s">
        <v>236</v>
      </c>
      <c r="C303" s="199" t="s">
        <v>236</v>
      </c>
      <c r="D303" s="200"/>
      <c r="E303" s="198" t="s">
        <v>236</v>
      </c>
      <c r="F303" s="198" t="s">
        <v>236</v>
      </c>
      <c r="G303" s="198" t="s">
        <v>236</v>
      </c>
      <c r="H303" s="201" t="s">
        <v>236</v>
      </c>
      <c r="I303" s="202" t="s">
        <v>236</v>
      </c>
      <c r="J303" s="202" t="s">
        <v>236</v>
      </c>
      <c r="K303" s="203"/>
      <c r="L303" s="203"/>
      <c r="M303" s="203"/>
      <c r="N303" s="203"/>
      <c r="O303" s="203"/>
      <c r="P303" s="204"/>
      <c r="Q303" s="205"/>
      <c r="R303" s="198" t="s">
        <v>236</v>
      </c>
      <c r="S303" s="206" t="str">
        <f t="shared" ca="1" si="15"/>
        <v/>
      </c>
      <c r="T303" s="206" t="str">
        <f ca="1">IF(B303="","",IF(ISERROR(MATCH($J303,[3]SorP!$B$1:$B$6230,0)),"",INDIRECT("'SorP'!$A$"&amp;MATCH($J303,[3]SorP!$B$1:$B$6230,0))))</f>
        <v/>
      </c>
      <c r="U303" s="207"/>
      <c r="V303" s="208" t="e">
        <f>IF(C303="",NA(),IF(OR(C303="Smelter not listed",C303="Smelter not yet identified"),MATCH($B303&amp;$D303,'[3]Smelter Look-up'!$J:$J,0),MATCH($B303&amp;$C303,'[3]Smelter Look-up'!$J:$J,0)))</f>
        <v>#N/A</v>
      </c>
      <c r="X303" s="83">
        <f t="shared" si="13"/>
        <v>0</v>
      </c>
      <c r="AB303" s="84" t="str">
        <f t="shared" si="14"/>
        <v/>
      </c>
    </row>
    <row r="304" spans="1:28" s="83" customFormat="1" ht="20.25" customHeight="1">
      <c r="A304" s="206"/>
      <c r="B304" s="198" t="s">
        <v>236</v>
      </c>
      <c r="C304" s="199" t="s">
        <v>236</v>
      </c>
      <c r="D304" s="200"/>
      <c r="E304" s="198" t="s">
        <v>236</v>
      </c>
      <c r="F304" s="198" t="s">
        <v>236</v>
      </c>
      <c r="G304" s="198" t="s">
        <v>236</v>
      </c>
      <c r="H304" s="201" t="s">
        <v>236</v>
      </c>
      <c r="I304" s="202" t="s">
        <v>236</v>
      </c>
      <c r="J304" s="202" t="s">
        <v>236</v>
      </c>
      <c r="K304" s="203"/>
      <c r="L304" s="203"/>
      <c r="M304" s="203"/>
      <c r="N304" s="203"/>
      <c r="O304" s="203"/>
      <c r="P304" s="204"/>
      <c r="Q304" s="205"/>
      <c r="R304" s="198" t="s">
        <v>236</v>
      </c>
      <c r="S304" s="206" t="str">
        <f t="shared" ca="1" si="15"/>
        <v/>
      </c>
      <c r="T304" s="206" t="str">
        <f ca="1">IF(B304="","",IF(ISERROR(MATCH($J304,[3]SorP!$B$1:$B$6230,0)),"",INDIRECT("'SorP'!$A$"&amp;MATCH($J304,[3]SorP!$B$1:$B$6230,0))))</f>
        <v/>
      </c>
      <c r="U304" s="207"/>
      <c r="V304" s="208" t="e">
        <f>IF(C304="",NA(),IF(OR(C304="Smelter not listed",C304="Smelter not yet identified"),MATCH($B304&amp;$D304,'[3]Smelter Look-up'!$J:$J,0),MATCH($B304&amp;$C304,'[3]Smelter Look-up'!$J:$J,0)))</f>
        <v>#N/A</v>
      </c>
      <c r="X304" s="83">
        <f t="shared" si="13"/>
        <v>0</v>
      </c>
      <c r="AB304" s="84" t="str">
        <f t="shared" si="14"/>
        <v/>
      </c>
    </row>
    <row r="305" spans="1:28" s="83" customFormat="1" ht="20.25" customHeight="1">
      <c r="A305" s="206"/>
      <c r="B305" s="198" t="s">
        <v>236</v>
      </c>
      <c r="C305" s="199" t="s">
        <v>236</v>
      </c>
      <c r="D305" s="200"/>
      <c r="E305" s="198" t="s">
        <v>236</v>
      </c>
      <c r="F305" s="198" t="s">
        <v>236</v>
      </c>
      <c r="G305" s="198" t="s">
        <v>236</v>
      </c>
      <c r="H305" s="201" t="s">
        <v>236</v>
      </c>
      <c r="I305" s="202" t="s">
        <v>236</v>
      </c>
      <c r="J305" s="202" t="s">
        <v>236</v>
      </c>
      <c r="K305" s="203"/>
      <c r="L305" s="203"/>
      <c r="M305" s="203"/>
      <c r="N305" s="203"/>
      <c r="O305" s="203"/>
      <c r="P305" s="204"/>
      <c r="Q305" s="205"/>
      <c r="R305" s="198" t="s">
        <v>236</v>
      </c>
      <c r="S305" s="206" t="str">
        <f t="shared" ca="1" si="15"/>
        <v/>
      </c>
      <c r="T305" s="206" t="str">
        <f ca="1">IF(B305="","",IF(ISERROR(MATCH($J305,[3]SorP!$B$1:$B$6230,0)),"",INDIRECT("'SorP'!$A$"&amp;MATCH($J305,[3]SorP!$B$1:$B$6230,0))))</f>
        <v/>
      </c>
      <c r="U305" s="207"/>
      <c r="V305" s="208" t="e">
        <f>IF(C305="",NA(),IF(OR(C305="Smelter not listed",C305="Smelter not yet identified"),MATCH($B305&amp;$D305,'[3]Smelter Look-up'!$J:$J,0),MATCH($B305&amp;$C305,'[3]Smelter Look-up'!$J:$J,0)))</f>
        <v>#N/A</v>
      </c>
      <c r="X305" s="83">
        <f t="shared" si="13"/>
        <v>0</v>
      </c>
      <c r="AB305" s="84" t="str">
        <f t="shared" si="14"/>
        <v/>
      </c>
    </row>
    <row r="306" spans="1:28" s="83" customFormat="1" ht="20.25" customHeight="1">
      <c r="A306" s="206"/>
      <c r="B306" s="198" t="s">
        <v>236</v>
      </c>
      <c r="C306" s="199" t="s">
        <v>236</v>
      </c>
      <c r="D306" s="200"/>
      <c r="E306" s="198" t="s">
        <v>236</v>
      </c>
      <c r="F306" s="198" t="s">
        <v>236</v>
      </c>
      <c r="G306" s="198" t="s">
        <v>236</v>
      </c>
      <c r="H306" s="201" t="s">
        <v>236</v>
      </c>
      <c r="I306" s="202" t="s">
        <v>236</v>
      </c>
      <c r="J306" s="202" t="s">
        <v>236</v>
      </c>
      <c r="K306" s="203"/>
      <c r="L306" s="203"/>
      <c r="M306" s="203"/>
      <c r="N306" s="203"/>
      <c r="O306" s="203"/>
      <c r="P306" s="204"/>
      <c r="Q306" s="205"/>
      <c r="R306" s="198" t="s">
        <v>236</v>
      </c>
      <c r="S306" s="206" t="str">
        <f t="shared" ca="1" si="15"/>
        <v/>
      </c>
      <c r="T306" s="206" t="str">
        <f ca="1">IF(B306="","",IF(ISERROR(MATCH($J306,[3]SorP!$B$1:$B$6230,0)),"",INDIRECT("'SorP'!$A$"&amp;MATCH($J306,[3]SorP!$B$1:$B$6230,0))))</f>
        <v/>
      </c>
      <c r="U306" s="207"/>
      <c r="V306" s="208" t="e">
        <f>IF(C306="",NA(),IF(OR(C306="Smelter not listed",C306="Smelter not yet identified"),MATCH($B306&amp;$D306,'[3]Smelter Look-up'!$J:$J,0),MATCH($B306&amp;$C306,'[3]Smelter Look-up'!$J:$J,0)))</f>
        <v>#N/A</v>
      </c>
      <c r="X306" s="83">
        <f t="shared" si="13"/>
        <v>0</v>
      </c>
      <c r="AB306" s="84" t="str">
        <f t="shared" si="14"/>
        <v/>
      </c>
    </row>
    <row r="307" spans="1:28" s="83" customFormat="1" ht="20.25" customHeight="1">
      <c r="A307" s="206"/>
      <c r="B307" s="198" t="s">
        <v>236</v>
      </c>
      <c r="C307" s="199" t="s">
        <v>236</v>
      </c>
      <c r="D307" s="200"/>
      <c r="E307" s="198" t="s">
        <v>236</v>
      </c>
      <c r="F307" s="198" t="s">
        <v>236</v>
      </c>
      <c r="G307" s="198" t="s">
        <v>236</v>
      </c>
      <c r="H307" s="201" t="s">
        <v>236</v>
      </c>
      <c r="I307" s="202" t="s">
        <v>236</v>
      </c>
      <c r="J307" s="202" t="s">
        <v>236</v>
      </c>
      <c r="K307" s="203"/>
      <c r="L307" s="203"/>
      <c r="M307" s="203"/>
      <c r="N307" s="203"/>
      <c r="O307" s="203"/>
      <c r="P307" s="204"/>
      <c r="Q307" s="205"/>
      <c r="R307" s="198" t="s">
        <v>236</v>
      </c>
      <c r="S307" s="206" t="str">
        <f t="shared" ca="1" si="15"/>
        <v/>
      </c>
      <c r="T307" s="206" t="str">
        <f ca="1">IF(B307="","",IF(ISERROR(MATCH($J307,[3]SorP!$B$1:$B$6230,0)),"",INDIRECT("'SorP'!$A$"&amp;MATCH($J307,[3]SorP!$B$1:$B$6230,0))))</f>
        <v/>
      </c>
      <c r="U307" s="207"/>
      <c r="V307" s="208" t="e">
        <f>IF(C307="",NA(),IF(OR(C307="Smelter not listed",C307="Smelter not yet identified"),MATCH($B307&amp;$D307,'[3]Smelter Look-up'!$J:$J,0),MATCH($B307&amp;$C307,'[3]Smelter Look-up'!$J:$J,0)))</f>
        <v>#N/A</v>
      </c>
      <c r="X307" s="83">
        <f t="shared" si="13"/>
        <v>0</v>
      </c>
      <c r="AB307" s="84" t="str">
        <f t="shared" si="14"/>
        <v/>
      </c>
    </row>
    <row r="308" spans="1:28" s="83" customFormat="1" ht="20.25" customHeight="1">
      <c r="A308" s="206"/>
      <c r="B308" s="198" t="s">
        <v>236</v>
      </c>
      <c r="C308" s="199" t="s">
        <v>236</v>
      </c>
      <c r="D308" s="200"/>
      <c r="E308" s="198" t="s">
        <v>236</v>
      </c>
      <c r="F308" s="198" t="s">
        <v>236</v>
      </c>
      <c r="G308" s="198" t="s">
        <v>236</v>
      </c>
      <c r="H308" s="201" t="s">
        <v>236</v>
      </c>
      <c r="I308" s="202" t="s">
        <v>236</v>
      </c>
      <c r="J308" s="202" t="s">
        <v>236</v>
      </c>
      <c r="K308" s="203"/>
      <c r="L308" s="203"/>
      <c r="M308" s="203"/>
      <c r="N308" s="203"/>
      <c r="O308" s="203"/>
      <c r="P308" s="204"/>
      <c r="Q308" s="205"/>
      <c r="R308" s="198" t="s">
        <v>236</v>
      </c>
      <c r="S308" s="206" t="str">
        <f t="shared" ca="1" si="15"/>
        <v/>
      </c>
      <c r="T308" s="206" t="str">
        <f ca="1">IF(B308="","",IF(ISERROR(MATCH($J308,[3]SorP!$B$1:$B$6230,0)),"",INDIRECT("'SorP'!$A$"&amp;MATCH($J308,[3]SorP!$B$1:$B$6230,0))))</f>
        <v/>
      </c>
      <c r="U308" s="207"/>
      <c r="V308" s="208" t="e">
        <f>IF(C308="",NA(),IF(OR(C308="Smelter not listed",C308="Smelter not yet identified"),MATCH($B308&amp;$D308,'[3]Smelter Look-up'!$J:$J,0),MATCH($B308&amp;$C308,'[3]Smelter Look-up'!$J:$J,0)))</f>
        <v>#N/A</v>
      </c>
      <c r="X308" s="83">
        <f t="shared" si="13"/>
        <v>0</v>
      </c>
      <c r="AB308" s="84" t="str">
        <f t="shared" si="14"/>
        <v/>
      </c>
    </row>
    <row r="309" spans="1:28" s="83" customFormat="1" ht="20.25" customHeight="1">
      <c r="A309" s="206"/>
      <c r="B309" s="198" t="s">
        <v>236</v>
      </c>
      <c r="C309" s="199" t="s">
        <v>236</v>
      </c>
      <c r="D309" s="200"/>
      <c r="E309" s="198" t="s">
        <v>236</v>
      </c>
      <c r="F309" s="198" t="s">
        <v>236</v>
      </c>
      <c r="G309" s="198" t="s">
        <v>236</v>
      </c>
      <c r="H309" s="201" t="s">
        <v>236</v>
      </c>
      <c r="I309" s="202" t="s">
        <v>236</v>
      </c>
      <c r="J309" s="202" t="s">
        <v>236</v>
      </c>
      <c r="K309" s="203"/>
      <c r="L309" s="203"/>
      <c r="M309" s="203"/>
      <c r="N309" s="203"/>
      <c r="O309" s="203"/>
      <c r="P309" s="204"/>
      <c r="Q309" s="205"/>
      <c r="R309" s="198" t="s">
        <v>236</v>
      </c>
      <c r="S309" s="206" t="str">
        <f t="shared" ca="1" si="15"/>
        <v/>
      </c>
      <c r="T309" s="206" t="str">
        <f ca="1">IF(B309="","",IF(ISERROR(MATCH($J309,[3]SorP!$B$1:$B$6230,0)),"",INDIRECT("'SorP'!$A$"&amp;MATCH($J309,[3]SorP!$B$1:$B$6230,0))))</f>
        <v/>
      </c>
      <c r="U309" s="207"/>
      <c r="V309" s="208" t="e">
        <f>IF(C309="",NA(),IF(OR(C309="Smelter not listed",C309="Smelter not yet identified"),MATCH($B309&amp;$D309,'[3]Smelter Look-up'!$J:$J,0),MATCH($B309&amp;$C309,'[3]Smelter Look-up'!$J:$J,0)))</f>
        <v>#N/A</v>
      </c>
      <c r="X309" s="83">
        <f t="shared" si="13"/>
        <v>0</v>
      </c>
      <c r="AB309" s="84" t="str">
        <f t="shared" si="14"/>
        <v/>
      </c>
    </row>
    <row r="310" spans="1:28" s="83" customFormat="1" ht="20.25" customHeight="1">
      <c r="A310" s="206"/>
      <c r="B310" s="198" t="s">
        <v>236</v>
      </c>
      <c r="C310" s="199" t="s">
        <v>236</v>
      </c>
      <c r="D310" s="200"/>
      <c r="E310" s="198" t="s">
        <v>236</v>
      </c>
      <c r="F310" s="198" t="s">
        <v>236</v>
      </c>
      <c r="G310" s="198" t="s">
        <v>236</v>
      </c>
      <c r="H310" s="201" t="s">
        <v>236</v>
      </c>
      <c r="I310" s="202" t="s">
        <v>236</v>
      </c>
      <c r="J310" s="202" t="s">
        <v>236</v>
      </c>
      <c r="K310" s="203"/>
      <c r="L310" s="203"/>
      <c r="M310" s="203"/>
      <c r="N310" s="203"/>
      <c r="O310" s="203"/>
      <c r="P310" s="204"/>
      <c r="Q310" s="205"/>
      <c r="R310" s="198" t="s">
        <v>236</v>
      </c>
      <c r="S310" s="206" t="str">
        <f t="shared" ca="1" si="15"/>
        <v/>
      </c>
      <c r="T310" s="206" t="str">
        <f ca="1">IF(B310="","",IF(ISERROR(MATCH($J310,[3]SorP!$B$1:$B$6230,0)),"",INDIRECT("'SorP'!$A$"&amp;MATCH($J310,[3]SorP!$B$1:$B$6230,0))))</f>
        <v/>
      </c>
      <c r="U310" s="207"/>
      <c r="V310" s="208" t="e">
        <f>IF(C310="",NA(),IF(OR(C310="Smelter not listed",C310="Smelter not yet identified"),MATCH($B310&amp;$D310,'[3]Smelter Look-up'!$J:$J,0),MATCH($B310&amp;$C310,'[3]Smelter Look-up'!$J:$J,0)))</f>
        <v>#N/A</v>
      </c>
      <c r="X310" s="83">
        <f t="shared" si="13"/>
        <v>0</v>
      </c>
      <c r="AB310" s="84" t="str">
        <f t="shared" si="14"/>
        <v/>
      </c>
    </row>
    <row r="311" spans="1:28" s="83" customFormat="1" ht="20.25" customHeight="1">
      <c r="A311" s="206"/>
      <c r="B311" s="198" t="s">
        <v>236</v>
      </c>
      <c r="C311" s="199" t="s">
        <v>236</v>
      </c>
      <c r="D311" s="200"/>
      <c r="E311" s="198" t="s">
        <v>236</v>
      </c>
      <c r="F311" s="198" t="s">
        <v>236</v>
      </c>
      <c r="G311" s="198" t="s">
        <v>236</v>
      </c>
      <c r="H311" s="201" t="s">
        <v>236</v>
      </c>
      <c r="I311" s="202" t="s">
        <v>236</v>
      </c>
      <c r="J311" s="202" t="s">
        <v>236</v>
      </c>
      <c r="K311" s="203"/>
      <c r="L311" s="203"/>
      <c r="M311" s="203"/>
      <c r="N311" s="203"/>
      <c r="O311" s="203"/>
      <c r="P311" s="204"/>
      <c r="Q311" s="205"/>
      <c r="R311" s="198" t="s">
        <v>236</v>
      </c>
      <c r="S311" s="206" t="str">
        <f t="shared" ca="1" si="15"/>
        <v/>
      </c>
      <c r="T311" s="206" t="str">
        <f ca="1">IF(B311="","",IF(ISERROR(MATCH($J311,[3]SorP!$B$1:$B$6230,0)),"",INDIRECT("'SorP'!$A$"&amp;MATCH($J311,[3]SorP!$B$1:$B$6230,0))))</f>
        <v/>
      </c>
      <c r="U311" s="207"/>
      <c r="V311" s="208" t="e">
        <f>IF(C311="",NA(),IF(OR(C311="Smelter not listed",C311="Smelter not yet identified"),MATCH($B311&amp;$D311,'[3]Smelter Look-up'!$J:$J,0),MATCH($B311&amp;$C311,'[3]Smelter Look-up'!$J:$J,0)))</f>
        <v>#N/A</v>
      </c>
      <c r="X311" s="83">
        <f t="shared" si="13"/>
        <v>0</v>
      </c>
      <c r="AB311" s="84" t="str">
        <f t="shared" si="14"/>
        <v/>
      </c>
    </row>
    <row r="312" spans="1:28" s="83" customFormat="1" ht="20.25" customHeight="1">
      <c r="A312" s="206"/>
      <c r="B312" s="198" t="s">
        <v>236</v>
      </c>
      <c r="C312" s="199" t="s">
        <v>236</v>
      </c>
      <c r="D312" s="200"/>
      <c r="E312" s="198" t="s">
        <v>236</v>
      </c>
      <c r="F312" s="198" t="s">
        <v>236</v>
      </c>
      <c r="G312" s="198" t="s">
        <v>236</v>
      </c>
      <c r="H312" s="201" t="s">
        <v>236</v>
      </c>
      <c r="I312" s="202" t="s">
        <v>236</v>
      </c>
      <c r="J312" s="202" t="s">
        <v>236</v>
      </c>
      <c r="K312" s="203"/>
      <c r="L312" s="203"/>
      <c r="M312" s="203"/>
      <c r="N312" s="203"/>
      <c r="O312" s="203"/>
      <c r="P312" s="204"/>
      <c r="Q312" s="205"/>
      <c r="R312" s="198" t="s">
        <v>236</v>
      </c>
      <c r="S312" s="206" t="str">
        <f t="shared" ca="1" si="15"/>
        <v/>
      </c>
      <c r="T312" s="206" t="str">
        <f ca="1">IF(B312="","",IF(ISERROR(MATCH($J312,[3]SorP!$B$1:$B$6230,0)),"",INDIRECT("'SorP'!$A$"&amp;MATCH($J312,[3]SorP!$B$1:$B$6230,0))))</f>
        <v/>
      </c>
      <c r="U312" s="207"/>
      <c r="V312" s="208" t="e">
        <f>IF(C312="",NA(),IF(OR(C312="Smelter not listed",C312="Smelter not yet identified"),MATCH($B312&amp;$D312,'[3]Smelter Look-up'!$J:$J,0),MATCH($B312&amp;$C312,'[3]Smelter Look-up'!$J:$J,0)))</f>
        <v>#N/A</v>
      </c>
      <c r="X312" s="83">
        <f t="shared" si="13"/>
        <v>0</v>
      </c>
      <c r="AB312" s="84" t="str">
        <f t="shared" si="14"/>
        <v/>
      </c>
    </row>
    <row r="313" spans="1:28" s="83" customFormat="1" ht="20.25" customHeight="1">
      <c r="A313" s="206"/>
      <c r="B313" s="198" t="s">
        <v>236</v>
      </c>
      <c r="C313" s="199" t="s">
        <v>236</v>
      </c>
      <c r="D313" s="200"/>
      <c r="E313" s="198" t="s">
        <v>236</v>
      </c>
      <c r="F313" s="198" t="s">
        <v>236</v>
      </c>
      <c r="G313" s="198" t="s">
        <v>236</v>
      </c>
      <c r="H313" s="201" t="s">
        <v>236</v>
      </c>
      <c r="I313" s="202" t="s">
        <v>236</v>
      </c>
      <c r="J313" s="202" t="s">
        <v>236</v>
      </c>
      <c r="K313" s="203"/>
      <c r="L313" s="203"/>
      <c r="M313" s="203"/>
      <c r="N313" s="203"/>
      <c r="O313" s="203"/>
      <c r="P313" s="204"/>
      <c r="Q313" s="205"/>
      <c r="R313" s="198" t="s">
        <v>236</v>
      </c>
      <c r="S313" s="206" t="str">
        <f t="shared" ca="1" si="15"/>
        <v/>
      </c>
      <c r="T313" s="206" t="str">
        <f ca="1">IF(B313="","",IF(ISERROR(MATCH($J313,[3]SorP!$B$1:$B$6230,0)),"",INDIRECT("'SorP'!$A$"&amp;MATCH($J313,[3]SorP!$B$1:$B$6230,0))))</f>
        <v/>
      </c>
      <c r="U313" s="207"/>
      <c r="V313" s="208" t="e">
        <f>IF(C313="",NA(),IF(OR(C313="Smelter not listed",C313="Smelter not yet identified"),MATCH($B313&amp;$D313,'[3]Smelter Look-up'!$J:$J,0),MATCH($B313&amp;$C313,'[3]Smelter Look-up'!$J:$J,0)))</f>
        <v>#N/A</v>
      </c>
      <c r="X313" s="83">
        <f t="shared" si="13"/>
        <v>0</v>
      </c>
      <c r="AB313" s="84" t="str">
        <f t="shared" si="14"/>
        <v/>
      </c>
    </row>
    <row r="314" spans="1:28" s="83" customFormat="1" ht="20.25" customHeight="1">
      <c r="A314" s="206"/>
      <c r="B314" s="198" t="s">
        <v>236</v>
      </c>
      <c r="C314" s="199" t="s">
        <v>236</v>
      </c>
      <c r="D314" s="200"/>
      <c r="E314" s="198" t="s">
        <v>236</v>
      </c>
      <c r="F314" s="198" t="s">
        <v>236</v>
      </c>
      <c r="G314" s="198" t="s">
        <v>236</v>
      </c>
      <c r="H314" s="201" t="s">
        <v>236</v>
      </c>
      <c r="I314" s="202" t="s">
        <v>236</v>
      </c>
      <c r="J314" s="202" t="s">
        <v>236</v>
      </c>
      <c r="K314" s="203"/>
      <c r="L314" s="203"/>
      <c r="M314" s="203"/>
      <c r="N314" s="203"/>
      <c r="O314" s="203"/>
      <c r="P314" s="204"/>
      <c r="Q314" s="205"/>
      <c r="R314" s="198" t="s">
        <v>236</v>
      </c>
      <c r="S314" s="206" t="str">
        <f t="shared" ca="1" si="15"/>
        <v/>
      </c>
      <c r="T314" s="206" t="str">
        <f ca="1">IF(B314="","",IF(ISERROR(MATCH($J314,[3]SorP!$B$1:$B$6230,0)),"",INDIRECT("'SorP'!$A$"&amp;MATCH($J314,[3]SorP!$B$1:$B$6230,0))))</f>
        <v/>
      </c>
      <c r="U314" s="207"/>
      <c r="V314" s="208" t="e">
        <f>IF(C314="",NA(),IF(OR(C314="Smelter not listed",C314="Smelter not yet identified"),MATCH($B314&amp;$D314,'[3]Smelter Look-up'!$J:$J,0),MATCH($B314&amp;$C314,'[3]Smelter Look-up'!$J:$J,0)))</f>
        <v>#N/A</v>
      </c>
      <c r="X314" s="83">
        <f t="shared" si="13"/>
        <v>0</v>
      </c>
      <c r="AB314" s="84" t="str">
        <f t="shared" si="14"/>
        <v/>
      </c>
    </row>
    <row r="315" spans="1:28" s="83" customFormat="1" ht="20.25" customHeight="1">
      <c r="A315" s="206"/>
      <c r="B315" s="198" t="s">
        <v>236</v>
      </c>
      <c r="C315" s="199" t="s">
        <v>236</v>
      </c>
      <c r="D315" s="200"/>
      <c r="E315" s="198" t="s">
        <v>236</v>
      </c>
      <c r="F315" s="198" t="s">
        <v>236</v>
      </c>
      <c r="G315" s="198" t="s">
        <v>236</v>
      </c>
      <c r="H315" s="201" t="s">
        <v>236</v>
      </c>
      <c r="I315" s="202" t="s">
        <v>236</v>
      </c>
      <c r="J315" s="202" t="s">
        <v>236</v>
      </c>
      <c r="K315" s="203"/>
      <c r="L315" s="203"/>
      <c r="M315" s="203"/>
      <c r="N315" s="203"/>
      <c r="O315" s="203"/>
      <c r="P315" s="204"/>
      <c r="Q315" s="205"/>
      <c r="R315" s="198" t="s">
        <v>236</v>
      </c>
      <c r="S315" s="206" t="str">
        <f t="shared" ca="1" si="15"/>
        <v/>
      </c>
      <c r="T315" s="206" t="str">
        <f ca="1">IF(B315="","",IF(ISERROR(MATCH($J315,[3]SorP!$B$1:$B$6230,0)),"",INDIRECT("'SorP'!$A$"&amp;MATCH($J315,[3]SorP!$B$1:$B$6230,0))))</f>
        <v/>
      </c>
      <c r="U315" s="207"/>
      <c r="V315" s="208" t="e">
        <f>IF(C315="",NA(),IF(OR(C315="Smelter not listed",C315="Smelter not yet identified"),MATCH($B315&amp;$D315,'[3]Smelter Look-up'!$J:$J,0),MATCH($B315&amp;$C315,'[3]Smelter Look-up'!$J:$J,0)))</f>
        <v>#N/A</v>
      </c>
      <c r="X315" s="83">
        <f t="shared" si="13"/>
        <v>0</v>
      </c>
      <c r="AB315" s="84" t="str">
        <f t="shared" si="14"/>
        <v/>
      </c>
    </row>
    <row r="316" spans="1:28" s="83" customFormat="1" ht="20.25" customHeight="1">
      <c r="A316" s="206"/>
      <c r="B316" s="198" t="s">
        <v>236</v>
      </c>
      <c r="C316" s="199" t="s">
        <v>236</v>
      </c>
      <c r="D316" s="200"/>
      <c r="E316" s="198" t="s">
        <v>236</v>
      </c>
      <c r="F316" s="198" t="s">
        <v>236</v>
      </c>
      <c r="G316" s="198" t="s">
        <v>236</v>
      </c>
      <c r="H316" s="201" t="s">
        <v>236</v>
      </c>
      <c r="I316" s="202" t="s">
        <v>236</v>
      </c>
      <c r="J316" s="202" t="s">
        <v>236</v>
      </c>
      <c r="K316" s="203"/>
      <c r="L316" s="203"/>
      <c r="M316" s="203"/>
      <c r="N316" s="203"/>
      <c r="O316" s="203"/>
      <c r="P316" s="204"/>
      <c r="Q316" s="205"/>
      <c r="R316" s="198" t="s">
        <v>236</v>
      </c>
      <c r="S316" s="206" t="str">
        <f t="shared" ca="1" si="15"/>
        <v/>
      </c>
      <c r="T316" s="206" t="str">
        <f ca="1">IF(B316="","",IF(ISERROR(MATCH($J316,[3]SorP!$B$1:$B$6230,0)),"",INDIRECT("'SorP'!$A$"&amp;MATCH($J316,[3]SorP!$B$1:$B$6230,0))))</f>
        <v/>
      </c>
      <c r="U316" s="207"/>
      <c r="V316" s="208" t="e">
        <f>IF(C316="",NA(),IF(OR(C316="Smelter not listed",C316="Smelter not yet identified"),MATCH($B316&amp;$D316,'[3]Smelter Look-up'!$J:$J,0),MATCH($B316&amp;$C316,'[3]Smelter Look-up'!$J:$J,0)))</f>
        <v>#N/A</v>
      </c>
      <c r="X316" s="83">
        <f t="shared" si="13"/>
        <v>0</v>
      </c>
      <c r="AB316" s="84" t="str">
        <f t="shared" si="14"/>
        <v/>
      </c>
    </row>
    <row r="317" spans="1:28" s="83" customFormat="1" ht="20.25" customHeight="1">
      <c r="A317" s="206"/>
      <c r="B317" s="198" t="s">
        <v>236</v>
      </c>
      <c r="C317" s="199" t="s">
        <v>236</v>
      </c>
      <c r="D317" s="200"/>
      <c r="E317" s="198" t="s">
        <v>236</v>
      </c>
      <c r="F317" s="198" t="s">
        <v>236</v>
      </c>
      <c r="G317" s="198" t="s">
        <v>236</v>
      </c>
      <c r="H317" s="201" t="s">
        <v>236</v>
      </c>
      <c r="I317" s="202" t="s">
        <v>236</v>
      </c>
      <c r="J317" s="202" t="s">
        <v>236</v>
      </c>
      <c r="K317" s="203"/>
      <c r="L317" s="203"/>
      <c r="M317" s="203"/>
      <c r="N317" s="203"/>
      <c r="O317" s="203"/>
      <c r="P317" s="204"/>
      <c r="Q317" s="205"/>
      <c r="R317" s="198" t="s">
        <v>236</v>
      </c>
      <c r="S317" s="206" t="str">
        <f t="shared" ca="1" si="15"/>
        <v/>
      </c>
      <c r="T317" s="206" t="str">
        <f ca="1">IF(B317="","",IF(ISERROR(MATCH($J317,[3]SorP!$B$1:$B$6230,0)),"",INDIRECT("'SorP'!$A$"&amp;MATCH($J317,[3]SorP!$B$1:$B$6230,0))))</f>
        <v/>
      </c>
      <c r="U317" s="207"/>
      <c r="V317" s="208" t="e">
        <f>IF(C317="",NA(),IF(OR(C317="Smelter not listed",C317="Smelter not yet identified"),MATCH($B317&amp;$D317,'[3]Smelter Look-up'!$J:$J,0),MATCH($B317&amp;$C317,'[3]Smelter Look-up'!$J:$J,0)))</f>
        <v>#N/A</v>
      </c>
      <c r="X317" s="83">
        <f t="shared" si="13"/>
        <v>0</v>
      </c>
      <c r="AB317" s="84" t="str">
        <f t="shared" si="14"/>
        <v/>
      </c>
    </row>
    <row r="318" spans="1:28" s="83" customFormat="1" ht="20.25" customHeight="1">
      <c r="A318" s="206"/>
      <c r="B318" s="198" t="s">
        <v>236</v>
      </c>
      <c r="C318" s="199" t="s">
        <v>236</v>
      </c>
      <c r="D318" s="200"/>
      <c r="E318" s="198" t="s">
        <v>236</v>
      </c>
      <c r="F318" s="198" t="s">
        <v>236</v>
      </c>
      <c r="G318" s="198" t="s">
        <v>236</v>
      </c>
      <c r="H318" s="201" t="s">
        <v>236</v>
      </c>
      <c r="I318" s="202" t="s">
        <v>236</v>
      </c>
      <c r="J318" s="202" t="s">
        <v>236</v>
      </c>
      <c r="K318" s="203"/>
      <c r="L318" s="203"/>
      <c r="M318" s="203"/>
      <c r="N318" s="203"/>
      <c r="O318" s="203"/>
      <c r="P318" s="204"/>
      <c r="Q318" s="205"/>
      <c r="R318" s="198" t="s">
        <v>236</v>
      </c>
      <c r="S318" s="206" t="str">
        <f t="shared" ca="1" si="15"/>
        <v/>
      </c>
      <c r="T318" s="206" t="str">
        <f ca="1">IF(B318="","",IF(ISERROR(MATCH($J318,[3]SorP!$B$1:$B$6230,0)),"",INDIRECT("'SorP'!$A$"&amp;MATCH($J318,[3]SorP!$B$1:$B$6230,0))))</f>
        <v/>
      </c>
      <c r="U318" s="207"/>
      <c r="V318" s="208" t="e">
        <f>IF(C318="",NA(),IF(OR(C318="Smelter not listed",C318="Smelter not yet identified"),MATCH($B318&amp;$D318,'[3]Smelter Look-up'!$J:$J,0),MATCH($B318&amp;$C318,'[3]Smelter Look-up'!$J:$J,0)))</f>
        <v>#N/A</v>
      </c>
      <c r="X318" s="83">
        <f t="shared" si="13"/>
        <v>0</v>
      </c>
      <c r="AB318" s="84" t="str">
        <f t="shared" si="14"/>
        <v/>
      </c>
    </row>
    <row r="319" spans="1:28" s="83" customFormat="1" ht="20.25" customHeight="1">
      <c r="A319" s="206"/>
      <c r="B319" s="198" t="s">
        <v>236</v>
      </c>
      <c r="C319" s="199" t="s">
        <v>236</v>
      </c>
      <c r="D319" s="200"/>
      <c r="E319" s="198" t="s">
        <v>236</v>
      </c>
      <c r="F319" s="198" t="s">
        <v>236</v>
      </c>
      <c r="G319" s="198" t="s">
        <v>236</v>
      </c>
      <c r="H319" s="201" t="s">
        <v>236</v>
      </c>
      <c r="I319" s="202" t="s">
        <v>236</v>
      </c>
      <c r="J319" s="202" t="s">
        <v>236</v>
      </c>
      <c r="K319" s="203"/>
      <c r="L319" s="203"/>
      <c r="M319" s="203"/>
      <c r="N319" s="203"/>
      <c r="O319" s="203"/>
      <c r="P319" s="204"/>
      <c r="Q319" s="205"/>
      <c r="R319" s="198" t="s">
        <v>236</v>
      </c>
      <c r="S319" s="206" t="str">
        <f t="shared" ca="1" si="15"/>
        <v/>
      </c>
      <c r="T319" s="206" t="str">
        <f ca="1">IF(B319="","",IF(ISERROR(MATCH($J319,[3]SorP!$B$1:$B$6230,0)),"",INDIRECT("'SorP'!$A$"&amp;MATCH($J319,[3]SorP!$B$1:$B$6230,0))))</f>
        <v/>
      </c>
      <c r="U319" s="207"/>
      <c r="V319" s="208" t="e">
        <f>IF(C319="",NA(),IF(OR(C319="Smelter not listed",C319="Smelter not yet identified"),MATCH($B319&amp;$D319,'[3]Smelter Look-up'!$J:$J,0),MATCH($B319&amp;$C319,'[3]Smelter Look-up'!$J:$J,0)))</f>
        <v>#N/A</v>
      </c>
      <c r="X319" s="83">
        <f t="shared" si="13"/>
        <v>0</v>
      </c>
      <c r="AB319" s="84" t="str">
        <f t="shared" si="14"/>
        <v/>
      </c>
    </row>
    <row r="320" spans="1:28" s="83" customFormat="1" ht="20.25" customHeight="1">
      <c r="A320" s="206"/>
      <c r="B320" s="198" t="s">
        <v>236</v>
      </c>
      <c r="C320" s="199" t="s">
        <v>236</v>
      </c>
      <c r="D320" s="200"/>
      <c r="E320" s="198" t="s">
        <v>236</v>
      </c>
      <c r="F320" s="198" t="s">
        <v>236</v>
      </c>
      <c r="G320" s="198" t="s">
        <v>236</v>
      </c>
      <c r="H320" s="201" t="s">
        <v>236</v>
      </c>
      <c r="I320" s="202" t="s">
        <v>236</v>
      </c>
      <c r="J320" s="202" t="s">
        <v>236</v>
      </c>
      <c r="K320" s="203"/>
      <c r="L320" s="203"/>
      <c r="M320" s="203"/>
      <c r="N320" s="203"/>
      <c r="O320" s="203"/>
      <c r="P320" s="204"/>
      <c r="Q320" s="205"/>
      <c r="R320" s="198" t="s">
        <v>236</v>
      </c>
      <c r="S320" s="206" t="str">
        <f t="shared" ca="1" si="15"/>
        <v/>
      </c>
      <c r="T320" s="206" t="str">
        <f ca="1">IF(B320="","",IF(ISERROR(MATCH($J320,[3]SorP!$B$1:$B$6230,0)),"",INDIRECT("'SorP'!$A$"&amp;MATCH($J320,[3]SorP!$B$1:$B$6230,0))))</f>
        <v/>
      </c>
      <c r="U320" s="207"/>
      <c r="V320" s="208" t="e">
        <f>IF(C320="",NA(),IF(OR(C320="Smelter not listed",C320="Smelter not yet identified"),MATCH($B320&amp;$D320,'[3]Smelter Look-up'!$J:$J,0),MATCH($B320&amp;$C320,'[3]Smelter Look-up'!$J:$J,0)))</f>
        <v>#N/A</v>
      </c>
      <c r="X320" s="83">
        <f t="shared" si="13"/>
        <v>0</v>
      </c>
      <c r="AB320" s="84" t="str">
        <f t="shared" si="14"/>
        <v/>
      </c>
    </row>
    <row r="321" spans="1:28" s="83" customFormat="1" ht="20.25" customHeight="1">
      <c r="A321" s="206"/>
      <c r="B321" s="198" t="s">
        <v>236</v>
      </c>
      <c r="C321" s="199" t="s">
        <v>236</v>
      </c>
      <c r="D321" s="200"/>
      <c r="E321" s="198" t="s">
        <v>236</v>
      </c>
      <c r="F321" s="198" t="s">
        <v>236</v>
      </c>
      <c r="G321" s="198" t="s">
        <v>236</v>
      </c>
      <c r="H321" s="201" t="s">
        <v>236</v>
      </c>
      <c r="I321" s="202" t="s">
        <v>236</v>
      </c>
      <c r="J321" s="202" t="s">
        <v>236</v>
      </c>
      <c r="K321" s="203"/>
      <c r="L321" s="203"/>
      <c r="M321" s="203"/>
      <c r="N321" s="203"/>
      <c r="O321" s="203"/>
      <c r="P321" s="204"/>
      <c r="Q321" s="205"/>
      <c r="R321" s="198" t="s">
        <v>236</v>
      </c>
      <c r="S321" s="206" t="str">
        <f t="shared" ca="1" si="15"/>
        <v/>
      </c>
      <c r="T321" s="206" t="str">
        <f ca="1">IF(B321="","",IF(ISERROR(MATCH($J321,[3]SorP!$B$1:$B$6230,0)),"",INDIRECT("'SorP'!$A$"&amp;MATCH($J321,[3]SorP!$B$1:$B$6230,0))))</f>
        <v/>
      </c>
      <c r="U321" s="207"/>
      <c r="V321" s="208" t="e">
        <f>IF(C321="",NA(),IF(OR(C321="Smelter not listed",C321="Smelter not yet identified"),MATCH($B321&amp;$D321,'[3]Smelter Look-up'!$J:$J,0),MATCH($B321&amp;$C321,'[3]Smelter Look-up'!$J:$J,0)))</f>
        <v>#N/A</v>
      </c>
      <c r="X321" s="83">
        <f t="shared" si="13"/>
        <v>0</v>
      </c>
      <c r="AB321" s="84" t="str">
        <f t="shared" si="14"/>
        <v/>
      </c>
    </row>
    <row r="322" spans="1:28" s="83" customFormat="1" ht="20.25" customHeight="1">
      <c r="A322" s="206"/>
      <c r="B322" s="198" t="s">
        <v>236</v>
      </c>
      <c r="C322" s="199" t="s">
        <v>236</v>
      </c>
      <c r="D322" s="200"/>
      <c r="E322" s="198" t="s">
        <v>236</v>
      </c>
      <c r="F322" s="198" t="s">
        <v>236</v>
      </c>
      <c r="G322" s="198" t="s">
        <v>236</v>
      </c>
      <c r="H322" s="201" t="s">
        <v>236</v>
      </c>
      <c r="I322" s="202" t="s">
        <v>236</v>
      </c>
      <c r="J322" s="202" t="s">
        <v>236</v>
      </c>
      <c r="K322" s="203"/>
      <c r="L322" s="203"/>
      <c r="M322" s="203"/>
      <c r="N322" s="203"/>
      <c r="O322" s="203"/>
      <c r="P322" s="204"/>
      <c r="Q322" s="205"/>
      <c r="R322" s="198" t="s">
        <v>236</v>
      </c>
      <c r="S322" s="206" t="str">
        <f t="shared" ca="1" si="15"/>
        <v/>
      </c>
      <c r="T322" s="206" t="str">
        <f ca="1">IF(B322="","",IF(ISERROR(MATCH($J322,[3]SorP!$B$1:$B$6230,0)),"",INDIRECT("'SorP'!$A$"&amp;MATCH($J322,[3]SorP!$B$1:$B$6230,0))))</f>
        <v/>
      </c>
      <c r="U322" s="207"/>
      <c r="V322" s="208" t="e">
        <f>IF(C322="",NA(),IF(OR(C322="Smelter not listed",C322="Smelter not yet identified"),MATCH($B322&amp;$D322,'[3]Smelter Look-up'!$J:$J,0),MATCH($B322&amp;$C322,'[3]Smelter Look-up'!$J:$J,0)))</f>
        <v>#N/A</v>
      </c>
      <c r="X322" s="83">
        <f t="shared" si="13"/>
        <v>0</v>
      </c>
      <c r="AB322" s="84" t="str">
        <f t="shared" si="14"/>
        <v/>
      </c>
    </row>
    <row r="323" spans="1:28" s="83" customFormat="1" ht="20.25" customHeight="1">
      <c r="A323" s="206"/>
      <c r="B323" s="198" t="s">
        <v>236</v>
      </c>
      <c r="C323" s="199" t="s">
        <v>236</v>
      </c>
      <c r="D323" s="200"/>
      <c r="E323" s="198" t="s">
        <v>236</v>
      </c>
      <c r="F323" s="198" t="s">
        <v>236</v>
      </c>
      <c r="G323" s="198" t="s">
        <v>236</v>
      </c>
      <c r="H323" s="201" t="s">
        <v>236</v>
      </c>
      <c r="I323" s="202" t="s">
        <v>236</v>
      </c>
      <c r="J323" s="202" t="s">
        <v>236</v>
      </c>
      <c r="K323" s="203"/>
      <c r="L323" s="203"/>
      <c r="M323" s="203"/>
      <c r="N323" s="203"/>
      <c r="O323" s="203"/>
      <c r="P323" s="204"/>
      <c r="Q323" s="205"/>
      <c r="R323" s="198" t="s">
        <v>236</v>
      </c>
      <c r="S323" s="206" t="str">
        <f t="shared" ca="1" si="15"/>
        <v/>
      </c>
      <c r="T323" s="206" t="str">
        <f ca="1">IF(B323="","",IF(ISERROR(MATCH($J323,[3]SorP!$B$1:$B$6230,0)),"",INDIRECT("'SorP'!$A$"&amp;MATCH($J323,[3]SorP!$B$1:$B$6230,0))))</f>
        <v/>
      </c>
      <c r="U323" s="207"/>
      <c r="V323" s="208" t="e">
        <f>IF(C323="",NA(),IF(OR(C323="Smelter not listed",C323="Smelter not yet identified"),MATCH($B323&amp;$D323,'[3]Smelter Look-up'!$J:$J,0),MATCH($B323&amp;$C323,'[3]Smelter Look-up'!$J:$J,0)))</f>
        <v>#N/A</v>
      </c>
      <c r="X323" s="83">
        <f t="shared" si="13"/>
        <v>0</v>
      </c>
      <c r="AB323" s="84" t="str">
        <f t="shared" si="14"/>
        <v/>
      </c>
    </row>
    <row r="324" spans="1:28" s="83" customFormat="1" ht="20.25" customHeight="1">
      <c r="A324" s="206"/>
      <c r="B324" s="198" t="s">
        <v>236</v>
      </c>
      <c r="C324" s="199" t="s">
        <v>236</v>
      </c>
      <c r="D324" s="200"/>
      <c r="E324" s="198" t="s">
        <v>236</v>
      </c>
      <c r="F324" s="198" t="s">
        <v>236</v>
      </c>
      <c r="G324" s="198" t="s">
        <v>236</v>
      </c>
      <c r="H324" s="201" t="s">
        <v>236</v>
      </c>
      <c r="I324" s="202" t="s">
        <v>236</v>
      </c>
      <c r="J324" s="202" t="s">
        <v>236</v>
      </c>
      <c r="K324" s="203"/>
      <c r="L324" s="203"/>
      <c r="M324" s="203"/>
      <c r="N324" s="203"/>
      <c r="O324" s="203"/>
      <c r="P324" s="204"/>
      <c r="Q324" s="205"/>
      <c r="R324" s="198" t="s">
        <v>236</v>
      </c>
      <c r="S324" s="206" t="str">
        <f t="shared" ca="1" si="15"/>
        <v/>
      </c>
      <c r="T324" s="206" t="str">
        <f ca="1">IF(B324="","",IF(ISERROR(MATCH($J324,[3]SorP!$B$1:$B$6230,0)),"",INDIRECT("'SorP'!$A$"&amp;MATCH($J324,[3]SorP!$B$1:$B$6230,0))))</f>
        <v/>
      </c>
      <c r="U324" s="207"/>
      <c r="V324" s="208" t="e">
        <f>IF(C324="",NA(),IF(OR(C324="Smelter not listed",C324="Smelter not yet identified"),MATCH($B324&amp;$D324,'[3]Smelter Look-up'!$J:$J,0),MATCH($B324&amp;$C324,'[3]Smelter Look-up'!$J:$J,0)))</f>
        <v>#N/A</v>
      </c>
      <c r="X324" s="83">
        <f t="shared" si="13"/>
        <v>0</v>
      </c>
      <c r="AB324" s="84" t="str">
        <f t="shared" si="14"/>
        <v/>
      </c>
    </row>
    <row r="325" spans="1:28" s="83" customFormat="1" ht="20.25" customHeight="1">
      <c r="A325" s="206"/>
      <c r="B325" s="198" t="s">
        <v>236</v>
      </c>
      <c r="C325" s="199" t="s">
        <v>236</v>
      </c>
      <c r="D325" s="200"/>
      <c r="E325" s="198" t="s">
        <v>236</v>
      </c>
      <c r="F325" s="198" t="s">
        <v>236</v>
      </c>
      <c r="G325" s="198" t="s">
        <v>236</v>
      </c>
      <c r="H325" s="201" t="s">
        <v>236</v>
      </c>
      <c r="I325" s="202" t="s">
        <v>236</v>
      </c>
      <c r="J325" s="202" t="s">
        <v>236</v>
      </c>
      <c r="K325" s="203"/>
      <c r="L325" s="203"/>
      <c r="M325" s="203"/>
      <c r="N325" s="203"/>
      <c r="O325" s="203"/>
      <c r="P325" s="204"/>
      <c r="Q325" s="205"/>
      <c r="R325" s="198" t="s">
        <v>236</v>
      </c>
      <c r="S325" s="206" t="str">
        <f t="shared" ca="1" si="15"/>
        <v/>
      </c>
      <c r="T325" s="206" t="str">
        <f ca="1">IF(B325="","",IF(ISERROR(MATCH($J325,[3]SorP!$B$1:$B$6230,0)),"",INDIRECT("'SorP'!$A$"&amp;MATCH($J325,[3]SorP!$B$1:$B$6230,0))))</f>
        <v/>
      </c>
      <c r="U325" s="207"/>
      <c r="V325" s="208" t="e">
        <f>IF(C325="",NA(),IF(OR(C325="Smelter not listed",C325="Smelter not yet identified"),MATCH($B325&amp;$D325,'[3]Smelter Look-up'!$J:$J,0),MATCH($B325&amp;$C325,'[3]Smelter Look-up'!$J:$J,0)))</f>
        <v>#N/A</v>
      </c>
      <c r="X325" s="83">
        <f t="shared" ref="X325:X388" si="16">IF(AND(C325="Smelter not listed",OR(LEN(D325)=0,LEN(E325)=0)),1,0)</f>
        <v>0</v>
      </c>
      <c r="AB325" s="84" t="str">
        <f t="shared" ref="AB325:AB388" si="17">B325&amp;C325</f>
        <v/>
      </c>
    </row>
    <row r="326" spans="1:28" s="83" customFormat="1" ht="20.25" customHeight="1">
      <c r="A326" s="206"/>
      <c r="B326" s="198" t="s">
        <v>236</v>
      </c>
      <c r="C326" s="199" t="s">
        <v>236</v>
      </c>
      <c r="D326" s="200"/>
      <c r="E326" s="198" t="s">
        <v>236</v>
      </c>
      <c r="F326" s="198" t="s">
        <v>236</v>
      </c>
      <c r="G326" s="198" t="s">
        <v>236</v>
      </c>
      <c r="H326" s="201" t="s">
        <v>236</v>
      </c>
      <c r="I326" s="202" t="s">
        <v>236</v>
      </c>
      <c r="J326" s="202" t="s">
        <v>236</v>
      </c>
      <c r="K326" s="203"/>
      <c r="L326" s="203"/>
      <c r="M326" s="203"/>
      <c r="N326" s="203"/>
      <c r="O326" s="203"/>
      <c r="P326" s="204"/>
      <c r="Q326" s="205"/>
      <c r="R326" s="198" t="s">
        <v>236</v>
      </c>
      <c r="S326" s="206" t="str">
        <f t="shared" ca="1" si="15"/>
        <v/>
      </c>
      <c r="T326" s="206" t="str">
        <f ca="1">IF(B326="","",IF(ISERROR(MATCH($J326,[3]SorP!$B$1:$B$6230,0)),"",INDIRECT("'SorP'!$A$"&amp;MATCH($J326,[3]SorP!$B$1:$B$6230,0))))</f>
        <v/>
      </c>
      <c r="U326" s="207"/>
      <c r="V326" s="208" t="e">
        <f>IF(C326="",NA(),IF(OR(C326="Smelter not listed",C326="Smelter not yet identified"),MATCH($B326&amp;$D326,'[3]Smelter Look-up'!$J:$J,0),MATCH($B326&amp;$C326,'[3]Smelter Look-up'!$J:$J,0)))</f>
        <v>#N/A</v>
      </c>
      <c r="X326" s="83">
        <f t="shared" si="16"/>
        <v>0</v>
      </c>
      <c r="AB326" s="84" t="str">
        <f t="shared" si="17"/>
        <v/>
      </c>
    </row>
    <row r="327" spans="1:28" s="83" customFormat="1" ht="20.25" customHeight="1">
      <c r="A327" s="206"/>
      <c r="B327" s="198" t="s">
        <v>236</v>
      </c>
      <c r="C327" s="199" t="s">
        <v>236</v>
      </c>
      <c r="D327" s="200"/>
      <c r="E327" s="198" t="s">
        <v>236</v>
      </c>
      <c r="F327" s="198" t="s">
        <v>236</v>
      </c>
      <c r="G327" s="198" t="s">
        <v>236</v>
      </c>
      <c r="H327" s="201" t="s">
        <v>236</v>
      </c>
      <c r="I327" s="202" t="s">
        <v>236</v>
      </c>
      <c r="J327" s="202" t="s">
        <v>236</v>
      </c>
      <c r="K327" s="203"/>
      <c r="L327" s="203"/>
      <c r="M327" s="203"/>
      <c r="N327" s="203"/>
      <c r="O327" s="203"/>
      <c r="P327" s="204"/>
      <c r="Q327" s="205"/>
      <c r="R327" s="198" t="s">
        <v>236</v>
      </c>
      <c r="S327" s="206" t="str">
        <f t="shared" ca="1" si="15"/>
        <v/>
      </c>
      <c r="T327" s="206" t="str">
        <f ca="1">IF(B327="","",IF(ISERROR(MATCH($J327,[3]SorP!$B$1:$B$6230,0)),"",INDIRECT("'SorP'!$A$"&amp;MATCH($J327,[3]SorP!$B$1:$B$6230,0))))</f>
        <v/>
      </c>
      <c r="U327" s="207"/>
      <c r="V327" s="208" t="e">
        <f>IF(C327="",NA(),IF(OR(C327="Smelter not listed",C327="Smelter not yet identified"),MATCH($B327&amp;$D327,'[3]Smelter Look-up'!$J:$J,0),MATCH($B327&amp;$C327,'[3]Smelter Look-up'!$J:$J,0)))</f>
        <v>#N/A</v>
      </c>
      <c r="X327" s="83">
        <f t="shared" si="16"/>
        <v>0</v>
      </c>
      <c r="AB327" s="84" t="str">
        <f t="shared" si="17"/>
        <v/>
      </c>
    </row>
    <row r="328" spans="1:28" s="83" customFormat="1" ht="20.25" customHeight="1">
      <c r="A328" s="206"/>
      <c r="B328" s="198" t="s">
        <v>236</v>
      </c>
      <c r="C328" s="199" t="s">
        <v>236</v>
      </c>
      <c r="D328" s="200"/>
      <c r="E328" s="198" t="s">
        <v>236</v>
      </c>
      <c r="F328" s="198" t="s">
        <v>236</v>
      </c>
      <c r="G328" s="198" t="s">
        <v>236</v>
      </c>
      <c r="H328" s="201" t="s">
        <v>236</v>
      </c>
      <c r="I328" s="202" t="s">
        <v>236</v>
      </c>
      <c r="J328" s="202" t="s">
        <v>236</v>
      </c>
      <c r="K328" s="203"/>
      <c r="L328" s="203"/>
      <c r="M328" s="203"/>
      <c r="N328" s="203"/>
      <c r="O328" s="203"/>
      <c r="P328" s="204"/>
      <c r="Q328" s="205"/>
      <c r="R328" s="198" t="s">
        <v>236</v>
      </c>
      <c r="S328" s="206" t="str">
        <f t="shared" ca="1" si="15"/>
        <v/>
      </c>
      <c r="T328" s="206" t="str">
        <f ca="1">IF(B328="","",IF(ISERROR(MATCH($J328,[3]SorP!$B$1:$B$6230,0)),"",INDIRECT("'SorP'!$A$"&amp;MATCH($J328,[3]SorP!$B$1:$B$6230,0))))</f>
        <v/>
      </c>
      <c r="U328" s="207"/>
      <c r="V328" s="208" t="e">
        <f>IF(C328="",NA(),IF(OR(C328="Smelter not listed",C328="Smelter not yet identified"),MATCH($B328&amp;$D328,'[3]Smelter Look-up'!$J:$J,0),MATCH($B328&amp;$C328,'[3]Smelter Look-up'!$J:$J,0)))</f>
        <v>#N/A</v>
      </c>
      <c r="X328" s="83">
        <f t="shared" si="16"/>
        <v>0</v>
      </c>
      <c r="AB328" s="84" t="str">
        <f t="shared" si="17"/>
        <v/>
      </c>
    </row>
    <row r="329" spans="1:28" s="83" customFormat="1" ht="20.25" customHeight="1">
      <c r="A329" s="206"/>
      <c r="B329" s="198" t="s">
        <v>236</v>
      </c>
      <c r="C329" s="199" t="s">
        <v>236</v>
      </c>
      <c r="D329" s="200"/>
      <c r="E329" s="198" t="s">
        <v>236</v>
      </c>
      <c r="F329" s="198" t="s">
        <v>236</v>
      </c>
      <c r="G329" s="198" t="s">
        <v>236</v>
      </c>
      <c r="H329" s="201" t="s">
        <v>236</v>
      </c>
      <c r="I329" s="202" t="s">
        <v>236</v>
      </c>
      <c r="J329" s="202" t="s">
        <v>236</v>
      </c>
      <c r="K329" s="203"/>
      <c r="L329" s="203"/>
      <c r="M329" s="203"/>
      <c r="N329" s="203"/>
      <c r="O329" s="203"/>
      <c r="P329" s="204"/>
      <c r="Q329" s="205"/>
      <c r="R329" s="198" t="s">
        <v>236</v>
      </c>
      <c r="S329" s="206" t="str">
        <f t="shared" ca="1" si="15"/>
        <v/>
      </c>
      <c r="T329" s="206" t="str">
        <f ca="1">IF(B329="","",IF(ISERROR(MATCH($J329,[3]SorP!$B$1:$B$6230,0)),"",INDIRECT("'SorP'!$A$"&amp;MATCH($J329,[3]SorP!$B$1:$B$6230,0))))</f>
        <v/>
      </c>
      <c r="U329" s="207"/>
      <c r="V329" s="208" t="e">
        <f>IF(C329="",NA(),IF(OR(C329="Smelter not listed",C329="Smelter not yet identified"),MATCH($B329&amp;$D329,'[3]Smelter Look-up'!$J:$J,0),MATCH($B329&amp;$C329,'[3]Smelter Look-up'!$J:$J,0)))</f>
        <v>#N/A</v>
      </c>
      <c r="X329" s="83">
        <f t="shared" si="16"/>
        <v>0</v>
      </c>
      <c r="AB329" s="84" t="str">
        <f t="shared" si="17"/>
        <v/>
      </c>
    </row>
    <row r="330" spans="1:28" s="83" customFormat="1" ht="20.25" customHeight="1">
      <c r="A330" s="206"/>
      <c r="B330" s="198" t="s">
        <v>236</v>
      </c>
      <c r="C330" s="199" t="s">
        <v>236</v>
      </c>
      <c r="D330" s="200"/>
      <c r="E330" s="198" t="s">
        <v>236</v>
      </c>
      <c r="F330" s="198" t="s">
        <v>236</v>
      </c>
      <c r="G330" s="198" t="s">
        <v>236</v>
      </c>
      <c r="H330" s="201" t="s">
        <v>236</v>
      </c>
      <c r="I330" s="202" t="s">
        <v>236</v>
      </c>
      <c r="J330" s="202" t="s">
        <v>236</v>
      </c>
      <c r="K330" s="203"/>
      <c r="L330" s="203"/>
      <c r="M330" s="203"/>
      <c r="N330" s="203"/>
      <c r="O330" s="203"/>
      <c r="P330" s="204"/>
      <c r="Q330" s="205"/>
      <c r="R330" s="198" t="s">
        <v>236</v>
      </c>
      <c r="S330" s="206" t="str">
        <f t="shared" ca="1" si="15"/>
        <v/>
      </c>
      <c r="T330" s="206" t="str">
        <f ca="1">IF(B330="","",IF(ISERROR(MATCH($J330,[3]SorP!$B$1:$B$6230,0)),"",INDIRECT("'SorP'!$A$"&amp;MATCH($J330,[3]SorP!$B$1:$B$6230,0))))</f>
        <v/>
      </c>
      <c r="U330" s="207"/>
      <c r="V330" s="208" t="e">
        <f>IF(C330="",NA(),IF(OR(C330="Smelter not listed",C330="Smelter not yet identified"),MATCH($B330&amp;$D330,'[3]Smelter Look-up'!$J:$J,0),MATCH($B330&amp;$C330,'[3]Smelter Look-up'!$J:$J,0)))</f>
        <v>#N/A</v>
      </c>
      <c r="X330" s="83">
        <f t="shared" si="16"/>
        <v>0</v>
      </c>
      <c r="AB330" s="84" t="str">
        <f t="shared" si="17"/>
        <v/>
      </c>
    </row>
    <row r="331" spans="1:28" s="83" customFormat="1" ht="20.25" customHeight="1">
      <c r="A331" s="206"/>
      <c r="B331" s="198" t="s">
        <v>236</v>
      </c>
      <c r="C331" s="199" t="s">
        <v>236</v>
      </c>
      <c r="D331" s="200"/>
      <c r="E331" s="198" t="s">
        <v>236</v>
      </c>
      <c r="F331" s="198" t="s">
        <v>236</v>
      </c>
      <c r="G331" s="198" t="s">
        <v>236</v>
      </c>
      <c r="H331" s="201" t="s">
        <v>236</v>
      </c>
      <c r="I331" s="202" t="s">
        <v>236</v>
      </c>
      <c r="J331" s="202" t="s">
        <v>236</v>
      </c>
      <c r="K331" s="203"/>
      <c r="L331" s="203"/>
      <c r="M331" s="203"/>
      <c r="N331" s="203"/>
      <c r="O331" s="203"/>
      <c r="P331" s="204"/>
      <c r="Q331" s="205"/>
      <c r="R331" s="198" t="s">
        <v>236</v>
      </c>
      <c r="S331" s="206" t="str">
        <f t="shared" ca="1" si="15"/>
        <v/>
      </c>
      <c r="T331" s="206" t="str">
        <f ca="1">IF(B331="","",IF(ISERROR(MATCH($J331,[3]SorP!$B$1:$B$6230,0)),"",INDIRECT("'SorP'!$A$"&amp;MATCH($J331,[3]SorP!$B$1:$B$6230,0))))</f>
        <v/>
      </c>
      <c r="U331" s="207"/>
      <c r="V331" s="208" t="e">
        <f>IF(C331="",NA(),IF(OR(C331="Smelter not listed",C331="Smelter not yet identified"),MATCH($B331&amp;$D331,'[3]Smelter Look-up'!$J:$J,0),MATCH($B331&amp;$C331,'[3]Smelter Look-up'!$J:$J,0)))</f>
        <v>#N/A</v>
      </c>
      <c r="X331" s="83">
        <f t="shared" si="16"/>
        <v>0</v>
      </c>
      <c r="AB331" s="84" t="str">
        <f t="shared" si="17"/>
        <v/>
      </c>
    </row>
    <row r="332" spans="1:28" s="83" customFormat="1" ht="20.25" customHeight="1">
      <c r="A332" s="206"/>
      <c r="B332" s="198" t="s">
        <v>236</v>
      </c>
      <c r="C332" s="199" t="s">
        <v>236</v>
      </c>
      <c r="D332" s="200"/>
      <c r="E332" s="198" t="s">
        <v>236</v>
      </c>
      <c r="F332" s="198" t="s">
        <v>236</v>
      </c>
      <c r="G332" s="198" t="s">
        <v>236</v>
      </c>
      <c r="H332" s="201" t="s">
        <v>236</v>
      </c>
      <c r="I332" s="202" t="s">
        <v>236</v>
      </c>
      <c r="J332" s="202" t="s">
        <v>236</v>
      </c>
      <c r="K332" s="203"/>
      <c r="L332" s="203"/>
      <c r="M332" s="203"/>
      <c r="N332" s="203"/>
      <c r="O332" s="203"/>
      <c r="P332" s="204"/>
      <c r="Q332" s="205"/>
      <c r="R332" s="198" t="s">
        <v>236</v>
      </c>
      <c r="S332" s="206" t="str">
        <f t="shared" ca="1" si="15"/>
        <v/>
      </c>
      <c r="T332" s="206" t="str">
        <f ca="1">IF(B332="","",IF(ISERROR(MATCH($J332,[3]SorP!$B$1:$B$6230,0)),"",INDIRECT("'SorP'!$A$"&amp;MATCH($J332,[3]SorP!$B$1:$B$6230,0))))</f>
        <v/>
      </c>
      <c r="U332" s="207"/>
      <c r="V332" s="208" t="e">
        <f>IF(C332="",NA(),IF(OR(C332="Smelter not listed",C332="Smelter not yet identified"),MATCH($B332&amp;$D332,'[3]Smelter Look-up'!$J:$J,0),MATCH($B332&amp;$C332,'[3]Smelter Look-up'!$J:$J,0)))</f>
        <v>#N/A</v>
      </c>
      <c r="X332" s="83">
        <f t="shared" si="16"/>
        <v>0</v>
      </c>
      <c r="AB332" s="84" t="str">
        <f t="shared" si="17"/>
        <v/>
      </c>
    </row>
    <row r="333" spans="1:28" s="83" customFormat="1" ht="20.25" customHeight="1">
      <c r="A333" s="206"/>
      <c r="B333" s="198" t="s">
        <v>236</v>
      </c>
      <c r="C333" s="199" t="s">
        <v>236</v>
      </c>
      <c r="D333" s="200"/>
      <c r="E333" s="198" t="s">
        <v>236</v>
      </c>
      <c r="F333" s="198" t="s">
        <v>236</v>
      </c>
      <c r="G333" s="198" t="s">
        <v>236</v>
      </c>
      <c r="H333" s="201" t="s">
        <v>236</v>
      </c>
      <c r="I333" s="202" t="s">
        <v>236</v>
      </c>
      <c r="J333" s="202" t="s">
        <v>236</v>
      </c>
      <c r="K333" s="203"/>
      <c r="L333" s="203"/>
      <c r="M333" s="203"/>
      <c r="N333" s="203"/>
      <c r="O333" s="203"/>
      <c r="P333" s="204"/>
      <c r="Q333" s="205"/>
      <c r="R333" s="198" t="s">
        <v>236</v>
      </c>
      <c r="S333" s="206" t="str">
        <f t="shared" ca="1" si="15"/>
        <v/>
      </c>
      <c r="T333" s="206" t="str">
        <f ca="1">IF(B333="","",IF(ISERROR(MATCH($J333,[3]SorP!$B$1:$B$6230,0)),"",INDIRECT("'SorP'!$A$"&amp;MATCH($J333,[3]SorP!$B$1:$B$6230,0))))</f>
        <v/>
      </c>
      <c r="U333" s="207"/>
      <c r="V333" s="208" t="e">
        <f>IF(C333="",NA(),IF(OR(C333="Smelter not listed",C333="Smelter not yet identified"),MATCH($B333&amp;$D333,'[3]Smelter Look-up'!$J:$J,0),MATCH($B333&amp;$C333,'[3]Smelter Look-up'!$J:$J,0)))</f>
        <v>#N/A</v>
      </c>
      <c r="X333" s="83">
        <f t="shared" si="16"/>
        <v>0</v>
      </c>
      <c r="AB333" s="84" t="str">
        <f t="shared" si="17"/>
        <v/>
      </c>
    </row>
    <row r="334" spans="1:28" s="83" customFormat="1" ht="20.25" customHeight="1">
      <c r="A334" s="206"/>
      <c r="B334" s="198" t="s">
        <v>236</v>
      </c>
      <c r="C334" s="199" t="s">
        <v>236</v>
      </c>
      <c r="D334" s="200"/>
      <c r="E334" s="198" t="s">
        <v>236</v>
      </c>
      <c r="F334" s="198" t="s">
        <v>236</v>
      </c>
      <c r="G334" s="198" t="s">
        <v>236</v>
      </c>
      <c r="H334" s="201" t="s">
        <v>236</v>
      </c>
      <c r="I334" s="202" t="s">
        <v>236</v>
      </c>
      <c r="J334" s="202" t="s">
        <v>236</v>
      </c>
      <c r="K334" s="203"/>
      <c r="L334" s="203"/>
      <c r="M334" s="203"/>
      <c r="N334" s="203"/>
      <c r="O334" s="203"/>
      <c r="P334" s="204"/>
      <c r="Q334" s="205"/>
      <c r="R334" s="198" t="s">
        <v>236</v>
      </c>
      <c r="S334" s="206" t="str">
        <f t="shared" ca="1" si="15"/>
        <v/>
      </c>
      <c r="T334" s="206" t="str">
        <f ca="1">IF(B334="","",IF(ISERROR(MATCH($J334,[3]SorP!$B$1:$B$6230,0)),"",INDIRECT("'SorP'!$A$"&amp;MATCH($J334,[3]SorP!$B$1:$B$6230,0))))</f>
        <v/>
      </c>
      <c r="U334" s="207"/>
      <c r="V334" s="208" t="e">
        <f>IF(C334="",NA(),IF(OR(C334="Smelter not listed",C334="Smelter not yet identified"),MATCH($B334&amp;$D334,'[3]Smelter Look-up'!$J:$J,0),MATCH($B334&amp;$C334,'[3]Smelter Look-up'!$J:$J,0)))</f>
        <v>#N/A</v>
      </c>
      <c r="X334" s="83">
        <f t="shared" si="16"/>
        <v>0</v>
      </c>
      <c r="AB334" s="84" t="str">
        <f t="shared" si="17"/>
        <v/>
      </c>
    </row>
    <row r="335" spans="1:28" s="83" customFormat="1" ht="20.25" customHeight="1">
      <c r="A335" s="206"/>
      <c r="B335" s="198" t="s">
        <v>236</v>
      </c>
      <c r="C335" s="199" t="s">
        <v>236</v>
      </c>
      <c r="D335" s="200"/>
      <c r="E335" s="198" t="s">
        <v>236</v>
      </c>
      <c r="F335" s="198" t="s">
        <v>236</v>
      </c>
      <c r="G335" s="198" t="s">
        <v>236</v>
      </c>
      <c r="H335" s="201" t="s">
        <v>236</v>
      </c>
      <c r="I335" s="202" t="s">
        <v>236</v>
      </c>
      <c r="J335" s="202" t="s">
        <v>236</v>
      </c>
      <c r="K335" s="203"/>
      <c r="L335" s="203"/>
      <c r="M335" s="203"/>
      <c r="N335" s="203"/>
      <c r="O335" s="203"/>
      <c r="P335" s="204"/>
      <c r="Q335" s="205"/>
      <c r="R335" s="198" t="s">
        <v>236</v>
      </c>
      <c r="S335" s="206" t="str">
        <f t="shared" ca="1" si="15"/>
        <v/>
      </c>
      <c r="T335" s="206" t="str">
        <f ca="1">IF(B335="","",IF(ISERROR(MATCH($J335,[3]SorP!$B$1:$B$6230,0)),"",INDIRECT("'SorP'!$A$"&amp;MATCH($J335,[3]SorP!$B$1:$B$6230,0))))</f>
        <v/>
      </c>
      <c r="U335" s="207"/>
      <c r="V335" s="208" t="e">
        <f>IF(C335="",NA(),IF(OR(C335="Smelter not listed",C335="Smelter not yet identified"),MATCH($B335&amp;$D335,'[3]Smelter Look-up'!$J:$J,0),MATCH($B335&amp;$C335,'[3]Smelter Look-up'!$J:$J,0)))</f>
        <v>#N/A</v>
      </c>
      <c r="X335" s="83">
        <f t="shared" si="16"/>
        <v>0</v>
      </c>
      <c r="AB335" s="84" t="str">
        <f t="shared" si="17"/>
        <v/>
      </c>
    </row>
    <row r="336" spans="1:28" s="83" customFormat="1" ht="20.25" customHeight="1">
      <c r="A336" s="206"/>
      <c r="B336" s="198" t="s">
        <v>236</v>
      </c>
      <c r="C336" s="199" t="s">
        <v>236</v>
      </c>
      <c r="D336" s="200"/>
      <c r="E336" s="198" t="s">
        <v>236</v>
      </c>
      <c r="F336" s="198" t="s">
        <v>236</v>
      </c>
      <c r="G336" s="198" t="s">
        <v>236</v>
      </c>
      <c r="H336" s="201" t="s">
        <v>236</v>
      </c>
      <c r="I336" s="202" t="s">
        <v>236</v>
      </c>
      <c r="J336" s="202" t="s">
        <v>236</v>
      </c>
      <c r="K336" s="203"/>
      <c r="L336" s="203"/>
      <c r="M336" s="203"/>
      <c r="N336" s="203"/>
      <c r="O336" s="203"/>
      <c r="P336" s="204"/>
      <c r="Q336" s="205"/>
      <c r="R336" s="198" t="s">
        <v>236</v>
      </c>
      <c r="S336" s="206" t="str">
        <f t="shared" ca="1" si="15"/>
        <v/>
      </c>
      <c r="T336" s="206" t="str">
        <f ca="1">IF(B336="","",IF(ISERROR(MATCH($J336,[3]SorP!$B$1:$B$6230,0)),"",INDIRECT("'SorP'!$A$"&amp;MATCH($J336,[3]SorP!$B$1:$B$6230,0))))</f>
        <v/>
      </c>
      <c r="U336" s="207"/>
      <c r="V336" s="208" t="e">
        <f>IF(C336="",NA(),IF(OR(C336="Smelter not listed",C336="Smelter not yet identified"),MATCH($B336&amp;$D336,'[3]Smelter Look-up'!$J:$J,0),MATCH($B336&amp;$C336,'[3]Smelter Look-up'!$J:$J,0)))</f>
        <v>#N/A</v>
      </c>
      <c r="X336" s="83">
        <f t="shared" si="16"/>
        <v>0</v>
      </c>
      <c r="AB336" s="84" t="str">
        <f t="shared" si="17"/>
        <v/>
      </c>
    </row>
    <row r="337" spans="1:28" s="83" customFormat="1" ht="20.25" customHeight="1">
      <c r="A337" s="206"/>
      <c r="B337" s="198" t="s">
        <v>236</v>
      </c>
      <c r="C337" s="199" t="s">
        <v>236</v>
      </c>
      <c r="D337" s="200"/>
      <c r="E337" s="198" t="s">
        <v>236</v>
      </c>
      <c r="F337" s="198" t="s">
        <v>236</v>
      </c>
      <c r="G337" s="198" t="s">
        <v>236</v>
      </c>
      <c r="H337" s="201" t="s">
        <v>236</v>
      </c>
      <c r="I337" s="202" t="s">
        <v>236</v>
      </c>
      <c r="J337" s="202" t="s">
        <v>236</v>
      </c>
      <c r="K337" s="203"/>
      <c r="L337" s="203"/>
      <c r="M337" s="203"/>
      <c r="N337" s="203"/>
      <c r="O337" s="203"/>
      <c r="P337" s="204"/>
      <c r="Q337" s="205"/>
      <c r="R337" s="198" t="s">
        <v>236</v>
      </c>
      <c r="S337" s="206" t="str">
        <f t="shared" ca="1" si="15"/>
        <v/>
      </c>
      <c r="T337" s="206" t="str">
        <f ca="1">IF(B337="","",IF(ISERROR(MATCH($J337,[3]SorP!$B$1:$B$6230,0)),"",INDIRECT("'SorP'!$A$"&amp;MATCH($J337,[3]SorP!$B$1:$B$6230,0))))</f>
        <v/>
      </c>
      <c r="U337" s="207"/>
      <c r="V337" s="208" t="e">
        <f>IF(C337="",NA(),IF(OR(C337="Smelter not listed",C337="Smelter not yet identified"),MATCH($B337&amp;$D337,'[3]Smelter Look-up'!$J:$J,0),MATCH($B337&amp;$C337,'[3]Smelter Look-up'!$J:$J,0)))</f>
        <v>#N/A</v>
      </c>
      <c r="X337" s="83">
        <f t="shared" si="16"/>
        <v>0</v>
      </c>
      <c r="AB337" s="84" t="str">
        <f t="shared" si="17"/>
        <v/>
      </c>
    </row>
    <row r="338" spans="1:28" s="83" customFormat="1" ht="20.25" customHeight="1">
      <c r="A338" s="206"/>
      <c r="B338" s="198" t="s">
        <v>236</v>
      </c>
      <c r="C338" s="199" t="s">
        <v>236</v>
      </c>
      <c r="D338" s="200"/>
      <c r="E338" s="198" t="s">
        <v>236</v>
      </c>
      <c r="F338" s="198" t="s">
        <v>236</v>
      </c>
      <c r="G338" s="198" t="s">
        <v>236</v>
      </c>
      <c r="H338" s="201" t="s">
        <v>236</v>
      </c>
      <c r="I338" s="202" t="s">
        <v>236</v>
      </c>
      <c r="J338" s="202" t="s">
        <v>236</v>
      </c>
      <c r="K338" s="203"/>
      <c r="L338" s="203"/>
      <c r="M338" s="203"/>
      <c r="N338" s="203"/>
      <c r="O338" s="203"/>
      <c r="P338" s="204"/>
      <c r="Q338" s="205"/>
      <c r="R338" s="198" t="s">
        <v>236</v>
      </c>
      <c r="S338" s="206" t="str">
        <f t="shared" ca="1" si="15"/>
        <v/>
      </c>
      <c r="T338" s="206" t="str">
        <f ca="1">IF(B338="","",IF(ISERROR(MATCH($J338,[3]SorP!$B$1:$B$6230,0)),"",INDIRECT("'SorP'!$A$"&amp;MATCH($J338,[3]SorP!$B$1:$B$6230,0))))</f>
        <v/>
      </c>
      <c r="U338" s="207"/>
      <c r="V338" s="208" t="e">
        <f>IF(C338="",NA(),IF(OR(C338="Smelter not listed",C338="Smelter not yet identified"),MATCH($B338&amp;$D338,'[3]Smelter Look-up'!$J:$J,0),MATCH($B338&amp;$C338,'[3]Smelter Look-up'!$J:$J,0)))</f>
        <v>#N/A</v>
      </c>
      <c r="X338" s="83">
        <f t="shared" si="16"/>
        <v>0</v>
      </c>
      <c r="AB338" s="84" t="str">
        <f t="shared" si="17"/>
        <v/>
      </c>
    </row>
    <row r="339" spans="1:28" s="83" customFormat="1" ht="20.25" customHeight="1">
      <c r="A339" s="206"/>
      <c r="B339" s="198" t="s">
        <v>236</v>
      </c>
      <c r="C339" s="199" t="s">
        <v>236</v>
      </c>
      <c r="D339" s="200"/>
      <c r="E339" s="198" t="s">
        <v>236</v>
      </c>
      <c r="F339" s="198" t="s">
        <v>236</v>
      </c>
      <c r="G339" s="198" t="s">
        <v>236</v>
      </c>
      <c r="H339" s="201" t="s">
        <v>236</v>
      </c>
      <c r="I339" s="202" t="s">
        <v>236</v>
      </c>
      <c r="J339" s="202" t="s">
        <v>236</v>
      </c>
      <c r="K339" s="203"/>
      <c r="L339" s="203"/>
      <c r="M339" s="203"/>
      <c r="N339" s="203"/>
      <c r="O339" s="203"/>
      <c r="P339" s="204"/>
      <c r="Q339" s="205"/>
      <c r="R339" s="198" t="s">
        <v>236</v>
      </c>
      <c r="S339" s="206" t="str">
        <f t="shared" ca="1" si="15"/>
        <v/>
      </c>
      <c r="T339" s="206" t="str">
        <f ca="1">IF(B339="","",IF(ISERROR(MATCH($J339,[3]SorP!$B$1:$B$6230,0)),"",INDIRECT("'SorP'!$A$"&amp;MATCH($J339,[3]SorP!$B$1:$B$6230,0))))</f>
        <v/>
      </c>
      <c r="U339" s="207"/>
      <c r="V339" s="208" t="e">
        <f>IF(C339="",NA(),IF(OR(C339="Smelter not listed",C339="Smelter not yet identified"),MATCH($B339&amp;$D339,'[3]Smelter Look-up'!$J:$J,0),MATCH($B339&amp;$C339,'[3]Smelter Look-up'!$J:$J,0)))</f>
        <v>#N/A</v>
      </c>
      <c r="X339" s="83">
        <f t="shared" si="16"/>
        <v>0</v>
      </c>
      <c r="AB339" s="84" t="str">
        <f t="shared" si="17"/>
        <v/>
      </c>
    </row>
    <row r="340" spans="1:28" s="83" customFormat="1" ht="20.25" customHeight="1">
      <c r="A340" s="206"/>
      <c r="B340" s="198" t="s">
        <v>236</v>
      </c>
      <c r="C340" s="199" t="s">
        <v>236</v>
      </c>
      <c r="D340" s="200"/>
      <c r="E340" s="198" t="s">
        <v>236</v>
      </c>
      <c r="F340" s="198" t="s">
        <v>236</v>
      </c>
      <c r="G340" s="198" t="s">
        <v>236</v>
      </c>
      <c r="H340" s="201" t="s">
        <v>236</v>
      </c>
      <c r="I340" s="202" t="s">
        <v>236</v>
      </c>
      <c r="J340" s="202" t="s">
        <v>236</v>
      </c>
      <c r="K340" s="203"/>
      <c r="L340" s="203"/>
      <c r="M340" s="203"/>
      <c r="N340" s="203"/>
      <c r="O340" s="203"/>
      <c r="P340" s="204"/>
      <c r="Q340" s="205"/>
      <c r="R340" s="198" t="s">
        <v>236</v>
      </c>
      <c r="S340" s="206" t="str">
        <f t="shared" ca="1" si="15"/>
        <v/>
      </c>
      <c r="T340" s="206" t="str">
        <f ca="1">IF(B340="","",IF(ISERROR(MATCH($J340,[3]SorP!$B$1:$B$6230,0)),"",INDIRECT("'SorP'!$A$"&amp;MATCH($J340,[3]SorP!$B$1:$B$6230,0))))</f>
        <v/>
      </c>
      <c r="U340" s="207"/>
      <c r="V340" s="208" t="e">
        <f>IF(C340="",NA(),IF(OR(C340="Smelter not listed",C340="Smelter not yet identified"),MATCH($B340&amp;$D340,'[3]Smelter Look-up'!$J:$J,0),MATCH($B340&amp;$C340,'[3]Smelter Look-up'!$J:$J,0)))</f>
        <v>#N/A</v>
      </c>
      <c r="X340" s="83">
        <f t="shared" si="16"/>
        <v>0</v>
      </c>
      <c r="AB340" s="84" t="str">
        <f t="shared" si="17"/>
        <v/>
      </c>
    </row>
    <row r="341" spans="1:28" s="83" customFormat="1" ht="20.25" customHeight="1">
      <c r="A341" s="206"/>
      <c r="B341" s="198" t="s">
        <v>236</v>
      </c>
      <c r="C341" s="199" t="s">
        <v>236</v>
      </c>
      <c r="D341" s="200"/>
      <c r="E341" s="198" t="s">
        <v>236</v>
      </c>
      <c r="F341" s="198" t="s">
        <v>236</v>
      </c>
      <c r="G341" s="198" t="s">
        <v>236</v>
      </c>
      <c r="H341" s="201" t="s">
        <v>236</v>
      </c>
      <c r="I341" s="202" t="s">
        <v>236</v>
      </c>
      <c r="J341" s="202" t="s">
        <v>236</v>
      </c>
      <c r="K341" s="203"/>
      <c r="L341" s="203"/>
      <c r="M341" s="203"/>
      <c r="N341" s="203"/>
      <c r="O341" s="203"/>
      <c r="P341" s="204"/>
      <c r="Q341" s="205"/>
      <c r="R341" s="198" t="s">
        <v>236</v>
      </c>
      <c r="S341" s="206" t="str">
        <f t="shared" ca="1" si="15"/>
        <v/>
      </c>
      <c r="T341" s="206" t="str">
        <f ca="1">IF(B341="","",IF(ISERROR(MATCH($J341,[3]SorP!$B$1:$B$6230,0)),"",INDIRECT("'SorP'!$A$"&amp;MATCH($J341,[3]SorP!$B$1:$B$6230,0))))</f>
        <v/>
      </c>
      <c r="U341" s="207"/>
      <c r="V341" s="208" t="e">
        <f>IF(C341="",NA(),IF(OR(C341="Smelter not listed",C341="Smelter not yet identified"),MATCH($B341&amp;$D341,'[3]Smelter Look-up'!$J:$J,0),MATCH($B341&amp;$C341,'[3]Smelter Look-up'!$J:$J,0)))</f>
        <v>#N/A</v>
      </c>
      <c r="X341" s="83">
        <f t="shared" si="16"/>
        <v>0</v>
      </c>
      <c r="AB341" s="84" t="str">
        <f t="shared" si="17"/>
        <v/>
      </c>
    </row>
    <row r="342" spans="1:28" s="83" customFormat="1" ht="20.25" customHeight="1">
      <c r="A342" s="206"/>
      <c r="B342" s="198" t="s">
        <v>236</v>
      </c>
      <c r="C342" s="199" t="s">
        <v>236</v>
      </c>
      <c r="D342" s="200"/>
      <c r="E342" s="198" t="s">
        <v>236</v>
      </c>
      <c r="F342" s="198" t="s">
        <v>236</v>
      </c>
      <c r="G342" s="198" t="s">
        <v>236</v>
      </c>
      <c r="H342" s="201" t="s">
        <v>236</v>
      </c>
      <c r="I342" s="202" t="s">
        <v>236</v>
      </c>
      <c r="J342" s="202" t="s">
        <v>236</v>
      </c>
      <c r="K342" s="203"/>
      <c r="L342" s="203"/>
      <c r="M342" s="203"/>
      <c r="N342" s="203"/>
      <c r="O342" s="203"/>
      <c r="P342" s="204"/>
      <c r="Q342" s="205"/>
      <c r="R342" s="198" t="s">
        <v>236</v>
      </c>
      <c r="S342" s="206" t="str">
        <f t="shared" ca="1" si="15"/>
        <v/>
      </c>
      <c r="T342" s="206" t="str">
        <f ca="1">IF(B342="","",IF(ISERROR(MATCH($J342,[3]SorP!$B$1:$B$6230,0)),"",INDIRECT("'SorP'!$A$"&amp;MATCH($J342,[3]SorP!$B$1:$B$6230,0))))</f>
        <v/>
      </c>
      <c r="U342" s="207"/>
      <c r="V342" s="208" t="e">
        <f>IF(C342="",NA(),IF(OR(C342="Smelter not listed",C342="Smelter not yet identified"),MATCH($B342&amp;$D342,'[3]Smelter Look-up'!$J:$J,0),MATCH($B342&amp;$C342,'[3]Smelter Look-up'!$J:$J,0)))</f>
        <v>#N/A</v>
      </c>
      <c r="X342" s="83">
        <f t="shared" si="16"/>
        <v>0</v>
      </c>
      <c r="AB342" s="84" t="str">
        <f t="shared" si="17"/>
        <v/>
      </c>
    </row>
    <row r="343" spans="1:28" s="83" customFormat="1" ht="20.25" customHeight="1">
      <c r="A343" s="206"/>
      <c r="B343" s="198" t="s">
        <v>236</v>
      </c>
      <c r="C343" s="199" t="s">
        <v>236</v>
      </c>
      <c r="D343" s="200"/>
      <c r="E343" s="198" t="s">
        <v>236</v>
      </c>
      <c r="F343" s="198" t="s">
        <v>236</v>
      </c>
      <c r="G343" s="198" t="s">
        <v>236</v>
      </c>
      <c r="H343" s="201" t="s">
        <v>236</v>
      </c>
      <c r="I343" s="202" t="s">
        <v>236</v>
      </c>
      <c r="J343" s="202" t="s">
        <v>236</v>
      </c>
      <c r="K343" s="203"/>
      <c r="L343" s="203"/>
      <c r="M343" s="203"/>
      <c r="N343" s="203"/>
      <c r="O343" s="203"/>
      <c r="P343" s="204"/>
      <c r="Q343" s="205"/>
      <c r="R343" s="198" t="s">
        <v>236</v>
      </c>
      <c r="S343" s="206" t="str">
        <f t="shared" ca="1" si="15"/>
        <v/>
      </c>
      <c r="T343" s="206" t="str">
        <f ca="1">IF(B343="","",IF(ISERROR(MATCH($J343,[3]SorP!$B$1:$B$6230,0)),"",INDIRECT("'SorP'!$A$"&amp;MATCH($J343,[3]SorP!$B$1:$B$6230,0))))</f>
        <v/>
      </c>
      <c r="U343" s="207"/>
      <c r="V343" s="208" t="e">
        <f>IF(C343="",NA(),IF(OR(C343="Smelter not listed",C343="Smelter not yet identified"),MATCH($B343&amp;$D343,'[3]Smelter Look-up'!$J:$J,0),MATCH($B343&amp;$C343,'[3]Smelter Look-up'!$J:$J,0)))</f>
        <v>#N/A</v>
      </c>
      <c r="X343" s="83">
        <f t="shared" si="16"/>
        <v>0</v>
      </c>
      <c r="AB343" s="84" t="str">
        <f t="shared" si="17"/>
        <v/>
      </c>
    </row>
    <row r="344" spans="1:28" s="83" customFormat="1" ht="20.25" customHeight="1">
      <c r="A344" s="206"/>
      <c r="B344" s="198" t="s">
        <v>236</v>
      </c>
      <c r="C344" s="199" t="s">
        <v>236</v>
      </c>
      <c r="D344" s="200"/>
      <c r="E344" s="198" t="s">
        <v>236</v>
      </c>
      <c r="F344" s="198" t="s">
        <v>236</v>
      </c>
      <c r="G344" s="198" t="s">
        <v>236</v>
      </c>
      <c r="H344" s="201" t="s">
        <v>236</v>
      </c>
      <c r="I344" s="202" t="s">
        <v>236</v>
      </c>
      <c r="J344" s="202" t="s">
        <v>236</v>
      </c>
      <c r="K344" s="203"/>
      <c r="L344" s="203"/>
      <c r="M344" s="203"/>
      <c r="N344" s="203"/>
      <c r="O344" s="203"/>
      <c r="P344" s="204"/>
      <c r="Q344" s="205"/>
      <c r="R344" s="198" t="s">
        <v>236</v>
      </c>
      <c r="S344" s="206" t="str">
        <f t="shared" ca="1" si="15"/>
        <v/>
      </c>
      <c r="T344" s="206" t="str">
        <f ca="1">IF(B344="","",IF(ISERROR(MATCH($J344,[3]SorP!$B$1:$B$6230,0)),"",INDIRECT("'SorP'!$A$"&amp;MATCH($J344,[3]SorP!$B$1:$B$6230,0))))</f>
        <v/>
      </c>
      <c r="U344" s="207"/>
      <c r="V344" s="208" t="e">
        <f>IF(C344="",NA(),IF(OR(C344="Smelter not listed",C344="Smelter not yet identified"),MATCH($B344&amp;$D344,'[3]Smelter Look-up'!$J:$J,0),MATCH($B344&amp;$C344,'[3]Smelter Look-up'!$J:$J,0)))</f>
        <v>#N/A</v>
      </c>
      <c r="X344" s="83">
        <f t="shared" si="16"/>
        <v>0</v>
      </c>
      <c r="AB344" s="84" t="str">
        <f t="shared" si="17"/>
        <v/>
      </c>
    </row>
    <row r="345" spans="1:28" s="83" customFormat="1" ht="20.25" customHeight="1">
      <c r="A345" s="206"/>
      <c r="B345" s="198" t="s">
        <v>236</v>
      </c>
      <c r="C345" s="199" t="s">
        <v>236</v>
      </c>
      <c r="D345" s="200"/>
      <c r="E345" s="198" t="s">
        <v>236</v>
      </c>
      <c r="F345" s="198" t="s">
        <v>236</v>
      </c>
      <c r="G345" s="198" t="s">
        <v>236</v>
      </c>
      <c r="H345" s="201" t="s">
        <v>236</v>
      </c>
      <c r="I345" s="202" t="s">
        <v>236</v>
      </c>
      <c r="J345" s="202" t="s">
        <v>236</v>
      </c>
      <c r="K345" s="203"/>
      <c r="L345" s="203"/>
      <c r="M345" s="203"/>
      <c r="N345" s="203"/>
      <c r="O345" s="203"/>
      <c r="P345" s="204"/>
      <c r="Q345" s="205"/>
      <c r="R345" s="198" t="s">
        <v>236</v>
      </c>
      <c r="S345" s="206" t="str">
        <f t="shared" ca="1" si="15"/>
        <v/>
      </c>
      <c r="T345" s="206" t="str">
        <f ca="1">IF(B345="","",IF(ISERROR(MATCH($J345,[3]SorP!$B$1:$B$6230,0)),"",INDIRECT("'SorP'!$A$"&amp;MATCH($J345,[3]SorP!$B$1:$B$6230,0))))</f>
        <v/>
      </c>
      <c r="U345" s="207"/>
      <c r="V345" s="208" t="e">
        <f>IF(C345="",NA(),IF(OR(C345="Smelter not listed",C345="Smelter not yet identified"),MATCH($B345&amp;$D345,'[3]Smelter Look-up'!$J:$J,0),MATCH($B345&amp;$C345,'[3]Smelter Look-up'!$J:$J,0)))</f>
        <v>#N/A</v>
      </c>
      <c r="X345" s="83">
        <f t="shared" si="16"/>
        <v>0</v>
      </c>
      <c r="AB345" s="84" t="str">
        <f t="shared" si="17"/>
        <v/>
      </c>
    </row>
    <row r="346" spans="1:28" s="83" customFormat="1" ht="20.25" customHeight="1">
      <c r="A346" s="206"/>
      <c r="B346" s="198" t="s">
        <v>236</v>
      </c>
      <c r="C346" s="199" t="s">
        <v>236</v>
      </c>
      <c r="D346" s="200"/>
      <c r="E346" s="198" t="s">
        <v>236</v>
      </c>
      <c r="F346" s="198" t="s">
        <v>236</v>
      </c>
      <c r="G346" s="198" t="s">
        <v>236</v>
      </c>
      <c r="H346" s="201" t="s">
        <v>236</v>
      </c>
      <c r="I346" s="202" t="s">
        <v>236</v>
      </c>
      <c r="J346" s="202" t="s">
        <v>236</v>
      </c>
      <c r="K346" s="203"/>
      <c r="L346" s="203"/>
      <c r="M346" s="203"/>
      <c r="N346" s="203"/>
      <c r="O346" s="203"/>
      <c r="P346" s="204"/>
      <c r="Q346" s="205"/>
      <c r="R346" s="198" t="s">
        <v>236</v>
      </c>
      <c r="S346" s="206" t="str">
        <f t="shared" ca="1" si="15"/>
        <v/>
      </c>
      <c r="T346" s="206" t="str">
        <f ca="1">IF(B346="","",IF(ISERROR(MATCH($J346,[3]SorP!$B$1:$B$6230,0)),"",INDIRECT("'SorP'!$A$"&amp;MATCH($J346,[3]SorP!$B$1:$B$6230,0))))</f>
        <v/>
      </c>
      <c r="U346" s="207"/>
      <c r="V346" s="208" t="e">
        <f>IF(C346="",NA(),IF(OR(C346="Smelter not listed",C346="Smelter not yet identified"),MATCH($B346&amp;$D346,'[3]Smelter Look-up'!$J:$J,0),MATCH($B346&amp;$C346,'[3]Smelter Look-up'!$J:$J,0)))</f>
        <v>#N/A</v>
      </c>
      <c r="X346" s="83">
        <f t="shared" si="16"/>
        <v>0</v>
      </c>
      <c r="AB346" s="84" t="str">
        <f t="shared" si="17"/>
        <v/>
      </c>
    </row>
    <row r="347" spans="1:28" s="83" customFormat="1" ht="20.25" customHeight="1">
      <c r="A347" s="206"/>
      <c r="B347" s="198" t="s">
        <v>236</v>
      </c>
      <c r="C347" s="199" t="s">
        <v>236</v>
      </c>
      <c r="D347" s="200"/>
      <c r="E347" s="198" t="s">
        <v>236</v>
      </c>
      <c r="F347" s="198" t="s">
        <v>236</v>
      </c>
      <c r="G347" s="198" t="s">
        <v>236</v>
      </c>
      <c r="H347" s="201" t="s">
        <v>236</v>
      </c>
      <c r="I347" s="202" t="s">
        <v>236</v>
      </c>
      <c r="J347" s="202" t="s">
        <v>236</v>
      </c>
      <c r="K347" s="203"/>
      <c r="L347" s="203"/>
      <c r="M347" s="203"/>
      <c r="N347" s="203"/>
      <c r="O347" s="203"/>
      <c r="P347" s="204"/>
      <c r="Q347" s="205"/>
      <c r="R347" s="198" t="s">
        <v>236</v>
      </c>
      <c r="S347" s="206" t="str">
        <f t="shared" ca="1" si="15"/>
        <v/>
      </c>
      <c r="T347" s="206" t="str">
        <f ca="1">IF(B347="","",IF(ISERROR(MATCH($J347,[3]SorP!$B$1:$B$6230,0)),"",INDIRECT("'SorP'!$A$"&amp;MATCH($J347,[3]SorP!$B$1:$B$6230,0))))</f>
        <v/>
      </c>
      <c r="U347" s="207"/>
      <c r="V347" s="208" t="e">
        <f>IF(C347="",NA(),IF(OR(C347="Smelter not listed",C347="Smelter not yet identified"),MATCH($B347&amp;$D347,'[3]Smelter Look-up'!$J:$J,0),MATCH($B347&amp;$C347,'[3]Smelter Look-up'!$J:$J,0)))</f>
        <v>#N/A</v>
      </c>
      <c r="X347" s="83">
        <f t="shared" si="16"/>
        <v>0</v>
      </c>
      <c r="AB347" s="84" t="str">
        <f t="shared" si="17"/>
        <v/>
      </c>
    </row>
    <row r="348" spans="1:28" s="83" customFormat="1" ht="20.25" customHeight="1">
      <c r="A348" s="206"/>
      <c r="B348" s="198" t="s">
        <v>236</v>
      </c>
      <c r="C348" s="199" t="s">
        <v>236</v>
      </c>
      <c r="D348" s="200"/>
      <c r="E348" s="198" t="s">
        <v>236</v>
      </c>
      <c r="F348" s="198" t="s">
        <v>236</v>
      </c>
      <c r="G348" s="198" t="s">
        <v>236</v>
      </c>
      <c r="H348" s="201" t="s">
        <v>236</v>
      </c>
      <c r="I348" s="202" t="s">
        <v>236</v>
      </c>
      <c r="J348" s="202" t="s">
        <v>236</v>
      </c>
      <c r="K348" s="203"/>
      <c r="L348" s="203"/>
      <c r="M348" s="203"/>
      <c r="N348" s="203"/>
      <c r="O348" s="203"/>
      <c r="P348" s="204"/>
      <c r="Q348" s="205"/>
      <c r="R348" s="198" t="s">
        <v>236</v>
      </c>
      <c r="S348" s="206" t="str">
        <f t="shared" ca="1" si="15"/>
        <v/>
      </c>
      <c r="T348" s="206" t="str">
        <f ca="1">IF(B348="","",IF(ISERROR(MATCH($J348,[3]SorP!$B$1:$B$6230,0)),"",INDIRECT("'SorP'!$A$"&amp;MATCH($J348,[3]SorP!$B$1:$B$6230,0))))</f>
        <v/>
      </c>
      <c r="U348" s="207"/>
      <c r="V348" s="208" t="e">
        <f>IF(C348="",NA(),IF(OR(C348="Smelter not listed",C348="Smelter not yet identified"),MATCH($B348&amp;$D348,'[3]Smelter Look-up'!$J:$J,0),MATCH($B348&amp;$C348,'[3]Smelter Look-up'!$J:$J,0)))</f>
        <v>#N/A</v>
      </c>
      <c r="X348" s="83">
        <f t="shared" si="16"/>
        <v>0</v>
      </c>
      <c r="AB348" s="84" t="str">
        <f t="shared" si="17"/>
        <v/>
      </c>
    </row>
    <row r="349" spans="1:28" s="83" customFormat="1" ht="20.25" customHeight="1">
      <c r="A349" s="206"/>
      <c r="B349" s="198" t="s">
        <v>236</v>
      </c>
      <c r="C349" s="199" t="s">
        <v>236</v>
      </c>
      <c r="D349" s="200"/>
      <c r="E349" s="198" t="s">
        <v>236</v>
      </c>
      <c r="F349" s="198" t="s">
        <v>236</v>
      </c>
      <c r="G349" s="198" t="s">
        <v>236</v>
      </c>
      <c r="H349" s="201" t="s">
        <v>236</v>
      </c>
      <c r="I349" s="202" t="s">
        <v>236</v>
      </c>
      <c r="J349" s="202" t="s">
        <v>236</v>
      </c>
      <c r="K349" s="203"/>
      <c r="L349" s="203"/>
      <c r="M349" s="203"/>
      <c r="N349" s="203"/>
      <c r="O349" s="203"/>
      <c r="P349" s="204"/>
      <c r="Q349" s="205"/>
      <c r="R349" s="198" t="s">
        <v>236</v>
      </c>
      <c r="S349" s="206" t="str">
        <f t="shared" ca="1" si="15"/>
        <v/>
      </c>
      <c r="T349" s="206" t="str">
        <f ca="1">IF(B349="","",IF(ISERROR(MATCH($J349,[3]SorP!$B$1:$B$6230,0)),"",INDIRECT("'SorP'!$A$"&amp;MATCH($J349,[3]SorP!$B$1:$B$6230,0))))</f>
        <v/>
      </c>
      <c r="U349" s="207"/>
      <c r="V349" s="208" t="e">
        <f>IF(C349="",NA(),IF(OR(C349="Smelter not listed",C349="Smelter not yet identified"),MATCH($B349&amp;$D349,'[3]Smelter Look-up'!$J:$J,0),MATCH($B349&amp;$C349,'[3]Smelter Look-up'!$J:$J,0)))</f>
        <v>#N/A</v>
      </c>
      <c r="X349" s="83">
        <f t="shared" si="16"/>
        <v>0</v>
      </c>
      <c r="AB349" s="84" t="str">
        <f t="shared" si="17"/>
        <v/>
      </c>
    </row>
    <row r="350" spans="1:28" s="83" customFormat="1" ht="20.25" customHeight="1">
      <c r="A350" s="206"/>
      <c r="B350" s="198" t="s">
        <v>236</v>
      </c>
      <c r="C350" s="199" t="s">
        <v>236</v>
      </c>
      <c r="D350" s="200"/>
      <c r="E350" s="198" t="s">
        <v>236</v>
      </c>
      <c r="F350" s="198" t="s">
        <v>236</v>
      </c>
      <c r="G350" s="198" t="s">
        <v>236</v>
      </c>
      <c r="H350" s="201" t="s">
        <v>236</v>
      </c>
      <c r="I350" s="202" t="s">
        <v>236</v>
      </c>
      <c r="J350" s="202" t="s">
        <v>236</v>
      </c>
      <c r="K350" s="203"/>
      <c r="L350" s="203"/>
      <c r="M350" s="203"/>
      <c r="N350" s="203"/>
      <c r="O350" s="203"/>
      <c r="P350" s="204"/>
      <c r="Q350" s="205"/>
      <c r="R350" s="198" t="s">
        <v>236</v>
      </c>
      <c r="S350" s="206" t="str">
        <f t="shared" ca="1" si="15"/>
        <v/>
      </c>
      <c r="T350" s="206" t="str">
        <f ca="1">IF(B350="","",IF(ISERROR(MATCH($J350,[3]SorP!$B$1:$B$6230,0)),"",INDIRECT("'SorP'!$A$"&amp;MATCH($J350,[3]SorP!$B$1:$B$6230,0))))</f>
        <v/>
      </c>
      <c r="U350" s="207"/>
      <c r="V350" s="208" t="e">
        <f>IF(C350="",NA(),IF(OR(C350="Smelter not listed",C350="Smelter not yet identified"),MATCH($B350&amp;$D350,'[3]Smelter Look-up'!$J:$J,0),MATCH($B350&amp;$C350,'[3]Smelter Look-up'!$J:$J,0)))</f>
        <v>#N/A</v>
      </c>
      <c r="X350" s="83">
        <f t="shared" si="16"/>
        <v>0</v>
      </c>
      <c r="AB350" s="84" t="str">
        <f t="shared" si="17"/>
        <v/>
      </c>
    </row>
    <row r="351" spans="1:28" s="83" customFormat="1" ht="20.25" customHeight="1">
      <c r="A351" s="206"/>
      <c r="B351" s="198" t="s">
        <v>236</v>
      </c>
      <c r="C351" s="199" t="s">
        <v>236</v>
      </c>
      <c r="D351" s="200"/>
      <c r="E351" s="198" t="s">
        <v>236</v>
      </c>
      <c r="F351" s="198" t="s">
        <v>236</v>
      </c>
      <c r="G351" s="198" t="s">
        <v>236</v>
      </c>
      <c r="H351" s="201" t="s">
        <v>236</v>
      </c>
      <c r="I351" s="202" t="s">
        <v>236</v>
      </c>
      <c r="J351" s="202" t="s">
        <v>236</v>
      </c>
      <c r="K351" s="203"/>
      <c r="L351" s="203"/>
      <c r="M351" s="203"/>
      <c r="N351" s="203"/>
      <c r="O351" s="203"/>
      <c r="P351" s="204"/>
      <c r="Q351" s="205"/>
      <c r="R351" s="198" t="s">
        <v>236</v>
      </c>
      <c r="S351" s="206" t="str">
        <f t="shared" ca="1" si="15"/>
        <v/>
      </c>
      <c r="T351" s="206" t="str">
        <f ca="1">IF(B351="","",IF(ISERROR(MATCH($J351,[3]SorP!$B$1:$B$6230,0)),"",INDIRECT("'SorP'!$A$"&amp;MATCH($J351,[3]SorP!$B$1:$B$6230,0))))</f>
        <v/>
      </c>
      <c r="U351" s="207"/>
      <c r="V351" s="208" t="e">
        <f>IF(C351="",NA(),IF(OR(C351="Smelter not listed",C351="Smelter not yet identified"),MATCH($B351&amp;$D351,'[3]Smelter Look-up'!$J:$J,0),MATCH($B351&amp;$C351,'[3]Smelter Look-up'!$J:$J,0)))</f>
        <v>#N/A</v>
      </c>
      <c r="X351" s="83">
        <f t="shared" si="16"/>
        <v>0</v>
      </c>
      <c r="AB351" s="84" t="str">
        <f t="shared" si="17"/>
        <v/>
      </c>
    </row>
    <row r="352" spans="1:28" s="83" customFormat="1" ht="20.25" customHeight="1">
      <c r="A352" s="206"/>
      <c r="B352" s="198" t="s">
        <v>236</v>
      </c>
      <c r="C352" s="199" t="s">
        <v>236</v>
      </c>
      <c r="D352" s="200"/>
      <c r="E352" s="198" t="s">
        <v>236</v>
      </c>
      <c r="F352" s="198" t="s">
        <v>236</v>
      </c>
      <c r="G352" s="198" t="s">
        <v>236</v>
      </c>
      <c r="H352" s="201" t="s">
        <v>236</v>
      </c>
      <c r="I352" s="202" t="s">
        <v>236</v>
      </c>
      <c r="J352" s="202" t="s">
        <v>236</v>
      </c>
      <c r="K352" s="203"/>
      <c r="L352" s="203"/>
      <c r="M352" s="203"/>
      <c r="N352" s="203"/>
      <c r="O352" s="203"/>
      <c r="P352" s="204"/>
      <c r="Q352" s="205"/>
      <c r="R352" s="198" t="s">
        <v>236</v>
      </c>
      <c r="S352" s="206" t="str">
        <f t="shared" ca="1" si="15"/>
        <v/>
      </c>
      <c r="T352" s="206" t="str">
        <f ca="1">IF(B352="","",IF(ISERROR(MATCH($J352,[3]SorP!$B$1:$B$6230,0)),"",INDIRECT("'SorP'!$A$"&amp;MATCH($J352,[3]SorP!$B$1:$B$6230,0))))</f>
        <v/>
      </c>
      <c r="U352" s="207"/>
      <c r="V352" s="208" t="e">
        <f>IF(C352="",NA(),IF(OR(C352="Smelter not listed",C352="Smelter not yet identified"),MATCH($B352&amp;$D352,'[3]Smelter Look-up'!$J:$J,0),MATCH($B352&amp;$C352,'[3]Smelter Look-up'!$J:$J,0)))</f>
        <v>#N/A</v>
      </c>
      <c r="X352" s="83">
        <f t="shared" si="16"/>
        <v>0</v>
      </c>
      <c r="AB352" s="84" t="str">
        <f t="shared" si="17"/>
        <v/>
      </c>
    </row>
    <row r="353" spans="1:28" s="83" customFormat="1" ht="20.25" customHeight="1">
      <c r="A353" s="206"/>
      <c r="B353" s="198" t="s">
        <v>236</v>
      </c>
      <c r="C353" s="199" t="s">
        <v>236</v>
      </c>
      <c r="D353" s="200"/>
      <c r="E353" s="198" t="s">
        <v>236</v>
      </c>
      <c r="F353" s="198" t="s">
        <v>236</v>
      </c>
      <c r="G353" s="198" t="s">
        <v>236</v>
      </c>
      <c r="H353" s="201" t="s">
        <v>236</v>
      </c>
      <c r="I353" s="202" t="s">
        <v>236</v>
      </c>
      <c r="J353" s="202" t="s">
        <v>236</v>
      </c>
      <c r="K353" s="203"/>
      <c r="L353" s="203"/>
      <c r="M353" s="203"/>
      <c r="N353" s="203"/>
      <c r="O353" s="203"/>
      <c r="P353" s="204"/>
      <c r="Q353" s="205"/>
      <c r="R353" s="198" t="s">
        <v>236</v>
      </c>
      <c r="S353" s="206" t="str">
        <f t="shared" ca="1" si="15"/>
        <v/>
      </c>
      <c r="T353" s="206" t="str">
        <f ca="1">IF(B353="","",IF(ISERROR(MATCH($J353,[3]SorP!$B$1:$B$6230,0)),"",INDIRECT("'SorP'!$A$"&amp;MATCH($J353,[3]SorP!$B$1:$B$6230,0))))</f>
        <v/>
      </c>
      <c r="U353" s="207"/>
      <c r="V353" s="208" t="e">
        <f>IF(C353="",NA(),IF(OR(C353="Smelter not listed",C353="Smelter not yet identified"),MATCH($B353&amp;$D353,'[3]Smelter Look-up'!$J:$J,0),MATCH($B353&amp;$C353,'[3]Smelter Look-up'!$J:$J,0)))</f>
        <v>#N/A</v>
      </c>
      <c r="X353" s="83">
        <f t="shared" si="16"/>
        <v>0</v>
      </c>
      <c r="AB353" s="84" t="str">
        <f t="shared" si="17"/>
        <v/>
      </c>
    </row>
    <row r="354" spans="1:28" s="83" customFormat="1" ht="20.25" customHeight="1">
      <c r="A354" s="206"/>
      <c r="B354" s="198" t="s">
        <v>236</v>
      </c>
      <c r="C354" s="199" t="s">
        <v>236</v>
      </c>
      <c r="D354" s="200"/>
      <c r="E354" s="198" t="s">
        <v>236</v>
      </c>
      <c r="F354" s="198" t="s">
        <v>236</v>
      </c>
      <c r="G354" s="198" t="s">
        <v>236</v>
      </c>
      <c r="H354" s="201" t="s">
        <v>236</v>
      </c>
      <c r="I354" s="202" t="s">
        <v>236</v>
      </c>
      <c r="J354" s="202" t="s">
        <v>236</v>
      </c>
      <c r="K354" s="203"/>
      <c r="L354" s="203"/>
      <c r="M354" s="203"/>
      <c r="N354" s="203"/>
      <c r="O354" s="203"/>
      <c r="P354" s="204"/>
      <c r="Q354" s="205"/>
      <c r="R354" s="198" t="s">
        <v>236</v>
      </c>
      <c r="S354" s="206" t="str">
        <f t="shared" ca="1" si="15"/>
        <v/>
      </c>
      <c r="T354" s="206" t="str">
        <f ca="1">IF(B354="","",IF(ISERROR(MATCH($J354,[3]SorP!$B$1:$B$6230,0)),"",INDIRECT("'SorP'!$A$"&amp;MATCH($J354,[3]SorP!$B$1:$B$6230,0))))</f>
        <v/>
      </c>
      <c r="U354" s="207"/>
      <c r="V354" s="208" t="e">
        <f>IF(C354="",NA(),IF(OR(C354="Smelter not listed",C354="Smelter not yet identified"),MATCH($B354&amp;$D354,'[3]Smelter Look-up'!$J:$J,0),MATCH($B354&amp;$C354,'[3]Smelter Look-up'!$J:$J,0)))</f>
        <v>#N/A</v>
      </c>
      <c r="X354" s="83">
        <f t="shared" si="16"/>
        <v>0</v>
      </c>
      <c r="AB354" s="84" t="str">
        <f t="shared" si="17"/>
        <v/>
      </c>
    </row>
    <row r="355" spans="1:28" s="83" customFormat="1" ht="20.25" customHeight="1">
      <c r="A355" s="206"/>
      <c r="B355" s="198" t="s">
        <v>236</v>
      </c>
      <c r="C355" s="199" t="s">
        <v>236</v>
      </c>
      <c r="D355" s="200"/>
      <c r="E355" s="198" t="s">
        <v>236</v>
      </c>
      <c r="F355" s="198" t="s">
        <v>236</v>
      </c>
      <c r="G355" s="198" t="s">
        <v>236</v>
      </c>
      <c r="H355" s="201" t="s">
        <v>236</v>
      </c>
      <c r="I355" s="202" t="s">
        <v>236</v>
      </c>
      <c r="J355" s="202" t="s">
        <v>236</v>
      </c>
      <c r="K355" s="203"/>
      <c r="L355" s="203"/>
      <c r="M355" s="203"/>
      <c r="N355" s="203"/>
      <c r="O355" s="203"/>
      <c r="P355" s="204"/>
      <c r="Q355" s="205"/>
      <c r="R355" s="198" t="s">
        <v>236</v>
      </c>
      <c r="S355" s="206" t="str">
        <f t="shared" ca="1" si="15"/>
        <v/>
      </c>
      <c r="T355" s="206" t="str">
        <f ca="1">IF(B355="","",IF(ISERROR(MATCH($J355,[3]SorP!$B$1:$B$6230,0)),"",INDIRECT("'SorP'!$A$"&amp;MATCH($J355,[3]SorP!$B$1:$B$6230,0))))</f>
        <v/>
      </c>
      <c r="U355" s="207"/>
      <c r="V355" s="208" t="e">
        <f>IF(C355="",NA(),IF(OR(C355="Smelter not listed",C355="Smelter not yet identified"),MATCH($B355&amp;$D355,'[3]Smelter Look-up'!$J:$J,0),MATCH($B355&amp;$C355,'[3]Smelter Look-up'!$J:$J,0)))</f>
        <v>#N/A</v>
      </c>
      <c r="X355" s="83">
        <f t="shared" si="16"/>
        <v>0</v>
      </c>
      <c r="AB355" s="84" t="str">
        <f t="shared" si="17"/>
        <v/>
      </c>
    </row>
    <row r="356" spans="1:28" s="83" customFormat="1" ht="20.25" customHeight="1">
      <c r="A356" s="206"/>
      <c r="B356" s="198" t="s">
        <v>236</v>
      </c>
      <c r="C356" s="199" t="s">
        <v>236</v>
      </c>
      <c r="D356" s="200"/>
      <c r="E356" s="198" t="s">
        <v>236</v>
      </c>
      <c r="F356" s="198" t="s">
        <v>236</v>
      </c>
      <c r="G356" s="198" t="s">
        <v>236</v>
      </c>
      <c r="H356" s="201" t="s">
        <v>236</v>
      </c>
      <c r="I356" s="202" t="s">
        <v>236</v>
      </c>
      <c r="J356" s="202" t="s">
        <v>236</v>
      </c>
      <c r="K356" s="203"/>
      <c r="L356" s="203"/>
      <c r="M356" s="203"/>
      <c r="N356" s="203"/>
      <c r="O356" s="203"/>
      <c r="P356" s="204"/>
      <c r="Q356" s="205"/>
      <c r="R356" s="198" t="s">
        <v>236</v>
      </c>
      <c r="S356" s="206" t="str">
        <f t="shared" ca="1" si="15"/>
        <v/>
      </c>
      <c r="T356" s="206" t="str">
        <f ca="1">IF(B356="","",IF(ISERROR(MATCH($J356,[3]SorP!$B$1:$B$6230,0)),"",INDIRECT("'SorP'!$A$"&amp;MATCH($J356,[3]SorP!$B$1:$B$6230,0))))</f>
        <v/>
      </c>
      <c r="U356" s="207"/>
      <c r="V356" s="208" t="e">
        <f>IF(C356="",NA(),IF(OR(C356="Smelter not listed",C356="Smelter not yet identified"),MATCH($B356&amp;$D356,'[3]Smelter Look-up'!$J:$J,0),MATCH($B356&amp;$C356,'[3]Smelter Look-up'!$J:$J,0)))</f>
        <v>#N/A</v>
      </c>
      <c r="X356" s="83">
        <f t="shared" si="16"/>
        <v>0</v>
      </c>
      <c r="AB356" s="84" t="str">
        <f t="shared" si="17"/>
        <v/>
      </c>
    </row>
    <row r="357" spans="1:28" s="83" customFormat="1" ht="20.25" customHeight="1">
      <c r="A357" s="206"/>
      <c r="B357" s="198" t="s">
        <v>236</v>
      </c>
      <c r="C357" s="199" t="s">
        <v>236</v>
      </c>
      <c r="D357" s="200"/>
      <c r="E357" s="198" t="s">
        <v>236</v>
      </c>
      <c r="F357" s="198" t="s">
        <v>236</v>
      </c>
      <c r="G357" s="198" t="s">
        <v>236</v>
      </c>
      <c r="H357" s="201" t="s">
        <v>236</v>
      </c>
      <c r="I357" s="202" t="s">
        <v>236</v>
      </c>
      <c r="J357" s="202" t="s">
        <v>236</v>
      </c>
      <c r="K357" s="203"/>
      <c r="L357" s="203"/>
      <c r="M357" s="203"/>
      <c r="N357" s="203"/>
      <c r="O357" s="203"/>
      <c r="P357" s="204"/>
      <c r="Q357" s="205"/>
      <c r="R357" s="198" t="s">
        <v>236</v>
      </c>
      <c r="S357" s="206" t="str">
        <f t="shared" ca="1" si="15"/>
        <v/>
      </c>
      <c r="T357" s="206" t="str">
        <f ca="1">IF(B357="","",IF(ISERROR(MATCH($J357,[3]SorP!$B$1:$B$6230,0)),"",INDIRECT("'SorP'!$A$"&amp;MATCH($J357,[3]SorP!$B$1:$B$6230,0))))</f>
        <v/>
      </c>
      <c r="U357" s="207"/>
      <c r="V357" s="208" t="e">
        <f>IF(C357="",NA(),IF(OR(C357="Smelter not listed",C357="Smelter not yet identified"),MATCH($B357&amp;$D357,'[3]Smelter Look-up'!$J:$J,0),MATCH($B357&amp;$C357,'[3]Smelter Look-up'!$J:$J,0)))</f>
        <v>#N/A</v>
      </c>
      <c r="X357" s="83">
        <f t="shared" si="16"/>
        <v>0</v>
      </c>
      <c r="AB357" s="84" t="str">
        <f t="shared" si="17"/>
        <v/>
      </c>
    </row>
    <row r="358" spans="1:28" s="83" customFormat="1" ht="20.25" customHeight="1">
      <c r="A358" s="206"/>
      <c r="B358" s="198" t="s">
        <v>236</v>
      </c>
      <c r="C358" s="199" t="s">
        <v>236</v>
      </c>
      <c r="D358" s="200"/>
      <c r="E358" s="198" t="s">
        <v>236</v>
      </c>
      <c r="F358" s="198" t="s">
        <v>236</v>
      </c>
      <c r="G358" s="198" t="s">
        <v>236</v>
      </c>
      <c r="H358" s="201" t="s">
        <v>236</v>
      </c>
      <c r="I358" s="202" t="s">
        <v>236</v>
      </c>
      <c r="J358" s="202" t="s">
        <v>236</v>
      </c>
      <c r="K358" s="203"/>
      <c r="L358" s="203"/>
      <c r="M358" s="203"/>
      <c r="N358" s="203"/>
      <c r="O358" s="203"/>
      <c r="P358" s="204"/>
      <c r="Q358" s="205"/>
      <c r="R358" s="198" t="s">
        <v>236</v>
      </c>
      <c r="S358" s="206" t="str">
        <f t="shared" ca="1" si="15"/>
        <v/>
      </c>
      <c r="T358" s="206" t="str">
        <f ca="1">IF(B358="","",IF(ISERROR(MATCH($J358,[3]SorP!$B$1:$B$6230,0)),"",INDIRECT("'SorP'!$A$"&amp;MATCH($J358,[3]SorP!$B$1:$B$6230,0))))</f>
        <v/>
      </c>
      <c r="U358" s="207"/>
      <c r="V358" s="208" t="e">
        <f>IF(C358="",NA(),IF(OR(C358="Smelter not listed",C358="Smelter not yet identified"),MATCH($B358&amp;$D358,'[3]Smelter Look-up'!$J:$J,0),MATCH($B358&amp;$C358,'[3]Smelter Look-up'!$J:$J,0)))</f>
        <v>#N/A</v>
      </c>
      <c r="X358" s="83">
        <f t="shared" si="16"/>
        <v>0</v>
      </c>
      <c r="AB358" s="84" t="str">
        <f t="shared" si="17"/>
        <v/>
      </c>
    </row>
    <row r="359" spans="1:28" s="83" customFormat="1" ht="20.25" customHeight="1">
      <c r="A359" s="206"/>
      <c r="B359" s="198" t="s">
        <v>236</v>
      </c>
      <c r="C359" s="199" t="s">
        <v>236</v>
      </c>
      <c r="D359" s="200"/>
      <c r="E359" s="198" t="s">
        <v>236</v>
      </c>
      <c r="F359" s="198" t="s">
        <v>236</v>
      </c>
      <c r="G359" s="198" t="s">
        <v>236</v>
      </c>
      <c r="H359" s="201" t="s">
        <v>236</v>
      </c>
      <c r="I359" s="202" t="s">
        <v>236</v>
      </c>
      <c r="J359" s="202" t="s">
        <v>236</v>
      </c>
      <c r="K359" s="203"/>
      <c r="L359" s="203"/>
      <c r="M359" s="203"/>
      <c r="N359" s="203"/>
      <c r="O359" s="203"/>
      <c r="P359" s="204"/>
      <c r="Q359" s="205"/>
      <c r="R359" s="198" t="s">
        <v>236</v>
      </c>
      <c r="S359" s="206" t="str">
        <f t="shared" ca="1" si="15"/>
        <v/>
      </c>
      <c r="T359" s="206" t="str">
        <f ca="1">IF(B359="","",IF(ISERROR(MATCH($J359,[3]SorP!$B$1:$B$6230,0)),"",INDIRECT("'SorP'!$A$"&amp;MATCH($J359,[3]SorP!$B$1:$B$6230,0))))</f>
        <v/>
      </c>
      <c r="U359" s="207"/>
      <c r="V359" s="208" t="e">
        <f>IF(C359="",NA(),IF(OR(C359="Smelter not listed",C359="Smelter not yet identified"),MATCH($B359&amp;$D359,'[3]Smelter Look-up'!$J:$J,0),MATCH($B359&amp;$C359,'[3]Smelter Look-up'!$J:$J,0)))</f>
        <v>#N/A</v>
      </c>
      <c r="X359" s="83">
        <f t="shared" si="16"/>
        <v>0</v>
      </c>
      <c r="AB359" s="84" t="str">
        <f t="shared" si="17"/>
        <v/>
      </c>
    </row>
    <row r="360" spans="1:28" s="83" customFormat="1" ht="20.25" customHeight="1">
      <c r="A360" s="206"/>
      <c r="B360" s="198" t="s">
        <v>236</v>
      </c>
      <c r="C360" s="199" t="s">
        <v>236</v>
      </c>
      <c r="D360" s="200"/>
      <c r="E360" s="198" t="s">
        <v>236</v>
      </c>
      <c r="F360" s="198" t="s">
        <v>236</v>
      </c>
      <c r="G360" s="198" t="s">
        <v>236</v>
      </c>
      <c r="H360" s="201" t="s">
        <v>236</v>
      </c>
      <c r="I360" s="202" t="s">
        <v>236</v>
      </c>
      <c r="J360" s="202" t="s">
        <v>236</v>
      </c>
      <c r="K360" s="203"/>
      <c r="L360" s="203"/>
      <c r="M360" s="203"/>
      <c r="N360" s="203"/>
      <c r="O360" s="203"/>
      <c r="P360" s="204"/>
      <c r="Q360" s="205"/>
      <c r="R360" s="198" t="s">
        <v>236</v>
      </c>
      <c r="S360" s="206" t="str">
        <f t="shared" ref="S360:S423" ca="1" si="18">IF(B360="","",IF(ISERROR(MATCH($E360,CL,0)),"Unknown",INDIRECT("'C'!$A$"&amp;MATCH($E360,CL,0)+1)))</f>
        <v/>
      </c>
      <c r="T360" s="206" t="str">
        <f ca="1">IF(B360="","",IF(ISERROR(MATCH($J360,[3]SorP!$B$1:$B$6230,0)),"",INDIRECT("'SorP'!$A$"&amp;MATCH($J360,[3]SorP!$B$1:$B$6230,0))))</f>
        <v/>
      </c>
      <c r="U360" s="207"/>
      <c r="V360" s="208" t="e">
        <f>IF(C360="",NA(),IF(OR(C360="Smelter not listed",C360="Smelter not yet identified"),MATCH($B360&amp;$D360,'[3]Smelter Look-up'!$J:$J,0),MATCH($B360&amp;$C360,'[3]Smelter Look-up'!$J:$J,0)))</f>
        <v>#N/A</v>
      </c>
      <c r="X360" s="83">
        <f t="shared" si="16"/>
        <v>0</v>
      </c>
      <c r="AB360" s="84" t="str">
        <f t="shared" si="17"/>
        <v/>
      </c>
    </row>
    <row r="361" spans="1:28" s="83" customFormat="1" ht="20.25" customHeight="1">
      <c r="A361" s="206"/>
      <c r="B361" s="198" t="s">
        <v>236</v>
      </c>
      <c r="C361" s="199" t="s">
        <v>236</v>
      </c>
      <c r="D361" s="200"/>
      <c r="E361" s="198" t="s">
        <v>236</v>
      </c>
      <c r="F361" s="198" t="s">
        <v>236</v>
      </c>
      <c r="G361" s="198" t="s">
        <v>236</v>
      </c>
      <c r="H361" s="201" t="s">
        <v>236</v>
      </c>
      <c r="I361" s="202" t="s">
        <v>236</v>
      </c>
      <c r="J361" s="202" t="s">
        <v>236</v>
      </c>
      <c r="K361" s="203"/>
      <c r="L361" s="203"/>
      <c r="M361" s="203"/>
      <c r="N361" s="203"/>
      <c r="O361" s="203"/>
      <c r="P361" s="204"/>
      <c r="Q361" s="205"/>
      <c r="R361" s="198" t="s">
        <v>236</v>
      </c>
      <c r="S361" s="206" t="str">
        <f t="shared" ca="1" si="18"/>
        <v/>
      </c>
      <c r="T361" s="206" t="str">
        <f ca="1">IF(B361="","",IF(ISERROR(MATCH($J361,[3]SorP!$B$1:$B$6230,0)),"",INDIRECT("'SorP'!$A$"&amp;MATCH($J361,[3]SorP!$B$1:$B$6230,0))))</f>
        <v/>
      </c>
      <c r="U361" s="207"/>
      <c r="V361" s="208" t="e">
        <f>IF(C361="",NA(),IF(OR(C361="Smelter not listed",C361="Smelter not yet identified"),MATCH($B361&amp;$D361,'[3]Smelter Look-up'!$J:$J,0),MATCH($B361&amp;$C361,'[3]Smelter Look-up'!$J:$J,0)))</f>
        <v>#N/A</v>
      </c>
      <c r="X361" s="83">
        <f t="shared" si="16"/>
        <v>0</v>
      </c>
      <c r="AB361" s="84" t="str">
        <f t="shared" si="17"/>
        <v/>
      </c>
    </row>
    <row r="362" spans="1:28" s="83" customFormat="1" ht="20.25" customHeight="1">
      <c r="A362" s="206"/>
      <c r="B362" s="198" t="s">
        <v>236</v>
      </c>
      <c r="C362" s="199" t="s">
        <v>236</v>
      </c>
      <c r="D362" s="200"/>
      <c r="E362" s="198" t="s">
        <v>236</v>
      </c>
      <c r="F362" s="198" t="s">
        <v>236</v>
      </c>
      <c r="G362" s="198" t="s">
        <v>236</v>
      </c>
      <c r="H362" s="201" t="s">
        <v>236</v>
      </c>
      <c r="I362" s="202" t="s">
        <v>236</v>
      </c>
      <c r="J362" s="202" t="s">
        <v>236</v>
      </c>
      <c r="K362" s="203"/>
      <c r="L362" s="203"/>
      <c r="M362" s="203"/>
      <c r="N362" s="203"/>
      <c r="O362" s="203"/>
      <c r="P362" s="204"/>
      <c r="Q362" s="205"/>
      <c r="R362" s="198" t="s">
        <v>236</v>
      </c>
      <c r="S362" s="206" t="str">
        <f t="shared" ca="1" si="18"/>
        <v/>
      </c>
      <c r="T362" s="206" t="str">
        <f ca="1">IF(B362="","",IF(ISERROR(MATCH($J362,[3]SorP!$B$1:$B$6230,0)),"",INDIRECT("'SorP'!$A$"&amp;MATCH($J362,[3]SorP!$B$1:$B$6230,0))))</f>
        <v/>
      </c>
      <c r="U362" s="207"/>
      <c r="V362" s="208" t="e">
        <f>IF(C362="",NA(),IF(OR(C362="Smelter not listed",C362="Smelter not yet identified"),MATCH($B362&amp;$D362,'[3]Smelter Look-up'!$J:$J,0),MATCH($B362&amp;$C362,'[3]Smelter Look-up'!$J:$J,0)))</f>
        <v>#N/A</v>
      </c>
      <c r="X362" s="83">
        <f t="shared" si="16"/>
        <v>0</v>
      </c>
      <c r="AB362" s="84" t="str">
        <f t="shared" si="17"/>
        <v/>
      </c>
    </row>
    <row r="363" spans="1:28" s="83" customFormat="1" ht="20.25" customHeight="1">
      <c r="A363" s="206"/>
      <c r="B363" s="198" t="s">
        <v>236</v>
      </c>
      <c r="C363" s="199" t="s">
        <v>236</v>
      </c>
      <c r="D363" s="200"/>
      <c r="E363" s="198" t="s">
        <v>236</v>
      </c>
      <c r="F363" s="198" t="s">
        <v>236</v>
      </c>
      <c r="G363" s="198" t="s">
        <v>236</v>
      </c>
      <c r="H363" s="201" t="s">
        <v>236</v>
      </c>
      <c r="I363" s="202" t="s">
        <v>236</v>
      </c>
      <c r="J363" s="202" t="s">
        <v>236</v>
      </c>
      <c r="K363" s="203"/>
      <c r="L363" s="203"/>
      <c r="M363" s="203"/>
      <c r="N363" s="203"/>
      <c r="O363" s="203"/>
      <c r="P363" s="204"/>
      <c r="Q363" s="205"/>
      <c r="R363" s="198" t="s">
        <v>236</v>
      </c>
      <c r="S363" s="206" t="str">
        <f t="shared" ca="1" si="18"/>
        <v/>
      </c>
      <c r="T363" s="206" t="str">
        <f ca="1">IF(B363="","",IF(ISERROR(MATCH($J363,[3]SorP!$B$1:$B$6230,0)),"",INDIRECT("'SorP'!$A$"&amp;MATCH($J363,[3]SorP!$B$1:$B$6230,0))))</f>
        <v/>
      </c>
      <c r="U363" s="207"/>
      <c r="V363" s="208" t="e">
        <f>IF(C363="",NA(),IF(OR(C363="Smelter not listed",C363="Smelter not yet identified"),MATCH($B363&amp;$D363,'[3]Smelter Look-up'!$J:$J,0),MATCH($B363&amp;$C363,'[3]Smelter Look-up'!$J:$J,0)))</f>
        <v>#N/A</v>
      </c>
      <c r="X363" s="83">
        <f t="shared" si="16"/>
        <v>0</v>
      </c>
      <c r="AB363" s="84" t="str">
        <f t="shared" si="17"/>
        <v/>
      </c>
    </row>
    <row r="364" spans="1:28" s="83" customFormat="1" ht="20.25" customHeight="1">
      <c r="A364" s="206"/>
      <c r="B364" s="198" t="s">
        <v>236</v>
      </c>
      <c r="C364" s="199" t="s">
        <v>236</v>
      </c>
      <c r="D364" s="200"/>
      <c r="E364" s="198" t="s">
        <v>236</v>
      </c>
      <c r="F364" s="198" t="s">
        <v>236</v>
      </c>
      <c r="G364" s="198" t="s">
        <v>236</v>
      </c>
      <c r="H364" s="201" t="s">
        <v>236</v>
      </c>
      <c r="I364" s="202" t="s">
        <v>236</v>
      </c>
      <c r="J364" s="202" t="s">
        <v>236</v>
      </c>
      <c r="K364" s="203"/>
      <c r="L364" s="203"/>
      <c r="M364" s="203"/>
      <c r="N364" s="203"/>
      <c r="O364" s="203"/>
      <c r="P364" s="204"/>
      <c r="Q364" s="205"/>
      <c r="R364" s="198" t="s">
        <v>236</v>
      </c>
      <c r="S364" s="206" t="str">
        <f t="shared" ca="1" si="18"/>
        <v/>
      </c>
      <c r="T364" s="206" t="str">
        <f ca="1">IF(B364="","",IF(ISERROR(MATCH($J364,[3]SorP!$B$1:$B$6230,0)),"",INDIRECT("'SorP'!$A$"&amp;MATCH($J364,[3]SorP!$B$1:$B$6230,0))))</f>
        <v/>
      </c>
      <c r="U364" s="207"/>
      <c r="V364" s="208" t="e">
        <f>IF(C364="",NA(),IF(OR(C364="Smelter not listed",C364="Smelter not yet identified"),MATCH($B364&amp;$D364,'[3]Smelter Look-up'!$J:$J,0),MATCH($B364&amp;$C364,'[3]Smelter Look-up'!$J:$J,0)))</f>
        <v>#N/A</v>
      </c>
      <c r="X364" s="83">
        <f t="shared" si="16"/>
        <v>0</v>
      </c>
      <c r="AB364" s="84" t="str">
        <f t="shared" si="17"/>
        <v/>
      </c>
    </row>
    <row r="365" spans="1:28" s="83" customFormat="1" ht="20.25" customHeight="1">
      <c r="A365" s="206"/>
      <c r="B365" s="198" t="s">
        <v>236</v>
      </c>
      <c r="C365" s="199" t="s">
        <v>236</v>
      </c>
      <c r="D365" s="200"/>
      <c r="E365" s="198" t="s">
        <v>236</v>
      </c>
      <c r="F365" s="198" t="s">
        <v>236</v>
      </c>
      <c r="G365" s="198" t="s">
        <v>236</v>
      </c>
      <c r="H365" s="201" t="s">
        <v>236</v>
      </c>
      <c r="I365" s="202" t="s">
        <v>236</v>
      </c>
      <c r="J365" s="202" t="s">
        <v>236</v>
      </c>
      <c r="K365" s="203"/>
      <c r="L365" s="203"/>
      <c r="M365" s="203"/>
      <c r="N365" s="203"/>
      <c r="O365" s="203"/>
      <c r="P365" s="204"/>
      <c r="Q365" s="205"/>
      <c r="R365" s="198" t="s">
        <v>236</v>
      </c>
      <c r="S365" s="206" t="str">
        <f t="shared" ca="1" si="18"/>
        <v/>
      </c>
      <c r="T365" s="206" t="str">
        <f ca="1">IF(B365="","",IF(ISERROR(MATCH($J365,[3]SorP!$B$1:$B$6230,0)),"",INDIRECT("'SorP'!$A$"&amp;MATCH($J365,[3]SorP!$B$1:$B$6230,0))))</f>
        <v/>
      </c>
      <c r="U365" s="207"/>
      <c r="V365" s="208" t="e">
        <f>IF(C365="",NA(),IF(OR(C365="Smelter not listed",C365="Smelter not yet identified"),MATCH($B365&amp;$D365,'[3]Smelter Look-up'!$J:$J,0),MATCH($B365&amp;$C365,'[3]Smelter Look-up'!$J:$J,0)))</f>
        <v>#N/A</v>
      </c>
      <c r="X365" s="83">
        <f t="shared" si="16"/>
        <v>0</v>
      </c>
      <c r="AB365" s="84" t="str">
        <f t="shared" si="17"/>
        <v/>
      </c>
    </row>
    <row r="366" spans="1:28" s="83" customFormat="1" ht="20.25" customHeight="1">
      <c r="A366" s="206"/>
      <c r="B366" s="198" t="s">
        <v>236</v>
      </c>
      <c r="C366" s="199" t="s">
        <v>236</v>
      </c>
      <c r="D366" s="200"/>
      <c r="E366" s="198" t="s">
        <v>236</v>
      </c>
      <c r="F366" s="198" t="s">
        <v>236</v>
      </c>
      <c r="G366" s="198" t="s">
        <v>236</v>
      </c>
      <c r="H366" s="201" t="s">
        <v>236</v>
      </c>
      <c r="I366" s="202" t="s">
        <v>236</v>
      </c>
      <c r="J366" s="202" t="s">
        <v>236</v>
      </c>
      <c r="K366" s="203"/>
      <c r="L366" s="203"/>
      <c r="M366" s="203"/>
      <c r="N366" s="203"/>
      <c r="O366" s="203"/>
      <c r="P366" s="204"/>
      <c r="Q366" s="205"/>
      <c r="R366" s="198" t="s">
        <v>236</v>
      </c>
      <c r="S366" s="206" t="str">
        <f t="shared" ca="1" si="18"/>
        <v/>
      </c>
      <c r="T366" s="206" t="str">
        <f ca="1">IF(B366="","",IF(ISERROR(MATCH($J366,[3]SorP!$B$1:$B$6230,0)),"",INDIRECT("'SorP'!$A$"&amp;MATCH($J366,[3]SorP!$B$1:$B$6230,0))))</f>
        <v/>
      </c>
      <c r="U366" s="207"/>
      <c r="V366" s="208" t="e">
        <f>IF(C366="",NA(),IF(OR(C366="Smelter not listed",C366="Smelter not yet identified"),MATCH($B366&amp;$D366,'[3]Smelter Look-up'!$J:$J,0),MATCH($B366&amp;$C366,'[3]Smelter Look-up'!$J:$J,0)))</f>
        <v>#N/A</v>
      </c>
      <c r="X366" s="83">
        <f t="shared" si="16"/>
        <v>0</v>
      </c>
      <c r="AB366" s="84" t="str">
        <f t="shared" si="17"/>
        <v/>
      </c>
    </row>
    <row r="367" spans="1:28" s="83" customFormat="1" ht="20.25" customHeight="1">
      <c r="A367" s="206"/>
      <c r="B367" s="198" t="s">
        <v>236</v>
      </c>
      <c r="C367" s="199" t="s">
        <v>236</v>
      </c>
      <c r="D367" s="200"/>
      <c r="E367" s="198" t="s">
        <v>236</v>
      </c>
      <c r="F367" s="198" t="s">
        <v>236</v>
      </c>
      <c r="G367" s="198" t="s">
        <v>236</v>
      </c>
      <c r="H367" s="201" t="s">
        <v>236</v>
      </c>
      <c r="I367" s="202" t="s">
        <v>236</v>
      </c>
      <c r="J367" s="202" t="s">
        <v>236</v>
      </c>
      <c r="K367" s="203"/>
      <c r="L367" s="203"/>
      <c r="M367" s="203"/>
      <c r="N367" s="203"/>
      <c r="O367" s="203"/>
      <c r="P367" s="204"/>
      <c r="Q367" s="205"/>
      <c r="R367" s="198" t="s">
        <v>236</v>
      </c>
      <c r="S367" s="206" t="str">
        <f t="shared" ca="1" si="18"/>
        <v/>
      </c>
      <c r="T367" s="206" t="str">
        <f ca="1">IF(B367="","",IF(ISERROR(MATCH($J367,[3]SorP!$B$1:$B$6230,0)),"",INDIRECT("'SorP'!$A$"&amp;MATCH($J367,[3]SorP!$B$1:$B$6230,0))))</f>
        <v/>
      </c>
      <c r="U367" s="207"/>
      <c r="V367" s="208" t="e">
        <f>IF(C367="",NA(),IF(OR(C367="Smelter not listed",C367="Smelter not yet identified"),MATCH($B367&amp;$D367,'[3]Smelter Look-up'!$J:$J,0),MATCH($B367&amp;$C367,'[3]Smelter Look-up'!$J:$J,0)))</f>
        <v>#N/A</v>
      </c>
      <c r="X367" s="83">
        <f t="shared" si="16"/>
        <v>0</v>
      </c>
      <c r="AB367" s="84" t="str">
        <f t="shared" si="17"/>
        <v/>
      </c>
    </row>
    <row r="368" spans="1:28" s="83" customFormat="1" ht="20.25" customHeight="1">
      <c r="A368" s="206"/>
      <c r="B368" s="198" t="s">
        <v>236</v>
      </c>
      <c r="C368" s="199" t="s">
        <v>236</v>
      </c>
      <c r="D368" s="200"/>
      <c r="E368" s="198" t="s">
        <v>236</v>
      </c>
      <c r="F368" s="198" t="s">
        <v>236</v>
      </c>
      <c r="G368" s="198" t="s">
        <v>236</v>
      </c>
      <c r="H368" s="201" t="s">
        <v>236</v>
      </c>
      <c r="I368" s="202" t="s">
        <v>236</v>
      </c>
      <c r="J368" s="202" t="s">
        <v>236</v>
      </c>
      <c r="K368" s="203"/>
      <c r="L368" s="203"/>
      <c r="M368" s="203"/>
      <c r="N368" s="203"/>
      <c r="O368" s="203"/>
      <c r="P368" s="204"/>
      <c r="Q368" s="205"/>
      <c r="R368" s="198" t="s">
        <v>236</v>
      </c>
      <c r="S368" s="206" t="str">
        <f t="shared" ca="1" si="18"/>
        <v/>
      </c>
      <c r="T368" s="206" t="str">
        <f ca="1">IF(B368="","",IF(ISERROR(MATCH($J368,[3]SorP!$B$1:$B$6230,0)),"",INDIRECT("'SorP'!$A$"&amp;MATCH($J368,[3]SorP!$B$1:$B$6230,0))))</f>
        <v/>
      </c>
      <c r="U368" s="207"/>
      <c r="V368" s="208" t="e">
        <f>IF(C368="",NA(),IF(OR(C368="Smelter not listed",C368="Smelter not yet identified"),MATCH($B368&amp;$D368,'[3]Smelter Look-up'!$J:$J,0),MATCH($B368&amp;$C368,'[3]Smelter Look-up'!$J:$J,0)))</f>
        <v>#N/A</v>
      </c>
      <c r="X368" s="83">
        <f t="shared" si="16"/>
        <v>0</v>
      </c>
      <c r="AB368" s="84" t="str">
        <f t="shared" si="17"/>
        <v/>
      </c>
    </row>
    <row r="369" spans="1:28" s="83" customFormat="1" ht="20.25" customHeight="1">
      <c r="A369" s="206"/>
      <c r="B369" s="198" t="s">
        <v>236</v>
      </c>
      <c r="C369" s="199" t="s">
        <v>236</v>
      </c>
      <c r="D369" s="200"/>
      <c r="E369" s="198" t="s">
        <v>236</v>
      </c>
      <c r="F369" s="198" t="s">
        <v>236</v>
      </c>
      <c r="G369" s="198" t="s">
        <v>236</v>
      </c>
      <c r="H369" s="201" t="s">
        <v>236</v>
      </c>
      <c r="I369" s="202" t="s">
        <v>236</v>
      </c>
      <c r="J369" s="202" t="s">
        <v>236</v>
      </c>
      <c r="K369" s="203"/>
      <c r="L369" s="203"/>
      <c r="M369" s="203"/>
      <c r="N369" s="203"/>
      <c r="O369" s="203"/>
      <c r="P369" s="204"/>
      <c r="Q369" s="205"/>
      <c r="R369" s="198" t="s">
        <v>236</v>
      </c>
      <c r="S369" s="206" t="str">
        <f t="shared" ca="1" si="18"/>
        <v/>
      </c>
      <c r="T369" s="206" t="str">
        <f ca="1">IF(B369="","",IF(ISERROR(MATCH($J369,[3]SorP!$B$1:$B$6230,0)),"",INDIRECT("'SorP'!$A$"&amp;MATCH($J369,[3]SorP!$B$1:$B$6230,0))))</f>
        <v/>
      </c>
      <c r="U369" s="207"/>
      <c r="V369" s="208" t="e">
        <f>IF(C369="",NA(),IF(OR(C369="Smelter not listed",C369="Smelter not yet identified"),MATCH($B369&amp;$D369,'[3]Smelter Look-up'!$J:$J,0),MATCH($B369&amp;$C369,'[3]Smelter Look-up'!$J:$J,0)))</f>
        <v>#N/A</v>
      </c>
      <c r="X369" s="83">
        <f t="shared" si="16"/>
        <v>0</v>
      </c>
      <c r="AB369" s="84" t="str">
        <f t="shared" si="17"/>
        <v/>
      </c>
    </row>
    <row r="370" spans="1:28" s="83" customFormat="1" ht="20.25" customHeight="1">
      <c r="A370" s="206"/>
      <c r="B370" s="198" t="s">
        <v>236</v>
      </c>
      <c r="C370" s="199" t="s">
        <v>236</v>
      </c>
      <c r="D370" s="200"/>
      <c r="E370" s="198" t="s">
        <v>236</v>
      </c>
      <c r="F370" s="198" t="s">
        <v>236</v>
      </c>
      <c r="G370" s="198" t="s">
        <v>236</v>
      </c>
      <c r="H370" s="201" t="s">
        <v>236</v>
      </c>
      <c r="I370" s="202" t="s">
        <v>236</v>
      </c>
      <c r="J370" s="202" t="s">
        <v>236</v>
      </c>
      <c r="K370" s="203"/>
      <c r="L370" s="203"/>
      <c r="M370" s="203"/>
      <c r="N370" s="203"/>
      <c r="O370" s="203"/>
      <c r="P370" s="204"/>
      <c r="Q370" s="205"/>
      <c r="R370" s="198" t="s">
        <v>236</v>
      </c>
      <c r="S370" s="206" t="str">
        <f t="shared" ca="1" si="18"/>
        <v/>
      </c>
      <c r="T370" s="206" t="str">
        <f ca="1">IF(B370="","",IF(ISERROR(MATCH($J370,[3]SorP!$B$1:$B$6230,0)),"",INDIRECT("'SorP'!$A$"&amp;MATCH($J370,[3]SorP!$B$1:$B$6230,0))))</f>
        <v/>
      </c>
      <c r="U370" s="207"/>
      <c r="V370" s="208" t="e">
        <f>IF(C370="",NA(),IF(OR(C370="Smelter not listed",C370="Smelter not yet identified"),MATCH($B370&amp;$D370,'[3]Smelter Look-up'!$J:$J,0),MATCH($B370&amp;$C370,'[3]Smelter Look-up'!$J:$J,0)))</f>
        <v>#N/A</v>
      </c>
      <c r="X370" s="83">
        <f t="shared" si="16"/>
        <v>0</v>
      </c>
      <c r="AB370" s="84" t="str">
        <f t="shared" si="17"/>
        <v/>
      </c>
    </row>
    <row r="371" spans="1:28" s="83" customFormat="1" ht="20.25" customHeight="1">
      <c r="A371" s="206"/>
      <c r="B371" s="198" t="s">
        <v>236</v>
      </c>
      <c r="C371" s="199" t="s">
        <v>236</v>
      </c>
      <c r="D371" s="200"/>
      <c r="E371" s="198" t="s">
        <v>236</v>
      </c>
      <c r="F371" s="198" t="s">
        <v>236</v>
      </c>
      <c r="G371" s="198" t="s">
        <v>236</v>
      </c>
      <c r="H371" s="201" t="s">
        <v>236</v>
      </c>
      <c r="I371" s="202" t="s">
        <v>236</v>
      </c>
      <c r="J371" s="202" t="s">
        <v>236</v>
      </c>
      <c r="K371" s="203"/>
      <c r="L371" s="203"/>
      <c r="M371" s="203"/>
      <c r="N371" s="203"/>
      <c r="O371" s="203"/>
      <c r="P371" s="204"/>
      <c r="Q371" s="205"/>
      <c r="R371" s="198" t="s">
        <v>236</v>
      </c>
      <c r="S371" s="206" t="str">
        <f t="shared" ca="1" si="18"/>
        <v/>
      </c>
      <c r="T371" s="206" t="str">
        <f ca="1">IF(B371="","",IF(ISERROR(MATCH($J371,[3]SorP!$B$1:$B$6230,0)),"",INDIRECT("'SorP'!$A$"&amp;MATCH($J371,[3]SorP!$B$1:$B$6230,0))))</f>
        <v/>
      </c>
      <c r="U371" s="207"/>
      <c r="V371" s="208" t="e">
        <f>IF(C371="",NA(),IF(OR(C371="Smelter not listed",C371="Smelter not yet identified"),MATCH($B371&amp;$D371,'[3]Smelter Look-up'!$J:$J,0),MATCH($B371&amp;$C371,'[3]Smelter Look-up'!$J:$J,0)))</f>
        <v>#N/A</v>
      </c>
      <c r="X371" s="83">
        <f t="shared" si="16"/>
        <v>0</v>
      </c>
      <c r="AB371" s="84" t="str">
        <f t="shared" si="17"/>
        <v/>
      </c>
    </row>
    <row r="372" spans="1:28" s="83" customFormat="1" ht="20.25" customHeight="1">
      <c r="A372" s="206"/>
      <c r="B372" s="198" t="s">
        <v>236</v>
      </c>
      <c r="C372" s="199" t="s">
        <v>236</v>
      </c>
      <c r="D372" s="200"/>
      <c r="E372" s="198" t="s">
        <v>236</v>
      </c>
      <c r="F372" s="198" t="s">
        <v>236</v>
      </c>
      <c r="G372" s="198" t="s">
        <v>236</v>
      </c>
      <c r="H372" s="201" t="s">
        <v>236</v>
      </c>
      <c r="I372" s="202" t="s">
        <v>236</v>
      </c>
      <c r="J372" s="202" t="s">
        <v>236</v>
      </c>
      <c r="K372" s="203"/>
      <c r="L372" s="203"/>
      <c r="M372" s="203"/>
      <c r="N372" s="203"/>
      <c r="O372" s="203"/>
      <c r="P372" s="204"/>
      <c r="Q372" s="205"/>
      <c r="R372" s="198" t="s">
        <v>236</v>
      </c>
      <c r="S372" s="206" t="str">
        <f t="shared" ca="1" si="18"/>
        <v/>
      </c>
      <c r="T372" s="206" t="str">
        <f ca="1">IF(B372="","",IF(ISERROR(MATCH($J372,[3]SorP!$B$1:$B$6230,0)),"",INDIRECT("'SorP'!$A$"&amp;MATCH($J372,[3]SorP!$B$1:$B$6230,0))))</f>
        <v/>
      </c>
      <c r="U372" s="207"/>
      <c r="V372" s="208" t="e">
        <f>IF(C372="",NA(),IF(OR(C372="Smelter not listed",C372="Smelter not yet identified"),MATCH($B372&amp;$D372,'[3]Smelter Look-up'!$J:$J,0),MATCH($B372&amp;$C372,'[3]Smelter Look-up'!$J:$J,0)))</f>
        <v>#N/A</v>
      </c>
      <c r="X372" s="83">
        <f t="shared" si="16"/>
        <v>0</v>
      </c>
      <c r="AB372" s="84" t="str">
        <f t="shared" si="17"/>
        <v/>
      </c>
    </row>
    <row r="373" spans="1:28" s="83" customFormat="1" ht="20.25" customHeight="1">
      <c r="A373" s="206"/>
      <c r="B373" s="198" t="s">
        <v>236</v>
      </c>
      <c r="C373" s="199" t="s">
        <v>236</v>
      </c>
      <c r="D373" s="200"/>
      <c r="E373" s="198" t="s">
        <v>236</v>
      </c>
      <c r="F373" s="198" t="s">
        <v>236</v>
      </c>
      <c r="G373" s="198" t="s">
        <v>236</v>
      </c>
      <c r="H373" s="201" t="s">
        <v>236</v>
      </c>
      <c r="I373" s="202" t="s">
        <v>236</v>
      </c>
      <c r="J373" s="202" t="s">
        <v>236</v>
      </c>
      <c r="K373" s="203"/>
      <c r="L373" s="203"/>
      <c r="M373" s="203"/>
      <c r="N373" s="203"/>
      <c r="O373" s="203"/>
      <c r="P373" s="204"/>
      <c r="Q373" s="205"/>
      <c r="R373" s="198" t="s">
        <v>236</v>
      </c>
      <c r="S373" s="206" t="str">
        <f t="shared" ca="1" si="18"/>
        <v/>
      </c>
      <c r="T373" s="206" t="str">
        <f ca="1">IF(B373="","",IF(ISERROR(MATCH($J373,[3]SorP!$B$1:$B$6230,0)),"",INDIRECT("'SorP'!$A$"&amp;MATCH($J373,[3]SorP!$B$1:$B$6230,0))))</f>
        <v/>
      </c>
      <c r="U373" s="207"/>
      <c r="V373" s="208" t="e">
        <f>IF(C373="",NA(),IF(OR(C373="Smelter not listed",C373="Smelter not yet identified"),MATCH($B373&amp;$D373,'[3]Smelter Look-up'!$J:$J,0),MATCH($B373&amp;$C373,'[3]Smelter Look-up'!$J:$J,0)))</f>
        <v>#N/A</v>
      </c>
      <c r="X373" s="83">
        <f t="shared" si="16"/>
        <v>0</v>
      </c>
      <c r="AB373" s="84" t="str">
        <f t="shared" si="17"/>
        <v/>
      </c>
    </row>
    <row r="374" spans="1:28" s="83" customFormat="1" ht="20.25" customHeight="1">
      <c r="A374" s="206"/>
      <c r="B374" s="198" t="s">
        <v>236</v>
      </c>
      <c r="C374" s="199" t="s">
        <v>236</v>
      </c>
      <c r="D374" s="200"/>
      <c r="E374" s="198" t="s">
        <v>236</v>
      </c>
      <c r="F374" s="198" t="s">
        <v>236</v>
      </c>
      <c r="G374" s="198" t="s">
        <v>236</v>
      </c>
      <c r="H374" s="201" t="s">
        <v>236</v>
      </c>
      <c r="I374" s="202" t="s">
        <v>236</v>
      </c>
      <c r="J374" s="202" t="s">
        <v>236</v>
      </c>
      <c r="K374" s="203"/>
      <c r="L374" s="203"/>
      <c r="M374" s="203"/>
      <c r="N374" s="203"/>
      <c r="O374" s="203"/>
      <c r="P374" s="204"/>
      <c r="Q374" s="205"/>
      <c r="R374" s="198" t="s">
        <v>236</v>
      </c>
      <c r="S374" s="206" t="str">
        <f t="shared" ca="1" si="18"/>
        <v/>
      </c>
      <c r="T374" s="206" t="str">
        <f ca="1">IF(B374="","",IF(ISERROR(MATCH($J374,[3]SorP!$B$1:$B$6230,0)),"",INDIRECT("'SorP'!$A$"&amp;MATCH($J374,[3]SorP!$B$1:$B$6230,0))))</f>
        <v/>
      </c>
      <c r="U374" s="207"/>
      <c r="V374" s="208" t="e">
        <f>IF(C374="",NA(),IF(OR(C374="Smelter not listed",C374="Smelter not yet identified"),MATCH($B374&amp;$D374,'[3]Smelter Look-up'!$J:$J,0),MATCH($B374&amp;$C374,'[3]Smelter Look-up'!$J:$J,0)))</f>
        <v>#N/A</v>
      </c>
      <c r="X374" s="83">
        <f t="shared" si="16"/>
        <v>0</v>
      </c>
      <c r="AB374" s="84" t="str">
        <f t="shared" si="17"/>
        <v/>
      </c>
    </row>
    <row r="375" spans="1:28" s="83" customFormat="1" ht="20.25" customHeight="1">
      <c r="A375" s="206"/>
      <c r="B375" s="198" t="s">
        <v>236</v>
      </c>
      <c r="C375" s="199" t="s">
        <v>236</v>
      </c>
      <c r="D375" s="200"/>
      <c r="E375" s="198" t="s">
        <v>236</v>
      </c>
      <c r="F375" s="198" t="s">
        <v>236</v>
      </c>
      <c r="G375" s="198" t="s">
        <v>236</v>
      </c>
      <c r="H375" s="201" t="s">
        <v>236</v>
      </c>
      <c r="I375" s="202" t="s">
        <v>236</v>
      </c>
      <c r="J375" s="202" t="s">
        <v>236</v>
      </c>
      <c r="K375" s="203"/>
      <c r="L375" s="203"/>
      <c r="M375" s="203"/>
      <c r="N375" s="203"/>
      <c r="O375" s="203"/>
      <c r="P375" s="204"/>
      <c r="Q375" s="205"/>
      <c r="R375" s="198" t="s">
        <v>236</v>
      </c>
      <c r="S375" s="206" t="str">
        <f t="shared" ca="1" si="18"/>
        <v/>
      </c>
      <c r="T375" s="206" t="str">
        <f ca="1">IF(B375="","",IF(ISERROR(MATCH($J375,[3]SorP!$B$1:$B$6230,0)),"",INDIRECT("'SorP'!$A$"&amp;MATCH($J375,[3]SorP!$B$1:$B$6230,0))))</f>
        <v/>
      </c>
      <c r="U375" s="207"/>
      <c r="V375" s="208" t="e">
        <f>IF(C375="",NA(),IF(OR(C375="Smelter not listed",C375="Smelter not yet identified"),MATCH($B375&amp;$D375,'[3]Smelter Look-up'!$J:$J,0),MATCH($B375&amp;$C375,'[3]Smelter Look-up'!$J:$J,0)))</f>
        <v>#N/A</v>
      </c>
      <c r="X375" s="83">
        <f t="shared" si="16"/>
        <v>0</v>
      </c>
      <c r="AB375" s="84" t="str">
        <f t="shared" si="17"/>
        <v/>
      </c>
    </row>
    <row r="376" spans="1:28" s="83" customFormat="1" ht="20.25" customHeight="1">
      <c r="A376" s="206"/>
      <c r="B376" s="198" t="s">
        <v>236</v>
      </c>
      <c r="C376" s="199" t="s">
        <v>236</v>
      </c>
      <c r="D376" s="200"/>
      <c r="E376" s="198" t="s">
        <v>236</v>
      </c>
      <c r="F376" s="198" t="s">
        <v>236</v>
      </c>
      <c r="G376" s="198" t="s">
        <v>236</v>
      </c>
      <c r="H376" s="201" t="s">
        <v>236</v>
      </c>
      <c r="I376" s="202" t="s">
        <v>236</v>
      </c>
      <c r="J376" s="202" t="s">
        <v>236</v>
      </c>
      <c r="K376" s="203"/>
      <c r="L376" s="203"/>
      <c r="M376" s="203"/>
      <c r="N376" s="203"/>
      <c r="O376" s="203"/>
      <c r="P376" s="204"/>
      <c r="Q376" s="205"/>
      <c r="R376" s="198" t="s">
        <v>236</v>
      </c>
      <c r="S376" s="206" t="str">
        <f t="shared" ca="1" si="18"/>
        <v/>
      </c>
      <c r="T376" s="206" t="str">
        <f ca="1">IF(B376="","",IF(ISERROR(MATCH($J376,[3]SorP!$B$1:$B$6230,0)),"",INDIRECT("'SorP'!$A$"&amp;MATCH($J376,[3]SorP!$B$1:$B$6230,0))))</f>
        <v/>
      </c>
      <c r="U376" s="207"/>
      <c r="V376" s="208" t="e">
        <f>IF(C376="",NA(),IF(OR(C376="Smelter not listed",C376="Smelter not yet identified"),MATCH($B376&amp;$D376,'[3]Smelter Look-up'!$J:$J,0),MATCH($B376&amp;$C376,'[3]Smelter Look-up'!$J:$J,0)))</f>
        <v>#N/A</v>
      </c>
      <c r="X376" s="83">
        <f t="shared" si="16"/>
        <v>0</v>
      </c>
      <c r="AB376" s="84" t="str">
        <f t="shared" si="17"/>
        <v/>
      </c>
    </row>
    <row r="377" spans="1:28" s="83" customFormat="1" ht="20.25" customHeight="1">
      <c r="A377" s="206"/>
      <c r="B377" s="198" t="s">
        <v>236</v>
      </c>
      <c r="C377" s="199" t="s">
        <v>236</v>
      </c>
      <c r="D377" s="200"/>
      <c r="E377" s="198" t="s">
        <v>236</v>
      </c>
      <c r="F377" s="198" t="s">
        <v>236</v>
      </c>
      <c r="G377" s="198" t="s">
        <v>236</v>
      </c>
      <c r="H377" s="201" t="s">
        <v>236</v>
      </c>
      <c r="I377" s="202" t="s">
        <v>236</v>
      </c>
      <c r="J377" s="202" t="s">
        <v>236</v>
      </c>
      <c r="K377" s="203"/>
      <c r="L377" s="203"/>
      <c r="M377" s="203"/>
      <c r="N377" s="203"/>
      <c r="O377" s="203"/>
      <c r="P377" s="204"/>
      <c r="Q377" s="205"/>
      <c r="R377" s="198" t="s">
        <v>236</v>
      </c>
      <c r="S377" s="206" t="str">
        <f t="shared" ca="1" si="18"/>
        <v/>
      </c>
      <c r="T377" s="206" t="str">
        <f ca="1">IF(B377="","",IF(ISERROR(MATCH($J377,[3]SorP!$B$1:$B$6230,0)),"",INDIRECT("'SorP'!$A$"&amp;MATCH($J377,[3]SorP!$B$1:$B$6230,0))))</f>
        <v/>
      </c>
      <c r="U377" s="207"/>
      <c r="V377" s="208" t="e">
        <f>IF(C377="",NA(),IF(OR(C377="Smelter not listed",C377="Smelter not yet identified"),MATCH($B377&amp;$D377,'[3]Smelter Look-up'!$J:$J,0),MATCH($B377&amp;$C377,'[3]Smelter Look-up'!$J:$J,0)))</f>
        <v>#N/A</v>
      </c>
      <c r="X377" s="83">
        <f t="shared" si="16"/>
        <v>0</v>
      </c>
      <c r="AB377" s="84" t="str">
        <f t="shared" si="17"/>
        <v/>
      </c>
    </row>
    <row r="378" spans="1:28" s="83" customFormat="1" ht="20.25" customHeight="1">
      <c r="A378" s="206"/>
      <c r="B378" s="198" t="s">
        <v>236</v>
      </c>
      <c r="C378" s="199" t="s">
        <v>236</v>
      </c>
      <c r="D378" s="200"/>
      <c r="E378" s="198" t="s">
        <v>236</v>
      </c>
      <c r="F378" s="198" t="s">
        <v>236</v>
      </c>
      <c r="G378" s="198" t="s">
        <v>236</v>
      </c>
      <c r="H378" s="201" t="s">
        <v>236</v>
      </c>
      <c r="I378" s="202" t="s">
        <v>236</v>
      </c>
      <c r="J378" s="202" t="s">
        <v>236</v>
      </c>
      <c r="K378" s="203"/>
      <c r="L378" s="203"/>
      <c r="M378" s="203"/>
      <c r="N378" s="203"/>
      <c r="O378" s="203"/>
      <c r="P378" s="204"/>
      <c r="Q378" s="205"/>
      <c r="R378" s="198" t="s">
        <v>236</v>
      </c>
      <c r="S378" s="206" t="str">
        <f t="shared" ca="1" si="18"/>
        <v/>
      </c>
      <c r="T378" s="206" t="str">
        <f ca="1">IF(B378="","",IF(ISERROR(MATCH($J378,[3]SorP!$B$1:$B$6230,0)),"",INDIRECT("'SorP'!$A$"&amp;MATCH($J378,[3]SorP!$B$1:$B$6230,0))))</f>
        <v/>
      </c>
      <c r="U378" s="207"/>
      <c r="V378" s="208" t="e">
        <f>IF(C378="",NA(),IF(OR(C378="Smelter not listed",C378="Smelter not yet identified"),MATCH($B378&amp;$D378,'[3]Smelter Look-up'!$J:$J,0),MATCH($B378&amp;$C378,'[3]Smelter Look-up'!$J:$J,0)))</f>
        <v>#N/A</v>
      </c>
      <c r="X378" s="83">
        <f t="shared" si="16"/>
        <v>0</v>
      </c>
      <c r="AB378" s="84" t="str">
        <f t="shared" si="17"/>
        <v/>
      </c>
    </row>
    <row r="379" spans="1:28" s="83" customFormat="1" ht="20.25" customHeight="1">
      <c r="A379" s="206"/>
      <c r="B379" s="198" t="s">
        <v>236</v>
      </c>
      <c r="C379" s="199" t="s">
        <v>236</v>
      </c>
      <c r="D379" s="200"/>
      <c r="E379" s="198" t="s">
        <v>236</v>
      </c>
      <c r="F379" s="198" t="s">
        <v>236</v>
      </c>
      <c r="G379" s="198" t="s">
        <v>236</v>
      </c>
      <c r="H379" s="201" t="s">
        <v>236</v>
      </c>
      <c r="I379" s="202" t="s">
        <v>236</v>
      </c>
      <c r="J379" s="202" t="s">
        <v>236</v>
      </c>
      <c r="K379" s="203"/>
      <c r="L379" s="203"/>
      <c r="M379" s="203"/>
      <c r="N379" s="203"/>
      <c r="O379" s="203"/>
      <c r="P379" s="204"/>
      <c r="Q379" s="205"/>
      <c r="R379" s="198" t="s">
        <v>236</v>
      </c>
      <c r="S379" s="206" t="str">
        <f t="shared" ca="1" si="18"/>
        <v/>
      </c>
      <c r="T379" s="206" t="str">
        <f ca="1">IF(B379="","",IF(ISERROR(MATCH($J379,[3]SorP!$B$1:$B$6230,0)),"",INDIRECT("'SorP'!$A$"&amp;MATCH($J379,[3]SorP!$B$1:$B$6230,0))))</f>
        <v/>
      </c>
      <c r="U379" s="207"/>
      <c r="V379" s="208" t="e">
        <f>IF(C379="",NA(),IF(OR(C379="Smelter not listed",C379="Smelter not yet identified"),MATCH($B379&amp;$D379,'[3]Smelter Look-up'!$J:$J,0),MATCH($B379&amp;$C379,'[3]Smelter Look-up'!$J:$J,0)))</f>
        <v>#N/A</v>
      </c>
      <c r="X379" s="83">
        <f t="shared" si="16"/>
        <v>0</v>
      </c>
      <c r="AB379" s="84" t="str">
        <f t="shared" si="17"/>
        <v/>
      </c>
    </row>
    <row r="380" spans="1:28" s="83" customFormat="1" ht="20.25" customHeight="1">
      <c r="A380" s="206"/>
      <c r="B380" s="198" t="s">
        <v>236</v>
      </c>
      <c r="C380" s="199" t="s">
        <v>236</v>
      </c>
      <c r="D380" s="200"/>
      <c r="E380" s="198" t="s">
        <v>236</v>
      </c>
      <c r="F380" s="198" t="s">
        <v>236</v>
      </c>
      <c r="G380" s="198" t="s">
        <v>236</v>
      </c>
      <c r="H380" s="201" t="s">
        <v>236</v>
      </c>
      <c r="I380" s="202" t="s">
        <v>236</v>
      </c>
      <c r="J380" s="202" t="s">
        <v>236</v>
      </c>
      <c r="K380" s="203"/>
      <c r="L380" s="203"/>
      <c r="M380" s="203"/>
      <c r="N380" s="203"/>
      <c r="O380" s="203"/>
      <c r="P380" s="204"/>
      <c r="Q380" s="205"/>
      <c r="R380" s="198" t="s">
        <v>236</v>
      </c>
      <c r="S380" s="206" t="str">
        <f t="shared" ca="1" si="18"/>
        <v/>
      </c>
      <c r="T380" s="206" t="str">
        <f ca="1">IF(B380="","",IF(ISERROR(MATCH($J380,[3]SorP!$B$1:$B$6230,0)),"",INDIRECT("'SorP'!$A$"&amp;MATCH($J380,[3]SorP!$B$1:$B$6230,0))))</f>
        <v/>
      </c>
      <c r="U380" s="207"/>
      <c r="V380" s="208" t="e">
        <f>IF(C380="",NA(),IF(OR(C380="Smelter not listed",C380="Smelter not yet identified"),MATCH($B380&amp;$D380,'[3]Smelter Look-up'!$J:$J,0),MATCH($B380&amp;$C380,'[3]Smelter Look-up'!$J:$J,0)))</f>
        <v>#N/A</v>
      </c>
      <c r="X380" s="83">
        <f t="shared" si="16"/>
        <v>0</v>
      </c>
      <c r="AB380" s="84" t="str">
        <f t="shared" si="17"/>
        <v/>
      </c>
    </row>
    <row r="381" spans="1:28" s="83" customFormat="1" ht="20.25" customHeight="1">
      <c r="A381" s="206"/>
      <c r="B381" s="198" t="s">
        <v>236</v>
      </c>
      <c r="C381" s="199" t="s">
        <v>236</v>
      </c>
      <c r="D381" s="200"/>
      <c r="E381" s="198" t="s">
        <v>236</v>
      </c>
      <c r="F381" s="198" t="s">
        <v>236</v>
      </c>
      <c r="G381" s="198" t="s">
        <v>236</v>
      </c>
      <c r="H381" s="201" t="s">
        <v>236</v>
      </c>
      <c r="I381" s="202" t="s">
        <v>236</v>
      </c>
      <c r="J381" s="202" t="s">
        <v>236</v>
      </c>
      <c r="K381" s="203"/>
      <c r="L381" s="203"/>
      <c r="M381" s="203"/>
      <c r="N381" s="203"/>
      <c r="O381" s="203"/>
      <c r="P381" s="204"/>
      <c r="Q381" s="205"/>
      <c r="R381" s="198" t="s">
        <v>236</v>
      </c>
      <c r="S381" s="206" t="str">
        <f t="shared" ca="1" si="18"/>
        <v/>
      </c>
      <c r="T381" s="206" t="str">
        <f ca="1">IF(B381="","",IF(ISERROR(MATCH($J381,[3]SorP!$B$1:$B$6230,0)),"",INDIRECT("'SorP'!$A$"&amp;MATCH($J381,[3]SorP!$B$1:$B$6230,0))))</f>
        <v/>
      </c>
      <c r="U381" s="207"/>
      <c r="V381" s="208" t="e">
        <f>IF(C381="",NA(),IF(OR(C381="Smelter not listed",C381="Smelter not yet identified"),MATCH($B381&amp;$D381,'[3]Smelter Look-up'!$J:$J,0),MATCH($B381&amp;$C381,'[3]Smelter Look-up'!$J:$J,0)))</f>
        <v>#N/A</v>
      </c>
      <c r="X381" s="83">
        <f t="shared" si="16"/>
        <v>0</v>
      </c>
      <c r="AB381" s="84" t="str">
        <f t="shared" si="17"/>
        <v/>
      </c>
    </row>
    <row r="382" spans="1:28" s="83" customFormat="1" ht="20.25" customHeight="1">
      <c r="A382" s="206"/>
      <c r="B382" s="198" t="s">
        <v>236</v>
      </c>
      <c r="C382" s="199" t="s">
        <v>236</v>
      </c>
      <c r="D382" s="200"/>
      <c r="E382" s="198" t="s">
        <v>236</v>
      </c>
      <c r="F382" s="198" t="s">
        <v>236</v>
      </c>
      <c r="G382" s="198" t="s">
        <v>236</v>
      </c>
      <c r="H382" s="201" t="s">
        <v>236</v>
      </c>
      <c r="I382" s="202" t="s">
        <v>236</v>
      </c>
      <c r="J382" s="202" t="s">
        <v>236</v>
      </c>
      <c r="K382" s="203"/>
      <c r="L382" s="203"/>
      <c r="M382" s="203"/>
      <c r="N382" s="203"/>
      <c r="O382" s="203"/>
      <c r="P382" s="204"/>
      <c r="Q382" s="205"/>
      <c r="R382" s="198" t="s">
        <v>236</v>
      </c>
      <c r="S382" s="206" t="str">
        <f t="shared" ca="1" si="18"/>
        <v/>
      </c>
      <c r="T382" s="206" t="str">
        <f ca="1">IF(B382="","",IF(ISERROR(MATCH($J382,[3]SorP!$B$1:$B$6230,0)),"",INDIRECT("'SorP'!$A$"&amp;MATCH($J382,[3]SorP!$B$1:$B$6230,0))))</f>
        <v/>
      </c>
      <c r="U382" s="207"/>
      <c r="V382" s="208" t="e">
        <f>IF(C382="",NA(),IF(OR(C382="Smelter not listed",C382="Smelter not yet identified"),MATCH($B382&amp;$D382,'[3]Smelter Look-up'!$J:$J,0),MATCH($B382&amp;$C382,'[3]Smelter Look-up'!$J:$J,0)))</f>
        <v>#N/A</v>
      </c>
      <c r="X382" s="83">
        <f t="shared" si="16"/>
        <v>0</v>
      </c>
      <c r="AB382" s="84" t="str">
        <f t="shared" si="17"/>
        <v/>
      </c>
    </row>
    <row r="383" spans="1:28" s="83" customFormat="1" ht="20.25" customHeight="1">
      <c r="A383" s="206"/>
      <c r="B383" s="198" t="s">
        <v>236</v>
      </c>
      <c r="C383" s="199" t="s">
        <v>236</v>
      </c>
      <c r="D383" s="200"/>
      <c r="E383" s="198" t="s">
        <v>236</v>
      </c>
      <c r="F383" s="198" t="s">
        <v>236</v>
      </c>
      <c r="G383" s="198" t="s">
        <v>236</v>
      </c>
      <c r="H383" s="201" t="s">
        <v>236</v>
      </c>
      <c r="I383" s="202" t="s">
        <v>236</v>
      </c>
      <c r="J383" s="202" t="s">
        <v>236</v>
      </c>
      <c r="K383" s="203"/>
      <c r="L383" s="203"/>
      <c r="M383" s="203"/>
      <c r="N383" s="203"/>
      <c r="O383" s="203"/>
      <c r="P383" s="204"/>
      <c r="Q383" s="205"/>
      <c r="R383" s="198" t="s">
        <v>236</v>
      </c>
      <c r="S383" s="206" t="str">
        <f t="shared" ca="1" si="18"/>
        <v/>
      </c>
      <c r="T383" s="206" t="str">
        <f ca="1">IF(B383="","",IF(ISERROR(MATCH($J383,[3]SorP!$B$1:$B$6230,0)),"",INDIRECT("'SorP'!$A$"&amp;MATCH($J383,[3]SorP!$B$1:$B$6230,0))))</f>
        <v/>
      </c>
      <c r="U383" s="207"/>
      <c r="V383" s="208" t="e">
        <f>IF(C383="",NA(),IF(OR(C383="Smelter not listed",C383="Smelter not yet identified"),MATCH($B383&amp;$D383,'[3]Smelter Look-up'!$J:$J,0),MATCH($B383&amp;$C383,'[3]Smelter Look-up'!$J:$J,0)))</f>
        <v>#N/A</v>
      </c>
      <c r="X383" s="83">
        <f t="shared" si="16"/>
        <v>0</v>
      </c>
      <c r="AB383" s="84" t="str">
        <f t="shared" si="17"/>
        <v/>
      </c>
    </row>
    <row r="384" spans="1:28" s="83" customFormat="1" ht="20.25" customHeight="1">
      <c r="A384" s="206"/>
      <c r="B384" s="198" t="s">
        <v>236</v>
      </c>
      <c r="C384" s="199" t="s">
        <v>236</v>
      </c>
      <c r="D384" s="200"/>
      <c r="E384" s="198" t="s">
        <v>236</v>
      </c>
      <c r="F384" s="198" t="s">
        <v>236</v>
      </c>
      <c r="G384" s="198" t="s">
        <v>236</v>
      </c>
      <c r="H384" s="201" t="s">
        <v>236</v>
      </c>
      <c r="I384" s="202" t="s">
        <v>236</v>
      </c>
      <c r="J384" s="202" t="s">
        <v>236</v>
      </c>
      <c r="K384" s="203"/>
      <c r="L384" s="203"/>
      <c r="M384" s="203"/>
      <c r="N384" s="203"/>
      <c r="O384" s="203"/>
      <c r="P384" s="204"/>
      <c r="Q384" s="205"/>
      <c r="R384" s="198" t="s">
        <v>236</v>
      </c>
      <c r="S384" s="206" t="str">
        <f t="shared" ca="1" si="18"/>
        <v/>
      </c>
      <c r="T384" s="206" t="str">
        <f ca="1">IF(B384="","",IF(ISERROR(MATCH($J384,[3]SorP!$B$1:$B$6230,0)),"",INDIRECT("'SorP'!$A$"&amp;MATCH($J384,[3]SorP!$B$1:$B$6230,0))))</f>
        <v/>
      </c>
      <c r="U384" s="207"/>
      <c r="V384" s="208" t="e">
        <f>IF(C384="",NA(),IF(OR(C384="Smelter not listed",C384="Smelter not yet identified"),MATCH($B384&amp;$D384,'[3]Smelter Look-up'!$J:$J,0),MATCH($B384&amp;$C384,'[3]Smelter Look-up'!$J:$J,0)))</f>
        <v>#N/A</v>
      </c>
      <c r="X384" s="83">
        <f t="shared" si="16"/>
        <v>0</v>
      </c>
      <c r="AB384" s="84" t="str">
        <f t="shared" si="17"/>
        <v/>
      </c>
    </row>
    <row r="385" spans="1:28" s="83" customFormat="1" ht="20.25" customHeight="1">
      <c r="A385" s="206"/>
      <c r="B385" s="198" t="s">
        <v>236</v>
      </c>
      <c r="C385" s="199" t="s">
        <v>236</v>
      </c>
      <c r="D385" s="200"/>
      <c r="E385" s="198" t="s">
        <v>236</v>
      </c>
      <c r="F385" s="198" t="s">
        <v>236</v>
      </c>
      <c r="G385" s="198" t="s">
        <v>236</v>
      </c>
      <c r="H385" s="201" t="s">
        <v>236</v>
      </c>
      <c r="I385" s="202" t="s">
        <v>236</v>
      </c>
      <c r="J385" s="202" t="s">
        <v>236</v>
      </c>
      <c r="K385" s="203"/>
      <c r="L385" s="203"/>
      <c r="M385" s="203"/>
      <c r="N385" s="203"/>
      <c r="O385" s="203"/>
      <c r="P385" s="204"/>
      <c r="Q385" s="205"/>
      <c r="R385" s="198" t="s">
        <v>236</v>
      </c>
      <c r="S385" s="206" t="str">
        <f t="shared" ca="1" si="18"/>
        <v/>
      </c>
      <c r="T385" s="206" t="str">
        <f ca="1">IF(B385="","",IF(ISERROR(MATCH($J385,[3]SorP!$B$1:$B$6230,0)),"",INDIRECT("'SorP'!$A$"&amp;MATCH($J385,[3]SorP!$B$1:$B$6230,0))))</f>
        <v/>
      </c>
      <c r="U385" s="207"/>
      <c r="V385" s="208" t="e">
        <f>IF(C385="",NA(),IF(OR(C385="Smelter not listed",C385="Smelter not yet identified"),MATCH($B385&amp;$D385,'[3]Smelter Look-up'!$J:$J,0),MATCH($B385&amp;$C385,'[3]Smelter Look-up'!$J:$J,0)))</f>
        <v>#N/A</v>
      </c>
      <c r="X385" s="83">
        <f t="shared" si="16"/>
        <v>0</v>
      </c>
      <c r="AB385" s="84" t="str">
        <f t="shared" si="17"/>
        <v/>
      </c>
    </row>
    <row r="386" spans="1:28" s="83" customFormat="1" ht="20.25" customHeight="1">
      <c r="A386" s="206"/>
      <c r="B386" s="198" t="s">
        <v>236</v>
      </c>
      <c r="C386" s="199" t="s">
        <v>236</v>
      </c>
      <c r="D386" s="200"/>
      <c r="E386" s="198" t="s">
        <v>236</v>
      </c>
      <c r="F386" s="198" t="s">
        <v>236</v>
      </c>
      <c r="G386" s="198" t="s">
        <v>236</v>
      </c>
      <c r="H386" s="201" t="s">
        <v>236</v>
      </c>
      <c r="I386" s="202" t="s">
        <v>236</v>
      </c>
      <c r="J386" s="202" t="s">
        <v>236</v>
      </c>
      <c r="K386" s="203"/>
      <c r="L386" s="203"/>
      <c r="M386" s="203"/>
      <c r="N386" s="203"/>
      <c r="O386" s="203"/>
      <c r="P386" s="204"/>
      <c r="Q386" s="205"/>
      <c r="R386" s="198" t="s">
        <v>236</v>
      </c>
      <c r="S386" s="206" t="str">
        <f t="shared" ca="1" si="18"/>
        <v/>
      </c>
      <c r="T386" s="206" t="str">
        <f ca="1">IF(B386="","",IF(ISERROR(MATCH($J386,[3]SorP!$B$1:$B$6230,0)),"",INDIRECT("'SorP'!$A$"&amp;MATCH($J386,[3]SorP!$B$1:$B$6230,0))))</f>
        <v/>
      </c>
      <c r="U386" s="207"/>
      <c r="V386" s="208" t="e">
        <f>IF(C386="",NA(),IF(OR(C386="Smelter not listed",C386="Smelter not yet identified"),MATCH($B386&amp;$D386,'[3]Smelter Look-up'!$J:$J,0),MATCH($B386&amp;$C386,'[3]Smelter Look-up'!$J:$J,0)))</f>
        <v>#N/A</v>
      </c>
      <c r="X386" s="83">
        <f t="shared" si="16"/>
        <v>0</v>
      </c>
      <c r="AB386" s="84" t="str">
        <f t="shared" si="17"/>
        <v/>
      </c>
    </row>
    <row r="387" spans="1:28" s="83" customFormat="1" ht="20.25" customHeight="1">
      <c r="A387" s="206"/>
      <c r="B387" s="198" t="s">
        <v>236</v>
      </c>
      <c r="C387" s="199" t="s">
        <v>236</v>
      </c>
      <c r="D387" s="200"/>
      <c r="E387" s="198" t="s">
        <v>236</v>
      </c>
      <c r="F387" s="198" t="s">
        <v>236</v>
      </c>
      <c r="G387" s="198" t="s">
        <v>236</v>
      </c>
      <c r="H387" s="201" t="s">
        <v>236</v>
      </c>
      <c r="I387" s="202" t="s">
        <v>236</v>
      </c>
      <c r="J387" s="202" t="s">
        <v>236</v>
      </c>
      <c r="K387" s="203"/>
      <c r="L387" s="203"/>
      <c r="M387" s="203"/>
      <c r="N387" s="203"/>
      <c r="O387" s="203"/>
      <c r="P387" s="204"/>
      <c r="Q387" s="205"/>
      <c r="R387" s="198" t="s">
        <v>236</v>
      </c>
      <c r="S387" s="206" t="str">
        <f t="shared" ca="1" si="18"/>
        <v/>
      </c>
      <c r="T387" s="206" t="str">
        <f ca="1">IF(B387="","",IF(ISERROR(MATCH($J387,[3]SorP!$B$1:$B$6230,0)),"",INDIRECT("'SorP'!$A$"&amp;MATCH($J387,[3]SorP!$B$1:$B$6230,0))))</f>
        <v/>
      </c>
      <c r="U387" s="207"/>
      <c r="V387" s="208" t="e">
        <f>IF(C387="",NA(),IF(OR(C387="Smelter not listed",C387="Smelter not yet identified"),MATCH($B387&amp;$D387,'[3]Smelter Look-up'!$J:$J,0),MATCH($B387&amp;$C387,'[3]Smelter Look-up'!$J:$J,0)))</f>
        <v>#N/A</v>
      </c>
      <c r="X387" s="83">
        <f t="shared" si="16"/>
        <v>0</v>
      </c>
      <c r="AB387" s="84" t="str">
        <f t="shared" si="17"/>
        <v/>
      </c>
    </row>
    <row r="388" spans="1:28" s="83" customFormat="1" ht="20.25" customHeight="1">
      <c r="A388" s="206"/>
      <c r="B388" s="198" t="s">
        <v>236</v>
      </c>
      <c r="C388" s="199" t="s">
        <v>236</v>
      </c>
      <c r="D388" s="200"/>
      <c r="E388" s="198" t="s">
        <v>236</v>
      </c>
      <c r="F388" s="198" t="s">
        <v>236</v>
      </c>
      <c r="G388" s="198" t="s">
        <v>236</v>
      </c>
      <c r="H388" s="201" t="s">
        <v>236</v>
      </c>
      <c r="I388" s="202" t="s">
        <v>236</v>
      </c>
      <c r="J388" s="202" t="s">
        <v>236</v>
      </c>
      <c r="K388" s="203"/>
      <c r="L388" s="203"/>
      <c r="M388" s="203"/>
      <c r="N388" s="203"/>
      <c r="O388" s="203"/>
      <c r="P388" s="204"/>
      <c r="Q388" s="205"/>
      <c r="R388" s="198" t="s">
        <v>236</v>
      </c>
      <c r="S388" s="206" t="str">
        <f t="shared" ca="1" si="18"/>
        <v/>
      </c>
      <c r="T388" s="206" t="str">
        <f ca="1">IF(B388="","",IF(ISERROR(MATCH($J388,[3]SorP!$B$1:$B$6230,0)),"",INDIRECT("'SorP'!$A$"&amp;MATCH($J388,[3]SorP!$B$1:$B$6230,0))))</f>
        <v/>
      </c>
      <c r="U388" s="207"/>
      <c r="V388" s="208" t="e">
        <f>IF(C388="",NA(),IF(OR(C388="Smelter not listed",C388="Smelter not yet identified"),MATCH($B388&amp;$D388,'[3]Smelter Look-up'!$J:$J,0),MATCH($B388&amp;$C388,'[3]Smelter Look-up'!$J:$J,0)))</f>
        <v>#N/A</v>
      </c>
      <c r="X388" s="83">
        <f t="shared" si="16"/>
        <v>0</v>
      </c>
      <c r="AB388" s="84" t="str">
        <f t="shared" si="17"/>
        <v/>
      </c>
    </row>
    <row r="389" spans="1:28" s="83" customFormat="1" ht="20.25" customHeight="1">
      <c r="A389" s="206"/>
      <c r="B389" s="198" t="s">
        <v>236</v>
      </c>
      <c r="C389" s="199" t="s">
        <v>236</v>
      </c>
      <c r="D389" s="200"/>
      <c r="E389" s="198" t="s">
        <v>236</v>
      </c>
      <c r="F389" s="198" t="s">
        <v>236</v>
      </c>
      <c r="G389" s="198" t="s">
        <v>236</v>
      </c>
      <c r="H389" s="201" t="s">
        <v>236</v>
      </c>
      <c r="I389" s="202" t="s">
        <v>236</v>
      </c>
      <c r="J389" s="202" t="s">
        <v>236</v>
      </c>
      <c r="K389" s="203"/>
      <c r="L389" s="203"/>
      <c r="M389" s="203"/>
      <c r="N389" s="203"/>
      <c r="O389" s="203"/>
      <c r="P389" s="204"/>
      <c r="Q389" s="205"/>
      <c r="R389" s="198" t="s">
        <v>236</v>
      </c>
      <c r="S389" s="206" t="str">
        <f t="shared" ca="1" si="18"/>
        <v/>
      </c>
      <c r="T389" s="206" t="str">
        <f ca="1">IF(B389="","",IF(ISERROR(MATCH($J389,[3]SorP!$B$1:$B$6230,0)),"",INDIRECT("'SorP'!$A$"&amp;MATCH($J389,[3]SorP!$B$1:$B$6230,0))))</f>
        <v/>
      </c>
      <c r="U389" s="207"/>
      <c r="V389" s="208" t="e">
        <f>IF(C389="",NA(),IF(OR(C389="Smelter not listed",C389="Smelter not yet identified"),MATCH($B389&amp;$D389,'[3]Smelter Look-up'!$J:$J,0),MATCH($B389&amp;$C389,'[3]Smelter Look-up'!$J:$J,0)))</f>
        <v>#N/A</v>
      </c>
      <c r="X389" s="83">
        <f t="shared" ref="X389:X452" si="19">IF(AND(C389="Smelter not listed",OR(LEN(D389)=0,LEN(E389)=0)),1,0)</f>
        <v>0</v>
      </c>
      <c r="AB389" s="84" t="str">
        <f t="shared" ref="AB389:AB452" si="20">B389&amp;C389</f>
        <v/>
      </c>
    </row>
    <row r="390" spans="1:28" s="83" customFormat="1" ht="20.25" customHeight="1">
      <c r="A390" s="206"/>
      <c r="B390" s="198" t="s">
        <v>236</v>
      </c>
      <c r="C390" s="199" t="s">
        <v>236</v>
      </c>
      <c r="D390" s="200"/>
      <c r="E390" s="198" t="s">
        <v>236</v>
      </c>
      <c r="F390" s="198" t="s">
        <v>236</v>
      </c>
      <c r="G390" s="198" t="s">
        <v>236</v>
      </c>
      <c r="H390" s="201" t="s">
        <v>236</v>
      </c>
      <c r="I390" s="202" t="s">
        <v>236</v>
      </c>
      <c r="J390" s="202" t="s">
        <v>236</v>
      </c>
      <c r="K390" s="203"/>
      <c r="L390" s="203"/>
      <c r="M390" s="203"/>
      <c r="N390" s="203"/>
      <c r="O390" s="203"/>
      <c r="P390" s="204"/>
      <c r="Q390" s="205"/>
      <c r="R390" s="198" t="s">
        <v>236</v>
      </c>
      <c r="S390" s="206" t="str">
        <f t="shared" ca="1" si="18"/>
        <v/>
      </c>
      <c r="T390" s="206" t="str">
        <f ca="1">IF(B390="","",IF(ISERROR(MATCH($J390,[3]SorP!$B$1:$B$6230,0)),"",INDIRECT("'SorP'!$A$"&amp;MATCH($J390,[3]SorP!$B$1:$B$6230,0))))</f>
        <v/>
      </c>
      <c r="U390" s="207"/>
      <c r="V390" s="208" t="e">
        <f>IF(C390="",NA(),IF(OR(C390="Smelter not listed",C390="Smelter not yet identified"),MATCH($B390&amp;$D390,'[3]Smelter Look-up'!$J:$J,0),MATCH($B390&amp;$C390,'[3]Smelter Look-up'!$J:$J,0)))</f>
        <v>#N/A</v>
      </c>
      <c r="X390" s="83">
        <f t="shared" si="19"/>
        <v>0</v>
      </c>
      <c r="AB390" s="84" t="str">
        <f t="shared" si="20"/>
        <v/>
      </c>
    </row>
    <row r="391" spans="1:28" s="83" customFormat="1" ht="20.25" customHeight="1">
      <c r="A391" s="206"/>
      <c r="B391" s="198" t="s">
        <v>236</v>
      </c>
      <c r="C391" s="199" t="s">
        <v>236</v>
      </c>
      <c r="D391" s="200"/>
      <c r="E391" s="198" t="s">
        <v>236</v>
      </c>
      <c r="F391" s="198" t="s">
        <v>236</v>
      </c>
      <c r="G391" s="198" t="s">
        <v>236</v>
      </c>
      <c r="H391" s="201" t="s">
        <v>236</v>
      </c>
      <c r="I391" s="202" t="s">
        <v>236</v>
      </c>
      <c r="J391" s="202" t="s">
        <v>236</v>
      </c>
      <c r="K391" s="203"/>
      <c r="L391" s="203"/>
      <c r="M391" s="203"/>
      <c r="N391" s="203"/>
      <c r="O391" s="203"/>
      <c r="P391" s="204"/>
      <c r="Q391" s="205"/>
      <c r="R391" s="198" t="s">
        <v>236</v>
      </c>
      <c r="S391" s="206" t="str">
        <f t="shared" ca="1" si="18"/>
        <v/>
      </c>
      <c r="T391" s="206" t="str">
        <f ca="1">IF(B391="","",IF(ISERROR(MATCH($J391,[3]SorP!$B$1:$B$6230,0)),"",INDIRECT("'SorP'!$A$"&amp;MATCH($J391,[3]SorP!$B$1:$B$6230,0))))</f>
        <v/>
      </c>
      <c r="U391" s="207"/>
      <c r="V391" s="208" t="e">
        <f>IF(C391="",NA(),IF(OR(C391="Smelter not listed",C391="Smelter not yet identified"),MATCH($B391&amp;$D391,'[3]Smelter Look-up'!$J:$J,0),MATCH($B391&amp;$C391,'[3]Smelter Look-up'!$J:$J,0)))</f>
        <v>#N/A</v>
      </c>
      <c r="X391" s="83">
        <f t="shared" si="19"/>
        <v>0</v>
      </c>
      <c r="AB391" s="84" t="str">
        <f t="shared" si="20"/>
        <v/>
      </c>
    </row>
    <row r="392" spans="1:28" s="83" customFormat="1" ht="20.25" customHeight="1">
      <c r="A392" s="206"/>
      <c r="B392" s="198" t="s">
        <v>236</v>
      </c>
      <c r="C392" s="199" t="s">
        <v>236</v>
      </c>
      <c r="D392" s="200"/>
      <c r="E392" s="198" t="s">
        <v>236</v>
      </c>
      <c r="F392" s="198" t="s">
        <v>236</v>
      </c>
      <c r="G392" s="198" t="s">
        <v>236</v>
      </c>
      <c r="H392" s="201" t="s">
        <v>236</v>
      </c>
      <c r="I392" s="202" t="s">
        <v>236</v>
      </c>
      <c r="J392" s="202" t="s">
        <v>236</v>
      </c>
      <c r="K392" s="203"/>
      <c r="L392" s="203"/>
      <c r="M392" s="203"/>
      <c r="N392" s="203"/>
      <c r="O392" s="203"/>
      <c r="P392" s="204"/>
      <c r="Q392" s="205"/>
      <c r="R392" s="198" t="s">
        <v>236</v>
      </c>
      <c r="S392" s="206" t="str">
        <f t="shared" ca="1" si="18"/>
        <v/>
      </c>
      <c r="T392" s="206" t="str">
        <f ca="1">IF(B392="","",IF(ISERROR(MATCH($J392,[3]SorP!$B$1:$B$6230,0)),"",INDIRECT("'SorP'!$A$"&amp;MATCH($J392,[3]SorP!$B$1:$B$6230,0))))</f>
        <v/>
      </c>
      <c r="U392" s="207"/>
      <c r="V392" s="208" t="e">
        <f>IF(C392="",NA(),IF(OR(C392="Smelter not listed",C392="Smelter not yet identified"),MATCH($B392&amp;$D392,'[3]Smelter Look-up'!$J:$J,0),MATCH($B392&amp;$C392,'[3]Smelter Look-up'!$J:$J,0)))</f>
        <v>#N/A</v>
      </c>
      <c r="X392" s="83">
        <f t="shared" si="19"/>
        <v>0</v>
      </c>
      <c r="AB392" s="84" t="str">
        <f t="shared" si="20"/>
        <v/>
      </c>
    </row>
    <row r="393" spans="1:28" s="83" customFormat="1" ht="20.25" customHeight="1">
      <c r="A393" s="206"/>
      <c r="B393" s="198" t="s">
        <v>236</v>
      </c>
      <c r="C393" s="199" t="s">
        <v>236</v>
      </c>
      <c r="D393" s="200"/>
      <c r="E393" s="198" t="s">
        <v>236</v>
      </c>
      <c r="F393" s="198" t="s">
        <v>236</v>
      </c>
      <c r="G393" s="198" t="s">
        <v>236</v>
      </c>
      <c r="H393" s="201" t="s">
        <v>236</v>
      </c>
      <c r="I393" s="202" t="s">
        <v>236</v>
      </c>
      <c r="J393" s="202" t="s">
        <v>236</v>
      </c>
      <c r="K393" s="203"/>
      <c r="L393" s="203"/>
      <c r="M393" s="203"/>
      <c r="N393" s="203"/>
      <c r="O393" s="203"/>
      <c r="P393" s="204"/>
      <c r="Q393" s="205"/>
      <c r="R393" s="198" t="s">
        <v>236</v>
      </c>
      <c r="S393" s="206" t="str">
        <f t="shared" ca="1" si="18"/>
        <v/>
      </c>
      <c r="T393" s="206" t="str">
        <f ca="1">IF(B393="","",IF(ISERROR(MATCH($J393,[3]SorP!$B$1:$B$6230,0)),"",INDIRECT("'SorP'!$A$"&amp;MATCH($J393,[3]SorP!$B$1:$B$6230,0))))</f>
        <v/>
      </c>
      <c r="U393" s="207"/>
      <c r="V393" s="208" t="e">
        <f>IF(C393="",NA(),IF(OR(C393="Smelter not listed",C393="Smelter not yet identified"),MATCH($B393&amp;$D393,'[3]Smelter Look-up'!$J:$J,0),MATCH($B393&amp;$C393,'[3]Smelter Look-up'!$J:$J,0)))</f>
        <v>#N/A</v>
      </c>
      <c r="X393" s="83">
        <f t="shared" si="19"/>
        <v>0</v>
      </c>
      <c r="AB393" s="84" t="str">
        <f t="shared" si="20"/>
        <v/>
      </c>
    </row>
    <row r="394" spans="1:28" s="83" customFormat="1" ht="20.25" customHeight="1">
      <c r="A394" s="206"/>
      <c r="B394" s="198" t="s">
        <v>236</v>
      </c>
      <c r="C394" s="199" t="s">
        <v>236</v>
      </c>
      <c r="D394" s="200"/>
      <c r="E394" s="198" t="s">
        <v>236</v>
      </c>
      <c r="F394" s="198" t="s">
        <v>236</v>
      </c>
      <c r="G394" s="198" t="s">
        <v>236</v>
      </c>
      <c r="H394" s="201" t="s">
        <v>236</v>
      </c>
      <c r="I394" s="202" t="s">
        <v>236</v>
      </c>
      <c r="J394" s="202" t="s">
        <v>236</v>
      </c>
      <c r="K394" s="203"/>
      <c r="L394" s="203"/>
      <c r="M394" s="203"/>
      <c r="N394" s="203"/>
      <c r="O394" s="203"/>
      <c r="P394" s="204"/>
      <c r="Q394" s="205"/>
      <c r="R394" s="198" t="s">
        <v>236</v>
      </c>
      <c r="S394" s="206" t="str">
        <f t="shared" ca="1" si="18"/>
        <v/>
      </c>
      <c r="T394" s="206" t="str">
        <f ca="1">IF(B394="","",IF(ISERROR(MATCH($J394,[3]SorP!$B$1:$B$6230,0)),"",INDIRECT("'SorP'!$A$"&amp;MATCH($J394,[3]SorP!$B$1:$B$6230,0))))</f>
        <v/>
      </c>
      <c r="U394" s="207"/>
      <c r="V394" s="208" t="e">
        <f>IF(C394="",NA(),IF(OR(C394="Smelter not listed",C394="Smelter not yet identified"),MATCH($B394&amp;$D394,'[3]Smelter Look-up'!$J:$J,0),MATCH($B394&amp;$C394,'[3]Smelter Look-up'!$J:$J,0)))</f>
        <v>#N/A</v>
      </c>
      <c r="X394" s="83">
        <f t="shared" si="19"/>
        <v>0</v>
      </c>
      <c r="AB394" s="84" t="str">
        <f t="shared" si="20"/>
        <v/>
      </c>
    </row>
    <row r="395" spans="1:28" s="83" customFormat="1" ht="20.25" customHeight="1">
      <c r="A395" s="206"/>
      <c r="B395" s="198" t="s">
        <v>236</v>
      </c>
      <c r="C395" s="199" t="s">
        <v>236</v>
      </c>
      <c r="D395" s="200"/>
      <c r="E395" s="198" t="s">
        <v>236</v>
      </c>
      <c r="F395" s="198" t="s">
        <v>236</v>
      </c>
      <c r="G395" s="198" t="s">
        <v>236</v>
      </c>
      <c r="H395" s="201" t="s">
        <v>236</v>
      </c>
      <c r="I395" s="202" t="s">
        <v>236</v>
      </c>
      <c r="J395" s="202" t="s">
        <v>236</v>
      </c>
      <c r="K395" s="203"/>
      <c r="L395" s="203"/>
      <c r="M395" s="203"/>
      <c r="N395" s="203"/>
      <c r="O395" s="203"/>
      <c r="P395" s="204"/>
      <c r="Q395" s="205"/>
      <c r="R395" s="198" t="s">
        <v>236</v>
      </c>
      <c r="S395" s="206" t="str">
        <f t="shared" ca="1" si="18"/>
        <v/>
      </c>
      <c r="T395" s="206" t="str">
        <f ca="1">IF(B395="","",IF(ISERROR(MATCH($J395,[3]SorP!$B$1:$B$6230,0)),"",INDIRECT("'SorP'!$A$"&amp;MATCH($J395,[3]SorP!$B$1:$B$6230,0))))</f>
        <v/>
      </c>
      <c r="U395" s="207"/>
      <c r="V395" s="208" t="e">
        <f>IF(C395="",NA(),IF(OR(C395="Smelter not listed",C395="Smelter not yet identified"),MATCH($B395&amp;$D395,'[3]Smelter Look-up'!$J:$J,0),MATCH($B395&amp;$C395,'[3]Smelter Look-up'!$J:$J,0)))</f>
        <v>#N/A</v>
      </c>
      <c r="X395" s="83">
        <f t="shared" si="19"/>
        <v>0</v>
      </c>
      <c r="AB395" s="84" t="str">
        <f t="shared" si="20"/>
        <v/>
      </c>
    </row>
    <row r="396" spans="1:28" s="83" customFormat="1" ht="20.25" customHeight="1">
      <c r="A396" s="206"/>
      <c r="B396" s="198" t="s">
        <v>236</v>
      </c>
      <c r="C396" s="199" t="s">
        <v>236</v>
      </c>
      <c r="D396" s="200"/>
      <c r="E396" s="198" t="s">
        <v>236</v>
      </c>
      <c r="F396" s="198" t="s">
        <v>236</v>
      </c>
      <c r="G396" s="198" t="s">
        <v>236</v>
      </c>
      <c r="H396" s="201" t="s">
        <v>236</v>
      </c>
      <c r="I396" s="202" t="s">
        <v>236</v>
      </c>
      <c r="J396" s="202" t="s">
        <v>236</v>
      </c>
      <c r="K396" s="203"/>
      <c r="L396" s="203"/>
      <c r="M396" s="203"/>
      <c r="N396" s="203"/>
      <c r="O396" s="203"/>
      <c r="P396" s="204"/>
      <c r="Q396" s="205"/>
      <c r="R396" s="198" t="s">
        <v>236</v>
      </c>
      <c r="S396" s="206" t="str">
        <f t="shared" ca="1" si="18"/>
        <v/>
      </c>
      <c r="T396" s="206" t="str">
        <f ca="1">IF(B396="","",IF(ISERROR(MATCH($J396,[3]SorP!$B$1:$B$6230,0)),"",INDIRECT("'SorP'!$A$"&amp;MATCH($J396,[3]SorP!$B$1:$B$6230,0))))</f>
        <v/>
      </c>
      <c r="U396" s="207"/>
      <c r="V396" s="208" t="e">
        <f>IF(C396="",NA(),IF(OR(C396="Smelter not listed",C396="Smelter not yet identified"),MATCH($B396&amp;$D396,'[3]Smelter Look-up'!$J:$J,0),MATCH($B396&amp;$C396,'[3]Smelter Look-up'!$J:$J,0)))</f>
        <v>#N/A</v>
      </c>
      <c r="X396" s="83">
        <f t="shared" si="19"/>
        <v>0</v>
      </c>
      <c r="AB396" s="84" t="str">
        <f t="shared" si="20"/>
        <v/>
      </c>
    </row>
    <row r="397" spans="1:28" s="83" customFormat="1" ht="20.25" customHeight="1">
      <c r="A397" s="206"/>
      <c r="B397" s="198" t="s">
        <v>236</v>
      </c>
      <c r="C397" s="199" t="s">
        <v>236</v>
      </c>
      <c r="D397" s="200"/>
      <c r="E397" s="198" t="s">
        <v>236</v>
      </c>
      <c r="F397" s="198" t="s">
        <v>236</v>
      </c>
      <c r="G397" s="198" t="s">
        <v>236</v>
      </c>
      <c r="H397" s="201" t="s">
        <v>236</v>
      </c>
      <c r="I397" s="202" t="s">
        <v>236</v>
      </c>
      <c r="J397" s="202" t="s">
        <v>236</v>
      </c>
      <c r="K397" s="203"/>
      <c r="L397" s="203"/>
      <c r="M397" s="203"/>
      <c r="N397" s="203"/>
      <c r="O397" s="203"/>
      <c r="P397" s="204"/>
      <c r="Q397" s="205"/>
      <c r="R397" s="198" t="s">
        <v>236</v>
      </c>
      <c r="S397" s="206" t="str">
        <f t="shared" ca="1" si="18"/>
        <v/>
      </c>
      <c r="T397" s="206" t="str">
        <f ca="1">IF(B397="","",IF(ISERROR(MATCH($J397,[3]SorP!$B$1:$B$6230,0)),"",INDIRECT("'SorP'!$A$"&amp;MATCH($J397,[3]SorP!$B$1:$B$6230,0))))</f>
        <v/>
      </c>
      <c r="U397" s="207"/>
      <c r="V397" s="208" t="e">
        <f>IF(C397="",NA(),IF(OR(C397="Smelter not listed",C397="Smelter not yet identified"),MATCH($B397&amp;$D397,'[3]Smelter Look-up'!$J:$J,0),MATCH($B397&amp;$C397,'[3]Smelter Look-up'!$J:$J,0)))</f>
        <v>#N/A</v>
      </c>
      <c r="X397" s="83">
        <f t="shared" si="19"/>
        <v>0</v>
      </c>
      <c r="AB397" s="84" t="str">
        <f t="shared" si="20"/>
        <v/>
      </c>
    </row>
    <row r="398" spans="1:28" s="83" customFormat="1" ht="20.25" customHeight="1">
      <c r="A398" s="206"/>
      <c r="B398" s="198" t="s">
        <v>236</v>
      </c>
      <c r="C398" s="199" t="s">
        <v>236</v>
      </c>
      <c r="D398" s="200"/>
      <c r="E398" s="198" t="s">
        <v>236</v>
      </c>
      <c r="F398" s="198" t="s">
        <v>236</v>
      </c>
      <c r="G398" s="198" t="s">
        <v>236</v>
      </c>
      <c r="H398" s="201" t="s">
        <v>236</v>
      </c>
      <c r="I398" s="202" t="s">
        <v>236</v>
      </c>
      <c r="J398" s="202" t="s">
        <v>236</v>
      </c>
      <c r="K398" s="203"/>
      <c r="L398" s="203"/>
      <c r="M398" s="203"/>
      <c r="N398" s="203"/>
      <c r="O398" s="203"/>
      <c r="P398" s="204"/>
      <c r="Q398" s="205"/>
      <c r="R398" s="198" t="s">
        <v>236</v>
      </c>
      <c r="S398" s="206" t="str">
        <f t="shared" ca="1" si="18"/>
        <v/>
      </c>
      <c r="T398" s="206" t="str">
        <f ca="1">IF(B398="","",IF(ISERROR(MATCH($J398,[3]SorP!$B$1:$B$6230,0)),"",INDIRECT("'SorP'!$A$"&amp;MATCH($J398,[3]SorP!$B$1:$B$6230,0))))</f>
        <v/>
      </c>
      <c r="U398" s="207"/>
      <c r="V398" s="208" t="e">
        <f>IF(C398="",NA(),IF(OR(C398="Smelter not listed",C398="Smelter not yet identified"),MATCH($B398&amp;$D398,'[3]Smelter Look-up'!$J:$J,0),MATCH($B398&amp;$C398,'[3]Smelter Look-up'!$J:$J,0)))</f>
        <v>#N/A</v>
      </c>
      <c r="X398" s="83">
        <f t="shared" si="19"/>
        <v>0</v>
      </c>
      <c r="AB398" s="84" t="str">
        <f t="shared" si="20"/>
        <v/>
      </c>
    </row>
    <row r="399" spans="1:28" s="83" customFormat="1" ht="20.25" customHeight="1">
      <c r="A399" s="206"/>
      <c r="B399" s="198" t="s">
        <v>236</v>
      </c>
      <c r="C399" s="199" t="s">
        <v>236</v>
      </c>
      <c r="D399" s="200"/>
      <c r="E399" s="198" t="s">
        <v>236</v>
      </c>
      <c r="F399" s="198" t="s">
        <v>236</v>
      </c>
      <c r="G399" s="198" t="s">
        <v>236</v>
      </c>
      <c r="H399" s="201" t="s">
        <v>236</v>
      </c>
      <c r="I399" s="202" t="s">
        <v>236</v>
      </c>
      <c r="J399" s="202" t="s">
        <v>236</v>
      </c>
      <c r="K399" s="203"/>
      <c r="L399" s="203"/>
      <c r="M399" s="203"/>
      <c r="N399" s="203"/>
      <c r="O399" s="203"/>
      <c r="P399" s="204"/>
      <c r="Q399" s="205"/>
      <c r="R399" s="198" t="s">
        <v>236</v>
      </c>
      <c r="S399" s="206" t="str">
        <f t="shared" ca="1" si="18"/>
        <v/>
      </c>
      <c r="T399" s="206" t="str">
        <f ca="1">IF(B399="","",IF(ISERROR(MATCH($J399,[3]SorP!$B$1:$B$6230,0)),"",INDIRECT("'SorP'!$A$"&amp;MATCH($J399,[3]SorP!$B$1:$B$6230,0))))</f>
        <v/>
      </c>
      <c r="U399" s="207"/>
      <c r="V399" s="208" t="e">
        <f>IF(C399="",NA(),IF(OR(C399="Smelter not listed",C399="Smelter not yet identified"),MATCH($B399&amp;$D399,'[3]Smelter Look-up'!$J:$J,0),MATCH($B399&amp;$C399,'[3]Smelter Look-up'!$J:$J,0)))</f>
        <v>#N/A</v>
      </c>
      <c r="X399" s="83">
        <f t="shared" si="19"/>
        <v>0</v>
      </c>
      <c r="AB399" s="84" t="str">
        <f t="shared" si="20"/>
        <v/>
      </c>
    </row>
    <row r="400" spans="1:28" s="83" customFormat="1" ht="20.25" customHeight="1">
      <c r="A400" s="206"/>
      <c r="B400" s="198" t="s">
        <v>236</v>
      </c>
      <c r="C400" s="199" t="s">
        <v>236</v>
      </c>
      <c r="D400" s="200"/>
      <c r="E400" s="198" t="s">
        <v>236</v>
      </c>
      <c r="F400" s="198" t="s">
        <v>236</v>
      </c>
      <c r="G400" s="198" t="s">
        <v>236</v>
      </c>
      <c r="H400" s="201" t="s">
        <v>236</v>
      </c>
      <c r="I400" s="202" t="s">
        <v>236</v>
      </c>
      <c r="J400" s="202" t="s">
        <v>236</v>
      </c>
      <c r="K400" s="203"/>
      <c r="L400" s="203"/>
      <c r="M400" s="203"/>
      <c r="N400" s="203"/>
      <c r="O400" s="203"/>
      <c r="P400" s="204"/>
      <c r="Q400" s="205"/>
      <c r="R400" s="198" t="s">
        <v>236</v>
      </c>
      <c r="S400" s="206" t="str">
        <f t="shared" ca="1" si="18"/>
        <v/>
      </c>
      <c r="T400" s="206" t="str">
        <f ca="1">IF(B400="","",IF(ISERROR(MATCH($J400,[3]SorP!$B$1:$B$6230,0)),"",INDIRECT("'SorP'!$A$"&amp;MATCH($J400,[3]SorP!$B$1:$B$6230,0))))</f>
        <v/>
      </c>
      <c r="U400" s="207"/>
      <c r="V400" s="208" t="e">
        <f>IF(C400="",NA(),IF(OR(C400="Smelter not listed",C400="Smelter not yet identified"),MATCH($B400&amp;$D400,'[3]Smelter Look-up'!$J:$J,0),MATCH($B400&amp;$C400,'[3]Smelter Look-up'!$J:$J,0)))</f>
        <v>#N/A</v>
      </c>
      <c r="X400" s="83">
        <f t="shared" si="19"/>
        <v>0</v>
      </c>
      <c r="AB400" s="84" t="str">
        <f t="shared" si="20"/>
        <v/>
      </c>
    </row>
    <row r="401" spans="1:28" s="83" customFormat="1" ht="20.25" customHeight="1">
      <c r="A401" s="206"/>
      <c r="B401" s="198" t="s">
        <v>236</v>
      </c>
      <c r="C401" s="199" t="s">
        <v>236</v>
      </c>
      <c r="D401" s="200"/>
      <c r="E401" s="198" t="s">
        <v>236</v>
      </c>
      <c r="F401" s="198" t="s">
        <v>236</v>
      </c>
      <c r="G401" s="198" t="s">
        <v>236</v>
      </c>
      <c r="H401" s="201" t="s">
        <v>236</v>
      </c>
      <c r="I401" s="202" t="s">
        <v>236</v>
      </c>
      <c r="J401" s="202" t="s">
        <v>236</v>
      </c>
      <c r="K401" s="203"/>
      <c r="L401" s="203"/>
      <c r="M401" s="203"/>
      <c r="N401" s="203"/>
      <c r="O401" s="203"/>
      <c r="P401" s="204"/>
      <c r="Q401" s="205"/>
      <c r="R401" s="198" t="s">
        <v>236</v>
      </c>
      <c r="S401" s="206" t="str">
        <f t="shared" ca="1" si="18"/>
        <v/>
      </c>
      <c r="T401" s="206" t="str">
        <f ca="1">IF(B401="","",IF(ISERROR(MATCH($J401,[3]SorP!$B$1:$B$6230,0)),"",INDIRECT("'SorP'!$A$"&amp;MATCH($J401,[3]SorP!$B$1:$B$6230,0))))</f>
        <v/>
      </c>
      <c r="U401" s="207"/>
      <c r="V401" s="208" t="e">
        <f>IF(C401="",NA(),IF(OR(C401="Smelter not listed",C401="Smelter not yet identified"),MATCH($B401&amp;$D401,'[3]Smelter Look-up'!$J:$J,0),MATCH($B401&amp;$C401,'[3]Smelter Look-up'!$J:$J,0)))</f>
        <v>#N/A</v>
      </c>
      <c r="X401" s="83">
        <f t="shared" si="19"/>
        <v>0</v>
      </c>
      <c r="AB401" s="84" t="str">
        <f t="shared" si="20"/>
        <v/>
      </c>
    </row>
    <row r="402" spans="1:28" s="83" customFormat="1" ht="20.25" customHeight="1">
      <c r="A402" s="206"/>
      <c r="B402" s="198" t="s">
        <v>236</v>
      </c>
      <c r="C402" s="199" t="s">
        <v>236</v>
      </c>
      <c r="D402" s="200"/>
      <c r="E402" s="198" t="s">
        <v>236</v>
      </c>
      <c r="F402" s="198" t="s">
        <v>236</v>
      </c>
      <c r="G402" s="198" t="s">
        <v>236</v>
      </c>
      <c r="H402" s="201" t="s">
        <v>236</v>
      </c>
      <c r="I402" s="202" t="s">
        <v>236</v>
      </c>
      <c r="J402" s="202" t="s">
        <v>236</v>
      </c>
      <c r="K402" s="203"/>
      <c r="L402" s="203"/>
      <c r="M402" s="203"/>
      <c r="N402" s="203"/>
      <c r="O402" s="203"/>
      <c r="P402" s="204"/>
      <c r="Q402" s="205"/>
      <c r="R402" s="198" t="s">
        <v>236</v>
      </c>
      <c r="S402" s="206" t="str">
        <f t="shared" ca="1" si="18"/>
        <v/>
      </c>
      <c r="T402" s="206" t="str">
        <f ca="1">IF(B402="","",IF(ISERROR(MATCH($J402,[3]SorP!$B$1:$B$6230,0)),"",INDIRECT("'SorP'!$A$"&amp;MATCH($J402,[3]SorP!$B$1:$B$6230,0))))</f>
        <v/>
      </c>
      <c r="U402" s="207"/>
      <c r="V402" s="208" t="e">
        <f>IF(C402="",NA(),IF(OR(C402="Smelter not listed",C402="Smelter not yet identified"),MATCH($B402&amp;$D402,'[3]Smelter Look-up'!$J:$J,0),MATCH($B402&amp;$C402,'[3]Smelter Look-up'!$J:$J,0)))</f>
        <v>#N/A</v>
      </c>
      <c r="X402" s="83">
        <f t="shared" si="19"/>
        <v>0</v>
      </c>
      <c r="AB402" s="84" t="str">
        <f t="shared" si="20"/>
        <v/>
      </c>
    </row>
    <row r="403" spans="1:28" s="83" customFormat="1" ht="20.25" customHeight="1">
      <c r="A403" s="206"/>
      <c r="B403" s="198" t="s">
        <v>236</v>
      </c>
      <c r="C403" s="199" t="s">
        <v>236</v>
      </c>
      <c r="D403" s="200"/>
      <c r="E403" s="198" t="s">
        <v>236</v>
      </c>
      <c r="F403" s="198" t="s">
        <v>236</v>
      </c>
      <c r="G403" s="198" t="s">
        <v>236</v>
      </c>
      <c r="H403" s="201" t="s">
        <v>236</v>
      </c>
      <c r="I403" s="202" t="s">
        <v>236</v>
      </c>
      <c r="J403" s="202" t="s">
        <v>236</v>
      </c>
      <c r="K403" s="203"/>
      <c r="L403" s="203"/>
      <c r="M403" s="203"/>
      <c r="N403" s="203"/>
      <c r="O403" s="203"/>
      <c r="P403" s="204"/>
      <c r="Q403" s="205"/>
      <c r="R403" s="198" t="s">
        <v>236</v>
      </c>
      <c r="S403" s="206" t="str">
        <f t="shared" ca="1" si="18"/>
        <v/>
      </c>
      <c r="T403" s="206" t="str">
        <f ca="1">IF(B403="","",IF(ISERROR(MATCH($J403,[3]SorP!$B$1:$B$6230,0)),"",INDIRECT("'SorP'!$A$"&amp;MATCH($J403,[3]SorP!$B$1:$B$6230,0))))</f>
        <v/>
      </c>
      <c r="U403" s="207"/>
      <c r="V403" s="208" t="e">
        <f>IF(C403="",NA(),IF(OR(C403="Smelter not listed",C403="Smelter not yet identified"),MATCH($B403&amp;$D403,'[3]Smelter Look-up'!$J:$J,0),MATCH($B403&amp;$C403,'[3]Smelter Look-up'!$J:$J,0)))</f>
        <v>#N/A</v>
      </c>
      <c r="X403" s="83">
        <f t="shared" si="19"/>
        <v>0</v>
      </c>
      <c r="AB403" s="84" t="str">
        <f t="shared" si="20"/>
        <v/>
      </c>
    </row>
    <row r="404" spans="1:28" s="83" customFormat="1" ht="20.25" customHeight="1">
      <c r="A404" s="206"/>
      <c r="B404" s="198" t="s">
        <v>236</v>
      </c>
      <c r="C404" s="199" t="s">
        <v>236</v>
      </c>
      <c r="D404" s="200"/>
      <c r="E404" s="198" t="s">
        <v>236</v>
      </c>
      <c r="F404" s="198" t="s">
        <v>236</v>
      </c>
      <c r="G404" s="198" t="s">
        <v>236</v>
      </c>
      <c r="H404" s="201" t="s">
        <v>236</v>
      </c>
      <c r="I404" s="202" t="s">
        <v>236</v>
      </c>
      <c r="J404" s="202" t="s">
        <v>236</v>
      </c>
      <c r="K404" s="203"/>
      <c r="L404" s="203"/>
      <c r="M404" s="203"/>
      <c r="N404" s="203"/>
      <c r="O404" s="203"/>
      <c r="P404" s="204"/>
      <c r="Q404" s="205"/>
      <c r="R404" s="198" t="s">
        <v>236</v>
      </c>
      <c r="S404" s="206" t="str">
        <f t="shared" ca="1" si="18"/>
        <v/>
      </c>
      <c r="T404" s="206" t="str">
        <f ca="1">IF(B404="","",IF(ISERROR(MATCH($J404,[3]SorP!$B$1:$B$6230,0)),"",INDIRECT("'SorP'!$A$"&amp;MATCH($J404,[3]SorP!$B$1:$B$6230,0))))</f>
        <v/>
      </c>
      <c r="U404" s="207"/>
      <c r="V404" s="208" t="e">
        <f>IF(C404="",NA(),IF(OR(C404="Smelter not listed",C404="Smelter not yet identified"),MATCH($B404&amp;$D404,'[3]Smelter Look-up'!$J:$J,0),MATCH($B404&amp;$C404,'[3]Smelter Look-up'!$J:$J,0)))</f>
        <v>#N/A</v>
      </c>
      <c r="X404" s="83">
        <f t="shared" si="19"/>
        <v>0</v>
      </c>
      <c r="AB404" s="84" t="str">
        <f t="shared" si="20"/>
        <v/>
      </c>
    </row>
    <row r="405" spans="1:28" s="83" customFormat="1" ht="20.25" customHeight="1">
      <c r="A405" s="206"/>
      <c r="B405" s="198" t="s">
        <v>236</v>
      </c>
      <c r="C405" s="199" t="s">
        <v>236</v>
      </c>
      <c r="D405" s="200"/>
      <c r="E405" s="198" t="s">
        <v>236</v>
      </c>
      <c r="F405" s="198" t="s">
        <v>236</v>
      </c>
      <c r="G405" s="198" t="s">
        <v>236</v>
      </c>
      <c r="H405" s="201" t="s">
        <v>236</v>
      </c>
      <c r="I405" s="202" t="s">
        <v>236</v>
      </c>
      <c r="J405" s="202" t="s">
        <v>236</v>
      </c>
      <c r="K405" s="203"/>
      <c r="L405" s="203"/>
      <c r="M405" s="203"/>
      <c r="N405" s="203"/>
      <c r="O405" s="203"/>
      <c r="P405" s="204"/>
      <c r="Q405" s="205"/>
      <c r="R405" s="198" t="s">
        <v>236</v>
      </c>
      <c r="S405" s="206" t="str">
        <f t="shared" ca="1" si="18"/>
        <v/>
      </c>
      <c r="T405" s="206" t="str">
        <f ca="1">IF(B405="","",IF(ISERROR(MATCH($J405,[3]SorP!$B$1:$B$6230,0)),"",INDIRECT("'SorP'!$A$"&amp;MATCH($J405,[3]SorP!$B$1:$B$6230,0))))</f>
        <v/>
      </c>
      <c r="U405" s="207"/>
      <c r="V405" s="208" t="e">
        <f>IF(C405="",NA(),IF(OR(C405="Smelter not listed",C405="Smelter not yet identified"),MATCH($B405&amp;$D405,'[3]Smelter Look-up'!$J:$J,0),MATCH($B405&amp;$C405,'[3]Smelter Look-up'!$J:$J,0)))</f>
        <v>#N/A</v>
      </c>
      <c r="X405" s="83">
        <f t="shared" si="19"/>
        <v>0</v>
      </c>
      <c r="AB405" s="84" t="str">
        <f t="shared" si="20"/>
        <v/>
      </c>
    </row>
    <row r="406" spans="1:28" s="83" customFormat="1" ht="20.25" customHeight="1">
      <c r="A406" s="206"/>
      <c r="B406" s="198" t="s">
        <v>236</v>
      </c>
      <c r="C406" s="199" t="s">
        <v>236</v>
      </c>
      <c r="D406" s="200"/>
      <c r="E406" s="198" t="s">
        <v>236</v>
      </c>
      <c r="F406" s="198" t="s">
        <v>236</v>
      </c>
      <c r="G406" s="198" t="s">
        <v>236</v>
      </c>
      <c r="H406" s="201" t="s">
        <v>236</v>
      </c>
      <c r="I406" s="202" t="s">
        <v>236</v>
      </c>
      <c r="J406" s="202" t="s">
        <v>236</v>
      </c>
      <c r="K406" s="203"/>
      <c r="L406" s="203"/>
      <c r="M406" s="203"/>
      <c r="N406" s="203"/>
      <c r="O406" s="203"/>
      <c r="P406" s="204"/>
      <c r="Q406" s="205"/>
      <c r="R406" s="198" t="s">
        <v>236</v>
      </c>
      <c r="S406" s="206" t="str">
        <f t="shared" ca="1" si="18"/>
        <v/>
      </c>
      <c r="T406" s="206" t="str">
        <f ca="1">IF(B406="","",IF(ISERROR(MATCH($J406,[3]SorP!$B$1:$B$6230,0)),"",INDIRECT("'SorP'!$A$"&amp;MATCH($J406,[3]SorP!$B$1:$B$6230,0))))</f>
        <v/>
      </c>
      <c r="U406" s="207"/>
      <c r="V406" s="208" t="e">
        <f>IF(C406="",NA(),IF(OR(C406="Smelter not listed",C406="Smelter not yet identified"),MATCH($B406&amp;$D406,'[3]Smelter Look-up'!$J:$J,0),MATCH($B406&amp;$C406,'[3]Smelter Look-up'!$J:$J,0)))</f>
        <v>#N/A</v>
      </c>
      <c r="X406" s="83">
        <f t="shared" si="19"/>
        <v>0</v>
      </c>
      <c r="AB406" s="84" t="str">
        <f t="shared" si="20"/>
        <v/>
      </c>
    </row>
    <row r="407" spans="1:28" s="83" customFormat="1" ht="20.25" customHeight="1">
      <c r="A407" s="206"/>
      <c r="B407" s="198" t="s">
        <v>236</v>
      </c>
      <c r="C407" s="199" t="s">
        <v>236</v>
      </c>
      <c r="D407" s="200"/>
      <c r="E407" s="198" t="s">
        <v>236</v>
      </c>
      <c r="F407" s="198" t="s">
        <v>236</v>
      </c>
      <c r="G407" s="198" t="s">
        <v>236</v>
      </c>
      <c r="H407" s="201" t="s">
        <v>236</v>
      </c>
      <c r="I407" s="202" t="s">
        <v>236</v>
      </c>
      <c r="J407" s="202" t="s">
        <v>236</v>
      </c>
      <c r="K407" s="203"/>
      <c r="L407" s="203"/>
      <c r="M407" s="203"/>
      <c r="N407" s="203"/>
      <c r="O407" s="203"/>
      <c r="P407" s="204"/>
      <c r="Q407" s="205"/>
      <c r="R407" s="198" t="s">
        <v>236</v>
      </c>
      <c r="S407" s="206" t="str">
        <f t="shared" ca="1" si="18"/>
        <v/>
      </c>
      <c r="T407" s="206" t="str">
        <f ca="1">IF(B407="","",IF(ISERROR(MATCH($J407,[3]SorP!$B$1:$B$6230,0)),"",INDIRECT("'SorP'!$A$"&amp;MATCH($J407,[3]SorP!$B$1:$B$6230,0))))</f>
        <v/>
      </c>
      <c r="U407" s="207"/>
      <c r="V407" s="208" t="e">
        <f>IF(C407="",NA(),IF(OR(C407="Smelter not listed",C407="Smelter not yet identified"),MATCH($B407&amp;$D407,'[3]Smelter Look-up'!$J:$J,0),MATCH($B407&amp;$C407,'[3]Smelter Look-up'!$J:$J,0)))</f>
        <v>#N/A</v>
      </c>
      <c r="X407" s="83">
        <f t="shared" si="19"/>
        <v>0</v>
      </c>
      <c r="AB407" s="84" t="str">
        <f t="shared" si="20"/>
        <v/>
      </c>
    </row>
    <row r="408" spans="1:28" s="83" customFormat="1" ht="20.25" customHeight="1">
      <c r="A408" s="206"/>
      <c r="B408" s="198" t="s">
        <v>236</v>
      </c>
      <c r="C408" s="199" t="s">
        <v>236</v>
      </c>
      <c r="D408" s="200"/>
      <c r="E408" s="198" t="s">
        <v>236</v>
      </c>
      <c r="F408" s="198" t="s">
        <v>236</v>
      </c>
      <c r="G408" s="198" t="s">
        <v>236</v>
      </c>
      <c r="H408" s="201" t="s">
        <v>236</v>
      </c>
      <c r="I408" s="202" t="s">
        <v>236</v>
      </c>
      <c r="J408" s="202" t="s">
        <v>236</v>
      </c>
      <c r="K408" s="203"/>
      <c r="L408" s="203"/>
      <c r="M408" s="203"/>
      <c r="N408" s="203"/>
      <c r="O408" s="203"/>
      <c r="P408" s="204"/>
      <c r="Q408" s="205"/>
      <c r="R408" s="198" t="s">
        <v>236</v>
      </c>
      <c r="S408" s="206" t="str">
        <f t="shared" ca="1" si="18"/>
        <v/>
      </c>
      <c r="T408" s="206" t="str">
        <f ca="1">IF(B408="","",IF(ISERROR(MATCH($J408,[3]SorP!$B$1:$B$6230,0)),"",INDIRECT("'SorP'!$A$"&amp;MATCH($J408,[3]SorP!$B$1:$B$6230,0))))</f>
        <v/>
      </c>
      <c r="U408" s="207"/>
      <c r="V408" s="208" t="e">
        <f>IF(C408="",NA(),IF(OR(C408="Smelter not listed",C408="Smelter not yet identified"),MATCH($B408&amp;$D408,'[3]Smelter Look-up'!$J:$J,0),MATCH($B408&amp;$C408,'[3]Smelter Look-up'!$J:$J,0)))</f>
        <v>#N/A</v>
      </c>
      <c r="X408" s="83">
        <f t="shared" si="19"/>
        <v>0</v>
      </c>
      <c r="AB408" s="84" t="str">
        <f t="shared" si="20"/>
        <v/>
      </c>
    </row>
    <row r="409" spans="1:28" s="83" customFormat="1" ht="20.25" customHeight="1">
      <c r="A409" s="206"/>
      <c r="B409" s="198" t="s">
        <v>236</v>
      </c>
      <c r="C409" s="199" t="s">
        <v>236</v>
      </c>
      <c r="D409" s="200"/>
      <c r="E409" s="198" t="s">
        <v>236</v>
      </c>
      <c r="F409" s="198" t="s">
        <v>236</v>
      </c>
      <c r="G409" s="198" t="s">
        <v>236</v>
      </c>
      <c r="H409" s="201" t="s">
        <v>236</v>
      </c>
      <c r="I409" s="202" t="s">
        <v>236</v>
      </c>
      <c r="J409" s="202" t="s">
        <v>236</v>
      </c>
      <c r="K409" s="203"/>
      <c r="L409" s="203"/>
      <c r="M409" s="203"/>
      <c r="N409" s="203"/>
      <c r="O409" s="203"/>
      <c r="P409" s="204"/>
      <c r="Q409" s="205"/>
      <c r="R409" s="198" t="s">
        <v>236</v>
      </c>
      <c r="S409" s="206" t="str">
        <f t="shared" ca="1" si="18"/>
        <v/>
      </c>
      <c r="T409" s="206" t="str">
        <f ca="1">IF(B409="","",IF(ISERROR(MATCH($J409,[3]SorP!$B$1:$B$6230,0)),"",INDIRECT("'SorP'!$A$"&amp;MATCH($J409,[3]SorP!$B$1:$B$6230,0))))</f>
        <v/>
      </c>
      <c r="U409" s="207"/>
      <c r="V409" s="208" t="e">
        <f>IF(C409="",NA(),IF(OR(C409="Smelter not listed",C409="Smelter not yet identified"),MATCH($B409&amp;$D409,'[3]Smelter Look-up'!$J:$J,0),MATCH($B409&amp;$C409,'[3]Smelter Look-up'!$J:$J,0)))</f>
        <v>#N/A</v>
      </c>
      <c r="X409" s="83">
        <f t="shared" si="19"/>
        <v>0</v>
      </c>
      <c r="AB409" s="84" t="str">
        <f t="shared" si="20"/>
        <v/>
      </c>
    </row>
    <row r="410" spans="1:28" s="83" customFormat="1" ht="20.25" customHeight="1">
      <c r="A410" s="206"/>
      <c r="B410" s="198" t="s">
        <v>236</v>
      </c>
      <c r="C410" s="199" t="s">
        <v>236</v>
      </c>
      <c r="D410" s="200"/>
      <c r="E410" s="198" t="s">
        <v>236</v>
      </c>
      <c r="F410" s="198" t="s">
        <v>236</v>
      </c>
      <c r="G410" s="198" t="s">
        <v>236</v>
      </c>
      <c r="H410" s="201" t="s">
        <v>236</v>
      </c>
      <c r="I410" s="202" t="s">
        <v>236</v>
      </c>
      <c r="J410" s="202" t="s">
        <v>236</v>
      </c>
      <c r="K410" s="203"/>
      <c r="L410" s="203"/>
      <c r="M410" s="203"/>
      <c r="N410" s="203"/>
      <c r="O410" s="203"/>
      <c r="P410" s="204"/>
      <c r="Q410" s="205"/>
      <c r="R410" s="198" t="s">
        <v>236</v>
      </c>
      <c r="S410" s="206" t="str">
        <f t="shared" ca="1" si="18"/>
        <v/>
      </c>
      <c r="T410" s="206" t="str">
        <f ca="1">IF(B410="","",IF(ISERROR(MATCH($J410,[3]SorP!$B$1:$B$6230,0)),"",INDIRECT("'SorP'!$A$"&amp;MATCH($J410,[3]SorP!$B$1:$B$6230,0))))</f>
        <v/>
      </c>
      <c r="U410" s="207"/>
      <c r="V410" s="208" t="e">
        <f>IF(C410="",NA(),IF(OR(C410="Smelter not listed",C410="Smelter not yet identified"),MATCH($B410&amp;$D410,'[3]Smelter Look-up'!$J:$J,0),MATCH($B410&amp;$C410,'[3]Smelter Look-up'!$J:$J,0)))</f>
        <v>#N/A</v>
      </c>
      <c r="X410" s="83">
        <f t="shared" si="19"/>
        <v>0</v>
      </c>
      <c r="AB410" s="84" t="str">
        <f t="shared" si="20"/>
        <v/>
      </c>
    </row>
    <row r="411" spans="1:28" s="83" customFormat="1" ht="20.25" customHeight="1">
      <c r="A411" s="206"/>
      <c r="B411" s="198" t="s">
        <v>236</v>
      </c>
      <c r="C411" s="199" t="s">
        <v>236</v>
      </c>
      <c r="D411" s="200"/>
      <c r="E411" s="198" t="s">
        <v>236</v>
      </c>
      <c r="F411" s="198" t="s">
        <v>236</v>
      </c>
      <c r="G411" s="198" t="s">
        <v>236</v>
      </c>
      <c r="H411" s="201" t="s">
        <v>236</v>
      </c>
      <c r="I411" s="202" t="s">
        <v>236</v>
      </c>
      <c r="J411" s="202" t="s">
        <v>236</v>
      </c>
      <c r="K411" s="203"/>
      <c r="L411" s="203"/>
      <c r="M411" s="203"/>
      <c r="N411" s="203"/>
      <c r="O411" s="203"/>
      <c r="P411" s="204"/>
      <c r="Q411" s="205"/>
      <c r="R411" s="198" t="s">
        <v>236</v>
      </c>
      <c r="S411" s="206" t="str">
        <f t="shared" ca="1" si="18"/>
        <v/>
      </c>
      <c r="T411" s="206" t="str">
        <f ca="1">IF(B411="","",IF(ISERROR(MATCH($J411,[3]SorP!$B$1:$B$6230,0)),"",INDIRECT("'SorP'!$A$"&amp;MATCH($J411,[3]SorP!$B$1:$B$6230,0))))</f>
        <v/>
      </c>
      <c r="U411" s="207"/>
      <c r="V411" s="208" t="e">
        <f>IF(C411="",NA(),IF(OR(C411="Smelter not listed",C411="Smelter not yet identified"),MATCH($B411&amp;$D411,'[3]Smelter Look-up'!$J:$J,0),MATCH($B411&amp;$C411,'[3]Smelter Look-up'!$J:$J,0)))</f>
        <v>#N/A</v>
      </c>
      <c r="X411" s="83">
        <f t="shared" si="19"/>
        <v>0</v>
      </c>
      <c r="AB411" s="84" t="str">
        <f t="shared" si="20"/>
        <v/>
      </c>
    </row>
    <row r="412" spans="1:28" s="83" customFormat="1" ht="20.25" customHeight="1">
      <c r="A412" s="206"/>
      <c r="B412" s="198" t="s">
        <v>236</v>
      </c>
      <c r="C412" s="199" t="s">
        <v>236</v>
      </c>
      <c r="D412" s="200"/>
      <c r="E412" s="198" t="s">
        <v>236</v>
      </c>
      <c r="F412" s="198" t="s">
        <v>236</v>
      </c>
      <c r="G412" s="198" t="s">
        <v>236</v>
      </c>
      <c r="H412" s="201" t="s">
        <v>236</v>
      </c>
      <c r="I412" s="202" t="s">
        <v>236</v>
      </c>
      <c r="J412" s="202" t="s">
        <v>236</v>
      </c>
      <c r="K412" s="203"/>
      <c r="L412" s="203"/>
      <c r="M412" s="203"/>
      <c r="N412" s="203"/>
      <c r="O412" s="203"/>
      <c r="P412" s="204"/>
      <c r="Q412" s="205"/>
      <c r="R412" s="198" t="s">
        <v>236</v>
      </c>
      <c r="S412" s="206" t="str">
        <f t="shared" ca="1" si="18"/>
        <v/>
      </c>
      <c r="T412" s="206" t="str">
        <f ca="1">IF(B412="","",IF(ISERROR(MATCH($J412,[3]SorP!$B$1:$B$6230,0)),"",INDIRECT("'SorP'!$A$"&amp;MATCH($J412,[3]SorP!$B$1:$B$6230,0))))</f>
        <v/>
      </c>
      <c r="U412" s="207"/>
      <c r="V412" s="208" t="e">
        <f>IF(C412="",NA(),IF(OR(C412="Smelter not listed",C412="Smelter not yet identified"),MATCH($B412&amp;$D412,'[3]Smelter Look-up'!$J:$J,0),MATCH($B412&amp;$C412,'[3]Smelter Look-up'!$J:$J,0)))</f>
        <v>#N/A</v>
      </c>
      <c r="X412" s="83">
        <f t="shared" si="19"/>
        <v>0</v>
      </c>
      <c r="AB412" s="84" t="str">
        <f t="shared" si="20"/>
        <v/>
      </c>
    </row>
    <row r="413" spans="1:28" s="83" customFormat="1" ht="20.25" customHeight="1">
      <c r="A413" s="206"/>
      <c r="B413" s="198" t="s">
        <v>236</v>
      </c>
      <c r="C413" s="199" t="s">
        <v>236</v>
      </c>
      <c r="D413" s="200"/>
      <c r="E413" s="198" t="s">
        <v>236</v>
      </c>
      <c r="F413" s="198" t="s">
        <v>236</v>
      </c>
      <c r="G413" s="198" t="s">
        <v>236</v>
      </c>
      <c r="H413" s="201" t="s">
        <v>236</v>
      </c>
      <c r="I413" s="202" t="s">
        <v>236</v>
      </c>
      <c r="J413" s="202" t="s">
        <v>236</v>
      </c>
      <c r="K413" s="203"/>
      <c r="L413" s="203"/>
      <c r="M413" s="203"/>
      <c r="N413" s="203"/>
      <c r="O413" s="203"/>
      <c r="P413" s="204"/>
      <c r="Q413" s="205"/>
      <c r="R413" s="198" t="s">
        <v>236</v>
      </c>
      <c r="S413" s="206" t="str">
        <f t="shared" ca="1" si="18"/>
        <v/>
      </c>
      <c r="T413" s="206" t="str">
        <f ca="1">IF(B413="","",IF(ISERROR(MATCH($J413,[3]SorP!$B$1:$B$6230,0)),"",INDIRECT("'SorP'!$A$"&amp;MATCH($J413,[3]SorP!$B$1:$B$6230,0))))</f>
        <v/>
      </c>
      <c r="U413" s="207"/>
      <c r="V413" s="208" t="e">
        <f>IF(C413="",NA(),IF(OR(C413="Smelter not listed",C413="Smelter not yet identified"),MATCH($B413&amp;$D413,'[3]Smelter Look-up'!$J:$J,0),MATCH($B413&amp;$C413,'[3]Smelter Look-up'!$J:$J,0)))</f>
        <v>#N/A</v>
      </c>
      <c r="X413" s="83">
        <f t="shared" si="19"/>
        <v>0</v>
      </c>
      <c r="AB413" s="84" t="str">
        <f t="shared" si="20"/>
        <v/>
      </c>
    </row>
    <row r="414" spans="1:28" s="83" customFormat="1" ht="20.25" customHeight="1">
      <c r="A414" s="206"/>
      <c r="B414" s="198" t="s">
        <v>236</v>
      </c>
      <c r="C414" s="199" t="s">
        <v>236</v>
      </c>
      <c r="D414" s="200"/>
      <c r="E414" s="198" t="s">
        <v>236</v>
      </c>
      <c r="F414" s="198" t="s">
        <v>236</v>
      </c>
      <c r="G414" s="198" t="s">
        <v>236</v>
      </c>
      <c r="H414" s="201" t="s">
        <v>236</v>
      </c>
      <c r="I414" s="202" t="s">
        <v>236</v>
      </c>
      <c r="J414" s="202" t="s">
        <v>236</v>
      </c>
      <c r="K414" s="203"/>
      <c r="L414" s="203"/>
      <c r="M414" s="203"/>
      <c r="N414" s="203"/>
      <c r="O414" s="203"/>
      <c r="P414" s="204"/>
      <c r="Q414" s="205"/>
      <c r="R414" s="198" t="s">
        <v>236</v>
      </c>
      <c r="S414" s="206" t="str">
        <f t="shared" ca="1" si="18"/>
        <v/>
      </c>
      <c r="T414" s="206" t="str">
        <f ca="1">IF(B414="","",IF(ISERROR(MATCH($J414,[3]SorP!$B$1:$B$6230,0)),"",INDIRECT("'SorP'!$A$"&amp;MATCH($J414,[3]SorP!$B$1:$B$6230,0))))</f>
        <v/>
      </c>
      <c r="U414" s="207"/>
      <c r="V414" s="208" t="e">
        <f>IF(C414="",NA(),IF(OR(C414="Smelter not listed",C414="Smelter not yet identified"),MATCH($B414&amp;$D414,'[3]Smelter Look-up'!$J:$J,0),MATCH($B414&amp;$C414,'[3]Smelter Look-up'!$J:$J,0)))</f>
        <v>#N/A</v>
      </c>
      <c r="X414" s="83">
        <f t="shared" si="19"/>
        <v>0</v>
      </c>
      <c r="AB414" s="84" t="str">
        <f t="shared" si="20"/>
        <v/>
      </c>
    </row>
    <row r="415" spans="1:28" s="83" customFormat="1" ht="20.25" customHeight="1">
      <c r="A415" s="206"/>
      <c r="B415" s="198" t="s">
        <v>236</v>
      </c>
      <c r="C415" s="199" t="s">
        <v>236</v>
      </c>
      <c r="D415" s="200"/>
      <c r="E415" s="198" t="s">
        <v>236</v>
      </c>
      <c r="F415" s="198" t="s">
        <v>236</v>
      </c>
      <c r="G415" s="198" t="s">
        <v>236</v>
      </c>
      <c r="H415" s="201" t="s">
        <v>236</v>
      </c>
      <c r="I415" s="202" t="s">
        <v>236</v>
      </c>
      <c r="J415" s="202" t="s">
        <v>236</v>
      </c>
      <c r="K415" s="203"/>
      <c r="L415" s="203"/>
      <c r="M415" s="203"/>
      <c r="N415" s="203"/>
      <c r="O415" s="203"/>
      <c r="P415" s="204"/>
      <c r="Q415" s="205"/>
      <c r="R415" s="198" t="s">
        <v>236</v>
      </c>
      <c r="S415" s="206" t="str">
        <f t="shared" ca="1" si="18"/>
        <v/>
      </c>
      <c r="T415" s="206" t="str">
        <f ca="1">IF(B415="","",IF(ISERROR(MATCH($J415,[3]SorP!$B$1:$B$6230,0)),"",INDIRECT("'SorP'!$A$"&amp;MATCH($J415,[3]SorP!$B$1:$B$6230,0))))</f>
        <v/>
      </c>
      <c r="U415" s="207"/>
      <c r="V415" s="208" t="e">
        <f>IF(C415="",NA(),IF(OR(C415="Smelter not listed",C415="Smelter not yet identified"),MATCH($B415&amp;$D415,'[3]Smelter Look-up'!$J:$J,0),MATCH($B415&amp;$C415,'[3]Smelter Look-up'!$J:$J,0)))</f>
        <v>#N/A</v>
      </c>
      <c r="X415" s="83">
        <f t="shared" si="19"/>
        <v>0</v>
      </c>
      <c r="AB415" s="84" t="str">
        <f t="shared" si="20"/>
        <v/>
      </c>
    </row>
    <row r="416" spans="1:28" s="83" customFormat="1" ht="20.25" customHeight="1">
      <c r="A416" s="206"/>
      <c r="B416" s="198" t="s">
        <v>236</v>
      </c>
      <c r="C416" s="199" t="s">
        <v>236</v>
      </c>
      <c r="D416" s="200"/>
      <c r="E416" s="198" t="s">
        <v>236</v>
      </c>
      <c r="F416" s="198" t="s">
        <v>236</v>
      </c>
      <c r="G416" s="198" t="s">
        <v>236</v>
      </c>
      <c r="H416" s="201" t="s">
        <v>236</v>
      </c>
      <c r="I416" s="202" t="s">
        <v>236</v>
      </c>
      <c r="J416" s="202" t="s">
        <v>236</v>
      </c>
      <c r="K416" s="203"/>
      <c r="L416" s="203"/>
      <c r="M416" s="203"/>
      <c r="N416" s="203"/>
      <c r="O416" s="203"/>
      <c r="P416" s="204"/>
      <c r="Q416" s="205"/>
      <c r="R416" s="198" t="s">
        <v>236</v>
      </c>
      <c r="S416" s="206" t="str">
        <f t="shared" ca="1" si="18"/>
        <v/>
      </c>
      <c r="T416" s="206" t="str">
        <f ca="1">IF(B416="","",IF(ISERROR(MATCH($J416,[3]SorP!$B$1:$B$6230,0)),"",INDIRECT("'SorP'!$A$"&amp;MATCH($J416,[3]SorP!$B$1:$B$6230,0))))</f>
        <v/>
      </c>
      <c r="U416" s="207"/>
      <c r="V416" s="208" t="e">
        <f>IF(C416="",NA(),IF(OR(C416="Smelter not listed",C416="Smelter not yet identified"),MATCH($B416&amp;$D416,'[3]Smelter Look-up'!$J:$J,0),MATCH($B416&amp;$C416,'[3]Smelter Look-up'!$J:$J,0)))</f>
        <v>#N/A</v>
      </c>
      <c r="X416" s="83">
        <f t="shared" si="19"/>
        <v>0</v>
      </c>
      <c r="AB416" s="84" t="str">
        <f t="shared" si="20"/>
        <v/>
      </c>
    </row>
    <row r="417" spans="1:28" s="83" customFormat="1" ht="20.25" customHeight="1">
      <c r="A417" s="206"/>
      <c r="B417" s="198" t="s">
        <v>236</v>
      </c>
      <c r="C417" s="199" t="s">
        <v>236</v>
      </c>
      <c r="D417" s="200"/>
      <c r="E417" s="198" t="s">
        <v>236</v>
      </c>
      <c r="F417" s="198" t="s">
        <v>236</v>
      </c>
      <c r="G417" s="198" t="s">
        <v>236</v>
      </c>
      <c r="H417" s="201" t="s">
        <v>236</v>
      </c>
      <c r="I417" s="202" t="s">
        <v>236</v>
      </c>
      <c r="J417" s="202" t="s">
        <v>236</v>
      </c>
      <c r="K417" s="203"/>
      <c r="L417" s="203"/>
      <c r="M417" s="203"/>
      <c r="N417" s="203"/>
      <c r="O417" s="203"/>
      <c r="P417" s="204"/>
      <c r="Q417" s="205"/>
      <c r="R417" s="198" t="s">
        <v>236</v>
      </c>
      <c r="S417" s="206" t="str">
        <f t="shared" ca="1" si="18"/>
        <v/>
      </c>
      <c r="T417" s="206" t="str">
        <f ca="1">IF(B417="","",IF(ISERROR(MATCH($J417,[3]SorP!$B$1:$B$6230,0)),"",INDIRECT("'SorP'!$A$"&amp;MATCH($J417,[3]SorP!$B$1:$B$6230,0))))</f>
        <v/>
      </c>
      <c r="U417" s="207"/>
      <c r="V417" s="208" t="e">
        <f>IF(C417="",NA(),IF(OR(C417="Smelter not listed",C417="Smelter not yet identified"),MATCH($B417&amp;$D417,'[3]Smelter Look-up'!$J:$J,0),MATCH($B417&amp;$C417,'[3]Smelter Look-up'!$J:$J,0)))</f>
        <v>#N/A</v>
      </c>
      <c r="X417" s="83">
        <f t="shared" si="19"/>
        <v>0</v>
      </c>
      <c r="AB417" s="84" t="str">
        <f t="shared" si="20"/>
        <v/>
      </c>
    </row>
    <row r="418" spans="1:28" s="83" customFormat="1" ht="20.25" customHeight="1">
      <c r="A418" s="206"/>
      <c r="B418" s="198" t="s">
        <v>236</v>
      </c>
      <c r="C418" s="199" t="s">
        <v>236</v>
      </c>
      <c r="D418" s="200"/>
      <c r="E418" s="198" t="s">
        <v>236</v>
      </c>
      <c r="F418" s="198" t="s">
        <v>236</v>
      </c>
      <c r="G418" s="198" t="s">
        <v>236</v>
      </c>
      <c r="H418" s="201" t="s">
        <v>236</v>
      </c>
      <c r="I418" s="202" t="s">
        <v>236</v>
      </c>
      <c r="J418" s="202" t="s">
        <v>236</v>
      </c>
      <c r="K418" s="203"/>
      <c r="L418" s="203"/>
      <c r="M418" s="203"/>
      <c r="N418" s="203"/>
      <c r="O418" s="203"/>
      <c r="P418" s="204"/>
      <c r="Q418" s="205"/>
      <c r="R418" s="198" t="s">
        <v>236</v>
      </c>
      <c r="S418" s="206" t="str">
        <f t="shared" ca="1" si="18"/>
        <v/>
      </c>
      <c r="T418" s="206" t="str">
        <f ca="1">IF(B418="","",IF(ISERROR(MATCH($J418,[3]SorP!$B$1:$B$6230,0)),"",INDIRECT("'SorP'!$A$"&amp;MATCH($J418,[3]SorP!$B$1:$B$6230,0))))</f>
        <v/>
      </c>
      <c r="U418" s="207"/>
      <c r="V418" s="208" t="e">
        <f>IF(C418="",NA(),IF(OR(C418="Smelter not listed",C418="Smelter not yet identified"),MATCH($B418&amp;$D418,'[3]Smelter Look-up'!$J:$J,0),MATCH($B418&amp;$C418,'[3]Smelter Look-up'!$J:$J,0)))</f>
        <v>#N/A</v>
      </c>
      <c r="X418" s="83">
        <f t="shared" si="19"/>
        <v>0</v>
      </c>
      <c r="AB418" s="84" t="str">
        <f t="shared" si="20"/>
        <v/>
      </c>
    </row>
    <row r="419" spans="1:28" s="83" customFormat="1" ht="20.25" customHeight="1">
      <c r="A419" s="206"/>
      <c r="B419" s="198" t="s">
        <v>236</v>
      </c>
      <c r="C419" s="199" t="s">
        <v>236</v>
      </c>
      <c r="D419" s="200"/>
      <c r="E419" s="198" t="s">
        <v>236</v>
      </c>
      <c r="F419" s="198" t="s">
        <v>236</v>
      </c>
      <c r="G419" s="198" t="s">
        <v>236</v>
      </c>
      <c r="H419" s="201" t="s">
        <v>236</v>
      </c>
      <c r="I419" s="202" t="s">
        <v>236</v>
      </c>
      <c r="J419" s="202" t="s">
        <v>236</v>
      </c>
      <c r="K419" s="203"/>
      <c r="L419" s="203"/>
      <c r="M419" s="203"/>
      <c r="N419" s="203"/>
      <c r="O419" s="203"/>
      <c r="P419" s="204"/>
      <c r="Q419" s="205"/>
      <c r="R419" s="198" t="s">
        <v>236</v>
      </c>
      <c r="S419" s="206" t="str">
        <f t="shared" ca="1" si="18"/>
        <v/>
      </c>
      <c r="T419" s="206" t="str">
        <f ca="1">IF(B419="","",IF(ISERROR(MATCH($J419,[3]SorP!$B$1:$B$6230,0)),"",INDIRECT("'SorP'!$A$"&amp;MATCH($J419,[3]SorP!$B$1:$B$6230,0))))</f>
        <v/>
      </c>
      <c r="U419" s="207"/>
      <c r="V419" s="208" t="e">
        <f>IF(C419="",NA(),IF(OR(C419="Smelter not listed",C419="Smelter not yet identified"),MATCH($B419&amp;$D419,'[3]Smelter Look-up'!$J:$J,0),MATCH($B419&amp;$C419,'[3]Smelter Look-up'!$J:$J,0)))</f>
        <v>#N/A</v>
      </c>
      <c r="X419" s="83">
        <f t="shared" si="19"/>
        <v>0</v>
      </c>
      <c r="AB419" s="84" t="str">
        <f t="shared" si="20"/>
        <v/>
      </c>
    </row>
    <row r="420" spans="1:28" s="83" customFormat="1" ht="20.25" customHeight="1">
      <c r="A420" s="206"/>
      <c r="B420" s="198" t="s">
        <v>236</v>
      </c>
      <c r="C420" s="199" t="s">
        <v>236</v>
      </c>
      <c r="D420" s="200"/>
      <c r="E420" s="198" t="s">
        <v>236</v>
      </c>
      <c r="F420" s="198" t="s">
        <v>236</v>
      </c>
      <c r="G420" s="198" t="s">
        <v>236</v>
      </c>
      <c r="H420" s="201" t="s">
        <v>236</v>
      </c>
      <c r="I420" s="202" t="s">
        <v>236</v>
      </c>
      <c r="J420" s="202" t="s">
        <v>236</v>
      </c>
      <c r="K420" s="203"/>
      <c r="L420" s="203"/>
      <c r="M420" s="203"/>
      <c r="N420" s="203"/>
      <c r="O420" s="203"/>
      <c r="P420" s="204"/>
      <c r="Q420" s="205"/>
      <c r="R420" s="198" t="s">
        <v>236</v>
      </c>
      <c r="S420" s="206" t="str">
        <f t="shared" ca="1" si="18"/>
        <v/>
      </c>
      <c r="T420" s="206" t="str">
        <f ca="1">IF(B420="","",IF(ISERROR(MATCH($J420,[3]SorP!$B$1:$B$6230,0)),"",INDIRECT("'SorP'!$A$"&amp;MATCH($J420,[3]SorP!$B$1:$B$6230,0))))</f>
        <v/>
      </c>
      <c r="U420" s="207"/>
      <c r="V420" s="208" t="e">
        <f>IF(C420="",NA(),IF(OR(C420="Smelter not listed",C420="Smelter not yet identified"),MATCH($B420&amp;$D420,'[3]Smelter Look-up'!$J:$J,0),MATCH($B420&amp;$C420,'[3]Smelter Look-up'!$J:$J,0)))</f>
        <v>#N/A</v>
      </c>
      <c r="X420" s="83">
        <f t="shared" si="19"/>
        <v>0</v>
      </c>
      <c r="AB420" s="84" t="str">
        <f t="shared" si="20"/>
        <v/>
      </c>
    </row>
    <row r="421" spans="1:28" s="83" customFormat="1" ht="20.25" customHeight="1">
      <c r="A421" s="206"/>
      <c r="B421" s="198" t="s">
        <v>236</v>
      </c>
      <c r="C421" s="199" t="s">
        <v>236</v>
      </c>
      <c r="D421" s="200"/>
      <c r="E421" s="198" t="s">
        <v>236</v>
      </c>
      <c r="F421" s="198" t="s">
        <v>236</v>
      </c>
      <c r="G421" s="198" t="s">
        <v>236</v>
      </c>
      <c r="H421" s="201" t="s">
        <v>236</v>
      </c>
      <c r="I421" s="202" t="s">
        <v>236</v>
      </c>
      <c r="J421" s="202" t="s">
        <v>236</v>
      </c>
      <c r="K421" s="203"/>
      <c r="L421" s="203"/>
      <c r="M421" s="203"/>
      <c r="N421" s="203"/>
      <c r="O421" s="203"/>
      <c r="P421" s="204"/>
      <c r="Q421" s="205"/>
      <c r="R421" s="198" t="s">
        <v>236</v>
      </c>
      <c r="S421" s="206" t="str">
        <f t="shared" ca="1" si="18"/>
        <v/>
      </c>
      <c r="T421" s="206" t="str">
        <f ca="1">IF(B421="","",IF(ISERROR(MATCH($J421,[3]SorP!$B$1:$B$6230,0)),"",INDIRECT("'SorP'!$A$"&amp;MATCH($J421,[3]SorP!$B$1:$B$6230,0))))</f>
        <v/>
      </c>
      <c r="U421" s="207"/>
      <c r="V421" s="208" t="e">
        <f>IF(C421="",NA(),IF(OR(C421="Smelter not listed",C421="Smelter not yet identified"),MATCH($B421&amp;$D421,'[3]Smelter Look-up'!$J:$J,0),MATCH($B421&amp;$C421,'[3]Smelter Look-up'!$J:$J,0)))</f>
        <v>#N/A</v>
      </c>
      <c r="X421" s="83">
        <f t="shared" si="19"/>
        <v>0</v>
      </c>
      <c r="AB421" s="84" t="str">
        <f t="shared" si="20"/>
        <v/>
      </c>
    </row>
    <row r="422" spans="1:28" s="83" customFormat="1" ht="20.25" customHeight="1">
      <c r="A422" s="206"/>
      <c r="B422" s="198" t="s">
        <v>236</v>
      </c>
      <c r="C422" s="199" t="s">
        <v>236</v>
      </c>
      <c r="D422" s="200"/>
      <c r="E422" s="198" t="s">
        <v>236</v>
      </c>
      <c r="F422" s="198" t="s">
        <v>236</v>
      </c>
      <c r="G422" s="198" t="s">
        <v>236</v>
      </c>
      <c r="H422" s="201" t="s">
        <v>236</v>
      </c>
      <c r="I422" s="202" t="s">
        <v>236</v>
      </c>
      <c r="J422" s="202" t="s">
        <v>236</v>
      </c>
      <c r="K422" s="203"/>
      <c r="L422" s="203"/>
      <c r="M422" s="203"/>
      <c r="N422" s="203"/>
      <c r="O422" s="203"/>
      <c r="P422" s="204"/>
      <c r="Q422" s="205"/>
      <c r="R422" s="198" t="s">
        <v>236</v>
      </c>
      <c r="S422" s="206" t="str">
        <f t="shared" ca="1" si="18"/>
        <v/>
      </c>
      <c r="T422" s="206" t="str">
        <f ca="1">IF(B422="","",IF(ISERROR(MATCH($J422,[3]SorP!$B$1:$B$6230,0)),"",INDIRECT("'SorP'!$A$"&amp;MATCH($J422,[3]SorP!$B$1:$B$6230,0))))</f>
        <v/>
      </c>
      <c r="U422" s="207"/>
      <c r="V422" s="208" t="e">
        <f>IF(C422="",NA(),IF(OR(C422="Smelter not listed",C422="Smelter not yet identified"),MATCH($B422&amp;$D422,'[3]Smelter Look-up'!$J:$J,0),MATCH($B422&amp;$C422,'[3]Smelter Look-up'!$J:$J,0)))</f>
        <v>#N/A</v>
      </c>
      <c r="X422" s="83">
        <f t="shared" si="19"/>
        <v>0</v>
      </c>
      <c r="AB422" s="84" t="str">
        <f t="shared" si="20"/>
        <v/>
      </c>
    </row>
    <row r="423" spans="1:28" s="83" customFormat="1" ht="20.25" customHeight="1">
      <c r="A423" s="206"/>
      <c r="B423" s="198" t="s">
        <v>236</v>
      </c>
      <c r="C423" s="199" t="s">
        <v>236</v>
      </c>
      <c r="D423" s="200"/>
      <c r="E423" s="198" t="s">
        <v>236</v>
      </c>
      <c r="F423" s="198" t="s">
        <v>236</v>
      </c>
      <c r="G423" s="198" t="s">
        <v>236</v>
      </c>
      <c r="H423" s="201" t="s">
        <v>236</v>
      </c>
      <c r="I423" s="202" t="s">
        <v>236</v>
      </c>
      <c r="J423" s="202" t="s">
        <v>236</v>
      </c>
      <c r="K423" s="203"/>
      <c r="L423" s="203"/>
      <c r="M423" s="203"/>
      <c r="N423" s="203"/>
      <c r="O423" s="203"/>
      <c r="P423" s="204"/>
      <c r="Q423" s="205"/>
      <c r="R423" s="198" t="s">
        <v>236</v>
      </c>
      <c r="S423" s="206" t="str">
        <f t="shared" ca="1" si="18"/>
        <v/>
      </c>
      <c r="T423" s="206" t="str">
        <f ca="1">IF(B423="","",IF(ISERROR(MATCH($J423,[3]SorP!$B$1:$B$6230,0)),"",INDIRECT("'SorP'!$A$"&amp;MATCH($J423,[3]SorP!$B$1:$B$6230,0))))</f>
        <v/>
      </c>
      <c r="U423" s="207"/>
      <c r="V423" s="208" t="e">
        <f>IF(C423="",NA(),IF(OR(C423="Smelter not listed",C423="Smelter not yet identified"),MATCH($B423&amp;$D423,'[3]Smelter Look-up'!$J:$J,0),MATCH($B423&amp;$C423,'[3]Smelter Look-up'!$J:$J,0)))</f>
        <v>#N/A</v>
      </c>
      <c r="X423" s="83">
        <f t="shared" si="19"/>
        <v>0</v>
      </c>
      <c r="AB423" s="84" t="str">
        <f t="shared" si="20"/>
        <v/>
      </c>
    </row>
    <row r="424" spans="1:28" s="83" customFormat="1" ht="20.25" customHeight="1">
      <c r="A424" s="206"/>
      <c r="B424" s="198" t="s">
        <v>236</v>
      </c>
      <c r="C424" s="199" t="s">
        <v>236</v>
      </c>
      <c r="D424" s="200"/>
      <c r="E424" s="198" t="s">
        <v>236</v>
      </c>
      <c r="F424" s="198" t="s">
        <v>236</v>
      </c>
      <c r="G424" s="198" t="s">
        <v>236</v>
      </c>
      <c r="H424" s="201" t="s">
        <v>236</v>
      </c>
      <c r="I424" s="202" t="s">
        <v>236</v>
      </c>
      <c r="J424" s="202" t="s">
        <v>236</v>
      </c>
      <c r="K424" s="203"/>
      <c r="L424" s="203"/>
      <c r="M424" s="203"/>
      <c r="N424" s="203"/>
      <c r="O424" s="203"/>
      <c r="P424" s="204"/>
      <c r="Q424" s="205"/>
      <c r="R424" s="198" t="s">
        <v>236</v>
      </c>
      <c r="S424" s="206" t="str">
        <f t="shared" ref="S424:S487" ca="1" si="21">IF(B424="","",IF(ISERROR(MATCH($E424,CL,0)),"Unknown",INDIRECT("'C'!$A$"&amp;MATCH($E424,CL,0)+1)))</f>
        <v/>
      </c>
      <c r="T424" s="206" t="str">
        <f ca="1">IF(B424="","",IF(ISERROR(MATCH($J424,[3]SorP!$B$1:$B$6230,0)),"",INDIRECT("'SorP'!$A$"&amp;MATCH($J424,[3]SorP!$B$1:$B$6230,0))))</f>
        <v/>
      </c>
      <c r="U424" s="207"/>
      <c r="V424" s="208" t="e">
        <f>IF(C424="",NA(),IF(OR(C424="Smelter not listed",C424="Smelter not yet identified"),MATCH($B424&amp;$D424,'[3]Smelter Look-up'!$J:$J,0),MATCH($B424&amp;$C424,'[3]Smelter Look-up'!$J:$J,0)))</f>
        <v>#N/A</v>
      </c>
      <c r="X424" s="83">
        <f t="shared" si="19"/>
        <v>0</v>
      </c>
      <c r="AB424" s="84" t="str">
        <f t="shared" si="20"/>
        <v/>
      </c>
    </row>
    <row r="425" spans="1:28" s="83" customFormat="1" ht="20.25" customHeight="1">
      <c r="A425" s="206"/>
      <c r="B425" s="198" t="s">
        <v>236</v>
      </c>
      <c r="C425" s="199" t="s">
        <v>236</v>
      </c>
      <c r="D425" s="200"/>
      <c r="E425" s="198" t="s">
        <v>236</v>
      </c>
      <c r="F425" s="198" t="s">
        <v>236</v>
      </c>
      <c r="G425" s="198" t="s">
        <v>236</v>
      </c>
      <c r="H425" s="201" t="s">
        <v>236</v>
      </c>
      <c r="I425" s="202" t="s">
        <v>236</v>
      </c>
      <c r="J425" s="202" t="s">
        <v>236</v>
      </c>
      <c r="K425" s="203"/>
      <c r="L425" s="203"/>
      <c r="M425" s="203"/>
      <c r="N425" s="203"/>
      <c r="O425" s="203"/>
      <c r="P425" s="204"/>
      <c r="Q425" s="205"/>
      <c r="R425" s="198" t="s">
        <v>236</v>
      </c>
      <c r="S425" s="206" t="str">
        <f t="shared" ca="1" si="21"/>
        <v/>
      </c>
      <c r="T425" s="206" t="str">
        <f ca="1">IF(B425="","",IF(ISERROR(MATCH($J425,[3]SorP!$B$1:$B$6230,0)),"",INDIRECT("'SorP'!$A$"&amp;MATCH($J425,[3]SorP!$B$1:$B$6230,0))))</f>
        <v/>
      </c>
      <c r="U425" s="207"/>
      <c r="V425" s="208" t="e">
        <f>IF(C425="",NA(),IF(OR(C425="Smelter not listed",C425="Smelter not yet identified"),MATCH($B425&amp;$D425,'[3]Smelter Look-up'!$J:$J,0),MATCH($B425&amp;$C425,'[3]Smelter Look-up'!$J:$J,0)))</f>
        <v>#N/A</v>
      </c>
      <c r="X425" s="83">
        <f t="shared" si="19"/>
        <v>0</v>
      </c>
      <c r="AB425" s="84" t="str">
        <f t="shared" si="20"/>
        <v/>
      </c>
    </row>
    <row r="426" spans="1:28" s="83" customFormat="1" ht="20.25" customHeight="1">
      <c r="A426" s="206"/>
      <c r="B426" s="198" t="s">
        <v>236</v>
      </c>
      <c r="C426" s="199" t="s">
        <v>236</v>
      </c>
      <c r="D426" s="200"/>
      <c r="E426" s="198" t="s">
        <v>236</v>
      </c>
      <c r="F426" s="198" t="s">
        <v>236</v>
      </c>
      <c r="G426" s="198" t="s">
        <v>236</v>
      </c>
      <c r="H426" s="201" t="s">
        <v>236</v>
      </c>
      <c r="I426" s="202" t="s">
        <v>236</v>
      </c>
      <c r="J426" s="202" t="s">
        <v>236</v>
      </c>
      <c r="K426" s="203"/>
      <c r="L426" s="203"/>
      <c r="M426" s="203"/>
      <c r="N426" s="203"/>
      <c r="O426" s="203"/>
      <c r="P426" s="204"/>
      <c r="Q426" s="205"/>
      <c r="R426" s="198" t="s">
        <v>236</v>
      </c>
      <c r="S426" s="206" t="str">
        <f t="shared" ca="1" si="21"/>
        <v/>
      </c>
      <c r="T426" s="206" t="str">
        <f ca="1">IF(B426="","",IF(ISERROR(MATCH($J426,[3]SorP!$B$1:$B$6230,0)),"",INDIRECT("'SorP'!$A$"&amp;MATCH($J426,[3]SorP!$B$1:$B$6230,0))))</f>
        <v/>
      </c>
      <c r="U426" s="207"/>
      <c r="V426" s="208" t="e">
        <f>IF(C426="",NA(),IF(OR(C426="Smelter not listed",C426="Smelter not yet identified"),MATCH($B426&amp;$D426,'[3]Smelter Look-up'!$J:$J,0),MATCH($B426&amp;$C426,'[3]Smelter Look-up'!$J:$J,0)))</f>
        <v>#N/A</v>
      </c>
      <c r="X426" s="83">
        <f t="shared" si="19"/>
        <v>0</v>
      </c>
      <c r="AB426" s="84" t="str">
        <f t="shared" si="20"/>
        <v/>
      </c>
    </row>
    <row r="427" spans="1:28" s="83" customFormat="1" ht="20.25" customHeight="1">
      <c r="A427" s="206"/>
      <c r="B427" s="198" t="s">
        <v>236</v>
      </c>
      <c r="C427" s="199" t="s">
        <v>236</v>
      </c>
      <c r="D427" s="200"/>
      <c r="E427" s="198" t="s">
        <v>236</v>
      </c>
      <c r="F427" s="198" t="s">
        <v>236</v>
      </c>
      <c r="G427" s="198" t="s">
        <v>236</v>
      </c>
      <c r="H427" s="201" t="s">
        <v>236</v>
      </c>
      <c r="I427" s="202" t="s">
        <v>236</v>
      </c>
      <c r="J427" s="202" t="s">
        <v>236</v>
      </c>
      <c r="K427" s="203"/>
      <c r="L427" s="203"/>
      <c r="M427" s="203"/>
      <c r="N427" s="203"/>
      <c r="O427" s="203"/>
      <c r="P427" s="204"/>
      <c r="Q427" s="205"/>
      <c r="R427" s="198" t="s">
        <v>236</v>
      </c>
      <c r="S427" s="206" t="str">
        <f t="shared" ca="1" si="21"/>
        <v/>
      </c>
      <c r="T427" s="206" t="str">
        <f ca="1">IF(B427="","",IF(ISERROR(MATCH($J427,[3]SorP!$B$1:$B$6230,0)),"",INDIRECT("'SorP'!$A$"&amp;MATCH($J427,[3]SorP!$B$1:$B$6230,0))))</f>
        <v/>
      </c>
      <c r="U427" s="207"/>
      <c r="V427" s="208" t="e">
        <f>IF(C427="",NA(),IF(OR(C427="Smelter not listed",C427="Smelter not yet identified"),MATCH($B427&amp;$D427,'[3]Smelter Look-up'!$J:$J,0),MATCH($B427&amp;$C427,'[3]Smelter Look-up'!$J:$J,0)))</f>
        <v>#N/A</v>
      </c>
      <c r="X427" s="83">
        <f t="shared" si="19"/>
        <v>0</v>
      </c>
      <c r="AB427" s="84" t="str">
        <f t="shared" si="20"/>
        <v/>
      </c>
    </row>
    <row r="428" spans="1:28" s="83" customFormat="1" ht="20.25" customHeight="1">
      <c r="A428" s="206"/>
      <c r="B428" s="198" t="s">
        <v>236</v>
      </c>
      <c r="C428" s="199" t="s">
        <v>236</v>
      </c>
      <c r="D428" s="200"/>
      <c r="E428" s="198" t="s">
        <v>236</v>
      </c>
      <c r="F428" s="198" t="s">
        <v>236</v>
      </c>
      <c r="G428" s="198" t="s">
        <v>236</v>
      </c>
      <c r="H428" s="201" t="s">
        <v>236</v>
      </c>
      <c r="I428" s="202" t="s">
        <v>236</v>
      </c>
      <c r="J428" s="202" t="s">
        <v>236</v>
      </c>
      <c r="K428" s="203"/>
      <c r="L428" s="203"/>
      <c r="M428" s="203"/>
      <c r="N428" s="203"/>
      <c r="O428" s="203"/>
      <c r="P428" s="204"/>
      <c r="Q428" s="205"/>
      <c r="R428" s="198" t="s">
        <v>236</v>
      </c>
      <c r="S428" s="206" t="str">
        <f t="shared" ca="1" si="21"/>
        <v/>
      </c>
      <c r="T428" s="206" t="str">
        <f ca="1">IF(B428="","",IF(ISERROR(MATCH($J428,[3]SorP!$B$1:$B$6230,0)),"",INDIRECT("'SorP'!$A$"&amp;MATCH($J428,[3]SorP!$B$1:$B$6230,0))))</f>
        <v/>
      </c>
      <c r="U428" s="207"/>
      <c r="V428" s="208" t="e">
        <f>IF(C428="",NA(),IF(OR(C428="Smelter not listed",C428="Smelter not yet identified"),MATCH($B428&amp;$D428,'[3]Smelter Look-up'!$J:$J,0),MATCH($B428&amp;$C428,'[3]Smelter Look-up'!$J:$J,0)))</f>
        <v>#N/A</v>
      </c>
      <c r="X428" s="83">
        <f t="shared" si="19"/>
        <v>0</v>
      </c>
      <c r="AB428" s="84" t="str">
        <f t="shared" si="20"/>
        <v/>
      </c>
    </row>
    <row r="429" spans="1:28" s="83" customFormat="1" ht="20.25" customHeight="1">
      <c r="A429" s="206"/>
      <c r="B429" s="198" t="s">
        <v>236</v>
      </c>
      <c r="C429" s="199" t="s">
        <v>236</v>
      </c>
      <c r="D429" s="200"/>
      <c r="E429" s="198" t="s">
        <v>236</v>
      </c>
      <c r="F429" s="198" t="s">
        <v>236</v>
      </c>
      <c r="G429" s="198" t="s">
        <v>236</v>
      </c>
      <c r="H429" s="201" t="s">
        <v>236</v>
      </c>
      <c r="I429" s="202" t="s">
        <v>236</v>
      </c>
      <c r="J429" s="202" t="s">
        <v>236</v>
      </c>
      <c r="K429" s="203"/>
      <c r="L429" s="203"/>
      <c r="M429" s="203"/>
      <c r="N429" s="203"/>
      <c r="O429" s="203"/>
      <c r="P429" s="204"/>
      <c r="Q429" s="205"/>
      <c r="R429" s="198" t="s">
        <v>236</v>
      </c>
      <c r="S429" s="206" t="str">
        <f t="shared" ca="1" si="21"/>
        <v/>
      </c>
      <c r="T429" s="206" t="str">
        <f ca="1">IF(B429="","",IF(ISERROR(MATCH($J429,[3]SorP!$B$1:$B$6230,0)),"",INDIRECT("'SorP'!$A$"&amp;MATCH($J429,[3]SorP!$B$1:$B$6230,0))))</f>
        <v/>
      </c>
      <c r="U429" s="207"/>
      <c r="V429" s="208" t="e">
        <f>IF(C429="",NA(),IF(OR(C429="Smelter not listed",C429="Smelter not yet identified"),MATCH($B429&amp;$D429,'[3]Smelter Look-up'!$J:$J,0),MATCH($B429&amp;$C429,'[3]Smelter Look-up'!$J:$J,0)))</f>
        <v>#N/A</v>
      </c>
      <c r="X429" s="83">
        <f t="shared" si="19"/>
        <v>0</v>
      </c>
      <c r="AB429" s="84" t="str">
        <f t="shared" si="20"/>
        <v/>
      </c>
    </row>
    <row r="430" spans="1:28" s="83" customFormat="1" ht="20.25" customHeight="1">
      <c r="A430" s="206"/>
      <c r="B430" s="198" t="s">
        <v>236</v>
      </c>
      <c r="C430" s="199" t="s">
        <v>236</v>
      </c>
      <c r="D430" s="200"/>
      <c r="E430" s="198" t="s">
        <v>236</v>
      </c>
      <c r="F430" s="198" t="s">
        <v>236</v>
      </c>
      <c r="G430" s="198" t="s">
        <v>236</v>
      </c>
      <c r="H430" s="201" t="s">
        <v>236</v>
      </c>
      <c r="I430" s="202" t="s">
        <v>236</v>
      </c>
      <c r="J430" s="202" t="s">
        <v>236</v>
      </c>
      <c r="K430" s="203"/>
      <c r="L430" s="203"/>
      <c r="M430" s="203"/>
      <c r="N430" s="203"/>
      <c r="O430" s="203"/>
      <c r="P430" s="204"/>
      <c r="Q430" s="205"/>
      <c r="R430" s="198" t="s">
        <v>236</v>
      </c>
      <c r="S430" s="206" t="str">
        <f t="shared" ca="1" si="21"/>
        <v/>
      </c>
      <c r="T430" s="206" t="str">
        <f ca="1">IF(B430="","",IF(ISERROR(MATCH($J430,[3]SorP!$B$1:$B$6230,0)),"",INDIRECT("'SorP'!$A$"&amp;MATCH($J430,[3]SorP!$B$1:$B$6230,0))))</f>
        <v/>
      </c>
      <c r="U430" s="207"/>
      <c r="V430" s="208" t="e">
        <f>IF(C430="",NA(),IF(OR(C430="Smelter not listed",C430="Smelter not yet identified"),MATCH($B430&amp;$D430,'[3]Smelter Look-up'!$J:$J,0),MATCH($B430&amp;$C430,'[3]Smelter Look-up'!$J:$J,0)))</f>
        <v>#N/A</v>
      </c>
      <c r="X430" s="83">
        <f t="shared" si="19"/>
        <v>0</v>
      </c>
      <c r="AB430" s="84" t="str">
        <f t="shared" si="20"/>
        <v/>
      </c>
    </row>
    <row r="431" spans="1:28" s="83" customFormat="1" ht="20.25" customHeight="1">
      <c r="A431" s="206"/>
      <c r="B431" s="198" t="s">
        <v>236</v>
      </c>
      <c r="C431" s="199" t="s">
        <v>236</v>
      </c>
      <c r="D431" s="200"/>
      <c r="E431" s="198" t="s">
        <v>236</v>
      </c>
      <c r="F431" s="198" t="s">
        <v>236</v>
      </c>
      <c r="G431" s="198" t="s">
        <v>236</v>
      </c>
      <c r="H431" s="201" t="s">
        <v>236</v>
      </c>
      <c r="I431" s="202" t="s">
        <v>236</v>
      </c>
      <c r="J431" s="202" t="s">
        <v>236</v>
      </c>
      <c r="K431" s="203"/>
      <c r="L431" s="203"/>
      <c r="M431" s="203"/>
      <c r="N431" s="203"/>
      <c r="O431" s="203"/>
      <c r="P431" s="204"/>
      <c r="Q431" s="205"/>
      <c r="R431" s="198" t="s">
        <v>236</v>
      </c>
      <c r="S431" s="206" t="str">
        <f t="shared" ca="1" si="21"/>
        <v/>
      </c>
      <c r="T431" s="206" t="str">
        <f ca="1">IF(B431="","",IF(ISERROR(MATCH($J431,[3]SorP!$B$1:$B$6230,0)),"",INDIRECT("'SorP'!$A$"&amp;MATCH($J431,[3]SorP!$B$1:$B$6230,0))))</f>
        <v/>
      </c>
      <c r="U431" s="207"/>
      <c r="V431" s="208" t="e">
        <f>IF(C431="",NA(),IF(OR(C431="Smelter not listed",C431="Smelter not yet identified"),MATCH($B431&amp;$D431,'[3]Smelter Look-up'!$J:$J,0),MATCH($B431&amp;$C431,'[3]Smelter Look-up'!$J:$J,0)))</f>
        <v>#N/A</v>
      </c>
      <c r="X431" s="83">
        <f t="shared" si="19"/>
        <v>0</v>
      </c>
      <c r="AB431" s="84" t="str">
        <f t="shared" si="20"/>
        <v/>
      </c>
    </row>
    <row r="432" spans="1:28" s="83" customFormat="1" ht="20.25" customHeight="1">
      <c r="A432" s="206"/>
      <c r="B432" s="198" t="s">
        <v>236</v>
      </c>
      <c r="C432" s="199" t="s">
        <v>236</v>
      </c>
      <c r="D432" s="200"/>
      <c r="E432" s="198" t="s">
        <v>236</v>
      </c>
      <c r="F432" s="198" t="s">
        <v>236</v>
      </c>
      <c r="G432" s="198" t="s">
        <v>236</v>
      </c>
      <c r="H432" s="201" t="s">
        <v>236</v>
      </c>
      <c r="I432" s="202" t="s">
        <v>236</v>
      </c>
      <c r="J432" s="202" t="s">
        <v>236</v>
      </c>
      <c r="K432" s="203"/>
      <c r="L432" s="203"/>
      <c r="M432" s="203"/>
      <c r="N432" s="203"/>
      <c r="O432" s="203"/>
      <c r="P432" s="204"/>
      <c r="Q432" s="205"/>
      <c r="R432" s="198" t="s">
        <v>236</v>
      </c>
      <c r="S432" s="206" t="str">
        <f t="shared" ca="1" si="21"/>
        <v/>
      </c>
      <c r="T432" s="206" t="str">
        <f ca="1">IF(B432="","",IF(ISERROR(MATCH($J432,[3]SorP!$B$1:$B$6230,0)),"",INDIRECT("'SorP'!$A$"&amp;MATCH($J432,[3]SorP!$B$1:$B$6230,0))))</f>
        <v/>
      </c>
      <c r="U432" s="207"/>
      <c r="V432" s="208" t="e">
        <f>IF(C432="",NA(),IF(OR(C432="Smelter not listed",C432="Smelter not yet identified"),MATCH($B432&amp;$D432,'[3]Smelter Look-up'!$J:$J,0),MATCH($B432&amp;$C432,'[3]Smelter Look-up'!$J:$J,0)))</f>
        <v>#N/A</v>
      </c>
      <c r="X432" s="83">
        <f t="shared" si="19"/>
        <v>0</v>
      </c>
      <c r="AB432" s="84" t="str">
        <f t="shared" si="20"/>
        <v/>
      </c>
    </row>
    <row r="433" spans="1:28" s="83" customFormat="1" ht="20.25" customHeight="1">
      <c r="A433" s="206"/>
      <c r="B433" s="198" t="s">
        <v>236</v>
      </c>
      <c r="C433" s="199" t="s">
        <v>236</v>
      </c>
      <c r="D433" s="200"/>
      <c r="E433" s="198" t="s">
        <v>236</v>
      </c>
      <c r="F433" s="198" t="s">
        <v>236</v>
      </c>
      <c r="G433" s="198" t="s">
        <v>236</v>
      </c>
      <c r="H433" s="201" t="s">
        <v>236</v>
      </c>
      <c r="I433" s="202" t="s">
        <v>236</v>
      </c>
      <c r="J433" s="202" t="s">
        <v>236</v>
      </c>
      <c r="K433" s="203"/>
      <c r="L433" s="203"/>
      <c r="M433" s="203"/>
      <c r="N433" s="203"/>
      <c r="O433" s="203"/>
      <c r="P433" s="204"/>
      <c r="Q433" s="205"/>
      <c r="R433" s="198" t="s">
        <v>236</v>
      </c>
      <c r="S433" s="206" t="str">
        <f t="shared" ca="1" si="21"/>
        <v/>
      </c>
      <c r="T433" s="206" t="str">
        <f ca="1">IF(B433="","",IF(ISERROR(MATCH($J433,[3]SorP!$B$1:$B$6230,0)),"",INDIRECT("'SorP'!$A$"&amp;MATCH($J433,[3]SorP!$B$1:$B$6230,0))))</f>
        <v/>
      </c>
      <c r="U433" s="207"/>
      <c r="V433" s="208" t="e">
        <f>IF(C433="",NA(),IF(OR(C433="Smelter not listed",C433="Smelter not yet identified"),MATCH($B433&amp;$D433,'[3]Smelter Look-up'!$J:$J,0),MATCH($B433&amp;$C433,'[3]Smelter Look-up'!$J:$J,0)))</f>
        <v>#N/A</v>
      </c>
      <c r="X433" s="83">
        <f t="shared" si="19"/>
        <v>0</v>
      </c>
      <c r="AB433" s="84" t="str">
        <f t="shared" si="20"/>
        <v/>
      </c>
    </row>
    <row r="434" spans="1:28" s="83" customFormat="1" ht="20.25" customHeight="1">
      <c r="A434" s="206"/>
      <c r="B434" s="198" t="s">
        <v>236</v>
      </c>
      <c r="C434" s="199" t="s">
        <v>236</v>
      </c>
      <c r="D434" s="200"/>
      <c r="E434" s="198" t="s">
        <v>236</v>
      </c>
      <c r="F434" s="198" t="s">
        <v>236</v>
      </c>
      <c r="G434" s="198" t="s">
        <v>236</v>
      </c>
      <c r="H434" s="201" t="s">
        <v>236</v>
      </c>
      <c r="I434" s="202" t="s">
        <v>236</v>
      </c>
      <c r="J434" s="202" t="s">
        <v>236</v>
      </c>
      <c r="K434" s="203"/>
      <c r="L434" s="203"/>
      <c r="M434" s="203"/>
      <c r="N434" s="203"/>
      <c r="O434" s="203"/>
      <c r="P434" s="204"/>
      <c r="Q434" s="205"/>
      <c r="R434" s="198" t="s">
        <v>236</v>
      </c>
      <c r="S434" s="206" t="str">
        <f t="shared" ca="1" si="21"/>
        <v/>
      </c>
      <c r="T434" s="206" t="str">
        <f ca="1">IF(B434="","",IF(ISERROR(MATCH($J434,[3]SorP!$B$1:$B$6230,0)),"",INDIRECT("'SorP'!$A$"&amp;MATCH($J434,[3]SorP!$B$1:$B$6230,0))))</f>
        <v/>
      </c>
      <c r="U434" s="207"/>
      <c r="V434" s="208" t="e">
        <f>IF(C434="",NA(),IF(OR(C434="Smelter not listed",C434="Smelter not yet identified"),MATCH($B434&amp;$D434,'[3]Smelter Look-up'!$J:$J,0),MATCH($B434&amp;$C434,'[3]Smelter Look-up'!$J:$J,0)))</f>
        <v>#N/A</v>
      </c>
      <c r="X434" s="83">
        <f t="shared" si="19"/>
        <v>0</v>
      </c>
      <c r="AB434" s="84" t="str">
        <f t="shared" si="20"/>
        <v/>
      </c>
    </row>
    <row r="435" spans="1:28" s="83" customFormat="1" ht="20.25" customHeight="1">
      <c r="A435" s="206"/>
      <c r="B435" s="198" t="s">
        <v>236</v>
      </c>
      <c r="C435" s="199" t="s">
        <v>236</v>
      </c>
      <c r="D435" s="200"/>
      <c r="E435" s="198" t="s">
        <v>236</v>
      </c>
      <c r="F435" s="198" t="s">
        <v>236</v>
      </c>
      <c r="G435" s="198" t="s">
        <v>236</v>
      </c>
      <c r="H435" s="201" t="s">
        <v>236</v>
      </c>
      <c r="I435" s="202" t="s">
        <v>236</v>
      </c>
      <c r="J435" s="202" t="s">
        <v>236</v>
      </c>
      <c r="K435" s="203"/>
      <c r="L435" s="203"/>
      <c r="M435" s="203"/>
      <c r="N435" s="203"/>
      <c r="O435" s="203"/>
      <c r="P435" s="204"/>
      <c r="Q435" s="205"/>
      <c r="R435" s="198" t="s">
        <v>236</v>
      </c>
      <c r="S435" s="206" t="str">
        <f t="shared" ca="1" si="21"/>
        <v/>
      </c>
      <c r="T435" s="206" t="str">
        <f ca="1">IF(B435="","",IF(ISERROR(MATCH($J435,[3]SorP!$B$1:$B$6230,0)),"",INDIRECT("'SorP'!$A$"&amp;MATCH($J435,[3]SorP!$B$1:$B$6230,0))))</f>
        <v/>
      </c>
      <c r="U435" s="207"/>
      <c r="V435" s="208" t="e">
        <f>IF(C435="",NA(),IF(OR(C435="Smelter not listed",C435="Smelter not yet identified"),MATCH($B435&amp;$D435,'[3]Smelter Look-up'!$J:$J,0),MATCH($B435&amp;$C435,'[3]Smelter Look-up'!$J:$J,0)))</f>
        <v>#N/A</v>
      </c>
      <c r="X435" s="83">
        <f t="shared" si="19"/>
        <v>0</v>
      </c>
      <c r="AB435" s="84" t="str">
        <f t="shared" si="20"/>
        <v/>
      </c>
    </row>
    <row r="436" spans="1:28" s="83" customFormat="1" ht="20.25" customHeight="1">
      <c r="A436" s="206"/>
      <c r="B436" s="198" t="s">
        <v>236</v>
      </c>
      <c r="C436" s="199" t="s">
        <v>236</v>
      </c>
      <c r="D436" s="200"/>
      <c r="E436" s="198" t="s">
        <v>236</v>
      </c>
      <c r="F436" s="198" t="s">
        <v>236</v>
      </c>
      <c r="G436" s="198" t="s">
        <v>236</v>
      </c>
      <c r="H436" s="201" t="s">
        <v>236</v>
      </c>
      <c r="I436" s="202" t="s">
        <v>236</v>
      </c>
      <c r="J436" s="202" t="s">
        <v>236</v>
      </c>
      <c r="K436" s="203"/>
      <c r="L436" s="203"/>
      <c r="M436" s="203"/>
      <c r="N436" s="203"/>
      <c r="O436" s="203"/>
      <c r="P436" s="204"/>
      <c r="Q436" s="205"/>
      <c r="R436" s="198" t="s">
        <v>236</v>
      </c>
      <c r="S436" s="206" t="str">
        <f t="shared" ca="1" si="21"/>
        <v/>
      </c>
      <c r="T436" s="206" t="str">
        <f ca="1">IF(B436="","",IF(ISERROR(MATCH($J436,[3]SorP!$B$1:$B$6230,0)),"",INDIRECT("'SorP'!$A$"&amp;MATCH($J436,[3]SorP!$B$1:$B$6230,0))))</f>
        <v/>
      </c>
      <c r="U436" s="207"/>
      <c r="V436" s="208" t="e">
        <f>IF(C436="",NA(),IF(OR(C436="Smelter not listed",C436="Smelter not yet identified"),MATCH($B436&amp;$D436,'[3]Smelter Look-up'!$J:$J,0),MATCH($B436&amp;$C436,'[3]Smelter Look-up'!$J:$J,0)))</f>
        <v>#N/A</v>
      </c>
      <c r="X436" s="83">
        <f t="shared" si="19"/>
        <v>0</v>
      </c>
      <c r="AB436" s="84" t="str">
        <f t="shared" si="20"/>
        <v/>
      </c>
    </row>
    <row r="437" spans="1:28" s="83" customFormat="1" ht="20.25" customHeight="1">
      <c r="A437" s="206"/>
      <c r="B437" s="198" t="s">
        <v>236</v>
      </c>
      <c r="C437" s="199" t="s">
        <v>236</v>
      </c>
      <c r="D437" s="200"/>
      <c r="E437" s="198" t="s">
        <v>236</v>
      </c>
      <c r="F437" s="198" t="s">
        <v>236</v>
      </c>
      <c r="G437" s="198" t="s">
        <v>236</v>
      </c>
      <c r="H437" s="201" t="s">
        <v>236</v>
      </c>
      <c r="I437" s="202" t="s">
        <v>236</v>
      </c>
      <c r="J437" s="202" t="s">
        <v>236</v>
      </c>
      <c r="K437" s="203"/>
      <c r="L437" s="203"/>
      <c r="M437" s="203"/>
      <c r="N437" s="203"/>
      <c r="O437" s="203"/>
      <c r="P437" s="204"/>
      <c r="Q437" s="205"/>
      <c r="R437" s="198" t="s">
        <v>236</v>
      </c>
      <c r="S437" s="206" t="str">
        <f t="shared" ca="1" si="21"/>
        <v/>
      </c>
      <c r="T437" s="206" t="str">
        <f ca="1">IF(B437="","",IF(ISERROR(MATCH($J437,[3]SorP!$B$1:$B$6230,0)),"",INDIRECT("'SorP'!$A$"&amp;MATCH($J437,[3]SorP!$B$1:$B$6230,0))))</f>
        <v/>
      </c>
      <c r="U437" s="207"/>
      <c r="V437" s="208" t="e">
        <f>IF(C437="",NA(),IF(OR(C437="Smelter not listed",C437="Smelter not yet identified"),MATCH($B437&amp;$D437,'[3]Smelter Look-up'!$J:$J,0),MATCH($B437&amp;$C437,'[3]Smelter Look-up'!$J:$J,0)))</f>
        <v>#N/A</v>
      </c>
      <c r="X437" s="83">
        <f t="shared" si="19"/>
        <v>0</v>
      </c>
      <c r="AB437" s="84" t="str">
        <f t="shared" si="20"/>
        <v/>
      </c>
    </row>
    <row r="438" spans="1:28" s="83" customFormat="1" ht="20.25" customHeight="1">
      <c r="A438" s="206"/>
      <c r="B438" s="198" t="s">
        <v>236</v>
      </c>
      <c r="C438" s="199" t="s">
        <v>236</v>
      </c>
      <c r="D438" s="200"/>
      <c r="E438" s="198" t="s">
        <v>236</v>
      </c>
      <c r="F438" s="198" t="s">
        <v>236</v>
      </c>
      <c r="G438" s="198" t="s">
        <v>236</v>
      </c>
      <c r="H438" s="201" t="s">
        <v>236</v>
      </c>
      <c r="I438" s="202" t="s">
        <v>236</v>
      </c>
      <c r="J438" s="202" t="s">
        <v>236</v>
      </c>
      <c r="K438" s="203"/>
      <c r="L438" s="203"/>
      <c r="M438" s="203"/>
      <c r="N438" s="203"/>
      <c r="O438" s="203"/>
      <c r="P438" s="204"/>
      <c r="Q438" s="205"/>
      <c r="R438" s="198" t="s">
        <v>236</v>
      </c>
      <c r="S438" s="206" t="str">
        <f t="shared" ca="1" si="21"/>
        <v/>
      </c>
      <c r="T438" s="206" t="str">
        <f ca="1">IF(B438="","",IF(ISERROR(MATCH($J438,[3]SorP!$B$1:$B$6230,0)),"",INDIRECT("'SorP'!$A$"&amp;MATCH($J438,[3]SorP!$B$1:$B$6230,0))))</f>
        <v/>
      </c>
      <c r="U438" s="207"/>
      <c r="V438" s="208" t="e">
        <f>IF(C438="",NA(),IF(OR(C438="Smelter not listed",C438="Smelter not yet identified"),MATCH($B438&amp;$D438,'[3]Smelter Look-up'!$J:$J,0),MATCH($B438&amp;$C438,'[3]Smelter Look-up'!$J:$J,0)))</f>
        <v>#N/A</v>
      </c>
      <c r="X438" s="83">
        <f t="shared" si="19"/>
        <v>0</v>
      </c>
      <c r="AB438" s="84" t="str">
        <f t="shared" si="20"/>
        <v/>
      </c>
    </row>
    <row r="439" spans="1:28" s="83" customFormat="1" ht="20.25" customHeight="1">
      <c r="A439" s="206"/>
      <c r="B439" s="198" t="s">
        <v>236</v>
      </c>
      <c r="C439" s="199" t="s">
        <v>236</v>
      </c>
      <c r="D439" s="200"/>
      <c r="E439" s="198" t="s">
        <v>236</v>
      </c>
      <c r="F439" s="198" t="s">
        <v>236</v>
      </c>
      <c r="G439" s="198" t="s">
        <v>236</v>
      </c>
      <c r="H439" s="201" t="s">
        <v>236</v>
      </c>
      <c r="I439" s="202" t="s">
        <v>236</v>
      </c>
      <c r="J439" s="202" t="s">
        <v>236</v>
      </c>
      <c r="K439" s="203"/>
      <c r="L439" s="203"/>
      <c r="M439" s="203"/>
      <c r="N439" s="203"/>
      <c r="O439" s="203"/>
      <c r="P439" s="204"/>
      <c r="Q439" s="205"/>
      <c r="R439" s="198" t="s">
        <v>236</v>
      </c>
      <c r="S439" s="206" t="str">
        <f t="shared" ca="1" si="21"/>
        <v/>
      </c>
      <c r="T439" s="206" t="str">
        <f ca="1">IF(B439="","",IF(ISERROR(MATCH($J439,[3]SorP!$B$1:$B$6230,0)),"",INDIRECT("'SorP'!$A$"&amp;MATCH($J439,[3]SorP!$B$1:$B$6230,0))))</f>
        <v/>
      </c>
      <c r="U439" s="207"/>
      <c r="V439" s="208" t="e">
        <f>IF(C439="",NA(),IF(OR(C439="Smelter not listed",C439="Smelter not yet identified"),MATCH($B439&amp;$D439,'[3]Smelter Look-up'!$J:$J,0),MATCH($B439&amp;$C439,'[3]Smelter Look-up'!$J:$J,0)))</f>
        <v>#N/A</v>
      </c>
      <c r="X439" s="83">
        <f t="shared" si="19"/>
        <v>0</v>
      </c>
      <c r="AB439" s="84" t="str">
        <f t="shared" si="20"/>
        <v/>
      </c>
    </row>
    <row r="440" spans="1:28" s="83" customFormat="1" ht="20.25" customHeight="1">
      <c r="A440" s="206"/>
      <c r="B440" s="198" t="s">
        <v>236</v>
      </c>
      <c r="C440" s="199" t="s">
        <v>236</v>
      </c>
      <c r="D440" s="200"/>
      <c r="E440" s="198" t="s">
        <v>236</v>
      </c>
      <c r="F440" s="198" t="s">
        <v>236</v>
      </c>
      <c r="G440" s="198" t="s">
        <v>236</v>
      </c>
      <c r="H440" s="201" t="s">
        <v>236</v>
      </c>
      <c r="I440" s="202" t="s">
        <v>236</v>
      </c>
      <c r="J440" s="202" t="s">
        <v>236</v>
      </c>
      <c r="K440" s="203"/>
      <c r="L440" s="203"/>
      <c r="M440" s="203"/>
      <c r="N440" s="203"/>
      <c r="O440" s="203"/>
      <c r="P440" s="204"/>
      <c r="Q440" s="205"/>
      <c r="R440" s="198" t="s">
        <v>236</v>
      </c>
      <c r="S440" s="206" t="str">
        <f t="shared" ca="1" si="21"/>
        <v/>
      </c>
      <c r="T440" s="206" t="str">
        <f ca="1">IF(B440="","",IF(ISERROR(MATCH($J440,[3]SorP!$B$1:$B$6230,0)),"",INDIRECT("'SorP'!$A$"&amp;MATCH($J440,[3]SorP!$B$1:$B$6230,0))))</f>
        <v/>
      </c>
      <c r="U440" s="207"/>
      <c r="V440" s="208" t="e">
        <f>IF(C440="",NA(),IF(OR(C440="Smelter not listed",C440="Smelter not yet identified"),MATCH($B440&amp;$D440,'[3]Smelter Look-up'!$J:$J,0),MATCH($B440&amp;$C440,'[3]Smelter Look-up'!$J:$J,0)))</f>
        <v>#N/A</v>
      </c>
      <c r="X440" s="83">
        <f t="shared" si="19"/>
        <v>0</v>
      </c>
      <c r="AB440" s="84" t="str">
        <f t="shared" si="20"/>
        <v/>
      </c>
    </row>
    <row r="441" spans="1:28" s="83" customFormat="1" ht="20.25" customHeight="1">
      <c r="A441" s="206"/>
      <c r="B441" s="198" t="s">
        <v>236</v>
      </c>
      <c r="C441" s="199" t="s">
        <v>236</v>
      </c>
      <c r="D441" s="200"/>
      <c r="E441" s="198" t="s">
        <v>236</v>
      </c>
      <c r="F441" s="198" t="s">
        <v>236</v>
      </c>
      <c r="G441" s="198" t="s">
        <v>236</v>
      </c>
      <c r="H441" s="201" t="s">
        <v>236</v>
      </c>
      <c r="I441" s="202" t="s">
        <v>236</v>
      </c>
      <c r="J441" s="202" t="s">
        <v>236</v>
      </c>
      <c r="K441" s="203"/>
      <c r="L441" s="203"/>
      <c r="M441" s="203"/>
      <c r="N441" s="203"/>
      <c r="O441" s="203"/>
      <c r="P441" s="204"/>
      <c r="Q441" s="205"/>
      <c r="R441" s="198" t="s">
        <v>236</v>
      </c>
      <c r="S441" s="206" t="str">
        <f t="shared" ca="1" si="21"/>
        <v/>
      </c>
      <c r="T441" s="206" t="str">
        <f ca="1">IF(B441="","",IF(ISERROR(MATCH($J441,[3]SorP!$B$1:$B$6230,0)),"",INDIRECT("'SorP'!$A$"&amp;MATCH($J441,[3]SorP!$B$1:$B$6230,0))))</f>
        <v/>
      </c>
      <c r="U441" s="207"/>
      <c r="V441" s="208" t="e">
        <f>IF(C441="",NA(),IF(OR(C441="Smelter not listed",C441="Smelter not yet identified"),MATCH($B441&amp;$D441,'[3]Smelter Look-up'!$J:$J,0),MATCH($B441&amp;$C441,'[3]Smelter Look-up'!$J:$J,0)))</f>
        <v>#N/A</v>
      </c>
      <c r="X441" s="83">
        <f t="shared" si="19"/>
        <v>0</v>
      </c>
      <c r="AB441" s="84" t="str">
        <f t="shared" si="20"/>
        <v/>
      </c>
    </row>
    <row r="442" spans="1:28" s="83" customFormat="1" ht="20.25" customHeight="1">
      <c r="A442" s="206"/>
      <c r="B442" s="198" t="s">
        <v>236</v>
      </c>
      <c r="C442" s="199" t="s">
        <v>236</v>
      </c>
      <c r="D442" s="200"/>
      <c r="E442" s="198" t="s">
        <v>236</v>
      </c>
      <c r="F442" s="198" t="s">
        <v>236</v>
      </c>
      <c r="G442" s="198" t="s">
        <v>236</v>
      </c>
      <c r="H442" s="201" t="s">
        <v>236</v>
      </c>
      <c r="I442" s="202" t="s">
        <v>236</v>
      </c>
      <c r="J442" s="202" t="s">
        <v>236</v>
      </c>
      <c r="K442" s="203"/>
      <c r="L442" s="203"/>
      <c r="M442" s="203"/>
      <c r="N442" s="203"/>
      <c r="O442" s="203"/>
      <c r="P442" s="204"/>
      <c r="Q442" s="205"/>
      <c r="R442" s="198" t="s">
        <v>236</v>
      </c>
      <c r="S442" s="206" t="str">
        <f t="shared" ca="1" si="21"/>
        <v/>
      </c>
      <c r="T442" s="206" t="str">
        <f ca="1">IF(B442="","",IF(ISERROR(MATCH($J442,[3]SorP!$B$1:$B$6230,0)),"",INDIRECT("'SorP'!$A$"&amp;MATCH($J442,[3]SorP!$B$1:$B$6230,0))))</f>
        <v/>
      </c>
      <c r="U442" s="207"/>
      <c r="V442" s="208" t="e">
        <f>IF(C442="",NA(),IF(OR(C442="Smelter not listed",C442="Smelter not yet identified"),MATCH($B442&amp;$D442,'[3]Smelter Look-up'!$J:$J,0),MATCH($B442&amp;$C442,'[3]Smelter Look-up'!$J:$J,0)))</f>
        <v>#N/A</v>
      </c>
      <c r="X442" s="83">
        <f t="shared" si="19"/>
        <v>0</v>
      </c>
      <c r="AB442" s="84" t="str">
        <f t="shared" si="20"/>
        <v/>
      </c>
    </row>
    <row r="443" spans="1:28" s="83" customFormat="1" ht="20.25" customHeight="1">
      <c r="A443" s="206"/>
      <c r="B443" s="198" t="s">
        <v>236</v>
      </c>
      <c r="C443" s="199" t="s">
        <v>236</v>
      </c>
      <c r="D443" s="200"/>
      <c r="E443" s="198" t="s">
        <v>236</v>
      </c>
      <c r="F443" s="198" t="s">
        <v>236</v>
      </c>
      <c r="G443" s="198" t="s">
        <v>236</v>
      </c>
      <c r="H443" s="201" t="s">
        <v>236</v>
      </c>
      <c r="I443" s="202" t="s">
        <v>236</v>
      </c>
      <c r="J443" s="202" t="s">
        <v>236</v>
      </c>
      <c r="K443" s="203"/>
      <c r="L443" s="203"/>
      <c r="M443" s="203"/>
      <c r="N443" s="203"/>
      <c r="O443" s="203"/>
      <c r="P443" s="204"/>
      <c r="Q443" s="205"/>
      <c r="R443" s="198" t="s">
        <v>236</v>
      </c>
      <c r="S443" s="206" t="str">
        <f t="shared" ca="1" si="21"/>
        <v/>
      </c>
      <c r="T443" s="206" t="str">
        <f ca="1">IF(B443="","",IF(ISERROR(MATCH($J443,[3]SorP!$B$1:$B$6230,0)),"",INDIRECT("'SorP'!$A$"&amp;MATCH($J443,[3]SorP!$B$1:$B$6230,0))))</f>
        <v/>
      </c>
      <c r="U443" s="207"/>
      <c r="V443" s="208" t="e">
        <f>IF(C443="",NA(),IF(OR(C443="Smelter not listed",C443="Smelter not yet identified"),MATCH($B443&amp;$D443,'[3]Smelter Look-up'!$J:$J,0),MATCH($B443&amp;$C443,'[3]Smelter Look-up'!$J:$J,0)))</f>
        <v>#N/A</v>
      </c>
      <c r="X443" s="83">
        <f t="shared" si="19"/>
        <v>0</v>
      </c>
      <c r="AB443" s="84" t="str">
        <f t="shared" si="20"/>
        <v/>
      </c>
    </row>
    <row r="444" spans="1:28" s="83" customFormat="1" ht="20.25" customHeight="1">
      <c r="A444" s="206"/>
      <c r="B444" s="198" t="s">
        <v>236</v>
      </c>
      <c r="C444" s="199" t="s">
        <v>236</v>
      </c>
      <c r="D444" s="200"/>
      <c r="E444" s="198" t="s">
        <v>236</v>
      </c>
      <c r="F444" s="198" t="s">
        <v>236</v>
      </c>
      <c r="G444" s="198" t="s">
        <v>236</v>
      </c>
      <c r="H444" s="201" t="s">
        <v>236</v>
      </c>
      <c r="I444" s="202" t="s">
        <v>236</v>
      </c>
      <c r="J444" s="202" t="s">
        <v>236</v>
      </c>
      <c r="K444" s="203"/>
      <c r="L444" s="203"/>
      <c r="M444" s="203"/>
      <c r="N444" s="203"/>
      <c r="O444" s="203"/>
      <c r="P444" s="204"/>
      <c r="Q444" s="205"/>
      <c r="R444" s="198" t="s">
        <v>236</v>
      </c>
      <c r="S444" s="206" t="str">
        <f t="shared" ca="1" si="21"/>
        <v/>
      </c>
      <c r="T444" s="206" t="str">
        <f ca="1">IF(B444="","",IF(ISERROR(MATCH($J444,[3]SorP!$B$1:$B$6230,0)),"",INDIRECT("'SorP'!$A$"&amp;MATCH($J444,[3]SorP!$B$1:$B$6230,0))))</f>
        <v/>
      </c>
      <c r="U444" s="207"/>
      <c r="V444" s="208" t="e">
        <f>IF(C444="",NA(),IF(OR(C444="Smelter not listed",C444="Smelter not yet identified"),MATCH($B444&amp;$D444,'[3]Smelter Look-up'!$J:$J,0),MATCH($B444&amp;$C444,'[3]Smelter Look-up'!$J:$J,0)))</f>
        <v>#N/A</v>
      </c>
      <c r="X444" s="83">
        <f t="shared" si="19"/>
        <v>0</v>
      </c>
      <c r="AB444" s="84" t="str">
        <f t="shared" si="20"/>
        <v/>
      </c>
    </row>
    <row r="445" spans="1:28" s="83" customFormat="1" ht="20.25" customHeight="1">
      <c r="A445" s="206"/>
      <c r="B445" s="198" t="s">
        <v>236</v>
      </c>
      <c r="C445" s="199" t="s">
        <v>236</v>
      </c>
      <c r="D445" s="200"/>
      <c r="E445" s="198" t="s">
        <v>236</v>
      </c>
      <c r="F445" s="198" t="s">
        <v>236</v>
      </c>
      <c r="G445" s="198" t="s">
        <v>236</v>
      </c>
      <c r="H445" s="201" t="s">
        <v>236</v>
      </c>
      <c r="I445" s="202" t="s">
        <v>236</v>
      </c>
      <c r="J445" s="202" t="s">
        <v>236</v>
      </c>
      <c r="K445" s="203"/>
      <c r="L445" s="203"/>
      <c r="M445" s="203"/>
      <c r="N445" s="203"/>
      <c r="O445" s="203"/>
      <c r="P445" s="204"/>
      <c r="Q445" s="205"/>
      <c r="R445" s="198" t="s">
        <v>236</v>
      </c>
      <c r="S445" s="206" t="str">
        <f t="shared" ca="1" si="21"/>
        <v/>
      </c>
      <c r="T445" s="206" t="str">
        <f ca="1">IF(B445="","",IF(ISERROR(MATCH($J445,[3]SorP!$B$1:$B$6230,0)),"",INDIRECT("'SorP'!$A$"&amp;MATCH($J445,[3]SorP!$B$1:$B$6230,0))))</f>
        <v/>
      </c>
      <c r="U445" s="207"/>
      <c r="V445" s="208" t="e">
        <f>IF(C445="",NA(),IF(OR(C445="Smelter not listed",C445="Smelter not yet identified"),MATCH($B445&amp;$D445,'[3]Smelter Look-up'!$J:$J,0),MATCH($B445&amp;$C445,'[3]Smelter Look-up'!$J:$J,0)))</f>
        <v>#N/A</v>
      </c>
      <c r="X445" s="83">
        <f t="shared" si="19"/>
        <v>0</v>
      </c>
      <c r="AB445" s="84" t="str">
        <f t="shared" si="20"/>
        <v/>
      </c>
    </row>
    <row r="446" spans="1:28" s="83" customFormat="1" ht="20.25" customHeight="1">
      <c r="A446" s="206"/>
      <c r="B446" s="198" t="s">
        <v>236</v>
      </c>
      <c r="C446" s="199" t="s">
        <v>236</v>
      </c>
      <c r="D446" s="200"/>
      <c r="E446" s="198" t="s">
        <v>236</v>
      </c>
      <c r="F446" s="198" t="s">
        <v>236</v>
      </c>
      <c r="G446" s="198" t="s">
        <v>236</v>
      </c>
      <c r="H446" s="201" t="s">
        <v>236</v>
      </c>
      <c r="I446" s="202" t="s">
        <v>236</v>
      </c>
      <c r="J446" s="202" t="s">
        <v>236</v>
      </c>
      <c r="K446" s="203"/>
      <c r="L446" s="203"/>
      <c r="M446" s="203"/>
      <c r="N446" s="203"/>
      <c r="O446" s="203"/>
      <c r="P446" s="204"/>
      <c r="Q446" s="205"/>
      <c r="R446" s="198" t="s">
        <v>236</v>
      </c>
      <c r="S446" s="206" t="str">
        <f t="shared" ca="1" si="21"/>
        <v/>
      </c>
      <c r="T446" s="206" t="str">
        <f ca="1">IF(B446="","",IF(ISERROR(MATCH($J446,[3]SorP!$B$1:$B$6230,0)),"",INDIRECT("'SorP'!$A$"&amp;MATCH($J446,[3]SorP!$B$1:$B$6230,0))))</f>
        <v/>
      </c>
      <c r="U446" s="207"/>
      <c r="V446" s="208" t="e">
        <f>IF(C446="",NA(),IF(OR(C446="Smelter not listed",C446="Smelter not yet identified"),MATCH($B446&amp;$D446,'[3]Smelter Look-up'!$J:$J,0),MATCH($B446&amp;$C446,'[3]Smelter Look-up'!$J:$J,0)))</f>
        <v>#N/A</v>
      </c>
      <c r="X446" s="83">
        <f t="shared" si="19"/>
        <v>0</v>
      </c>
      <c r="AB446" s="84" t="str">
        <f t="shared" si="20"/>
        <v/>
      </c>
    </row>
    <row r="447" spans="1:28" s="83" customFormat="1" ht="20.25" customHeight="1">
      <c r="A447" s="206"/>
      <c r="B447" s="198" t="s">
        <v>236</v>
      </c>
      <c r="C447" s="199" t="s">
        <v>236</v>
      </c>
      <c r="D447" s="200"/>
      <c r="E447" s="198" t="s">
        <v>236</v>
      </c>
      <c r="F447" s="198" t="s">
        <v>236</v>
      </c>
      <c r="G447" s="198" t="s">
        <v>236</v>
      </c>
      <c r="H447" s="201" t="s">
        <v>236</v>
      </c>
      <c r="I447" s="202" t="s">
        <v>236</v>
      </c>
      <c r="J447" s="202" t="s">
        <v>236</v>
      </c>
      <c r="K447" s="203"/>
      <c r="L447" s="203"/>
      <c r="M447" s="203"/>
      <c r="N447" s="203"/>
      <c r="O447" s="203"/>
      <c r="P447" s="204"/>
      <c r="Q447" s="205"/>
      <c r="R447" s="198" t="s">
        <v>236</v>
      </c>
      <c r="S447" s="206" t="str">
        <f t="shared" ca="1" si="21"/>
        <v/>
      </c>
      <c r="T447" s="206" t="str">
        <f ca="1">IF(B447="","",IF(ISERROR(MATCH($J447,[3]SorP!$B$1:$B$6230,0)),"",INDIRECT("'SorP'!$A$"&amp;MATCH($J447,[3]SorP!$B$1:$B$6230,0))))</f>
        <v/>
      </c>
      <c r="U447" s="207"/>
      <c r="V447" s="208" t="e">
        <f>IF(C447="",NA(),IF(OR(C447="Smelter not listed",C447="Smelter not yet identified"),MATCH($B447&amp;$D447,'[3]Smelter Look-up'!$J:$J,0),MATCH($B447&amp;$C447,'[3]Smelter Look-up'!$J:$J,0)))</f>
        <v>#N/A</v>
      </c>
      <c r="X447" s="83">
        <f t="shared" si="19"/>
        <v>0</v>
      </c>
      <c r="AB447" s="84" t="str">
        <f t="shared" si="20"/>
        <v/>
      </c>
    </row>
    <row r="448" spans="1:28" s="83" customFormat="1" ht="20.25" customHeight="1">
      <c r="A448" s="206"/>
      <c r="B448" s="198" t="s">
        <v>236</v>
      </c>
      <c r="C448" s="199" t="s">
        <v>236</v>
      </c>
      <c r="D448" s="200"/>
      <c r="E448" s="198" t="s">
        <v>236</v>
      </c>
      <c r="F448" s="198" t="s">
        <v>236</v>
      </c>
      <c r="G448" s="198" t="s">
        <v>236</v>
      </c>
      <c r="H448" s="201" t="s">
        <v>236</v>
      </c>
      <c r="I448" s="202" t="s">
        <v>236</v>
      </c>
      <c r="J448" s="202" t="s">
        <v>236</v>
      </c>
      <c r="K448" s="203"/>
      <c r="L448" s="203"/>
      <c r="M448" s="203"/>
      <c r="N448" s="203"/>
      <c r="O448" s="203"/>
      <c r="P448" s="204"/>
      <c r="Q448" s="205"/>
      <c r="R448" s="198" t="s">
        <v>236</v>
      </c>
      <c r="S448" s="206" t="str">
        <f t="shared" ca="1" si="21"/>
        <v/>
      </c>
      <c r="T448" s="206" t="str">
        <f ca="1">IF(B448="","",IF(ISERROR(MATCH($J448,[3]SorP!$B$1:$B$6230,0)),"",INDIRECT("'SorP'!$A$"&amp;MATCH($J448,[3]SorP!$B$1:$B$6230,0))))</f>
        <v/>
      </c>
      <c r="U448" s="207"/>
      <c r="V448" s="208" t="e">
        <f>IF(C448="",NA(),IF(OR(C448="Smelter not listed",C448="Smelter not yet identified"),MATCH($B448&amp;$D448,'[3]Smelter Look-up'!$J:$J,0),MATCH($B448&amp;$C448,'[3]Smelter Look-up'!$J:$J,0)))</f>
        <v>#N/A</v>
      </c>
      <c r="X448" s="83">
        <f t="shared" si="19"/>
        <v>0</v>
      </c>
      <c r="AB448" s="84" t="str">
        <f t="shared" si="20"/>
        <v/>
      </c>
    </row>
    <row r="449" spans="1:28" s="83" customFormat="1" ht="20.25" customHeight="1">
      <c r="A449" s="206"/>
      <c r="B449" s="198" t="s">
        <v>236</v>
      </c>
      <c r="C449" s="199" t="s">
        <v>236</v>
      </c>
      <c r="D449" s="200"/>
      <c r="E449" s="198" t="s">
        <v>236</v>
      </c>
      <c r="F449" s="198" t="s">
        <v>236</v>
      </c>
      <c r="G449" s="198" t="s">
        <v>236</v>
      </c>
      <c r="H449" s="201" t="s">
        <v>236</v>
      </c>
      <c r="I449" s="202" t="s">
        <v>236</v>
      </c>
      <c r="J449" s="202" t="s">
        <v>236</v>
      </c>
      <c r="K449" s="203"/>
      <c r="L449" s="203"/>
      <c r="M449" s="203"/>
      <c r="N449" s="203"/>
      <c r="O449" s="203"/>
      <c r="P449" s="204"/>
      <c r="Q449" s="205"/>
      <c r="R449" s="198" t="s">
        <v>236</v>
      </c>
      <c r="S449" s="206" t="str">
        <f t="shared" ca="1" si="21"/>
        <v/>
      </c>
      <c r="T449" s="206" t="str">
        <f ca="1">IF(B449="","",IF(ISERROR(MATCH($J449,[3]SorP!$B$1:$B$6230,0)),"",INDIRECT("'SorP'!$A$"&amp;MATCH($J449,[3]SorP!$B$1:$B$6230,0))))</f>
        <v/>
      </c>
      <c r="U449" s="207"/>
      <c r="V449" s="208" t="e">
        <f>IF(C449="",NA(),IF(OR(C449="Smelter not listed",C449="Smelter not yet identified"),MATCH($B449&amp;$D449,'[3]Smelter Look-up'!$J:$J,0),MATCH($B449&amp;$C449,'[3]Smelter Look-up'!$J:$J,0)))</f>
        <v>#N/A</v>
      </c>
      <c r="X449" s="83">
        <f t="shared" si="19"/>
        <v>0</v>
      </c>
      <c r="AB449" s="84" t="str">
        <f t="shared" si="20"/>
        <v/>
      </c>
    </row>
    <row r="450" spans="1:28" s="83" customFormat="1" ht="20.25" customHeight="1">
      <c r="A450" s="206"/>
      <c r="B450" s="198" t="s">
        <v>236</v>
      </c>
      <c r="C450" s="199" t="s">
        <v>236</v>
      </c>
      <c r="D450" s="200"/>
      <c r="E450" s="198" t="s">
        <v>236</v>
      </c>
      <c r="F450" s="198" t="s">
        <v>236</v>
      </c>
      <c r="G450" s="198" t="s">
        <v>236</v>
      </c>
      <c r="H450" s="201" t="s">
        <v>236</v>
      </c>
      <c r="I450" s="202" t="s">
        <v>236</v>
      </c>
      <c r="J450" s="202" t="s">
        <v>236</v>
      </c>
      <c r="K450" s="203"/>
      <c r="L450" s="203"/>
      <c r="M450" s="203"/>
      <c r="N450" s="203"/>
      <c r="O450" s="203"/>
      <c r="P450" s="204"/>
      <c r="Q450" s="205"/>
      <c r="R450" s="198" t="s">
        <v>236</v>
      </c>
      <c r="S450" s="206" t="str">
        <f t="shared" ca="1" si="21"/>
        <v/>
      </c>
      <c r="T450" s="206" t="str">
        <f ca="1">IF(B450="","",IF(ISERROR(MATCH($J450,[3]SorP!$B$1:$B$6230,0)),"",INDIRECT("'SorP'!$A$"&amp;MATCH($J450,[3]SorP!$B$1:$B$6230,0))))</f>
        <v/>
      </c>
      <c r="U450" s="207"/>
      <c r="V450" s="208" t="e">
        <f>IF(C450="",NA(),IF(OR(C450="Smelter not listed",C450="Smelter not yet identified"),MATCH($B450&amp;$D450,'[3]Smelter Look-up'!$J:$J,0),MATCH($B450&amp;$C450,'[3]Smelter Look-up'!$J:$J,0)))</f>
        <v>#N/A</v>
      </c>
      <c r="X450" s="83">
        <f t="shared" si="19"/>
        <v>0</v>
      </c>
      <c r="AB450" s="84" t="str">
        <f t="shared" si="20"/>
        <v/>
      </c>
    </row>
    <row r="451" spans="1:28" s="83" customFormat="1" ht="20.25" customHeight="1">
      <c r="A451" s="206"/>
      <c r="B451" s="198" t="s">
        <v>236</v>
      </c>
      <c r="C451" s="199" t="s">
        <v>236</v>
      </c>
      <c r="D451" s="200"/>
      <c r="E451" s="198" t="s">
        <v>236</v>
      </c>
      <c r="F451" s="198" t="s">
        <v>236</v>
      </c>
      <c r="G451" s="198" t="s">
        <v>236</v>
      </c>
      <c r="H451" s="201" t="s">
        <v>236</v>
      </c>
      <c r="I451" s="202" t="s">
        <v>236</v>
      </c>
      <c r="J451" s="202" t="s">
        <v>236</v>
      </c>
      <c r="K451" s="203"/>
      <c r="L451" s="203"/>
      <c r="M451" s="203"/>
      <c r="N451" s="203"/>
      <c r="O451" s="203"/>
      <c r="P451" s="204"/>
      <c r="Q451" s="205"/>
      <c r="R451" s="198" t="s">
        <v>236</v>
      </c>
      <c r="S451" s="206" t="str">
        <f t="shared" ca="1" si="21"/>
        <v/>
      </c>
      <c r="T451" s="206" t="str">
        <f ca="1">IF(B451="","",IF(ISERROR(MATCH($J451,[3]SorP!$B$1:$B$6230,0)),"",INDIRECT("'SorP'!$A$"&amp;MATCH($J451,[3]SorP!$B$1:$B$6230,0))))</f>
        <v/>
      </c>
      <c r="U451" s="207"/>
      <c r="V451" s="208" t="e">
        <f>IF(C451="",NA(),IF(OR(C451="Smelter not listed",C451="Smelter not yet identified"),MATCH($B451&amp;$D451,'[3]Smelter Look-up'!$J:$J,0),MATCH($B451&amp;$C451,'[3]Smelter Look-up'!$J:$J,0)))</f>
        <v>#N/A</v>
      </c>
      <c r="X451" s="83">
        <f t="shared" si="19"/>
        <v>0</v>
      </c>
      <c r="AB451" s="84" t="str">
        <f t="shared" si="20"/>
        <v/>
      </c>
    </row>
    <row r="452" spans="1:28" s="83" customFormat="1" ht="20.25" customHeight="1">
      <c r="A452" s="206"/>
      <c r="B452" s="198" t="s">
        <v>236</v>
      </c>
      <c r="C452" s="199" t="s">
        <v>236</v>
      </c>
      <c r="D452" s="200"/>
      <c r="E452" s="198" t="s">
        <v>236</v>
      </c>
      <c r="F452" s="198" t="s">
        <v>236</v>
      </c>
      <c r="G452" s="198" t="s">
        <v>236</v>
      </c>
      <c r="H452" s="201" t="s">
        <v>236</v>
      </c>
      <c r="I452" s="202" t="s">
        <v>236</v>
      </c>
      <c r="J452" s="202" t="s">
        <v>236</v>
      </c>
      <c r="K452" s="203"/>
      <c r="L452" s="203"/>
      <c r="M452" s="203"/>
      <c r="N452" s="203"/>
      <c r="O452" s="203"/>
      <c r="P452" s="204"/>
      <c r="Q452" s="205"/>
      <c r="R452" s="198" t="s">
        <v>236</v>
      </c>
      <c r="S452" s="206" t="str">
        <f t="shared" ca="1" si="21"/>
        <v/>
      </c>
      <c r="T452" s="206" t="str">
        <f ca="1">IF(B452="","",IF(ISERROR(MATCH($J452,[3]SorP!$B$1:$B$6230,0)),"",INDIRECT("'SorP'!$A$"&amp;MATCH($J452,[3]SorP!$B$1:$B$6230,0))))</f>
        <v/>
      </c>
      <c r="U452" s="207"/>
      <c r="V452" s="208" t="e">
        <f>IF(C452="",NA(),IF(OR(C452="Smelter not listed",C452="Smelter not yet identified"),MATCH($B452&amp;$D452,'[3]Smelter Look-up'!$J:$J,0),MATCH($B452&amp;$C452,'[3]Smelter Look-up'!$J:$J,0)))</f>
        <v>#N/A</v>
      </c>
      <c r="X452" s="83">
        <f t="shared" si="19"/>
        <v>0</v>
      </c>
      <c r="AB452" s="84" t="str">
        <f t="shared" si="20"/>
        <v/>
      </c>
    </row>
    <row r="453" spans="1:28" s="83" customFormat="1" ht="20.25" customHeight="1">
      <c r="A453" s="206"/>
      <c r="B453" s="198" t="s">
        <v>236</v>
      </c>
      <c r="C453" s="199" t="s">
        <v>236</v>
      </c>
      <c r="D453" s="200"/>
      <c r="E453" s="198" t="s">
        <v>236</v>
      </c>
      <c r="F453" s="198" t="s">
        <v>236</v>
      </c>
      <c r="G453" s="198" t="s">
        <v>236</v>
      </c>
      <c r="H453" s="201" t="s">
        <v>236</v>
      </c>
      <c r="I453" s="202" t="s">
        <v>236</v>
      </c>
      <c r="J453" s="202" t="s">
        <v>236</v>
      </c>
      <c r="K453" s="203"/>
      <c r="L453" s="203"/>
      <c r="M453" s="203"/>
      <c r="N453" s="203"/>
      <c r="O453" s="203"/>
      <c r="P453" s="204"/>
      <c r="Q453" s="205"/>
      <c r="R453" s="198" t="s">
        <v>236</v>
      </c>
      <c r="S453" s="206" t="str">
        <f t="shared" ca="1" si="21"/>
        <v/>
      </c>
      <c r="T453" s="206" t="str">
        <f ca="1">IF(B453="","",IF(ISERROR(MATCH($J453,[3]SorP!$B$1:$B$6230,0)),"",INDIRECT("'SorP'!$A$"&amp;MATCH($J453,[3]SorP!$B$1:$B$6230,0))))</f>
        <v/>
      </c>
      <c r="U453" s="207"/>
      <c r="V453" s="208" t="e">
        <f>IF(C453="",NA(),IF(OR(C453="Smelter not listed",C453="Smelter not yet identified"),MATCH($B453&amp;$D453,'[3]Smelter Look-up'!$J:$J,0),MATCH($B453&amp;$C453,'[3]Smelter Look-up'!$J:$J,0)))</f>
        <v>#N/A</v>
      </c>
      <c r="X453" s="83">
        <f t="shared" ref="X453:X516" si="22">IF(AND(C453="Smelter not listed",OR(LEN(D453)=0,LEN(E453)=0)),1,0)</f>
        <v>0</v>
      </c>
      <c r="AB453" s="84" t="str">
        <f t="shared" ref="AB453:AB516" si="23">B453&amp;C453</f>
        <v/>
      </c>
    </row>
    <row r="454" spans="1:28" s="83" customFormat="1" ht="20.25" customHeight="1">
      <c r="A454" s="206"/>
      <c r="B454" s="198" t="s">
        <v>236</v>
      </c>
      <c r="C454" s="199" t="s">
        <v>236</v>
      </c>
      <c r="D454" s="200"/>
      <c r="E454" s="198" t="s">
        <v>236</v>
      </c>
      <c r="F454" s="198" t="s">
        <v>236</v>
      </c>
      <c r="G454" s="198" t="s">
        <v>236</v>
      </c>
      <c r="H454" s="201" t="s">
        <v>236</v>
      </c>
      <c r="I454" s="202" t="s">
        <v>236</v>
      </c>
      <c r="J454" s="202" t="s">
        <v>236</v>
      </c>
      <c r="K454" s="203"/>
      <c r="L454" s="203"/>
      <c r="M454" s="203"/>
      <c r="N454" s="203"/>
      <c r="O454" s="203"/>
      <c r="P454" s="204"/>
      <c r="Q454" s="205"/>
      <c r="R454" s="198" t="s">
        <v>236</v>
      </c>
      <c r="S454" s="206" t="str">
        <f t="shared" ca="1" si="21"/>
        <v/>
      </c>
      <c r="T454" s="206" t="str">
        <f ca="1">IF(B454="","",IF(ISERROR(MATCH($J454,[3]SorP!$B$1:$B$6230,0)),"",INDIRECT("'SorP'!$A$"&amp;MATCH($J454,[3]SorP!$B$1:$B$6230,0))))</f>
        <v/>
      </c>
      <c r="U454" s="207"/>
      <c r="V454" s="208" t="e">
        <f>IF(C454="",NA(),IF(OR(C454="Smelter not listed",C454="Smelter not yet identified"),MATCH($B454&amp;$D454,'[3]Smelter Look-up'!$J:$J,0),MATCH($B454&amp;$C454,'[3]Smelter Look-up'!$J:$J,0)))</f>
        <v>#N/A</v>
      </c>
      <c r="X454" s="83">
        <f t="shared" si="22"/>
        <v>0</v>
      </c>
      <c r="AB454" s="84" t="str">
        <f t="shared" si="23"/>
        <v/>
      </c>
    </row>
    <row r="455" spans="1:28" s="83" customFormat="1" ht="20.25" customHeight="1">
      <c r="A455" s="206"/>
      <c r="B455" s="198" t="s">
        <v>236</v>
      </c>
      <c r="C455" s="199" t="s">
        <v>236</v>
      </c>
      <c r="D455" s="200"/>
      <c r="E455" s="198" t="s">
        <v>236</v>
      </c>
      <c r="F455" s="198" t="s">
        <v>236</v>
      </c>
      <c r="G455" s="198" t="s">
        <v>236</v>
      </c>
      <c r="H455" s="201" t="s">
        <v>236</v>
      </c>
      <c r="I455" s="202" t="s">
        <v>236</v>
      </c>
      <c r="J455" s="202" t="s">
        <v>236</v>
      </c>
      <c r="K455" s="203"/>
      <c r="L455" s="203"/>
      <c r="M455" s="203"/>
      <c r="N455" s="203"/>
      <c r="O455" s="203"/>
      <c r="P455" s="204"/>
      <c r="Q455" s="205"/>
      <c r="R455" s="198" t="s">
        <v>236</v>
      </c>
      <c r="S455" s="206" t="str">
        <f t="shared" ca="1" si="21"/>
        <v/>
      </c>
      <c r="T455" s="206" t="str">
        <f ca="1">IF(B455="","",IF(ISERROR(MATCH($J455,[3]SorP!$B$1:$B$6230,0)),"",INDIRECT("'SorP'!$A$"&amp;MATCH($J455,[3]SorP!$B$1:$B$6230,0))))</f>
        <v/>
      </c>
      <c r="U455" s="207"/>
      <c r="V455" s="208" t="e">
        <f>IF(C455="",NA(),IF(OR(C455="Smelter not listed",C455="Smelter not yet identified"),MATCH($B455&amp;$D455,'[3]Smelter Look-up'!$J:$J,0),MATCH($B455&amp;$C455,'[3]Smelter Look-up'!$J:$J,0)))</f>
        <v>#N/A</v>
      </c>
      <c r="X455" s="83">
        <f t="shared" si="22"/>
        <v>0</v>
      </c>
      <c r="AB455" s="84" t="str">
        <f t="shared" si="23"/>
        <v/>
      </c>
    </row>
    <row r="456" spans="1:28" s="83" customFormat="1" ht="20.25" customHeight="1">
      <c r="A456" s="206"/>
      <c r="B456" s="198" t="s">
        <v>236</v>
      </c>
      <c r="C456" s="199" t="s">
        <v>236</v>
      </c>
      <c r="D456" s="200"/>
      <c r="E456" s="198" t="s">
        <v>236</v>
      </c>
      <c r="F456" s="198" t="s">
        <v>236</v>
      </c>
      <c r="G456" s="198" t="s">
        <v>236</v>
      </c>
      <c r="H456" s="201" t="s">
        <v>236</v>
      </c>
      <c r="I456" s="202" t="s">
        <v>236</v>
      </c>
      <c r="J456" s="202" t="s">
        <v>236</v>
      </c>
      <c r="K456" s="203"/>
      <c r="L456" s="203"/>
      <c r="M456" s="203"/>
      <c r="N456" s="203"/>
      <c r="O456" s="203"/>
      <c r="P456" s="204"/>
      <c r="Q456" s="205"/>
      <c r="R456" s="198" t="s">
        <v>236</v>
      </c>
      <c r="S456" s="206" t="str">
        <f t="shared" ca="1" si="21"/>
        <v/>
      </c>
      <c r="T456" s="206" t="str">
        <f ca="1">IF(B456="","",IF(ISERROR(MATCH($J456,[3]SorP!$B$1:$B$6230,0)),"",INDIRECT("'SorP'!$A$"&amp;MATCH($J456,[3]SorP!$B$1:$B$6230,0))))</f>
        <v/>
      </c>
      <c r="U456" s="207"/>
      <c r="V456" s="208" t="e">
        <f>IF(C456="",NA(),IF(OR(C456="Smelter not listed",C456="Smelter not yet identified"),MATCH($B456&amp;$D456,'[3]Smelter Look-up'!$J:$J,0),MATCH($B456&amp;$C456,'[3]Smelter Look-up'!$J:$J,0)))</f>
        <v>#N/A</v>
      </c>
      <c r="X456" s="83">
        <f t="shared" si="22"/>
        <v>0</v>
      </c>
      <c r="AB456" s="84" t="str">
        <f t="shared" si="23"/>
        <v/>
      </c>
    </row>
    <row r="457" spans="1:28" s="83" customFormat="1" ht="20.25" customHeight="1">
      <c r="A457" s="206"/>
      <c r="B457" s="198" t="s">
        <v>236</v>
      </c>
      <c r="C457" s="199" t="s">
        <v>236</v>
      </c>
      <c r="D457" s="200"/>
      <c r="E457" s="198" t="s">
        <v>236</v>
      </c>
      <c r="F457" s="198" t="s">
        <v>236</v>
      </c>
      <c r="G457" s="198" t="s">
        <v>236</v>
      </c>
      <c r="H457" s="201" t="s">
        <v>236</v>
      </c>
      <c r="I457" s="202" t="s">
        <v>236</v>
      </c>
      <c r="J457" s="202" t="s">
        <v>236</v>
      </c>
      <c r="K457" s="203"/>
      <c r="L457" s="203"/>
      <c r="M457" s="203"/>
      <c r="N457" s="203"/>
      <c r="O457" s="203"/>
      <c r="P457" s="204"/>
      <c r="Q457" s="205"/>
      <c r="R457" s="198" t="s">
        <v>236</v>
      </c>
      <c r="S457" s="206" t="str">
        <f t="shared" ca="1" si="21"/>
        <v/>
      </c>
      <c r="T457" s="206" t="str">
        <f ca="1">IF(B457="","",IF(ISERROR(MATCH($J457,[3]SorP!$B$1:$B$6230,0)),"",INDIRECT("'SorP'!$A$"&amp;MATCH($J457,[3]SorP!$B$1:$B$6230,0))))</f>
        <v/>
      </c>
      <c r="U457" s="207"/>
      <c r="V457" s="208" t="e">
        <f>IF(C457="",NA(),IF(OR(C457="Smelter not listed",C457="Smelter not yet identified"),MATCH($B457&amp;$D457,'[3]Smelter Look-up'!$J:$J,0),MATCH($B457&amp;$C457,'[3]Smelter Look-up'!$J:$J,0)))</f>
        <v>#N/A</v>
      </c>
      <c r="X457" s="83">
        <f t="shared" si="22"/>
        <v>0</v>
      </c>
      <c r="AB457" s="84" t="str">
        <f t="shared" si="23"/>
        <v/>
      </c>
    </row>
    <row r="458" spans="1:28" s="83" customFormat="1" ht="20.25" customHeight="1">
      <c r="A458" s="206"/>
      <c r="B458" s="198" t="s">
        <v>236</v>
      </c>
      <c r="C458" s="199" t="s">
        <v>236</v>
      </c>
      <c r="D458" s="200"/>
      <c r="E458" s="198" t="s">
        <v>236</v>
      </c>
      <c r="F458" s="198" t="s">
        <v>236</v>
      </c>
      <c r="G458" s="198" t="s">
        <v>236</v>
      </c>
      <c r="H458" s="201" t="s">
        <v>236</v>
      </c>
      <c r="I458" s="202" t="s">
        <v>236</v>
      </c>
      <c r="J458" s="202" t="s">
        <v>236</v>
      </c>
      <c r="K458" s="203"/>
      <c r="L458" s="203"/>
      <c r="M458" s="203"/>
      <c r="N458" s="203"/>
      <c r="O458" s="203"/>
      <c r="P458" s="204"/>
      <c r="Q458" s="205"/>
      <c r="R458" s="198" t="s">
        <v>236</v>
      </c>
      <c r="S458" s="206" t="str">
        <f t="shared" ca="1" si="21"/>
        <v/>
      </c>
      <c r="T458" s="206" t="str">
        <f ca="1">IF(B458="","",IF(ISERROR(MATCH($J458,[3]SorP!$B$1:$B$6230,0)),"",INDIRECT("'SorP'!$A$"&amp;MATCH($J458,[3]SorP!$B$1:$B$6230,0))))</f>
        <v/>
      </c>
      <c r="U458" s="207"/>
      <c r="V458" s="208" t="e">
        <f>IF(C458="",NA(),IF(OR(C458="Smelter not listed",C458="Smelter not yet identified"),MATCH($B458&amp;$D458,'[3]Smelter Look-up'!$J:$J,0),MATCH($B458&amp;$C458,'[3]Smelter Look-up'!$J:$J,0)))</f>
        <v>#N/A</v>
      </c>
      <c r="X458" s="83">
        <f t="shared" si="22"/>
        <v>0</v>
      </c>
      <c r="AB458" s="84" t="str">
        <f t="shared" si="23"/>
        <v/>
      </c>
    </row>
    <row r="459" spans="1:28" s="83" customFormat="1" ht="20.25" customHeight="1">
      <c r="A459" s="206"/>
      <c r="B459" s="198" t="s">
        <v>236</v>
      </c>
      <c r="C459" s="199" t="s">
        <v>236</v>
      </c>
      <c r="D459" s="200"/>
      <c r="E459" s="198" t="s">
        <v>236</v>
      </c>
      <c r="F459" s="198" t="s">
        <v>236</v>
      </c>
      <c r="G459" s="198" t="s">
        <v>236</v>
      </c>
      <c r="H459" s="201" t="s">
        <v>236</v>
      </c>
      <c r="I459" s="202" t="s">
        <v>236</v>
      </c>
      <c r="J459" s="202" t="s">
        <v>236</v>
      </c>
      <c r="K459" s="203"/>
      <c r="L459" s="203"/>
      <c r="M459" s="203"/>
      <c r="N459" s="203"/>
      <c r="O459" s="203"/>
      <c r="P459" s="204"/>
      <c r="Q459" s="205"/>
      <c r="R459" s="198" t="s">
        <v>236</v>
      </c>
      <c r="S459" s="206" t="str">
        <f t="shared" ca="1" si="21"/>
        <v/>
      </c>
      <c r="T459" s="206" t="str">
        <f ca="1">IF(B459="","",IF(ISERROR(MATCH($J459,[3]SorP!$B$1:$B$6230,0)),"",INDIRECT("'SorP'!$A$"&amp;MATCH($J459,[3]SorP!$B$1:$B$6230,0))))</f>
        <v/>
      </c>
      <c r="U459" s="207"/>
      <c r="V459" s="208" t="e">
        <f>IF(C459="",NA(),IF(OR(C459="Smelter not listed",C459="Smelter not yet identified"),MATCH($B459&amp;$D459,'[3]Smelter Look-up'!$J:$J,0),MATCH($B459&amp;$C459,'[3]Smelter Look-up'!$J:$J,0)))</f>
        <v>#N/A</v>
      </c>
      <c r="X459" s="83">
        <f t="shared" si="22"/>
        <v>0</v>
      </c>
      <c r="AB459" s="84" t="str">
        <f t="shared" si="23"/>
        <v/>
      </c>
    </row>
    <row r="460" spans="1:28" s="83" customFormat="1" ht="20.25" customHeight="1">
      <c r="A460" s="206"/>
      <c r="B460" s="198" t="s">
        <v>236</v>
      </c>
      <c r="C460" s="199" t="s">
        <v>236</v>
      </c>
      <c r="D460" s="200"/>
      <c r="E460" s="198" t="s">
        <v>236</v>
      </c>
      <c r="F460" s="198" t="s">
        <v>236</v>
      </c>
      <c r="G460" s="198" t="s">
        <v>236</v>
      </c>
      <c r="H460" s="201" t="s">
        <v>236</v>
      </c>
      <c r="I460" s="202" t="s">
        <v>236</v>
      </c>
      <c r="J460" s="202" t="s">
        <v>236</v>
      </c>
      <c r="K460" s="203"/>
      <c r="L460" s="203"/>
      <c r="M460" s="203"/>
      <c r="N460" s="203"/>
      <c r="O460" s="203"/>
      <c r="P460" s="204"/>
      <c r="Q460" s="205"/>
      <c r="R460" s="198" t="s">
        <v>236</v>
      </c>
      <c r="S460" s="206" t="str">
        <f t="shared" ca="1" si="21"/>
        <v/>
      </c>
      <c r="T460" s="206" t="str">
        <f ca="1">IF(B460="","",IF(ISERROR(MATCH($J460,[3]SorP!$B$1:$B$6230,0)),"",INDIRECT("'SorP'!$A$"&amp;MATCH($J460,[3]SorP!$B$1:$B$6230,0))))</f>
        <v/>
      </c>
      <c r="U460" s="207"/>
      <c r="V460" s="208" t="e">
        <f>IF(C460="",NA(),IF(OR(C460="Smelter not listed",C460="Smelter not yet identified"),MATCH($B460&amp;$D460,'[3]Smelter Look-up'!$J:$J,0),MATCH($B460&amp;$C460,'[3]Smelter Look-up'!$J:$J,0)))</f>
        <v>#N/A</v>
      </c>
      <c r="X460" s="83">
        <f t="shared" si="22"/>
        <v>0</v>
      </c>
      <c r="AB460" s="84" t="str">
        <f t="shared" si="23"/>
        <v/>
      </c>
    </row>
    <row r="461" spans="1:28" s="83" customFormat="1" ht="20.25" customHeight="1">
      <c r="A461" s="206"/>
      <c r="B461" s="198" t="s">
        <v>236</v>
      </c>
      <c r="C461" s="199" t="s">
        <v>236</v>
      </c>
      <c r="D461" s="200"/>
      <c r="E461" s="198" t="s">
        <v>236</v>
      </c>
      <c r="F461" s="198" t="s">
        <v>236</v>
      </c>
      <c r="G461" s="198" t="s">
        <v>236</v>
      </c>
      <c r="H461" s="201" t="s">
        <v>236</v>
      </c>
      <c r="I461" s="202" t="s">
        <v>236</v>
      </c>
      <c r="J461" s="202" t="s">
        <v>236</v>
      </c>
      <c r="K461" s="203"/>
      <c r="L461" s="203"/>
      <c r="M461" s="203"/>
      <c r="N461" s="203"/>
      <c r="O461" s="203"/>
      <c r="P461" s="204"/>
      <c r="Q461" s="205"/>
      <c r="R461" s="198" t="s">
        <v>236</v>
      </c>
      <c r="S461" s="206" t="str">
        <f t="shared" ca="1" si="21"/>
        <v/>
      </c>
      <c r="T461" s="206" t="str">
        <f ca="1">IF(B461="","",IF(ISERROR(MATCH($J461,[3]SorP!$B$1:$B$6230,0)),"",INDIRECT("'SorP'!$A$"&amp;MATCH($J461,[3]SorP!$B$1:$B$6230,0))))</f>
        <v/>
      </c>
      <c r="U461" s="207"/>
      <c r="V461" s="208" t="e">
        <f>IF(C461="",NA(),IF(OR(C461="Smelter not listed",C461="Smelter not yet identified"),MATCH($B461&amp;$D461,'[3]Smelter Look-up'!$J:$J,0),MATCH($B461&amp;$C461,'[3]Smelter Look-up'!$J:$J,0)))</f>
        <v>#N/A</v>
      </c>
      <c r="X461" s="83">
        <f t="shared" si="22"/>
        <v>0</v>
      </c>
      <c r="AB461" s="84" t="str">
        <f t="shared" si="23"/>
        <v/>
      </c>
    </row>
    <row r="462" spans="1:28" s="83" customFormat="1" ht="20.25" customHeight="1">
      <c r="A462" s="206"/>
      <c r="B462" s="198" t="s">
        <v>236</v>
      </c>
      <c r="C462" s="199" t="s">
        <v>236</v>
      </c>
      <c r="D462" s="200"/>
      <c r="E462" s="198" t="s">
        <v>236</v>
      </c>
      <c r="F462" s="198" t="s">
        <v>236</v>
      </c>
      <c r="G462" s="198" t="s">
        <v>236</v>
      </c>
      <c r="H462" s="201" t="s">
        <v>236</v>
      </c>
      <c r="I462" s="202" t="s">
        <v>236</v>
      </c>
      <c r="J462" s="202" t="s">
        <v>236</v>
      </c>
      <c r="K462" s="203"/>
      <c r="L462" s="203"/>
      <c r="M462" s="203"/>
      <c r="N462" s="203"/>
      <c r="O462" s="203"/>
      <c r="P462" s="204"/>
      <c r="Q462" s="205"/>
      <c r="R462" s="198" t="s">
        <v>236</v>
      </c>
      <c r="S462" s="206" t="str">
        <f t="shared" ca="1" si="21"/>
        <v/>
      </c>
      <c r="T462" s="206" t="str">
        <f ca="1">IF(B462="","",IF(ISERROR(MATCH($J462,[3]SorP!$B$1:$B$6230,0)),"",INDIRECT("'SorP'!$A$"&amp;MATCH($J462,[3]SorP!$B$1:$B$6230,0))))</f>
        <v/>
      </c>
      <c r="U462" s="207"/>
      <c r="V462" s="208" t="e">
        <f>IF(C462="",NA(),IF(OR(C462="Smelter not listed",C462="Smelter not yet identified"),MATCH($B462&amp;$D462,'[3]Smelter Look-up'!$J:$J,0),MATCH($B462&amp;$C462,'[3]Smelter Look-up'!$J:$J,0)))</f>
        <v>#N/A</v>
      </c>
      <c r="X462" s="83">
        <f t="shared" si="22"/>
        <v>0</v>
      </c>
      <c r="AB462" s="84" t="str">
        <f t="shared" si="23"/>
        <v/>
      </c>
    </row>
    <row r="463" spans="1:28" s="83" customFormat="1" ht="20.25" customHeight="1">
      <c r="A463" s="206"/>
      <c r="B463" s="198" t="s">
        <v>236</v>
      </c>
      <c r="C463" s="199" t="s">
        <v>236</v>
      </c>
      <c r="D463" s="200"/>
      <c r="E463" s="198" t="s">
        <v>236</v>
      </c>
      <c r="F463" s="198" t="s">
        <v>236</v>
      </c>
      <c r="G463" s="198" t="s">
        <v>236</v>
      </c>
      <c r="H463" s="201" t="s">
        <v>236</v>
      </c>
      <c r="I463" s="202" t="s">
        <v>236</v>
      </c>
      <c r="J463" s="202" t="s">
        <v>236</v>
      </c>
      <c r="K463" s="203"/>
      <c r="L463" s="203"/>
      <c r="M463" s="203"/>
      <c r="N463" s="203"/>
      <c r="O463" s="203"/>
      <c r="P463" s="204"/>
      <c r="Q463" s="205"/>
      <c r="R463" s="198" t="s">
        <v>236</v>
      </c>
      <c r="S463" s="206" t="str">
        <f t="shared" ca="1" si="21"/>
        <v/>
      </c>
      <c r="T463" s="206" t="str">
        <f ca="1">IF(B463="","",IF(ISERROR(MATCH($J463,[3]SorP!$B$1:$B$6230,0)),"",INDIRECT("'SorP'!$A$"&amp;MATCH($J463,[3]SorP!$B$1:$B$6230,0))))</f>
        <v/>
      </c>
      <c r="U463" s="207"/>
      <c r="V463" s="208" t="e">
        <f>IF(C463="",NA(),IF(OR(C463="Smelter not listed",C463="Smelter not yet identified"),MATCH($B463&amp;$D463,'[3]Smelter Look-up'!$J:$J,0),MATCH($B463&amp;$C463,'[3]Smelter Look-up'!$J:$J,0)))</f>
        <v>#N/A</v>
      </c>
      <c r="X463" s="83">
        <f t="shared" si="22"/>
        <v>0</v>
      </c>
      <c r="AB463" s="84" t="str">
        <f t="shared" si="23"/>
        <v/>
      </c>
    </row>
    <row r="464" spans="1:28" s="83" customFormat="1" ht="20.25" customHeight="1">
      <c r="A464" s="206"/>
      <c r="B464" s="198" t="s">
        <v>236</v>
      </c>
      <c r="C464" s="199" t="s">
        <v>236</v>
      </c>
      <c r="D464" s="200"/>
      <c r="E464" s="198" t="s">
        <v>236</v>
      </c>
      <c r="F464" s="198" t="s">
        <v>236</v>
      </c>
      <c r="G464" s="198" t="s">
        <v>236</v>
      </c>
      <c r="H464" s="201" t="s">
        <v>236</v>
      </c>
      <c r="I464" s="202" t="s">
        <v>236</v>
      </c>
      <c r="J464" s="202" t="s">
        <v>236</v>
      </c>
      <c r="K464" s="203"/>
      <c r="L464" s="203"/>
      <c r="M464" s="203"/>
      <c r="N464" s="203"/>
      <c r="O464" s="203"/>
      <c r="P464" s="204"/>
      <c r="Q464" s="205"/>
      <c r="R464" s="198" t="s">
        <v>236</v>
      </c>
      <c r="S464" s="206" t="str">
        <f t="shared" ca="1" si="21"/>
        <v/>
      </c>
      <c r="T464" s="206" t="str">
        <f ca="1">IF(B464="","",IF(ISERROR(MATCH($J464,[3]SorP!$B$1:$B$6230,0)),"",INDIRECT("'SorP'!$A$"&amp;MATCH($J464,[3]SorP!$B$1:$B$6230,0))))</f>
        <v/>
      </c>
      <c r="U464" s="207"/>
      <c r="V464" s="208" t="e">
        <f>IF(C464="",NA(),IF(OR(C464="Smelter not listed",C464="Smelter not yet identified"),MATCH($B464&amp;$D464,'[3]Smelter Look-up'!$J:$J,0),MATCH($B464&amp;$C464,'[3]Smelter Look-up'!$J:$J,0)))</f>
        <v>#N/A</v>
      </c>
      <c r="X464" s="83">
        <f t="shared" si="22"/>
        <v>0</v>
      </c>
      <c r="AB464" s="84" t="str">
        <f t="shared" si="23"/>
        <v/>
      </c>
    </row>
    <row r="465" spans="1:28" s="83" customFormat="1" ht="20.25" customHeight="1">
      <c r="A465" s="206"/>
      <c r="B465" s="198" t="s">
        <v>236</v>
      </c>
      <c r="C465" s="199" t="s">
        <v>236</v>
      </c>
      <c r="D465" s="200"/>
      <c r="E465" s="198" t="s">
        <v>236</v>
      </c>
      <c r="F465" s="198" t="s">
        <v>236</v>
      </c>
      <c r="G465" s="198" t="s">
        <v>236</v>
      </c>
      <c r="H465" s="201" t="s">
        <v>236</v>
      </c>
      <c r="I465" s="202" t="s">
        <v>236</v>
      </c>
      <c r="J465" s="202" t="s">
        <v>236</v>
      </c>
      <c r="K465" s="203"/>
      <c r="L465" s="203"/>
      <c r="M465" s="203"/>
      <c r="N465" s="203"/>
      <c r="O465" s="203"/>
      <c r="P465" s="204"/>
      <c r="Q465" s="205"/>
      <c r="R465" s="198" t="s">
        <v>236</v>
      </c>
      <c r="S465" s="206" t="str">
        <f t="shared" ca="1" si="21"/>
        <v/>
      </c>
      <c r="T465" s="206" t="str">
        <f ca="1">IF(B465="","",IF(ISERROR(MATCH($J465,[3]SorP!$B$1:$B$6230,0)),"",INDIRECT("'SorP'!$A$"&amp;MATCH($J465,[3]SorP!$B$1:$B$6230,0))))</f>
        <v/>
      </c>
      <c r="U465" s="207"/>
      <c r="V465" s="208" t="e">
        <f>IF(C465="",NA(),IF(OR(C465="Smelter not listed",C465="Smelter not yet identified"),MATCH($B465&amp;$D465,'[3]Smelter Look-up'!$J:$J,0),MATCH($B465&amp;$C465,'[3]Smelter Look-up'!$J:$J,0)))</f>
        <v>#N/A</v>
      </c>
      <c r="X465" s="83">
        <f t="shared" si="22"/>
        <v>0</v>
      </c>
      <c r="AB465" s="84" t="str">
        <f t="shared" si="23"/>
        <v/>
      </c>
    </row>
    <row r="466" spans="1:28" s="83" customFormat="1" ht="20.25" customHeight="1">
      <c r="A466" s="206"/>
      <c r="B466" s="198" t="s">
        <v>236</v>
      </c>
      <c r="C466" s="199" t="s">
        <v>236</v>
      </c>
      <c r="D466" s="200"/>
      <c r="E466" s="198" t="s">
        <v>236</v>
      </c>
      <c r="F466" s="198" t="s">
        <v>236</v>
      </c>
      <c r="G466" s="198" t="s">
        <v>236</v>
      </c>
      <c r="H466" s="201" t="s">
        <v>236</v>
      </c>
      <c r="I466" s="202" t="s">
        <v>236</v>
      </c>
      <c r="J466" s="202" t="s">
        <v>236</v>
      </c>
      <c r="K466" s="203"/>
      <c r="L466" s="203"/>
      <c r="M466" s="203"/>
      <c r="N466" s="203"/>
      <c r="O466" s="203"/>
      <c r="P466" s="204"/>
      <c r="Q466" s="205"/>
      <c r="R466" s="198" t="s">
        <v>236</v>
      </c>
      <c r="S466" s="206" t="str">
        <f t="shared" ca="1" si="21"/>
        <v/>
      </c>
      <c r="T466" s="206" t="str">
        <f ca="1">IF(B466="","",IF(ISERROR(MATCH($J466,[3]SorP!$B$1:$B$6230,0)),"",INDIRECT("'SorP'!$A$"&amp;MATCH($J466,[3]SorP!$B$1:$B$6230,0))))</f>
        <v/>
      </c>
      <c r="U466" s="207"/>
      <c r="V466" s="208" t="e">
        <f>IF(C466="",NA(),IF(OR(C466="Smelter not listed",C466="Smelter not yet identified"),MATCH($B466&amp;$D466,'[3]Smelter Look-up'!$J:$J,0),MATCH($B466&amp;$C466,'[3]Smelter Look-up'!$J:$J,0)))</f>
        <v>#N/A</v>
      </c>
      <c r="X466" s="83">
        <f t="shared" si="22"/>
        <v>0</v>
      </c>
      <c r="AB466" s="84" t="str">
        <f t="shared" si="23"/>
        <v/>
      </c>
    </row>
    <row r="467" spans="1:28" s="83" customFormat="1" ht="20.25" customHeight="1">
      <c r="A467" s="206"/>
      <c r="B467" s="198" t="s">
        <v>236</v>
      </c>
      <c r="C467" s="199" t="s">
        <v>236</v>
      </c>
      <c r="D467" s="200"/>
      <c r="E467" s="198" t="s">
        <v>236</v>
      </c>
      <c r="F467" s="198" t="s">
        <v>236</v>
      </c>
      <c r="G467" s="198" t="s">
        <v>236</v>
      </c>
      <c r="H467" s="201" t="s">
        <v>236</v>
      </c>
      <c r="I467" s="202" t="s">
        <v>236</v>
      </c>
      <c r="J467" s="202" t="s">
        <v>236</v>
      </c>
      <c r="K467" s="203"/>
      <c r="L467" s="203"/>
      <c r="M467" s="203"/>
      <c r="N467" s="203"/>
      <c r="O467" s="203"/>
      <c r="P467" s="204"/>
      <c r="Q467" s="205"/>
      <c r="R467" s="198" t="s">
        <v>236</v>
      </c>
      <c r="S467" s="206" t="str">
        <f t="shared" ca="1" si="21"/>
        <v/>
      </c>
      <c r="T467" s="206" t="str">
        <f ca="1">IF(B467="","",IF(ISERROR(MATCH($J467,[3]SorP!$B$1:$B$6230,0)),"",INDIRECT("'SorP'!$A$"&amp;MATCH($J467,[3]SorP!$B$1:$B$6230,0))))</f>
        <v/>
      </c>
      <c r="U467" s="207"/>
      <c r="V467" s="208" t="e">
        <f>IF(C467="",NA(),IF(OR(C467="Smelter not listed",C467="Smelter not yet identified"),MATCH($B467&amp;$D467,'[3]Smelter Look-up'!$J:$J,0),MATCH($B467&amp;$C467,'[3]Smelter Look-up'!$J:$J,0)))</f>
        <v>#N/A</v>
      </c>
      <c r="X467" s="83">
        <f t="shared" si="22"/>
        <v>0</v>
      </c>
      <c r="AB467" s="84" t="str">
        <f t="shared" si="23"/>
        <v/>
      </c>
    </row>
    <row r="468" spans="1:28" s="83" customFormat="1" ht="20.25" customHeight="1">
      <c r="A468" s="206"/>
      <c r="B468" s="198" t="s">
        <v>236</v>
      </c>
      <c r="C468" s="199" t="s">
        <v>236</v>
      </c>
      <c r="D468" s="200"/>
      <c r="E468" s="198" t="s">
        <v>236</v>
      </c>
      <c r="F468" s="198" t="s">
        <v>236</v>
      </c>
      <c r="G468" s="198" t="s">
        <v>236</v>
      </c>
      <c r="H468" s="201" t="s">
        <v>236</v>
      </c>
      <c r="I468" s="202" t="s">
        <v>236</v>
      </c>
      <c r="J468" s="202" t="s">
        <v>236</v>
      </c>
      <c r="K468" s="203"/>
      <c r="L468" s="203"/>
      <c r="M468" s="203"/>
      <c r="N468" s="203"/>
      <c r="O468" s="203"/>
      <c r="P468" s="204"/>
      <c r="Q468" s="205"/>
      <c r="R468" s="198" t="s">
        <v>236</v>
      </c>
      <c r="S468" s="206" t="str">
        <f t="shared" ca="1" si="21"/>
        <v/>
      </c>
      <c r="T468" s="206" t="str">
        <f ca="1">IF(B468="","",IF(ISERROR(MATCH($J468,[3]SorP!$B$1:$B$6230,0)),"",INDIRECT("'SorP'!$A$"&amp;MATCH($J468,[3]SorP!$B$1:$B$6230,0))))</f>
        <v/>
      </c>
      <c r="U468" s="207"/>
      <c r="V468" s="208" t="e">
        <f>IF(C468="",NA(),IF(OR(C468="Smelter not listed",C468="Smelter not yet identified"),MATCH($B468&amp;$D468,'[3]Smelter Look-up'!$J:$J,0),MATCH($B468&amp;$C468,'[3]Smelter Look-up'!$J:$J,0)))</f>
        <v>#N/A</v>
      </c>
      <c r="X468" s="83">
        <f t="shared" si="22"/>
        <v>0</v>
      </c>
      <c r="AB468" s="84" t="str">
        <f t="shared" si="23"/>
        <v/>
      </c>
    </row>
    <row r="469" spans="1:28" s="83" customFormat="1" ht="20.25" customHeight="1">
      <c r="A469" s="206"/>
      <c r="B469" s="198" t="s">
        <v>236</v>
      </c>
      <c r="C469" s="199" t="s">
        <v>236</v>
      </c>
      <c r="D469" s="200"/>
      <c r="E469" s="198" t="s">
        <v>236</v>
      </c>
      <c r="F469" s="198" t="s">
        <v>236</v>
      </c>
      <c r="G469" s="198" t="s">
        <v>236</v>
      </c>
      <c r="H469" s="201" t="s">
        <v>236</v>
      </c>
      <c r="I469" s="202" t="s">
        <v>236</v>
      </c>
      <c r="J469" s="202" t="s">
        <v>236</v>
      </c>
      <c r="K469" s="203"/>
      <c r="L469" s="203"/>
      <c r="M469" s="203"/>
      <c r="N469" s="203"/>
      <c r="O469" s="203"/>
      <c r="P469" s="204"/>
      <c r="Q469" s="205"/>
      <c r="R469" s="198" t="s">
        <v>236</v>
      </c>
      <c r="S469" s="206" t="str">
        <f t="shared" ca="1" si="21"/>
        <v/>
      </c>
      <c r="T469" s="206" t="str">
        <f ca="1">IF(B469="","",IF(ISERROR(MATCH($J469,[3]SorP!$B$1:$B$6230,0)),"",INDIRECT("'SorP'!$A$"&amp;MATCH($J469,[3]SorP!$B$1:$B$6230,0))))</f>
        <v/>
      </c>
      <c r="U469" s="207"/>
      <c r="V469" s="208" t="e">
        <f>IF(C469="",NA(),IF(OR(C469="Smelter not listed",C469="Smelter not yet identified"),MATCH($B469&amp;$D469,'[3]Smelter Look-up'!$J:$J,0),MATCH($B469&amp;$C469,'[3]Smelter Look-up'!$J:$J,0)))</f>
        <v>#N/A</v>
      </c>
      <c r="X469" s="83">
        <f t="shared" si="22"/>
        <v>0</v>
      </c>
      <c r="AB469" s="84" t="str">
        <f t="shared" si="23"/>
        <v/>
      </c>
    </row>
    <row r="470" spans="1:28" s="83" customFormat="1" ht="20.25" customHeight="1">
      <c r="A470" s="206"/>
      <c r="B470" s="198" t="s">
        <v>236</v>
      </c>
      <c r="C470" s="199" t="s">
        <v>236</v>
      </c>
      <c r="D470" s="200"/>
      <c r="E470" s="198" t="s">
        <v>236</v>
      </c>
      <c r="F470" s="198" t="s">
        <v>236</v>
      </c>
      <c r="G470" s="198" t="s">
        <v>236</v>
      </c>
      <c r="H470" s="201" t="s">
        <v>236</v>
      </c>
      <c r="I470" s="202" t="s">
        <v>236</v>
      </c>
      <c r="J470" s="202" t="s">
        <v>236</v>
      </c>
      <c r="K470" s="203"/>
      <c r="L470" s="203"/>
      <c r="M470" s="203"/>
      <c r="N470" s="203"/>
      <c r="O470" s="203"/>
      <c r="P470" s="204"/>
      <c r="Q470" s="205"/>
      <c r="R470" s="198" t="s">
        <v>236</v>
      </c>
      <c r="S470" s="206" t="str">
        <f t="shared" ca="1" si="21"/>
        <v/>
      </c>
      <c r="T470" s="206" t="str">
        <f ca="1">IF(B470="","",IF(ISERROR(MATCH($J470,[3]SorP!$B$1:$B$6230,0)),"",INDIRECT("'SorP'!$A$"&amp;MATCH($J470,[3]SorP!$B$1:$B$6230,0))))</f>
        <v/>
      </c>
      <c r="U470" s="207"/>
      <c r="V470" s="208" t="e">
        <f>IF(C470="",NA(),IF(OR(C470="Smelter not listed",C470="Smelter not yet identified"),MATCH($B470&amp;$D470,'[3]Smelter Look-up'!$J:$J,0),MATCH($B470&amp;$C470,'[3]Smelter Look-up'!$J:$J,0)))</f>
        <v>#N/A</v>
      </c>
      <c r="X470" s="83">
        <f t="shared" si="22"/>
        <v>0</v>
      </c>
      <c r="AB470" s="84" t="str">
        <f t="shared" si="23"/>
        <v/>
      </c>
    </row>
    <row r="471" spans="1:28" s="83" customFormat="1" ht="20.25" customHeight="1">
      <c r="A471" s="206"/>
      <c r="B471" s="198" t="s">
        <v>236</v>
      </c>
      <c r="C471" s="199" t="s">
        <v>236</v>
      </c>
      <c r="D471" s="200"/>
      <c r="E471" s="198" t="s">
        <v>236</v>
      </c>
      <c r="F471" s="198" t="s">
        <v>236</v>
      </c>
      <c r="G471" s="198" t="s">
        <v>236</v>
      </c>
      <c r="H471" s="201" t="s">
        <v>236</v>
      </c>
      <c r="I471" s="202" t="s">
        <v>236</v>
      </c>
      <c r="J471" s="202" t="s">
        <v>236</v>
      </c>
      <c r="K471" s="203"/>
      <c r="L471" s="203"/>
      <c r="M471" s="203"/>
      <c r="N471" s="203"/>
      <c r="O471" s="203"/>
      <c r="P471" s="204"/>
      <c r="Q471" s="205"/>
      <c r="R471" s="198" t="s">
        <v>236</v>
      </c>
      <c r="S471" s="206" t="str">
        <f t="shared" ca="1" si="21"/>
        <v/>
      </c>
      <c r="T471" s="206" t="str">
        <f ca="1">IF(B471="","",IF(ISERROR(MATCH($J471,[3]SorP!$B$1:$B$6230,0)),"",INDIRECT("'SorP'!$A$"&amp;MATCH($J471,[3]SorP!$B$1:$B$6230,0))))</f>
        <v/>
      </c>
      <c r="U471" s="207"/>
      <c r="V471" s="208" t="e">
        <f>IF(C471="",NA(),IF(OR(C471="Smelter not listed",C471="Smelter not yet identified"),MATCH($B471&amp;$D471,'[3]Smelter Look-up'!$J:$J,0),MATCH($B471&amp;$C471,'[3]Smelter Look-up'!$J:$J,0)))</f>
        <v>#N/A</v>
      </c>
      <c r="X471" s="83">
        <f t="shared" si="22"/>
        <v>0</v>
      </c>
      <c r="AB471" s="84" t="str">
        <f t="shared" si="23"/>
        <v/>
      </c>
    </row>
    <row r="472" spans="1:28" s="83" customFormat="1" ht="20.25" customHeight="1">
      <c r="A472" s="206"/>
      <c r="B472" s="198" t="s">
        <v>236</v>
      </c>
      <c r="C472" s="199" t="s">
        <v>236</v>
      </c>
      <c r="D472" s="200"/>
      <c r="E472" s="198" t="s">
        <v>236</v>
      </c>
      <c r="F472" s="198" t="s">
        <v>236</v>
      </c>
      <c r="G472" s="198" t="s">
        <v>236</v>
      </c>
      <c r="H472" s="201" t="s">
        <v>236</v>
      </c>
      <c r="I472" s="202" t="s">
        <v>236</v>
      </c>
      <c r="J472" s="202" t="s">
        <v>236</v>
      </c>
      <c r="K472" s="203"/>
      <c r="L472" s="203"/>
      <c r="M472" s="203"/>
      <c r="N472" s="203"/>
      <c r="O472" s="203"/>
      <c r="P472" s="204"/>
      <c r="Q472" s="205"/>
      <c r="R472" s="198" t="s">
        <v>236</v>
      </c>
      <c r="S472" s="206" t="str">
        <f t="shared" ca="1" si="21"/>
        <v/>
      </c>
      <c r="T472" s="206" t="str">
        <f ca="1">IF(B472="","",IF(ISERROR(MATCH($J472,[3]SorP!$B$1:$B$6230,0)),"",INDIRECT("'SorP'!$A$"&amp;MATCH($J472,[3]SorP!$B$1:$B$6230,0))))</f>
        <v/>
      </c>
      <c r="U472" s="207"/>
      <c r="V472" s="208" t="e">
        <f>IF(C472="",NA(),IF(OR(C472="Smelter not listed",C472="Smelter not yet identified"),MATCH($B472&amp;$D472,'[3]Smelter Look-up'!$J:$J,0),MATCH($B472&amp;$C472,'[3]Smelter Look-up'!$J:$J,0)))</f>
        <v>#N/A</v>
      </c>
      <c r="X472" s="83">
        <f t="shared" si="22"/>
        <v>0</v>
      </c>
      <c r="AB472" s="84" t="str">
        <f t="shared" si="23"/>
        <v/>
      </c>
    </row>
    <row r="473" spans="1:28" s="83" customFormat="1" ht="20.25" customHeight="1">
      <c r="A473" s="206"/>
      <c r="B473" s="198" t="s">
        <v>236</v>
      </c>
      <c r="C473" s="199" t="s">
        <v>236</v>
      </c>
      <c r="D473" s="200"/>
      <c r="E473" s="198" t="s">
        <v>236</v>
      </c>
      <c r="F473" s="198" t="s">
        <v>236</v>
      </c>
      <c r="G473" s="198" t="s">
        <v>236</v>
      </c>
      <c r="H473" s="201" t="s">
        <v>236</v>
      </c>
      <c r="I473" s="202" t="s">
        <v>236</v>
      </c>
      <c r="J473" s="202" t="s">
        <v>236</v>
      </c>
      <c r="K473" s="203"/>
      <c r="L473" s="203"/>
      <c r="M473" s="203"/>
      <c r="N473" s="203"/>
      <c r="O473" s="203"/>
      <c r="P473" s="204"/>
      <c r="Q473" s="205"/>
      <c r="R473" s="198" t="s">
        <v>236</v>
      </c>
      <c r="S473" s="206" t="str">
        <f t="shared" ca="1" si="21"/>
        <v/>
      </c>
      <c r="T473" s="206" t="str">
        <f ca="1">IF(B473="","",IF(ISERROR(MATCH($J473,[3]SorP!$B$1:$B$6230,0)),"",INDIRECT("'SorP'!$A$"&amp;MATCH($J473,[3]SorP!$B$1:$B$6230,0))))</f>
        <v/>
      </c>
      <c r="U473" s="207"/>
      <c r="V473" s="208" t="e">
        <f>IF(C473="",NA(),IF(OR(C473="Smelter not listed",C473="Smelter not yet identified"),MATCH($B473&amp;$D473,'[3]Smelter Look-up'!$J:$J,0),MATCH($B473&amp;$C473,'[3]Smelter Look-up'!$J:$J,0)))</f>
        <v>#N/A</v>
      </c>
      <c r="X473" s="83">
        <f t="shared" si="22"/>
        <v>0</v>
      </c>
      <c r="AB473" s="84" t="str">
        <f t="shared" si="23"/>
        <v/>
      </c>
    </row>
    <row r="474" spans="1:28" s="83" customFormat="1" ht="20.25" customHeight="1">
      <c r="A474" s="206"/>
      <c r="B474" s="198" t="s">
        <v>236</v>
      </c>
      <c r="C474" s="199" t="s">
        <v>236</v>
      </c>
      <c r="D474" s="200"/>
      <c r="E474" s="198" t="s">
        <v>236</v>
      </c>
      <c r="F474" s="198" t="s">
        <v>236</v>
      </c>
      <c r="G474" s="198" t="s">
        <v>236</v>
      </c>
      <c r="H474" s="201" t="s">
        <v>236</v>
      </c>
      <c r="I474" s="202" t="s">
        <v>236</v>
      </c>
      <c r="J474" s="202" t="s">
        <v>236</v>
      </c>
      <c r="K474" s="203"/>
      <c r="L474" s="203"/>
      <c r="M474" s="203"/>
      <c r="N474" s="203"/>
      <c r="O474" s="203"/>
      <c r="P474" s="204"/>
      <c r="Q474" s="205"/>
      <c r="R474" s="198" t="s">
        <v>236</v>
      </c>
      <c r="S474" s="206" t="str">
        <f t="shared" ca="1" si="21"/>
        <v/>
      </c>
      <c r="T474" s="206" t="str">
        <f ca="1">IF(B474="","",IF(ISERROR(MATCH($J474,[3]SorP!$B$1:$B$6230,0)),"",INDIRECT("'SorP'!$A$"&amp;MATCH($J474,[3]SorP!$B$1:$B$6230,0))))</f>
        <v/>
      </c>
      <c r="U474" s="207"/>
      <c r="V474" s="208" t="e">
        <f>IF(C474="",NA(),IF(OR(C474="Smelter not listed",C474="Smelter not yet identified"),MATCH($B474&amp;$D474,'[3]Smelter Look-up'!$J:$J,0),MATCH($B474&amp;$C474,'[3]Smelter Look-up'!$J:$J,0)))</f>
        <v>#N/A</v>
      </c>
      <c r="X474" s="83">
        <f t="shared" si="22"/>
        <v>0</v>
      </c>
      <c r="AB474" s="84" t="str">
        <f t="shared" si="23"/>
        <v/>
      </c>
    </row>
    <row r="475" spans="1:28" s="83" customFormat="1" ht="20.25" customHeight="1">
      <c r="A475" s="206"/>
      <c r="B475" s="198" t="s">
        <v>236</v>
      </c>
      <c r="C475" s="199" t="s">
        <v>236</v>
      </c>
      <c r="D475" s="200"/>
      <c r="E475" s="198" t="s">
        <v>236</v>
      </c>
      <c r="F475" s="198" t="s">
        <v>236</v>
      </c>
      <c r="G475" s="198" t="s">
        <v>236</v>
      </c>
      <c r="H475" s="201" t="s">
        <v>236</v>
      </c>
      <c r="I475" s="202" t="s">
        <v>236</v>
      </c>
      <c r="J475" s="202" t="s">
        <v>236</v>
      </c>
      <c r="K475" s="203"/>
      <c r="L475" s="203"/>
      <c r="M475" s="203"/>
      <c r="N475" s="203"/>
      <c r="O475" s="203"/>
      <c r="P475" s="204"/>
      <c r="Q475" s="205"/>
      <c r="R475" s="198" t="s">
        <v>236</v>
      </c>
      <c r="S475" s="206" t="str">
        <f t="shared" ca="1" si="21"/>
        <v/>
      </c>
      <c r="T475" s="206" t="str">
        <f ca="1">IF(B475="","",IF(ISERROR(MATCH($J475,[3]SorP!$B$1:$B$6230,0)),"",INDIRECT("'SorP'!$A$"&amp;MATCH($J475,[3]SorP!$B$1:$B$6230,0))))</f>
        <v/>
      </c>
      <c r="U475" s="207"/>
      <c r="V475" s="208" t="e">
        <f>IF(C475="",NA(),IF(OR(C475="Smelter not listed",C475="Smelter not yet identified"),MATCH($B475&amp;$D475,'[3]Smelter Look-up'!$J:$J,0),MATCH($B475&amp;$C475,'[3]Smelter Look-up'!$J:$J,0)))</f>
        <v>#N/A</v>
      </c>
      <c r="X475" s="83">
        <f t="shared" si="22"/>
        <v>0</v>
      </c>
      <c r="AB475" s="84" t="str">
        <f t="shared" si="23"/>
        <v/>
      </c>
    </row>
    <row r="476" spans="1:28" s="83" customFormat="1" ht="20.25" customHeight="1">
      <c r="A476" s="206"/>
      <c r="B476" s="198" t="s">
        <v>236</v>
      </c>
      <c r="C476" s="199" t="s">
        <v>236</v>
      </c>
      <c r="D476" s="200"/>
      <c r="E476" s="198" t="s">
        <v>236</v>
      </c>
      <c r="F476" s="198" t="s">
        <v>236</v>
      </c>
      <c r="G476" s="198" t="s">
        <v>236</v>
      </c>
      <c r="H476" s="201" t="s">
        <v>236</v>
      </c>
      <c r="I476" s="202" t="s">
        <v>236</v>
      </c>
      <c r="J476" s="202" t="s">
        <v>236</v>
      </c>
      <c r="K476" s="203"/>
      <c r="L476" s="203"/>
      <c r="M476" s="203"/>
      <c r="N476" s="203"/>
      <c r="O476" s="203"/>
      <c r="P476" s="204"/>
      <c r="Q476" s="205"/>
      <c r="R476" s="198" t="s">
        <v>236</v>
      </c>
      <c r="S476" s="206" t="str">
        <f t="shared" ca="1" si="21"/>
        <v/>
      </c>
      <c r="T476" s="206" t="str">
        <f ca="1">IF(B476="","",IF(ISERROR(MATCH($J476,[3]SorP!$B$1:$B$6230,0)),"",INDIRECT("'SorP'!$A$"&amp;MATCH($J476,[3]SorP!$B$1:$B$6230,0))))</f>
        <v/>
      </c>
      <c r="U476" s="207"/>
      <c r="V476" s="208" t="e">
        <f>IF(C476="",NA(),IF(OR(C476="Smelter not listed",C476="Smelter not yet identified"),MATCH($B476&amp;$D476,'[3]Smelter Look-up'!$J:$J,0),MATCH($B476&amp;$C476,'[3]Smelter Look-up'!$J:$J,0)))</f>
        <v>#N/A</v>
      </c>
      <c r="X476" s="83">
        <f t="shared" si="22"/>
        <v>0</v>
      </c>
      <c r="AB476" s="84" t="str">
        <f t="shared" si="23"/>
        <v/>
      </c>
    </row>
    <row r="477" spans="1:28" s="83" customFormat="1" ht="20.25" customHeight="1">
      <c r="A477" s="206"/>
      <c r="B477" s="198" t="s">
        <v>236</v>
      </c>
      <c r="C477" s="199" t="s">
        <v>236</v>
      </c>
      <c r="D477" s="200"/>
      <c r="E477" s="198" t="s">
        <v>236</v>
      </c>
      <c r="F477" s="198" t="s">
        <v>236</v>
      </c>
      <c r="G477" s="198" t="s">
        <v>236</v>
      </c>
      <c r="H477" s="201" t="s">
        <v>236</v>
      </c>
      <c r="I477" s="202" t="s">
        <v>236</v>
      </c>
      <c r="J477" s="202" t="s">
        <v>236</v>
      </c>
      <c r="K477" s="203"/>
      <c r="L477" s="203"/>
      <c r="M477" s="203"/>
      <c r="N477" s="203"/>
      <c r="O477" s="203"/>
      <c r="P477" s="204"/>
      <c r="Q477" s="205"/>
      <c r="R477" s="198" t="s">
        <v>236</v>
      </c>
      <c r="S477" s="206" t="str">
        <f t="shared" ca="1" si="21"/>
        <v/>
      </c>
      <c r="T477" s="206" t="str">
        <f ca="1">IF(B477="","",IF(ISERROR(MATCH($J477,[3]SorP!$B$1:$B$6230,0)),"",INDIRECT("'SorP'!$A$"&amp;MATCH($J477,[3]SorP!$B$1:$B$6230,0))))</f>
        <v/>
      </c>
      <c r="U477" s="207"/>
      <c r="V477" s="208" t="e">
        <f>IF(C477="",NA(),IF(OR(C477="Smelter not listed",C477="Smelter not yet identified"),MATCH($B477&amp;$D477,'[3]Smelter Look-up'!$J:$J,0),MATCH($B477&amp;$C477,'[3]Smelter Look-up'!$J:$J,0)))</f>
        <v>#N/A</v>
      </c>
      <c r="X477" s="83">
        <f t="shared" si="22"/>
        <v>0</v>
      </c>
      <c r="AB477" s="84" t="str">
        <f t="shared" si="23"/>
        <v/>
      </c>
    </row>
    <row r="478" spans="1:28" s="83" customFormat="1" ht="20.25" customHeight="1">
      <c r="A478" s="206"/>
      <c r="B478" s="198" t="s">
        <v>236</v>
      </c>
      <c r="C478" s="199" t="s">
        <v>236</v>
      </c>
      <c r="D478" s="200"/>
      <c r="E478" s="198" t="s">
        <v>236</v>
      </c>
      <c r="F478" s="198" t="s">
        <v>236</v>
      </c>
      <c r="G478" s="198" t="s">
        <v>236</v>
      </c>
      <c r="H478" s="201" t="s">
        <v>236</v>
      </c>
      <c r="I478" s="202" t="s">
        <v>236</v>
      </c>
      <c r="J478" s="202" t="s">
        <v>236</v>
      </c>
      <c r="K478" s="203"/>
      <c r="L478" s="203"/>
      <c r="M478" s="203"/>
      <c r="N478" s="203"/>
      <c r="O478" s="203"/>
      <c r="P478" s="204"/>
      <c r="Q478" s="205"/>
      <c r="R478" s="198" t="s">
        <v>236</v>
      </c>
      <c r="S478" s="206" t="str">
        <f t="shared" ca="1" si="21"/>
        <v/>
      </c>
      <c r="T478" s="206" t="str">
        <f ca="1">IF(B478="","",IF(ISERROR(MATCH($J478,[3]SorP!$B$1:$B$6230,0)),"",INDIRECT("'SorP'!$A$"&amp;MATCH($J478,[3]SorP!$B$1:$B$6230,0))))</f>
        <v/>
      </c>
      <c r="U478" s="207"/>
      <c r="V478" s="208" t="e">
        <f>IF(C478="",NA(),IF(OR(C478="Smelter not listed",C478="Smelter not yet identified"),MATCH($B478&amp;$D478,'[3]Smelter Look-up'!$J:$J,0),MATCH($B478&amp;$C478,'[3]Smelter Look-up'!$J:$J,0)))</f>
        <v>#N/A</v>
      </c>
      <c r="X478" s="83">
        <f t="shared" si="22"/>
        <v>0</v>
      </c>
      <c r="AB478" s="84" t="str">
        <f t="shared" si="23"/>
        <v/>
      </c>
    </row>
    <row r="479" spans="1:28" s="83" customFormat="1" ht="20.25" customHeight="1">
      <c r="A479" s="206"/>
      <c r="B479" s="198" t="s">
        <v>236</v>
      </c>
      <c r="C479" s="199" t="s">
        <v>236</v>
      </c>
      <c r="D479" s="200"/>
      <c r="E479" s="198" t="s">
        <v>236</v>
      </c>
      <c r="F479" s="198" t="s">
        <v>236</v>
      </c>
      <c r="G479" s="198" t="s">
        <v>236</v>
      </c>
      <c r="H479" s="201" t="s">
        <v>236</v>
      </c>
      <c r="I479" s="202" t="s">
        <v>236</v>
      </c>
      <c r="J479" s="202" t="s">
        <v>236</v>
      </c>
      <c r="K479" s="203"/>
      <c r="L479" s="203"/>
      <c r="M479" s="203"/>
      <c r="N479" s="203"/>
      <c r="O479" s="203"/>
      <c r="P479" s="204"/>
      <c r="Q479" s="205"/>
      <c r="R479" s="198" t="s">
        <v>236</v>
      </c>
      <c r="S479" s="206" t="str">
        <f t="shared" ca="1" si="21"/>
        <v/>
      </c>
      <c r="T479" s="206" t="str">
        <f ca="1">IF(B479="","",IF(ISERROR(MATCH($J479,[3]SorP!$B$1:$B$6230,0)),"",INDIRECT("'SorP'!$A$"&amp;MATCH($J479,[3]SorP!$B$1:$B$6230,0))))</f>
        <v/>
      </c>
      <c r="U479" s="207"/>
      <c r="V479" s="208" t="e">
        <f>IF(C479="",NA(),IF(OR(C479="Smelter not listed",C479="Smelter not yet identified"),MATCH($B479&amp;$D479,'[3]Smelter Look-up'!$J:$J,0),MATCH($B479&amp;$C479,'[3]Smelter Look-up'!$J:$J,0)))</f>
        <v>#N/A</v>
      </c>
      <c r="X479" s="83">
        <f t="shared" si="22"/>
        <v>0</v>
      </c>
      <c r="AB479" s="84" t="str">
        <f t="shared" si="23"/>
        <v/>
      </c>
    </row>
    <row r="480" spans="1:28" s="83" customFormat="1" ht="20.25" customHeight="1">
      <c r="A480" s="206"/>
      <c r="B480" s="198" t="s">
        <v>236</v>
      </c>
      <c r="C480" s="199" t="s">
        <v>236</v>
      </c>
      <c r="D480" s="200"/>
      <c r="E480" s="198" t="s">
        <v>236</v>
      </c>
      <c r="F480" s="198" t="s">
        <v>236</v>
      </c>
      <c r="G480" s="198" t="s">
        <v>236</v>
      </c>
      <c r="H480" s="201" t="s">
        <v>236</v>
      </c>
      <c r="I480" s="202" t="s">
        <v>236</v>
      </c>
      <c r="J480" s="202" t="s">
        <v>236</v>
      </c>
      <c r="K480" s="203"/>
      <c r="L480" s="203"/>
      <c r="M480" s="203"/>
      <c r="N480" s="203"/>
      <c r="O480" s="203"/>
      <c r="P480" s="204"/>
      <c r="Q480" s="205"/>
      <c r="R480" s="198" t="s">
        <v>236</v>
      </c>
      <c r="S480" s="206" t="str">
        <f t="shared" ca="1" si="21"/>
        <v/>
      </c>
      <c r="T480" s="206" t="str">
        <f ca="1">IF(B480="","",IF(ISERROR(MATCH($J480,[3]SorP!$B$1:$B$6230,0)),"",INDIRECT("'SorP'!$A$"&amp;MATCH($J480,[3]SorP!$B$1:$B$6230,0))))</f>
        <v/>
      </c>
      <c r="U480" s="207"/>
      <c r="V480" s="208" t="e">
        <f>IF(C480="",NA(),IF(OR(C480="Smelter not listed",C480="Smelter not yet identified"),MATCH($B480&amp;$D480,'[3]Smelter Look-up'!$J:$J,0),MATCH($B480&amp;$C480,'[3]Smelter Look-up'!$J:$J,0)))</f>
        <v>#N/A</v>
      </c>
      <c r="X480" s="83">
        <f t="shared" si="22"/>
        <v>0</v>
      </c>
      <c r="AB480" s="84" t="str">
        <f t="shared" si="23"/>
        <v/>
      </c>
    </row>
    <row r="481" spans="1:28" s="83" customFormat="1" ht="20.25" customHeight="1">
      <c r="A481" s="206"/>
      <c r="B481" s="198" t="s">
        <v>236</v>
      </c>
      <c r="C481" s="199" t="s">
        <v>236</v>
      </c>
      <c r="D481" s="200"/>
      <c r="E481" s="198" t="s">
        <v>236</v>
      </c>
      <c r="F481" s="198" t="s">
        <v>236</v>
      </c>
      <c r="G481" s="198" t="s">
        <v>236</v>
      </c>
      <c r="H481" s="201" t="s">
        <v>236</v>
      </c>
      <c r="I481" s="202" t="s">
        <v>236</v>
      </c>
      <c r="J481" s="202" t="s">
        <v>236</v>
      </c>
      <c r="K481" s="203"/>
      <c r="L481" s="203"/>
      <c r="M481" s="203"/>
      <c r="N481" s="203"/>
      <c r="O481" s="203"/>
      <c r="P481" s="204"/>
      <c r="Q481" s="205"/>
      <c r="R481" s="198" t="s">
        <v>236</v>
      </c>
      <c r="S481" s="206" t="str">
        <f t="shared" ca="1" si="21"/>
        <v/>
      </c>
      <c r="T481" s="206" t="str">
        <f ca="1">IF(B481="","",IF(ISERROR(MATCH($J481,[3]SorP!$B$1:$B$6230,0)),"",INDIRECT("'SorP'!$A$"&amp;MATCH($J481,[3]SorP!$B$1:$B$6230,0))))</f>
        <v/>
      </c>
      <c r="U481" s="207"/>
      <c r="V481" s="208" t="e">
        <f>IF(C481="",NA(),IF(OR(C481="Smelter not listed",C481="Smelter not yet identified"),MATCH($B481&amp;$D481,'[3]Smelter Look-up'!$J:$J,0),MATCH($B481&amp;$C481,'[3]Smelter Look-up'!$J:$J,0)))</f>
        <v>#N/A</v>
      </c>
      <c r="X481" s="83">
        <f t="shared" si="22"/>
        <v>0</v>
      </c>
      <c r="AB481" s="84" t="str">
        <f t="shared" si="23"/>
        <v/>
      </c>
    </row>
    <row r="482" spans="1:28" s="83" customFormat="1" ht="20.25" customHeight="1">
      <c r="A482" s="206"/>
      <c r="B482" s="198" t="s">
        <v>236</v>
      </c>
      <c r="C482" s="199" t="s">
        <v>236</v>
      </c>
      <c r="D482" s="200"/>
      <c r="E482" s="198" t="s">
        <v>236</v>
      </c>
      <c r="F482" s="198" t="s">
        <v>236</v>
      </c>
      <c r="G482" s="198" t="s">
        <v>236</v>
      </c>
      <c r="H482" s="201" t="s">
        <v>236</v>
      </c>
      <c r="I482" s="202" t="s">
        <v>236</v>
      </c>
      <c r="J482" s="202" t="s">
        <v>236</v>
      </c>
      <c r="K482" s="203"/>
      <c r="L482" s="203"/>
      <c r="M482" s="203"/>
      <c r="N482" s="203"/>
      <c r="O482" s="203"/>
      <c r="P482" s="204"/>
      <c r="Q482" s="205"/>
      <c r="R482" s="198" t="s">
        <v>236</v>
      </c>
      <c r="S482" s="206" t="str">
        <f t="shared" ca="1" si="21"/>
        <v/>
      </c>
      <c r="T482" s="206" t="str">
        <f ca="1">IF(B482="","",IF(ISERROR(MATCH($J482,[3]SorP!$B$1:$B$6230,0)),"",INDIRECT("'SorP'!$A$"&amp;MATCH($J482,[3]SorP!$B$1:$B$6230,0))))</f>
        <v/>
      </c>
      <c r="U482" s="207"/>
      <c r="V482" s="208" t="e">
        <f>IF(C482="",NA(),IF(OR(C482="Smelter not listed",C482="Smelter not yet identified"),MATCH($B482&amp;$D482,'[3]Smelter Look-up'!$J:$J,0),MATCH($B482&amp;$C482,'[3]Smelter Look-up'!$J:$J,0)))</f>
        <v>#N/A</v>
      </c>
      <c r="X482" s="83">
        <f t="shared" si="22"/>
        <v>0</v>
      </c>
      <c r="AB482" s="84" t="str">
        <f t="shared" si="23"/>
        <v/>
      </c>
    </row>
    <row r="483" spans="1:28" s="83" customFormat="1" ht="20.25" customHeight="1">
      <c r="A483" s="206"/>
      <c r="B483" s="198" t="s">
        <v>236</v>
      </c>
      <c r="C483" s="199" t="s">
        <v>236</v>
      </c>
      <c r="D483" s="200"/>
      <c r="E483" s="198" t="s">
        <v>236</v>
      </c>
      <c r="F483" s="198" t="s">
        <v>236</v>
      </c>
      <c r="G483" s="198" t="s">
        <v>236</v>
      </c>
      <c r="H483" s="201" t="s">
        <v>236</v>
      </c>
      <c r="I483" s="202" t="s">
        <v>236</v>
      </c>
      <c r="J483" s="202" t="s">
        <v>236</v>
      </c>
      <c r="K483" s="203"/>
      <c r="L483" s="203"/>
      <c r="M483" s="203"/>
      <c r="N483" s="203"/>
      <c r="O483" s="203"/>
      <c r="P483" s="204"/>
      <c r="Q483" s="205"/>
      <c r="R483" s="198" t="s">
        <v>236</v>
      </c>
      <c r="S483" s="206" t="str">
        <f t="shared" ca="1" si="21"/>
        <v/>
      </c>
      <c r="T483" s="206" t="str">
        <f ca="1">IF(B483="","",IF(ISERROR(MATCH($J483,[3]SorP!$B$1:$B$6230,0)),"",INDIRECT("'SorP'!$A$"&amp;MATCH($J483,[3]SorP!$B$1:$B$6230,0))))</f>
        <v/>
      </c>
      <c r="U483" s="207"/>
      <c r="V483" s="208" t="e">
        <f>IF(C483="",NA(),IF(OR(C483="Smelter not listed",C483="Smelter not yet identified"),MATCH($B483&amp;$D483,'[3]Smelter Look-up'!$J:$J,0),MATCH($B483&amp;$C483,'[3]Smelter Look-up'!$J:$J,0)))</f>
        <v>#N/A</v>
      </c>
      <c r="X483" s="83">
        <f t="shared" si="22"/>
        <v>0</v>
      </c>
      <c r="AB483" s="84" t="str">
        <f t="shared" si="23"/>
        <v/>
      </c>
    </row>
    <row r="484" spans="1:28" s="83" customFormat="1" ht="20.25" customHeight="1">
      <c r="A484" s="206"/>
      <c r="B484" s="198" t="s">
        <v>236</v>
      </c>
      <c r="C484" s="199" t="s">
        <v>236</v>
      </c>
      <c r="D484" s="200"/>
      <c r="E484" s="198" t="s">
        <v>236</v>
      </c>
      <c r="F484" s="198" t="s">
        <v>236</v>
      </c>
      <c r="G484" s="198" t="s">
        <v>236</v>
      </c>
      <c r="H484" s="201" t="s">
        <v>236</v>
      </c>
      <c r="I484" s="202" t="s">
        <v>236</v>
      </c>
      <c r="J484" s="202" t="s">
        <v>236</v>
      </c>
      <c r="K484" s="203"/>
      <c r="L484" s="203"/>
      <c r="M484" s="203"/>
      <c r="N484" s="203"/>
      <c r="O484" s="203"/>
      <c r="P484" s="204"/>
      <c r="Q484" s="205"/>
      <c r="R484" s="198" t="s">
        <v>236</v>
      </c>
      <c r="S484" s="206" t="str">
        <f t="shared" ca="1" si="21"/>
        <v/>
      </c>
      <c r="T484" s="206" t="str">
        <f ca="1">IF(B484="","",IF(ISERROR(MATCH($J484,[3]SorP!$B$1:$B$6230,0)),"",INDIRECT("'SorP'!$A$"&amp;MATCH($J484,[3]SorP!$B$1:$B$6230,0))))</f>
        <v/>
      </c>
      <c r="U484" s="207"/>
      <c r="V484" s="208" t="e">
        <f>IF(C484="",NA(),IF(OR(C484="Smelter not listed",C484="Smelter not yet identified"),MATCH($B484&amp;$D484,'[3]Smelter Look-up'!$J:$J,0),MATCH($B484&amp;$C484,'[3]Smelter Look-up'!$J:$J,0)))</f>
        <v>#N/A</v>
      </c>
      <c r="X484" s="83">
        <f t="shared" si="22"/>
        <v>0</v>
      </c>
      <c r="AB484" s="84" t="str">
        <f t="shared" si="23"/>
        <v/>
      </c>
    </row>
    <row r="485" spans="1:28" s="83" customFormat="1" ht="20.25" customHeight="1">
      <c r="A485" s="206"/>
      <c r="B485" s="198" t="s">
        <v>236</v>
      </c>
      <c r="C485" s="199" t="s">
        <v>236</v>
      </c>
      <c r="D485" s="200"/>
      <c r="E485" s="198" t="s">
        <v>236</v>
      </c>
      <c r="F485" s="198" t="s">
        <v>236</v>
      </c>
      <c r="G485" s="198" t="s">
        <v>236</v>
      </c>
      <c r="H485" s="201" t="s">
        <v>236</v>
      </c>
      <c r="I485" s="202" t="s">
        <v>236</v>
      </c>
      <c r="J485" s="202" t="s">
        <v>236</v>
      </c>
      <c r="K485" s="203"/>
      <c r="L485" s="203"/>
      <c r="M485" s="203"/>
      <c r="N485" s="203"/>
      <c r="O485" s="203"/>
      <c r="P485" s="204"/>
      <c r="Q485" s="205"/>
      <c r="R485" s="198" t="s">
        <v>236</v>
      </c>
      <c r="S485" s="206" t="str">
        <f t="shared" ca="1" si="21"/>
        <v/>
      </c>
      <c r="T485" s="206" t="str">
        <f ca="1">IF(B485="","",IF(ISERROR(MATCH($J485,[3]SorP!$B$1:$B$6230,0)),"",INDIRECT("'SorP'!$A$"&amp;MATCH($J485,[3]SorP!$B$1:$B$6230,0))))</f>
        <v/>
      </c>
      <c r="U485" s="207"/>
      <c r="V485" s="208" t="e">
        <f>IF(C485="",NA(),IF(OR(C485="Smelter not listed",C485="Smelter not yet identified"),MATCH($B485&amp;$D485,'[3]Smelter Look-up'!$J:$J,0),MATCH($B485&amp;$C485,'[3]Smelter Look-up'!$J:$J,0)))</f>
        <v>#N/A</v>
      </c>
      <c r="X485" s="83">
        <f t="shared" si="22"/>
        <v>0</v>
      </c>
      <c r="AB485" s="84" t="str">
        <f t="shared" si="23"/>
        <v/>
      </c>
    </row>
    <row r="486" spans="1:28" s="83" customFormat="1" ht="20.25" customHeight="1">
      <c r="A486" s="206"/>
      <c r="B486" s="198" t="s">
        <v>236</v>
      </c>
      <c r="C486" s="199" t="s">
        <v>236</v>
      </c>
      <c r="D486" s="200"/>
      <c r="E486" s="198" t="s">
        <v>236</v>
      </c>
      <c r="F486" s="198" t="s">
        <v>236</v>
      </c>
      <c r="G486" s="198" t="s">
        <v>236</v>
      </c>
      <c r="H486" s="201" t="s">
        <v>236</v>
      </c>
      <c r="I486" s="202" t="s">
        <v>236</v>
      </c>
      <c r="J486" s="202" t="s">
        <v>236</v>
      </c>
      <c r="K486" s="203"/>
      <c r="L486" s="203"/>
      <c r="M486" s="203"/>
      <c r="N486" s="203"/>
      <c r="O486" s="203"/>
      <c r="P486" s="204"/>
      <c r="Q486" s="205"/>
      <c r="R486" s="198" t="s">
        <v>236</v>
      </c>
      <c r="S486" s="206" t="str">
        <f t="shared" ca="1" si="21"/>
        <v/>
      </c>
      <c r="T486" s="206" t="str">
        <f ca="1">IF(B486="","",IF(ISERROR(MATCH($J486,[3]SorP!$B$1:$B$6230,0)),"",INDIRECT("'SorP'!$A$"&amp;MATCH($J486,[3]SorP!$B$1:$B$6230,0))))</f>
        <v/>
      </c>
      <c r="U486" s="207"/>
      <c r="V486" s="208" t="e">
        <f>IF(C486="",NA(),IF(OR(C486="Smelter not listed",C486="Smelter not yet identified"),MATCH($B486&amp;$D486,'[3]Smelter Look-up'!$J:$J,0),MATCH($B486&amp;$C486,'[3]Smelter Look-up'!$J:$J,0)))</f>
        <v>#N/A</v>
      </c>
      <c r="X486" s="83">
        <f t="shared" si="22"/>
        <v>0</v>
      </c>
      <c r="AB486" s="84" t="str">
        <f t="shared" si="23"/>
        <v/>
      </c>
    </row>
    <row r="487" spans="1:28" s="83" customFormat="1" ht="20.25" customHeight="1">
      <c r="A487" s="206"/>
      <c r="B487" s="198" t="s">
        <v>236</v>
      </c>
      <c r="C487" s="199" t="s">
        <v>236</v>
      </c>
      <c r="D487" s="200"/>
      <c r="E487" s="198" t="s">
        <v>236</v>
      </c>
      <c r="F487" s="198" t="s">
        <v>236</v>
      </c>
      <c r="G487" s="198" t="s">
        <v>236</v>
      </c>
      <c r="H487" s="201" t="s">
        <v>236</v>
      </c>
      <c r="I487" s="202" t="s">
        <v>236</v>
      </c>
      <c r="J487" s="202" t="s">
        <v>236</v>
      </c>
      <c r="K487" s="203"/>
      <c r="L487" s="203"/>
      <c r="M487" s="203"/>
      <c r="N487" s="203"/>
      <c r="O487" s="203"/>
      <c r="P487" s="204"/>
      <c r="Q487" s="205"/>
      <c r="R487" s="198" t="s">
        <v>236</v>
      </c>
      <c r="S487" s="206" t="str">
        <f t="shared" ca="1" si="21"/>
        <v/>
      </c>
      <c r="T487" s="206" t="str">
        <f ca="1">IF(B487="","",IF(ISERROR(MATCH($J487,[3]SorP!$B$1:$B$6230,0)),"",INDIRECT("'SorP'!$A$"&amp;MATCH($J487,[3]SorP!$B$1:$B$6230,0))))</f>
        <v/>
      </c>
      <c r="U487" s="207"/>
      <c r="V487" s="208" t="e">
        <f>IF(C487="",NA(),IF(OR(C487="Smelter not listed",C487="Smelter not yet identified"),MATCH($B487&amp;$D487,'[3]Smelter Look-up'!$J:$J,0),MATCH($B487&amp;$C487,'[3]Smelter Look-up'!$J:$J,0)))</f>
        <v>#N/A</v>
      </c>
      <c r="X487" s="83">
        <f t="shared" si="22"/>
        <v>0</v>
      </c>
      <c r="AB487" s="84" t="str">
        <f t="shared" si="23"/>
        <v/>
      </c>
    </row>
    <row r="488" spans="1:28" s="83" customFormat="1" ht="20.25" customHeight="1">
      <c r="A488" s="206"/>
      <c r="B488" s="198" t="s">
        <v>236</v>
      </c>
      <c r="C488" s="199" t="s">
        <v>236</v>
      </c>
      <c r="D488" s="200"/>
      <c r="E488" s="198" t="s">
        <v>236</v>
      </c>
      <c r="F488" s="198" t="s">
        <v>236</v>
      </c>
      <c r="G488" s="198" t="s">
        <v>236</v>
      </c>
      <c r="H488" s="201" t="s">
        <v>236</v>
      </c>
      <c r="I488" s="202" t="s">
        <v>236</v>
      </c>
      <c r="J488" s="202" t="s">
        <v>236</v>
      </c>
      <c r="K488" s="203"/>
      <c r="L488" s="203"/>
      <c r="M488" s="203"/>
      <c r="N488" s="203"/>
      <c r="O488" s="203"/>
      <c r="P488" s="204"/>
      <c r="Q488" s="205"/>
      <c r="R488" s="198" t="s">
        <v>236</v>
      </c>
      <c r="S488" s="206" t="str">
        <f t="shared" ref="S488:S551" ca="1" si="24">IF(B488="","",IF(ISERROR(MATCH($E488,CL,0)),"Unknown",INDIRECT("'C'!$A$"&amp;MATCH($E488,CL,0)+1)))</f>
        <v/>
      </c>
      <c r="T488" s="206" t="str">
        <f ca="1">IF(B488="","",IF(ISERROR(MATCH($J488,[3]SorP!$B$1:$B$6230,0)),"",INDIRECT("'SorP'!$A$"&amp;MATCH($J488,[3]SorP!$B$1:$B$6230,0))))</f>
        <v/>
      </c>
      <c r="U488" s="207"/>
      <c r="V488" s="208" t="e">
        <f>IF(C488="",NA(),IF(OR(C488="Smelter not listed",C488="Smelter not yet identified"),MATCH($B488&amp;$D488,'[3]Smelter Look-up'!$J:$J,0),MATCH($B488&amp;$C488,'[3]Smelter Look-up'!$J:$J,0)))</f>
        <v>#N/A</v>
      </c>
      <c r="X488" s="83">
        <f t="shared" si="22"/>
        <v>0</v>
      </c>
      <c r="AB488" s="84" t="str">
        <f t="shared" si="23"/>
        <v/>
      </c>
    </row>
    <row r="489" spans="1:28" s="83" customFormat="1" ht="20.25" customHeight="1">
      <c r="A489" s="206"/>
      <c r="B489" s="198" t="s">
        <v>236</v>
      </c>
      <c r="C489" s="199" t="s">
        <v>236</v>
      </c>
      <c r="D489" s="200"/>
      <c r="E489" s="198" t="s">
        <v>236</v>
      </c>
      <c r="F489" s="198" t="s">
        <v>236</v>
      </c>
      <c r="G489" s="198" t="s">
        <v>236</v>
      </c>
      <c r="H489" s="201" t="s">
        <v>236</v>
      </c>
      <c r="I489" s="202" t="s">
        <v>236</v>
      </c>
      <c r="J489" s="202" t="s">
        <v>236</v>
      </c>
      <c r="K489" s="203"/>
      <c r="L489" s="203"/>
      <c r="M489" s="203"/>
      <c r="N489" s="203"/>
      <c r="O489" s="203"/>
      <c r="P489" s="204"/>
      <c r="Q489" s="205"/>
      <c r="R489" s="198" t="s">
        <v>236</v>
      </c>
      <c r="S489" s="206" t="str">
        <f t="shared" ca="1" si="24"/>
        <v/>
      </c>
      <c r="T489" s="206" t="str">
        <f ca="1">IF(B489="","",IF(ISERROR(MATCH($J489,[3]SorP!$B$1:$B$6230,0)),"",INDIRECT("'SorP'!$A$"&amp;MATCH($J489,[3]SorP!$B$1:$B$6230,0))))</f>
        <v/>
      </c>
      <c r="U489" s="207"/>
      <c r="V489" s="208" t="e">
        <f>IF(C489="",NA(),IF(OR(C489="Smelter not listed",C489="Smelter not yet identified"),MATCH($B489&amp;$D489,'[3]Smelter Look-up'!$J:$J,0),MATCH($B489&amp;$C489,'[3]Smelter Look-up'!$J:$J,0)))</f>
        <v>#N/A</v>
      </c>
      <c r="X489" s="83">
        <f t="shared" si="22"/>
        <v>0</v>
      </c>
      <c r="AB489" s="84" t="str">
        <f t="shared" si="23"/>
        <v/>
      </c>
    </row>
    <row r="490" spans="1:28" s="83" customFormat="1" ht="20.25" customHeight="1">
      <c r="A490" s="206"/>
      <c r="B490" s="198" t="s">
        <v>236</v>
      </c>
      <c r="C490" s="199" t="s">
        <v>236</v>
      </c>
      <c r="D490" s="200"/>
      <c r="E490" s="198" t="s">
        <v>236</v>
      </c>
      <c r="F490" s="198" t="s">
        <v>236</v>
      </c>
      <c r="G490" s="198" t="s">
        <v>236</v>
      </c>
      <c r="H490" s="201" t="s">
        <v>236</v>
      </c>
      <c r="I490" s="202" t="s">
        <v>236</v>
      </c>
      <c r="J490" s="202" t="s">
        <v>236</v>
      </c>
      <c r="K490" s="203"/>
      <c r="L490" s="203"/>
      <c r="M490" s="203"/>
      <c r="N490" s="203"/>
      <c r="O490" s="203"/>
      <c r="P490" s="204"/>
      <c r="Q490" s="205"/>
      <c r="R490" s="198" t="s">
        <v>236</v>
      </c>
      <c r="S490" s="206" t="str">
        <f t="shared" ca="1" si="24"/>
        <v/>
      </c>
      <c r="T490" s="206" t="str">
        <f ca="1">IF(B490="","",IF(ISERROR(MATCH($J490,[3]SorP!$B$1:$B$6230,0)),"",INDIRECT("'SorP'!$A$"&amp;MATCH($J490,[3]SorP!$B$1:$B$6230,0))))</f>
        <v/>
      </c>
      <c r="U490" s="207"/>
      <c r="V490" s="208" t="e">
        <f>IF(C490="",NA(),IF(OR(C490="Smelter not listed",C490="Smelter not yet identified"),MATCH($B490&amp;$D490,'[3]Smelter Look-up'!$J:$J,0),MATCH($B490&amp;$C490,'[3]Smelter Look-up'!$J:$J,0)))</f>
        <v>#N/A</v>
      </c>
      <c r="X490" s="83">
        <f t="shared" si="22"/>
        <v>0</v>
      </c>
      <c r="AB490" s="84" t="str">
        <f t="shared" si="23"/>
        <v/>
      </c>
    </row>
    <row r="491" spans="1:28" s="83" customFormat="1" ht="20.25" customHeight="1">
      <c r="A491" s="206"/>
      <c r="B491" s="198" t="s">
        <v>236</v>
      </c>
      <c r="C491" s="199" t="s">
        <v>236</v>
      </c>
      <c r="D491" s="200"/>
      <c r="E491" s="198" t="s">
        <v>236</v>
      </c>
      <c r="F491" s="198" t="s">
        <v>236</v>
      </c>
      <c r="G491" s="198" t="s">
        <v>236</v>
      </c>
      <c r="H491" s="201" t="s">
        <v>236</v>
      </c>
      <c r="I491" s="202" t="s">
        <v>236</v>
      </c>
      <c r="J491" s="202" t="s">
        <v>236</v>
      </c>
      <c r="K491" s="203"/>
      <c r="L491" s="203"/>
      <c r="M491" s="203"/>
      <c r="N491" s="203"/>
      <c r="O491" s="203"/>
      <c r="P491" s="204"/>
      <c r="Q491" s="205"/>
      <c r="R491" s="198" t="s">
        <v>236</v>
      </c>
      <c r="S491" s="206" t="str">
        <f t="shared" ca="1" si="24"/>
        <v/>
      </c>
      <c r="T491" s="206" t="str">
        <f ca="1">IF(B491="","",IF(ISERROR(MATCH($J491,[3]SorP!$B$1:$B$6230,0)),"",INDIRECT("'SorP'!$A$"&amp;MATCH($J491,[3]SorP!$B$1:$B$6230,0))))</f>
        <v/>
      </c>
      <c r="U491" s="207"/>
      <c r="V491" s="208" t="e">
        <f>IF(C491="",NA(),IF(OR(C491="Smelter not listed",C491="Smelter not yet identified"),MATCH($B491&amp;$D491,'[3]Smelter Look-up'!$J:$J,0),MATCH($B491&amp;$C491,'[3]Smelter Look-up'!$J:$J,0)))</f>
        <v>#N/A</v>
      </c>
      <c r="X491" s="83">
        <f t="shared" si="22"/>
        <v>0</v>
      </c>
      <c r="AB491" s="84" t="str">
        <f t="shared" si="23"/>
        <v/>
      </c>
    </row>
    <row r="492" spans="1:28" s="83" customFormat="1" ht="20.25" customHeight="1">
      <c r="A492" s="206"/>
      <c r="B492" s="198" t="s">
        <v>236</v>
      </c>
      <c r="C492" s="199" t="s">
        <v>236</v>
      </c>
      <c r="D492" s="200"/>
      <c r="E492" s="198" t="s">
        <v>236</v>
      </c>
      <c r="F492" s="198" t="s">
        <v>236</v>
      </c>
      <c r="G492" s="198" t="s">
        <v>236</v>
      </c>
      <c r="H492" s="201" t="s">
        <v>236</v>
      </c>
      <c r="I492" s="202" t="s">
        <v>236</v>
      </c>
      <c r="J492" s="202" t="s">
        <v>236</v>
      </c>
      <c r="K492" s="203"/>
      <c r="L492" s="203"/>
      <c r="M492" s="203"/>
      <c r="N492" s="203"/>
      <c r="O492" s="203"/>
      <c r="P492" s="204"/>
      <c r="Q492" s="205"/>
      <c r="R492" s="198" t="s">
        <v>236</v>
      </c>
      <c r="S492" s="206" t="str">
        <f t="shared" ca="1" si="24"/>
        <v/>
      </c>
      <c r="T492" s="206" t="str">
        <f ca="1">IF(B492="","",IF(ISERROR(MATCH($J492,[3]SorP!$B$1:$B$6230,0)),"",INDIRECT("'SorP'!$A$"&amp;MATCH($J492,[3]SorP!$B$1:$B$6230,0))))</f>
        <v/>
      </c>
      <c r="U492" s="207"/>
      <c r="V492" s="208" t="e">
        <f>IF(C492="",NA(),IF(OR(C492="Smelter not listed",C492="Smelter not yet identified"),MATCH($B492&amp;$D492,'[3]Smelter Look-up'!$J:$J,0),MATCH($B492&amp;$C492,'[3]Smelter Look-up'!$J:$J,0)))</f>
        <v>#N/A</v>
      </c>
      <c r="X492" s="83">
        <f t="shared" si="22"/>
        <v>0</v>
      </c>
      <c r="AB492" s="84" t="str">
        <f t="shared" si="23"/>
        <v/>
      </c>
    </row>
    <row r="493" spans="1:28" s="83" customFormat="1" ht="20.25" customHeight="1">
      <c r="A493" s="206"/>
      <c r="B493" s="198" t="s">
        <v>236</v>
      </c>
      <c r="C493" s="199" t="s">
        <v>236</v>
      </c>
      <c r="D493" s="200"/>
      <c r="E493" s="198" t="s">
        <v>236</v>
      </c>
      <c r="F493" s="198" t="s">
        <v>236</v>
      </c>
      <c r="G493" s="198" t="s">
        <v>236</v>
      </c>
      <c r="H493" s="201" t="s">
        <v>236</v>
      </c>
      <c r="I493" s="202" t="s">
        <v>236</v>
      </c>
      <c r="J493" s="202" t="s">
        <v>236</v>
      </c>
      <c r="K493" s="203"/>
      <c r="L493" s="203"/>
      <c r="M493" s="203"/>
      <c r="N493" s="203"/>
      <c r="O493" s="203"/>
      <c r="P493" s="204"/>
      <c r="Q493" s="205"/>
      <c r="R493" s="198" t="s">
        <v>236</v>
      </c>
      <c r="S493" s="206" t="str">
        <f t="shared" ca="1" si="24"/>
        <v/>
      </c>
      <c r="T493" s="206" t="str">
        <f ca="1">IF(B493="","",IF(ISERROR(MATCH($J493,[3]SorP!$B$1:$B$6230,0)),"",INDIRECT("'SorP'!$A$"&amp;MATCH($J493,[3]SorP!$B$1:$B$6230,0))))</f>
        <v/>
      </c>
      <c r="U493" s="207"/>
      <c r="V493" s="208" t="e">
        <f>IF(C493="",NA(),IF(OR(C493="Smelter not listed",C493="Smelter not yet identified"),MATCH($B493&amp;$D493,'[3]Smelter Look-up'!$J:$J,0),MATCH($B493&amp;$C493,'[3]Smelter Look-up'!$J:$J,0)))</f>
        <v>#N/A</v>
      </c>
      <c r="X493" s="83">
        <f t="shared" si="22"/>
        <v>0</v>
      </c>
      <c r="AB493" s="84" t="str">
        <f t="shared" si="23"/>
        <v/>
      </c>
    </row>
    <row r="494" spans="1:28" s="83" customFormat="1" ht="20.25" customHeight="1">
      <c r="A494" s="206"/>
      <c r="B494" s="198" t="s">
        <v>236</v>
      </c>
      <c r="C494" s="199" t="s">
        <v>236</v>
      </c>
      <c r="D494" s="200"/>
      <c r="E494" s="198" t="s">
        <v>236</v>
      </c>
      <c r="F494" s="198" t="s">
        <v>236</v>
      </c>
      <c r="G494" s="198" t="s">
        <v>236</v>
      </c>
      <c r="H494" s="201" t="s">
        <v>236</v>
      </c>
      <c r="I494" s="202" t="s">
        <v>236</v>
      </c>
      <c r="J494" s="202" t="s">
        <v>236</v>
      </c>
      <c r="K494" s="203"/>
      <c r="L494" s="203"/>
      <c r="M494" s="203"/>
      <c r="N494" s="203"/>
      <c r="O494" s="203"/>
      <c r="P494" s="204"/>
      <c r="Q494" s="205"/>
      <c r="R494" s="198" t="s">
        <v>236</v>
      </c>
      <c r="S494" s="206" t="str">
        <f t="shared" ca="1" si="24"/>
        <v/>
      </c>
      <c r="T494" s="206" t="str">
        <f ca="1">IF(B494="","",IF(ISERROR(MATCH($J494,[3]SorP!$B$1:$B$6230,0)),"",INDIRECT("'SorP'!$A$"&amp;MATCH($J494,[3]SorP!$B$1:$B$6230,0))))</f>
        <v/>
      </c>
      <c r="U494" s="207"/>
      <c r="V494" s="208" t="e">
        <f>IF(C494="",NA(),IF(OR(C494="Smelter not listed",C494="Smelter not yet identified"),MATCH($B494&amp;$D494,'[3]Smelter Look-up'!$J:$J,0),MATCH($B494&amp;$C494,'[3]Smelter Look-up'!$J:$J,0)))</f>
        <v>#N/A</v>
      </c>
      <c r="X494" s="83">
        <f t="shared" si="22"/>
        <v>0</v>
      </c>
      <c r="AB494" s="84" t="str">
        <f t="shared" si="23"/>
        <v/>
      </c>
    </row>
    <row r="495" spans="1:28" s="83" customFormat="1" ht="20.25" customHeight="1">
      <c r="A495" s="206"/>
      <c r="B495" s="198" t="s">
        <v>236</v>
      </c>
      <c r="C495" s="199" t="s">
        <v>236</v>
      </c>
      <c r="D495" s="200"/>
      <c r="E495" s="198" t="s">
        <v>236</v>
      </c>
      <c r="F495" s="198" t="s">
        <v>236</v>
      </c>
      <c r="G495" s="198" t="s">
        <v>236</v>
      </c>
      <c r="H495" s="201" t="s">
        <v>236</v>
      </c>
      <c r="I495" s="202" t="s">
        <v>236</v>
      </c>
      <c r="J495" s="202" t="s">
        <v>236</v>
      </c>
      <c r="K495" s="203"/>
      <c r="L495" s="203"/>
      <c r="M495" s="203"/>
      <c r="N495" s="203"/>
      <c r="O495" s="203"/>
      <c r="P495" s="204"/>
      <c r="Q495" s="205"/>
      <c r="R495" s="198" t="s">
        <v>236</v>
      </c>
      <c r="S495" s="206" t="str">
        <f t="shared" ca="1" si="24"/>
        <v/>
      </c>
      <c r="T495" s="206" t="str">
        <f ca="1">IF(B495="","",IF(ISERROR(MATCH($J495,[3]SorP!$B$1:$B$6230,0)),"",INDIRECT("'SorP'!$A$"&amp;MATCH($J495,[3]SorP!$B$1:$B$6230,0))))</f>
        <v/>
      </c>
      <c r="U495" s="207"/>
      <c r="V495" s="208" t="e">
        <f>IF(C495="",NA(),IF(OR(C495="Smelter not listed",C495="Smelter not yet identified"),MATCH($B495&amp;$D495,'[3]Smelter Look-up'!$J:$J,0),MATCH($B495&amp;$C495,'[3]Smelter Look-up'!$J:$J,0)))</f>
        <v>#N/A</v>
      </c>
      <c r="X495" s="83">
        <f t="shared" si="22"/>
        <v>0</v>
      </c>
      <c r="AB495" s="84" t="str">
        <f t="shared" si="23"/>
        <v/>
      </c>
    </row>
    <row r="496" spans="1:28" s="83" customFormat="1" ht="20.25" customHeight="1">
      <c r="A496" s="206"/>
      <c r="B496" s="198" t="s">
        <v>236</v>
      </c>
      <c r="C496" s="199" t="s">
        <v>236</v>
      </c>
      <c r="D496" s="200"/>
      <c r="E496" s="198" t="s">
        <v>236</v>
      </c>
      <c r="F496" s="198" t="s">
        <v>236</v>
      </c>
      <c r="G496" s="198" t="s">
        <v>236</v>
      </c>
      <c r="H496" s="201" t="s">
        <v>236</v>
      </c>
      <c r="I496" s="202" t="s">
        <v>236</v>
      </c>
      <c r="J496" s="202" t="s">
        <v>236</v>
      </c>
      <c r="K496" s="203"/>
      <c r="L496" s="203"/>
      <c r="M496" s="203"/>
      <c r="N496" s="203"/>
      <c r="O496" s="203"/>
      <c r="P496" s="204"/>
      <c r="Q496" s="205"/>
      <c r="R496" s="198" t="s">
        <v>236</v>
      </c>
      <c r="S496" s="206" t="str">
        <f t="shared" ca="1" si="24"/>
        <v/>
      </c>
      <c r="T496" s="206" t="str">
        <f ca="1">IF(B496="","",IF(ISERROR(MATCH($J496,[3]SorP!$B$1:$B$6230,0)),"",INDIRECT("'SorP'!$A$"&amp;MATCH($J496,[3]SorP!$B$1:$B$6230,0))))</f>
        <v/>
      </c>
      <c r="U496" s="207"/>
      <c r="V496" s="208" t="e">
        <f>IF(C496="",NA(),IF(OR(C496="Smelter not listed",C496="Smelter not yet identified"),MATCH($B496&amp;$D496,'[3]Smelter Look-up'!$J:$J,0),MATCH($B496&amp;$C496,'[3]Smelter Look-up'!$J:$J,0)))</f>
        <v>#N/A</v>
      </c>
      <c r="X496" s="83">
        <f t="shared" si="22"/>
        <v>0</v>
      </c>
      <c r="AB496" s="84" t="str">
        <f t="shared" si="23"/>
        <v/>
      </c>
    </row>
    <row r="497" spans="1:28" s="83" customFormat="1" ht="20.25" customHeight="1">
      <c r="A497" s="206"/>
      <c r="B497" s="198" t="s">
        <v>236</v>
      </c>
      <c r="C497" s="199" t="s">
        <v>236</v>
      </c>
      <c r="D497" s="200"/>
      <c r="E497" s="198" t="s">
        <v>236</v>
      </c>
      <c r="F497" s="198" t="s">
        <v>236</v>
      </c>
      <c r="G497" s="198" t="s">
        <v>236</v>
      </c>
      <c r="H497" s="201" t="s">
        <v>236</v>
      </c>
      <c r="I497" s="202" t="s">
        <v>236</v>
      </c>
      <c r="J497" s="202" t="s">
        <v>236</v>
      </c>
      <c r="K497" s="203"/>
      <c r="L497" s="203"/>
      <c r="M497" s="203"/>
      <c r="N497" s="203"/>
      <c r="O497" s="203"/>
      <c r="P497" s="204"/>
      <c r="Q497" s="205"/>
      <c r="R497" s="198" t="s">
        <v>236</v>
      </c>
      <c r="S497" s="206" t="str">
        <f t="shared" ca="1" si="24"/>
        <v/>
      </c>
      <c r="T497" s="206" t="str">
        <f ca="1">IF(B497="","",IF(ISERROR(MATCH($J497,[3]SorP!$B$1:$B$6230,0)),"",INDIRECT("'SorP'!$A$"&amp;MATCH($J497,[3]SorP!$B$1:$B$6230,0))))</f>
        <v/>
      </c>
      <c r="U497" s="207"/>
      <c r="V497" s="208" t="e">
        <f>IF(C497="",NA(),IF(OR(C497="Smelter not listed",C497="Smelter not yet identified"),MATCH($B497&amp;$D497,'[3]Smelter Look-up'!$J:$J,0),MATCH($B497&amp;$C497,'[3]Smelter Look-up'!$J:$J,0)))</f>
        <v>#N/A</v>
      </c>
      <c r="X497" s="83">
        <f t="shared" si="22"/>
        <v>0</v>
      </c>
      <c r="AB497" s="84" t="str">
        <f t="shared" si="23"/>
        <v/>
      </c>
    </row>
    <row r="498" spans="1:28" s="83" customFormat="1" ht="20.25" customHeight="1">
      <c r="A498" s="206"/>
      <c r="B498" s="198" t="s">
        <v>236</v>
      </c>
      <c r="C498" s="199" t="s">
        <v>236</v>
      </c>
      <c r="D498" s="200"/>
      <c r="E498" s="198" t="s">
        <v>236</v>
      </c>
      <c r="F498" s="198" t="s">
        <v>236</v>
      </c>
      <c r="G498" s="198" t="s">
        <v>236</v>
      </c>
      <c r="H498" s="201" t="s">
        <v>236</v>
      </c>
      <c r="I498" s="202" t="s">
        <v>236</v>
      </c>
      <c r="J498" s="202" t="s">
        <v>236</v>
      </c>
      <c r="K498" s="203"/>
      <c r="L498" s="203"/>
      <c r="M498" s="203"/>
      <c r="N498" s="203"/>
      <c r="O498" s="203"/>
      <c r="P498" s="204"/>
      <c r="Q498" s="205"/>
      <c r="R498" s="198" t="s">
        <v>236</v>
      </c>
      <c r="S498" s="206" t="str">
        <f t="shared" ca="1" si="24"/>
        <v/>
      </c>
      <c r="T498" s="206" t="str">
        <f ca="1">IF(B498="","",IF(ISERROR(MATCH($J498,[3]SorP!$B$1:$B$6230,0)),"",INDIRECT("'SorP'!$A$"&amp;MATCH($J498,[3]SorP!$B$1:$B$6230,0))))</f>
        <v/>
      </c>
      <c r="U498" s="207"/>
      <c r="V498" s="208" t="e">
        <f>IF(C498="",NA(),IF(OR(C498="Smelter not listed",C498="Smelter not yet identified"),MATCH($B498&amp;$D498,'[3]Smelter Look-up'!$J:$J,0),MATCH($B498&amp;$C498,'[3]Smelter Look-up'!$J:$J,0)))</f>
        <v>#N/A</v>
      </c>
      <c r="X498" s="83">
        <f t="shared" si="22"/>
        <v>0</v>
      </c>
      <c r="AB498" s="84" t="str">
        <f t="shared" si="23"/>
        <v/>
      </c>
    </row>
    <row r="499" spans="1:28" s="83" customFormat="1" ht="20.25" customHeight="1">
      <c r="A499" s="206"/>
      <c r="B499" s="198" t="s">
        <v>236</v>
      </c>
      <c r="C499" s="199" t="s">
        <v>236</v>
      </c>
      <c r="D499" s="200"/>
      <c r="E499" s="198" t="s">
        <v>236</v>
      </c>
      <c r="F499" s="198" t="s">
        <v>236</v>
      </c>
      <c r="G499" s="198" t="s">
        <v>236</v>
      </c>
      <c r="H499" s="201" t="s">
        <v>236</v>
      </c>
      <c r="I499" s="202" t="s">
        <v>236</v>
      </c>
      <c r="J499" s="202" t="s">
        <v>236</v>
      </c>
      <c r="K499" s="203"/>
      <c r="L499" s="203"/>
      <c r="M499" s="203"/>
      <c r="N499" s="203"/>
      <c r="O499" s="203"/>
      <c r="P499" s="204"/>
      <c r="Q499" s="205"/>
      <c r="R499" s="198" t="s">
        <v>236</v>
      </c>
      <c r="S499" s="206" t="str">
        <f t="shared" ca="1" si="24"/>
        <v/>
      </c>
      <c r="T499" s="206" t="str">
        <f ca="1">IF(B499="","",IF(ISERROR(MATCH($J499,[3]SorP!$B$1:$B$6230,0)),"",INDIRECT("'SorP'!$A$"&amp;MATCH($J499,[3]SorP!$B$1:$B$6230,0))))</f>
        <v/>
      </c>
      <c r="U499" s="207"/>
      <c r="V499" s="208" t="e">
        <f>IF(C499="",NA(),IF(OR(C499="Smelter not listed",C499="Smelter not yet identified"),MATCH($B499&amp;$D499,'[3]Smelter Look-up'!$J:$J,0),MATCH($B499&amp;$C499,'[3]Smelter Look-up'!$J:$J,0)))</f>
        <v>#N/A</v>
      </c>
      <c r="X499" s="83">
        <f t="shared" si="22"/>
        <v>0</v>
      </c>
      <c r="AB499" s="84" t="str">
        <f t="shared" si="23"/>
        <v/>
      </c>
    </row>
    <row r="500" spans="1:28" s="83" customFormat="1" ht="20.25" customHeight="1">
      <c r="A500" s="206"/>
      <c r="B500" s="198" t="s">
        <v>236</v>
      </c>
      <c r="C500" s="199" t="s">
        <v>236</v>
      </c>
      <c r="D500" s="200"/>
      <c r="E500" s="198" t="s">
        <v>236</v>
      </c>
      <c r="F500" s="198" t="s">
        <v>236</v>
      </c>
      <c r="G500" s="198" t="s">
        <v>236</v>
      </c>
      <c r="H500" s="201" t="s">
        <v>236</v>
      </c>
      <c r="I500" s="202" t="s">
        <v>236</v>
      </c>
      <c r="J500" s="202" t="s">
        <v>236</v>
      </c>
      <c r="K500" s="203"/>
      <c r="L500" s="203"/>
      <c r="M500" s="203"/>
      <c r="N500" s="203"/>
      <c r="O500" s="203"/>
      <c r="P500" s="204"/>
      <c r="Q500" s="205"/>
      <c r="R500" s="198" t="s">
        <v>236</v>
      </c>
      <c r="S500" s="206" t="str">
        <f t="shared" ca="1" si="24"/>
        <v/>
      </c>
      <c r="T500" s="206" t="str">
        <f ca="1">IF(B500="","",IF(ISERROR(MATCH($J500,[3]SorP!$B$1:$B$6230,0)),"",INDIRECT("'SorP'!$A$"&amp;MATCH($J500,[3]SorP!$B$1:$B$6230,0))))</f>
        <v/>
      </c>
      <c r="U500" s="207"/>
      <c r="V500" s="208" t="e">
        <f>IF(C500="",NA(),IF(OR(C500="Smelter not listed",C500="Smelter not yet identified"),MATCH($B500&amp;$D500,'[3]Smelter Look-up'!$J:$J,0),MATCH($B500&amp;$C500,'[3]Smelter Look-up'!$J:$J,0)))</f>
        <v>#N/A</v>
      </c>
      <c r="X500" s="83">
        <f t="shared" si="22"/>
        <v>0</v>
      </c>
      <c r="AB500" s="84" t="str">
        <f t="shared" si="23"/>
        <v/>
      </c>
    </row>
    <row r="501" spans="1:28" s="83" customFormat="1" ht="20.25" customHeight="1">
      <c r="A501" s="206"/>
      <c r="B501" s="198" t="s">
        <v>236</v>
      </c>
      <c r="C501" s="199" t="s">
        <v>236</v>
      </c>
      <c r="D501" s="200"/>
      <c r="E501" s="198" t="s">
        <v>236</v>
      </c>
      <c r="F501" s="198" t="s">
        <v>236</v>
      </c>
      <c r="G501" s="198" t="s">
        <v>236</v>
      </c>
      <c r="H501" s="201" t="s">
        <v>236</v>
      </c>
      <c r="I501" s="202" t="s">
        <v>236</v>
      </c>
      <c r="J501" s="202" t="s">
        <v>236</v>
      </c>
      <c r="K501" s="203"/>
      <c r="L501" s="203"/>
      <c r="M501" s="203"/>
      <c r="N501" s="203"/>
      <c r="O501" s="203"/>
      <c r="P501" s="204"/>
      <c r="Q501" s="205"/>
      <c r="R501" s="198" t="s">
        <v>236</v>
      </c>
      <c r="S501" s="206" t="str">
        <f t="shared" ca="1" si="24"/>
        <v/>
      </c>
      <c r="T501" s="206" t="str">
        <f ca="1">IF(B501="","",IF(ISERROR(MATCH($J501,[3]SorP!$B$1:$B$6230,0)),"",INDIRECT("'SorP'!$A$"&amp;MATCH($J501,[3]SorP!$B$1:$B$6230,0))))</f>
        <v/>
      </c>
      <c r="U501" s="207"/>
      <c r="V501" s="208" t="e">
        <f>IF(C501="",NA(),IF(OR(C501="Smelter not listed",C501="Smelter not yet identified"),MATCH($B501&amp;$D501,'[3]Smelter Look-up'!$J:$J,0),MATCH($B501&amp;$C501,'[3]Smelter Look-up'!$J:$J,0)))</f>
        <v>#N/A</v>
      </c>
      <c r="X501" s="83">
        <f t="shared" si="22"/>
        <v>0</v>
      </c>
      <c r="AB501" s="84" t="str">
        <f t="shared" si="23"/>
        <v/>
      </c>
    </row>
    <row r="502" spans="1:28" s="83" customFormat="1" ht="20.25" customHeight="1">
      <c r="A502" s="206"/>
      <c r="B502" s="198" t="s">
        <v>236</v>
      </c>
      <c r="C502" s="199" t="s">
        <v>236</v>
      </c>
      <c r="D502" s="200"/>
      <c r="E502" s="198" t="s">
        <v>236</v>
      </c>
      <c r="F502" s="198" t="s">
        <v>236</v>
      </c>
      <c r="G502" s="198" t="s">
        <v>236</v>
      </c>
      <c r="H502" s="201" t="s">
        <v>236</v>
      </c>
      <c r="I502" s="202" t="s">
        <v>236</v>
      </c>
      <c r="J502" s="202" t="s">
        <v>236</v>
      </c>
      <c r="K502" s="203"/>
      <c r="L502" s="203"/>
      <c r="M502" s="203"/>
      <c r="N502" s="203"/>
      <c r="O502" s="203"/>
      <c r="P502" s="204"/>
      <c r="Q502" s="205"/>
      <c r="R502" s="198" t="s">
        <v>236</v>
      </c>
      <c r="S502" s="206" t="str">
        <f t="shared" ca="1" si="24"/>
        <v/>
      </c>
      <c r="T502" s="206" t="str">
        <f ca="1">IF(B502="","",IF(ISERROR(MATCH($J502,[3]SorP!$B$1:$B$6230,0)),"",INDIRECT("'SorP'!$A$"&amp;MATCH($J502,[3]SorP!$B$1:$B$6230,0))))</f>
        <v/>
      </c>
      <c r="U502" s="207"/>
      <c r="V502" s="208" t="e">
        <f>IF(C502="",NA(),IF(OR(C502="Smelter not listed",C502="Smelter not yet identified"),MATCH($B502&amp;$D502,'[3]Smelter Look-up'!$J:$J,0),MATCH($B502&amp;$C502,'[3]Smelter Look-up'!$J:$J,0)))</f>
        <v>#N/A</v>
      </c>
      <c r="X502" s="83">
        <f t="shared" si="22"/>
        <v>0</v>
      </c>
      <c r="AB502" s="84" t="str">
        <f t="shared" si="23"/>
        <v/>
      </c>
    </row>
    <row r="503" spans="1:28" s="83" customFormat="1" ht="20.25" customHeight="1">
      <c r="A503" s="206"/>
      <c r="B503" s="198" t="s">
        <v>236</v>
      </c>
      <c r="C503" s="199" t="s">
        <v>236</v>
      </c>
      <c r="D503" s="200"/>
      <c r="E503" s="198" t="s">
        <v>236</v>
      </c>
      <c r="F503" s="198" t="s">
        <v>236</v>
      </c>
      <c r="G503" s="198" t="s">
        <v>236</v>
      </c>
      <c r="H503" s="201" t="s">
        <v>236</v>
      </c>
      <c r="I503" s="202" t="s">
        <v>236</v>
      </c>
      <c r="J503" s="202" t="s">
        <v>236</v>
      </c>
      <c r="K503" s="203"/>
      <c r="L503" s="203"/>
      <c r="M503" s="203"/>
      <c r="N503" s="203"/>
      <c r="O503" s="203"/>
      <c r="P503" s="204"/>
      <c r="Q503" s="205"/>
      <c r="R503" s="198" t="s">
        <v>236</v>
      </c>
      <c r="S503" s="206" t="str">
        <f t="shared" ca="1" si="24"/>
        <v/>
      </c>
      <c r="T503" s="206" t="str">
        <f ca="1">IF(B503="","",IF(ISERROR(MATCH($J503,[3]SorP!$B$1:$B$6230,0)),"",INDIRECT("'SorP'!$A$"&amp;MATCH($J503,[3]SorP!$B$1:$B$6230,0))))</f>
        <v/>
      </c>
      <c r="U503" s="207"/>
      <c r="V503" s="208" t="e">
        <f>IF(C503="",NA(),IF(OR(C503="Smelter not listed",C503="Smelter not yet identified"),MATCH($B503&amp;$D503,'[3]Smelter Look-up'!$J:$J,0),MATCH($B503&amp;$C503,'[3]Smelter Look-up'!$J:$J,0)))</f>
        <v>#N/A</v>
      </c>
      <c r="X503" s="83">
        <f t="shared" si="22"/>
        <v>0</v>
      </c>
      <c r="AB503" s="84" t="str">
        <f t="shared" si="23"/>
        <v/>
      </c>
    </row>
    <row r="504" spans="1:28" s="83" customFormat="1" ht="20.25" customHeight="1">
      <c r="A504" s="206"/>
      <c r="B504" s="198" t="s">
        <v>236</v>
      </c>
      <c r="C504" s="199" t="s">
        <v>236</v>
      </c>
      <c r="D504" s="200"/>
      <c r="E504" s="198" t="s">
        <v>236</v>
      </c>
      <c r="F504" s="198" t="s">
        <v>236</v>
      </c>
      <c r="G504" s="198" t="s">
        <v>236</v>
      </c>
      <c r="H504" s="201" t="s">
        <v>236</v>
      </c>
      <c r="I504" s="202" t="s">
        <v>236</v>
      </c>
      <c r="J504" s="202" t="s">
        <v>236</v>
      </c>
      <c r="K504" s="203"/>
      <c r="L504" s="203"/>
      <c r="M504" s="203"/>
      <c r="N504" s="203"/>
      <c r="O504" s="203"/>
      <c r="P504" s="204"/>
      <c r="Q504" s="205"/>
      <c r="R504" s="198" t="s">
        <v>236</v>
      </c>
      <c r="S504" s="206" t="str">
        <f t="shared" ca="1" si="24"/>
        <v/>
      </c>
      <c r="T504" s="206" t="str">
        <f ca="1">IF(B504="","",IF(ISERROR(MATCH($J504,[3]SorP!$B$1:$B$6230,0)),"",INDIRECT("'SorP'!$A$"&amp;MATCH($J504,[3]SorP!$B$1:$B$6230,0))))</f>
        <v/>
      </c>
      <c r="U504" s="207"/>
      <c r="V504" s="208" t="e">
        <f>IF(C504="",NA(),IF(OR(C504="Smelter not listed",C504="Smelter not yet identified"),MATCH($B504&amp;$D504,'[3]Smelter Look-up'!$J:$J,0),MATCH($B504&amp;$C504,'[3]Smelter Look-up'!$J:$J,0)))</f>
        <v>#N/A</v>
      </c>
      <c r="X504" s="83">
        <f t="shared" si="22"/>
        <v>0</v>
      </c>
      <c r="AB504" s="84" t="str">
        <f t="shared" si="23"/>
        <v/>
      </c>
    </row>
    <row r="505" spans="1:28" s="83" customFormat="1" ht="20.25" customHeight="1">
      <c r="A505" s="206"/>
      <c r="B505" s="198" t="s">
        <v>236</v>
      </c>
      <c r="C505" s="199" t="s">
        <v>236</v>
      </c>
      <c r="D505" s="200"/>
      <c r="E505" s="198" t="s">
        <v>236</v>
      </c>
      <c r="F505" s="198" t="s">
        <v>236</v>
      </c>
      <c r="G505" s="198" t="s">
        <v>236</v>
      </c>
      <c r="H505" s="201" t="s">
        <v>236</v>
      </c>
      <c r="I505" s="202" t="s">
        <v>236</v>
      </c>
      <c r="J505" s="202" t="s">
        <v>236</v>
      </c>
      <c r="K505" s="203"/>
      <c r="L505" s="203"/>
      <c r="M505" s="203"/>
      <c r="N505" s="203"/>
      <c r="O505" s="203"/>
      <c r="P505" s="204"/>
      <c r="Q505" s="205"/>
      <c r="R505" s="198" t="s">
        <v>236</v>
      </c>
      <c r="S505" s="206" t="str">
        <f t="shared" ca="1" si="24"/>
        <v/>
      </c>
      <c r="T505" s="206" t="str">
        <f ca="1">IF(B505="","",IF(ISERROR(MATCH($J505,[3]SorP!$B$1:$B$6230,0)),"",INDIRECT("'SorP'!$A$"&amp;MATCH($J505,[3]SorP!$B$1:$B$6230,0))))</f>
        <v/>
      </c>
      <c r="U505" s="207"/>
      <c r="V505" s="208" t="e">
        <f>IF(C505="",NA(),IF(OR(C505="Smelter not listed",C505="Smelter not yet identified"),MATCH($B505&amp;$D505,'[3]Smelter Look-up'!$J:$J,0),MATCH($B505&amp;$C505,'[3]Smelter Look-up'!$J:$J,0)))</f>
        <v>#N/A</v>
      </c>
      <c r="X505" s="83">
        <f t="shared" si="22"/>
        <v>0</v>
      </c>
      <c r="AB505" s="84" t="str">
        <f t="shared" si="23"/>
        <v/>
      </c>
    </row>
    <row r="506" spans="1:28" s="83" customFormat="1" ht="20.25" customHeight="1">
      <c r="A506" s="206"/>
      <c r="B506" s="198" t="s">
        <v>236</v>
      </c>
      <c r="C506" s="199" t="s">
        <v>236</v>
      </c>
      <c r="D506" s="200"/>
      <c r="E506" s="198" t="s">
        <v>236</v>
      </c>
      <c r="F506" s="198" t="s">
        <v>236</v>
      </c>
      <c r="G506" s="198" t="s">
        <v>236</v>
      </c>
      <c r="H506" s="201" t="s">
        <v>236</v>
      </c>
      <c r="I506" s="202" t="s">
        <v>236</v>
      </c>
      <c r="J506" s="202" t="s">
        <v>236</v>
      </c>
      <c r="K506" s="203"/>
      <c r="L506" s="203"/>
      <c r="M506" s="203"/>
      <c r="N506" s="203"/>
      <c r="O506" s="203"/>
      <c r="P506" s="204"/>
      <c r="Q506" s="205"/>
      <c r="R506" s="198" t="s">
        <v>236</v>
      </c>
      <c r="S506" s="206" t="str">
        <f t="shared" ca="1" si="24"/>
        <v/>
      </c>
      <c r="T506" s="206" t="str">
        <f ca="1">IF(B506="","",IF(ISERROR(MATCH($J506,[3]SorP!$B$1:$B$6230,0)),"",INDIRECT("'SorP'!$A$"&amp;MATCH($J506,[3]SorP!$B$1:$B$6230,0))))</f>
        <v/>
      </c>
      <c r="U506" s="207"/>
      <c r="V506" s="208" t="e">
        <f>IF(C506="",NA(),IF(OR(C506="Smelter not listed",C506="Smelter not yet identified"),MATCH($B506&amp;$D506,'[3]Smelter Look-up'!$J:$J,0),MATCH($B506&amp;$C506,'[3]Smelter Look-up'!$J:$J,0)))</f>
        <v>#N/A</v>
      </c>
      <c r="X506" s="83">
        <f t="shared" si="22"/>
        <v>0</v>
      </c>
      <c r="AB506" s="84" t="str">
        <f t="shared" si="23"/>
        <v/>
      </c>
    </row>
    <row r="507" spans="1:28" s="83" customFormat="1" ht="20.25" customHeight="1">
      <c r="A507" s="206"/>
      <c r="B507" s="198" t="s">
        <v>236</v>
      </c>
      <c r="C507" s="199" t="s">
        <v>236</v>
      </c>
      <c r="D507" s="200"/>
      <c r="E507" s="198" t="s">
        <v>236</v>
      </c>
      <c r="F507" s="198" t="s">
        <v>236</v>
      </c>
      <c r="G507" s="198" t="s">
        <v>236</v>
      </c>
      <c r="H507" s="201" t="s">
        <v>236</v>
      </c>
      <c r="I507" s="202" t="s">
        <v>236</v>
      </c>
      <c r="J507" s="202" t="s">
        <v>236</v>
      </c>
      <c r="K507" s="203"/>
      <c r="L507" s="203"/>
      <c r="M507" s="203"/>
      <c r="N507" s="203"/>
      <c r="O507" s="203"/>
      <c r="P507" s="204"/>
      <c r="Q507" s="205"/>
      <c r="R507" s="198" t="s">
        <v>236</v>
      </c>
      <c r="S507" s="206" t="str">
        <f t="shared" ca="1" si="24"/>
        <v/>
      </c>
      <c r="T507" s="206" t="str">
        <f ca="1">IF(B507="","",IF(ISERROR(MATCH($J507,[3]SorP!$B$1:$B$6230,0)),"",INDIRECT("'SorP'!$A$"&amp;MATCH($J507,[3]SorP!$B$1:$B$6230,0))))</f>
        <v/>
      </c>
      <c r="U507" s="207"/>
      <c r="V507" s="208" t="e">
        <f>IF(C507="",NA(),IF(OR(C507="Smelter not listed",C507="Smelter not yet identified"),MATCH($B507&amp;$D507,'[3]Smelter Look-up'!$J:$J,0),MATCH($B507&amp;$C507,'[3]Smelter Look-up'!$J:$J,0)))</f>
        <v>#N/A</v>
      </c>
      <c r="X507" s="83">
        <f t="shared" si="22"/>
        <v>0</v>
      </c>
      <c r="AB507" s="84" t="str">
        <f t="shared" si="23"/>
        <v/>
      </c>
    </row>
    <row r="508" spans="1:28" s="83" customFormat="1" ht="20.25" customHeight="1">
      <c r="A508" s="206"/>
      <c r="B508" s="198" t="s">
        <v>236</v>
      </c>
      <c r="C508" s="199" t="s">
        <v>236</v>
      </c>
      <c r="D508" s="200"/>
      <c r="E508" s="198" t="s">
        <v>236</v>
      </c>
      <c r="F508" s="198" t="s">
        <v>236</v>
      </c>
      <c r="G508" s="198" t="s">
        <v>236</v>
      </c>
      <c r="H508" s="201" t="s">
        <v>236</v>
      </c>
      <c r="I508" s="202" t="s">
        <v>236</v>
      </c>
      <c r="J508" s="202" t="s">
        <v>236</v>
      </c>
      <c r="K508" s="203"/>
      <c r="L508" s="203"/>
      <c r="M508" s="203"/>
      <c r="N508" s="203"/>
      <c r="O508" s="203"/>
      <c r="P508" s="204"/>
      <c r="Q508" s="205"/>
      <c r="R508" s="198" t="s">
        <v>236</v>
      </c>
      <c r="S508" s="206" t="str">
        <f t="shared" ca="1" si="24"/>
        <v/>
      </c>
      <c r="T508" s="206" t="str">
        <f ca="1">IF(B508="","",IF(ISERROR(MATCH($J508,[3]SorP!$B$1:$B$6230,0)),"",INDIRECT("'SorP'!$A$"&amp;MATCH($J508,[3]SorP!$B$1:$B$6230,0))))</f>
        <v/>
      </c>
      <c r="U508" s="207"/>
      <c r="V508" s="208" t="e">
        <f>IF(C508="",NA(),IF(OR(C508="Smelter not listed",C508="Smelter not yet identified"),MATCH($B508&amp;$D508,'[3]Smelter Look-up'!$J:$J,0),MATCH($B508&amp;$C508,'[3]Smelter Look-up'!$J:$J,0)))</f>
        <v>#N/A</v>
      </c>
      <c r="X508" s="83">
        <f t="shared" si="22"/>
        <v>0</v>
      </c>
      <c r="AB508" s="84" t="str">
        <f t="shared" si="23"/>
        <v/>
      </c>
    </row>
    <row r="509" spans="1:28" s="83" customFormat="1" ht="20.25" customHeight="1">
      <c r="A509" s="206"/>
      <c r="B509" s="198" t="s">
        <v>236</v>
      </c>
      <c r="C509" s="199" t="s">
        <v>236</v>
      </c>
      <c r="D509" s="200"/>
      <c r="E509" s="198" t="s">
        <v>236</v>
      </c>
      <c r="F509" s="198" t="s">
        <v>236</v>
      </c>
      <c r="G509" s="198" t="s">
        <v>236</v>
      </c>
      <c r="H509" s="201" t="s">
        <v>236</v>
      </c>
      <c r="I509" s="202" t="s">
        <v>236</v>
      </c>
      <c r="J509" s="202" t="s">
        <v>236</v>
      </c>
      <c r="K509" s="203"/>
      <c r="L509" s="203"/>
      <c r="M509" s="203"/>
      <c r="N509" s="203"/>
      <c r="O509" s="203"/>
      <c r="P509" s="204"/>
      <c r="Q509" s="205"/>
      <c r="R509" s="198" t="s">
        <v>236</v>
      </c>
      <c r="S509" s="206" t="str">
        <f t="shared" ca="1" si="24"/>
        <v/>
      </c>
      <c r="T509" s="206" t="str">
        <f ca="1">IF(B509="","",IF(ISERROR(MATCH($J509,[3]SorP!$B$1:$B$6230,0)),"",INDIRECT("'SorP'!$A$"&amp;MATCH($J509,[3]SorP!$B$1:$B$6230,0))))</f>
        <v/>
      </c>
      <c r="U509" s="207"/>
      <c r="V509" s="208" t="e">
        <f>IF(C509="",NA(),IF(OR(C509="Smelter not listed",C509="Smelter not yet identified"),MATCH($B509&amp;$D509,'[3]Smelter Look-up'!$J:$J,0),MATCH($B509&amp;$C509,'[3]Smelter Look-up'!$J:$J,0)))</f>
        <v>#N/A</v>
      </c>
      <c r="X509" s="83">
        <f t="shared" si="22"/>
        <v>0</v>
      </c>
      <c r="AB509" s="84" t="str">
        <f t="shared" si="23"/>
        <v/>
      </c>
    </row>
    <row r="510" spans="1:28" s="83" customFormat="1" ht="20.25" customHeight="1">
      <c r="A510" s="206"/>
      <c r="B510" s="198" t="s">
        <v>236</v>
      </c>
      <c r="C510" s="199" t="s">
        <v>236</v>
      </c>
      <c r="D510" s="200"/>
      <c r="E510" s="198" t="s">
        <v>236</v>
      </c>
      <c r="F510" s="198" t="s">
        <v>236</v>
      </c>
      <c r="G510" s="198" t="s">
        <v>236</v>
      </c>
      <c r="H510" s="201" t="s">
        <v>236</v>
      </c>
      <c r="I510" s="202" t="s">
        <v>236</v>
      </c>
      <c r="J510" s="202" t="s">
        <v>236</v>
      </c>
      <c r="K510" s="203"/>
      <c r="L510" s="203"/>
      <c r="M510" s="203"/>
      <c r="N510" s="203"/>
      <c r="O510" s="203"/>
      <c r="P510" s="204"/>
      <c r="Q510" s="205"/>
      <c r="R510" s="198" t="s">
        <v>236</v>
      </c>
      <c r="S510" s="206" t="str">
        <f t="shared" ca="1" si="24"/>
        <v/>
      </c>
      <c r="T510" s="206" t="str">
        <f ca="1">IF(B510="","",IF(ISERROR(MATCH($J510,[3]SorP!$B$1:$B$6230,0)),"",INDIRECT("'SorP'!$A$"&amp;MATCH($J510,[3]SorP!$B$1:$B$6230,0))))</f>
        <v/>
      </c>
      <c r="U510" s="207"/>
      <c r="V510" s="208" t="e">
        <f>IF(C510="",NA(),IF(OR(C510="Smelter not listed",C510="Smelter not yet identified"),MATCH($B510&amp;$D510,'[3]Smelter Look-up'!$J:$J,0),MATCH($B510&amp;$C510,'[3]Smelter Look-up'!$J:$J,0)))</f>
        <v>#N/A</v>
      </c>
      <c r="X510" s="83">
        <f t="shared" si="22"/>
        <v>0</v>
      </c>
      <c r="AB510" s="84" t="str">
        <f t="shared" si="23"/>
        <v/>
      </c>
    </row>
    <row r="511" spans="1:28" s="83" customFormat="1" ht="20.25" customHeight="1">
      <c r="A511" s="206"/>
      <c r="B511" s="198" t="s">
        <v>236</v>
      </c>
      <c r="C511" s="199" t="s">
        <v>236</v>
      </c>
      <c r="D511" s="200"/>
      <c r="E511" s="198" t="s">
        <v>236</v>
      </c>
      <c r="F511" s="198" t="s">
        <v>236</v>
      </c>
      <c r="G511" s="198" t="s">
        <v>236</v>
      </c>
      <c r="H511" s="201" t="s">
        <v>236</v>
      </c>
      <c r="I511" s="202" t="s">
        <v>236</v>
      </c>
      <c r="J511" s="202" t="s">
        <v>236</v>
      </c>
      <c r="K511" s="203"/>
      <c r="L511" s="203"/>
      <c r="M511" s="203"/>
      <c r="N511" s="203"/>
      <c r="O511" s="203"/>
      <c r="P511" s="204"/>
      <c r="Q511" s="205"/>
      <c r="R511" s="198" t="s">
        <v>236</v>
      </c>
      <c r="S511" s="206" t="str">
        <f t="shared" ca="1" si="24"/>
        <v/>
      </c>
      <c r="T511" s="206" t="str">
        <f ca="1">IF(B511="","",IF(ISERROR(MATCH($J511,[3]SorP!$B$1:$B$6230,0)),"",INDIRECT("'SorP'!$A$"&amp;MATCH($J511,[3]SorP!$B$1:$B$6230,0))))</f>
        <v/>
      </c>
      <c r="U511" s="207"/>
      <c r="V511" s="208" t="e">
        <f>IF(C511="",NA(),IF(OR(C511="Smelter not listed",C511="Smelter not yet identified"),MATCH($B511&amp;$D511,'[3]Smelter Look-up'!$J:$J,0),MATCH($B511&amp;$C511,'[3]Smelter Look-up'!$J:$J,0)))</f>
        <v>#N/A</v>
      </c>
      <c r="X511" s="83">
        <f t="shared" si="22"/>
        <v>0</v>
      </c>
      <c r="AB511" s="84" t="str">
        <f t="shared" si="23"/>
        <v/>
      </c>
    </row>
    <row r="512" spans="1:28" s="83" customFormat="1" ht="20.25" customHeight="1">
      <c r="A512" s="206"/>
      <c r="B512" s="198" t="s">
        <v>236</v>
      </c>
      <c r="C512" s="199" t="s">
        <v>236</v>
      </c>
      <c r="D512" s="200"/>
      <c r="E512" s="198" t="s">
        <v>236</v>
      </c>
      <c r="F512" s="198" t="s">
        <v>236</v>
      </c>
      <c r="G512" s="198" t="s">
        <v>236</v>
      </c>
      <c r="H512" s="201" t="s">
        <v>236</v>
      </c>
      <c r="I512" s="202" t="s">
        <v>236</v>
      </c>
      <c r="J512" s="202" t="s">
        <v>236</v>
      </c>
      <c r="K512" s="203"/>
      <c r="L512" s="203"/>
      <c r="M512" s="203"/>
      <c r="N512" s="203"/>
      <c r="O512" s="203"/>
      <c r="P512" s="204"/>
      <c r="Q512" s="205"/>
      <c r="R512" s="198" t="s">
        <v>236</v>
      </c>
      <c r="S512" s="206" t="str">
        <f t="shared" ca="1" si="24"/>
        <v/>
      </c>
      <c r="T512" s="206" t="str">
        <f ca="1">IF(B512="","",IF(ISERROR(MATCH($J512,[3]SorP!$B$1:$B$6230,0)),"",INDIRECT("'SorP'!$A$"&amp;MATCH($J512,[3]SorP!$B$1:$B$6230,0))))</f>
        <v/>
      </c>
      <c r="U512" s="207"/>
      <c r="V512" s="208" t="e">
        <f>IF(C512="",NA(),IF(OR(C512="Smelter not listed",C512="Smelter not yet identified"),MATCH($B512&amp;$D512,'[3]Smelter Look-up'!$J:$J,0),MATCH($B512&amp;$C512,'[3]Smelter Look-up'!$J:$J,0)))</f>
        <v>#N/A</v>
      </c>
      <c r="X512" s="83">
        <f t="shared" si="22"/>
        <v>0</v>
      </c>
      <c r="AB512" s="84" t="str">
        <f t="shared" si="23"/>
        <v/>
      </c>
    </row>
    <row r="513" spans="1:28" s="83" customFormat="1" ht="20.25" customHeight="1">
      <c r="A513" s="206"/>
      <c r="B513" s="198" t="s">
        <v>236</v>
      </c>
      <c r="C513" s="199" t="s">
        <v>236</v>
      </c>
      <c r="D513" s="200"/>
      <c r="E513" s="198" t="s">
        <v>236</v>
      </c>
      <c r="F513" s="198" t="s">
        <v>236</v>
      </c>
      <c r="G513" s="198" t="s">
        <v>236</v>
      </c>
      <c r="H513" s="201" t="s">
        <v>236</v>
      </c>
      <c r="I513" s="202" t="s">
        <v>236</v>
      </c>
      <c r="J513" s="202" t="s">
        <v>236</v>
      </c>
      <c r="K513" s="203"/>
      <c r="L513" s="203"/>
      <c r="M513" s="203"/>
      <c r="N513" s="203"/>
      <c r="O513" s="203"/>
      <c r="P513" s="204"/>
      <c r="Q513" s="205"/>
      <c r="R513" s="198" t="s">
        <v>236</v>
      </c>
      <c r="S513" s="206" t="str">
        <f t="shared" ca="1" si="24"/>
        <v/>
      </c>
      <c r="T513" s="206" t="str">
        <f ca="1">IF(B513="","",IF(ISERROR(MATCH($J513,[3]SorP!$B$1:$B$6230,0)),"",INDIRECT("'SorP'!$A$"&amp;MATCH($J513,[3]SorP!$B$1:$B$6230,0))))</f>
        <v/>
      </c>
      <c r="U513" s="207"/>
      <c r="V513" s="208" t="e">
        <f>IF(C513="",NA(),IF(OR(C513="Smelter not listed",C513="Smelter not yet identified"),MATCH($B513&amp;$D513,'[3]Smelter Look-up'!$J:$J,0),MATCH($B513&amp;$C513,'[3]Smelter Look-up'!$J:$J,0)))</f>
        <v>#N/A</v>
      </c>
      <c r="X513" s="83">
        <f t="shared" si="22"/>
        <v>0</v>
      </c>
      <c r="AB513" s="84" t="str">
        <f t="shared" si="23"/>
        <v/>
      </c>
    </row>
    <row r="514" spans="1:28" s="83" customFormat="1" ht="20.25" customHeight="1">
      <c r="A514" s="206"/>
      <c r="B514" s="198" t="s">
        <v>236</v>
      </c>
      <c r="C514" s="199" t="s">
        <v>236</v>
      </c>
      <c r="D514" s="200"/>
      <c r="E514" s="198" t="s">
        <v>236</v>
      </c>
      <c r="F514" s="198" t="s">
        <v>236</v>
      </c>
      <c r="G514" s="198" t="s">
        <v>236</v>
      </c>
      <c r="H514" s="201" t="s">
        <v>236</v>
      </c>
      <c r="I514" s="202" t="s">
        <v>236</v>
      </c>
      <c r="J514" s="202" t="s">
        <v>236</v>
      </c>
      <c r="K514" s="203"/>
      <c r="L514" s="203"/>
      <c r="M514" s="203"/>
      <c r="N514" s="203"/>
      <c r="O514" s="203"/>
      <c r="P514" s="204"/>
      <c r="Q514" s="205"/>
      <c r="R514" s="198" t="s">
        <v>236</v>
      </c>
      <c r="S514" s="206" t="str">
        <f t="shared" ca="1" si="24"/>
        <v/>
      </c>
      <c r="T514" s="206" t="str">
        <f ca="1">IF(B514="","",IF(ISERROR(MATCH($J514,[3]SorP!$B$1:$B$6230,0)),"",INDIRECT("'SorP'!$A$"&amp;MATCH($J514,[3]SorP!$B$1:$B$6230,0))))</f>
        <v/>
      </c>
      <c r="U514" s="207"/>
      <c r="V514" s="208" t="e">
        <f>IF(C514="",NA(),IF(OR(C514="Smelter not listed",C514="Smelter not yet identified"),MATCH($B514&amp;$D514,'[3]Smelter Look-up'!$J:$J,0),MATCH($B514&amp;$C514,'[3]Smelter Look-up'!$J:$J,0)))</f>
        <v>#N/A</v>
      </c>
      <c r="X514" s="83">
        <f t="shared" si="22"/>
        <v>0</v>
      </c>
      <c r="AB514" s="84" t="str">
        <f t="shared" si="23"/>
        <v/>
      </c>
    </row>
    <row r="515" spans="1:28" s="83" customFormat="1" ht="20.25" customHeight="1">
      <c r="A515" s="206"/>
      <c r="B515" s="198" t="s">
        <v>236</v>
      </c>
      <c r="C515" s="199" t="s">
        <v>236</v>
      </c>
      <c r="D515" s="200"/>
      <c r="E515" s="198" t="s">
        <v>236</v>
      </c>
      <c r="F515" s="198" t="s">
        <v>236</v>
      </c>
      <c r="G515" s="198" t="s">
        <v>236</v>
      </c>
      <c r="H515" s="201" t="s">
        <v>236</v>
      </c>
      <c r="I515" s="202" t="s">
        <v>236</v>
      </c>
      <c r="J515" s="202" t="s">
        <v>236</v>
      </c>
      <c r="K515" s="203"/>
      <c r="L515" s="203"/>
      <c r="M515" s="203"/>
      <c r="N515" s="203"/>
      <c r="O515" s="203"/>
      <c r="P515" s="204"/>
      <c r="Q515" s="205"/>
      <c r="R515" s="198" t="s">
        <v>236</v>
      </c>
      <c r="S515" s="206" t="str">
        <f t="shared" ca="1" si="24"/>
        <v/>
      </c>
      <c r="T515" s="206" t="str">
        <f ca="1">IF(B515="","",IF(ISERROR(MATCH($J515,[3]SorP!$B$1:$B$6230,0)),"",INDIRECT("'SorP'!$A$"&amp;MATCH($J515,[3]SorP!$B$1:$B$6230,0))))</f>
        <v/>
      </c>
      <c r="U515" s="207"/>
      <c r="V515" s="208" t="e">
        <f>IF(C515="",NA(),IF(OR(C515="Smelter not listed",C515="Smelter not yet identified"),MATCH($B515&amp;$D515,'[3]Smelter Look-up'!$J:$J,0),MATCH($B515&amp;$C515,'[3]Smelter Look-up'!$J:$J,0)))</f>
        <v>#N/A</v>
      </c>
      <c r="X515" s="83">
        <f t="shared" si="22"/>
        <v>0</v>
      </c>
      <c r="AB515" s="84" t="str">
        <f t="shared" si="23"/>
        <v/>
      </c>
    </row>
    <row r="516" spans="1:28" s="83" customFormat="1" ht="20.25" customHeight="1">
      <c r="A516" s="206"/>
      <c r="B516" s="198" t="s">
        <v>236</v>
      </c>
      <c r="C516" s="199" t="s">
        <v>236</v>
      </c>
      <c r="D516" s="200"/>
      <c r="E516" s="198" t="s">
        <v>236</v>
      </c>
      <c r="F516" s="198" t="s">
        <v>236</v>
      </c>
      <c r="G516" s="198" t="s">
        <v>236</v>
      </c>
      <c r="H516" s="201" t="s">
        <v>236</v>
      </c>
      <c r="I516" s="202" t="s">
        <v>236</v>
      </c>
      <c r="J516" s="202" t="s">
        <v>236</v>
      </c>
      <c r="K516" s="203"/>
      <c r="L516" s="203"/>
      <c r="M516" s="203"/>
      <c r="N516" s="203"/>
      <c r="O516" s="203"/>
      <c r="P516" s="204"/>
      <c r="Q516" s="205"/>
      <c r="R516" s="198" t="s">
        <v>236</v>
      </c>
      <c r="S516" s="206" t="str">
        <f t="shared" ca="1" si="24"/>
        <v/>
      </c>
      <c r="T516" s="206" t="str">
        <f ca="1">IF(B516="","",IF(ISERROR(MATCH($J516,[3]SorP!$B$1:$B$6230,0)),"",INDIRECT("'SorP'!$A$"&amp;MATCH($J516,[3]SorP!$B$1:$B$6230,0))))</f>
        <v/>
      </c>
      <c r="U516" s="207"/>
      <c r="V516" s="208" t="e">
        <f>IF(C516="",NA(),IF(OR(C516="Smelter not listed",C516="Smelter not yet identified"),MATCH($B516&amp;$D516,'[3]Smelter Look-up'!$J:$J,0),MATCH($B516&amp;$C516,'[3]Smelter Look-up'!$J:$J,0)))</f>
        <v>#N/A</v>
      </c>
      <c r="X516" s="83">
        <f t="shared" si="22"/>
        <v>0</v>
      </c>
      <c r="AB516" s="84" t="str">
        <f t="shared" si="23"/>
        <v/>
      </c>
    </row>
    <row r="517" spans="1:28" s="83" customFormat="1" ht="20.25" customHeight="1">
      <c r="A517" s="206"/>
      <c r="B517" s="198" t="s">
        <v>236</v>
      </c>
      <c r="C517" s="199" t="s">
        <v>236</v>
      </c>
      <c r="D517" s="200"/>
      <c r="E517" s="198" t="s">
        <v>236</v>
      </c>
      <c r="F517" s="198" t="s">
        <v>236</v>
      </c>
      <c r="G517" s="198" t="s">
        <v>236</v>
      </c>
      <c r="H517" s="201" t="s">
        <v>236</v>
      </c>
      <c r="I517" s="202" t="s">
        <v>236</v>
      </c>
      <c r="J517" s="202" t="s">
        <v>236</v>
      </c>
      <c r="K517" s="203"/>
      <c r="L517" s="203"/>
      <c r="M517" s="203"/>
      <c r="N517" s="203"/>
      <c r="O517" s="203"/>
      <c r="P517" s="204"/>
      <c r="Q517" s="205"/>
      <c r="R517" s="198" t="s">
        <v>236</v>
      </c>
      <c r="S517" s="206" t="str">
        <f t="shared" ca="1" si="24"/>
        <v/>
      </c>
      <c r="T517" s="206" t="str">
        <f ca="1">IF(B517="","",IF(ISERROR(MATCH($J517,[3]SorP!$B$1:$B$6230,0)),"",INDIRECT("'SorP'!$A$"&amp;MATCH($J517,[3]SorP!$B$1:$B$6230,0))))</f>
        <v/>
      </c>
      <c r="U517" s="207"/>
      <c r="V517" s="208" t="e">
        <f>IF(C517="",NA(),IF(OR(C517="Smelter not listed",C517="Smelter not yet identified"),MATCH($B517&amp;$D517,'[3]Smelter Look-up'!$J:$J,0),MATCH($B517&amp;$C517,'[3]Smelter Look-up'!$J:$J,0)))</f>
        <v>#N/A</v>
      </c>
      <c r="X517" s="83">
        <f t="shared" ref="X517:X580" si="25">IF(AND(C517="Smelter not listed",OR(LEN(D517)=0,LEN(E517)=0)),1,0)</f>
        <v>0</v>
      </c>
      <c r="AB517" s="84" t="str">
        <f t="shared" ref="AB517:AB580" si="26">B517&amp;C517</f>
        <v/>
      </c>
    </row>
    <row r="518" spans="1:28" s="83" customFormat="1" ht="20.25" customHeight="1">
      <c r="A518" s="206"/>
      <c r="B518" s="198" t="s">
        <v>236</v>
      </c>
      <c r="C518" s="199" t="s">
        <v>236</v>
      </c>
      <c r="D518" s="200"/>
      <c r="E518" s="198" t="s">
        <v>236</v>
      </c>
      <c r="F518" s="198" t="s">
        <v>236</v>
      </c>
      <c r="G518" s="198" t="s">
        <v>236</v>
      </c>
      <c r="H518" s="201" t="s">
        <v>236</v>
      </c>
      <c r="I518" s="202" t="s">
        <v>236</v>
      </c>
      <c r="J518" s="202" t="s">
        <v>236</v>
      </c>
      <c r="K518" s="203"/>
      <c r="L518" s="203"/>
      <c r="M518" s="203"/>
      <c r="N518" s="203"/>
      <c r="O518" s="203"/>
      <c r="P518" s="204"/>
      <c r="Q518" s="205"/>
      <c r="R518" s="198" t="s">
        <v>236</v>
      </c>
      <c r="S518" s="206" t="str">
        <f t="shared" ca="1" si="24"/>
        <v/>
      </c>
      <c r="T518" s="206" t="str">
        <f ca="1">IF(B518="","",IF(ISERROR(MATCH($J518,[3]SorP!$B$1:$B$6230,0)),"",INDIRECT("'SorP'!$A$"&amp;MATCH($J518,[3]SorP!$B$1:$B$6230,0))))</f>
        <v/>
      </c>
      <c r="U518" s="207"/>
      <c r="V518" s="208" t="e">
        <f>IF(C518="",NA(),IF(OR(C518="Smelter not listed",C518="Smelter not yet identified"),MATCH($B518&amp;$D518,'[3]Smelter Look-up'!$J:$J,0),MATCH($B518&amp;$C518,'[3]Smelter Look-up'!$J:$J,0)))</f>
        <v>#N/A</v>
      </c>
      <c r="X518" s="83">
        <f t="shared" si="25"/>
        <v>0</v>
      </c>
      <c r="AB518" s="84" t="str">
        <f t="shared" si="26"/>
        <v/>
      </c>
    </row>
    <row r="519" spans="1:28" s="83" customFormat="1" ht="20.25" customHeight="1">
      <c r="A519" s="206"/>
      <c r="B519" s="198" t="s">
        <v>236</v>
      </c>
      <c r="C519" s="199" t="s">
        <v>236</v>
      </c>
      <c r="D519" s="200"/>
      <c r="E519" s="198" t="s">
        <v>236</v>
      </c>
      <c r="F519" s="198" t="s">
        <v>236</v>
      </c>
      <c r="G519" s="198" t="s">
        <v>236</v>
      </c>
      <c r="H519" s="201" t="s">
        <v>236</v>
      </c>
      <c r="I519" s="202" t="s">
        <v>236</v>
      </c>
      <c r="J519" s="202" t="s">
        <v>236</v>
      </c>
      <c r="K519" s="203"/>
      <c r="L519" s="203"/>
      <c r="M519" s="203"/>
      <c r="N519" s="203"/>
      <c r="O519" s="203"/>
      <c r="P519" s="204"/>
      <c r="Q519" s="205"/>
      <c r="R519" s="198" t="s">
        <v>236</v>
      </c>
      <c r="S519" s="206" t="str">
        <f t="shared" ca="1" si="24"/>
        <v/>
      </c>
      <c r="T519" s="206" t="str">
        <f ca="1">IF(B519="","",IF(ISERROR(MATCH($J519,[3]SorP!$B$1:$B$6230,0)),"",INDIRECT("'SorP'!$A$"&amp;MATCH($J519,[3]SorP!$B$1:$B$6230,0))))</f>
        <v/>
      </c>
      <c r="U519" s="207"/>
      <c r="V519" s="208" t="e">
        <f>IF(C519="",NA(),IF(OR(C519="Smelter not listed",C519="Smelter not yet identified"),MATCH($B519&amp;$D519,'[3]Smelter Look-up'!$J:$J,0),MATCH($B519&amp;$C519,'[3]Smelter Look-up'!$J:$J,0)))</f>
        <v>#N/A</v>
      </c>
      <c r="X519" s="83">
        <f t="shared" si="25"/>
        <v>0</v>
      </c>
      <c r="AB519" s="84" t="str">
        <f t="shared" si="26"/>
        <v/>
      </c>
    </row>
    <row r="520" spans="1:28" s="83" customFormat="1" ht="20.25" customHeight="1">
      <c r="A520" s="206"/>
      <c r="B520" s="198" t="s">
        <v>236</v>
      </c>
      <c r="C520" s="199" t="s">
        <v>236</v>
      </c>
      <c r="D520" s="200"/>
      <c r="E520" s="198" t="s">
        <v>236</v>
      </c>
      <c r="F520" s="198" t="s">
        <v>236</v>
      </c>
      <c r="G520" s="198" t="s">
        <v>236</v>
      </c>
      <c r="H520" s="201" t="s">
        <v>236</v>
      </c>
      <c r="I520" s="202" t="s">
        <v>236</v>
      </c>
      <c r="J520" s="202" t="s">
        <v>236</v>
      </c>
      <c r="K520" s="203"/>
      <c r="L520" s="203"/>
      <c r="M520" s="203"/>
      <c r="N520" s="203"/>
      <c r="O520" s="203"/>
      <c r="P520" s="204"/>
      <c r="Q520" s="205"/>
      <c r="R520" s="198" t="s">
        <v>236</v>
      </c>
      <c r="S520" s="206" t="str">
        <f t="shared" ca="1" si="24"/>
        <v/>
      </c>
      <c r="T520" s="206" t="str">
        <f ca="1">IF(B520="","",IF(ISERROR(MATCH($J520,[3]SorP!$B$1:$B$6230,0)),"",INDIRECT("'SorP'!$A$"&amp;MATCH($J520,[3]SorP!$B$1:$B$6230,0))))</f>
        <v/>
      </c>
      <c r="U520" s="207"/>
      <c r="V520" s="208" t="e">
        <f>IF(C520="",NA(),IF(OR(C520="Smelter not listed",C520="Smelter not yet identified"),MATCH($B520&amp;$D520,'[3]Smelter Look-up'!$J:$J,0),MATCH($B520&amp;$C520,'[3]Smelter Look-up'!$J:$J,0)))</f>
        <v>#N/A</v>
      </c>
      <c r="X520" s="83">
        <f t="shared" si="25"/>
        <v>0</v>
      </c>
      <c r="AB520" s="84" t="str">
        <f t="shared" si="26"/>
        <v/>
      </c>
    </row>
    <row r="521" spans="1:28" s="83" customFormat="1" ht="20.25" customHeight="1">
      <c r="A521" s="206"/>
      <c r="B521" s="198" t="s">
        <v>236</v>
      </c>
      <c r="C521" s="199" t="s">
        <v>236</v>
      </c>
      <c r="D521" s="200"/>
      <c r="E521" s="198" t="s">
        <v>236</v>
      </c>
      <c r="F521" s="198" t="s">
        <v>236</v>
      </c>
      <c r="G521" s="198" t="s">
        <v>236</v>
      </c>
      <c r="H521" s="201" t="s">
        <v>236</v>
      </c>
      <c r="I521" s="202" t="s">
        <v>236</v>
      </c>
      <c r="J521" s="202" t="s">
        <v>236</v>
      </c>
      <c r="K521" s="203"/>
      <c r="L521" s="203"/>
      <c r="M521" s="203"/>
      <c r="N521" s="203"/>
      <c r="O521" s="203"/>
      <c r="P521" s="204"/>
      <c r="Q521" s="205"/>
      <c r="R521" s="198" t="s">
        <v>236</v>
      </c>
      <c r="S521" s="206" t="str">
        <f t="shared" ca="1" si="24"/>
        <v/>
      </c>
      <c r="T521" s="206" t="str">
        <f ca="1">IF(B521="","",IF(ISERROR(MATCH($J521,[3]SorP!$B$1:$B$6230,0)),"",INDIRECT("'SorP'!$A$"&amp;MATCH($J521,[3]SorP!$B$1:$B$6230,0))))</f>
        <v/>
      </c>
      <c r="U521" s="207"/>
      <c r="V521" s="208" t="e">
        <f>IF(C521="",NA(),IF(OR(C521="Smelter not listed",C521="Smelter not yet identified"),MATCH($B521&amp;$D521,'[3]Smelter Look-up'!$J:$J,0),MATCH($B521&amp;$C521,'[3]Smelter Look-up'!$J:$J,0)))</f>
        <v>#N/A</v>
      </c>
      <c r="X521" s="83">
        <f t="shared" si="25"/>
        <v>0</v>
      </c>
      <c r="AB521" s="84" t="str">
        <f t="shared" si="26"/>
        <v/>
      </c>
    </row>
    <row r="522" spans="1:28" s="83" customFormat="1" ht="20.25" customHeight="1">
      <c r="A522" s="206"/>
      <c r="B522" s="198" t="s">
        <v>236</v>
      </c>
      <c r="C522" s="199" t="s">
        <v>236</v>
      </c>
      <c r="D522" s="200"/>
      <c r="E522" s="198" t="s">
        <v>236</v>
      </c>
      <c r="F522" s="198" t="s">
        <v>236</v>
      </c>
      <c r="G522" s="198" t="s">
        <v>236</v>
      </c>
      <c r="H522" s="201" t="s">
        <v>236</v>
      </c>
      <c r="I522" s="202" t="s">
        <v>236</v>
      </c>
      <c r="J522" s="202" t="s">
        <v>236</v>
      </c>
      <c r="K522" s="203"/>
      <c r="L522" s="203"/>
      <c r="M522" s="203"/>
      <c r="N522" s="203"/>
      <c r="O522" s="203"/>
      <c r="P522" s="204"/>
      <c r="Q522" s="205"/>
      <c r="R522" s="198" t="s">
        <v>236</v>
      </c>
      <c r="S522" s="206" t="str">
        <f t="shared" ca="1" si="24"/>
        <v/>
      </c>
      <c r="T522" s="206" t="str">
        <f ca="1">IF(B522="","",IF(ISERROR(MATCH($J522,[3]SorP!$B$1:$B$6230,0)),"",INDIRECT("'SorP'!$A$"&amp;MATCH($J522,[3]SorP!$B$1:$B$6230,0))))</f>
        <v/>
      </c>
      <c r="U522" s="207"/>
      <c r="V522" s="208" t="e">
        <f>IF(C522="",NA(),IF(OR(C522="Smelter not listed",C522="Smelter not yet identified"),MATCH($B522&amp;$D522,'[3]Smelter Look-up'!$J:$J,0),MATCH($B522&amp;$C522,'[3]Smelter Look-up'!$J:$J,0)))</f>
        <v>#N/A</v>
      </c>
      <c r="X522" s="83">
        <f t="shared" si="25"/>
        <v>0</v>
      </c>
      <c r="AB522" s="84" t="str">
        <f t="shared" si="26"/>
        <v/>
      </c>
    </row>
    <row r="523" spans="1:28" s="83" customFormat="1" ht="20.25" customHeight="1">
      <c r="A523" s="206"/>
      <c r="B523" s="198" t="s">
        <v>236</v>
      </c>
      <c r="C523" s="199" t="s">
        <v>236</v>
      </c>
      <c r="D523" s="200"/>
      <c r="E523" s="198" t="s">
        <v>236</v>
      </c>
      <c r="F523" s="198" t="s">
        <v>236</v>
      </c>
      <c r="G523" s="198" t="s">
        <v>236</v>
      </c>
      <c r="H523" s="201" t="s">
        <v>236</v>
      </c>
      <c r="I523" s="202" t="s">
        <v>236</v>
      </c>
      <c r="J523" s="202" t="s">
        <v>236</v>
      </c>
      <c r="K523" s="203"/>
      <c r="L523" s="203"/>
      <c r="M523" s="203"/>
      <c r="N523" s="203"/>
      <c r="O523" s="203"/>
      <c r="P523" s="204"/>
      <c r="Q523" s="205"/>
      <c r="R523" s="198" t="s">
        <v>236</v>
      </c>
      <c r="S523" s="206" t="str">
        <f t="shared" ca="1" si="24"/>
        <v/>
      </c>
      <c r="T523" s="206" t="str">
        <f ca="1">IF(B523="","",IF(ISERROR(MATCH($J523,[3]SorP!$B$1:$B$6230,0)),"",INDIRECT("'SorP'!$A$"&amp;MATCH($J523,[3]SorP!$B$1:$B$6230,0))))</f>
        <v/>
      </c>
      <c r="U523" s="207"/>
      <c r="V523" s="208" t="e">
        <f>IF(C523="",NA(),IF(OR(C523="Smelter not listed",C523="Smelter not yet identified"),MATCH($B523&amp;$D523,'[3]Smelter Look-up'!$J:$J,0),MATCH($B523&amp;$C523,'[3]Smelter Look-up'!$J:$J,0)))</f>
        <v>#N/A</v>
      </c>
      <c r="X523" s="83">
        <f t="shared" si="25"/>
        <v>0</v>
      </c>
      <c r="AB523" s="84" t="str">
        <f t="shared" si="26"/>
        <v/>
      </c>
    </row>
    <row r="524" spans="1:28" s="83" customFormat="1" ht="20.25" customHeight="1">
      <c r="A524" s="206"/>
      <c r="B524" s="198" t="s">
        <v>236</v>
      </c>
      <c r="C524" s="199" t="s">
        <v>236</v>
      </c>
      <c r="D524" s="200"/>
      <c r="E524" s="198" t="s">
        <v>236</v>
      </c>
      <c r="F524" s="198" t="s">
        <v>236</v>
      </c>
      <c r="G524" s="198" t="s">
        <v>236</v>
      </c>
      <c r="H524" s="201" t="s">
        <v>236</v>
      </c>
      <c r="I524" s="202" t="s">
        <v>236</v>
      </c>
      <c r="J524" s="202" t="s">
        <v>236</v>
      </c>
      <c r="K524" s="203"/>
      <c r="L524" s="203"/>
      <c r="M524" s="203"/>
      <c r="N524" s="203"/>
      <c r="O524" s="203"/>
      <c r="P524" s="204"/>
      <c r="Q524" s="205"/>
      <c r="R524" s="198" t="s">
        <v>236</v>
      </c>
      <c r="S524" s="206" t="str">
        <f t="shared" ca="1" si="24"/>
        <v/>
      </c>
      <c r="T524" s="206" t="str">
        <f ca="1">IF(B524="","",IF(ISERROR(MATCH($J524,[3]SorP!$B$1:$B$6230,0)),"",INDIRECT("'SorP'!$A$"&amp;MATCH($J524,[3]SorP!$B$1:$B$6230,0))))</f>
        <v/>
      </c>
      <c r="U524" s="207"/>
      <c r="V524" s="208" t="e">
        <f>IF(C524="",NA(),IF(OR(C524="Smelter not listed",C524="Smelter not yet identified"),MATCH($B524&amp;$D524,'[3]Smelter Look-up'!$J:$J,0),MATCH($B524&amp;$C524,'[3]Smelter Look-up'!$J:$J,0)))</f>
        <v>#N/A</v>
      </c>
      <c r="X524" s="83">
        <f t="shared" si="25"/>
        <v>0</v>
      </c>
      <c r="AB524" s="84" t="str">
        <f t="shared" si="26"/>
        <v/>
      </c>
    </row>
    <row r="525" spans="1:28" s="83" customFormat="1" ht="20.25" customHeight="1">
      <c r="A525" s="206"/>
      <c r="B525" s="198" t="s">
        <v>236</v>
      </c>
      <c r="C525" s="199" t="s">
        <v>236</v>
      </c>
      <c r="D525" s="200"/>
      <c r="E525" s="198" t="s">
        <v>236</v>
      </c>
      <c r="F525" s="198" t="s">
        <v>236</v>
      </c>
      <c r="G525" s="198" t="s">
        <v>236</v>
      </c>
      <c r="H525" s="201" t="s">
        <v>236</v>
      </c>
      <c r="I525" s="202" t="s">
        <v>236</v>
      </c>
      <c r="J525" s="202" t="s">
        <v>236</v>
      </c>
      <c r="K525" s="203"/>
      <c r="L525" s="203"/>
      <c r="M525" s="203"/>
      <c r="N525" s="203"/>
      <c r="O525" s="203"/>
      <c r="P525" s="204"/>
      <c r="Q525" s="205"/>
      <c r="R525" s="198" t="s">
        <v>236</v>
      </c>
      <c r="S525" s="206" t="str">
        <f t="shared" ca="1" si="24"/>
        <v/>
      </c>
      <c r="T525" s="206" t="str">
        <f ca="1">IF(B525="","",IF(ISERROR(MATCH($J525,[3]SorP!$B$1:$B$6230,0)),"",INDIRECT("'SorP'!$A$"&amp;MATCH($J525,[3]SorP!$B$1:$B$6230,0))))</f>
        <v/>
      </c>
      <c r="U525" s="207"/>
      <c r="V525" s="208" t="e">
        <f>IF(C525="",NA(),IF(OR(C525="Smelter not listed",C525="Smelter not yet identified"),MATCH($B525&amp;$D525,'[3]Smelter Look-up'!$J:$J,0),MATCH($B525&amp;$C525,'[3]Smelter Look-up'!$J:$J,0)))</f>
        <v>#N/A</v>
      </c>
      <c r="X525" s="83">
        <f t="shared" si="25"/>
        <v>0</v>
      </c>
      <c r="AB525" s="84" t="str">
        <f t="shared" si="26"/>
        <v/>
      </c>
    </row>
    <row r="526" spans="1:28" s="83" customFormat="1" ht="20.25" customHeight="1">
      <c r="A526" s="206"/>
      <c r="B526" s="198" t="s">
        <v>236</v>
      </c>
      <c r="C526" s="199" t="s">
        <v>236</v>
      </c>
      <c r="D526" s="200"/>
      <c r="E526" s="198" t="s">
        <v>236</v>
      </c>
      <c r="F526" s="198" t="s">
        <v>236</v>
      </c>
      <c r="G526" s="198" t="s">
        <v>236</v>
      </c>
      <c r="H526" s="201" t="s">
        <v>236</v>
      </c>
      <c r="I526" s="202" t="s">
        <v>236</v>
      </c>
      <c r="J526" s="202" t="s">
        <v>236</v>
      </c>
      <c r="K526" s="203"/>
      <c r="L526" s="203"/>
      <c r="M526" s="203"/>
      <c r="N526" s="203"/>
      <c r="O526" s="203"/>
      <c r="P526" s="204"/>
      <c r="Q526" s="205"/>
      <c r="R526" s="198" t="s">
        <v>236</v>
      </c>
      <c r="S526" s="206" t="str">
        <f t="shared" ca="1" si="24"/>
        <v/>
      </c>
      <c r="T526" s="206" t="str">
        <f ca="1">IF(B526="","",IF(ISERROR(MATCH($J526,[3]SorP!$B$1:$B$6230,0)),"",INDIRECT("'SorP'!$A$"&amp;MATCH($J526,[3]SorP!$B$1:$B$6230,0))))</f>
        <v/>
      </c>
      <c r="U526" s="207"/>
      <c r="V526" s="208" t="e">
        <f>IF(C526="",NA(),IF(OR(C526="Smelter not listed",C526="Smelter not yet identified"),MATCH($B526&amp;$D526,'[3]Smelter Look-up'!$J:$J,0),MATCH($B526&amp;$C526,'[3]Smelter Look-up'!$J:$J,0)))</f>
        <v>#N/A</v>
      </c>
      <c r="X526" s="83">
        <f t="shared" si="25"/>
        <v>0</v>
      </c>
      <c r="AB526" s="84" t="str">
        <f t="shared" si="26"/>
        <v/>
      </c>
    </row>
    <row r="527" spans="1:28" s="83" customFormat="1" ht="20.25" customHeight="1">
      <c r="A527" s="206"/>
      <c r="B527" s="198" t="s">
        <v>236</v>
      </c>
      <c r="C527" s="199" t="s">
        <v>236</v>
      </c>
      <c r="D527" s="200"/>
      <c r="E527" s="198" t="s">
        <v>236</v>
      </c>
      <c r="F527" s="198" t="s">
        <v>236</v>
      </c>
      <c r="G527" s="198" t="s">
        <v>236</v>
      </c>
      <c r="H527" s="201" t="s">
        <v>236</v>
      </c>
      <c r="I527" s="202" t="s">
        <v>236</v>
      </c>
      <c r="J527" s="202" t="s">
        <v>236</v>
      </c>
      <c r="K527" s="203"/>
      <c r="L527" s="203"/>
      <c r="M527" s="203"/>
      <c r="N527" s="203"/>
      <c r="O527" s="203"/>
      <c r="P527" s="204"/>
      <c r="Q527" s="205"/>
      <c r="R527" s="198" t="s">
        <v>236</v>
      </c>
      <c r="S527" s="206" t="str">
        <f t="shared" ca="1" si="24"/>
        <v/>
      </c>
      <c r="T527" s="206" t="str">
        <f ca="1">IF(B527="","",IF(ISERROR(MATCH($J527,[3]SorP!$B$1:$B$6230,0)),"",INDIRECT("'SorP'!$A$"&amp;MATCH($J527,[3]SorP!$B$1:$B$6230,0))))</f>
        <v/>
      </c>
      <c r="U527" s="207"/>
      <c r="V527" s="208" t="e">
        <f>IF(C527="",NA(),IF(OR(C527="Smelter not listed",C527="Smelter not yet identified"),MATCH($B527&amp;$D527,'[3]Smelter Look-up'!$J:$J,0),MATCH($B527&amp;$C527,'[3]Smelter Look-up'!$J:$J,0)))</f>
        <v>#N/A</v>
      </c>
      <c r="X527" s="83">
        <f t="shared" si="25"/>
        <v>0</v>
      </c>
      <c r="AB527" s="84" t="str">
        <f t="shared" si="26"/>
        <v/>
      </c>
    </row>
    <row r="528" spans="1:28" s="83" customFormat="1" ht="20.25" customHeight="1">
      <c r="A528" s="206"/>
      <c r="B528" s="198" t="s">
        <v>236</v>
      </c>
      <c r="C528" s="199" t="s">
        <v>236</v>
      </c>
      <c r="D528" s="200"/>
      <c r="E528" s="198" t="s">
        <v>236</v>
      </c>
      <c r="F528" s="198" t="s">
        <v>236</v>
      </c>
      <c r="G528" s="198" t="s">
        <v>236</v>
      </c>
      <c r="H528" s="201" t="s">
        <v>236</v>
      </c>
      <c r="I528" s="202" t="s">
        <v>236</v>
      </c>
      <c r="J528" s="202" t="s">
        <v>236</v>
      </c>
      <c r="K528" s="203"/>
      <c r="L528" s="203"/>
      <c r="M528" s="203"/>
      <c r="N528" s="203"/>
      <c r="O528" s="203"/>
      <c r="P528" s="204"/>
      <c r="Q528" s="205"/>
      <c r="R528" s="198" t="s">
        <v>236</v>
      </c>
      <c r="S528" s="206" t="str">
        <f t="shared" ca="1" si="24"/>
        <v/>
      </c>
      <c r="T528" s="206" t="str">
        <f ca="1">IF(B528="","",IF(ISERROR(MATCH($J528,[3]SorP!$B$1:$B$6230,0)),"",INDIRECT("'SorP'!$A$"&amp;MATCH($J528,[3]SorP!$B$1:$B$6230,0))))</f>
        <v/>
      </c>
      <c r="U528" s="207"/>
      <c r="V528" s="208" t="e">
        <f>IF(C528="",NA(),IF(OR(C528="Smelter not listed",C528="Smelter not yet identified"),MATCH($B528&amp;$D528,'[3]Smelter Look-up'!$J:$J,0),MATCH($B528&amp;$C528,'[3]Smelter Look-up'!$J:$J,0)))</f>
        <v>#N/A</v>
      </c>
      <c r="X528" s="83">
        <f t="shared" si="25"/>
        <v>0</v>
      </c>
      <c r="AB528" s="84" t="str">
        <f t="shared" si="26"/>
        <v/>
      </c>
    </row>
    <row r="529" spans="1:28" s="83" customFormat="1" ht="20.25" customHeight="1">
      <c r="A529" s="206"/>
      <c r="B529" s="198" t="s">
        <v>236</v>
      </c>
      <c r="C529" s="199" t="s">
        <v>236</v>
      </c>
      <c r="D529" s="200"/>
      <c r="E529" s="198" t="s">
        <v>236</v>
      </c>
      <c r="F529" s="198" t="s">
        <v>236</v>
      </c>
      <c r="G529" s="198" t="s">
        <v>236</v>
      </c>
      <c r="H529" s="201" t="s">
        <v>236</v>
      </c>
      <c r="I529" s="202" t="s">
        <v>236</v>
      </c>
      <c r="J529" s="202" t="s">
        <v>236</v>
      </c>
      <c r="K529" s="203"/>
      <c r="L529" s="203"/>
      <c r="M529" s="203"/>
      <c r="N529" s="203"/>
      <c r="O529" s="203"/>
      <c r="P529" s="204"/>
      <c r="Q529" s="205"/>
      <c r="R529" s="198" t="s">
        <v>236</v>
      </c>
      <c r="S529" s="206" t="str">
        <f t="shared" ca="1" si="24"/>
        <v/>
      </c>
      <c r="T529" s="206" t="str">
        <f ca="1">IF(B529="","",IF(ISERROR(MATCH($J529,[3]SorP!$B$1:$B$6230,0)),"",INDIRECT("'SorP'!$A$"&amp;MATCH($J529,[3]SorP!$B$1:$B$6230,0))))</f>
        <v/>
      </c>
      <c r="U529" s="207"/>
      <c r="V529" s="208" t="e">
        <f>IF(C529="",NA(),IF(OR(C529="Smelter not listed",C529="Smelter not yet identified"),MATCH($B529&amp;$D529,'[3]Smelter Look-up'!$J:$J,0),MATCH($B529&amp;$C529,'[3]Smelter Look-up'!$J:$J,0)))</f>
        <v>#N/A</v>
      </c>
      <c r="X529" s="83">
        <f t="shared" si="25"/>
        <v>0</v>
      </c>
      <c r="AB529" s="84" t="str">
        <f t="shared" si="26"/>
        <v/>
      </c>
    </row>
    <row r="530" spans="1:28" s="83" customFormat="1" ht="20.25" customHeight="1">
      <c r="A530" s="206"/>
      <c r="B530" s="198" t="s">
        <v>236</v>
      </c>
      <c r="C530" s="199" t="s">
        <v>236</v>
      </c>
      <c r="D530" s="200"/>
      <c r="E530" s="198" t="s">
        <v>236</v>
      </c>
      <c r="F530" s="198" t="s">
        <v>236</v>
      </c>
      <c r="G530" s="198" t="s">
        <v>236</v>
      </c>
      <c r="H530" s="201" t="s">
        <v>236</v>
      </c>
      <c r="I530" s="202" t="s">
        <v>236</v>
      </c>
      <c r="J530" s="202" t="s">
        <v>236</v>
      </c>
      <c r="K530" s="203"/>
      <c r="L530" s="203"/>
      <c r="M530" s="203"/>
      <c r="N530" s="203"/>
      <c r="O530" s="203"/>
      <c r="P530" s="204"/>
      <c r="Q530" s="205"/>
      <c r="R530" s="198" t="s">
        <v>236</v>
      </c>
      <c r="S530" s="206" t="str">
        <f t="shared" ca="1" si="24"/>
        <v/>
      </c>
      <c r="T530" s="206" t="str">
        <f ca="1">IF(B530="","",IF(ISERROR(MATCH($J530,[3]SorP!$B$1:$B$6230,0)),"",INDIRECT("'SorP'!$A$"&amp;MATCH($J530,[3]SorP!$B$1:$B$6230,0))))</f>
        <v/>
      </c>
      <c r="U530" s="207"/>
      <c r="V530" s="208" t="e">
        <f>IF(C530="",NA(),IF(OR(C530="Smelter not listed",C530="Smelter not yet identified"),MATCH($B530&amp;$D530,'[3]Smelter Look-up'!$J:$J,0),MATCH($B530&amp;$C530,'[3]Smelter Look-up'!$J:$J,0)))</f>
        <v>#N/A</v>
      </c>
      <c r="X530" s="83">
        <f t="shared" si="25"/>
        <v>0</v>
      </c>
      <c r="AB530" s="84" t="str">
        <f t="shared" si="26"/>
        <v/>
      </c>
    </row>
    <row r="531" spans="1:28" s="83" customFormat="1" ht="20.25" customHeight="1">
      <c r="A531" s="206"/>
      <c r="B531" s="198" t="s">
        <v>236</v>
      </c>
      <c r="C531" s="199" t="s">
        <v>236</v>
      </c>
      <c r="D531" s="200"/>
      <c r="E531" s="198" t="s">
        <v>236</v>
      </c>
      <c r="F531" s="198" t="s">
        <v>236</v>
      </c>
      <c r="G531" s="198" t="s">
        <v>236</v>
      </c>
      <c r="H531" s="201" t="s">
        <v>236</v>
      </c>
      <c r="I531" s="202" t="s">
        <v>236</v>
      </c>
      <c r="J531" s="202" t="s">
        <v>236</v>
      </c>
      <c r="K531" s="203"/>
      <c r="L531" s="203"/>
      <c r="M531" s="203"/>
      <c r="N531" s="203"/>
      <c r="O531" s="203"/>
      <c r="P531" s="204"/>
      <c r="Q531" s="205"/>
      <c r="R531" s="198" t="s">
        <v>236</v>
      </c>
      <c r="S531" s="206" t="str">
        <f t="shared" ca="1" si="24"/>
        <v/>
      </c>
      <c r="T531" s="206" t="str">
        <f ca="1">IF(B531="","",IF(ISERROR(MATCH($J531,[3]SorP!$B$1:$B$6230,0)),"",INDIRECT("'SorP'!$A$"&amp;MATCH($J531,[3]SorP!$B$1:$B$6230,0))))</f>
        <v/>
      </c>
      <c r="U531" s="207"/>
      <c r="V531" s="208" t="e">
        <f>IF(C531="",NA(),IF(OR(C531="Smelter not listed",C531="Smelter not yet identified"),MATCH($B531&amp;$D531,'[3]Smelter Look-up'!$J:$J,0),MATCH($B531&amp;$C531,'[3]Smelter Look-up'!$J:$J,0)))</f>
        <v>#N/A</v>
      </c>
      <c r="X531" s="83">
        <f t="shared" si="25"/>
        <v>0</v>
      </c>
      <c r="AB531" s="84" t="str">
        <f t="shared" si="26"/>
        <v/>
      </c>
    </row>
    <row r="532" spans="1:28" s="83" customFormat="1" ht="20.25" customHeight="1">
      <c r="A532" s="206"/>
      <c r="B532" s="198" t="s">
        <v>236</v>
      </c>
      <c r="C532" s="199" t="s">
        <v>236</v>
      </c>
      <c r="D532" s="200"/>
      <c r="E532" s="198" t="s">
        <v>236</v>
      </c>
      <c r="F532" s="198" t="s">
        <v>236</v>
      </c>
      <c r="G532" s="198" t="s">
        <v>236</v>
      </c>
      <c r="H532" s="201" t="s">
        <v>236</v>
      </c>
      <c r="I532" s="202" t="s">
        <v>236</v>
      </c>
      <c r="J532" s="202" t="s">
        <v>236</v>
      </c>
      <c r="K532" s="203"/>
      <c r="L532" s="203"/>
      <c r="M532" s="203"/>
      <c r="N532" s="203"/>
      <c r="O532" s="203"/>
      <c r="P532" s="204"/>
      <c r="Q532" s="205"/>
      <c r="R532" s="198" t="s">
        <v>236</v>
      </c>
      <c r="S532" s="206" t="str">
        <f t="shared" ca="1" si="24"/>
        <v/>
      </c>
      <c r="T532" s="206" t="str">
        <f ca="1">IF(B532="","",IF(ISERROR(MATCH($J532,[3]SorP!$B$1:$B$6230,0)),"",INDIRECT("'SorP'!$A$"&amp;MATCH($J532,[3]SorP!$B$1:$B$6230,0))))</f>
        <v/>
      </c>
      <c r="U532" s="207"/>
      <c r="V532" s="208" t="e">
        <f>IF(C532="",NA(),IF(OR(C532="Smelter not listed",C532="Smelter not yet identified"),MATCH($B532&amp;$D532,'[3]Smelter Look-up'!$J:$J,0),MATCH($B532&amp;$C532,'[3]Smelter Look-up'!$J:$J,0)))</f>
        <v>#N/A</v>
      </c>
      <c r="X532" s="83">
        <f t="shared" si="25"/>
        <v>0</v>
      </c>
      <c r="AB532" s="84" t="str">
        <f t="shared" si="26"/>
        <v/>
      </c>
    </row>
    <row r="533" spans="1:28" s="83" customFormat="1" ht="20.25" customHeight="1">
      <c r="A533" s="206"/>
      <c r="B533" s="198" t="s">
        <v>236</v>
      </c>
      <c r="C533" s="199" t="s">
        <v>236</v>
      </c>
      <c r="D533" s="200"/>
      <c r="E533" s="198" t="s">
        <v>236</v>
      </c>
      <c r="F533" s="198" t="s">
        <v>236</v>
      </c>
      <c r="G533" s="198" t="s">
        <v>236</v>
      </c>
      <c r="H533" s="201" t="s">
        <v>236</v>
      </c>
      <c r="I533" s="202" t="s">
        <v>236</v>
      </c>
      <c r="J533" s="202" t="s">
        <v>236</v>
      </c>
      <c r="K533" s="203"/>
      <c r="L533" s="203"/>
      <c r="M533" s="203"/>
      <c r="N533" s="203"/>
      <c r="O533" s="203"/>
      <c r="P533" s="204"/>
      <c r="Q533" s="205"/>
      <c r="R533" s="198" t="s">
        <v>236</v>
      </c>
      <c r="S533" s="206" t="str">
        <f t="shared" ca="1" si="24"/>
        <v/>
      </c>
      <c r="T533" s="206" t="str">
        <f ca="1">IF(B533="","",IF(ISERROR(MATCH($J533,[3]SorP!$B$1:$B$6230,0)),"",INDIRECT("'SorP'!$A$"&amp;MATCH($J533,[3]SorP!$B$1:$B$6230,0))))</f>
        <v/>
      </c>
      <c r="U533" s="207"/>
      <c r="V533" s="208" t="e">
        <f>IF(C533="",NA(),IF(OR(C533="Smelter not listed",C533="Smelter not yet identified"),MATCH($B533&amp;$D533,'[3]Smelter Look-up'!$J:$J,0),MATCH($B533&amp;$C533,'[3]Smelter Look-up'!$J:$J,0)))</f>
        <v>#N/A</v>
      </c>
      <c r="X533" s="83">
        <f t="shared" si="25"/>
        <v>0</v>
      </c>
      <c r="AB533" s="84" t="str">
        <f t="shared" si="26"/>
        <v/>
      </c>
    </row>
    <row r="534" spans="1:28" s="83" customFormat="1" ht="20.25" customHeight="1">
      <c r="A534" s="206"/>
      <c r="B534" s="198" t="s">
        <v>236</v>
      </c>
      <c r="C534" s="199" t="s">
        <v>236</v>
      </c>
      <c r="D534" s="200"/>
      <c r="E534" s="198" t="s">
        <v>236</v>
      </c>
      <c r="F534" s="198" t="s">
        <v>236</v>
      </c>
      <c r="G534" s="198" t="s">
        <v>236</v>
      </c>
      <c r="H534" s="201" t="s">
        <v>236</v>
      </c>
      <c r="I534" s="202" t="s">
        <v>236</v>
      </c>
      <c r="J534" s="202" t="s">
        <v>236</v>
      </c>
      <c r="K534" s="203"/>
      <c r="L534" s="203"/>
      <c r="M534" s="203"/>
      <c r="N534" s="203"/>
      <c r="O534" s="203"/>
      <c r="P534" s="204"/>
      <c r="Q534" s="205"/>
      <c r="R534" s="198" t="s">
        <v>236</v>
      </c>
      <c r="S534" s="206" t="str">
        <f t="shared" ca="1" si="24"/>
        <v/>
      </c>
      <c r="T534" s="206" t="str">
        <f ca="1">IF(B534="","",IF(ISERROR(MATCH($J534,[3]SorP!$B$1:$B$6230,0)),"",INDIRECT("'SorP'!$A$"&amp;MATCH($J534,[3]SorP!$B$1:$B$6230,0))))</f>
        <v/>
      </c>
      <c r="U534" s="207"/>
      <c r="V534" s="208" t="e">
        <f>IF(C534="",NA(),IF(OR(C534="Smelter not listed",C534="Smelter not yet identified"),MATCH($B534&amp;$D534,'[3]Smelter Look-up'!$J:$J,0),MATCH($B534&amp;$C534,'[3]Smelter Look-up'!$J:$J,0)))</f>
        <v>#N/A</v>
      </c>
      <c r="X534" s="83">
        <f t="shared" si="25"/>
        <v>0</v>
      </c>
      <c r="AB534" s="84" t="str">
        <f t="shared" si="26"/>
        <v/>
      </c>
    </row>
    <row r="535" spans="1:28" s="83" customFormat="1" ht="20.25" customHeight="1">
      <c r="A535" s="206"/>
      <c r="B535" s="198" t="s">
        <v>236</v>
      </c>
      <c r="C535" s="199" t="s">
        <v>236</v>
      </c>
      <c r="D535" s="200"/>
      <c r="E535" s="198" t="s">
        <v>236</v>
      </c>
      <c r="F535" s="198" t="s">
        <v>236</v>
      </c>
      <c r="G535" s="198" t="s">
        <v>236</v>
      </c>
      <c r="H535" s="201" t="s">
        <v>236</v>
      </c>
      <c r="I535" s="202" t="s">
        <v>236</v>
      </c>
      <c r="J535" s="202" t="s">
        <v>236</v>
      </c>
      <c r="K535" s="203"/>
      <c r="L535" s="203"/>
      <c r="M535" s="203"/>
      <c r="N535" s="203"/>
      <c r="O535" s="203"/>
      <c r="P535" s="204"/>
      <c r="Q535" s="205"/>
      <c r="R535" s="198" t="s">
        <v>236</v>
      </c>
      <c r="S535" s="206" t="str">
        <f t="shared" ca="1" si="24"/>
        <v/>
      </c>
      <c r="T535" s="206" t="str">
        <f ca="1">IF(B535="","",IF(ISERROR(MATCH($J535,[3]SorP!$B$1:$B$6230,0)),"",INDIRECT("'SorP'!$A$"&amp;MATCH($J535,[3]SorP!$B$1:$B$6230,0))))</f>
        <v/>
      </c>
      <c r="U535" s="207"/>
      <c r="V535" s="208" t="e">
        <f>IF(C535="",NA(),IF(OR(C535="Smelter not listed",C535="Smelter not yet identified"),MATCH($B535&amp;$D535,'[3]Smelter Look-up'!$J:$J,0),MATCH($B535&amp;$C535,'[3]Smelter Look-up'!$J:$J,0)))</f>
        <v>#N/A</v>
      </c>
      <c r="X535" s="83">
        <f t="shared" si="25"/>
        <v>0</v>
      </c>
      <c r="AB535" s="84" t="str">
        <f t="shared" si="26"/>
        <v/>
      </c>
    </row>
    <row r="536" spans="1:28" s="83" customFormat="1" ht="20.25" customHeight="1">
      <c r="A536" s="206"/>
      <c r="B536" s="198" t="s">
        <v>236</v>
      </c>
      <c r="C536" s="199" t="s">
        <v>236</v>
      </c>
      <c r="D536" s="200"/>
      <c r="E536" s="198" t="s">
        <v>236</v>
      </c>
      <c r="F536" s="198" t="s">
        <v>236</v>
      </c>
      <c r="G536" s="198" t="s">
        <v>236</v>
      </c>
      <c r="H536" s="201" t="s">
        <v>236</v>
      </c>
      <c r="I536" s="202" t="s">
        <v>236</v>
      </c>
      <c r="J536" s="202" t="s">
        <v>236</v>
      </c>
      <c r="K536" s="203"/>
      <c r="L536" s="203"/>
      <c r="M536" s="203"/>
      <c r="N536" s="203"/>
      <c r="O536" s="203"/>
      <c r="P536" s="204"/>
      <c r="Q536" s="205"/>
      <c r="R536" s="198" t="s">
        <v>236</v>
      </c>
      <c r="S536" s="206" t="str">
        <f t="shared" ca="1" si="24"/>
        <v/>
      </c>
      <c r="T536" s="206" t="str">
        <f ca="1">IF(B536="","",IF(ISERROR(MATCH($J536,[3]SorP!$B$1:$B$6230,0)),"",INDIRECT("'SorP'!$A$"&amp;MATCH($J536,[3]SorP!$B$1:$B$6230,0))))</f>
        <v/>
      </c>
      <c r="U536" s="207"/>
      <c r="V536" s="208" t="e">
        <f>IF(C536="",NA(),IF(OR(C536="Smelter not listed",C536="Smelter not yet identified"),MATCH($B536&amp;$D536,'[3]Smelter Look-up'!$J:$J,0),MATCH($B536&amp;$C536,'[3]Smelter Look-up'!$J:$J,0)))</f>
        <v>#N/A</v>
      </c>
      <c r="X536" s="83">
        <f t="shared" si="25"/>
        <v>0</v>
      </c>
      <c r="AB536" s="84" t="str">
        <f t="shared" si="26"/>
        <v/>
      </c>
    </row>
    <row r="537" spans="1:28" s="83" customFormat="1" ht="20.25" customHeight="1">
      <c r="A537" s="206"/>
      <c r="B537" s="198" t="s">
        <v>236</v>
      </c>
      <c r="C537" s="199" t="s">
        <v>236</v>
      </c>
      <c r="D537" s="200"/>
      <c r="E537" s="198" t="s">
        <v>236</v>
      </c>
      <c r="F537" s="198" t="s">
        <v>236</v>
      </c>
      <c r="G537" s="198" t="s">
        <v>236</v>
      </c>
      <c r="H537" s="201" t="s">
        <v>236</v>
      </c>
      <c r="I537" s="202" t="s">
        <v>236</v>
      </c>
      <c r="J537" s="202" t="s">
        <v>236</v>
      </c>
      <c r="K537" s="203"/>
      <c r="L537" s="203"/>
      <c r="M537" s="203"/>
      <c r="N537" s="203"/>
      <c r="O537" s="203"/>
      <c r="P537" s="204"/>
      <c r="Q537" s="205"/>
      <c r="R537" s="198" t="s">
        <v>236</v>
      </c>
      <c r="S537" s="206" t="str">
        <f t="shared" ca="1" si="24"/>
        <v/>
      </c>
      <c r="T537" s="206" t="str">
        <f ca="1">IF(B537="","",IF(ISERROR(MATCH($J537,[3]SorP!$B$1:$B$6230,0)),"",INDIRECT("'SorP'!$A$"&amp;MATCH($J537,[3]SorP!$B$1:$B$6230,0))))</f>
        <v/>
      </c>
      <c r="U537" s="207"/>
      <c r="V537" s="208" t="e">
        <f>IF(C537="",NA(),IF(OR(C537="Smelter not listed",C537="Smelter not yet identified"),MATCH($B537&amp;$D537,'[3]Smelter Look-up'!$J:$J,0),MATCH($B537&amp;$C537,'[3]Smelter Look-up'!$J:$J,0)))</f>
        <v>#N/A</v>
      </c>
      <c r="X537" s="83">
        <f t="shared" si="25"/>
        <v>0</v>
      </c>
      <c r="AB537" s="84" t="str">
        <f t="shared" si="26"/>
        <v/>
      </c>
    </row>
    <row r="538" spans="1:28" s="83" customFormat="1" ht="20.25" customHeight="1">
      <c r="A538" s="206"/>
      <c r="B538" s="198" t="s">
        <v>236</v>
      </c>
      <c r="C538" s="199" t="s">
        <v>236</v>
      </c>
      <c r="D538" s="200"/>
      <c r="E538" s="198" t="s">
        <v>236</v>
      </c>
      <c r="F538" s="198" t="s">
        <v>236</v>
      </c>
      <c r="G538" s="198" t="s">
        <v>236</v>
      </c>
      <c r="H538" s="201" t="s">
        <v>236</v>
      </c>
      <c r="I538" s="202" t="s">
        <v>236</v>
      </c>
      <c r="J538" s="202" t="s">
        <v>236</v>
      </c>
      <c r="K538" s="203"/>
      <c r="L538" s="203"/>
      <c r="M538" s="203"/>
      <c r="N538" s="203"/>
      <c r="O538" s="203"/>
      <c r="P538" s="204"/>
      <c r="Q538" s="205"/>
      <c r="R538" s="198" t="s">
        <v>236</v>
      </c>
      <c r="S538" s="206" t="str">
        <f t="shared" ca="1" si="24"/>
        <v/>
      </c>
      <c r="T538" s="206" t="str">
        <f ca="1">IF(B538="","",IF(ISERROR(MATCH($J538,[3]SorP!$B$1:$B$6230,0)),"",INDIRECT("'SorP'!$A$"&amp;MATCH($J538,[3]SorP!$B$1:$B$6230,0))))</f>
        <v/>
      </c>
      <c r="U538" s="207"/>
      <c r="V538" s="208" t="e">
        <f>IF(C538="",NA(),IF(OR(C538="Smelter not listed",C538="Smelter not yet identified"),MATCH($B538&amp;$D538,'[3]Smelter Look-up'!$J:$J,0),MATCH($B538&amp;$C538,'[3]Smelter Look-up'!$J:$J,0)))</f>
        <v>#N/A</v>
      </c>
      <c r="X538" s="83">
        <f t="shared" si="25"/>
        <v>0</v>
      </c>
      <c r="AB538" s="84" t="str">
        <f t="shared" si="26"/>
        <v/>
      </c>
    </row>
    <row r="539" spans="1:28" s="83" customFormat="1" ht="20.25" customHeight="1">
      <c r="A539" s="206"/>
      <c r="B539" s="198" t="s">
        <v>236</v>
      </c>
      <c r="C539" s="199" t="s">
        <v>236</v>
      </c>
      <c r="D539" s="200"/>
      <c r="E539" s="198" t="s">
        <v>236</v>
      </c>
      <c r="F539" s="198" t="s">
        <v>236</v>
      </c>
      <c r="G539" s="198" t="s">
        <v>236</v>
      </c>
      <c r="H539" s="201" t="s">
        <v>236</v>
      </c>
      <c r="I539" s="202" t="s">
        <v>236</v>
      </c>
      <c r="J539" s="202" t="s">
        <v>236</v>
      </c>
      <c r="K539" s="203"/>
      <c r="L539" s="203"/>
      <c r="M539" s="203"/>
      <c r="N539" s="203"/>
      <c r="O539" s="203"/>
      <c r="P539" s="204"/>
      <c r="Q539" s="205"/>
      <c r="R539" s="198" t="s">
        <v>236</v>
      </c>
      <c r="S539" s="206" t="str">
        <f t="shared" ca="1" si="24"/>
        <v/>
      </c>
      <c r="T539" s="206" t="str">
        <f ca="1">IF(B539="","",IF(ISERROR(MATCH($J539,[3]SorP!$B$1:$B$6230,0)),"",INDIRECT("'SorP'!$A$"&amp;MATCH($J539,[3]SorP!$B$1:$B$6230,0))))</f>
        <v/>
      </c>
      <c r="U539" s="207"/>
      <c r="V539" s="208" t="e">
        <f>IF(C539="",NA(),IF(OR(C539="Smelter not listed",C539="Smelter not yet identified"),MATCH($B539&amp;$D539,'[3]Smelter Look-up'!$J:$J,0),MATCH($B539&amp;$C539,'[3]Smelter Look-up'!$J:$J,0)))</f>
        <v>#N/A</v>
      </c>
      <c r="X539" s="83">
        <f t="shared" si="25"/>
        <v>0</v>
      </c>
      <c r="AB539" s="84" t="str">
        <f t="shared" si="26"/>
        <v/>
      </c>
    </row>
    <row r="540" spans="1:28" s="83" customFormat="1" ht="20.25" customHeight="1">
      <c r="A540" s="206"/>
      <c r="B540" s="198" t="s">
        <v>236</v>
      </c>
      <c r="C540" s="199" t="s">
        <v>236</v>
      </c>
      <c r="D540" s="200"/>
      <c r="E540" s="198" t="s">
        <v>236</v>
      </c>
      <c r="F540" s="198" t="s">
        <v>236</v>
      </c>
      <c r="G540" s="198" t="s">
        <v>236</v>
      </c>
      <c r="H540" s="201" t="s">
        <v>236</v>
      </c>
      <c r="I540" s="202" t="s">
        <v>236</v>
      </c>
      <c r="J540" s="202" t="s">
        <v>236</v>
      </c>
      <c r="K540" s="203"/>
      <c r="L540" s="203"/>
      <c r="M540" s="203"/>
      <c r="N540" s="203"/>
      <c r="O540" s="203"/>
      <c r="P540" s="204"/>
      <c r="Q540" s="205"/>
      <c r="R540" s="198" t="s">
        <v>236</v>
      </c>
      <c r="S540" s="206" t="str">
        <f t="shared" ca="1" si="24"/>
        <v/>
      </c>
      <c r="T540" s="206" t="str">
        <f ca="1">IF(B540="","",IF(ISERROR(MATCH($J540,[3]SorP!$B$1:$B$6230,0)),"",INDIRECT("'SorP'!$A$"&amp;MATCH($J540,[3]SorP!$B$1:$B$6230,0))))</f>
        <v/>
      </c>
      <c r="U540" s="207"/>
      <c r="V540" s="208" t="e">
        <f>IF(C540="",NA(),IF(OR(C540="Smelter not listed",C540="Smelter not yet identified"),MATCH($B540&amp;$D540,'[3]Smelter Look-up'!$J:$J,0),MATCH($B540&amp;$C540,'[3]Smelter Look-up'!$J:$J,0)))</f>
        <v>#N/A</v>
      </c>
      <c r="X540" s="83">
        <f t="shared" si="25"/>
        <v>0</v>
      </c>
      <c r="AB540" s="84" t="str">
        <f t="shared" si="26"/>
        <v/>
      </c>
    </row>
    <row r="541" spans="1:28" s="83" customFormat="1" ht="20.25" customHeight="1">
      <c r="A541" s="206"/>
      <c r="B541" s="198" t="s">
        <v>236</v>
      </c>
      <c r="C541" s="199" t="s">
        <v>236</v>
      </c>
      <c r="D541" s="200"/>
      <c r="E541" s="198" t="s">
        <v>236</v>
      </c>
      <c r="F541" s="198" t="s">
        <v>236</v>
      </c>
      <c r="G541" s="198" t="s">
        <v>236</v>
      </c>
      <c r="H541" s="201" t="s">
        <v>236</v>
      </c>
      <c r="I541" s="202" t="s">
        <v>236</v>
      </c>
      <c r="J541" s="202" t="s">
        <v>236</v>
      </c>
      <c r="K541" s="203"/>
      <c r="L541" s="203"/>
      <c r="M541" s="203"/>
      <c r="N541" s="203"/>
      <c r="O541" s="203"/>
      <c r="P541" s="204"/>
      <c r="Q541" s="205"/>
      <c r="R541" s="198" t="s">
        <v>236</v>
      </c>
      <c r="S541" s="206" t="str">
        <f t="shared" ca="1" si="24"/>
        <v/>
      </c>
      <c r="T541" s="206" t="str">
        <f ca="1">IF(B541="","",IF(ISERROR(MATCH($J541,[3]SorP!$B$1:$B$6230,0)),"",INDIRECT("'SorP'!$A$"&amp;MATCH($J541,[3]SorP!$B$1:$B$6230,0))))</f>
        <v/>
      </c>
      <c r="U541" s="207"/>
      <c r="V541" s="208" t="e">
        <f>IF(C541="",NA(),IF(OR(C541="Smelter not listed",C541="Smelter not yet identified"),MATCH($B541&amp;$D541,'[3]Smelter Look-up'!$J:$J,0),MATCH($B541&amp;$C541,'[3]Smelter Look-up'!$J:$J,0)))</f>
        <v>#N/A</v>
      </c>
      <c r="X541" s="83">
        <f t="shared" si="25"/>
        <v>0</v>
      </c>
      <c r="AB541" s="84" t="str">
        <f t="shared" si="26"/>
        <v/>
      </c>
    </row>
    <row r="542" spans="1:28" s="83" customFormat="1" ht="20.25" customHeight="1">
      <c r="A542" s="206"/>
      <c r="B542" s="198" t="s">
        <v>236</v>
      </c>
      <c r="C542" s="199" t="s">
        <v>236</v>
      </c>
      <c r="D542" s="200"/>
      <c r="E542" s="198" t="s">
        <v>236</v>
      </c>
      <c r="F542" s="198" t="s">
        <v>236</v>
      </c>
      <c r="G542" s="198" t="s">
        <v>236</v>
      </c>
      <c r="H542" s="201" t="s">
        <v>236</v>
      </c>
      <c r="I542" s="202" t="s">
        <v>236</v>
      </c>
      <c r="J542" s="202" t="s">
        <v>236</v>
      </c>
      <c r="K542" s="203"/>
      <c r="L542" s="203"/>
      <c r="M542" s="203"/>
      <c r="N542" s="203"/>
      <c r="O542" s="203"/>
      <c r="P542" s="204"/>
      <c r="Q542" s="205"/>
      <c r="R542" s="198" t="s">
        <v>236</v>
      </c>
      <c r="S542" s="206" t="str">
        <f t="shared" ca="1" si="24"/>
        <v/>
      </c>
      <c r="T542" s="206" t="str">
        <f ca="1">IF(B542="","",IF(ISERROR(MATCH($J542,[3]SorP!$B$1:$B$6230,0)),"",INDIRECT("'SorP'!$A$"&amp;MATCH($J542,[3]SorP!$B$1:$B$6230,0))))</f>
        <v/>
      </c>
      <c r="U542" s="207"/>
      <c r="V542" s="208" t="e">
        <f>IF(C542="",NA(),IF(OR(C542="Smelter not listed",C542="Smelter not yet identified"),MATCH($B542&amp;$D542,'[3]Smelter Look-up'!$J:$J,0),MATCH($B542&amp;$C542,'[3]Smelter Look-up'!$J:$J,0)))</f>
        <v>#N/A</v>
      </c>
      <c r="X542" s="83">
        <f t="shared" si="25"/>
        <v>0</v>
      </c>
      <c r="AB542" s="84" t="str">
        <f t="shared" si="26"/>
        <v/>
      </c>
    </row>
    <row r="543" spans="1:28" s="83" customFormat="1" ht="20.25" customHeight="1">
      <c r="A543" s="206"/>
      <c r="B543" s="198" t="s">
        <v>236</v>
      </c>
      <c r="C543" s="199" t="s">
        <v>236</v>
      </c>
      <c r="D543" s="200"/>
      <c r="E543" s="198" t="s">
        <v>236</v>
      </c>
      <c r="F543" s="198" t="s">
        <v>236</v>
      </c>
      <c r="G543" s="198" t="s">
        <v>236</v>
      </c>
      <c r="H543" s="201" t="s">
        <v>236</v>
      </c>
      <c r="I543" s="202" t="s">
        <v>236</v>
      </c>
      <c r="J543" s="202" t="s">
        <v>236</v>
      </c>
      <c r="K543" s="203"/>
      <c r="L543" s="203"/>
      <c r="M543" s="203"/>
      <c r="N543" s="203"/>
      <c r="O543" s="203"/>
      <c r="P543" s="204"/>
      <c r="Q543" s="205"/>
      <c r="R543" s="198" t="s">
        <v>236</v>
      </c>
      <c r="S543" s="206" t="str">
        <f t="shared" ca="1" si="24"/>
        <v/>
      </c>
      <c r="T543" s="206" t="str">
        <f ca="1">IF(B543="","",IF(ISERROR(MATCH($J543,[3]SorP!$B$1:$B$6230,0)),"",INDIRECT("'SorP'!$A$"&amp;MATCH($J543,[3]SorP!$B$1:$B$6230,0))))</f>
        <v/>
      </c>
      <c r="U543" s="207"/>
      <c r="V543" s="208" t="e">
        <f>IF(C543="",NA(),IF(OR(C543="Smelter not listed",C543="Smelter not yet identified"),MATCH($B543&amp;$D543,'[3]Smelter Look-up'!$J:$J,0),MATCH($B543&amp;$C543,'[3]Smelter Look-up'!$J:$J,0)))</f>
        <v>#N/A</v>
      </c>
      <c r="X543" s="83">
        <f t="shared" si="25"/>
        <v>0</v>
      </c>
      <c r="AB543" s="84" t="str">
        <f t="shared" si="26"/>
        <v/>
      </c>
    </row>
    <row r="544" spans="1:28" s="83" customFormat="1" ht="20.25" customHeight="1">
      <c r="A544" s="206"/>
      <c r="B544" s="198" t="s">
        <v>236</v>
      </c>
      <c r="C544" s="199" t="s">
        <v>236</v>
      </c>
      <c r="D544" s="200"/>
      <c r="E544" s="198" t="s">
        <v>236</v>
      </c>
      <c r="F544" s="198" t="s">
        <v>236</v>
      </c>
      <c r="G544" s="198" t="s">
        <v>236</v>
      </c>
      <c r="H544" s="201" t="s">
        <v>236</v>
      </c>
      <c r="I544" s="202" t="s">
        <v>236</v>
      </c>
      <c r="J544" s="202" t="s">
        <v>236</v>
      </c>
      <c r="K544" s="203"/>
      <c r="L544" s="203"/>
      <c r="M544" s="203"/>
      <c r="N544" s="203"/>
      <c r="O544" s="203"/>
      <c r="P544" s="204"/>
      <c r="Q544" s="205"/>
      <c r="R544" s="198" t="s">
        <v>236</v>
      </c>
      <c r="S544" s="206" t="str">
        <f t="shared" ca="1" si="24"/>
        <v/>
      </c>
      <c r="T544" s="206" t="str">
        <f ca="1">IF(B544="","",IF(ISERROR(MATCH($J544,[3]SorP!$B$1:$B$6230,0)),"",INDIRECT("'SorP'!$A$"&amp;MATCH($J544,[3]SorP!$B$1:$B$6230,0))))</f>
        <v/>
      </c>
      <c r="U544" s="207"/>
      <c r="V544" s="208" t="e">
        <f>IF(C544="",NA(),IF(OR(C544="Smelter not listed",C544="Smelter not yet identified"),MATCH($B544&amp;$D544,'[3]Smelter Look-up'!$J:$J,0),MATCH($B544&amp;$C544,'[3]Smelter Look-up'!$J:$J,0)))</f>
        <v>#N/A</v>
      </c>
      <c r="X544" s="83">
        <f t="shared" si="25"/>
        <v>0</v>
      </c>
      <c r="AB544" s="84" t="str">
        <f t="shared" si="26"/>
        <v/>
      </c>
    </row>
    <row r="545" spans="1:28" s="83" customFormat="1" ht="20.25" customHeight="1">
      <c r="A545" s="206"/>
      <c r="B545" s="198" t="s">
        <v>236</v>
      </c>
      <c r="C545" s="199" t="s">
        <v>236</v>
      </c>
      <c r="D545" s="200"/>
      <c r="E545" s="198" t="s">
        <v>236</v>
      </c>
      <c r="F545" s="198" t="s">
        <v>236</v>
      </c>
      <c r="G545" s="198" t="s">
        <v>236</v>
      </c>
      <c r="H545" s="201" t="s">
        <v>236</v>
      </c>
      <c r="I545" s="202" t="s">
        <v>236</v>
      </c>
      <c r="J545" s="202" t="s">
        <v>236</v>
      </c>
      <c r="K545" s="203"/>
      <c r="L545" s="203"/>
      <c r="M545" s="203"/>
      <c r="N545" s="203"/>
      <c r="O545" s="203"/>
      <c r="P545" s="204"/>
      <c r="Q545" s="205"/>
      <c r="R545" s="198" t="s">
        <v>236</v>
      </c>
      <c r="S545" s="206" t="str">
        <f t="shared" ca="1" si="24"/>
        <v/>
      </c>
      <c r="T545" s="206" t="str">
        <f ca="1">IF(B545="","",IF(ISERROR(MATCH($J545,[3]SorP!$B$1:$B$6230,0)),"",INDIRECT("'SorP'!$A$"&amp;MATCH($J545,[3]SorP!$B$1:$B$6230,0))))</f>
        <v/>
      </c>
      <c r="U545" s="207"/>
      <c r="V545" s="208" t="e">
        <f>IF(C545="",NA(),IF(OR(C545="Smelter not listed",C545="Smelter not yet identified"),MATCH($B545&amp;$D545,'[3]Smelter Look-up'!$J:$J,0),MATCH($B545&amp;$C545,'[3]Smelter Look-up'!$J:$J,0)))</f>
        <v>#N/A</v>
      </c>
      <c r="X545" s="83">
        <f t="shared" si="25"/>
        <v>0</v>
      </c>
      <c r="AB545" s="84" t="str">
        <f t="shared" si="26"/>
        <v/>
      </c>
    </row>
    <row r="546" spans="1:28" s="83" customFormat="1" ht="20.25" customHeight="1">
      <c r="A546" s="206"/>
      <c r="B546" s="198" t="s">
        <v>236</v>
      </c>
      <c r="C546" s="199" t="s">
        <v>236</v>
      </c>
      <c r="D546" s="200"/>
      <c r="E546" s="198" t="s">
        <v>236</v>
      </c>
      <c r="F546" s="198" t="s">
        <v>236</v>
      </c>
      <c r="G546" s="198" t="s">
        <v>236</v>
      </c>
      <c r="H546" s="201" t="s">
        <v>236</v>
      </c>
      <c r="I546" s="202" t="s">
        <v>236</v>
      </c>
      <c r="J546" s="202" t="s">
        <v>236</v>
      </c>
      <c r="K546" s="203"/>
      <c r="L546" s="203"/>
      <c r="M546" s="203"/>
      <c r="N546" s="203"/>
      <c r="O546" s="203"/>
      <c r="P546" s="204"/>
      <c r="Q546" s="205"/>
      <c r="R546" s="198" t="s">
        <v>236</v>
      </c>
      <c r="S546" s="206" t="str">
        <f t="shared" ca="1" si="24"/>
        <v/>
      </c>
      <c r="T546" s="206" t="str">
        <f ca="1">IF(B546="","",IF(ISERROR(MATCH($J546,[3]SorP!$B$1:$B$6230,0)),"",INDIRECT("'SorP'!$A$"&amp;MATCH($J546,[3]SorP!$B$1:$B$6230,0))))</f>
        <v/>
      </c>
      <c r="U546" s="207"/>
      <c r="V546" s="208" t="e">
        <f>IF(C546="",NA(),IF(OR(C546="Smelter not listed",C546="Smelter not yet identified"),MATCH($B546&amp;$D546,'[3]Smelter Look-up'!$J:$J,0),MATCH($B546&amp;$C546,'[3]Smelter Look-up'!$J:$J,0)))</f>
        <v>#N/A</v>
      </c>
      <c r="X546" s="83">
        <f t="shared" si="25"/>
        <v>0</v>
      </c>
      <c r="AB546" s="84" t="str">
        <f t="shared" si="26"/>
        <v/>
      </c>
    </row>
    <row r="547" spans="1:28" s="83" customFormat="1" ht="20.25" customHeight="1">
      <c r="A547" s="206"/>
      <c r="B547" s="198" t="s">
        <v>236</v>
      </c>
      <c r="C547" s="199" t="s">
        <v>236</v>
      </c>
      <c r="D547" s="200"/>
      <c r="E547" s="198" t="s">
        <v>236</v>
      </c>
      <c r="F547" s="198" t="s">
        <v>236</v>
      </c>
      <c r="G547" s="198" t="s">
        <v>236</v>
      </c>
      <c r="H547" s="201" t="s">
        <v>236</v>
      </c>
      <c r="I547" s="202" t="s">
        <v>236</v>
      </c>
      <c r="J547" s="202" t="s">
        <v>236</v>
      </c>
      <c r="K547" s="203"/>
      <c r="L547" s="203"/>
      <c r="M547" s="203"/>
      <c r="N547" s="203"/>
      <c r="O547" s="203"/>
      <c r="P547" s="204"/>
      <c r="Q547" s="205"/>
      <c r="R547" s="198" t="s">
        <v>236</v>
      </c>
      <c r="S547" s="206" t="str">
        <f t="shared" ca="1" si="24"/>
        <v/>
      </c>
      <c r="T547" s="206" t="str">
        <f ca="1">IF(B547="","",IF(ISERROR(MATCH($J547,[3]SorP!$B$1:$B$6230,0)),"",INDIRECT("'SorP'!$A$"&amp;MATCH($J547,[3]SorP!$B$1:$B$6230,0))))</f>
        <v/>
      </c>
      <c r="U547" s="207"/>
      <c r="V547" s="208" t="e">
        <f>IF(C547="",NA(),IF(OR(C547="Smelter not listed",C547="Smelter not yet identified"),MATCH($B547&amp;$D547,'[3]Smelter Look-up'!$J:$J,0),MATCH($B547&amp;$C547,'[3]Smelter Look-up'!$J:$J,0)))</f>
        <v>#N/A</v>
      </c>
      <c r="X547" s="83">
        <f t="shared" si="25"/>
        <v>0</v>
      </c>
      <c r="AB547" s="84" t="str">
        <f t="shared" si="26"/>
        <v/>
      </c>
    </row>
    <row r="548" spans="1:28" s="83" customFormat="1" ht="20.25" customHeight="1">
      <c r="A548" s="206"/>
      <c r="B548" s="198" t="s">
        <v>236</v>
      </c>
      <c r="C548" s="199" t="s">
        <v>236</v>
      </c>
      <c r="D548" s="200"/>
      <c r="E548" s="198" t="s">
        <v>236</v>
      </c>
      <c r="F548" s="198" t="s">
        <v>236</v>
      </c>
      <c r="G548" s="198" t="s">
        <v>236</v>
      </c>
      <c r="H548" s="201" t="s">
        <v>236</v>
      </c>
      <c r="I548" s="202" t="s">
        <v>236</v>
      </c>
      <c r="J548" s="202" t="s">
        <v>236</v>
      </c>
      <c r="K548" s="203"/>
      <c r="L548" s="203"/>
      <c r="M548" s="203"/>
      <c r="N548" s="203"/>
      <c r="O548" s="203"/>
      <c r="P548" s="204"/>
      <c r="Q548" s="205"/>
      <c r="R548" s="198" t="s">
        <v>236</v>
      </c>
      <c r="S548" s="206" t="str">
        <f t="shared" ca="1" si="24"/>
        <v/>
      </c>
      <c r="T548" s="206" t="str">
        <f ca="1">IF(B548="","",IF(ISERROR(MATCH($J548,[3]SorP!$B$1:$B$6230,0)),"",INDIRECT("'SorP'!$A$"&amp;MATCH($J548,[3]SorP!$B$1:$B$6230,0))))</f>
        <v/>
      </c>
      <c r="U548" s="207"/>
      <c r="V548" s="208" t="e">
        <f>IF(C548="",NA(),IF(OR(C548="Smelter not listed",C548="Smelter not yet identified"),MATCH($B548&amp;$D548,'[3]Smelter Look-up'!$J:$J,0),MATCH($B548&amp;$C548,'[3]Smelter Look-up'!$J:$J,0)))</f>
        <v>#N/A</v>
      </c>
      <c r="X548" s="83">
        <f t="shared" si="25"/>
        <v>0</v>
      </c>
      <c r="AB548" s="84" t="str">
        <f t="shared" si="26"/>
        <v/>
      </c>
    </row>
    <row r="549" spans="1:28" s="83" customFormat="1" ht="20.25" customHeight="1">
      <c r="A549" s="206"/>
      <c r="B549" s="198" t="s">
        <v>236</v>
      </c>
      <c r="C549" s="199" t="s">
        <v>236</v>
      </c>
      <c r="D549" s="200"/>
      <c r="E549" s="198" t="s">
        <v>236</v>
      </c>
      <c r="F549" s="198" t="s">
        <v>236</v>
      </c>
      <c r="G549" s="198" t="s">
        <v>236</v>
      </c>
      <c r="H549" s="201" t="s">
        <v>236</v>
      </c>
      <c r="I549" s="202" t="s">
        <v>236</v>
      </c>
      <c r="J549" s="202" t="s">
        <v>236</v>
      </c>
      <c r="K549" s="203"/>
      <c r="L549" s="203"/>
      <c r="M549" s="203"/>
      <c r="N549" s="203"/>
      <c r="O549" s="203"/>
      <c r="P549" s="204"/>
      <c r="Q549" s="205"/>
      <c r="R549" s="198" t="s">
        <v>236</v>
      </c>
      <c r="S549" s="206" t="str">
        <f t="shared" ca="1" si="24"/>
        <v/>
      </c>
      <c r="T549" s="206" t="str">
        <f ca="1">IF(B549="","",IF(ISERROR(MATCH($J549,[3]SorP!$B$1:$B$6230,0)),"",INDIRECT("'SorP'!$A$"&amp;MATCH($J549,[3]SorP!$B$1:$B$6230,0))))</f>
        <v/>
      </c>
      <c r="U549" s="207"/>
      <c r="V549" s="208" t="e">
        <f>IF(C549="",NA(),IF(OR(C549="Smelter not listed",C549="Smelter not yet identified"),MATCH($B549&amp;$D549,'[3]Smelter Look-up'!$J:$J,0),MATCH($B549&amp;$C549,'[3]Smelter Look-up'!$J:$J,0)))</f>
        <v>#N/A</v>
      </c>
      <c r="X549" s="83">
        <f t="shared" si="25"/>
        <v>0</v>
      </c>
      <c r="AB549" s="84" t="str">
        <f t="shared" si="26"/>
        <v/>
      </c>
    </row>
    <row r="550" spans="1:28" s="83" customFormat="1" ht="20.25" customHeight="1">
      <c r="A550" s="206"/>
      <c r="B550" s="198" t="s">
        <v>236</v>
      </c>
      <c r="C550" s="199" t="s">
        <v>236</v>
      </c>
      <c r="D550" s="200"/>
      <c r="E550" s="198" t="s">
        <v>236</v>
      </c>
      <c r="F550" s="198" t="s">
        <v>236</v>
      </c>
      <c r="G550" s="198" t="s">
        <v>236</v>
      </c>
      <c r="H550" s="201" t="s">
        <v>236</v>
      </c>
      <c r="I550" s="202" t="s">
        <v>236</v>
      </c>
      <c r="J550" s="202" t="s">
        <v>236</v>
      </c>
      <c r="K550" s="203"/>
      <c r="L550" s="203"/>
      <c r="M550" s="203"/>
      <c r="N550" s="203"/>
      <c r="O550" s="203"/>
      <c r="P550" s="204"/>
      <c r="Q550" s="205"/>
      <c r="R550" s="198" t="s">
        <v>236</v>
      </c>
      <c r="S550" s="206" t="str">
        <f t="shared" ca="1" si="24"/>
        <v/>
      </c>
      <c r="T550" s="206" t="str">
        <f ca="1">IF(B550="","",IF(ISERROR(MATCH($J550,[3]SorP!$B$1:$B$6230,0)),"",INDIRECT("'SorP'!$A$"&amp;MATCH($J550,[3]SorP!$B$1:$B$6230,0))))</f>
        <v/>
      </c>
      <c r="U550" s="207"/>
      <c r="V550" s="208" t="e">
        <f>IF(C550="",NA(),IF(OR(C550="Smelter not listed",C550="Smelter not yet identified"),MATCH($B550&amp;$D550,'[3]Smelter Look-up'!$J:$J,0),MATCH($B550&amp;$C550,'[3]Smelter Look-up'!$J:$J,0)))</f>
        <v>#N/A</v>
      </c>
      <c r="X550" s="83">
        <f t="shared" si="25"/>
        <v>0</v>
      </c>
      <c r="AB550" s="84" t="str">
        <f t="shared" si="26"/>
        <v/>
      </c>
    </row>
    <row r="551" spans="1:28" s="83" customFormat="1" ht="20.25" customHeight="1">
      <c r="A551" s="206"/>
      <c r="B551" s="198" t="s">
        <v>236</v>
      </c>
      <c r="C551" s="199" t="s">
        <v>236</v>
      </c>
      <c r="D551" s="200"/>
      <c r="E551" s="198" t="s">
        <v>236</v>
      </c>
      <c r="F551" s="198" t="s">
        <v>236</v>
      </c>
      <c r="G551" s="198" t="s">
        <v>236</v>
      </c>
      <c r="H551" s="201" t="s">
        <v>236</v>
      </c>
      <c r="I551" s="202" t="s">
        <v>236</v>
      </c>
      <c r="J551" s="202" t="s">
        <v>236</v>
      </c>
      <c r="K551" s="203"/>
      <c r="L551" s="203"/>
      <c r="M551" s="203"/>
      <c r="N551" s="203"/>
      <c r="O551" s="203"/>
      <c r="P551" s="204"/>
      <c r="Q551" s="205"/>
      <c r="R551" s="198" t="s">
        <v>236</v>
      </c>
      <c r="S551" s="206" t="str">
        <f t="shared" ca="1" si="24"/>
        <v/>
      </c>
      <c r="T551" s="206" t="str">
        <f ca="1">IF(B551="","",IF(ISERROR(MATCH($J551,[3]SorP!$B$1:$B$6230,0)),"",INDIRECT("'SorP'!$A$"&amp;MATCH($J551,[3]SorP!$B$1:$B$6230,0))))</f>
        <v/>
      </c>
      <c r="U551" s="207"/>
      <c r="V551" s="208" t="e">
        <f>IF(C551="",NA(),IF(OR(C551="Smelter not listed",C551="Smelter not yet identified"),MATCH($B551&amp;$D551,'[3]Smelter Look-up'!$J:$J,0),MATCH($B551&amp;$C551,'[3]Smelter Look-up'!$J:$J,0)))</f>
        <v>#N/A</v>
      </c>
      <c r="X551" s="83">
        <f t="shared" si="25"/>
        <v>0</v>
      </c>
      <c r="AB551" s="84" t="str">
        <f t="shared" si="26"/>
        <v/>
      </c>
    </row>
    <row r="552" spans="1:28" s="83" customFormat="1" ht="20.25" customHeight="1">
      <c r="A552" s="206"/>
      <c r="B552" s="198" t="s">
        <v>236</v>
      </c>
      <c r="C552" s="199" t="s">
        <v>236</v>
      </c>
      <c r="D552" s="200"/>
      <c r="E552" s="198" t="s">
        <v>236</v>
      </c>
      <c r="F552" s="198" t="s">
        <v>236</v>
      </c>
      <c r="G552" s="198" t="s">
        <v>236</v>
      </c>
      <c r="H552" s="201" t="s">
        <v>236</v>
      </c>
      <c r="I552" s="202" t="s">
        <v>236</v>
      </c>
      <c r="J552" s="202" t="s">
        <v>236</v>
      </c>
      <c r="K552" s="203"/>
      <c r="L552" s="203"/>
      <c r="M552" s="203"/>
      <c r="N552" s="203"/>
      <c r="O552" s="203"/>
      <c r="P552" s="204"/>
      <c r="Q552" s="205"/>
      <c r="R552" s="198" t="s">
        <v>236</v>
      </c>
      <c r="S552" s="206" t="str">
        <f t="shared" ref="S552:S615" ca="1" si="27">IF(B552="","",IF(ISERROR(MATCH($E552,CL,0)),"Unknown",INDIRECT("'C'!$A$"&amp;MATCH($E552,CL,0)+1)))</f>
        <v/>
      </c>
      <c r="T552" s="206" t="str">
        <f ca="1">IF(B552="","",IF(ISERROR(MATCH($J552,[3]SorP!$B$1:$B$6230,0)),"",INDIRECT("'SorP'!$A$"&amp;MATCH($J552,[3]SorP!$B$1:$B$6230,0))))</f>
        <v/>
      </c>
      <c r="U552" s="207"/>
      <c r="V552" s="208" t="e">
        <f>IF(C552="",NA(),IF(OR(C552="Smelter not listed",C552="Smelter not yet identified"),MATCH($B552&amp;$D552,'[3]Smelter Look-up'!$J:$J,0),MATCH($B552&amp;$C552,'[3]Smelter Look-up'!$J:$J,0)))</f>
        <v>#N/A</v>
      </c>
      <c r="X552" s="83">
        <f t="shared" si="25"/>
        <v>0</v>
      </c>
      <c r="AB552" s="84" t="str">
        <f t="shared" si="26"/>
        <v/>
      </c>
    </row>
    <row r="553" spans="1:28" s="83" customFormat="1" ht="20.25" customHeight="1">
      <c r="A553" s="206"/>
      <c r="B553" s="198" t="s">
        <v>236</v>
      </c>
      <c r="C553" s="199" t="s">
        <v>236</v>
      </c>
      <c r="D553" s="200"/>
      <c r="E553" s="198" t="s">
        <v>236</v>
      </c>
      <c r="F553" s="198" t="s">
        <v>236</v>
      </c>
      <c r="G553" s="198" t="s">
        <v>236</v>
      </c>
      <c r="H553" s="201" t="s">
        <v>236</v>
      </c>
      <c r="I553" s="202" t="s">
        <v>236</v>
      </c>
      <c r="J553" s="202" t="s">
        <v>236</v>
      </c>
      <c r="K553" s="203"/>
      <c r="L553" s="203"/>
      <c r="M553" s="203"/>
      <c r="N553" s="203"/>
      <c r="O553" s="203"/>
      <c r="P553" s="204"/>
      <c r="Q553" s="205"/>
      <c r="R553" s="198" t="s">
        <v>236</v>
      </c>
      <c r="S553" s="206" t="str">
        <f t="shared" ca="1" si="27"/>
        <v/>
      </c>
      <c r="T553" s="206" t="str">
        <f ca="1">IF(B553="","",IF(ISERROR(MATCH($J553,[3]SorP!$B$1:$B$6230,0)),"",INDIRECT("'SorP'!$A$"&amp;MATCH($J553,[3]SorP!$B$1:$B$6230,0))))</f>
        <v/>
      </c>
      <c r="U553" s="207"/>
      <c r="V553" s="208" t="e">
        <f>IF(C553="",NA(),IF(OR(C553="Smelter not listed",C553="Smelter not yet identified"),MATCH($B553&amp;$D553,'[3]Smelter Look-up'!$J:$J,0),MATCH($B553&amp;$C553,'[3]Smelter Look-up'!$J:$J,0)))</f>
        <v>#N/A</v>
      </c>
      <c r="X553" s="83">
        <f t="shared" si="25"/>
        <v>0</v>
      </c>
      <c r="AB553" s="84" t="str">
        <f t="shared" si="26"/>
        <v/>
      </c>
    </row>
    <row r="554" spans="1:28" s="83" customFormat="1" ht="20.25" customHeight="1">
      <c r="A554" s="206"/>
      <c r="B554" s="198" t="s">
        <v>236</v>
      </c>
      <c r="C554" s="199" t="s">
        <v>236</v>
      </c>
      <c r="D554" s="200"/>
      <c r="E554" s="198" t="s">
        <v>236</v>
      </c>
      <c r="F554" s="198" t="s">
        <v>236</v>
      </c>
      <c r="G554" s="198" t="s">
        <v>236</v>
      </c>
      <c r="H554" s="201" t="s">
        <v>236</v>
      </c>
      <c r="I554" s="202" t="s">
        <v>236</v>
      </c>
      <c r="J554" s="202" t="s">
        <v>236</v>
      </c>
      <c r="K554" s="203"/>
      <c r="L554" s="203"/>
      <c r="M554" s="203"/>
      <c r="N554" s="203"/>
      <c r="O554" s="203"/>
      <c r="P554" s="204"/>
      <c r="Q554" s="205"/>
      <c r="R554" s="198" t="s">
        <v>236</v>
      </c>
      <c r="S554" s="206" t="str">
        <f t="shared" ca="1" si="27"/>
        <v/>
      </c>
      <c r="T554" s="206" t="str">
        <f ca="1">IF(B554="","",IF(ISERROR(MATCH($J554,[3]SorP!$B$1:$B$6230,0)),"",INDIRECT("'SorP'!$A$"&amp;MATCH($J554,[3]SorP!$B$1:$B$6230,0))))</f>
        <v/>
      </c>
      <c r="U554" s="207"/>
      <c r="V554" s="208" t="e">
        <f>IF(C554="",NA(),IF(OR(C554="Smelter not listed",C554="Smelter not yet identified"),MATCH($B554&amp;$D554,'[3]Smelter Look-up'!$J:$J,0),MATCH($B554&amp;$C554,'[3]Smelter Look-up'!$J:$J,0)))</f>
        <v>#N/A</v>
      </c>
      <c r="X554" s="83">
        <f t="shared" si="25"/>
        <v>0</v>
      </c>
      <c r="AB554" s="84" t="str">
        <f t="shared" si="26"/>
        <v/>
      </c>
    </row>
    <row r="555" spans="1:28" s="83" customFormat="1" ht="20.25" customHeight="1">
      <c r="A555" s="206"/>
      <c r="B555" s="198" t="s">
        <v>236</v>
      </c>
      <c r="C555" s="199" t="s">
        <v>236</v>
      </c>
      <c r="D555" s="200"/>
      <c r="E555" s="198" t="s">
        <v>236</v>
      </c>
      <c r="F555" s="198" t="s">
        <v>236</v>
      </c>
      <c r="G555" s="198" t="s">
        <v>236</v>
      </c>
      <c r="H555" s="201" t="s">
        <v>236</v>
      </c>
      <c r="I555" s="202" t="s">
        <v>236</v>
      </c>
      <c r="J555" s="202" t="s">
        <v>236</v>
      </c>
      <c r="K555" s="203"/>
      <c r="L555" s="203"/>
      <c r="M555" s="203"/>
      <c r="N555" s="203"/>
      <c r="O555" s="203"/>
      <c r="P555" s="204"/>
      <c r="Q555" s="205"/>
      <c r="R555" s="198" t="s">
        <v>236</v>
      </c>
      <c r="S555" s="206" t="str">
        <f t="shared" ca="1" si="27"/>
        <v/>
      </c>
      <c r="T555" s="206" t="str">
        <f ca="1">IF(B555="","",IF(ISERROR(MATCH($J555,[3]SorP!$B$1:$B$6230,0)),"",INDIRECT("'SorP'!$A$"&amp;MATCH($J555,[3]SorP!$B$1:$B$6230,0))))</f>
        <v/>
      </c>
      <c r="U555" s="207"/>
      <c r="V555" s="208" t="e">
        <f>IF(C555="",NA(),IF(OR(C555="Smelter not listed",C555="Smelter not yet identified"),MATCH($B555&amp;$D555,'[3]Smelter Look-up'!$J:$J,0),MATCH($B555&amp;$C555,'[3]Smelter Look-up'!$J:$J,0)))</f>
        <v>#N/A</v>
      </c>
      <c r="X555" s="83">
        <f t="shared" si="25"/>
        <v>0</v>
      </c>
      <c r="AB555" s="84" t="str">
        <f t="shared" si="26"/>
        <v/>
      </c>
    </row>
    <row r="556" spans="1:28" s="83" customFormat="1" ht="20.25" customHeight="1">
      <c r="A556" s="206"/>
      <c r="B556" s="198" t="s">
        <v>236</v>
      </c>
      <c r="C556" s="199" t="s">
        <v>236</v>
      </c>
      <c r="D556" s="200"/>
      <c r="E556" s="198" t="s">
        <v>236</v>
      </c>
      <c r="F556" s="198" t="s">
        <v>236</v>
      </c>
      <c r="G556" s="198" t="s">
        <v>236</v>
      </c>
      <c r="H556" s="201" t="s">
        <v>236</v>
      </c>
      <c r="I556" s="202" t="s">
        <v>236</v>
      </c>
      <c r="J556" s="202" t="s">
        <v>236</v>
      </c>
      <c r="K556" s="203"/>
      <c r="L556" s="203"/>
      <c r="M556" s="203"/>
      <c r="N556" s="203"/>
      <c r="O556" s="203"/>
      <c r="P556" s="204"/>
      <c r="Q556" s="205"/>
      <c r="R556" s="198" t="s">
        <v>236</v>
      </c>
      <c r="S556" s="206" t="str">
        <f t="shared" ca="1" si="27"/>
        <v/>
      </c>
      <c r="T556" s="206" t="str">
        <f ca="1">IF(B556="","",IF(ISERROR(MATCH($J556,[3]SorP!$B$1:$B$6230,0)),"",INDIRECT("'SorP'!$A$"&amp;MATCH($J556,[3]SorP!$B$1:$B$6230,0))))</f>
        <v/>
      </c>
      <c r="U556" s="207"/>
      <c r="V556" s="208" t="e">
        <f>IF(C556="",NA(),IF(OR(C556="Smelter not listed",C556="Smelter not yet identified"),MATCH($B556&amp;$D556,'[3]Smelter Look-up'!$J:$J,0),MATCH($B556&amp;$C556,'[3]Smelter Look-up'!$J:$J,0)))</f>
        <v>#N/A</v>
      </c>
      <c r="X556" s="83">
        <f t="shared" si="25"/>
        <v>0</v>
      </c>
      <c r="AB556" s="84" t="str">
        <f t="shared" si="26"/>
        <v/>
      </c>
    </row>
    <row r="557" spans="1:28" s="83" customFormat="1" ht="20.25" customHeight="1">
      <c r="A557" s="206"/>
      <c r="B557" s="198" t="s">
        <v>236</v>
      </c>
      <c r="C557" s="199" t="s">
        <v>236</v>
      </c>
      <c r="D557" s="200"/>
      <c r="E557" s="198" t="s">
        <v>236</v>
      </c>
      <c r="F557" s="198" t="s">
        <v>236</v>
      </c>
      <c r="G557" s="198" t="s">
        <v>236</v>
      </c>
      <c r="H557" s="201" t="s">
        <v>236</v>
      </c>
      <c r="I557" s="202" t="s">
        <v>236</v>
      </c>
      <c r="J557" s="202" t="s">
        <v>236</v>
      </c>
      <c r="K557" s="203"/>
      <c r="L557" s="203"/>
      <c r="M557" s="203"/>
      <c r="N557" s="203"/>
      <c r="O557" s="203"/>
      <c r="P557" s="204"/>
      <c r="Q557" s="205"/>
      <c r="R557" s="198" t="s">
        <v>236</v>
      </c>
      <c r="S557" s="206" t="str">
        <f t="shared" ca="1" si="27"/>
        <v/>
      </c>
      <c r="T557" s="206" t="str">
        <f ca="1">IF(B557="","",IF(ISERROR(MATCH($J557,[3]SorP!$B$1:$B$6230,0)),"",INDIRECT("'SorP'!$A$"&amp;MATCH($J557,[3]SorP!$B$1:$B$6230,0))))</f>
        <v/>
      </c>
      <c r="U557" s="207"/>
      <c r="V557" s="208" t="e">
        <f>IF(C557="",NA(),IF(OR(C557="Smelter not listed",C557="Smelter not yet identified"),MATCH($B557&amp;$D557,'[3]Smelter Look-up'!$J:$J,0),MATCH($B557&amp;$C557,'[3]Smelter Look-up'!$J:$J,0)))</f>
        <v>#N/A</v>
      </c>
      <c r="X557" s="83">
        <f t="shared" si="25"/>
        <v>0</v>
      </c>
      <c r="AB557" s="84" t="str">
        <f t="shared" si="26"/>
        <v/>
      </c>
    </row>
    <row r="558" spans="1:28" s="83" customFormat="1" ht="20.25" customHeight="1">
      <c r="A558" s="206"/>
      <c r="B558" s="198" t="s">
        <v>236</v>
      </c>
      <c r="C558" s="199" t="s">
        <v>236</v>
      </c>
      <c r="D558" s="200"/>
      <c r="E558" s="198" t="s">
        <v>236</v>
      </c>
      <c r="F558" s="198" t="s">
        <v>236</v>
      </c>
      <c r="G558" s="198" t="s">
        <v>236</v>
      </c>
      <c r="H558" s="201" t="s">
        <v>236</v>
      </c>
      <c r="I558" s="202" t="s">
        <v>236</v>
      </c>
      <c r="J558" s="202" t="s">
        <v>236</v>
      </c>
      <c r="K558" s="203"/>
      <c r="L558" s="203"/>
      <c r="M558" s="203"/>
      <c r="N558" s="203"/>
      <c r="O558" s="203"/>
      <c r="P558" s="204"/>
      <c r="Q558" s="205"/>
      <c r="R558" s="198" t="s">
        <v>236</v>
      </c>
      <c r="S558" s="206" t="str">
        <f t="shared" ca="1" si="27"/>
        <v/>
      </c>
      <c r="T558" s="206" t="str">
        <f ca="1">IF(B558="","",IF(ISERROR(MATCH($J558,[3]SorP!$B$1:$B$6230,0)),"",INDIRECT("'SorP'!$A$"&amp;MATCH($J558,[3]SorP!$B$1:$B$6230,0))))</f>
        <v/>
      </c>
      <c r="U558" s="207"/>
      <c r="V558" s="208" t="e">
        <f>IF(C558="",NA(),IF(OR(C558="Smelter not listed",C558="Smelter not yet identified"),MATCH($B558&amp;$D558,'[3]Smelter Look-up'!$J:$J,0),MATCH($B558&amp;$C558,'[3]Smelter Look-up'!$J:$J,0)))</f>
        <v>#N/A</v>
      </c>
      <c r="X558" s="83">
        <f t="shared" si="25"/>
        <v>0</v>
      </c>
      <c r="AB558" s="84" t="str">
        <f t="shared" si="26"/>
        <v/>
      </c>
    </row>
    <row r="559" spans="1:28" s="83" customFormat="1" ht="20.25" customHeight="1">
      <c r="A559" s="206"/>
      <c r="B559" s="198" t="s">
        <v>236</v>
      </c>
      <c r="C559" s="199" t="s">
        <v>236</v>
      </c>
      <c r="D559" s="200"/>
      <c r="E559" s="198" t="s">
        <v>236</v>
      </c>
      <c r="F559" s="198" t="s">
        <v>236</v>
      </c>
      <c r="G559" s="198" t="s">
        <v>236</v>
      </c>
      <c r="H559" s="201" t="s">
        <v>236</v>
      </c>
      <c r="I559" s="202" t="s">
        <v>236</v>
      </c>
      <c r="J559" s="202" t="s">
        <v>236</v>
      </c>
      <c r="K559" s="203"/>
      <c r="L559" s="203"/>
      <c r="M559" s="203"/>
      <c r="N559" s="203"/>
      <c r="O559" s="203"/>
      <c r="P559" s="204"/>
      <c r="Q559" s="205"/>
      <c r="R559" s="198" t="s">
        <v>236</v>
      </c>
      <c r="S559" s="206" t="str">
        <f t="shared" ca="1" si="27"/>
        <v/>
      </c>
      <c r="T559" s="206" t="str">
        <f ca="1">IF(B559="","",IF(ISERROR(MATCH($J559,[3]SorP!$B$1:$B$6230,0)),"",INDIRECT("'SorP'!$A$"&amp;MATCH($J559,[3]SorP!$B$1:$B$6230,0))))</f>
        <v/>
      </c>
      <c r="U559" s="207"/>
      <c r="V559" s="208" t="e">
        <f>IF(C559="",NA(),IF(OR(C559="Smelter not listed",C559="Smelter not yet identified"),MATCH($B559&amp;$D559,'[3]Smelter Look-up'!$J:$J,0),MATCH($B559&amp;$C559,'[3]Smelter Look-up'!$J:$J,0)))</f>
        <v>#N/A</v>
      </c>
      <c r="X559" s="83">
        <f t="shared" si="25"/>
        <v>0</v>
      </c>
      <c r="AB559" s="84" t="str">
        <f t="shared" si="26"/>
        <v/>
      </c>
    </row>
    <row r="560" spans="1:28" s="83" customFormat="1" ht="20.25" customHeight="1">
      <c r="A560" s="206"/>
      <c r="B560" s="198" t="s">
        <v>236</v>
      </c>
      <c r="C560" s="199" t="s">
        <v>236</v>
      </c>
      <c r="D560" s="200"/>
      <c r="E560" s="198" t="s">
        <v>236</v>
      </c>
      <c r="F560" s="198" t="s">
        <v>236</v>
      </c>
      <c r="G560" s="198" t="s">
        <v>236</v>
      </c>
      <c r="H560" s="201" t="s">
        <v>236</v>
      </c>
      <c r="I560" s="202" t="s">
        <v>236</v>
      </c>
      <c r="J560" s="202" t="s">
        <v>236</v>
      </c>
      <c r="K560" s="203"/>
      <c r="L560" s="203"/>
      <c r="M560" s="203"/>
      <c r="N560" s="203"/>
      <c r="O560" s="203"/>
      <c r="P560" s="204"/>
      <c r="Q560" s="205"/>
      <c r="R560" s="198" t="s">
        <v>236</v>
      </c>
      <c r="S560" s="206" t="str">
        <f t="shared" ca="1" si="27"/>
        <v/>
      </c>
      <c r="T560" s="206" t="str">
        <f ca="1">IF(B560="","",IF(ISERROR(MATCH($J560,[3]SorP!$B$1:$B$6230,0)),"",INDIRECT("'SorP'!$A$"&amp;MATCH($J560,[3]SorP!$B$1:$B$6230,0))))</f>
        <v/>
      </c>
      <c r="U560" s="207"/>
      <c r="V560" s="208" t="e">
        <f>IF(C560="",NA(),IF(OR(C560="Smelter not listed",C560="Smelter not yet identified"),MATCH($B560&amp;$D560,'[3]Smelter Look-up'!$J:$J,0),MATCH($B560&amp;$C560,'[3]Smelter Look-up'!$J:$J,0)))</f>
        <v>#N/A</v>
      </c>
      <c r="X560" s="83">
        <f t="shared" si="25"/>
        <v>0</v>
      </c>
      <c r="AB560" s="84" t="str">
        <f t="shared" si="26"/>
        <v/>
      </c>
    </row>
    <row r="561" spans="1:28" s="83" customFormat="1" ht="20.25" customHeight="1">
      <c r="A561" s="206"/>
      <c r="B561" s="198" t="s">
        <v>236</v>
      </c>
      <c r="C561" s="199" t="s">
        <v>236</v>
      </c>
      <c r="D561" s="200"/>
      <c r="E561" s="198" t="s">
        <v>236</v>
      </c>
      <c r="F561" s="198" t="s">
        <v>236</v>
      </c>
      <c r="G561" s="198" t="s">
        <v>236</v>
      </c>
      <c r="H561" s="201" t="s">
        <v>236</v>
      </c>
      <c r="I561" s="202" t="s">
        <v>236</v>
      </c>
      <c r="J561" s="202" t="s">
        <v>236</v>
      </c>
      <c r="K561" s="203"/>
      <c r="L561" s="203"/>
      <c r="M561" s="203"/>
      <c r="N561" s="203"/>
      <c r="O561" s="203"/>
      <c r="P561" s="204"/>
      <c r="Q561" s="205"/>
      <c r="R561" s="198" t="s">
        <v>236</v>
      </c>
      <c r="S561" s="206" t="str">
        <f t="shared" ca="1" si="27"/>
        <v/>
      </c>
      <c r="T561" s="206" t="str">
        <f ca="1">IF(B561="","",IF(ISERROR(MATCH($J561,[3]SorP!$B$1:$B$6230,0)),"",INDIRECT("'SorP'!$A$"&amp;MATCH($J561,[3]SorP!$B$1:$B$6230,0))))</f>
        <v/>
      </c>
      <c r="U561" s="207"/>
      <c r="V561" s="208" t="e">
        <f>IF(C561="",NA(),IF(OR(C561="Smelter not listed",C561="Smelter not yet identified"),MATCH($B561&amp;$D561,'[3]Smelter Look-up'!$J:$J,0),MATCH($B561&amp;$C561,'[3]Smelter Look-up'!$J:$J,0)))</f>
        <v>#N/A</v>
      </c>
      <c r="X561" s="83">
        <f t="shared" si="25"/>
        <v>0</v>
      </c>
      <c r="AB561" s="84" t="str">
        <f t="shared" si="26"/>
        <v/>
      </c>
    </row>
    <row r="562" spans="1:28" s="83" customFormat="1" ht="20.25" customHeight="1">
      <c r="A562" s="206"/>
      <c r="B562" s="198" t="s">
        <v>236</v>
      </c>
      <c r="C562" s="199" t="s">
        <v>236</v>
      </c>
      <c r="D562" s="200"/>
      <c r="E562" s="198" t="s">
        <v>236</v>
      </c>
      <c r="F562" s="198" t="s">
        <v>236</v>
      </c>
      <c r="G562" s="198" t="s">
        <v>236</v>
      </c>
      <c r="H562" s="201" t="s">
        <v>236</v>
      </c>
      <c r="I562" s="202" t="s">
        <v>236</v>
      </c>
      <c r="J562" s="202" t="s">
        <v>236</v>
      </c>
      <c r="K562" s="203"/>
      <c r="L562" s="203"/>
      <c r="M562" s="203"/>
      <c r="N562" s="203"/>
      <c r="O562" s="203"/>
      <c r="P562" s="204"/>
      <c r="Q562" s="205"/>
      <c r="R562" s="198" t="s">
        <v>236</v>
      </c>
      <c r="S562" s="206" t="str">
        <f t="shared" ca="1" si="27"/>
        <v/>
      </c>
      <c r="T562" s="206" t="str">
        <f ca="1">IF(B562="","",IF(ISERROR(MATCH($J562,[3]SorP!$B$1:$B$6230,0)),"",INDIRECT("'SorP'!$A$"&amp;MATCH($J562,[3]SorP!$B$1:$B$6230,0))))</f>
        <v/>
      </c>
      <c r="U562" s="207"/>
      <c r="V562" s="208" t="e">
        <f>IF(C562="",NA(),IF(OR(C562="Smelter not listed",C562="Smelter not yet identified"),MATCH($B562&amp;$D562,'[3]Smelter Look-up'!$J:$J,0),MATCH($B562&amp;$C562,'[3]Smelter Look-up'!$J:$J,0)))</f>
        <v>#N/A</v>
      </c>
      <c r="X562" s="83">
        <f t="shared" si="25"/>
        <v>0</v>
      </c>
      <c r="AB562" s="84" t="str">
        <f t="shared" si="26"/>
        <v/>
      </c>
    </row>
    <row r="563" spans="1:28" s="83" customFormat="1" ht="20.25" customHeight="1">
      <c r="A563" s="206"/>
      <c r="B563" s="198" t="s">
        <v>236</v>
      </c>
      <c r="C563" s="199" t="s">
        <v>236</v>
      </c>
      <c r="D563" s="200"/>
      <c r="E563" s="198" t="s">
        <v>236</v>
      </c>
      <c r="F563" s="198" t="s">
        <v>236</v>
      </c>
      <c r="G563" s="198" t="s">
        <v>236</v>
      </c>
      <c r="H563" s="201" t="s">
        <v>236</v>
      </c>
      <c r="I563" s="202" t="s">
        <v>236</v>
      </c>
      <c r="J563" s="202" t="s">
        <v>236</v>
      </c>
      <c r="K563" s="203"/>
      <c r="L563" s="203"/>
      <c r="M563" s="203"/>
      <c r="N563" s="203"/>
      <c r="O563" s="203"/>
      <c r="P563" s="204"/>
      <c r="Q563" s="205"/>
      <c r="R563" s="198" t="s">
        <v>236</v>
      </c>
      <c r="S563" s="206" t="str">
        <f t="shared" ca="1" si="27"/>
        <v/>
      </c>
      <c r="T563" s="206" t="str">
        <f ca="1">IF(B563="","",IF(ISERROR(MATCH($J563,[3]SorP!$B$1:$B$6230,0)),"",INDIRECT("'SorP'!$A$"&amp;MATCH($J563,[3]SorP!$B$1:$B$6230,0))))</f>
        <v/>
      </c>
      <c r="U563" s="207"/>
      <c r="V563" s="208" t="e">
        <f>IF(C563="",NA(),IF(OR(C563="Smelter not listed",C563="Smelter not yet identified"),MATCH($B563&amp;$D563,'[3]Smelter Look-up'!$J:$J,0),MATCH($B563&amp;$C563,'[3]Smelter Look-up'!$J:$J,0)))</f>
        <v>#N/A</v>
      </c>
      <c r="X563" s="83">
        <f t="shared" si="25"/>
        <v>0</v>
      </c>
      <c r="AB563" s="84" t="str">
        <f t="shared" si="26"/>
        <v/>
      </c>
    </row>
    <row r="564" spans="1:28" s="83" customFormat="1" ht="20.25" customHeight="1">
      <c r="A564" s="206"/>
      <c r="B564" s="198" t="s">
        <v>236</v>
      </c>
      <c r="C564" s="199" t="s">
        <v>236</v>
      </c>
      <c r="D564" s="200"/>
      <c r="E564" s="198" t="s">
        <v>236</v>
      </c>
      <c r="F564" s="198" t="s">
        <v>236</v>
      </c>
      <c r="G564" s="198" t="s">
        <v>236</v>
      </c>
      <c r="H564" s="201" t="s">
        <v>236</v>
      </c>
      <c r="I564" s="202" t="s">
        <v>236</v>
      </c>
      <c r="J564" s="202" t="s">
        <v>236</v>
      </c>
      <c r="K564" s="203"/>
      <c r="L564" s="203"/>
      <c r="M564" s="203"/>
      <c r="N564" s="203"/>
      <c r="O564" s="203"/>
      <c r="P564" s="204"/>
      <c r="Q564" s="205"/>
      <c r="R564" s="198" t="s">
        <v>236</v>
      </c>
      <c r="S564" s="206" t="str">
        <f t="shared" ca="1" si="27"/>
        <v/>
      </c>
      <c r="T564" s="206" t="str">
        <f ca="1">IF(B564="","",IF(ISERROR(MATCH($J564,[3]SorP!$B$1:$B$6230,0)),"",INDIRECT("'SorP'!$A$"&amp;MATCH($J564,[3]SorP!$B$1:$B$6230,0))))</f>
        <v/>
      </c>
      <c r="U564" s="207"/>
      <c r="V564" s="208" t="e">
        <f>IF(C564="",NA(),IF(OR(C564="Smelter not listed",C564="Smelter not yet identified"),MATCH($B564&amp;$D564,'[3]Smelter Look-up'!$J:$J,0),MATCH($B564&amp;$C564,'[3]Smelter Look-up'!$J:$J,0)))</f>
        <v>#N/A</v>
      </c>
      <c r="X564" s="83">
        <f t="shared" si="25"/>
        <v>0</v>
      </c>
      <c r="AB564" s="84" t="str">
        <f t="shared" si="26"/>
        <v/>
      </c>
    </row>
    <row r="565" spans="1:28" s="83" customFormat="1" ht="20.25" customHeight="1">
      <c r="A565" s="206"/>
      <c r="B565" s="198" t="s">
        <v>236</v>
      </c>
      <c r="C565" s="199" t="s">
        <v>236</v>
      </c>
      <c r="D565" s="200"/>
      <c r="E565" s="198" t="s">
        <v>236</v>
      </c>
      <c r="F565" s="198" t="s">
        <v>236</v>
      </c>
      <c r="G565" s="198" t="s">
        <v>236</v>
      </c>
      <c r="H565" s="201" t="s">
        <v>236</v>
      </c>
      <c r="I565" s="202" t="s">
        <v>236</v>
      </c>
      <c r="J565" s="202" t="s">
        <v>236</v>
      </c>
      <c r="K565" s="203"/>
      <c r="L565" s="203"/>
      <c r="M565" s="203"/>
      <c r="N565" s="203"/>
      <c r="O565" s="203"/>
      <c r="P565" s="204"/>
      <c r="Q565" s="205"/>
      <c r="R565" s="198" t="s">
        <v>236</v>
      </c>
      <c r="S565" s="206" t="str">
        <f t="shared" ca="1" si="27"/>
        <v/>
      </c>
      <c r="T565" s="206" t="str">
        <f ca="1">IF(B565="","",IF(ISERROR(MATCH($J565,[3]SorP!$B$1:$B$6230,0)),"",INDIRECT("'SorP'!$A$"&amp;MATCH($J565,[3]SorP!$B$1:$B$6230,0))))</f>
        <v/>
      </c>
      <c r="U565" s="207"/>
      <c r="V565" s="208" t="e">
        <f>IF(C565="",NA(),IF(OR(C565="Smelter not listed",C565="Smelter not yet identified"),MATCH($B565&amp;$D565,'[3]Smelter Look-up'!$J:$J,0),MATCH($B565&amp;$C565,'[3]Smelter Look-up'!$J:$J,0)))</f>
        <v>#N/A</v>
      </c>
      <c r="X565" s="83">
        <f t="shared" si="25"/>
        <v>0</v>
      </c>
      <c r="AB565" s="84" t="str">
        <f t="shared" si="26"/>
        <v/>
      </c>
    </row>
    <row r="566" spans="1:28" s="83" customFormat="1" ht="20.25" customHeight="1">
      <c r="A566" s="206"/>
      <c r="B566" s="198" t="s">
        <v>236</v>
      </c>
      <c r="C566" s="199" t="s">
        <v>236</v>
      </c>
      <c r="D566" s="200"/>
      <c r="E566" s="198" t="s">
        <v>236</v>
      </c>
      <c r="F566" s="198" t="s">
        <v>236</v>
      </c>
      <c r="G566" s="198" t="s">
        <v>236</v>
      </c>
      <c r="H566" s="201" t="s">
        <v>236</v>
      </c>
      <c r="I566" s="202" t="s">
        <v>236</v>
      </c>
      <c r="J566" s="202" t="s">
        <v>236</v>
      </c>
      <c r="K566" s="203"/>
      <c r="L566" s="203"/>
      <c r="M566" s="203"/>
      <c r="N566" s="203"/>
      <c r="O566" s="203"/>
      <c r="P566" s="204"/>
      <c r="Q566" s="205"/>
      <c r="R566" s="198" t="s">
        <v>236</v>
      </c>
      <c r="S566" s="206" t="str">
        <f t="shared" ca="1" si="27"/>
        <v/>
      </c>
      <c r="T566" s="206" t="str">
        <f ca="1">IF(B566="","",IF(ISERROR(MATCH($J566,[3]SorP!$B$1:$B$6230,0)),"",INDIRECT("'SorP'!$A$"&amp;MATCH($J566,[3]SorP!$B$1:$B$6230,0))))</f>
        <v/>
      </c>
      <c r="U566" s="207"/>
      <c r="V566" s="208" t="e">
        <f>IF(C566="",NA(),IF(OR(C566="Smelter not listed",C566="Smelter not yet identified"),MATCH($B566&amp;$D566,'[3]Smelter Look-up'!$J:$J,0),MATCH($B566&amp;$C566,'[3]Smelter Look-up'!$J:$J,0)))</f>
        <v>#N/A</v>
      </c>
      <c r="X566" s="83">
        <f t="shared" si="25"/>
        <v>0</v>
      </c>
      <c r="AB566" s="84" t="str">
        <f t="shared" si="26"/>
        <v/>
      </c>
    </row>
    <row r="567" spans="1:28" s="83" customFormat="1" ht="20.25" customHeight="1">
      <c r="A567" s="206"/>
      <c r="B567" s="198" t="s">
        <v>236</v>
      </c>
      <c r="C567" s="199" t="s">
        <v>236</v>
      </c>
      <c r="D567" s="200"/>
      <c r="E567" s="198" t="s">
        <v>236</v>
      </c>
      <c r="F567" s="198" t="s">
        <v>236</v>
      </c>
      <c r="G567" s="198" t="s">
        <v>236</v>
      </c>
      <c r="H567" s="201" t="s">
        <v>236</v>
      </c>
      <c r="I567" s="202" t="s">
        <v>236</v>
      </c>
      <c r="J567" s="202" t="s">
        <v>236</v>
      </c>
      <c r="K567" s="203"/>
      <c r="L567" s="203"/>
      <c r="M567" s="203"/>
      <c r="N567" s="203"/>
      <c r="O567" s="203"/>
      <c r="P567" s="204"/>
      <c r="Q567" s="205"/>
      <c r="R567" s="198" t="s">
        <v>236</v>
      </c>
      <c r="S567" s="206" t="str">
        <f t="shared" ca="1" si="27"/>
        <v/>
      </c>
      <c r="T567" s="206" t="str">
        <f ca="1">IF(B567="","",IF(ISERROR(MATCH($J567,[3]SorP!$B$1:$B$6230,0)),"",INDIRECT("'SorP'!$A$"&amp;MATCH($J567,[3]SorP!$B$1:$B$6230,0))))</f>
        <v/>
      </c>
      <c r="U567" s="207"/>
      <c r="V567" s="208" t="e">
        <f>IF(C567="",NA(),IF(OR(C567="Smelter not listed",C567="Smelter not yet identified"),MATCH($B567&amp;$D567,'[3]Smelter Look-up'!$J:$J,0),MATCH($B567&amp;$C567,'[3]Smelter Look-up'!$J:$J,0)))</f>
        <v>#N/A</v>
      </c>
      <c r="X567" s="83">
        <f t="shared" si="25"/>
        <v>0</v>
      </c>
      <c r="AB567" s="84" t="str">
        <f t="shared" si="26"/>
        <v/>
      </c>
    </row>
    <row r="568" spans="1:28" s="83" customFormat="1" ht="20.25" customHeight="1">
      <c r="A568" s="206"/>
      <c r="B568" s="198" t="s">
        <v>236</v>
      </c>
      <c r="C568" s="199" t="s">
        <v>236</v>
      </c>
      <c r="D568" s="200"/>
      <c r="E568" s="198" t="s">
        <v>236</v>
      </c>
      <c r="F568" s="198" t="s">
        <v>236</v>
      </c>
      <c r="G568" s="198" t="s">
        <v>236</v>
      </c>
      <c r="H568" s="201" t="s">
        <v>236</v>
      </c>
      <c r="I568" s="202" t="s">
        <v>236</v>
      </c>
      <c r="J568" s="202" t="s">
        <v>236</v>
      </c>
      <c r="K568" s="203"/>
      <c r="L568" s="203"/>
      <c r="M568" s="203"/>
      <c r="N568" s="203"/>
      <c r="O568" s="203"/>
      <c r="P568" s="204"/>
      <c r="Q568" s="205"/>
      <c r="R568" s="198" t="s">
        <v>236</v>
      </c>
      <c r="S568" s="206" t="str">
        <f t="shared" ca="1" si="27"/>
        <v/>
      </c>
      <c r="T568" s="206" t="str">
        <f ca="1">IF(B568="","",IF(ISERROR(MATCH($J568,[3]SorP!$B$1:$B$6230,0)),"",INDIRECT("'SorP'!$A$"&amp;MATCH($J568,[3]SorP!$B$1:$B$6230,0))))</f>
        <v/>
      </c>
      <c r="U568" s="207"/>
      <c r="V568" s="208" t="e">
        <f>IF(C568="",NA(),IF(OR(C568="Smelter not listed",C568="Smelter not yet identified"),MATCH($B568&amp;$D568,'[3]Smelter Look-up'!$J:$J,0),MATCH($B568&amp;$C568,'[3]Smelter Look-up'!$J:$J,0)))</f>
        <v>#N/A</v>
      </c>
      <c r="X568" s="83">
        <f t="shared" si="25"/>
        <v>0</v>
      </c>
      <c r="AB568" s="84" t="str">
        <f t="shared" si="26"/>
        <v/>
      </c>
    </row>
    <row r="569" spans="1:28" s="83" customFormat="1" ht="20.25" customHeight="1">
      <c r="A569" s="206"/>
      <c r="B569" s="198" t="s">
        <v>236</v>
      </c>
      <c r="C569" s="199" t="s">
        <v>236</v>
      </c>
      <c r="D569" s="200"/>
      <c r="E569" s="198" t="s">
        <v>236</v>
      </c>
      <c r="F569" s="198" t="s">
        <v>236</v>
      </c>
      <c r="G569" s="198" t="s">
        <v>236</v>
      </c>
      <c r="H569" s="201" t="s">
        <v>236</v>
      </c>
      <c r="I569" s="202" t="s">
        <v>236</v>
      </c>
      <c r="J569" s="202" t="s">
        <v>236</v>
      </c>
      <c r="K569" s="203"/>
      <c r="L569" s="203"/>
      <c r="M569" s="203"/>
      <c r="N569" s="203"/>
      <c r="O569" s="203"/>
      <c r="P569" s="204"/>
      <c r="Q569" s="205"/>
      <c r="R569" s="198" t="s">
        <v>236</v>
      </c>
      <c r="S569" s="206" t="str">
        <f t="shared" ca="1" si="27"/>
        <v/>
      </c>
      <c r="T569" s="206" t="str">
        <f ca="1">IF(B569="","",IF(ISERROR(MATCH($J569,[3]SorP!$B$1:$B$6230,0)),"",INDIRECT("'SorP'!$A$"&amp;MATCH($J569,[3]SorP!$B$1:$B$6230,0))))</f>
        <v/>
      </c>
      <c r="U569" s="207"/>
      <c r="V569" s="208" t="e">
        <f>IF(C569="",NA(),IF(OR(C569="Smelter not listed",C569="Smelter not yet identified"),MATCH($B569&amp;$D569,'[3]Smelter Look-up'!$J:$J,0),MATCH($B569&amp;$C569,'[3]Smelter Look-up'!$J:$J,0)))</f>
        <v>#N/A</v>
      </c>
      <c r="X569" s="83">
        <f t="shared" si="25"/>
        <v>0</v>
      </c>
      <c r="AB569" s="84" t="str">
        <f t="shared" si="26"/>
        <v/>
      </c>
    </row>
    <row r="570" spans="1:28" s="83" customFormat="1" ht="20.25" customHeight="1">
      <c r="A570" s="206"/>
      <c r="B570" s="198" t="s">
        <v>236</v>
      </c>
      <c r="C570" s="199" t="s">
        <v>236</v>
      </c>
      <c r="D570" s="200"/>
      <c r="E570" s="198" t="s">
        <v>236</v>
      </c>
      <c r="F570" s="198" t="s">
        <v>236</v>
      </c>
      <c r="G570" s="198" t="s">
        <v>236</v>
      </c>
      <c r="H570" s="201" t="s">
        <v>236</v>
      </c>
      <c r="I570" s="202" t="s">
        <v>236</v>
      </c>
      <c r="J570" s="202" t="s">
        <v>236</v>
      </c>
      <c r="K570" s="203"/>
      <c r="L570" s="203"/>
      <c r="M570" s="203"/>
      <c r="N570" s="203"/>
      <c r="O570" s="203"/>
      <c r="P570" s="204"/>
      <c r="Q570" s="205"/>
      <c r="R570" s="198" t="s">
        <v>236</v>
      </c>
      <c r="S570" s="206" t="str">
        <f t="shared" ca="1" si="27"/>
        <v/>
      </c>
      <c r="T570" s="206" t="str">
        <f ca="1">IF(B570="","",IF(ISERROR(MATCH($J570,[3]SorP!$B$1:$B$6230,0)),"",INDIRECT("'SorP'!$A$"&amp;MATCH($J570,[3]SorP!$B$1:$B$6230,0))))</f>
        <v/>
      </c>
      <c r="U570" s="207"/>
      <c r="V570" s="208" t="e">
        <f>IF(C570="",NA(),IF(OR(C570="Smelter not listed",C570="Smelter not yet identified"),MATCH($B570&amp;$D570,'[3]Smelter Look-up'!$J:$J,0),MATCH($B570&amp;$C570,'[3]Smelter Look-up'!$J:$J,0)))</f>
        <v>#N/A</v>
      </c>
      <c r="X570" s="83">
        <f t="shared" si="25"/>
        <v>0</v>
      </c>
      <c r="AB570" s="84" t="str">
        <f t="shared" si="26"/>
        <v/>
      </c>
    </row>
    <row r="571" spans="1:28" s="83" customFormat="1" ht="20.25" customHeight="1">
      <c r="A571" s="206"/>
      <c r="B571" s="198" t="s">
        <v>236</v>
      </c>
      <c r="C571" s="199" t="s">
        <v>236</v>
      </c>
      <c r="D571" s="200"/>
      <c r="E571" s="198" t="s">
        <v>236</v>
      </c>
      <c r="F571" s="198" t="s">
        <v>236</v>
      </c>
      <c r="G571" s="198" t="s">
        <v>236</v>
      </c>
      <c r="H571" s="201" t="s">
        <v>236</v>
      </c>
      <c r="I571" s="202" t="s">
        <v>236</v>
      </c>
      <c r="J571" s="202" t="s">
        <v>236</v>
      </c>
      <c r="K571" s="203"/>
      <c r="L571" s="203"/>
      <c r="M571" s="203"/>
      <c r="N571" s="203"/>
      <c r="O571" s="203"/>
      <c r="P571" s="204"/>
      <c r="Q571" s="205"/>
      <c r="R571" s="198" t="s">
        <v>236</v>
      </c>
      <c r="S571" s="206" t="str">
        <f t="shared" ca="1" si="27"/>
        <v/>
      </c>
      <c r="T571" s="206" t="str">
        <f ca="1">IF(B571="","",IF(ISERROR(MATCH($J571,[3]SorP!$B$1:$B$6230,0)),"",INDIRECT("'SorP'!$A$"&amp;MATCH($J571,[3]SorP!$B$1:$B$6230,0))))</f>
        <v/>
      </c>
      <c r="U571" s="207"/>
      <c r="V571" s="208" t="e">
        <f>IF(C571="",NA(),IF(OR(C571="Smelter not listed",C571="Smelter not yet identified"),MATCH($B571&amp;$D571,'[3]Smelter Look-up'!$J:$J,0),MATCH($B571&amp;$C571,'[3]Smelter Look-up'!$J:$J,0)))</f>
        <v>#N/A</v>
      </c>
      <c r="X571" s="83">
        <f t="shared" si="25"/>
        <v>0</v>
      </c>
      <c r="AB571" s="84" t="str">
        <f t="shared" si="26"/>
        <v/>
      </c>
    </row>
    <row r="572" spans="1:28" s="83" customFormat="1" ht="20.25" customHeight="1">
      <c r="A572" s="206"/>
      <c r="B572" s="198" t="s">
        <v>236</v>
      </c>
      <c r="C572" s="199" t="s">
        <v>236</v>
      </c>
      <c r="D572" s="200"/>
      <c r="E572" s="198" t="s">
        <v>236</v>
      </c>
      <c r="F572" s="198" t="s">
        <v>236</v>
      </c>
      <c r="G572" s="198" t="s">
        <v>236</v>
      </c>
      <c r="H572" s="201" t="s">
        <v>236</v>
      </c>
      <c r="I572" s="202" t="s">
        <v>236</v>
      </c>
      <c r="J572" s="202" t="s">
        <v>236</v>
      </c>
      <c r="K572" s="203"/>
      <c r="L572" s="203"/>
      <c r="M572" s="203"/>
      <c r="N572" s="203"/>
      <c r="O572" s="203"/>
      <c r="P572" s="204"/>
      <c r="Q572" s="205"/>
      <c r="R572" s="198" t="s">
        <v>236</v>
      </c>
      <c r="S572" s="206" t="str">
        <f t="shared" ca="1" si="27"/>
        <v/>
      </c>
      <c r="T572" s="206" t="str">
        <f ca="1">IF(B572="","",IF(ISERROR(MATCH($J572,[3]SorP!$B$1:$B$6230,0)),"",INDIRECT("'SorP'!$A$"&amp;MATCH($J572,[3]SorP!$B$1:$B$6230,0))))</f>
        <v/>
      </c>
      <c r="U572" s="207"/>
      <c r="V572" s="208" t="e">
        <f>IF(C572="",NA(),IF(OR(C572="Smelter not listed",C572="Smelter not yet identified"),MATCH($B572&amp;$D572,'[3]Smelter Look-up'!$J:$J,0),MATCH($B572&amp;$C572,'[3]Smelter Look-up'!$J:$J,0)))</f>
        <v>#N/A</v>
      </c>
      <c r="X572" s="83">
        <f t="shared" si="25"/>
        <v>0</v>
      </c>
      <c r="AB572" s="84" t="str">
        <f t="shared" si="26"/>
        <v/>
      </c>
    </row>
    <row r="573" spans="1:28" s="83" customFormat="1" ht="20.25" customHeight="1">
      <c r="A573" s="206"/>
      <c r="B573" s="198" t="s">
        <v>236</v>
      </c>
      <c r="C573" s="199" t="s">
        <v>236</v>
      </c>
      <c r="D573" s="200"/>
      <c r="E573" s="198" t="s">
        <v>236</v>
      </c>
      <c r="F573" s="198" t="s">
        <v>236</v>
      </c>
      <c r="G573" s="198" t="s">
        <v>236</v>
      </c>
      <c r="H573" s="201" t="s">
        <v>236</v>
      </c>
      <c r="I573" s="202" t="s">
        <v>236</v>
      </c>
      <c r="J573" s="202" t="s">
        <v>236</v>
      </c>
      <c r="K573" s="203"/>
      <c r="L573" s="203"/>
      <c r="M573" s="203"/>
      <c r="N573" s="203"/>
      <c r="O573" s="203"/>
      <c r="P573" s="204"/>
      <c r="Q573" s="205"/>
      <c r="R573" s="198" t="s">
        <v>236</v>
      </c>
      <c r="S573" s="206" t="str">
        <f t="shared" ca="1" si="27"/>
        <v/>
      </c>
      <c r="T573" s="206" t="str">
        <f ca="1">IF(B573="","",IF(ISERROR(MATCH($J573,[3]SorP!$B$1:$B$6230,0)),"",INDIRECT("'SorP'!$A$"&amp;MATCH($J573,[3]SorP!$B$1:$B$6230,0))))</f>
        <v/>
      </c>
      <c r="U573" s="207"/>
      <c r="V573" s="208" t="e">
        <f>IF(C573="",NA(),IF(OR(C573="Smelter not listed",C573="Smelter not yet identified"),MATCH($B573&amp;$D573,'[3]Smelter Look-up'!$J:$J,0),MATCH($B573&amp;$C573,'[3]Smelter Look-up'!$J:$J,0)))</f>
        <v>#N/A</v>
      </c>
      <c r="X573" s="83">
        <f t="shared" si="25"/>
        <v>0</v>
      </c>
      <c r="AB573" s="84" t="str">
        <f t="shared" si="26"/>
        <v/>
      </c>
    </row>
    <row r="574" spans="1:28" s="83" customFormat="1" ht="20.25" customHeight="1">
      <c r="A574" s="206"/>
      <c r="B574" s="198" t="s">
        <v>236</v>
      </c>
      <c r="C574" s="199" t="s">
        <v>236</v>
      </c>
      <c r="D574" s="200"/>
      <c r="E574" s="198" t="s">
        <v>236</v>
      </c>
      <c r="F574" s="198" t="s">
        <v>236</v>
      </c>
      <c r="G574" s="198" t="s">
        <v>236</v>
      </c>
      <c r="H574" s="201" t="s">
        <v>236</v>
      </c>
      <c r="I574" s="202" t="s">
        <v>236</v>
      </c>
      <c r="J574" s="202" t="s">
        <v>236</v>
      </c>
      <c r="K574" s="203"/>
      <c r="L574" s="203"/>
      <c r="M574" s="203"/>
      <c r="N574" s="203"/>
      <c r="O574" s="203"/>
      <c r="P574" s="204"/>
      <c r="Q574" s="205"/>
      <c r="R574" s="198" t="s">
        <v>236</v>
      </c>
      <c r="S574" s="206" t="str">
        <f t="shared" ca="1" si="27"/>
        <v/>
      </c>
      <c r="T574" s="206" t="str">
        <f ca="1">IF(B574="","",IF(ISERROR(MATCH($J574,[3]SorP!$B$1:$B$6230,0)),"",INDIRECT("'SorP'!$A$"&amp;MATCH($J574,[3]SorP!$B$1:$B$6230,0))))</f>
        <v/>
      </c>
      <c r="U574" s="207"/>
      <c r="V574" s="208" t="e">
        <f>IF(C574="",NA(),IF(OR(C574="Smelter not listed",C574="Smelter not yet identified"),MATCH($B574&amp;$D574,'[3]Smelter Look-up'!$J:$J,0),MATCH($B574&amp;$C574,'[3]Smelter Look-up'!$J:$J,0)))</f>
        <v>#N/A</v>
      </c>
      <c r="X574" s="83">
        <f t="shared" si="25"/>
        <v>0</v>
      </c>
      <c r="AB574" s="84" t="str">
        <f t="shared" si="26"/>
        <v/>
      </c>
    </row>
    <row r="575" spans="1:28" s="83" customFormat="1" ht="20.25" customHeight="1">
      <c r="A575" s="206"/>
      <c r="B575" s="198" t="s">
        <v>236</v>
      </c>
      <c r="C575" s="199" t="s">
        <v>236</v>
      </c>
      <c r="D575" s="200"/>
      <c r="E575" s="198" t="s">
        <v>236</v>
      </c>
      <c r="F575" s="198" t="s">
        <v>236</v>
      </c>
      <c r="G575" s="198" t="s">
        <v>236</v>
      </c>
      <c r="H575" s="201" t="s">
        <v>236</v>
      </c>
      <c r="I575" s="202" t="s">
        <v>236</v>
      </c>
      <c r="J575" s="202" t="s">
        <v>236</v>
      </c>
      <c r="K575" s="203"/>
      <c r="L575" s="203"/>
      <c r="M575" s="203"/>
      <c r="N575" s="203"/>
      <c r="O575" s="203"/>
      <c r="P575" s="204"/>
      <c r="Q575" s="205"/>
      <c r="R575" s="198" t="s">
        <v>236</v>
      </c>
      <c r="S575" s="206" t="str">
        <f t="shared" ca="1" si="27"/>
        <v/>
      </c>
      <c r="T575" s="206" t="str">
        <f ca="1">IF(B575="","",IF(ISERROR(MATCH($J575,[3]SorP!$B$1:$B$6230,0)),"",INDIRECT("'SorP'!$A$"&amp;MATCH($J575,[3]SorP!$B$1:$B$6230,0))))</f>
        <v/>
      </c>
      <c r="U575" s="207"/>
      <c r="V575" s="208" t="e">
        <f>IF(C575="",NA(),IF(OR(C575="Smelter not listed",C575="Smelter not yet identified"),MATCH($B575&amp;$D575,'[3]Smelter Look-up'!$J:$J,0),MATCH($B575&amp;$C575,'[3]Smelter Look-up'!$J:$J,0)))</f>
        <v>#N/A</v>
      </c>
      <c r="X575" s="83">
        <f t="shared" si="25"/>
        <v>0</v>
      </c>
      <c r="AB575" s="84" t="str">
        <f t="shared" si="26"/>
        <v/>
      </c>
    </row>
    <row r="576" spans="1:28" s="83" customFormat="1" ht="20.25" customHeight="1">
      <c r="A576" s="206"/>
      <c r="B576" s="198" t="s">
        <v>236</v>
      </c>
      <c r="C576" s="199" t="s">
        <v>236</v>
      </c>
      <c r="D576" s="200"/>
      <c r="E576" s="198" t="s">
        <v>236</v>
      </c>
      <c r="F576" s="198" t="s">
        <v>236</v>
      </c>
      <c r="G576" s="198" t="s">
        <v>236</v>
      </c>
      <c r="H576" s="201" t="s">
        <v>236</v>
      </c>
      <c r="I576" s="202" t="s">
        <v>236</v>
      </c>
      <c r="J576" s="202" t="s">
        <v>236</v>
      </c>
      <c r="K576" s="203"/>
      <c r="L576" s="203"/>
      <c r="M576" s="203"/>
      <c r="N576" s="203"/>
      <c r="O576" s="203"/>
      <c r="P576" s="204"/>
      <c r="Q576" s="205"/>
      <c r="R576" s="198" t="s">
        <v>236</v>
      </c>
      <c r="S576" s="206" t="str">
        <f t="shared" ca="1" si="27"/>
        <v/>
      </c>
      <c r="T576" s="206" t="str">
        <f ca="1">IF(B576="","",IF(ISERROR(MATCH($J576,[3]SorP!$B$1:$B$6230,0)),"",INDIRECT("'SorP'!$A$"&amp;MATCH($J576,[3]SorP!$B$1:$B$6230,0))))</f>
        <v/>
      </c>
      <c r="U576" s="207"/>
      <c r="V576" s="208" t="e">
        <f>IF(C576="",NA(),IF(OR(C576="Smelter not listed",C576="Smelter not yet identified"),MATCH($B576&amp;$D576,'[3]Smelter Look-up'!$J:$J,0),MATCH($B576&amp;$C576,'[3]Smelter Look-up'!$J:$J,0)))</f>
        <v>#N/A</v>
      </c>
      <c r="X576" s="83">
        <f t="shared" si="25"/>
        <v>0</v>
      </c>
      <c r="AB576" s="84" t="str">
        <f t="shared" si="26"/>
        <v/>
      </c>
    </row>
    <row r="577" spans="1:28" s="83" customFormat="1" ht="20.25" customHeight="1">
      <c r="A577" s="206"/>
      <c r="B577" s="198" t="s">
        <v>236</v>
      </c>
      <c r="C577" s="199" t="s">
        <v>236</v>
      </c>
      <c r="D577" s="200"/>
      <c r="E577" s="198" t="s">
        <v>236</v>
      </c>
      <c r="F577" s="198" t="s">
        <v>236</v>
      </c>
      <c r="G577" s="198" t="s">
        <v>236</v>
      </c>
      <c r="H577" s="201" t="s">
        <v>236</v>
      </c>
      <c r="I577" s="202" t="s">
        <v>236</v>
      </c>
      <c r="J577" s="202" t="s">
        <v>236</v>
      </c>
      <c r="K577" s="203"/>
      <c r="L577" s="203"/>
      <c r="M577" s="203"/>
      <c r="N577" s="203"/>
      <c r="O577" s="203"/>
      <c r="P577" s="204"/>
      <c r="Q577" s="205"/>
      <c r="R577" s="198" t="s">
        <v>236</v>
      </c>
      <c r="S577" s="206" t="str">
        <f t="shared" ca="1" si="27"/>
        <v/>
      </c>
      <c r="T577" s="206" t="str">
        <f ca="1">IF(B577="","",IF(ISERROR(MATCH($J577,[3]SorP!$B$1:$B$6230,0)),"",INDIRECT("'SorP'!$A$"&amp;MATCH($J577,[3]SorP!$B$1:$B$6230,0))))</f>
        <v/>
      </c>
      <c r="U577" s="207"/>
      <c r="V577" s="208" t="e">
        <f>IF(C577="",NA(),IF(OR(C577="Smelter not listed",C577="Smelter not yet identified"),MATCH($B577&amp;$D577,'[3]Smelter Look-up'!$J:$J,0),MATCH($B577&amp;$C577,'[3]Smelter Look-up'!$J:$J,0)))</f>
        <v>#N/A</v>
      </c>
      <c r="X577" s="83">
        <f t="shared" si="25"/>
        <v>0</v>
      </c>
      <c r="AB577" s="84" t="str">
        <f t="shared" si="26"/>
        <v/>
      </c>
    </row>
    <row r="578" spans="1:28" s="83" customFormat="1" ht="20.25" customHeight="1">
      <c r="A578" s="206"/>
      <c r="B578" s="198" t="s">
        <v>236</v>
      </c>
      <c r="C578" s="199" t="s">
        <v>236</v>
      </c>
      <c r="D578" s="200"/>
      <c r="E578" s="198" t="s">
        <v>236</v>
      </c>
      <c r="F578" s="198" t="s">
        <v>236</v>
      </c>
      <c r="G578" s="198" t="s">
        <v>236</v>
      </c>
      <c r="H578" s="201" t="s">
        <v>236</v>
      </c>
      <c r="I578" s="202" t="s">
        <v>236</v>
      </c>
      <c r="J578" s="202" t="s">
        <v>236</v>
      </c>
      <c r="K578" s="203"/>
      <c r="L578" s="203"/>
      <c r="M578" s="203"/>
      <c r="N578" s="203"/>
      <c r="O578" s="203"/>
      <c r="P578" s="204"/>
      <c r="Q578" s="205"/>
      <c r="R578" s="198" t="s">
        <v>236</v>
      </c>
      <c r="S578" s="206" t="str">
        <f t="shared" ca="1" si="27"/>
        <v/>
      </c>
      <c r="T578" s="206" t="str">
        <f ca="1">IF(B578="","",IF(ISERROR(MATCH($J578,[3]SorP!$B$1:$B$6230,0)),"",INDIRECT("'SorP'!$A$"&amp;MATCH($J578,[3]SorP!$B$1:$B$6230,0))))</f>
        <v/>
      </c>
      <c r="U578" s="207"/>
      <c r="V578" s="208" t="e">
        <f>IF(C578="",NA(),IF(OR(C578="Smelter not listed",C578="Smelter not yet identified"),MATCH($B578&amp;$D578,'[3]Smelter Look-up'!$J:$J,0),MATCH($B578&amp;$C578,'[3]Smelter Look-up'!$J:$J,0)))</f>
        <v>#N/A</v>
      </c>
      <c r="X578" s="83">
        <f t="shared" si="25"/>
        <v>0</v>
      </c>
      <c r="AB578" s="84" t="str">
        <f t="shared" si="26"/>
        <v/>
      </c>
    </row>
    <row r="579" spans="1:28" s="83" customFormat="1" ht="20.25" customHeight="1">
      <c r="A579" s="206"/>
      <c r="B579" s="198" t="s">
        <v>236</v>
      </c>
      <c r="C579" s="199" t="s">
        <v>236</v>
      </c>
      <c r="D579" s="200"/>
      <c r="E579" s="198" t="s">
        <v>236</v>
      </c>
      <c r="F579" s="198" t="s">
        <v>236</v>
      </c>
      <c r="G579" s="198" t="s">
        <v>236</v>
      </c>
      <c r="H579" s="201" t="s">
        <v>236</v>
      </c>
      <c r="I579" s="202" t="s">
        <v>236</v>
      </c>
      <c r="J579" s="202" t="s">
        <v>236</v>
      </c>
      <c r="K579" s="203"/>
      <c r="L579" s="203"/>
      <c r="M579" s="203"/>
      <c r="N579" s="203"/>
      <c r="O579" s="203"/>
      <c r="P579" s="204"/>
      <c r="Q579" s="205"/>
      <c r="R579" s="198" t="s">
        <v>236</v>
      </c>
      <c r="S579" s="206" t="str">
        <f t="shared" ca="1" si="27"/>
        <v/>
      </c>
      <c r="T579" s="206" t="str">
        <f ca="1">IF(B579="","",IF(ISERROR(MATCH($J579,[3]SorP!$B$1:$B$6230,0)),"",INDIRECT("'SorP'!$A$"&amp;MATCH($J579,[3]SorP!$B$1:$B$6230,0))))</f>
        <v/>
      </c>
      <c r="U579" s="207"/>
      <c r="V579" s="208" t="e">
        <f>IF(C579="",NA(),IF(OR(C579="Smelter not listed",C579="Smelter not yet identified"),MATCH($B579&amp;$D579,'[3]Smelter Look-up'!$J:$J,0),MATCH($B579&amp;$C579,'[3]Smelter Look-up'!$J:$J,0)))</f>
        <v>#N/A</v>
      </c>
      <c r="X579" s="83">
        <f t="shared" si="25"/>
        <v>0</v>
      </c>
      <c r="AB579" s="84" t="str">
        <f t="shared" si="26"/>
        <v/>
      </c>
    </row>
    <row r="580" spans="1:28" s="83" customFormat="1" ht="20.25" customHeight="1">
      <c r="A580" s="206"/>
      <c r="B580" s="198" t="s">
        <v>236</v>
      </c>
      <c r="C580" s="199" t="s">
        <v>236</v>
      </c>
      <c r="D580" s="200"/>
      <c r="E580" s="198" t="s">
        <v>236</v>
      </c>
      <c r="F580" s="198" t="s">
        <v>236</v>
      </c>
      <c r="G580" s="198" t="s">
        <v>236</v>
      </c>
      <c r="H580" s="201" t="s">
        <v>236</v>
      </c>
      <c r="I580" s="202" t="s">
        <v>236</v>
      </c>
      <c r="J580" s="202" t="s">
        <v>236</v>
      </c>
      <c r="K580" s="203"/>
      <c r="L580" s="203"/>
      <c r="M580" s="203"/>
      <c r="N580" s="203"/>
      <c r="O580" s="203"/>
      <c r="P580" s="204"/>
      <c r="Q580" s="205"/>
      <c r="R580" s="198" t="s">
        <v>236</v>
      </c>
      <c r="S580" s="206" t="str">
        <f t="shared" ca="1" si="27"/>
        <v/>
      </c>
      <c r="T580" s="206" t="str">
        <f ca="1">IF(B580="","",IF(ISERROR(MATCH($J580,[3]SorP!$B$1:$B$6230,0)),"",INDIRECT("'SorP'!$A$"&amp;MATCH($J580,[3]SorP!$B$1:$B$6230,0))))</f>
        <v/>
      </c>
      <c r="U580" s="207"/>
      <c r="V580" s="208" t="e">
        <f>IF(C580="",NA(),IF(OR(C580="Smelter not listed",C580="Smelter not yet identified"),MATCH($B580&amp;$D580,'[3]Smelter Look-up'!$J:$J,0),MATCH($B580&amp;$C580,'[3]Smelter Look-up'!$J:$J,0)))</f>
        <v>#N/A</v>
      </c>
      <c r="X580" s="83">
        <f t="shared" si="25"/>
        <v>0</v>
      </c>
      <c r="AB580" s="84" t="str">
        <f t="shared" si="26"/>
        <v/>
      </c>
    </row>
    <row r="581" spans="1:28" s="83" customFormat="1" ht="20.25" customHeight="1">
      <c r="A581" s="206"/>
      <c r="B581" s="198" t="s">
        <v>236</v>
      </c>
      <c r="C581" s="199" t="s">
        <v>236</v>
      </c>
      <c r="D581" s="200"/>
      <c r="E581" s="198" t="s">
        <v>236</v>
      </c>
      <c r="F581" s="198" t="s">
        <v>236</v>
      </c>
      <c r="G581" s="198" t="s">
        <v>236</v>
      </c>
      <c r="H581" s="201" t="s">
        <v>236</v>
      </c>
      <c r="I581" s="202" t="s">
        <v>236</v>
      </c>
      <c r="J581" s="202" t="s">
        <v>236</v>
      </c>
      <c r="K581" s="203"/>
      <c r="L581" s="203"/>
      <c r="M581" s="203"/>
      <c r="N581" s="203"/>
      <c r="O581" s="203"/>
      <c r="P581" s="204"/>
      <c r="Q581" s="205"/>
      <c r="R581" s="198" t="s">
        <v>236</v>
      </c>
      <c r="S581" s="206" t="str">
        <f t="shared" ca="1" si="27"/>
        <v/>
      </c>
      <c r="T581" s="206" t="str">
        <f ca="1">IF(B581="","",IF(ISERROR(MATCH($J581,[3]SorP!$B$1:$B$6230,0)),"",INDIRECT("'SorP'!$A$"&amp;MATCH($J581,[3]SorP!$B$1:$B$6230,0))))</f>
        <v/>
      </c>
      <c r="U581" s="207"/>
      <c r="V581" s="208" t="e">
        <f>IF(C581="",NA(),IF(OR(C581="Smelter not listed",C581="Smelter not yet identified"),MATCH($B581&amp;$D581,'[3]Smelter Look-up'!$J:$J,0),MATCH($B581&amp;$C581,'[3]Smelter Look-up'!$J:$J,0)))</f>
        <v>#N/A</v>
      </c>
      <c r="X581" s="83">
        <f t="shared" ref="X581:X644" si="28">IF(AND(C581="Smelter not listed",OR(LEN(D581)=0,LEN(E581)=0)),1,0)</f>
        <v>0</v>
      </c>
      <c r="AB581" s="84" t="str">
        <f t="shared" ref="AB581:AB644" si="29">B581&amp;C581</f>
        <v/>
      </c>
    </row>
    <row r="582" spans="1:28" s="83" customFormat="1" ht="20.25" customHeight="1">
      <c r="A582" s="206"/>
      <c r="B582" s="198" t="s">
        <v>236</v>
      </c>
      <c r="C582" s="199" t="s">
        <v>236</v>
      </c>
      <c r="D582" s="200"/>
      <c r="E582" s="198" t="s">
        <v>236</v>
      </c>
      <c r="F582" s="198" t="s">
        <v>236</v>
      </c>
      <c r="G582" s="198" t="s">
        <v>236</v>
      </c>
      <c r="H582" s="201" t="s">
        <v>236</v>
      </c>
      <c r="I582" s="202" t="s">
        <v>236</v>
      </c>
      <c r="J582" s="202" t="s">
        <v>236</v>
      </c>
      <c r="K582" s="203"/>
      <c r="L582" s="203"/>
      <c r="M582" s="203"/>
      <c r="N582" s="203"/>
      <c r="O582" s="203"/>
      <c r="P582" s="204"/>
      <c r="Q582" s="205"/>
      <c r="R582" s="198" t="s">
        <v>236</v>
      </c>
      <c r="S582" s="206" t="str">
        <f t="shared" ca="1" si="27"/>
        <v/>
      </c>
      <c r="T582" s="206" t="str">
        <f ca="1">IF(B582="","",IF(ISERROR(MATCH($J582,[3]SorP!$B$1:$B$6230,0)),"",INDIRECT("'SorP'!$A$"&amp;MATCH($J582,[3]SorP!$B$1:$B$6230,0))))</f>
        <v/>
      </c>
      <c r="U582" s="207"/>
      <c r="V582" s="208" t="e">
        <f>IF(C582="",NA(),IF(OR(C582="Smelter not listed",C582="Smelter not yet identified"),MATCH($B582&amp;$D582,'[3]Smelter Look-up'!$J:$J,0),MATCH($B582&amp;$C582,'[3]Smelter Look-up'!$J:$J,0)))</f>
        <v>#N/A</v>
      </c>
      <c r="X582" s="83">
        <f t="shared" si="28"/>
        <v>0</v>
      </c>
      <c r="AB582" s="84" t="str">
        <f t="shared" si="29"/>
        <v/>
      </c>
    </row>
    <row r="583" spans="1:28" s="83" customFormat="1" ht="20.25" customHeight="1">
      <c r="A583" s="206"/>
      <c r="B583" s="198" t="s">
        <v>236</v>
      </c>
      <c r="C583" s="199" t="s">
        <v>236</v>
      </c>
      <c r="D583" s="200"/>
      <c r="E583" s="198" t="s">
        <v>236</v>
      </c>
      <c r="F583" s="198" t="s">
        <v>236</v>
      </c>
      <c r="G583" s="198" t="s">
        <v>236</v>
      </c>
      <c r="H583" s="201" t="s">
        <v>236</v>
      </c>
      <c r="I583" s="202" t="s">
        <v>236</v>
      </c>
      <c r="J583" s="202" t="s">
        <v>236</v>
      </c>
      <c r="K583" s="203"/>
      <c r="L583" s="203"/>
      <c r="M583" s="203"/>
      <c r="N583" s="203"/>
      <c r="O583" s="203"/>
      <c r="P583" s="204"/>
      <c r="Q583" s="205"/>
      <c r="R583" s="198" t="s">
        <v>236</v>
      </c>
      <c r="S583" s="206" t="str">
        <f t="shared" ca="1" si="27"/>
        <v/>
      </c>
      <c r="T583" s="206" t="str">
        <f ca="1">IF(B583="","",IF(ISERROR(MATCH($J583,[3]SorP!$B$1:$B$6230,0)),"",INDIRECT("'SorP'!$A$"&amp;MATCH($J583,[3]SorP!$B$1:$B$6230,0))))</f>
        <v/>
      </c>
      <c r="U583" s="207"/>
      <c r="V583" s="208" t="e">
        <f>IF(C583="",NA(),IF(OR(C583="Smelter not listed",C583="Smelter not yet identified"),MATCH($B583&amp;$D583,'[3]Smelter Look-up'!$J:$J,0),MATCH($B583&amp;$C583,'[3]Smelter Look-up'!$J:$J,0)))</f>
        <v>#N/A</v>
      </c>
      <c r="X583" s="83">
        <f t="shared" si="28"/>
        <v>0</v>
      </c>
      <c r="AB583" s="84" t="str">
        <f t="shared" si="29"/>
        <v/>
      </c>
    </row>
    <row r="584" spans="1:28" s="83" customFormat="1" ht="20.25" customHeight="1">
      <c r="A584" s="206"/>
      <c r="B584" s="198" t="s">
        <v>236</v>
      </c>
      <c r="C584" s="199" t="s">
        <v>236</v>
      </c>
      <c r="D584" s="200"/>
      <c r="E584" s="198" t="s">
        <v>236</v>
      </c>
      <c r="F584" s="198" t="s">
        <v>236</v>
      </c>
      <c r="G584" s="198" t="s">
        <v>236</v>
      </c>
      <c r="H584" s="201" t="s">
        <v>236</v>
      </c>
      <c r="I584" s="202" t="s">
        <v>236</v>
      </c>
      <c r="J584" s="202" t="s">
        <v>236</v>
      </c>
      <c r="K584" s="203"/>
      <c r="L584" s="203"/>
      <c r="M584" s="203"/>
      <c r="N584" s="203"/>
      <c r="O584" s="203"/>
      <c r="P584" s="204"/>
      <c r="Q584" s="205"/>
      <c r="R584" s="198" t="s">
        <v>236</v>
      </c>
      <c r="S584" s="206" t="str">
        <f t="shared" ca="1" si="27"/>
        <v/>
      </c>
      <c r="T584" s="206" t="str">
        <f ca="1">IF(B584="","",IF(ISERROR(MATCH($J584,[3]SorP!$B$1:$B$6230,0)),"",INDIRECT("'SorP'!$A$"&amp;MATCH($J584,[3]SorP!$B$1:$B$6230,0))))</f>
        <v/>
      </c>
      <c r="U584" s="207"/>
      <c r="V584" s="208" t="e">
        <f>IF(C584="",NA(),IF(OR(C584="Smelter not listed",C584="Smelter not yet identified"),MATCH($B584&amp;$D584,'[3]Smelter Look-up'!$J:$J,0),MATCH($B584&amp;$C584,'[3]Smelter Look-up'!$J:$J,0)))</f>
        <v>#N/A</v>
      </c>
      <c r="X584" s="83">
        <f t="shared" si="28"/>
        <v>0</v>
      </c>
      <c r="AB584" s="84" t="str">
        <f t="shared" si="29"/>
        <v/>
      </c>
    </row>
    <row r="585" spans="1:28" s="83" customFormat="1" ht="20.25" customHeight="1">
      <c r="A585" s="206"/>
      <c r="B585" s="198" t="s">
        <v>236</v>
      </c>
      <c r="C585" s="199" t="s">
        <v>236</v>
      </c>
      <c r="D585" s="200"/>
      <c r="E585" s="198" t="s">
        <v>236</v>
      </c>
      <c r="F585" s="198" t="s">
        <v>236</v>
      </c>
      <c r="G585" s="198" t="s">
        <v>236</v>
      </c>
      <c r="H585" s="201" t="s">
        <v>236</v>
      </c>
      <c r="I585" s="202" t="s">
        <v>236</v>
      </c>
      <c r="J585" s="202" t="s">
        <v>236</v>
      </c>
      <c r="K585" s="203"/>
      <c r="L585" s="203"/>
      <c r="M585" s="203"/>
      <c r="N585" s="203"/>
      <c r="O585" s="203"/>
      <c r="P585" s="204"/>
      <c r="Q585" s="205"/>
      <c r="R585" s="198" t="s">
        <v>236</v>
      </c>
      <c r="S585" s="206" t="str">
        <f t="shared" ca="1" si="27"/>
        <v/>
      </c>
      <c r="T585" s="206" t="str">
        <f ca="1">IF(B585="","",IF(ISERROR(MATCH($J585,[3]SorP!$B$1:$B$6230,0)),"",INDIRECT("'SorP'!$A$"&amp;MATCH($J585,[3]SorP!$B$1:$B$6230,0))))</f>
        <v/>
      </c>
      <c r="U585" s="207"/>
      <c r="V585" s="208" t="e">
        <f>IF(C585="",NA(),IF(OR(C585="Smelter not listed",C585="Smelter not yet identified"),MATCH($B585&amp;$D585,'[3]Smelter Look-up'!$J:$J,0),MATCH($B585&amp;$C585,'[3]Smelter Look-up'!$J:$J,0)))</f>
        <v>#N/A</v>
      </c>
      <c r="X585" s="83">
        <f t="shared" si="28"/>
        <v>0</v>
      </c>
      <c r="AB585" s="84" t="str">
        <f t="shared" si="29"/>
        <v/>
      </c>
    </row>
    <row r="586" spans="1:28" s="83" customFormat="1" ht="20.25" customHeight="1">
      <c r="A586" s="206"/>
      <c r="B586" s="198" t="s">
        <v>236</v>
      </c>
      <c r="C586" s="199" t="s">
        <v>236</v>
      </c>
      <c r="D586" s="200"/>
      <c r="E586" s="198" t="s">
        <v>236</v>
      </c>
      <c r="F586" s="198" t="s">
        <v>236</v>
      </c>
      <c r="G586" s="198" t="s">
        <v>236</v>
      </c>
      <c r="H586" s="201" t="s">
        <v>236</v>
      </c>
      <c r="I586" s="202" t="s">
        <v>236</v>
      </c>
      <c r="J586" s="202" t="s">
        <v>236</v>
      </c>
      <c r="K586" s="203"/>
      <c r="L586" s="203"/>
      <c r="M586" s="203"/>
      <c r="N586" s="203"/>
      <c r="O586" s="203"/>
      <c r="P586" s="204"/>
      <c r="Q586" s="205"/>
      <c r="R586" s="198" t="s">
        <v>236</v>
      </c>
      <c r="S586" s="206" t="str">
        <f t="shared" ca="1" si="27"/>
        <v/>
      </c>
      <c r="T586" s="206" t="str">
        <f ca="1">IF(B586="","",IF(ISERROR(MATCH($J586,[3]SorP!$B$1:$B$6230,0)),"",INDIRECT("'SorP'!$A$"&amp;MATCH($J586,[3]SorP!$B$1:$B$6230,0))))</f>
        <v/>
      </c>
      <c r="U586" s="207"/>
      <c r="V586" s="208" t="e">
        <f>IF(C586="",NA(),IF(OR(C586="Smelter not listed",C586="Smelter not yet identified"),MATCH($B586&amp;$D586,'[3]Smelter Look-up'!$J:$J,0),MATCH($B586&amp;$C586,'[3]Smelter Look-up'!$J:$J,0)))</f>
        <v>#N/A</v>
      </c>
      <c r="X586" s="83">
        <f t="shared" si="28"/>
        <v>0</v>
      </c>
      <c r="AB586" s="84" t="str">
        <f t="shared" si="29"/>
        <v/>
      </c>
    </row>
    <row r="587" spans="1:28" s="83" customFormat="1" ht="20.25" customHeight="1">
      <c r="A587" s="206"/>
      <c r="B587" s="198" t="s">
        <v>236</v>
      </c>
      <c r="C587" s="199" t="s">
        <v>236</v>
      </c>
      <c r="D587" s="200"/>
      <c r="E587" s="198" t="s">
        <v>236</v>
      </c>
      <c r="F587" s="198" t="s">
        <v>236</v>
      </c>
      <c r="G587" s="198" t="s">
        <v>236</v>
      </c>
      <c r="H587" s="201" t="s">
        <v>236</v>
      </c>
      <c r="I587" s="202" t="s">
        <v>236</v>
      </c>
      <c r="J587" s="202" t="s">
        <v>236</v>
      </c>
      <c r="K587" s="203"/>
      <c r="L587" s="203"/>
      <c r="M587" s="203"/>
      <c r="N587" s="203"/>
      <c r="O587" s="203"/>
      <c r="P587" s="204"/>
      <c r="Q587" s="205"/>
      <c r="R587" s="198" t="s">
        <v>236</v>
      </c>
      <c r="S587" s="206" t="str">
        <f t="shared" ca="1" si="27"/>
        <v/>
      </c>
      <c r="T587" s="206" t="str">
        <f ca="1">IF(B587="","",IF(ISERROR(MATCH($J587,[3]SorP!$B$1:$B$6230,0)),"",INDIRECT("'SorP'!$A$"&amp;MATCH($J587,[3]SorP!$B$1:$B$6230,0))))</f>
        <v/>
      </c>
      <c r="U587" s="207"/>
      <c r="V587" s="208" t="e">
        <f>IF(C587="",NA(),IF(OR(C587="Smelter not listed",C587="Smelter not yet identified"),MATCH($B587&amp;$D587,'[3]Smelter Look-up'!$J:$J,0),MATCH($B587&amp;$C587,'[3]Smelter Look-up'!$J:$J,0)))</f>
        <v>#N/A</v>
      </c>
      <c r="X587" s="83">
        <f t="shared" si="28"/>
        <v>0</v>
      </c>
      <c r="AB587" s="84" t="str">
        <f t="shared" si="29"/>
        <v/>
      </c>
    </row>
    <row r="588" spans="1:28" s="83" customFormat="1" ht="20.25" customHeight="1">
      <c r="A588" s="206"/>
      <c r="B588" s="198" t="s">
        <v>236</v>
      </c>
      <c r="C588" s="199" t="s">
        <v>236</v>
      </c>
      <c r="D588" s="200"/>
      <c r="E588" s="198" t="s">
        <v>236</v>
      </c>
      <c r="F588" s="198" t="s">
        <v>236</v>
      </c>
      <c r="G588" s="198" t="s">
        <v>236</v>
      </c>
      <c r="H588" s="201" t="s">
        <v>236</v>
      </c>
      <c r="I588" s="202" t="s">
        <v>236</v>
      </c>
      <c r="J588" s="202" t="s">
        <v>236</v>
      </c>
      <c r="K588" s="203"/>
      <c r="L588" s="203"/>
      <c r="M588" s="203"/>
      <c r="N588" s="203"/>
      <c r="O588" s="203"/>
      <c r="P588" s="204"/>
      <c r="Q588" s="205"/>
      <c r="R588" s="198" t="s">
        <v>236</v>
      </c>
      <c r="S588" s="206" t="str">
        <f t="shared" ca="1" si="27"/>
        <v/>
      </c>
      <c r="T588" s="206" t="str">
        <f ca="1">IF(B588="","",IF(ISERROR(MATCH($J588,[3]SorP!$B$1:$B$6230,0)),"",INDIRECT("'SorP'!$A$"&amp;MATCH($J588,[3]SorP!$B$1:$B$6230,0))))</f>
        <v/>
      </c>
      <c r="U588" s="207"/>
      <c r="V588" s="208" t="e">
        <f>IF(C588="",NA(),IF(OR(C588="Smelter not listed",C588="Smelter not yet identified"),MATCH($B588&amp;$D588,'[3]Smelter Look-up'!$J:$J,0),MATCH($B588&amp;$C588,'[3]Smelter Look-up'!$J:$J,0)))</f>
        <v>#N/A</v>
      </c>
      <c r="X588" s="83">
        <f t="shared" si="28"/>
        <v>0</v>
      </c>
      <c r="AB588" s="84" t="str">
        <f t="shared" si="29"/>
        <v/>
      </c>
    </row>
    <row r="589" spans="1:28" s="83" customFormat="1" ht="20.25" customHeight="1">
      <c r="A589" s="206"/>
      <c r="B589" s="198" t="s">
        <v>236</v>
      </c>
      <c r="C589" s="199" t="s">
        <v>236</v>
      </c>
      <c r="D589" s="200"/>
      <c r="E589" s="198" t="s">
        <v>236</v>
      </c>
      <c r="F589" s="198" t="s">
        <v>236</v>
      </c>
      <c r="G589" s="198" t="s">
        <v>236</v>
      </c>
      <c r="H589" s="201" t="s">
        <v>236</v>
      </c>
      <c r="I589" s="202" t="s">
        <v>236</v>
      </c>
      <c r="J589" s="202" t="s">
        <v>236</v>
      </c>
      <c r="K589" s="203"/>
      <c r="L589" s="203"/>
      <c r="M589" s="203"/>
      <c r="N589" s="203"/>
      <c r="O589" s="203"/>
      <c r="P589" s="204"/>
      <c r="Q589" s="205"/>
      <c r="R589" s="198" t="s">
        <v>236</v>
      </c>
      <c r="S589" s="206" t="str">
        <f t="shared" ca="1" si="27"/>
        <v/>
      </c>
      <c r="T589" s="206" t="str">
        <f ca="1">IF(B589="","",IF(ISERROR(MATCH($J589,[3]SorP!$B$1:$B$6230,0)),"",INDIRECT("'SorP'!$A$"&amp;MATCH($J589,[3]SorP!$B$1:$B$6230,0))))</f>
        <v/>
      </c>
      <c r="U589" s="207"/>
      <c r="V589" s="208" t="e">
        <f>IF(C589="",NA(),IF(OR(C589="Smelter not listed",C589="Smelter not yet identified"),MATCH($B589&amp;$D589,'[3]Smelter Look-up'!$J:$J,0),MATCH($B589&amp;$C589,'[3]Smelter Look-up'!$J:$J,0)))</f>
        <v>#N/A</v>
      </c>
      <c r="X589" s="83">
        <f t="shared" si="28"/>
        <v>0</v>
      </c>
      <c r="AB589" s="84" t="str">
        <f t="shared" si="29"/>
        <v/>
      </c>
    </row>
    <row r="590" spans="1:28" s="83" customFormat="1" ht="20.25" customHeight="1">
      <c r="A590" s="206"/>
      <c r="B590" s="198" t="s">
        <v>236</v>
      </c>
      <c r="C590" s="199" t="s">
        <v>236</v>
      </c>
      <c r="D590" s="200"/>
      <c r="E590" s="198" t="s">
        <v>236</v>
      </c>
      <c r="F590" s="198" t="s">
        <v>236</v>
      </c>
      <c r="G590" s="198" t="s">
        <v>236</v>
      </c>
      <c r="H590" s="201" t="s">
        <v>236</v>
      </c>
      <c r="I590" s="202" t="s">
        <v>236</v>
      </c>
      <c r="J590" s="202" t="s">
        <v>236</v>
      </c>
      <c r="K590" s="203"/>
      <c r="L590" s="203"/>
      <c r="M590" s="203"/>
      <c r="N590" s="203"/>
      <c r="O590" s="203"/>
      <c r="P590" s="204"/>
      <c r="Q590" s="205"/>
      <c r="R590" s="198" t="s">
        <v>236</v>
      </c>
      <c r="S590" s="206" t="str">
        <f t="shared" ca="1" si="27"/>
        <v/>
      </c>
      <c r="T590" s="206" t="str">
        <f ca="1">IF(B590="","",IF(ISERROR(MATCH($J590,[3]SorP!$B$1:$B$6230,0)),"",INDIRECT("'SorP'!$A$"&amp;MATCH($J590,[3]SorP!$B$1:$B$6230,0))))</f>
        <v/>
      </c>
      <c r="U590" s="207"/>
      <c r="V590" s="208" t="e">
        <f>IF(C590="",NA(),IF(OR(C590="Smelter not listed",C590="Smelter not yet identified"),MATCH($B590&amp;$D590,'[3]Smelter Look-up'!$J:$J,0),MATCH($B590&amp;$C590,'[3]Smelter Look-up'!$J:$J,0)))</f>
        <v>#N/A</v>
      </c>
      <c r="X590" s="83">
        <f t="shared" si="28"/>
        <v>0</v>
      </c>
      <c r="AB590" s="84" t="str">
        <f t="shared" si="29"/>
        <v/>
      </c>
    </row>
    <row r="591" spans="1:28" s="83" customFormat="1" ht="20.25" customHeight="1">
      <c r="A591" s="206"/>
      <c r="B591" s="198" t="s">
        <v>236</v>
      </c>
      <c r="C591" s="199" t="s">
        <v>236</v>
      </c>
      <c r="D591" s="200"/>
      <c r="E591" s="198" t="s">
        <v>236</v>
      </c>
      <c r="F591" s="198" t="s">
        <v>236</v>
      </c>
      <c r="G591" s="198" t="s">
        <v>236</v>
      </c>
      <c r="H591" s="201" t="s">
        <v>236</v>
      </c>
      <c r="I591" s="202" t="s">
        <v>236</v>
      </c>
      <c r="J591" s="202" t="s">
        <v>236</v>
      </c>
      <c r="K591" s="203"/>
      <c r="L591" s="203"/>
      <c r="M591" s="203"/>
      <c r="N591" s="203"/>
      <c r="O591" s="203"/>
      <c r="P591" s="204"/>
      <c r="Q591" s="205"/>
      <c r="R591" s="198" t="s">
        <v>236</v>
      </c>
      <c r="S591" s="206" t="str">
        <f t="shared" ca="1" si="27"/>
        <v/>
      </c>
      <c r="T591" s="206" t="str">
        <f ca="1">IF(B591="","",IF(ISERROR(MATCH($J591,[3]SorP!$B$1:$B$6230,0)),"",INDIRECT("'SorP'!$A$"&amp;MATCH($J591,[3]SorP!$B$1:$B$6230,0))))</f>
        <v/>
      </c>
      <c r="U591" s="207"/>
      <c r="V591" s="208" t="e">
        <f>IF(C591="",NA(),IF(OR(C591="Smelter not listed",C591="Smelter not yet identified"),MATCH($B591&amp;$D591,'[3]Smelter Look-up'!$J:$J,0),MATCH($B591&amp;$C591,'[3]Smelter Look-up'!$J:$J,0)))</f>
        <v>#N/A</v>
      </c>
      <c r="X591" s="83">
        <f t="shared" si="28"/>
        <v>0</v>
      </c>
      <c r="AB591" s="84" t="str">
        <f t="shared" si="29"/>
        <v/>
      </c>
    </row>
    <row r="592" spans="1:28" s="83" customFormat="1" ht="20.25" customHeight="1">
      <c r="A592" s="206"/>
      <c r="B592" s="198" t="s">
        <v>236</v>
      </c>
      <c r="C592" s="199" t="s">
        <v>236</v>
      </c>
      <c r="D592" s="200"/>
      <c r="E592" s="198" t="s">
        <v>236</v>
      </c>
      <c r="F592" s="198" t="s">
        <v>236</v>
      </c>
      <c r="G592" s="198" t="s">
        <v>236</v>
      </c>
      <c r="H592" s="201" t="s">
        <v>236</v>
      </c>
      <c r="I592" s="202" t="s">
        <v>236</v>
      </c>
      <c r="J592" s="202" t="s">
        <v>236</v>
      </c>
      <c r="K592" s="203"/>
      <c r="L592" s="203"/>
      <c r="M592" s="203"/>
      <c r="N592" s="203"/>
      <c r="O592" s="203"/>
      <c r="P592" s="204"/>
      <c r="Q592" s="205"/>
      <c r="R592" s="198" t="s">
        <v>236</v>
      </c>
      <c r="S592" s="206" t="str">
        <f t="shared" ca="1" si="27"/>
        <v/>
      </c>
      <c r="T592" s="206" t="str">
        <f ca="1">IF(B592="","",IF(ISERROR(MATCH($J592,[3]SorP!$B$1:$B$6230,0)),"",INDIRECT("'SorP'!$A$"&amp;MATCH($J592,[3]SorP!$B$1:$B$6230,0))))</f>
        <v/>
      </c>
      <c r="U592" s="207"/>
      <c r="V592" s="208" t="e">
        <f>IF(C592="",NA(),IF(OR(C592="Smelter not listed",C592="Smelter not yet identified"),MATCH($B592&amp;$D592,'[3]Smelter Look-up'!$J:$J,0),MATCH($B592&amp;$C592,'[3]Smelter Look-up'!$J:$J,0)))</f>
        <v>#N/A</v>
      </c>
      <c r="X592" s="83">
        <f t="shared" si="28"/>
        <v>0</v>
      </c>
      <c r="AB592" s="84" t="str">
        <f t="shared" si="29"/>
        <v/>
      </c>
    </row>
    <row r="593" spans="1:28" s="83" customFormat="1" ht="20.25" customHeight="1">
      <c r="A593" s="206"/>
      <c r="B593" s="198" t="s">
        <v>236</v>
      </c>
      <c r="C593" s="199" t="s">
        <v>236</v>
      </c>
      <c r="D593" s="200"/>
      <c r="E593" s="198" t="s">
        <v>236</v>
      </c>
      <c r="F593" s="198" t="s">
        <v>236</v>
      </c>
      <c r="G593" s="198" t="s">
        <v>236</v>
      </c>
      <c r="H593" s="201" t="s">
        <v>236</v>
      </c>
      <c r="I593" s="202" t="s">
        <v>236</v>
      </c>
      <c r="J593" s="202" t="s">
        <v>236</v>
      </c>
      <c r="K593" s="203"/>
      <c r="L593" s="203"/>
      <c r="M593" s="203"/>
      <c r="N593" s="203"/>
      <c r="O593" s="203"/>
      <c r="P593" s="204"/>
      <c r="Q593" s="205"/>
      <c r="R593" s="198" t="s">
        <v>236</v>
      </c>
      <c r="S593" s="206" t="str">
        <f t="shared" ca="1" si="27"/>
        <v/>
      </c>
      <c r="T593" s="206" t="str">
        <f ca="1">IF(B593="","",IF(ISERROR(MATCH($J593,[3]SorP!$B$1:$B$6230,0)),"",INDIRECT("'SorP'!$A$"&amp;MATCH($J593,[3]SorP!$B$1:$B$6230,0))))</f>
        <v/>
      </c>
      <c r="U593" s="207"/>
      <c r="V593" s="208" t="e">
        <f>IF(C593="",NA(),IF(OR(C593="Smelter not listed",C593="Smelter not yet identified"),MATCH($B593&amp;$D593,'[3]Smelter Look-up'!$J:$J,0),MATCH($B593&amp;$C593,'[3]Smelter Look-up'!$J:$J,0)))</f>
        <v>#N/A</v>
      </c>
      <c r="X593" s="83">
        <f t="shared" si="28"/>
        <v>0</v>
      </c>
      <c r="AB593" s="84" t="str">
        <f t="shared" si="29"/>
        <v/>
      </c>
    </row>
    <row r="594" spans="1:28" s="83" customFormat="1" ht="20.25" customHeight="1">
      <c r="A594" s="206"/>
      <c r="B594" s="198" t="s">
        <v>236</v>
      </c>
      <c r="C594" s="199" t="s">
        <v>236</v>
      </c>
      <c r="D594" s="200"/>
      <c r="E594" s="198" t="s">
        <v>236</v>
      </c>
      <c r="F594" s="198" t="s">
        <v>236</v>
      </c>
      <c r="G594" s="198" t="s">
        <v>236</v>
      </c>
      <c r="H594" s="201" t="s">
        <v>236</v>
      </c>
      <c r="I594" s="202" t="s">
        <v>236</v>
      </c>
      <c r="J594" s="202" t="s">
        <v>236</v>
      </c>
      <c r="K594" s="203"/>
      <c r="L594" s="203"/>
      <c r="M594" s="203"/>
      <c r="N594" s="203"/>
      <c r="O594" s="203"/>
      <c r="P594" s="204"/>
      <c r="Q594" s="205"/>
      <c r="R594" s="198" t="s">
        <v>236</v>
      </c>
      <c r="S594" s="206" t="str">
        <f t="shared" ca="1" si="27"/>
        <v/>
      </c>
      <c r="T594" s="206" t="str">
        <f ca="1">IF(B594="","",IF(ISERROR(MATCH($J594,[3]SorP!$B$1:$B$6230,0)),"",INDIRECT("'SorP'!$A$"&amp;MATCH($J594,[3]SorP!$B$1:$B$6230,0))))</f>
        <v/>
      </c>
      <c r="U594" s="207"/>
      <c r="V594" s="208" t="e">
        <f>IF(C594="",NA(),IF(OR(C594="Smelter not listed",C594="Smelter not yet identified"),MATCH($B594&amp;$D594,'[3]Smelter Look-up'!$J:$J,0),MATCH($B594&amp;$C594,'[3]Smelter Look-up'!$J:$J,0)))</f>
        <v>#N/A</v>
      </c>
      <c r="X594" s="83">
        <f t="shared" si="28"/>
        <v>0</v>
      </c>
      <c r="AB594" s="84" t="str">
        <f t="shared" si="29"/>
        <v/>
      </c>
    </row>
    <row r="595" spans="1:28" s="83" customFormat="1" ht="20.25" customHeight="1">
      <c r="A595" s="206"/>
      <c r="B595" s="198" t="s">
        <v>236</v>
      </c>
      <c r="C595" s="199" t="s">
        <v>236</v>
      </c>
      <c r="D595" s="200"/>
      <c r="E595" s="198" t="s">
        <v>236</v>
      </c>
      <c r="F595" s="198" t="s">
        <v>236</v>
      </c>
      <c r="G595" s="198" t="s">
        <v>236</v>
      </c>
      <c r="H595" s="201" t="s">
        <v>236</v>
      </c>
      <c r="I595" s="202" t="s">
        <v>236</v>
      </c>
      <c r="J595" s="202" t="s">
        <v>236</v>
      </c>
      <c r="K595" s="203"/>
      <c r="L595" s="203"/>
      <c r="M595" s="203"/>
      <c r="N595" s="203"/>
      <c r="O595" s="203"/>
      <c r="P595" s="204"/>
      <c r="Q595" s="205"/>
      <c r="R595" s="198" t="s">
        <v>236</v>
      </c>
      <c r="S595" s="206" t="str">
        <f t="shared" ca="1" si="27"/>
        <v/>
      </c>
      <c r="T595" s="206" t="str">
        <f ca="1">IF(B595="","",IF(ISERROR(MATCH($J595,[3]SorP!$B$1:$B$6230,0)),"",INDIRECT("'SorP'!$A$"&amp;MATCH($J595,[3]SorP!$B$1:$B$6230,0))))</f>
        <v/>
      </c>
      <c r="U595" s="207"/>
      <c r="V595" s="208" t="e">
        <f>IF(C595="",NA(),IF(OR(C595="Smelter not listed",C595="Smelter not yet identified"),MATCH($B595&amp;$D595,'[3]Smelter Look-up'!$J:$J,0),MATCH($B595&amp;$C595,'[3]Smelter Look-up'!$J:$J,0)))</f>
        <v>#N/A</v>
      </c>
      <c r="X595" s="83">
        <f t="shared" si="28"/>
        <v>0</v>
      </c>
      <c r="AB595" s="84" t="str">
        <f t="shared" si="29"/>
        <v/>
      </c>
    </row>
    <row r="596" spans="1:28" s="83" customFormat="1" ht="20.25" customHeight="1">
      <c r="A596" s="206"/>
      <c r="B596" s="198" t="s">
        <v>236</v>
      </c>
      <c r="C596" s="199" t="s">
        <v>236</v>
      </c>
      <c r="D596" s="200"/>
      <c r="E596" s="198" t="s">
        <v>236</v>
      </c>
      <c r="F596" s="198" t="s">
        <v>236</v>
      </c>
      <c r="G596" s="198" t="s">
        <v>236</v>
      </c>
      <c r="H596" s="201" t="s">
        <v>236</v>
      </c>
      <c r="I596" s="202" t="s">
        <v>236</v>
      </c>
      <c r="J596" s="202" t="s">
        <v>236</v>
      </c>
      <c r="K596" s="203"/>
      <c r="L596" s="203"/>
      <c r="M596" s="203"/>
      <c r="N596" s="203"/>
      <c r="O596" s="203"/>
      <c r="P596" s="204"/>
      <c r="Q596" s="205"/>
      <c r="R596" s="198" t="s">
        <v>236</v>
      </c>
      <c r="S596" s="206" t="str">
        <f t="shared" ca="1" si="27"/>
        <v/>
      </c>
      <c r="T596" s="206" t="str">
        <f ca="1">IF(B596="","",IF(ISERROR(MATCH($J596,[3]SorP!$B$1:$B$6230,0)),"",INDIRECT("'SorP'!$A$"&amp;MATCH($J596,[3]SorP!$B$1:$B$6230,0))))</f>
        <v/>
      </c>
      <c r="U596" s="207"/>
      <c r="V596" s="208" t="e">
        <f>IF(C596="",NA(),IF(OR(C596="Smelter not listed",C596="Smelter not yet identified"),MATCH($B596&amp;$D596,'[3]Smelter Look-up'!$J:$J,0),MATCH($B596&amp;$C596,'[3]Smelter Look-up'!$J:$J,0)))</f>
        <v>#N/A</v>
      </c>
      <c r="X596" s="83">
        <f t="shared" si="28"/>
        <v>0</v>
      </c>
      <c r="AB596" s="84" t="str">
        <f t="shared" si="29"/>
        <v/>
      </c>
    </row>
    <row r="597" spans="1:28" s="83" customFormat="1" ht="20.25" customHeight="1">
      <c r="A597" s="206"/>
      <c r="B597" s="198" t="s">
        <v>236</v>
      </c>
      <c r="C597" s="199" t="s">
        <v>236</v>
      </c>
      <c r="D597" s="200"/>
      <c r="E597" s="198" t="s">
        <v>236</v>
      </c>
      <c r="F597" s="198" t="s">
        <v>236</v>
      </c>
      <c r="G597" s="198" t="s">
        <v>236</v>
      </c>
      <c r="H597" s="201" t="s">
        <v>236</v>
      </c>
      <c r="I597" s="202" t="s">
        <v>236</v>
      </c>
      <c r="J597" s="202" t="s">
        <v>236</v>
      </c>
      <c r="K597" s="203"/>
      <c r="L597" s="203"/>
      <c r="M597" s="203"/>
      <c r="N597" s="203"/>
      <c r="O597" s="203"/>
      <c r="P597" s="204"/>
      <c r="Q597" s="205"/>
      <c r="R597" s="198" t="s">
        <v>236</v>
      </c>
      <c r="S597" s="206" t="str">
        <f t="shared" ca="1" si="27"/>
        <v/>
      </c>
      <c r="T597" s="206" t="str">
        <f ca="1">IF(B597="","",IF(ISERROR(MATCH($J597,[3]SorP!$B$1:$B$6230,0)),"",INDIRECT("'SorP'!$A$"&amp;MATCH($J597,[3]SorP!$B$1:$B$6230,0))))</f>
        <v/>
      </c>
      <c r="U597" s="207"/>
      <c r="V597" s="208" t="e">
        <f>IF(C597="",NA(),IF(OR(C597="Smelter not listed",C597="Smelter not yet identified"),MATCH($B597&amp;$D597,'[3]Smelter Look-up'!$J:$J,0),MATCH($B597&amp;$C597,'[3]Smelter Look-up'!$J:$J,0)))</f>
        <v>#N/A</v>
      </c>
      <c r="X597" s="83">
        <f t="shared" si="28"/>
        <v>0</v>
      </c>
      <c r="AB597" s="84" t="str">
        <f t="shared" si="29"/>
        <v/>
      </c>
    </row>
    <row r="598" spans="1:28" s="83" customFormat="1" ht="20.25" customHeight="1">
      <c r="A598" s="206"/>
      <c r="B598" s="198" t="s">
        <v>236</v>
      </c>
      <c r="C598" s="199" t="s">
        <v>236</v>
      </c>
      <c r="D598" s="200"/>
      <c r="E598" s="198" t="s">
        <v>236</v>
      </c>
      <c r="F598" s="198" t="s">
        <v>236</v>
      </c>
      <c r="G598" s="198" t="s">
        <v>236</v>
      </c>
      <c r="H598" s="201" t="s">
        <v>236</v>
      </c>
      <c r="I598" s="202" t="s">
        <v>236</v>
      </c>
      <c r="J598" s="202" t="s">
        <v>236</v>
      </c>
      <c r="K598" s="203"/>
      <c r="L598" s="203"/>
      <c r="M598" s="203"/>
      <c r="N598" s="203"/>
      <c r="O598" s="203"/>
      <c r="P598" s="204"/>
      <c r="Q598" s="205"/>
      <c r="R598" s="198" t="s">
        <v>236</v>
      </c>
      <c r="S598" s="206" t="str">
        <f t="shared" ca="1" si="27"/>
        <v/>
      </c>
      <c r="T598" s="206" t="str">
        <f ca="1">IF(B598="","",IF(ISERROR(MATCH($J598,[3]SorP!$B$1:$B$6230,0)),"",INDIRECT("'SorP'!$A$"&amp;MATCH($J598,[3]SorP!$B$1:$B$6230,0))))</f>
        <v/>
      </c>
      <c r="U598" s="207"/>
      <c r="V598" s="208" t="e">
        <f>IF(C598="",NA(),IF(OR(C598="Smelter not listed",C598="Smelter not yet identified"),MATCH($B598&amp;$D598,'[3]Smelter Look-up'!$J:$J,0),MATCH($B598&amp;$C598,'[3]Smelter Look-up'!$J:$J,0)))</f>
        <v>#N/A</v>
      </c>
      <c r="X598" s="83">
        <f t="shared" si="28"/>
        <v>0</v>
      </c>
      <c r="AB598" s="84" t="str">
        <f t="shared" si="29"/>
        <v/>
      </c>
    </row>
    <row r="599" spans="1:28" s="83" customFormat="1" ht="20.25" customHeight="1">
      <c r="A599" s="206"/>
      <c r="B599" s="198" t="s">
        <v>236</v>
      </c>
      <c r="C599" s="199" t="s">
        <v>236</v>
      </c>
      <c r="D599" s="200"/>
      <c r="E599" s="198" t="s">
        <v>236</v>
      </c>
      <c r="F599" s="198" t="s">
        <v>236</v>
      </c>
      <c r="G599" s="198" t="s">
        <v>236</v>
      </c>
      <c r="H599" s="201" t="s">
        <v>236</v>
      </c>
      <c r="I599" s="202" t="s">
        <v>236</v>
      </c>
      <c r="J599" s="202" t="s">
        <v>236</v>
      </c>
      <c r="K599" s="203"/>
      <c r="L599" s="203"/>
      <c r="M599" s="203"/>
      <c r="N599" s="203"/>
      <c r="O599" s="203"/>
      <c r="P599" s="204"/>
      <c r="Q599" s="205"/>
      <c r="R599" s="198" t="s">
        <v>236</v>
      </c>
      <c r="S599" s="206" t="str">
        <f t="shared" ca="1" si="27"/>
        <v/>
      </c>
      <c r="T599" s="206" t="str">
        <f ca="1">IF(B599="","",IF(ISERROR(MATCH($J599,[3]SorP!$B$1:$B$6230,0)),"",INDIRECT("'SorP'!$A$"&amp;MATCH($J599,[3]SorP!$B$1:$B$6230,0))))</f>
        <v/>
      </c>
      <c r="U599" s="207"/>
      <c r="V599" s="208" t="e">
        <f>IF(C599="",NA(),IF(OR(C599="Smelter not listed",C599="Smelter not yet identified"),MATCH($B599&amp;$D599,'[3]Smelter Look-up'!$J:$J,0),MATCH($B599&amp;$C599,'[3]Smelter Look-up'!$J:$J,0)))</f>
        <v>#N/A</v>
      </c>
      <c r="X599" s="83">
        <f t="shared" si="28"/>
        <v>0</v>
      </c>
      <c r="AB599" s="84" t="str">
        <f t="shared" si="29"/>
        <v/>
      </c>
    </row>
    <row r="600" spans="1:28" s="83" customFormat="1" ht="20.25" customHeight="1">
      <c r="A600" s="206"/>
      <c r="B600" s="198" t="s">
        <v>236</v>
      </c>
      <c r="C600" s="199" t="s">
        <v>236</v>
      </c>
      <c r="D600" s="200"/>
      <c r="E600" s="198" t="s">
        <v>236</v>
      </c>
      <c r="F600" s="198" t="s">
        <v>236</v>
      </c>
      <c r="G600" s="198" t="s">
        <v>236</v>
      </c>
      <c r="H600" s="201" t="s">
        <v>236</v>
      </c>
      <c r="I600" s="202" t="s">
        <v>236</v>
      </c>
      <c r="J600" s="202" t="s">
        <v>236</v>
      </c>
      <c r="K600" s="203"/>
      <c r="L600" s="203"/>
      <c r="M600" s="203"/>
      <c r="N600" s="203"/>
      <c r="O600" s="203"/>
      <c r="P600" s="204"/>
      <c r="Q600" s="205"/>
      <c r="R600" s="198" t="s">
        <v>236</v>
      </c>
      <c r="S600" s="206" t="str">
        <f t="shared" ca="1" si="27"/>
        <v/>
      </c>
      <c r="T600" s="206" t="str">
        <f ca="1">IF(B600="","",IF(ISERROR(MATCH($J600,[3]SorP!$B$1:$B$6230,0)),"",INDIRECT("'SorP'!$A$"&amp;MATCH($J600,[3]SorP!$B$1:$B$6230,0))))</f>
        <v/>
      </c>
      <c r="U600" s="207"/>
      <c r="V600" s="208" t="e">
        <f>IF(C600="",NA(),IF(OR(C600="Smelter not listed",C600="Smelter not yet identified"),MATCH($B600&amp;$D600,'[3]Smelter Look-up'!$J:$J,0),MATCH($B600&amp;$C600,'[3]Smelter Look-up'!$J:$J,0)))</f>
        <v>#N/A</v>
      </c>
      <c r="X600" s="83">
        <f t="shared" si="28"/>
        <v>0</v>
      </c>
      <c r="AB600" s="84" t="str">
        <f t="shared" si="29"/>
        <v/>
      </c>
    </row>
    <row r="601" spans="1:28" s="83" customFormat="1" ht="20.25" customHeight="1">
      <c r="A601" s="206"/>
      <c r="B601" s="198" t="s">
        <v>236</v>
      </c>
      <c r="C601" s="199" t="s">
        <v>236</v>
      </c>
      <c r="D601" s="200"/>
      <c r="E601" s="198" t="s">
        <v>236</v>
      </c>
      <c r="F601" s="198" t="s">
        <v>236</v>
      </c>
      <c r="G601" s="198" t="s">
        <v>236</v>
      </c>
      <c r="H601" s="201" t="s">
        <v>236</v>
      </c>
      <c r="I601" s="202" t="s">
        <v>236</v>
      </c>
      <c r="J601" s="202" t="s">
        <v>236</v>
      </c>
      <c r="K601" s="203"/>
      <c r="L601" s="203"/>
      <c r="M601" s="203"/>
      <c r="N601" s="203"/>
      <c r="O601" s="203"/>
      <c r="P601" s="204"/>
      <c r="Q601" s="205"/>
      <c r="R601" s="198" t="s">
        <v>236</v>
      </c>
      <c r="S601" s="206" t="str">
        <f t="shared" ca="1" si="27"/>
        <v/>
      </c>
      <c r="T601" s="206" t="str">
        <f ca="1">IF(B601="","",IF(ISERROR(MATCH($J601,[3]SorP!$B$1:$B$6230,0)),"",INDIRECT("'SorP'!$A$"&amp;MATCH($J601,[3]SorP!$B$1:$B$6230,0))))</f>
        <v/>
      </c>
      <c r="U601" s="207"/>
      <c r="V601" s="208" t="e">
        <f>IF(C601="",NA(),IF(OR(C601="Smelter not listed",C601="Smelter not yet identified"),MATCH($B601&amp;$D601,'[3]Smelter Look-up'!$J:$J,0),MATCH($B601&amp;$C601,'[3]Smelter Look-up'!$J:$J,0)))</f>
        <v>#N/A</v>
      </c>
      <c r="X601" s="83">
        <f t="shared" si="28"/>
        <v>0</v>
      </c>
      <c r="AB601" s="84" t="str">
        <f t="shared" si="29"/>
        <v/>
      </c>
    </row>
    <row r="602" spans="1:28" s="83" customFormat="1" ht="20.25" customHeight="1">
      <c r="A602" s="206"/>
      <c r="B602" s="198" t="s">
        <v>236</v>
      </c>
      <c r="C602" s="199" t="s">
        <v>236</v>
      </c>
      <c r="D602" s="200"/>
      <c r="E602" s="198" t="s">
        <v>236</v>
      </c>
      <c r="F602" s="198" t="s">
        <v>236</v>
      </c>
      <c r="G602" s="198" t="s">
        <v>236</v>
      </c>
      <c r="H602" s="201" t="s">
        <v>236</v>
      </c>
      <c r="I602" s="202" t="s">
        <v>236</v>
      </c>
      <c r="J602" s="202" t="s">
        <v>236</v>
      </c>
      <c r="K602" s="203"/>
      <c r="L602" s="203"/>
      <c r="M602" s="203"/>
      <c r="N602" s="203"/>
      <c r="O602" s="203"/>
      <c r="P602" s="204"/>
      <c r="Q602" s="205"/>
      <c r="R602" s="198" t="s">
        <v>236</v>
      </c>
      <c r="S602" s="206" t="str">
        <f t="shared" ca="1" si="27"/>
        <v/>
      </c>
      <c r="T602" s="206" t="str">
        <f ca="1">IF(B602="","",IF(ISERROR(MATCH($J602,[3]SorP!$B$1:$B$6230,0)),"",INDIRECT("'SorP'!$A$"&amp;MATCH($J602,[3]SorP!$B$1:$B$6230,0))))</f>
        <v/>
      </c>
      <c r="U602" s="207"/>
      <c r="V602" s="208" t="e">
        <f>IF(C602="",NA(),IF(OR(C602="Smelter not listed",C602="Smelter not yet identified"),MATCH($B602&amp;$D602,'[3]Smelter Look-up'!$J:$J,0),MATCH($B602&amp;$C602,'[3]Smelter Look-up'!$J:$J,0)))</f>
        <v>#N/A</v>
      </c>
      <c r="X602" s="83">
        <f t="shared" si="28"/>
        <v>0</v>
      </c>
      <c r="AB602" s="84" t="str">
        <f t="shared" si="29"/>
        <v/>
      </c>
    </row>
    <row r="603" spans="1:28" s="83" customFormat="1" ht="20.25" customHeight="1">
      <c r="A603" s="206"/>
      <c r="B603" s="198" t="s">
        <v>236</v>
      </c>
      <c r="C603" s="199" t="s">
        <v>236</v>
      </c>
      <c r="D603" s="200"/>
      <c r="E603" s="198" t="s">
        <v>236</v>
      </c>
      <c r="F603" s="198" t="s">
        <v>236</v>
      </c>
      <c r="G603" s="198" t="s">
        <v>236</v>
      </c>
      <c r="H603" s="201" t="s">
        <v>236</v>
      </c>
      <c r="I603" s="202" t="s">
        <v>236</v>
      </c>
      <c r="J603" s="202" t="s">
        <v>236</v>
      </c>
      <c r="K603" s="203"/>
      <c r="L603" s="203"/>
      <c r="M603" s="203"/>
      <c r="N603" s="203"/>
      <c r="O603" s="203"/>
      <c r="P603" s="204"/>
      <c r="Q603" s="205"/>
      <c r="R603" s="198" t="s">
        <v>236</v>
      </c>
      <c r="S603" s="206" t="str">
        <f t="shared" ca="1" si="27"/>
        <v/>
      </c>
      <c r="T603" s="206" t="str">
        <f ca="1">IF(B603="","",IF(ISERROR(MATCH($J603,[3]SorP!$B$1:$B$6230,0)),"",INDIRECT("'SorP'!$A$"&amp;MATCH($J603,[3]SorP!$B$1:$B$6230,0))))</f>
        <v/>
      </c>
      <c r="U603" s="207"/>
      <c r="V603" s="208" t="e">
        <f>IF(C603="",NA(),IF(OR(C603="Smelter not listed",C603="Smelter not yet identified"),MATCH($B603&amp;$D603,'[3]Smelter Look-up'!$J:$J,0),MATCH($B603&amp;$C603,'[3]Smelter Look-up'!$J:$J,0)))</f>
        <v>#N/A</v>
      </c>
      <c r="X603" s="83">
        <f t="shared" si="28"/>
        <v>0</v>
      </c>
      <c r="AB603" s="84" t="str">
        <f t="shared" si="29"/>
        <v/>
      </c>
    </row>
    <row r="604" spans="1:28" s="83" customFormat="1" ht="20.25" customHeight="1">
      <c r="A604" s="206"/>
      <c r="B604" s="198" t="s">
        <v>236</v>
      </c>
      <c r="C604" s="199" t="s">
        <v>236</v>
      </c>
      <c r="D604" s="200"/>
      <c r="E604" s="198" t="s">
        <v>236</v>
      </c>
      <c r="F604" s="198" t="s">
        <v>236</v>
      </c>
      <c r="G604" s="198" t="s">
        <v>236</v>
      </c>
      <c r="H604" s="201" t="s">
        <v>236</v>
      </c>
      <c r="I604" s="202" t="s">
        <v>236</v>
      </c>
      <c r="J604" s="202" t="s">
        <v>236</v>
      </c>
      <c r="K604" s="203"/>
      <c r="L604" s="203"/>
      <c r="M604" s="203"/>
      <c r="N604" s="203"/>
      <c r="O604" s="203"/>
      <c r="P604" s="204"/>
      <c r="Q604" s="205"/>
      <c r="R604" s="198" t="s">
        <v>236</v>
      </c>
      <c r="S604" s="206" t="str">
        <f t="shared" ca="1" si="27"/>
        <v/>
      </c>
      <c r="T604" s="206" t="str">
        <f ca="1">IF(B604="","",IF(ISERROR(MATCH($J604,[3]SorP!$B$1:$B$6230,0)),"",INDIRECT("'SorP'!$A$"&amp;MATCH($J604,[3]SorP!$B$1:$B$6230,0))))</f>
        <v/>
      </c>
      <c r="U604" s="207"/>
      <c r="V604" s="208" t="e">
        <f>IF(C604="",NA(),IF(OR(C604="Smelter not listed",C604="Smelter not yet identified"),MATCH($B604&amp;$D604,'[3]Smelter Look-up'!$J:$J,0),MATCH($B604&amp;$C604,'[3]Smelter Look-up'!$J:$J,0)))</f>
        <v>#N/A</v>
      </c>
      <c r="X604" s="83">
        <f t="shared" si="28"/>
        <v>0</v>
      </c>
      <c r="AB604" s="84" t="str">
        <f t="shared" si="29"/>
        <v/>
      </c>
    </row>
    <row r="605" spans="1:28" s="83" customFormat="1" ht="20.25" customHeight="1">
      <c r="A605" s="206"/>
      <c r="B605" s="198" t="s">
        <v>236</v>
      </c>
      <c r="C605" s="199" t="s">
        <v>236</v>
      </c>
      <c r="D605" s="200"/>
      <c r="E605" s="198" t="s">
        <v>236</v>
      </c>
      <c r="F605" s="198" t="s">
        <v>236</v>
      </c>
      <c r="G605" s="198" t="s">
        <v>236</v>
      </c>
      <c r="H605" s="201" t="s">
        <v>236</v>
      </c>
      <c r="I605" s="202" t="s">
        <v>236</v>
      </c>
      <c r="J605" s="202" t="s">
        <v>236</v>
      </c>
      <c r="K605" s="203"/>
      <c r="L605" s="203"/>
      <c r="M605" s="203"/>
      <c r="N605" s="203"/>
      <c r="O605" s="203"/>
      <c r="P605" s="204"/>
      <c r="Q605" s="205"/>
      <c r="R605" s="198" t="s">
        <v>236</v>
      </c>
      <c r="S605" s="206" t="str">
        <f t="shared" ca="1" si="27"/>
        <v/>
      </c>
      <c r="T605" s="206" t="str">
        <f ca="1">IF(B605="","",IF(ISERROR(MATCH($J605,[3]SorP!$B$1:$B$6230,0)),"",INDIRECT("'SorP'!$A$"&amp;MATCH($J605,[3]SorP!$B$1:$B$6230,0))))</f>
        <v/>
      </c>
      <c r="U605" s="207"/>
      <c r="V605" s="208" t="e">
        <f>IF(C605="",NA(),IF(OR(C605="Smelter not listed",C605="Smelter not yet identified"),MATCH($B605&amp;$D605,'[3]Smelter Look-up'!$J:$J,0),MATCH($B605&amp;$C605,'[3]Smelter Look-up'!$J:$J,0)))</f>
        <v>#N/A</v>
      </c>
      <c r="X605" s="83">
        <f t="shared" si="28"/>
        <v>0</v>
      </c>
      <c r="AB605" s="84" t="str">
        <f t="shared" si="29"/>
        <v/>
      </c>
    </row>
    <row r="606" spans="1:28" s="83" customFormat="1" ht="20.25" customHeight="1">
      <c r="A606" s="206"/>
      <c r="B606" s="198" t="s">
        <v>236</v>
      </c>
      <c r="C606" s="199" t="s">
        <v>236</v>
      </c>
      <c r="D606" s="200"/>
      <c r="E606" s="198" t="s">
        <v>236</v>
      </c>
      <c r="F606" s="198" t="s">
        <v>236</v>
      </c>
      <c r="G606" s="198" t="s">
        <v>236</v>
      </c>
      <c r="H606" s="201" t="s">
        <v>236</v>
      </c>
      <c r="I606" s="202" t="s">
        <v>236</v>
      </c>
      <c r="J606" s="202" t="s">
        <v>236</v>
      </c>
      <c r="K606" s="203"/>
      <c r="L606" s="203"/>
      <c r="M606" s="203"/>
      <c r="N606" s="203"/>
      <c r="O606" s="203"/>
      <c r="P606" s="204"/>
      <c r="Q606" s="205"/>
      <c r="R606" s="198" t="s">
        <v>236</v>
      </c>
      <c r="S606" s="206" t="str">
        <f t="shared" ca="1" si="27"/>
        <v/>
      </c>
      <c r="T606" s="206" t="str">
        <f ca="1">IF(B606="","",IF(ISERROR(MATCH($J606,[3]SorP!$B$1:$B$6230,0)),"",INDIRECT("'SorP'!$A$"&amp;MATCH($J606,[3]SorP!$B$1:$B$6230,0))))</f>
        <v/>
      </c>
      <c r="U606" s="207"/>
      <c r="V606" s="208" t="e">
        <f>IF(C606="",NA(),IF(OR(C606="Smelter not listed",C606="Smelter not yet identified"),MATCH($B606&amp;$D606,'[3]Smelter Look-up'!$J:$J,0),MATCH($B606&amp;$C606,'[3]Smelter Look-up'!$J:$J,0)))</f>
        <v>#N/A</v>
      </c>
      <c r="X606" s="83">
        <f t="shared" si="28"/>
        <v>0</v>
      </c>
      <c r="AB606" s="84" t="str">
        <f t="shared" si="29"/>
        <v/>
      </c>
    </row>
    <row r="607" spans="1:28" s="83" customFormat="1" ht="20.25" customHeight="1">
      <c r="A607" s="206"/>
      <c r="B607" s="198" t="s">
        <v>236</v>
      </c>
      <c r="C607" s="199" t="s">
        <v>236</v>
      </c>
      <c r="D607" s="200"/>
      <c r="E607" s="198" t="s">
        <v>236</v>
      </c>
      <c r="F607" s="198" t="s">
        <v>236</v>
      </c>
      <c r="G607" s="198" t="s">
        <v>236</v>
      </c>
      <c r="H607" s="201" t="s">
        <v>236</v>
      </c>
      <c r="I607" s="202" t="s">
        <v>236</v>
      </c>
      <c r="J607" s="202" t="s">
        <v>236</v>
      </c>
      <c r="K607" s="203"/>
      <c r="L607" s="203"/>
      <c r="M607" s="203"/>
      <c r="N607" s="203"/>
      <c r="O607" s="203"/>
      <c r="P607" s="204"/>
      <c r="Q607" s="205"/>
      <c r="R607" s="198" t="s">
        <v>236</v>
      </c>
      <c r="S607" s="206" t="str">
        <f t="shared" ca="1" si="27"/>
        <v/>
      </c>
      <c r="T607" s="206" t="str">
        <f ca="1">IF(B607="","",IF(ISERROR(MATCH($J607,[3]SorP!$B$1:$B$6230,0)),"",INDIRECT("'SorP'!$A$"&amp;MATCH($J607,[3]SorP!$B$1:$B$6230,0))))</f>
        <v/>
      </c>
      <c r="U607" s="207"/>
      <c r="V607" s="208" t="e">
        <f>IF(C607="",NA(),IF(OR(C607="Smelter not listed",C607="Smelter not yet identified"),MATCH($B607&amp;$D607,'[3]Smelter Look-up'!$J:$J,0),MATCH($B607&amp;$C607,'[3]Smelter Look-up'!$J:$J,0)))</f>
        <v>#N/A</v>
      </c>
      <c r="X607" s="83">
        <f t="shared" si="28"/>
        <v>0</v>
      </c>
      <c r="AB607" s="84" t="str">
        <f t="shared" si="29"/>
        <v/>
      </c>
    </row>
    <row r="608" spans="1:28" s="83" customFormat="1" ht="20.25" customHeight="1">
      <c r="A608" s="206"/>
      <c r="B608" s="198" t="s">
        <v>236</v>
      </c>
      <c r="C608" s="199" t="s">
        <v>236</v>
      </c>
      <c r="D608" s="200"/>
      <c r="E608" s="198" t="s">
        <v>236</v>
      </c>
      <c r="F608" s="198" t="s">
        <v>236</v>
      </c>
      <c r="G608" s="198" t="s">
        <v>236</v>
      </c>
      <c r="H608" s="201" t="s">
        <v>236</v>
      </c>
      <c r="I608" s="202" t="s">
        <v>236</v>
      </c>
      <c r="J608" s="202" t="s">
        <v>236</v>
      </c>
      <c r="K608" s="203"/>
      <c r="L608" s="203"/>
      <c r="M608" s="203"/>
      <c r="N608" s="203"/>
      <c r="O608" s="203"/>
      <c r="P608" s="204"/>
      <c r="Q608" s="205"/>
      <c r="R608" s="198" t="s">
        <v>236</v>
      </c>
      <c r="S608" s="206" t="str">
        <f t="shared" ca="1" si="27"/>
        <v/>
      </c>
      <c r="T608" s="206" t="str">
        <f ca="1">IF(B608="","",IF(ISERROR(MATCH($J608,[3]SorP!$B$1:$B$6230,0)),"",INDIRECT("'SorP'!$A$"&amp;MATCH($J608,[3]SorP!$B$1:$B$6230,0))))</f>
        <v/>
      </c>
      <c r="U608" s="207"/>
      <c r="V608" s="208" t="e">
        <f>IF(C608="",NA(),IF(OR(C608="Smelter not listed",C608="Smelter not yet identified"),MATCH($B608&amp;$D608,'[3]Smelter Look-up'!$J:$J,0),MATCH($B608&amp;$C608,'[3]Smelter Look-up'!$J:$J,0)))</f>
        <v>#N/A</v>
      </c>
      <c r="X608" s="83">
        <f t="shared" si="28"/>
        <v>0</v>
      </c>
      <c r="AB608" s="84" t="str">
        <f t="shared" si="29"/>
        <v/>
      </c>
    </row>
    <row r="609" spans="1:28" s="83" customFormat="1" ht="20.25" customHeight="1">
      <c r="A609" s="206"/>
      <c r="B609" s="198" t="s">
        <v>236</v>
      </c>
      <c r="C609" s="199" t="s">
        <v>236</v>
      </c>
      <c r="D609" s="200"/>
      <c r="E609" s="198" t="s">
        <v>236</v>
      </c>
      <c r="F609" s="198" t="s">
        <v>236</v>
      </c>
      <c r="G609" s="198" t="s">
        <v>236</v>
      </c>
      <c r="H609" s="201" t="s">
        <v>236</v>
      </c>
      <c r="I609" s="202" t="s">
        <v>236</v>
      </c>
      <c r="J609" s="202" t="s">
        <v>236</v>
      </c>
      <c r="K609" s="203"/>
      <c r="L609" s="203"/>
      <c r="M609" s="203"/>
      <c r="N609" s="203"/>
      <c r="O609" s="203"/>
      <c r="P609" s="204"/>
      <c r="Q609" s="205"/>
      <c r="R609" s="198" t="s">
        <v>236</v>
      </c>
      <c r="S609" s="206" t="str">
        <f t="shared" ca="1" si="27"/>
        <v/>
      </c>
      <c r="T609" s="206" t="str">
        <f ca="1">IF(B609="","",IF(ISERROR(MATCH($J609,[3]SorP!$B$1:$B$6230,0)),"",INDIRECT("'SorP'!$A$"&amp;MATCH($J609,[3]SorP!$B$1:$B$6230,0))))</f>
        <v/>
      </c>
      <c r="U609" s="207"/>
      <c r="V609" s="208" t="e">
        <f>IF(C609="",NA(),IF(OR(C609="Smelter not listed",C609="Smelter not yet identified"),MATCH($B609&amp;$D609,'[3]Smelter Look-up'!$J:$J,0),MATCH($B609&amp;$C609,'[3]Smelter Look-up'!$J:$J,0)))</f>
        <v>#N/A</v>
      </c>
      <c r="X609" s="83">
        <f t="shared" si="28"/>
        <v>0</v>
      </c>
      <c r="AB609" s="84" t="str">
        <f t="shared" si="29"/>
        <v/>
      </c>
    </row>
    <row r="610" spans="1:28" s="83" customFormat="1" ht="20.25" customHeight="1">
      <c r="A610" s="206"/>
      <c r="B610" s="198" t="s">
        <v>236</v>
      </c>
      <c r="C610" s="199" t="s">
        <v>236</v>
      </c>
      <c r="D610" s="200"/>
      <c r="E610" s="198" t="s">
        <v>236</v>
      </c>
      <c r="F610" s="198" t="s">
        <v>236</v>
      </c>
      <c r="G610" s="198" t="s">
        <v>236</v>
      </c>
      <c r="H610" s="201" t="s">
        <v>236</v>
      </c>
      <c r="I610" s="202" t="s">
        <v>236</v>
      </c>
      <c r="J610" s="202" t="s">
        <v>236</v>
      </c>
      <c r="K610" s="203"/>
      <c r="L610" s="203"/>
      <c r="M610" s="203"/>
      <c r="N610" s="203"/>
      <c r="O610" s="203"/>
      <c r="P610" s="204"/>
      <c r="Q610" s="205"/>
      <c r="R610" s="198" t="s">
        <v>236</v>
      </c>
      <c r="S610" s="206" t="str">
        <f t="shared" ca="1" si="27"/>
        <v/>
      </c>
      <c r="T610" s="206" t="str">
        <f ca="1">IF(B610="","",IF(ISERROR(MATCH($J610,[3]SorP!$B$1:$B$6230,0)),"",INDIRECT("'SorP'!$A$"&amp;MATCH($J610,[3]SorP!$B$1:$B$6230,0))))</f>
        <v/>
      </c>
      <c r="U610" s="207"/>
      <c r="V610" s="208" t="e">
        <f>IF(C610="",NA(),IF(OR(C610="Smelter not listed",C610="Smelter not yet identified"),MATCH($B610&amp;$D610,'[3]Smelter Look-up'!$J:$J,0),MATCH($B610&amp;$C610,'[3]Smelter Look-up'!$J:$J,0)))</f>
        <v>#N/A</v>
      </c>
      <c r="X610" s="83">
        <f t="shared" si="28"/>
        <v>0</v>
      </c>
      <c r="AB610" s="84" t="str">
        <f t="shared" si="29"/>
        <v/>
      </c>
    </row>
    <row r="611" spans="1:28" s="83" customFormat="1" ht="20.25" customHeight="1">
      <c r="A611" s="206"/>
      <c r="B611" s="198" t="s">
        <v>236</v>
      </c>
      <c r="C611" s="199" t="s">
        <v>236</v>
      </c>
      <c r="D611" s="200"/>
      <c r="E611" s="198" t="s">
        <v>236</v>
      </c>
      <c r="F611" s="198" t="s">
        <v>236</v>
      </c>
      <c r="G611" s="198" t="s">
        <v>236</v>
      </c>
      <c r="H611" s="201" t="s">
        <v>236</v>
      </c>
      <c r="I611" s="202" t="s">
        <v>236</v>
      </c>
      <c r="J611" s="202" t="s">
        <v>236</v>
      </c>
      <c r="K611" s="203"/>
      <c r="L611" s="203"/>
      <c r="M611" s="203"/>
      <c r="N611" s="203"/>
      <c r="O611" s="203"/>
      <c r="P611" s="204"/>
      <c r="Q611" s="205"/>
      <c r="R611" s="198" t="s">
        <v>236</v>
      </c>
      <c r="S611" s="206" t="str">
        <f t="shared" ca="1" si="27"/>
        <v/>
      </c>
      <c r="T611" s="206" t="str">
        <f ca="1">IF(B611="","",IF(ISERROR(MATCH($J611,[3]SorP!$B$1:$B$6230,0)),"",INDIRECT("'SorP'!$A$"&amp;MATCH($J611,[3]SorP!$B$1:$B$6230,0))))</f>
        <v/>
      </c>
      <c r="U611" s="207"/>
      <c r="V611" s="208" t="e">
        <f>IF(C611="",NA(),IF(OR(C611="Smelter not listed",C611="Smelter not yet identified"),MATCH($B611&amp;$D611,'[3]Smelter Look-up'!$J:$J,0),MATCH($B611&amp;$C611,'[3]Smelter Look-up'!$J:$J,0)))</f>
        <v>#N/A</v>
      </c>
      <c r="X611" s="83">
        <f t="shared" si="28"/>
        <v>0</v>
      </c>
      <c r="AB611" s="84" t="str">
        <f t="shared" si="29"/>
        <v/>
      </c>
    </row>
    <row r="612" spans="1:28" s="83" customFormat="1" ht="20.25" customHeight="1">
      <c r="A612" s="206"/>
      <c r="B612" s="198" t="s">
        <v>236</v>
      </c>
      <c r="C612" s="199" t="s">
        <v>236</v>
      </c>
      <c r="D612" s="200"/>
      <c r="E612" s="198" t="s">
        <v>236</v>
      </c>
      <c r="F612" s="198" t="s">
        <v>236</v>
      </c>
      <c r="G612" s="198" t="s">
        <v>236</v>
      </c>
      <c r="H612" s="201" t="s">
        <v>236</v>
      </c>
      <c r="I612" s="202" t="s">
        <v>236</v>
      </c>
      <c r="J612" s="202" t="s">
        <v>236</v>
      </c>
      <c r="K612" s="203"/>
      <c r="L612" s="203"/>
      <c r="M612" s="203"/>
      <c r="N612" s="203"/>
      <c r="O612" s="203"/>
      <c r="P612" s="204"/>
      <c r="Q612" s="205"/>
      <c r="R612" s="198" t="s">
        <v>236</v>
      </c>
      <c r="S612" s="206" t="str">
        <f t="shared" ca="1" si="27"/>
        <v/>
      </c>
      <c r="T612" s="206" t="str">
        <f ca="1">IF(B612="","",IF(ISERROR(MATCH($J612,[3]SorP!$B$1:$B$6230,0)),"",INDIRECT("'SorP'!$A$"&amp;MATCH($J612,[3]SorP!$B$1:$B$6230,0))))</f>
        <v/>
      </c>
      <c r="U612" s="207"/>
      <c r="V612" s="208" t="e">
        <f>IF(C612="",NA(),IF(OR(C612="Smelter not listed",C612="Smelter not yet identified"),MATCH($B612&amp;$D612,'[3]Smelter Look-up'!$J:$J,0),MATCH($B612&amp;$C612,'[3]Smelter Look-up'!$J:$J,0)))</f>
        <v>#N/A</v>
      </c>
      <c r="X612" s="83">
        <f t="shared" si="28"/>
        <v>0</v>
      </c>
      <c r="AB612" s="84" t="str">
        <f t="shared" si="29"/>
        <v/>
      </c>
    </row>
    <row r="613" spans="1:28" s="83" customFormat="1" ht="20.25" customHeight="1">
      <c r="A613" s="206"/>
      <c r="B613" s="198" t="s">
        <v>236</v>
      </c>
      <c r="C613" s="199" t="s">
        <v>236</v>
      </c>
      <c r="D613" s="200"/>
      <c r="E613" s="198" t="s">
        <v>236</v>
      </c>
      <c r="F613" s="198" t="s">
        <v>236</v>
      </c>
      <c r="G613" s="198" t="s">
        <v>236</v>
      </c>
      <c r="H613" s="201" t="s">
        <v>236</v>
      </c>
      <c r="I613" s="202" t="s">
        <v>236</v>
      </c>
      <c r="J613" s="202" t="s">
        <v>236</v>
      </c>
      <c r="K613" s="203"/>
      <c r="L613" s="203"/>
      <c r="M613" s="203"/>
      <c r="N613" s="203"/>
      <c r="O613" s="203"/>
      <c r="P613" s="204"/>
      <c r="Q613" s="205"/>
      <c r="R613" s="198" t="s">
        <v>236</v>
      </c>
      <c r="S613" s="206" t="str">
        <f t="shared" ca="1" si="27"/>
        <v/>
      </c>
      <c r="T613" s="206" t="str">
        <f ca="1">IF(B613="","",IF(ISERROR(MATCH($J613,[3]SorP!$B$1:$B$6230,0)),"",INDIRECT("'SorP'!$A$"&amp;MATCH($J613,[3]SorP!$B$1:$B$6230,0))))</f>
        <v/>
      </c>
      <c r="U613" s="207"/>
      <c r="V613" s="208" t="e">
        <f>IF(C613="",NA(),IF(OR(C613="Smelter not listed",C613="Smelter not yet identified"),MATCH($B613&amp;$D613,'[3]Smelter Look-up'!$J:$J,0),MATCH($B613&amp;$C613,'[3]Smelter Look-up'!$J:$J,0)))</f>
        <v>#N/A</v>
      </c>
      <c r="X613" s="83">
        <f t="shared" si="28"/>
        <v>0</v>
      </c>
      <c r="AB613" s="84" t="str">
        <f t="shared" si="29"/>
        <v/>
      </c>
    </row>
    <row r="614" spans="1:28" s="83" customFormat="1" ht="20.25" customHeight="1">
      <c r="A614" s="206"/>
      <c r="B614" s="198" t="s">
        <v>236</v>
      </c>
      <c r="C614" s="199" t="s">
        <v>236</v>
      </c>
      <c r="D614" s="200"/>
      <c r="E614" s="198" t="s">
        <v>236</v>
      </c>
      <c r="F614" s="198" t="s">
        <v>236</v>
      </c>
      <c r="G614" s="198" t="s">
        <v>236</v>
      </c>
      <c r="H614" s="201" t="s">
        <v>236</v>
      </c>
      <c r="I614" s="202" t="s">
        <v>236</v>
      </c>
      <c r="J614" s="202" t="s">
        <v>236</v>
      </c>
      <c r="K614" s="203"/>
      <c r="L614" s="203"/>
      <c r="M614" s="203"/>
      <c r="N614" s="203"/>
      <c r="O614" s="203"/>
      <c r="P614" s="204"/>
      <c r="Q614" s="205"/>
      <c r="R614" s="198" t="s">
        <v>236</v>
      </c>
      <c r="S614" s="206" t="str">
        <f t="shared" ca="1" si="27"/>
        <v/>
      </c>
      <c r="T614" s="206" t="str">
        <f ca="1">IF(B614="","",IF(ISERROR(MATCH($J614,[3]SorP!$B$1:$B$6230,0)),"",INDIRECT("'SorP'!$A$"&amp;MATCH($J614,[3]SorP!$B$1:$B$6230,0))))</f>
        <v/>
      </c>
      <c r="U614" s="207"/>
      <c r="V614" s="208" t="e">
        <f>IF(C614="",NA(),IF(OR(C614="Smelter not listed",C614="Smelter not yet identified"),MATCH($B614&amp;$D614,'[3]Smelter Look-up'!$J:$J,0),MATCH($B614&amp;$C614,'[3]Smelter Look-up'!$J:$J,0)))</f>
        <v>#N/A</v>
      </c>
      <c r="X614" s="83">
        <f t="shared" si="28"/>
        <v>0</v>
      </c>
      <c r="AB614" s="84" t="str">
        <f t="shared" si="29"/>
        <v/>
      </c>
    </row>
    <row r="615" spans="1:28" s="83" customFormat="1" ht="20.25" customHeight="1">
      <c r="A615" s="206"/>
      <c r="B615" s="198" t="s">
        <v>236</v>
      </c>
      <c r="C615" s="199" t="s">
        <v>236</v>
      </c>
      <c r="D615" s="200"/>
      <c r="E615" s="198" t="s">
        <v>236</v>
      </c>
      <c r="F615" s="198" t="s">
        <v>236</v>
      </c>
      <c r="G615" s="198" t="s">
        <v>236</v>
      </c>
      <c r="H615" s="201" t="s">
        <v>236</v>
      </c>
      <c r="I615" s="202" t="s">
        <v>236</v>
      </c>
      <c r="J615" s="202" t="s">
        <v>236</v>
      </c>
      <c r="K615" s="203"/>
      <c r="L615" s="203"/>
      <c r="M615" s="203"/>
      <c r="N615" s="203"/>
      <c r="O615" s="203"/>
      <c r="P615" s="204"/>
      <c r="Q615" s="205"/>
      <c r="R615" s="198" t="s">
        <v>236</v>
      </c>
      <c r="S615" s="206" t="str">
        <f t="shared" ca="1" si="27"/>
        <v/>
      </c>
      <c r="T615" s="206" t="str">
        <f ca="1">IF(B615="","",IF(ISERROR(MATCH($J615,[3]SorP!$B$1:$B$6230,0)),"",INDIRECT("'SorP'!$A$"&amp;MATCH($J615,[3]SorP!$B$1:$B$6230,0))))</f>
        <v/>
      </c>
      <c r="U615" s="207"/>
      <c r="V615" s="208" t="e">
        <f>IF(C615="",NA(),IF(OR(C615="Smelter not listed",C615="Smelter not yet identified"),MATCH($B615&amp;$D615,'[3]Smelter Look-up'!$J:$J,0),MATCH($B615&amp;$C615,'[3]Smelter Look-up'!$J:$J,0)))</f>
        <v>#N/A</v>
      </c>
      <c r="X615" s="83">
        <f t="shared" si="28"/>
        <v>0</v>
      </c>
      <c r="AB615" s="84" t="str">
        <f t="shared" si="29"/>
        <v/>
      </c>
    </row>
    <row r="616" spans="1:28" s="83" customFormat="1" ht="20.25" customHeight="1">
      <c r="A616" s="206"/>
      <c r="B616" s="198" t="s">
        <v>236</v>
      </c>
      <c r="C616" s="199" t="s">
        <v>236</v>
      </c>
      <c r="D616" s="200"/>
      <c r="E616" s="198" t="s">
        <v>236</v>
      </c>
      <c r="F616" s="198" t="s">
        <v>236</v>
      </c>
      <c r="G616" s="198" t="s">
        <v>236</v>
      </c>
      <c r="H616" s="201" t="s">
        <v>236</v>
      </c>
      <c r="I616" s="202" t="s">
        <v>236</v>
      </c>
      <c r="J616" s="202" t="s">
        <v>236</v>
      </c>
      <c r="K616" s="203"/>
      <c r="L616" s="203"/>
      <c r="M616" s="203"/>
      <c r="N616" s="203"/>
      <c r="O616" s="203"/>
      <c r="P616" s="204"/>
      <c r="Q616" s="205"/>
      <c r="R616" s="198" t="s">
        <v>236</v>
      </c>
      <c r="S616" s="206" t="str">
        <f t="shared" ref="S616:S679" ca="1" si="30">IF(B616="","",IF(ISERROR(MATCH($E616,CL,0)),"Unknown",INDIRECT("'C'!$A$"&amp;MATCH($E616,CL,0)+1)))</f>
        <v/>
      </c>
      <c r="T616" s="206" t="str">
        <f ca="1">IF(B616="","",IF(ISERROR(MATCH($J616,[3]SorP!$B$1:$B$6230,0)),"",INDIRECT("'SorP'!$A$"&amp;MATCH($J616,[3]SorP!$B$1:$B$6230,0))))</f>
        <v/>
      </c>
      <c r="U616" s="207"/>
      <c r="V616" s="208" t="e">
        <f>IF(C616="",NA(),IF(OR(C616="Smelter not listed",C616="Smelter not yet identified"),MATCH($B616&amp;$D616,'[3]Smelter Look-up'!$J:$J,0),MATCH($B616&amp;$C616,'[3]Smelter Look-up'!$J:$J,0)))</f>
        <v>#N/A</v>
      </c>
      <c r="X616" s="83">
        <f t="shared" si="28"/>
        <v>0</v>
      </c>
      <c r="AB616" s="84" t="str">
        <f t="shared" si="29"/>
        <v/>
      </c>
    </row>
    <row r="617" spans="1:28" s="83" customFormat="1" ht="20.25" customHeight="1">
      <c r="A617" s="206"/>
      <c r="B617" s="198" t="s">
        <v>236</v>
      </c>
      <c r="C617" s="199" t="s">
        <v>236</v>
      </c>
      <c r="D617" s="200"/>
      <c r="E617" s="198" t="s">
        <v>236</v>
      </c>
      <c r="F617" s="198" t="s">
        <v>236</v>
      </c>
      <c r="G617" s="198" t="s">
        <v>236</v>
      </c>
      <c r="H617" s="201" t="s">
        <v>236</v>
      </c>
      <c r="I617" s="202" t="s">
        <v>236</v>
      </c>
      <c r="J617" s="202" t="s">
        <v>236</v>
      </c>
      <c r="K617" s="203"/>
      <c r="L617" s="203"/>
      <c r="M617" s="203"/>
      <c r="N617" s="203"/>
      <c r="O617" s="203"/>
      <c r="P617" s="204"/>
      <c r="Q617" s="205"/>
      <c r="R617" s="198" t="s">
        <v>236</v>
      </c>
      <c r="S617" s="206" t="str">
        <f t="shared" ca="1" si="30"/>
        <v/>
      </c>
      <c r="T617" s="206" t="str">
        <f ca="1">IF(B617="","",IF(ISERROR(MATCH($J617,[3]SorP!$B$1:$B$6230,0)),"",INDIRECT("'SorP'!$A$"&amp;MATCH($J617,[3]SorP!$B$1:$B$6230,0))))</f>
        <v/>
      </c>
      <c r="U617" s="207"/>
      <c r="V617" s="208" t="e">
        <f>IF(C617="",NA(),IF(OR(C617="Smelter not listed",C617="Smelter not yet identified"),MATCH($B617&amp;$D617,'[3]Smelter Look-up'!$J:$J,0),MATCH($B617&amp;$C617,'[3]Smelter Look-up'!$J:$J,0)))</f>
        <v>#N/A</v>
      </c>
      <c r="X617" s="83">
        <f t="shared" si="28"/>
        <v>0</v>
      </c>
      <c r="AB617" s="84" t="str">
        <f t="shared" si="29"/>
        <v/>
      </c>
    </row>
    <row r="618" spans="1:28" s="83" customFormat="1" ht="20.25" customHeight="1">
      <c r="A618" s="206"/>
      <c r="B618" s="198" t="s">
        <v>236</v>
      </c>
      <c r="C618" s="199" t="s">
        <v>236</v>
      </c>
      <c r="D618" s="200"/>
      <c r="E618" s="198" t="s">
        <v>236</v>
      </c>
      <c r="F618" s="198" t="s">
        <v>236</v>
      </c>
      <c r="G618" s="198" t="s">
        <v>236</v>
      </c>
      <c r="H618" s="201" t="s">
        <v>236</v>
      </c>
      <c r="I618" s="202" t="s">
        <v>236</v>
      </c>
      <c r="J618" s="202" t="s">
        <v>236</v>
      </c>
      <c r="K618" s="203"/>
      <c r="L618" s="203"/>
      <c r="M618" s="203"/>
      <c r="N618" s="203"/>
      <c r="O618" s="203"/>
      <c r="P618" s="204"/>
      <c r="Q618" s="205"/>
      <c r="R618" s="198" t="s">
        <v>236</v>
      </c>
      <c r="S618" s="206" t="str">
        <f t="shared" ca="1" si="30"/>
        <v/>
      </c>
      <c r="T618" s="206" t="str">
        <f ca="1">IF(B618="","",IF(ISERROR(MATCH($J618,[3]SorP!$B$1:$B$6230,0)),"",INDIRECT("'SorP'!$A$"&amp;MATCH($J618,[3]SorP!$B$1:$B$6230,0))))</f>
        <v/>
      </c>
      <c r="U618" s="207"/>
      <c r="V618" s="208" t="e">
        <f>IF(C618="",NA(),IF(OR(C618="Smelter not listed",C618="Smelter not yet identified"),MATCH($B618&amp;$D618,'[3]Smelter Look-up'!$J:$J,0),MATCH($B618&amp;$C618,'[3]Smelter Look-up'!$J:$J,0)))</f>
        <v>#N/A</v>
      </c>
      <c r="X618" s="83">
        <f t="shared" si="28"/>
        <v>0</v>
      </c>
      <c r="AB618" s="84" t="str">
        <f t="shared" si="29"/>
        <v/>
      </c>
    </row>
    <row r="619" spans="1:28" s="83" customFormat="1" ht="20.25" customHeight="1">
      <c r="A619" s="206"/>
      <c r="B619" s="198" t="s">
        <v>236</v>
      </c>
      <c r="C619" s="199" t="s">
        <v>236</v>
      </c>
      <c r="D619" s="200"/>
      <c r="E619" s="198" t="s">
        <v>236</v>
      </c>
      <c r="F619" s="198" t="s">
        <v>236</v>
      </c>
      <c r="G619" s="198" t="s">
        <v>236</v>
      </c>
      <c r="H619" s="201" t="s">
        <v>236</v>
      </c>
      <c r="I619" s="202" t="s">
        <v>236</v>
      </c>
      <c r="J619" s="202" t="s">
        <v>236</v>
      </c>
      <c r="K619" s="203"/>
      <c r="L619" s="203"/>
      <c r="M619" s="203"/>
      <c r="N619" s="203"/>
      <c r="O619" s="203"/>
      <c r="P619" s="204"/>
      <c r="Q619" s="205"/>
      <c r="R619" s="198" t="s">
        <v>236</v>
      </c>
      <c r="S619" s="206" t="str">
        <f t="shared" ca="1" si="30"/>
        <v/>
      </c>
      <c r="T619" s="206" t="str">
        <f ca="1">IF(B619="","",IF(ISERROR(MATCH($J619,[3]SorP!$B$1:$B$6230,0)),"",INDIRECT("'SorP'!$A$"&amp;MATCH($J619,[3]SorP!$B$1:$B$6230,0))))</f>
        <v/>
      </c>
      <c r="U619" s="207"/>
      <c r="V619" s="208" t="e">
        <f>IF(C619="",NA(),IF(OR(C619="Smelter not listed",C619="Smelter not yet identified"),MATCH($B619&amp;$D619,'[3]Smelter Look-up'!$J:$J,0),MATCH($B619&amp;$C619,'[3]Smelter Look-up'!$J:$J,0)))</f>
        <v>#N/A</v>
      </c>
      <c r="X619" s="83">
        <f t="shared" si="28"/>
        <v>0</v>
      </c>
      <c r="AB619" s="84" t="str">
        <f t="shared" si="29"/>
        <v/>
      </c>
    </row>
    <row r="620" spans="1:28" s="83" customFormat="1" ht="20.25" customHeight="1">
      <c r="A620" s="206"/>
      <c r="B620" s="198" t="s">
        <v>236</v>
      </c>
      <c r="C620" s="199" t="s">
        <v>236</v>
      </c>
      <c r="D620" s="200"/>
      <c r="E620" s="198" t="s">
        <v>236</v>
      </c>
      <c r="F620" s="198" t="s">
        <v>236</v>
      </c>
      <c r="G620" s="198" t="s">
        <v>236</v>
      </c>
      <c r="H620" s="201" t="s">
        <v>236</v>
      </c>
      <c r="I620" s="202" t="s">
        <v>236</v>
      </c>
      <c r="J620" s="202" t="s">
        <v>236</v>
      </c>
      <c r="K620" s="203"/>
      <c r="L620" s="203"/>
      <c r="M620" s="203"/>
      <c r="N620" s="203"/>
      <c r="O620" s="203"/>
      <c r="P620" s="204"/>
      <c r="Q620" s="205"/>
      <c r="R620" s="198" t="s">
        <v>236</v>
      </c>
      <c r="S620" s="206" t="str">
        <f t="shared" ca="1" si="30"/>
        <v/>
      </c>
      <c r="T620" s="206" t="str">
        <f ca="1">IF(B620="","",IF(ISERROR(MATCH($J620,[3]SorP!$B$1:$B$6230,0)),"",INDIRECT("'SorP'!$A$"&amp;MATCH($J620,[3]SorP!$B$1:$B$6230,0))))</f>
        <v/>
      </c>
      <c r="U620" s="207"/>
      <c r="V620" s="208" t="e">
        <f>IF(C620="",NA(),IF(OR(C620="Smelter not listed",C620="Smelter not yet identified"),MATCH($B620&amp;$D620,'[3]Smelter Look-up'!$J:$J,0),MATCH($B620&amp;$C620,'[3]Smelter Look-up'!$J:$J,0)))</f>
        <v>#N/A</v>
      </c>
      <c r="X620" s="83">
        <f t="shared" si="28"/>
        <v>0</v>
      </c>
      <c r="AB620" s="84" t="str">
        <f t="shared" si="29"/>
        <v/>
      </c>
    </row>
    <row r="621" spans="1:28" s="83" customFormat="1" ht="20.25" customHeight="1">
      <c r="A621" s="206"/>
      <c r="B621" s="198" t="s">
        <v>236</v>
      </c>
      <c r="C621" s="199" t="s">
        <v>236</v>
      </c>
      <c r="D621" s="200"/>
      <c r="E621" s="198" t="s">
        <v>236</v>
      </c>
      <c r="F621" s="198" t="s">
        <v>236</v>
      </c>
      <c r="G621" s="198" t="s">
        <v>236</v>
      </c>
      <c r="H621" s="201" t="s">
        <v>236</v>
      </c>
      <c r="I621" s="202" t="s">
        <v>236</v>
      </c>
      <c r="J621" s="202" t="s">
        <v>236</v>
      </c>
      <c r="K621" s="203"/>
      <c r="L621" s="203"/>
      <c r="M621" s="203"/>
      <c r="N621" s="203"/>
      <c r="O621" s="203"/>
      <c r="P621" s="204"/>
      <c r="Q621" s="205"/>
      <c r="R621" s="198" t="s">
        <v>236</v>
      </c>
      <c r="S621" s="206" t="str">
        <f t="shared" ca="1" si="30"/>
        <v/>
      </c>
      <c r="T621" s="206" t="str">
        <f ca="1">IF(B621="","",IF(ISERROR(MATCH($J621,[3]SorP!$B$1:$B$6230,0)),"",INDIRECT("'SorP'!$A$"&amp;MATCH($J621,[3]SorP!$B$1:$B$6230,0))))</f>
        <v/>
      </c>
      <c r="U621" s="207"/>
      <c r="V621" s="208" t="e">
        <f>IF(C621="",NA(),IF(OR(C621="Smelter not listed",C621="Smelter not yet identified"),MATCH($B621&amp;$D621,'[3]Smelter Look-up'!$J:$J,0),MATCH($B621&amp;$C621,'[3]Smelter Look-up'!$J:$J,0)))</f>
        <v>#N/A</v>
      </c>
      <c r="X621" s="83">
        <f t="shared" si="28"/>
        <v>0</v>
      </c>
      <c r="AB621" s="84" t="str">
        <f t="shared" si="29"/>
        <v/>
      </c>
    </row>
    <row r="622" spans="1:28" s="83" customFormat="1" ht="20.25" customHeight="1">
      <c r="A622" s="206"/>
      <c r="B622" s="198" t="s">
        <v>236</v>
      </c>
      <c r="C622" s="199" t="s">
        <v>236</v>
      </c>
      <c r="D622" s="200"/>
      <c r="E622" s="198" t="s">
        <v>236</v>
      </c>
      <c r="F622" s="198" t="s">
        <v>236</v>
      </c>
      <c r="G622" s="198" t="s">
        <v>236</v>
      </c>
      <c r="H622" s="201" t="s">
        <v>236</v>
      </c>
      <c r="I622" s="202" t="s">
        <v>236</v>
      </c>
      <c r="J622" s="202" t="s">
        <v>236</v>
      </c>
      <c r="K622" s="203"/>
      <c r="L622" s="203"/>
      <c r="M622" s="203"/>
      <c r="N622" s="203"/>
      <c r="O622" s="203"/>
      <c r="P622" s="204"/>
      <c r="Q622" s="205"/>
      <c r="R622" s="198" t="s">
        <v>236</v>
      </c>
      <c r="S622" s="206" t="str">
        <f t="shared" ca="1" si="30"/>
        <v/>
      </c>
      <c r="T622" s="206" t="str">
        <f ca="1">IF(B622="","",IF(ISERROR(MATCH($J622,[3]SorP!$B$1:$B$6230,0)),"",INDIRECT("'SorP'!$A$"&amp;MATCH($J622,[3]SorP!$B$1:$B$6230,0))))</f>
        <v/>
      </c>
      <c r="U622" s="207"/>
      <c r="V622" s="208" t="e">
        <f>IF(C622="",NA(),IF(OR(C622="Smelter not listed",C622="Smelter not yet identified"),MATCH($B622&amp;$D622,'[3]Smelter Look-up'!$J:$J,0),MATCH($B622&amp;$C622,'[3]Smelter Look-up'!$J:$J,0)))</f>
        <v>#N/A</v>
      </c>
      <c r="X622" s="83">
        <f t="shared" si="28"/>
        <v>0</v>
      </c>
      <c r="AB622" s="84" t="str">
        <f t="shared" si="29"/>
        <v/>
      </c>
    </row>
    <row r="623" spans="1:28" s="83" customFormat="1" ht="20.25" customHeight="1">
      <c r="A623" s="206"/>
      <c r="B623" s="198" t="s">
        <v>236</v>
      </c>
      <c r="C623" s="199" t="s">
        <v>236</v>
      </c>
      <c r="D623" s="200"/>
      <c r="E623" s="198" t="s">
        <v>236</v>
      </c>
      <c r="F623" s="198" t="s">
        <v>236</v>
      </c>
      <c r="G623" s="198" t="s">
        <v>236</v>
      </c>
      <c r="H623" s="201" t="s">
        <v>236</v>
      </c>
      <c r="I623" s="202" t="s">
        <v>236</v>
      </c>
      <c r="J623" s="202" t="s">
        <v>236</v>
      </c>
      <c r="K623" s="203"/>
      <c r="L623" s="203"/>
      <c r="M623" s="203"/>
      <c r="N623" s="203"/>
      <c r="O623" s="203"/>
      <c r="P623" s="204"/>
      <c r="Q623" s="205"/>
      <c r="R623" s="198" t="s">
        <v>236</v>
      </c>
      <c r="S623" s="206" t="str">
        <f t="shared" ca="1" si="30"/>
        <v/>
      </c>
      <c r="T623" s="206" t="str">
        <f ca="1">IF(B623="","",IF(ISERROR(MATCH($J623,[3]SorP!$B$1:$B$6230,0)),"",INDIRECT("'SorP'!$A$"&amp;MATCH($J623,[3]SorP!$B$1:$B$6230,0))))</f>
        <v/>
      </c>
      <c r="U623" s="207"/>
      <c r="V623" s="208" t="e">
        <f>IF(C623="",NA(),IF(OR(C623="Smelter not listed",C623="Smelter not yet identified"),MATCH($B623&amp;$D623,'[3]Smelter Look-up'!$J:$J,0),MATCH($B623&amp;$C623,'[3]Smelter Look-up'!$J:$J,0)))</f>
        <v>#N/A</v>
      </c>
      <c r="X623" s="83">
        <f t="shared" si="28"/>
        <v>0</v>
      </c>
      <c r="AB623" s="84" t="str">
        <f t="shared" si="29"/>
        <v/>
      </c>
    </row>
    <row r="624" spans="1:28" s="83" customFormat="1" ht="20.25" customHeight="1">
      <c r="A624" s="206"/>
      <c r="B624" s="198" t="s">
        <v>236</v>
      </c>
      <c r="C624" s="199" t="s">
        <v>236</v>
      </c>
      <c r="D624" s="200"/>
      <c r="E624" s="198" t="s">
        <v>236</v>
      </c>
      <c r="F624" s="198" t="s">
        <v>236</v>
      </c>
      <c r="G624" s="198" t="s">
        <v>236</v>
      </c>
      <c r="H624" s="201" t="s">
        <v>236</v>
      </c>
      <c r="I624" s="202" t="s">
        <v>236</v>
      </c>
      <c r="J624" s="202" t="s">
        <v>236</v>
      </c>
      <c r="K624" s="203"/>
      <c r="L624" s="203"/>
      <c r="M624" s="203"/>
      <c r="N624" s="203"/>
      <c r="O624" s="203"/>
      <c r="P624" s="204"/>
      <c r="Q624" s="205"/>
      <c r="R624" s="198" t="s">
        <v>236</v>
      </c>
      <c r="S624" s="206" t="str">
        <f t="shared" ca="1" si="30"/>
        <v/>
      </c>
      <c r="T624" s="206" t="str">
        <f ca="1">IF(B624="","",IF(ISERROR(MATCH($J624,[3]SorP!$B$1:$B$6230,0)),"",INDIRECT("'SorP'!$A$"&amp;MATCH($J624,[3]SorP!$B$1:$B$6230,0))))</f>
        <v/>
      </c>
      <c r="U624" s="207"/>
      <c r="V624" s="208" t="e">
        <f>IF(C624="",NA(),IF(OR(C624="Smelter not listed",C624="Smelter not yet identified"),MATCH($B624&amp;$D624,'[3]Smelter Look-up'!$J:$J,0),MATCH($B624&amp;$C624,'[3]Smelter Look-up'!$J:$J,0)))</f>
        <v>#N/A</v>
      </c>
      <c r="X624" s="83">
        <f t="shared" si="28"/>
        <v>0</v>
      </c>
      <c r="AB624" s="84" t="str">
        <f t="shared" si="29"/>
        <v/>
      </c>
    </row>
    <row r="625" spans="1:28" s="83" customFormat="1" ht="20.25" customHeight="1">
      <c r="A625" s="206"/>
      <c r="B625" s="198" t="s">
        <v>236</v>
      </c>
      <c r="C625" s="199" t="s">
        <v>236</v>
      </c>
      <c r="D625" s="200"/>
      <c r="E625" s="198" t="s">
        <v>236</v>
      </c>
      <c r="F625" s="198" t="s">
        <v>236</v>
      </c>
      <c r="G625" s="198" t="s">
        <v>236</v>
      </c>
      <c r="H625" s="201" t="s">
        <v>236</v>
      </c>
      <c r="I625" s="202" t="s">
        <v>236</v>
      </c>
      <c r="J625" s="202" t="s">
        <v>236</v>
      </c>
      <c r="K625" s="203"/>
      <c r="L625" s="203"/>
      <c r="M625" s="203"/>
      <c r="N625" s="203"/>
      <c r="O625" s="203"/>
      <c r="P625" s="204"/>
      <c r="Q625" s="205"/>
      <c r="R625" s="198" t="s">
        <v>236</v>
      </c>
      <c r="S625" s="206" t="str">
        <f t="shared" ca="1" si="30"/>
        <v/>
      </c>
      <c r="T625" s="206" t="str">
        <f ca="1">IF(B625="","",IF(ISERROR(MATCH($J625,[3]SorP!$B$1:$B$6230,0)),"",INDIRECT("'SorP'!$A$"&amp;MATCH($J625,[3]SorP!$B$1:$B$6230,0))))</f>
        <v/>
      </c>
      <c r="U625" s="207"/>
      <c r="V625" s="208" t="e">
        <f>IF(C625="",NA(),IF(OR(C625="Smelter not listed",C625="Smelter not yet identified"),MATCH($B625&amp;$D625,'[3]Smelter Look-up'!$J:$J,0),MATCH($B625&amp;$C625,'[3]Smelter Look-up'!$J:$J,0)))</f>
        <v>#N/A</v>
      </c>
      <c r="X625" s="83">
        <f t="shared" si="28"/>
        <v>0</v>
      </c>
      <c r="AB625" s="84" t="str">
        <f t="shared" si="29"/>
        <v/>
      </c>
    </row>
    <row r="626" spans="1:28" s="83" customFormat="1" ht="20.25" customHeight="1">
      <c r="A626" s="206"/>
      <c r="B626" s="198" t="s">
        <v>236</v>
      </c>
      <c r="C626" s="199" t="s">
        <v>236</v>
      </c>
      <c r="D626" s="200"/>
      <c r="E626" s="198" t="s">
        <v>236</v>
      </c>
      <c r="F626" s="198" t="s">
        <v>236</v>
      </c>
      <c r="G626" s="198" t="s">
        <v>236</v>
      </c>
      <c r="H626" s="201" t="s">
        <v>236</v>
      </c>
      <c r="I626" s="202" t="s">
        <v>236</v>
      </c>
      <c r="J626" s="202" t="s">
        <v>236</v>
      </c>
      <c r="K626" s="203"/>
      <c r="L626" s="203"/>
      <c r="M626" s="203"/>
      <c r="N626" s="203"/>
      <c r="O626" s="203"/>
      <c r="P626" s="204"/>
      <c r="Q626" s="205"/>
      <c r="R626" s="198" t="s">
        <v>236</v>
      </c>
      <c r="S626" s="206" t="str">
        <f t="shared" ca="1" si="30"/>
        <v/>
      </c>
      <c r="T626" s="206" t="str">
        <f ca="1">IF(B626="","",IF(ISERROR(MATCH($J626,[3]SorP!$B$1:$B$6230,0)),"",INDIRECT("'SorP'!$A$"&amp;MATCH($J626,[3]SorP!$B$1:$B$6230,0))))</f>
        <v/>
      </c>
      <c r="U626" s="207"/>
      <c r="V626" s="208" t="e">
        <f>IF(C626="",NA(),IF(OR(C626="Smelter not listed",C626="Smelter not yet identified"),MATCH($B626&amp;$D626,'[3]Smelter Look-up'!$J:$J,0),MATCH($B626&amp;$C626,'[3]Smelter Look-up'!$J:$J,0)))</f>
        <v>#N/A</v>
      </c>
      <c r="X626" s="83">
        <f t="shared" si="28"/>
        <v>0</v>
      </c>
      <c r="AB626" s="84" t="str">
        <f t="shared" si="29"/>
        <v/>
      </c>
    </row>
    <row r="627" spans="1:28" s="83" customFormat="1" ht="20.25" customHeight="1">
      <c r="A627" s="206"/>
      <c r="B627" s="198" t="s">
        <v>236</v>
      </c>
      <c r="C627" s="199" t="s">
        <v>236</v>
      </c>
      <c r="D627" s="200"/>
      <c r="E627" s="198" t="s">
        <v>236</v>
      </c>
      <c r="F627" s="198" t="s">
        <v>236</v>
      </c>
      <c r="G627" s="198" t="s">
        <v>236</v>
      </c>
      <c r="H627" s="201" t="s">
        <v>236</v>
      </c>
      <c r="I627" s="202" t="s">
        <v>236</v>
      </c>
      <c r="J627" s="202" t="s">
        <v>236</v>
      </c>
      <c r="K627" s="203"/>
      <c r="L627" s="203"/>
      <c r="M627" s="203"/>
      <c r="N627" s="203"/>
      <c r="O627" s="203"/>
      <c r="P627" s="204"/>
      <c r="Q627" s="205"/>
      <c r="R627" s="198" t="s">
        <v>236</v>
      </c>
      <c r="S627" s="206" t="str">
        <f t="shared" ca="1" si="30"/>
        <v/>
      </c>
      <c r="T627" s="206" t="str">
        <f ca="1">IF(B627="","",IF(ISERROR(MATCH($J627,[3]SorP!$B$1:$B$6230,0)),"",INDIRECT("'SorP'!$A$"&amp;MATCH($J627,[3]SorP!$B$1:$B$6230,0))))</f>
        <v/>
      </c>
      <c r="U627" s="207"/>
      <c r="V627" s="208" t="e">
        <f>IF(C627="",NA(),IF(OR(C627="Smelter not listed",C627="Smelter not yet identified"),MATCH($B627&amp;$D627,'[3]Smelter Look-up'!$J:$J,0),MATCH($B627&amp;$C627,'[3]Smelter Look-up'!$J:$J,0)))</f>
        <v>#N/A</v>
      </c>
      <c r="X627" s="83">
        <f t="shared" si="28"/>
        <v>0</v>
      </c>
      <c r="AB627" s="84" t="str">
        <f t="shared" si="29"/>
        <v/>
      </c>
    </row>
    <row r="628" spans="1:28" s="83" customFormat="1" ht="20.25" customHeight="1">
      <c r="A628" s="206"/>
      <c r="B628" s="198" t="s">
        <v>236</v>
      </c>
      <c r="C628" s="199" t="s">
        <v>236</v>
      </c>
      <c r="D628" s="200"/>
      <c r="E628" s="198" t="s">
        <v>236</v>
      </c>
      <c r="F628" s="198" t="s">
        <v>236</v>
      </c>
      <c r="G628" s="198" t="s">
        <v>236</v>
      </c>
      <c r="H628" s="201" t="s">
        <v>236</v>
      </c>
      <c r="I628" s="202" t="s">
        <v>236</v>
      </c>
      <c r="J628" s="202" t="s">
        <v>236</v>
      </c>
      <c r="K628" s="203"/>
      <c r="L628" s="203"/>
      <c r="M628" s="203"/>
      <c r="N628" s="203"/>
      <c r="O628" s="203"/>
      <c r="P628" s="204"/>
      <c r="Q628" s="205"/>
      <c r="R628" s="198" t="s">
        <v>236</v>
      </c>
      <c r="S628" s="206" t="str">
        <f t="shared" ca="1" si="30"/>
        <v/>
      </c>
      <c r="T628" s="206" t="str">
        <f ca="1">IF(B628="","",IF(ISERROR(MATCH($J628,[3]SorP!$B$1:$B$6230,0)),"",INDIRECT("'SorP'!$A$"&amp;MATCH($J628,[3]SorP!$B$1:$B$6230,0))))</f>
        <v/>
      </c>
      <c r="U628" s="207"/>
      <c r="V628" s="208" t="e">
        <f>IF(C628="",NA(),IF(OR(C628="Smelter not listed",C628="Smelter not yet identified"),MATCH($B628&amp;$D628,'[3]Smelter Look-up'!$J:$J,0),MATCH($B628&amp;$C628,'[3]Smelter Look-up'!$J:$J,0)))</f>
        <v>#N/A</v>
      </c>
      <c r="X628" s="83">
        <f t="shared" si="28"/>
        <v>0</v>
      </c>
      <c r="AB628" s="84" t="str">
        <f t="shared" si="29"/>
        <v/>
      </c>
    </row>
    <row r="629" spans="1:28" s="83" customFormat="1" ht="20.25" customHeight="1">
      <c r="A629" s="206"/>
      <c r="B629" s="198" t="s">
        <v>236</v>
      </c>
      <c r="C629" s="199" t="s">
        <v>236</v>
      </c>
      <c r="D629" s="200"/>
      <c r="E629" s="198" t="s">
        <v>236</v>
      </c>
      <c r="F629" s="198" t="s">
        <v>236</v>
      </c>
      <c r="G629" s="198" t="s">
        <v>236</v>
      </c>
      <c r="H629" s="201" t="s">
        <v>236</v>
      </c>
      <c r="I629" s="202" t="s">
        <v>236</v>
      </c>
      <c r="J629" s="202" t="s">
        <v>236</v>
      </c>
      <c r="K629" s="203"/>
      <c r="L629" s="203"/>
      <c r="M629" s="203"/>
      <c r="N629" s="203"/>
      <c r="O629" s="203"/>
      <c r="P629" s="204"/>
      <c r="Q629" s="205"/>
      <c r="R629" s="198" t="s">
        <v>236</v>
      </c>
      <c r="S629" s="206" t="str">
        <f t="shared" ca="1" si="30"/>
        <v/>
      </c>
      <c r="T629" s="206" t="str">
        <f ca="1">IF(B629="","",IF(ISERROR(MATCH($J629,[3]SorP!$B$1:$B$6230,0)),"",INDIRECT("'SorP'!$A$"&amp;MATCH($J629,[3]SorP!$B$1:$B$6230,0))))</f>
        <v/>
      </c>
      <c r="U629" s="207"/>
      <c r="V629" s="208" t="e">
        <f>IF(C629="",NA(),IF(OR(C629="Smelter not listed",C629="Smelter not yet identified"),MATCH($B629&amp;$D629,'[3]Smelter Look-up'!$J:$J,0),MATCH($B629&amp;$C629,'[3]Smelter Look-up'!$J:$J,0)))</f>
        <v>#N/A</v>
      </c>
      <c r="X629" s="83">
        <f t="shared" si="28"/>
        <v>0</v>
      </c>
      <c r="AB629" s="84" t="str">
        <f t="shared" si="29"/>
        <v/>
      </c>
    </row>
    <row r="630" spans="1:28" s="83" customFormat="1" ht="20.25" customHeight="1">
      <c r="A630" s="206"/>
      <c r="B630" s="198" t="s">
        <v>236</v>
      </c>
      <c r="C630" s="199" t="s">
        <v>236</v>
      </c>
      <c r="D630" s="200"/>
      <c r="E630" s="198" t="s">
        <v>236</v>
      </c>
      <c r="F630" s="198" t="s">
        <v>236</v>
      </c>
      <c r="G630" s="198" t="s">
        <v>236</v>
      </c>
      <c r="H630" s="201" t="s">
        <v>236</v>
      </c>
      <c r="I630" s="202" t="s">
        <v>236</v>
      </c>
      <c r="J630" s="202" t="s">
        <v>236</v>
      </c>
      <c r="K630" s="203"/>
      <c r="L630" s="203"/>
      <c r="M630" s="203"/>
      <c r="N630" s="203"/>
      <c r="O630" s="203"/>
      <c r="P630" s="204"/>
      <c r="Q630" s="205"/>
      <c r="R630" s="198" t="s">
        <v>236</v>
      </c>
      <c r="S630" s="206" t="str">
        <f t="shared" ca="1" si="30"/>
        <v/>
      </c>
      <c r="T630" s="206" t="str">
        <f ca="1">IF(B630="","",IF(ISERROR(MATCH($J630,[3]SorP!$B$1:$B$6230,0)),"",INDIRECT("'SorP'!$A$"&amp;MATCH($J630,[3]SorP!$B$1:$B$6230,0))))</f>
        <v/>
      </c>
      <c r="U630" s="207"/>
      <c r="V630" s="208" t="e">
        <f>IF(C630="",NA(),IF(OR(C630="Smelter not listed",C630="Smelter not yet identified"),MATCH($B630&amp;$D630,'[3]Smelter Look-up'!$J:$J,0),MATCH($B630&amp;$C630,'[3]Smelter Look-up'!$J:$J,0)))</f>
        <v>#N/A</v>
      </c>
      <c r="X630" s="83">
        <f t="shared" si="28"/>
        <v>0</v>
      </c>
      <c r="AB630" s="84" t="str">
        <f t="shared" si="29"/>
        <v/>
      </c>
    </row>
    <row r="631" spans="1:28" s="83" customFormat="1" ht="20.25" customHeight="1">
      <c r="A631" s="206"/>
      <c r="B631" s="198" t="s">
        <v>236</v>
      </c>
      <c r="C631" s="199" t="s">
        <v>236</v>
      </c>
      <c r="D631" s="200"/>
      <c r="E631" s="198" t="s">
        <v>236</v>
      </c>
      <c r="F631" s="198" t="s">
        <v>236</v>
      </c>
      <c r="G631" s="198" t="s">
        <v>236</v>
      </c>
      <c r="H631" s="201" t="s">
        <v>236</v>
      </c>
      <c r="I631" s="202" t="s">
        <v>236</v>
      </c>
      <c r="J631" s="202" t="s">
        <v>236</v>
      </c>
      <c r="K631" s="203"/>
      <c r="L631" s="203"/>
      <c r="M631" s="203"/>
      <c r="N631" s="203"/>
      <c r="O631" s="203"/>
      <c r="P631" s="204"/>
      <c r="Q631" s="205"/>
      <c r="R631" s="198" t="s">
        <v>236</v>
      </c>
      <c r="S631" s="206" t="str">
        <f t="shared" ca="1" si="30"/>
        <v/>
      </c>
      <c r="T631" s="206" t="str">
        <f ca="1">IF(B631="","",IF(ISERROR(MATCH($J631,[3]SorP!$B$1:$B$6230,0)),"",INDIRECT("'SorP'!$A$"&amp;MATCH($J631,[3]SorP!$B$1:$B$6230,0))))</f>
        <v/>
      </c>
      <c r="U631" s="207"/>
      <c r="V631" s="208" t="e">
        <f>IF(C631="",NA(),IF(OR(C631="Smelter not listed",C631="Smelter not yet identified"),MATCH($B631&amp;$D631,'[3]Smelter Look-up'!$J:$J,0),MATCH($B631&amp;$C631,'[3]Smelter Look-up'!$J:$J,0)))</f>
        <v>#N/A</v>
      </c>
      <c r="X631" s="83">
        <f t="shared" si="28"/>
        <v>0</v>
      </c>
      <c r="AB631" s="84" t="str">
        <f t="shared" si="29"/>
        <v/>
      </c>
    </row>
    <row r="632" spans="1:28" s="83" customFormat="1" ht="20.25" customHeight="1">
      <c r="A632" s="206"/>
      <c r="B632" s="198" t="s">
        <v>236</v>
      </c>
      <c r="C632" s="199" t="s">
        <v>236</v>
      </c>
      <c r="D632" s="200"/>
      <c r="E632" s="198" t="s">
        <v>236</v>
      </c>
      <c r="F632" s="198" t="s">
        <v>236</v>
      </c>
      <c r="G632" s="198" t="s">
        <v>236</v>
      </c>
      <c r="H632" s="201" t="s">
        <v>236</v>
      </c>
      <c r="I632" s="202" t="s">
        <v>236</v>
      </c>
      <c r="J632" s="202" t="s">
        <v>236</v>
      </c>
      <c r="K632" s="203"/>
      <c r="L632" s="203"/>
      <c r="M632" s="203"/>
      <c r="N632" s="203"/>
      <c r="O632" s="203"/>
      <c r="P632" s="204"/>
      <c r="Q632" s="205"/>
      <c r="R632" s="198" t="s">
        <v>236</v>
      </c>
      <c r="S632" s="206" t="str">
        <f t="shared" ca="1" si="30"/>
        <v/>
      </c>
      <c r="T632" s="206" t="str">
        <f ca="1">IF(B632="","",IF(ISERROR(MATCH($J632,[3]SorP!$B$1:$B$6230,0)),"",INDIRECT("'SorP'!$A$"&amp;MATCH($J632,[3]SorP!$B$1:$B$6230,0))))</f>
        <v/>
      </c>
      <c r="U632" s="207"/>
      <c r="V632" s="208" t="e">
        <f>IF(C632="",NA(),IF(OR(C632="Smelter not listed",C632="Smelter not yet identified"),MATCH($B632&amp;$D632,'[3]Smelter Look-up'!$J:$J,0),MATCH($B632&amp;$C632,'[3]Smelter Look-up'!$J:$J,0)))</f>
        <v>#N/A</v>
      </c>
      <c r="X632" s="83">
        <f t="shared" si="28"/>
        <v>0</v>
      </c>
      <c r="AB632" s="84" t="str">
        <f t="shared" si="29"/>
        <v/>
      </c>
    </row>
    <row r="633" spans="1:28" s="83" customFormat="1" ht="20.25" customHeight="1">
      <c r="A633" s="206"/>
      <c r="B633" s="198" t="s">
        <v>236</v>
      </c>
      <c r="C633" s="199" t="s">
        <v>236</v>
      </c>
      <c r="D633" s="200"/>
      <c r="E633" s="198" t="s">
        <v>236</v>
      </c>
      <c r="F633" s="198" t="s">
        <v>236</v>
      </c>
      <c r="G633" s="198" t="s">
        <v>236</v>
      </c>
      <c r="H633" s="201" t="s">
        <v>236</v>
      </c>
      <c r="I633" s="202" t="s">
        <v>236</v>
      </c>
      <c r="J633" s="202" t="s">
        <v>236</v>
      </c>
      <c r="K633" s="203"/>
      <c r="L633" s="203"/>
      <c r="M633" s="203"/>
      <c r="N633" s="203"/>
      <c r="O633" s="203"/>
      <c r="P633" s="204"/>
      <c r="Q633" s="205"/>
      <c r="R633" s="198" t="s">
        <v>236</v>
      </c>
      <c r="S633" s="206" t="str">
        <f t="shared" ca="1" si="30"/>
        <v/>
      </c>
      <c r="T633" s="206" t="str">
        <f ca="1">IF(B633="","",IF(ISERROR(MATCH($J633,[3]SorP!$B$1:$B$6230,0)),"",INDIRECT("'SorP'!$A$"&amp;MATCH($J633,[3]SorP!$B$1:$B$6230,0))))</f>
        <v/>
      </c>
      <c r="U633" s="207"/>
      <c r="V633" s="208" t="e">
        <f>IF(C633="",NA(),IF(OR(C633="Smelter not listed",C633="Smelter not yet identified"),MATCH($B633&amp;$D633,'[3]Smelter Look-up'!$J:$J,0),MATCH($B633&amp;$C633,'[3]Smelter Look-up'!$J:$J,0)))</f>
        <v>#N/A</v>
      </c>
      <c r="X633" s="83">
        <f t="shared" si="28"/>
        <v>0</v>
      </c>
      <c r="AB633" s="84" t="str">
        <f t="shared" si="29"/>
        <v/>
      </c>
    </row>
    <row r="634" spans="1:28" s="83" customFormat="1" ht="20.25" customHeight="1">
      <c r="A634" s="206"/>
      <c r="B634" s="198" t="s">
        <v>236</v>
      </c>
      <c r="C634" s="199" t="s">
        <v>236</v>
      </c>
      <c r="D634" s="200"/>
      <c r="E634" s="198" t="s">
        <v>236</v>
      </c>
      <c r="F634" s="198" t="s">
        <v>236</v>
      </c>
      <c r="G634" s="198" t="s">
        <v>236</v>
      </c>
      <c r="H634" s="201" t="s">
        <v>236</v>
      </c>
      <c r="I634" s="202" t="s">
        <v>236</v>
      </c>
      <c r="J634" s="202" t="s">
        <v>236</v>
      </c>
      <c r="K634" s="203"/>
      <c r="L634" s="203"/>
      <c r="M634" s="203"/>
      <c r="N634" s="203"/>
      <c r="O634" s="203"/>
      <c r="P634" s="204"/>
      <c r="Q634" s="205"/>
      <c r="R634" s="198" t="s">
        <v>236</v>
      </c>
      <c r="S634" s="206" t="str">
        <f t="shared" ca="1" si="30"/>
        <v/>
      </c>
      <c r="T634" s="206" t="str">
        <f ca="1">IF(B634="","",IF(ISERROR(MATCH($J634,[3]SorP!$B$1:$B$6230,0)),"",INDIRECT("'SorP'!$A$"&amp;MATCH($J634,[3]SorP!$B$1:$B$6230,0))))</f>
        <v/>
      </c>
      <c r="U634" s="207"/>
      <c r="V634" s="208" t="e">
        <f>IF(C634="",NA(),IF(OR(C634="Smelter not listed",C634="Smelter not yet identified"),MATCH($B634&amp;$D634,'[3]Smelter Look-up'!$J:$J,0),MATCH($B634&amp;$C634,'[3]Smelter Look-up'!$J:$J,0)))</f>
        <v>#N/A</v>
      </c>
      <c r="X634" s="83">
        <f t="shared" si="28"/>
        <v>0</v>
      </c>
      <c r="AB634" s="84" t="str">
        <f t="shared" si="29"/>
        <v/>
      </c>
    </row>
    <row r="635" spans="1:28" s="83" customFormat="1" ht="20.25" customHeight="1">
      <c r="A635" s="206"/>
      <c r="B635" s="198" t="s">
        <v>236</v>
      </c>
      <c r="C635" s="199" t="s">
        <v>236</v>
      </c>
      <c r="D635" s="200"/>
      <c r="E635" s="198" t="s">
        <v>236</v>
      </c>
      <c r="F635" s="198" t="s">
        <v>236</v>
      </c>
      <c r="G635" s="198" t="s">
        <v>236</v>
      </c>
      <c r="H635" s="201" t="s">
        <v>236</v>
      </c>
      <c r="I635" s="202" t="s">
        <v>236</v>
      </c>
      <c r="J635" s="202" t="s">
        <v>236</v>
      </c>
      <c r="K635" s="203"/>
      <c r="L635" s="203"/>
      <c r="M635" s="203"/>
      <c r="N635" s="203"/>
      <c r="O635" s="203"/>
      <c r="P635" s="204"/>
      <c r="Q635" s="205"/>
      <c r="R635" s="198" t="s">
        <v>236</v>
      </c>
      <c r="S635" s="206" t="str">
        <f t="shared" ca="1" si="30"/>
        <v/>
      </c>
      <c r="T635" s="206" t="str">
        <f ca="1">IF(B635="","",IF(ISERROR(MATCH($J635,[3]SorP!$B$1:$B$6230,0)),"",INDIRECT("'SorP'!$A$"&amp;MATCH($J635,[3]SorP!$B$1:$B$6230,0))))</f>
        <v/>
      </c>
      <c r="U635" s="207"/>
      <c r="V635" s="208" t="e">
        <f>IF(C635="",NA(),IF(OR(C635="Smelter not listed",C635="Smelter not yet identified"),MATCH($B635&amp;$D635,'[3]Smelter Look-up'!$J:$J,0),MATCH($B635&amp;$C635,'[3]Smelter Look-up'!$J:$J,0)))</f>
        <v>#N/A</v>
      </c>
      <c r="X635" s="83">
        <f t="shared" si="28"/>
        <v>0</v>
      </c>
      <c r="AB635" s="84" t="str">
        <f t="shared" si="29"/>
        <v/>
      </c>
    </row>
    <row r="636" spans="1:28" s="83" customFormat="1" ht="20.25" customHeight="1">
      <c r="A636" s="206"/>
      <c r="B636" s="198" t="s">
        <v>236</v>
      </c>
      <c r="C636" s="199" t="s">
        <v>236</v>
      </c>
      <c r="D636" s="200"/>
      <c r="E636" s="198" t="s">
        <v>236</v>
      </c>
      <c r="F636" s="198" t="s">
        <v>236</v>
      </c>
      <c r="G636" s="198" t="s">
        <v>236</v>
      </c>
      <c r="H636" s="201" t="s">
        <v>236</v>
      </c>
      <c r="I636" s="202" t="s">
        <v>236</v>
      </c>
      <c r="J636" s="202" t="s">
        <v>236</v>
      </c>
      <c r="K636" s="203"/>
      <c r="L636" s="203"/>
      <c r="M636" s="203"/>
      <c r="N636" s="203"/>
      <c r="O636" s="203"/>
      <c r="P636" s="204"/>
      <c r="Q636" s="205"/>
      <c r="R636" s="198" t="s">
        <v>236</v>
      </c>
      <c r="S636" s="206" t="str">
        <f t="shared" ca="1" si="30"/>
        <v/>
      </c>
      <c r="T636" s="206" t="str">
        <f ca="1">IF(B636="","",IF(ISERROR(MATCH($J636,[3]SorP!$B$1:$B$6230,0)),"",INDIRECT("'SorP'!$A$"&amp;MATCH($J636,[3]SorP!$B$1:$B$6230,0))))</f>
        <v/>
      </c>
      <c r="U636" s="207"/>
      <c r="V636" s="208" t="e">
        <f>IF(C636="",NA(),IF(OR(C636="Smelter not listed",C636="Smelter not yet identified"),MATCH($B636&amp;$D636,'[3]Smelter Look-up'!$J:$J,0),MATCH($B636&amp;$C636,'[3]Smelter Look-up'!$J:$J,0)))</f>
        <v>#N/A</v>
      </c>
      <c r="X636" s="83">
        <f t="shared" si="28"/>
        <v>0</v>
      </c>
      <c r="AB636" s="84" t="str">
        <f t="shared" si="29"/>
        <v/>
      </c>
    </row>
    <row r="637" spans="1:28" s="83" customFormat="1" ht="20.25" customHeight="1">
      <c r="A637" s="206"/>
      <c r="B637" s="198" t="s">
        <v>236</v>
      </c>
      <c r="C637" s="199" t="s">
        <v>236</v>
      </c>
      <c r="D637" s="200"/>
      <c r="E637" s="198" t="s">
        <v>236</v>
      </c>
      <c r="F637" s="198" t="s">
        <v>236</v>
      </c>
      <c r="G637" s="198" t="s">
        <v>236</v>
      </c>
      <c r="H637" s="201" t="s">
        <v>236</v>
      </c>
      <c r="I637" s="202" t="s">
        <v>236</v>
      </c>
      <c r="J637" s="202" t="s">
        <v>236</v>
      </c>
      <c r="K637" s="203"/>
      <c r="L637" s="203"/>
      <c r="M637" s="203"/>
      <c r="N637" s="203"/>
      <c r="O637" s="203"/>
      <c r="P637" s="204"/>
      <c r="Q637" s="205"/>
      <c r="R637" s="198" t="s">
        <v>236</v>
      </c>
      <c r="S637" s="206" t="str">
        <f t="shared" ca="1" si="30"/>
        <v/>
      </c>
      <c r="T637" s="206" t="str">
        <f ca="1">IF(B637="","",IF(ISERROR(MATCH($J637,[3]SorP!$B$1:$B$6230,0)),"",INDIRECT("'SorP'!$A$"&amp;MATCH($J637,[3]SorP!$B$1:$B$6230,0))))</f>
        <v/>
      </c>
      <c r="U637" s="207"/>
      <c r="V637" s="208" t="e">
        <f>IF(C637="",NA(),IF(OR(C637="Smelter not listed",C637="Smelter not yet identified"),MATCH($B637&amp;$D637,'[3]Smelter Look-up'!$J:$J,0),MATCH($B637&amp;$C637,'[3]Smelter Look-up'!$J:$J,0)))</f>
        <v>#N/A</v>
      </c>
      <c r="X637" s="83">
        <f t="shared" si="28"/>
        <v>0</v>
      </c>
      <c r="AB637" s="84" t="str">
        <f t="shared" si="29"/>
        <v/>
      </c>
    </row>
    <row r="638" spans="1:28" s="83" customFormat="1" ht="20.25" customHeight="1">
      <c r="A638" s="206"/>
      <c r="B638" s="198" t="s">
        <v>236</v>
      </c>
      <c r="C638" s="199" t="s">
        <v>236</v>
      </c>
      <c r="D638" s="200"/>
      <c r="E638" s="198" t="s">
        <v>236</v>
      </c>
      <c r="F638" s="198" t="s">
        <v>236</v>
      </c>
      <c r="G638" s="198" t="s">
        <v>236</v>
      </c>
      <c r="H638" s="201" t="s">
        <v>236</v>
      </c>
      <c r="I638" s="202" t="s">
        <v>236</v>
      </c>
      <c r="J638" s="202" t="s">
        <v>236</v>
      </c>
      <c r="K638" s="203"/>
      <c r="L638" s="203"/>
      <c r="M638" s="203"/>
      <c r="N638" s="203"/>
      <c r="O638" s="203"/>
      <c r="P638" s="204"/>
      <c r="Q638" s="205"/>
      <c r="R638" s="198" t="s">
        <v>236</v>
      </c>
      <c r="S638" s="206" t="str">
        <f t="shared" ca="1" si="30"/>
        <v/>
      </c>
      <c r="T638" s="206" t="str">
        <f ca="1">IF(B638="","",IF(ISERROR(MATCH($J638,[3]SorP!$B$1:$B$6230,0)),"",INDIRECT("'SorP'!$A$"&amp;MATCH($J638,[3]SorP!$B$1:$B$6230,0))))</f>
        <v/>
      </c>
      <c r="U638" s="207"/>
      <c r="V638" s="208" t="e">
        <f>IF(C638="",NA(),IF(OR(C638="Smelter not listed",C638="Smelter not yet identified"),MATCH($B638&amp;$D638,'[3]Smelter Look-up'!$J:$J,0),MATCH($B638&amp;$C638,'[3]Smelter Look-up'!$J:$J,0)))</f>
        <v>#N/A</v>
      </c>
      <c r="X638" s="83">
        <f t="shared" si="28"/>
        <v>0</v>
      </c>
      <c r="AB638" s="84" t="str">
        <f t="shared" si="29"/>
        <v/>
      </c>
    </row>
    <row r="639" spans="1:28" s="83" customFormat="1" ht="20.25" customHeight="1">
      <c r="A639" s="206"/>
      <c r="B639" s="198" t="s">
        <v>236</v>
      </c>
      <c r="C639" s="199" t="s">
        <v>236</v>
      </c>
      <c r="D639" s="200"/>
      <c r="E639" s="198" t="s">
        <v>236</v>
      </c>
      <c r="F639" s="198" t="s">
        <v>236</v>
      </c>
      <c r="G639" s="198" t="s">
        <v>236</v>
      </c>
      <c r="H639" s="201" t="s">
        <v>236</v>
      </c>
      <c r="I639" s="202" t="s">
        <v>236</v>
      </c>
      <c r="J639" s="202" t="s">
        <v>236</v>
      </c>
      <c r="K639" s="203"/>
      <c r="L639" s="203"/>
      <c r="M639" s="203"/>
      <c r="N639" s="203"/>
      <c r="O639" s="203"/>
      <c r="P639" s="204"/>
      <c r="Q639" s="205"/>
      <c r="R639" s="198" t="s">
        <v>236</v>
      </c>
      <c r="S639" s="206" t="str">
        <f t="shared" ca="1" si="30"/>
        <v/>
      </c>
      <c r="T639" s="206" t="str">
        <f ca="1">IF(B639="","",IF(ISERROR(MATCH($J639,[3]SorP!$B$1:$B$6230,0)),"",INDIRECT("'SorP'!$A$"&amp;MATCH($J639,[3]SorP!$B$1:$B$6230,0))))</f>
        <v/>
      </c>
      <c r="U639" s="207"/>
      <c r="V639" s="208" t="e">
        <f>IF(C639="",NA(),IF(OR(C639="Smelter not listed",C639="Smelter not yet identified"),MATCH($B639&amp;$D639,'[3]Smelter Look-up'!$J:$J,0),MATCH($B639&amp;$C639,'[3]Smelter Look-up'!$J:$J,0)))</f>
        <v>#N/A</v>
      </c>
      <c r="X639" s="83">
        <f t="shared" si="28"/>
        <v>0</v>
      </c>
      <c r="AB639" s="84" t="str">
        <f t="shared" si="29"/>
        <v/>
      </c>
    </row>
    <row r="640" spans="1:28" s="83" customFormat="1" ht="20.25" customHeight="1">
      <c r="A640" s="206"/>
      <c r="B640" s="198" t="s">
        <v>236</v>
      </c>
      <c r="C640" s="199" t="s">
        <v>236</v>
      </c>
      <c r="D640" s="200"/>
      <c r="E640" s="198" t="s">
        <v>236</v>
      </c>
      <c r="F640" s="198" t="s">
        <v>236</v>
      </c>
      <c r="G640" s="198" t="s">
        <v>236</v>
      </c>
      <c r="H640" s="201" t="s">
        <v>236</v>
      </c>
      <c r="I640" s="202" t="s">
        <v>236</v>
      </c>
      <c r="J640" s="202" t="s">
        <v>236</v>
      </c>
      <c r="K640" s="203"/>
      <c r="L640" s="203"/>
      <c r="M640" s="203"/>
      <c r="N640" s="203"/>
      <c r="O640" s="203"/>
      <c r="P640" s="204"/>
      <c r="Q640" s="205"/>
      <c r="R640" s="198" t="s">
        <v>236</v>
      </c>
      <c r="S640" s="206" t="str">
        <f t="shared" ca="1" si="30"/>
        <v/>
      </c>
      <c r="T640" s="206" t="str">
        <f ca="1">IF(B640="","",IF(ISERROR(MATCH($J640,[3]SorP!$B$1:$B$6230,0)),"",INDIRECT("'SorP'!$A$"&amp;MATCH($J640,[3]SorP!$B$1:$B$6230,0))))</f>
        <v/>
      </c>
      <c r="U640" s="207"/>
      <c r="V640" s="208" t="e">
        <f>IF(C640="",NA(),IF(OR(C640="Smelter not listed",C640="Smelter not yet identified"),MATCH($B640&amp;$D640,'[3]Smelter Look-up'!$J:$J,0),MATCH($B640&amp;$C640,'[3]Smelter Look-up'!$J:$J,0)))</f>
        <v>#N/A</v>
      </c>
      <c r="X640" s="83">
        <f t="shared" si="28"/>
        <v>0</v>
      </c>
      <c r="AB640" s="84" t="str">
        <f t="shared" si="29"/>
        <v/>
      </c>
    </row>
    <row r="641" spans="1:28" s="83" customFormat="1" ht="20.25" customHeight="1">
      <c r="A641" s="206"/>
      <c r="B641" s="198" t="s">
        <v>236</v>
      </c>
      <c r="C641" s="199" t="s">
        <v>236</v>
      </c>
      <c r="D641" s="200"/>
      <c r="E641" s="198" t="s">
        <v>236</v>
      </c>
      <c r="F641" s="198" t="s">
        <v>236</v>
      </c>
      <c r="G641" s="198" t="s">
        <v>236</v>
      </c>
      <c r="H641" s="201" t="s">
        <v>236</v>
      </c>
      <c r="I641" s="202" t="s">
        <v>236</v>
      </c>
      <c r="J641" s="202" t="s">
        <v>236</v>
      </c>
      <c r="K641" s="203"/>
      <c r="L641" s="203"/>
      <c r="M641" s="203"/>
      <c r="N641" s="203"/>
      <c r="O641" s="203"/>
      <c r="P641" s="204"/>
      <c r="Q641" s="205"/>
      <c r="R641" s="198" t="s">
        <v>236</v>
      </c>
      <c r="S641" s="206" t="str">
        <f t="shared" ca="1" si="30"/>
        <v/>
      </c>
      <c r="T641" s="206" t="str">
        <f ca="1">IF(B641="","",IF(ISERROR(MATCH($J641,[3]SorP!$B$1:$B$6230,0)),"",INDIRECT("'SorP'!$A$"&amp;MATCH($J641,[3]SorP!$B$1:$B$6230,0))))</f>
        <v/>
      </c>
      <c r="U641" s="207"/>
      <c r="V641" s="208" t="e">
        <f>IF(C641="",NA(),IF(OR(C641="Smelter not listed",C641="Smelter not yet identified"),MATCH($B641&amp;$D641,'[3]Smelter Look-up'!$J:$J,0),MATCH($B641&amp;$C641,'[3]Smelter Look-up'!$J:$J,0)))</f>
        <v>#N/A</v>
      </c>
      <c r="X641" s="83">
        <f t="shared" si="28"/>
        <v>0</v>
      </c>
      <c r="AB641" s="84" t="str">
        <f t="shared" si="29"/>
        <v/>
      </c>
    </row>
    <row r="642" spans="1:28" s="83" customFormat="1" ht="20.25" customHeight="1">
      <c r="A642" s="206"/>
      <c r="B642" s="198" t="s">
        <v>236</v>
      </c>
      <c r="C642" s="199" t="s">
        <v>236</v>
      </c>
      <c r="D642" s="200"/>
      <c r="E642" s="198" t="s">
        <v>236</v>
      </c>
      <c r="F642" s="198" t="s">
        <v>236</v>
      </c>
      <c r="G642" s="198" t="s">
        <v>236</v>
      </c>
      <c r="H642" s="201" t="s">
        <v>236</v>
      </c>
      <c r="I642" s="202" t="s">
        <v>236</v>
      </c>
      <c r="J642" s="202" t="s">
        <v>236</v>
      </c>
      <c r="K642" s="203"/>
      <c r="L642" s="203"/>
      <c r="M642" s="203"/>
      <c r="N642" s="203"/>
      <c r="O642" s="203"/>
      <c r="P642" s="204"/>
      <c r="Q642" s="205"/>
      <c r="R642" s="198" t="s">
        <v>236</v>
      </c>
      <c r="S642" s="206" t="str">
        <f t="shared" ca="1" si="30"/>
        <v/>
      </c>
      <c r="T642" s="206" t="str">
        <f ca="1">IF(B642="","",IF(ISERROR(MATCH($J642,[3]SorP!$B$1:$B$6230,0)),"",INDIRECT("'SorP'!$A$"&amp;MATCH($J642,[3]SorP!$B$1:$B$6230,0))))</f>
        <v/>
      </c>
      <c r="U642" s="207"/>
      <c r="V642" s="208" t="e">
        <f>IF(C642="",NA(),IF(OR(C642="Smelter not listed",C642="Smelter not yet identified"),MATCH($B642&amp;$D642,'[3]Smelter Look-up'!$J:$J,0),MATCH($B642&amp;$C642,'[3]Smelter Look-up'!$J:$J,0)))</f>
        <v>#N/A</v>
      </c>
      <c r="X642" s="83">
        <f t="shared" si="28"/>
        <v>0</v>
      </c>
      <c r="AB642" s="84" t="str">
        <f t="shared" si="29"/>
        <v/>
      </c>
    </row>
    <row r="643" spans="1:28" s="83" customFormat="1" ht="20.25" customHeight="1">
      <c r="A643" s="206"/>
      <c r="B643" s="198" t="s">
        <v>236</v>
      </c>
      <c r="C643" s="199" t="s">
        <v>236</v>
      </c>
      <c r="D643" s="200"/>
      <c r="E643" s="198" t="s">
        <v>236</v>
      </c>
      <c r="F643" s="198" t="s">
        <v>236</v>
      </c>
      <c r="G643" s="198" t="s">
        <v>236</v>
      </c>
      <c r="H643" s="201" t="s">
        <v>236</v>
      </c>
      <c r="I643" s="202" t="s">
        <v>236</v>
      </c>
      <c r="J643" s="202" t="s">
        <v>236</v>
      </c>
      <c r="K643" s="203"/>
      <c r="L643" s="203"/>
      <c r="M643" s="203"/>
      <c r="N643" s="203"/>
      <c r="O643" s="203"/>
      <c r="P643" s="204"/>
      <c r="Q643" s="205"/>
      <c r="R643" s="198" t="s">
        <v>236</v>
      </c>
      <c r="S643" s="206" t="str">
        <f t="shared" ca="1" si="30"/>
        <v/>
      </c>
      <c r="T643" s="206" t="str">
        <f ca="1">IF(B643="","",IF(ISERROR(MATCH($J643,[3]SorP!$B$1:$B$6230,0)),"",INDIRECT("'SorP'!$A$"&amp;MATCH($J643,[3]SorP!$B$1:$B$6230,0))))</f>
        <v/>
      </c>
      <c r="U643" s="207"/>
      <c r="V643" s="208" t="e">
        <f>IF(C643="",NA(),IF(OR(C643="Smelter not listed",C643="Smelter not yet identified"),MATCH($B643&amp;$D643,'[3]Smelter Look-up'!$J:$J,0),MATCH($B643&amp;$C643,'[3]Smelter Look-up'!$J:$J,0)))</f>
        <v>#N/A</v>
      </c>
      <c r="X643" s="83">
        <f t="shared" si="28"/>
        <v>0</v>
      </c>
      <c r="AB643" s="84" t="str">
        <f t="shared" si="29"/>
        <v/>
      </c>
    </row>
    <row r="644" spans="1:28" s="83" customFormat="1" ht="20.25" customHeight="1">
      <c r="A644" s="206"/>
      <c r="B644" s="198" t="s">
        <v>236</v>
      </c>
      <c r="C644" s="199" t="s">
        <v>236</v>
      </c>
      <c r="D644" s="200"/>
      <c r="E644" s="198" t="s">
        <v>236</v>
      </c>
      <c r="F644" s="198" t="s">
        <v>236</v>
      </c>
      <c r="G644" s="198" t="s">
        <v>236</v>
      </c>
      <c r="H644" s="201" t="s">
        <v>236</v>
      </c>
      <c r="I644" s="202" t="s">
        <v>236</v>
      </c>
      <c r="J644" s="202" t="s">
        <v>236</v>
      </c>
      <c r="K644" s="203"/>
      <c r="L644" s="203"/>
      <c r="M644" s="203"/>
      <c r="N644" s="203"/>
      <c r="O644" s="203"/>
      <c r="P644" s="204"/>
      <c r="Q644" s="205"/>
      <c r="R644" s="198" t="s">
        <v>236</v>
      </c>
      <c r="S644" s="206" t="str">
        <f t="shared" ca="1" si="30"/>
        <v/>
      </c>
      <c r="T644" s="206" t="str">
        <f ca="1">IF(B644="","",IF(ISERROR(MATCH($J644,[3]SorP!$B$1:$B$6230,0)),"",INDIRECT("'SorP'!$A$"&amp;MATCH($J644,[3]SorP!$B$1:$B$6230,0))))</f>
        <v/>
      </c>
      <c r="U644" s="207"/>
      <c r="V644" s="208" t="e">
        <f>IF(C644="",NA(),IF(OR(C644="Smelter not listed",C644="Smelter not yet identified"),MATCH($B644&amp;$D644,'[3]Smelter Look-up'!$J:$J,0),MATCH($B644&amp;$C644,'[3]Smelter Look-up'!$J:$J,0)))</f>
        <v>#N/A</v>
      </c>
      <c r="X644" s="83">
        <f t="shared" si="28"/>
        <v>0</v>
      </c>
      <c r="AB644" s="84" t="str">
        <f t="shared" si="29"/>
        <v/>
      </c>
    </row>
    <row r="645" spans="1:28" s="83" customFormat="1" ht="20.25" customHeight="1">
      <c r="A645" s="206"/>
      <c r="B645" s="198" t="s">
        <v>236</v>
      </c>
      <c r="C645" s="199" t="s">
        <v>236</v>
      </c>
      <c r="D645" s="200"/>
      <c r="E645" s="198" t="s">
        <v>236</v>
      </c>
      <c r="F645" s="198" t="s">
        <v>236</v>
      </c>
      <c r="G645" s="198" t="s">
        <v>236</v>
      </c>
      <c r="H645" s="201" t="s">
        <v>236</v>
      </c>
      <c r="I645" s="202" t="s">
        <v>236</v>
      </c>
      <c r="J645" s="202" t="s">
        <v>236</v>
      </c>
      <c r="K645" s="203"/>
      <c r="L645" s="203"/>
      <c r="M645" s="203"/>
      <c r="N645" s="203"/>
      <c r="O645" s="203"/>
      <c r="P645" s="204"/>
      <c r="Q645" s="205"/>
      <c r="R645" s="198" t="s">
        <v>236</v>
      </c>
      <c r="S645" s="206" t="str">
        <f t="shared" ca="1" si="30"/>
        <v/>
      </c>
      <c r="T645" s="206" t="str">
        <f ca="1">IF(B645="","",IF(ISERROR(MATCH($J645,[3]SorP!$B$1:$B$6230,0)),"",INDIRECT("'SorP'!$A$"&amp;MATCH($J645,[3]SorP!$B$1:$B$6230,0))))</f>
        <v/>
      </c>
      <c r="U645" s="207"/>
      <c r="V645" s="208" t="e">
        <f>IF(C645="",NA(),IF(OR(C645="Smelter not listed",C645="Smelter not yet identified"),MATCH($B645&amp;$D645,'[3]Smelter Look-up'!$J:$J,0),MATCH($B645&amp;$C645,'[3]Smelter Look-up'!$J:$J,0)))</f>
        <v>#N/A</v>
      </c>
      <c r="X645" s="83">
        <f t="shared" ref="X645:X708" si="31">IF(AND(C645="Smelter not listed",OR(LEN(D645)=0,LEN(E645)=0)),1,0)</f>
        <v>0</v>
      </c>
      <c r="AB645" s="84" t="str">
        <f t="shared" ref="AB645:AB708" si="32">B645&amp;C645</f>
        <v/>
      </c>
    </row>
    <row r="646" spans="1:28" s="83" customFormat="1" ht="20.25" customHeight="1">
      <c r="A646" s="206"/>
      <c r="B646" s="198" t="s">
        <v>236</v>
      </c>
      <c r="C646" s="199" t="s">
        <v>236</v>
      </c>
      <c r="D646" s="200"/>
      <c r="E646" s="198" t="s">
        <v>236</v>
      </c>
      <c r="F646" s="198" t="s">
        <v>236</v>
      </c>
      <c r="G646" s="198" t="s">
        <v>236</v>
      </c>
      <c r="H646" s="201" t="s">
        <v>236</v>
      </c>
      <c r="I646" s="202" t="s">
        <v>236</v>
      </c>
      <c r="J646" s="202" t="s">
        <v>236</v>
      </c>
      <c r="K646" s="203"/>
      <c r="L646" s="203"/>
      <c r="M646" s="203"/>
      <c r="N646" s="203"/>
      <c r="O646" s="203"/>
      <c r="P646" s="204"/>
      <c r="Q646" s="205"/>
      <c r="R646" s="198" t="s">
        <v>236</v>
      </c>
      <c r="S646" s="206" t="str">
        <f t="shared" ca="1" si="30"/>
        <v/>
      </c>
      <c r="T646" s="206" t="str">
        <f ca="1">IF(B646="","",IF(ISERROR(MATCH($J646,[3]SorP!$B$1:$B$6230,0)),"",INDIRECT("'SorP'!$A$"&amp;MATCH($J646,[3]SorP!$B$1:$B$6230,0))))</f>
        <v/>
      </c>
      <c r="U646" s="207"/>
      <c r="V646" s="208" t="e">
        <f>IF(C646="",NA(),IF(OR(C646="Smelter not listed",C646="Smelter not yet identified"),MATCH($B646&amp;$D646,'[3]Smelter Look-up'!$J:$J,0),MATCH($B646&amp;$C646,'[3]Smelter Look-up'!$J:$J,0)))</f>
        <v>#N/A</v>
      </c>
      <c r="X646" s="83">
        <f t="shared" si="31"/>
        <v>0</v>
      </c>
      <c r="AB646" s="84" t="str">
        <f t="shared" si="32"/>
        <v/>
      </c>
    </row>
    <row r="647" spans="1:28" s="83" customFormat="1" ht="20.25" customHeight="1">
      <c r="A647" s="206"/>
      <c r="B647" s="198" t="s">
        <v>236</v>
      </c>
      <c r="C647" s="199" t="s">
        <v>236</v>
      </c>
      <c r="D647" s="200"/>
      <c r="E647" s="198" t="s">
        <v>236</v>
      </c>
      <c r="F647" s="198" t="s">
        <v>236</v>
      </c>
      <c r="G647" s="198" t="s">
        <v>236</v>
      </c>
      <c r="H647" s="201" t="s">
        <v>236</v>
      </c>
      <c r="I647" s="202" t="s">
        <v>236</v>
      </c>
      <c r="J647" s="202" t="s">
        <v>236</v>
      </c>
      <c r="K647" s="203"/>
      <c r="L647" s="203"/>
      <c r="M647" s="203"/>
      <c r="N647" s="203"/>
      <c r="O647" s="203"/>
      <c r="P647" s="204"/>
      <c r="Q647" s="205"/>
      <c r="R647" s="198" t="s">
        <v>236</v>
      </c>
      <c r="S647" s="206" t="str">
        <f t="shared" ca="1" si="30"/>
        <v/>
      </c>
      <c r="T647" s="206" t="str">
        <f ca="1">IF(B647="","",IF(ISERROR(MATCH($J647,[3]SorP!$B$1:$B$6230,0)),"",INDIRECT("'SorP'!$A$"&amp;MATCH($J647,[3]SorP!$B$1:$B$6230,0))))</f>
        <v/>
      </c>
      <c r="U647" s="207"/>
      <c r="V647" s="208" t="e">
        <f>IF(C647="",NA(),IF(OR(C647="Smelter not listed",C647="Smelter not yet identified"),MATCH($B647&amp;$D647,'[3]Smelter Look-up'!$J:$J,0),MATCH($B647&amp;$C647,'[3]Smelter Look-up'!$J:$J,0)))</f>
        <v>#N/A</v>
      </c>
      <c r="X647" s="83">
        <f t="shared" si="31"/>
        <v>0</v>
      </c>
      <c r="AB647" s="84" t="str">
        <f t="shared" si="32"/>
        <v/>
      </c>
    </row>
    <row r="648" spans="1:28" s="83" customFormat="1" ht="20.25" customHeight="1">
      <c r="A648" s="206"/>
      <c r="B648" s="198" t="s">
        <v>236</v>
      </c>
      <c r="C648" s="199" t="s">
        <v>236</v>
      </c>
      <c r="D648" s="200"/>
      <c r="E648" s="198" t="s">
        <v>236</v>
      </c>
      <c r="F648" s="198" t="s">
        <v>236</v>
      </c>
      <c r="G648" s="198" t="s">
        <v>236</v>
      </c>
      <c r="H648" s="201" t="s">
        <v>236</v>
      </c>
      <c r="I648" s="202" t="s">
        <v>236</v>
      </c>
      <c r="J648" s="202" t="s">
        <v>236</v>
      </c>
      <c r="K648" s="203"/>
      <c r="L648" s="203"/>
      <c r="M648" s="203"/>
      <c r="N648" s="203"/>
      <c r="O648" s="203"/>
      <c r="P648" s="204"/>
      <c r="Q648" s="205"/>
      <c r="R648" s="198" t="s">
        <v>236</v>
      </c>
      <c r="S648" s="206" t="str">
        <f t="shared" ca="1" si="30"/>
        <v/>
      </c>
      <c r="T648" s="206" t="str">
        <f ca="1">IF(B648="","",IF(ISERROR(MATCH($J648,[3]SorP!$B$1:$B$6230,0)),"",INDIRECT("'SorP'!$A$"&amp;MATCH($J648,[3]SorP!$B$1:$B$6230,0))))</f>
        <v/>
      </c>
      <c r="U648" s="207"/>
      <c r="V648" s="208" t="e">
        <f>IF(C648="",NA(),IF(OR(C648="Smelter not listed",C648="Smelter not yet identified"),MATCH($B648&amp;$D648,'[3]Smelter Look-up'!$J:$J,0),MATCH($B648&amp;$C648,'[3]Smelter Look-up'!$J:$J,0)))</f>
        <v>#N/A</v>
      </c>
      <c r="X648" s="83">
        <f t="shared" si="31"/>
        <v>0</v>
      </c>
      <c r="AB648" s="84" t="str">
        <f t="shared" si="32"/>
        <v/>
      </c>
    </row>
    <row r="649" spans="1:28" s="83" customFormat="1" ht="20.25" customHeight="1">
      <c r="A649" s="206"/>
      <c r="B649" s="198" t="s">
        <v>236</v>
      </c>
      <c r="C649" s="199" t="s">
        <v>236</v>
      </c>
      <c r="D649" s="200"/>
      <c r="E649" s="198" t="s">
        <v>236</v>
      </c>
      <c r="F649" s="198" t="s">
        <v>236</v>
      </c>
      <c r="G649" s="198" t="s">
        <v>236</v>
      </c>
      <c r="H649" s="201" t="s">
        <v>236</v>
      </c>
      <c r="I649" s="202" t="s">
        <v>236</v>
      </c>
      <c r="J649" s="202" t="s">
        <v>236</v>
      </c>
      <c r="K649" s="203"/>
      <c r="L649" s="203"/>
      <c r="M649" s="203"/>
      <c r="N649" s="203"/>
      <c r="O649" s="203"/>
      <c r="P649" s="204"/>
      <c r="Q649" s="205"/>
      <c r="R649" s="198" t="s">
        <v>236</v>
      </c>
      <c r="S649" s="206" t="str">
        <f t="shared" ca="1" si="30"/>
        <v/>
      </c>
      <c r="T649" s="206" t="str">
        <f ca="1">IF(B649="","",IF(ISERROR(MATCH($J649,[3]SorP!$B$1:$B$6230,0)),"",INDIRECT("'SorP'!$A$"&amp;MATCH($J649,[3]SorP!$B$1:$B$6230,0))))</f>
        <v/>
      </c>
      <c r="U649" s="207"/>
      <c r="V649" s="208" t="e">
        <f>IF(C649="",NA(),IF(OR(C649="Smelter not listed",C649="Smelter not yet identified"),MATCH($B649&amp;$D649,'[3]Smelter Look-up'!$J:$J,0),MATCH($B649&amp;$C649,'[3]Smelter Look-up'!$J:$J,0)))</f>
        <v>#N/A</v>
      </c>
      <c r="X649" s="83">
        <f t="shared" si="31"/>
        <v>0</v>
      </c>
      <c r="AB649" s="84" t="str">
        <f t="shared" si="32"/>
        <v/>
      </c>
    </row>
    <row r="650" spans="1:28" s="83" customFormat="1" ht="20.25" customHeight="1">
      <c r="A650" s="206"/>
      <c r="B650" s="198" t="s">
        <v>236</v>
      </c>
      <c r="C650" s="199" t="s">
        <v>236</v>
      </c>
      <c r="D650" s="200"/>
      <c r="E650" s="198" t="s">
        <v>236</v>
      </c>
      <c r="F650" s="198" t="s">
        <v>236</v>
      </c>
      <c r="G650" s="198" t="s">
        <v>236</v>
      </c>
      <c r="H650" s="201" t="s">
        <v>236</v>
      </c>
      <c r="I650" s="202" t="s">
        <v>236</v>
      </c>
      <c r="J650" s="202" t="s">
        <v>236</v>
      </c>
      <c r="K650" s="203"/>
      <c r="L650" s="203"/>
      <c r="M650" s="203"/>
      <c r="N650" s="203"/>
      <c r="O650" s="203"/>
      <c r="P650" s="204"/>
      <c r="Q650" s="205"/>
      <c r="R650" s="198" t="s">
        <v>236</v>
      </c>
      <c r="S650" s="206" t="str">
        <f t="shared" ca="1" si="30"/>
        <v/>
      </c>
      <c r="T650" s="206" t="str">
        <f ca="1">IF(B650="","",IF(ISERROR(MATCH($J650,[3]SorP!$B$1:$B$6230,0)),"",INDIRECT("'SorP'!$A$"&amp;MATCH($J650,[3]SorP!$B$1:$B$6230,0))))</f>
        <v/>
      </c>
      <c r="U650" s="207"/>
      <c r="V650" s="208" t="e">
        <f>IF(C650="",NA(),IF(OR(C650="Smelter not listed",C650="Smelter not yet identified"),MATCH($B650&amp;$D650,'[3]Smelter Look-up'!$J:$J,0),MATCH($B650&amp;$C650,'[3]Smelter Look-up'!$J:$J,0)))</f>
        <v>#N/A</v>
      </c>
      <c r="X650" s="83">
        <f t="shared" si="31"/>
        <v>0</v>
      </c>
      <c r="AB650" s="84" t="str">
        <f t="shared" si="32"/>
        <v/>
      </c>
    </row>
    <row r="651" spans="1:28" s="83" customFormat="1" ht="20.25" customHeight="1">
      <c r="A651" s="206"/>
      <c r="B651" s="198" t="s">
        <v>236</v>
      </c>
      <c r="C651" s="199" t="s">
        <v>236</v>
      </c>
      <c r="D651" s="200"/>
      <c r="E651" s="198" t="s">
        <v>236</v>
      </c>
      <c r="F651" s="198" t="s">
        <v>236</v>
      </c>
      <c r="G651" s="198" t="s">
        <v>236</v>
      </c>
      <c r="H651" s="201" t="s">
        <v>236</v>
      </c>
      <c r="I651" s="202" t="s">
        <v>236</v>
      </c>
      <c r="J651" s="202" t="s">
        <v>236</v>
      </c>
      <c r="K651" s="203"/>
      <c r="L651" s="203"/>
      <c r="M651" s="203"/>
      <c r="N651" s="203"/>
      <c r="O651" s="203"/>
      <c r="P651" s="204"/>
      <c r="Q651" s="205"/>
      <c r="R651" s="198" t="s">
        <v>236</v>
      </c>
      <c r="S651" s="206" t="str">
        <f t="shared" ca="1" si="30"/>
        <v/>
      </c>
      <c r="T651" s="206" t="str">
        <f ca="1">IF(B651="","",IF(ISERROR(MATCH($J651,[3]SorP!$B$1:$B$6230,0)),"",INDIRECT("'SorP'!$A$"&amp;MATCH($J651,[3]SorP!$B$1:$B$6230,0))))</f>
        <v/>
      </c>
      <c r="U651" s="207"/>
      <c r="V651" s="208" t="e">
        <f>IF(C651="",NA(),IF(OR(C651="Smelter not listed",C651="Smelter not yet identified"),MATCH($B651&amp;$D651,'[3]Smelter Look-up'!$J:$J,0),MATCH($B651&amp;$C651,'[3]Smelter Look-up'!$J:$J,0)))</f>
        <v>#N/A</v>
      </c>
      <c r="X651" s="83">
        <f t="shared" si="31"/>
        <v>0</v>
      </c>
      <c r="AB651" s="84" t="str">
        <f t="shared" si="32"/>
        <v/>
      </c>
    </row>
    <row r="652" spans="1:28" s="83" customFormat="1" ht="20.25" customHeight="1">
      <c r="A652" s="206"/>
      <c r="B652" s="198" t="s">
        <v>236</v>
      </c>
      <c r="C652" s="199" t="s">
        <v>236</v>
      </c>
      <c r="D652" s="200"/>
      <c r="E652" s="198" t="s">
        <v>236</v>
      </c>
      <c r="F652" s="198" t="s">
        <v>236</v>
      </c>
      <c r="G652" s="198" t="s">
        <v>236</v>
      </c>
      <c r="H652" s="201" t="s">
        <v>236</v>
      </c>
      <c r="I652" s="202" t="s">
        <v>236</v>
      </c>
      <c r="J652" s="202" t="s">
        <v>236</v>
      </c>
      <c r="K652" s="203"/>
      <c r="L652" s="203"/>
      <c r="M652" s="203"/>
      <c r="N652" s="203"/>
      <c r="O652" s="203"/>
      <c r="P652" s="204"/>
      <c r="Q652" s="205"/>
      <c r="R652" s="198" t="s">
        <v>236</v>
      </c>
      <c r="S652" s="206" t="str">
        <f t="shared" ca="1" si="30"/>
        <v/>
      </c>
      <c r="T652" s="206" t="str">
        <f ca="1">IF(B652="","",IF(ISERROR(MATCH($J652,[3]SorP!$B$1:$B$6230,0)),"",INDIRECT("'SorP'!$A$"&amp;MATCH($J652,[3]SorP!$B$1:$B$6230,0))))</f>
        <v/>
      </c>
      <c r="U652" s="207"/>
      <c r="V652" s="208" t="e">
        <f>IF(C652="",NA(),IF(OR(C652="Smelter not listed",C652="Smelter not yet identified"),MATCH($B652&amp;$D652,'[3]Smelter Look-up'!$J:$J,0),MATCH($B652&amp;$C652,'[3]Smelter Look-up'!$J:$J,0)))</f>
        <v>#N/A</v>
      </c>
      <c r="X652" s="83">
        <f t="shared" si="31"/>
        <v>0</v>
      </c>
      <c r="AB652" s="84" t="str">
        <f t="shared" si="32"/>
        <v/>
      </c>
    </row>
    <row r="653" spans="1:28" s="83" customFormat="1" ht="20.25" customHeight="1">
      <c r="A653" s="206"/>
      <c r="B653" s="198" t="s">
        <v>236</v>
      </c>
      <c r="C653" s="199" t="s">
        <v>236</v>
      </c>
      <c r="D653" s="200"/>
      <c r="E653" s="198" t="s">
        <v>236</v>
      </c>
      <c r="F653" s="198" t="s">
        <v>236</v>
      </c>
      <c r="G653" s="198" t="s">
        <v>236</v>
      </c>
      <c r="H653" s="201" t="s">
        <v>236</v>
      </c>
      <c r="I653" s="202" t="s">
        <v>236</v>
      </c>
      <c r="J653" s="202" t="s">
        <v>236</v>
      </c>
      <c r="K653" s="203"/>
      <c r="L653" s="203"/>
      <c r="M653" s="203"/>
      <c r="N653" s="203"/>
      <c r="O653" s="203"/>
      <c r="P653" s="204"/>
      <c r="Q653" s="205"/>
      <c r="R653" s="198" t="s">
        <v>236</v>
      </c>
      <c r="S653" s="206" t="str">
        <f t="shared" ca="1" si="30"/>
        <v/>
      </c>
      <c r="T653" s="206" t="str">
        <f ca="1">IF(B653="","",IF(ISERROR(MATCH($J653,[3]SorP!$B$1:$B$6230,0)),"",INDIRECT("'SorP'!$A$"&amp;MATCH($J653,[3]SorP!$B$1:$B$6230,0))))</f>
        <v/>
      </c>
      <c r="U653" s="207"/>
      <c r="V653" s="208" t="e">
        <f>IF(C653="",NA(),IF(OR(C653="Smelter not listed",C653="Smelter not yet identified"),MATCH($B653&amp;$D653,'[3]Smelter Look-up'!$J:$J,0),MATCH($B653&amp;$C653,'[3]Smelter Look-up'!$J:$J,0)))</f>
        <v>#N/A</v>
      </c>
      <c r="X653" s="83">
        <f t="shared" si="31"/>
        <v>0</v>
      </c>
      <c r="AB653" s="84" t="str">
        <f t="shared" si="32"/>
        <v/>
      </c>
    </row>
    <row r="654" spans="1:28" s="83" customFormat="1" ht="20.25" customHeight="1">
      <c r="A654" s="206"/>
      <c r="B654" s="198" t="s">
        <v>236</v>
      </c>
      <c r="C654" s="199" t="s">
        <v>236</v>
      </c>
      <c r="D654" s="200"/>
      <c r="E654" s="198" t="s">
        <v>236</v>
      </c>
      <c r="F654" s="198" t="s">
        <v>236</v>
      </c>
      <c r="G654" s="198" t="s">
        <v>236</v>
      </c>
      <c r="H654" s="201" t="s">
        <v>236</v>
      </c>
      <c r="I654" s="202" t="s">
        <v>236</v>
      </c>
      <c r="J654" s="202" t="s">
        <v>236</v>
      </c>
      <c r="K654" s="203"/>
      <c r="L654" s="203"/>
      <c r="M654" s="203"/>
      <c r="N654" s="203"/>
      <c r="O654" s="203"/>
      <c r="P654" s="204"/>
      <c r="Q654" s="205"/>
      <c r="R654" s="198" t="s">
        <v>236</v>
      </c>
      <c r="S654" s="206" t="str">
        <f t="shared" ca="1" si="30"/>
        <v/>
      </c>
      <c r="T654" s="206" t="str">
        <f ca="1">IF(B654="","",IF(ISERROR(MATCH($J654,[3]SorP!$B$1:$B$6230,0)),"",INDIRECT("'SorP'!$A$"&amp;MATCH($J654,[3]SorP!$B$1:$B$6230,0))))</f>
        <v/>
      </c>
      <c r="U654" s="207"/>
      <c r="V654" s="208" t="e">
        <f>IF(C654="",NA(),IF(OR(C654="Smelter not listed",C654="Smelter not yet identified"),MATCH($B654&amp;$D654,'[3]Smelter Look-up'!$J:$J,0),MATCH($B654&amp;$C654,'[3]Smelter Look-up'!$J:$J,0)))</f>
        <v>#N/A</v>
      </c>
      <c r="X654" s="83">
        <f t="shared" si="31"/>
        <v>0</v>
      </c>
      <c r="AB654" s="84" t="str">
        <f t="shared" si="32"/>
        <v/>
      </c>
    </row>
    <row r="655" spans="1:28" s="83" customFormat="1" ht="20.25" customHeight="1">
      <c r="A655" s="206"/>
      <c r="B655" s="198" t="s">
        <v>236</v>
      </c>
      <c r="C655" s="199" t="s">
        <v>236</v>
      </c>
      <c r="D655" s="200"/>
      <c r="E655" s="198" t="s">
        <v>236</v>
      </c>
      <c r="F655" s="198" t="s">
        <v>236</v>
      </c>
      <c r="G655" s="198" t="s">
        <v>236</v>
      </c>
      <c r="H655" s="201" t="s">
        <v>236</v>
      </c>
      <c r="I655" s="202" t="s">
        <v>236</v>
      </c>
      <c r="J655" s="202" t="s">
        <v>236</v>
      </c>
      <c r="K655" s="203"/>
      <c r="L655" s="203"/>
      <c r="M655" s="203"/>
      <c r="N655" s="203"/>
      <c r="O655" s="203"/>
      <c r="P655" s="204"/>
      <c r="Q655" s="205"/>
      <c r="R655" s="198" t="s">
        <v>236</v>
      </c>
      <c r="S655" s="206" t="str">
        <f t="shared" ca="1" si="30"/>
        <v/>
      </c>
      <c r="T655" s="206" t="str">
        <f ca="1">IF(B655="","",IF(ISERROR(MATCH($J655,[3]SorP!$B$1:$B$6230,0)),"",INDIRECT("'SorP'!$A$"&amp;MATCH($J655,[3]SorP!$B$1:$B$6230,0))))</f>
        <v/>
      </c>
      <c r="U655" s="207"/>
      <c r="V655" s="208" t="e">
        <f>IF(C655="",NA(),IF(OR(C655="Smelter not listed",C655="Smelter not yet identified"),MATCH($B655&amp;$D655,'[3]Smelter Look-up'!$J:$J,0),MATCH($B655&amp;$C655,'[3]Smelter Look-up'!$J:$J,0)))</f>
        <v>#N/A</v>
      </c>
      <c r="X655" s="83">
        <f t="shared" si="31"/>
        <v>0</v>
      </c>
      <c r="AB655" s="84" t="str">
        <f t="shared" si="32"/>
        <v/>
      </c>
    </row>
    <row r="656" spans="1:28" s="83" customFormat="1" ht="20.25" customHeight="1">
      <c r="A656" s="206"/>
      <c r="B656" s="198" t="s">
        <v>236</v>
      </c>
      <c r="C656" s="199" t="s">
        <v>236</v>
      </c>
      <c r="D656" s="200"/>
      <c r="E656" s="198" t="s">
        <v>236</v>
      </c>
      <c r="F656" s="198" t="s">
        <v>236</v>
      </c>
      <c r="G656" s="198" t="s">
        <v>236</v>
      </c>
      <c r="H656" s="201" t="s">
        <v>236</v>
      </c>
      <c r="I656" s="202" t="s">
        <v>236</v>
      </c>
      <c r="J656" s="202" t="s">
        <v>236</v>
      </c>
      <c r="K656" s="203"/>
      <c r="L656" s="203"/>
      <c r="M656" s="203"/>
      <c r="N656" s="203"/>
      <c r="O656" s="203"/>
      <c r="P656" s="204"/>
      <c r="Q656" s="205"/>
      <c r="R656" s="198" t="s">
        <v>236</v>
      </c>
      <c r="S656" s="206" t="str">
        <f t="shared" ca="1" si="30"/>
        <v/>
      </c>
      <c r="T656" s="206" t="str">
        <f ca="1">IF(B656="","",IF(ISERROR(MATCH($J656,[3]SorP!$B$1:$B$6230,0)),"",INDIRECT("'SorP'!$A$"&amp;MATCH($J656,[3]SorP!$B$1:$B$6230,0))))</f>
        <v/>
      </c>
      <c r="U656" s="207"/>
      <c r="V656" s="208" t="e">
        <f>IF(C656="",NA(),IF(OR(C656="Smelter not listed",C656="Smelter not yet identified"),MATCH($B656&amp;$D656,'[3]Smelter Look-up'!$J:$J,0),MATCH($B656&amp;$C656,'[3]Smelter Look-up'!$J:$J,0)))</f>
        <v>#N/A</v>
      </c>
      <c r="X656" s="83">
        <f t="shared" si="31"/>
        <v>0</v>
      </c>
      <c r="AB656" s="84" t="str">
        <f t="shared" si="32"/>
        <v/>
      </c>
    </row>
    <row r="657" spans="1:28" s="83" customFormat="1" ht="20.25" customHeight="1">
      <c r="A657" s="206"/>
      <c r="B657" s="198" t="s">
        <v>236</v>
      </c>
      <c r="C657" s="199" t="s">
        <v>236</v>
      </c>
      <c r="D657" s="200"/>
      <c r="E657" s="198" t="s">
        <v>236</v>
      </c>
      <c r="F657" s="198" t="s">
        <v>236</v>
      </c>
      <c r="G657" s="198" t="s">
        <v>236</v>
      </c>
      <c r="H657" s="201" t="s">
        <v>236</v>
      </c>
      <c r="I657" s="202" t="s">
        <v>236</v>
      </c>
      <c r="J657" s="202" t="s">
        <v>236</v>
      </c>
      <c r="K657" s="203"/>
      <c r="L657" s="203"/>
      <c r="M657" s="203"/>
      <c r="N657" s="203"/>
      <c r="O657" s="203"/>
      <c r="P657" s="204"/>
      <c r="Q657" s="205"/>
      <c r="R657" s="198" t="s">
        <v>236</v>
      </c>
      <c r="S657" s="206" t="str">
        <f t="shared" ca="1" si="30"/>
        <v/>
      </c>
      <c r="T657" s="206" t="str">
        <f ca="1">IF(B657="","",IF(ISERROR(MATCH($J657,[3]SorP!$B$1:$B$6230,0)),"",INDIRECT("'SorP'!$A$"&amp;MATCH($J657,[3]SorP!$B$1:$B$6230,0))))</f>
        <v/>
      </c>
      <c r="U657" s="207"/>
      <c r="V657" s="208" t="e">
        <f>IF(C657="",NA(),IF(OR(C657="Smelter not listed",C657="Smelter not yet identified"),MATCH($B657&amp;$D657,'[3]Smelter Look-up'!$J:$J,0),MATCH($B657&amp;$C657,'[3]Smelter Look-up'!$J:$J,0)))</f>
        <v>#N/A</v>
      </c>
      <c r="X657" s="83">
        <f t="shared" si="31"/>
        <v>0</v>
      </c>
      <c r="AB657" s="84" t="str">
        <f t="shared" si="32"/>
        <v/>
      </c>
    </row>
    <row r="658" spans="1:28" s="83" customFormat="1" ht="20.25" customHeight="1">
      <c r="A658" s="206"/>
      <c r="B658" s="198" t="s">
        <v>236</v>
      </c>
      <c r="C658" s="199" t="s">
        <v>236</v>
      </c>
      <c r="D658" s="200"/>
      <c r="E658" s="198" t="s">
        <v>236</v>
      </c>
      <c r="F658" s="198" t="s">
        <v>236</v>
      </c>
      <c r="G658" s="198" t="s">
        <v>236</v>
      </c>
      <c r="H658" s="201" t="s">
        <v>236</v>
      </c>
      <c r="I658" s="202" t="s">
        <v>236</v>
      </c>
      <c r="J658" s="202" t="s">
        <v>236</v>
      </c>
      <c r="K658" s="203"/>
      <c r="L658" s="203"/>
      <c r="M658" s="203"/>
      <c r="N658" s="203"/>
      <c r="O658" s="203"/>
      <c r="P658" s="204"/>
      <c r="Q658" s="205"/>
      <c r="R658" s="198" t="s">
        <v>236</v>
      </c>
      <c r="S658" s="206" t="str">
        <f t="shared" ca="1" si="30"/>
        <v/>
      </c>
      <c r="T658" s="206" t="str">
        <f ca="1">IF(B658="","",IF(ISERROR(MATCH($J658,[3]SorP!$B$1:$B$6230,0)),"",INDIRECT("'SorP'!$A$"&amp;MATCH($J658,[3]SorP!$B$1:$B$6230,0))))</f>
        <v/>
      </c>
      <c r="U658" s="207"/>
      <c r="V658" s="208" t="e">
        <f>IF(C658="",NA(),IF(OR(C658="Smelter not listed",C658="Smelter not yet identified"),MATCH($B658&amp;$D658,'[3]Smelter Look-up'!$J:$J,0),MATCH($B658&amp;$C658,'[3]Smelter Look-up'!$J:$J,0)))</f>
        <v>#N/A</v>
      </c>
      <c r="X658" s="83">
        <f t="shared" si="31"/>
        <v>0</v>
      </c>
      <c r="AB658" s="84" t="str">
        <f t="shared" si="32"/>
        <v/>
      </c>
    </row>
    <row r="659" spans="1:28" s="83" customFormat="1" ht="20.25" customHeight="1">
      <c r="A659" s="206"/>
      <c r="B659" s="198" t="s">
        <v>236</v>
      </c>
      <c r="C659" s="199" t="s">
        <v>236</v>
      </c>
      <c r="D659" s="200"/>
      <c r="E659" s="198" t="s">
        <v>236</v>
      </c>
      <c r="F659" s="198" t="s">
        <v>236</v>
      </c>
      <c r="G659" s="198" t="s">
        <v>236</v>
      </c>
      <c r="H659" s="201" t="s">
        <v>236</v>
      </c>
      <c r="I659" s="202" t="s">
        <v>236</v>
      </c>
      <c r="J659" s="202" t="s">
        <v>236</v>
      </c>
      <c r="K659" s="203"/>
      <c r="L659" s="203"/>
      <c r="M659" s="203"/>
      <c r="N659" s="203"/>
      <c r="O659" s="203"/>
      <c r="P659" s="204"/>
      <c r="Q659" s="205"/>
      <c r="R659" s="198" t="s">
        <v>236</v>
      </c>
      <c r="S659" s="206" t="str">
        <f t="shared" ca="1" si="30"/>
        <v/>
      </c>
      <c r="T659" s="206" t="str">
        <f ca="1">IF(B659="","",IF(ISERROR(MATCH($J659,[3]SorP!$B$1:$B$6230,0)),"",INDIRECT("'SorP'!$A$"&amp;MATCH($J659,[3]SorP!$B$1:$B$6230,0))))</f>
        <v/>
      </c>
      <c r="U659" s="207"/>
      <c r="V659" s="208" t="e">
        <f>IF(C659="",NA(),IF(OR(C659="Smelter not listed",C659="Smelter not yet identified"),MATCH($B659&amp;$D659,'[3]Smelter Look-up'!$J:$J,0),MATCH($B659&amp;$C659,'[3]Smelter Look-up'!$J:$J,0)))</f>
        <v>#N/A</v>
      </c>
      <c r="X659" s="83">
        <f t="shared" si="31"/>
        <v>0</v>
      </c>
      <c r="AB659" s="84" t="str">
        <f t="shared" si="32"/>
        <v/>
      </c>
    </row>
    <row r="660" spans="1:28" s="83" customFormat="1" ht="20.25" customHeight="1">
      <c r="A660" s="206"/>
      <c r="B660" s="198" t="s">
        <v>236</v>
      </c>
      <c r="C660" s="199" t="s">
        <v>236</v>
      </c>
      <c r="D660" s="200"/>
      <c r="E660" s="198" t="s">
        <v>236</v>
      </c>
      <c r="F660" s="198" t="s">
        <v>236</v>
      </c>
      <c r="G660" s="198" t="s">
        <v>236</v>
      </c>
      <c r="H660" s="201" t="s">
        <v>236</v>
      </c>
      <c r="I660" s="202" t="s">
        <v>236</v>
      </c>
      <c r="J660" s="202" t="s">
        <v>236</v>
      </c>
      <c r="K660" s="203"/>
      <c r="L660" s="203"/>
      <c r="M660" s="203"/>
      <c r="N660" s="203"/>
      <c r="O660" s="203"/>
      <c r="P660" s="204"/>
      <c r="Q660" s="205"/>
      <c r="R660" s="198" t="s">
        <v>236</v>
      </c>
      <c r="S660" s="206" t="str">
        <f t="shared" ca="1" si="30"/>
        <v/>
      </c>
      <c r="T660" s="206" t="str">
        <f ca="1">IF(B660="","",IF(ISERROR(MATCH($J660,[3]SorP!$B$1:$B$6230,0)),"",INDIRECT("'SorP'!$A$"&amp;MATCH($J660,[3]SorP!$B$1:$B$6230,0))))</f>
        <v/>
      </c>
      <c r="U660" s="207"/>
      <c r="V660" s="208" t="e">
        <f>IF(C660="",NA(),IF(OR(C660="Smelter not listed",C660="Smelter not yet identified"),MATCH($B660&amp;$D660,'[3]Smelter Look-up'!$J:$J,0),MATCH($B660&amp;$C660,'[3]Smelter Look-up'!$J:$J,0)))</f>
        <v>#N/A</v>
      </c>
      <c r="X660" s="83">
        <f t="shared" si="31"/>
        <v>0</v>
      </c>
      <c r="AB660" s="84" t="str">
        <f t="shared" si="32"/>
        <v/>
      </c>
    </row>
    <row r="661" spans="1:28" s="83" customFormat="1" ht="20.25" customHeight="1">
      <c r="A661" s="206"/>
      <c r="B661" s="198" t="s">
        <v>236</v>
      </c>
      <c r="C661" s="199" t="s">
        <v>236</v>
      </c>
      <c r="D661" s="200"/>
      <c r="E661" s="198" t="s">
        <v>236</v>
      </c>
      <c r="F661" s="198" t="s">
        <v>236</v>
      </c>
      <c r="G661" s="198" t="s">
        <v>236</v>
      </c>
      <c r="H661" s="201" t="s">
        <v>236</v>
      </c>
      <c r="I661" s="202" t="s">
        <v>236</v>
      </c>
      <c r="J661" s="202" t="s">
        <v>236</v>
      </c>
      <c r="K661" s="203"/>
      <c r="L661" s="203"/>
      <c r="M661" s="203"/>
      <c r="N661" s="203"/>
      <c r="O661" s="203"/>
      <c r="P661" s="204"/>
      <c r="Q661" s="205"/>
      <c r="R661" s="198" t="s">
        <v>236</v>
      </c>
      <c r="S661" s="206" t="str">
        <f t="shared" ca="1" si="30"/>
        <v/>
      </c>
      <c r="T661" s="206" t="str">
        <f ca="1">IF(B661="","",IF(ISERROR(MATCH($J661,[3]SorP!$B$1:$B$6230,0)),"",INDIRECT("'SorP'!$A$"&amp;MATCH($J661,[3]SorP!$B$1:$B$6230,0))))</f>
        <v/>
      </c>
      <c r="U661" s="207"/>
      <c r="V661" s="208" t="e">
        <f>IF(C661="",NA(),IF(OR(C661="Smelter not listed",C661="Smelter not yet identified"),MATCH($B661&amp;$D661,'[3]Smelter Look-up'!$J:$J,0),MATCH($B661&amp;$C661,'[3]Smelter Look-up'!$J:$J,0)))</f>
        <v>#N/A</v>
      </c>
      <c r="X661" s="83">
        <f t="shared" si="31"/>
        <v>0</v>
      </c>
      <c r="AB661" s="84" t="str">
        <f t="shared" si="32"/>
        <v/>
      </c>
    </row>
    <row r="662" spans="1:28" s="83" customFormat="1" ht="20.25" customHeight="1">
      <c r="A662" s="206"/>
      <c r="B662" s="198" t="s">
        <v>236</v>
      </c>
      <c r="C662" s="199" t="s">
        <v>236</v>
      </c>
      <c r="D662" s="200"/>
      <c r="E662" s="198" t="s">
        <v>236</v>
      </c>
      <c r="F662" s="198" t="s">
        <v>236</v>
      </c>
      <c r="G662" s="198" t="s">
        <v>236</v>
      </c>
      <c r="H662" s="201" t="s">
        <v>236</v>
      </c>
      <c r="I662" s="202" t="s">
        <v>236</v>
      </c>
      <c r="J662" s="202" t="s">
        <v>236</v>
      </c>
      <c r="K662" s="203"/>
      <c r="L662" s="203"/>
      <c r="M662" s="203"/>
      <c r="N662" s="203"/>
      <c r="O662" s="203"/>
      <c r="P662" s="204"/>
      <c r="Q662" s="205"/>
      <c r="R662" s="198" t="s">
        <v>236</v>
      </c>
      <c r="S662" s="206" t="str">
        <f t="shared" ca="1" si="30"/>
        <v/>
      </c>
      <c r="T662" s="206" t="str">
        <f ca="1">IF(B662="","",IF(ISERROR(MATCH($J662,[3]SorP!$B$1:$B$6230,0)),"",INDIRECT("'SorP'!$A$"&amp;MATCH($J662,[3]SorP!$B$1:$B$6230,0))))</f>
        <v/>
      </c>
      <c r="U662" s="207"/>
      <c r="V662" s="208" t="e">
        <f>IF(C662="",NA(),IF(OR(C662="Smelter not listed",C662="Smelter not yet identified"),MATCH($B662&amp;$D662,'[3]Smelter Look-up'!$J:$J,0),MATCH($B662&amp;$C662,'[3]Smelter Look-up'!$J:$J,0)))</f>
        <v>#N/A</v>
      </c>
      <c r="X662" s="83">
        <f t="shared" si="31"/>
        <v>0</v>
      </c>
      <c r="AB662" s="84" t="str">
        <f t="shared" si="32"/>
        <v/>
      </c>
    </row>
    <row r="663" spans="1:28" s="83" customFormat="1" ht="20.25" customHeight="1">
      <c r="A663" s="206"/>
      <c r="B663" s="198" t="s">
        <v>236</v>
      </c>
      <c r="C663" s="199" t="s">
        <v>236</v>
      </c>
      <c r="D663" s="200"/>
      <c r="E663" s="198" t="s">
        <v>236</v>
      </c>
      <c r="F663" s="198" t="s">
        <v>236</v>
      </c>
      <c r="G663" s="198" t="s">
        <v>236</v>
      </c>
      <c r="H663" s="201" t="s">
        <v>236</v>
      </c>
      <c r="I663" s="202" t="s">
        <v>236</v>
      </c>
      <c r="J663" s="202" t="s">
        <v>236</v>
      </c>
      <c r="K663" s="203"/>
      <c r="L663" s="203"/>
      <c r="M663" s="203"/>
      <c r="N663" s="203"/>
      <c r="O663" s="203"/>
      <c r="P663" s="204"/>
      <c r="Q663" s="205"/>
      <c r="R663" s="198" t="s">
        <v>236</v>
      </c>
      <c r="S663" s="206" t="str">
        <f t="shared" ca="1" si="30"/>
        <v/>
      </c>
      <c r="T663" s="206" t="str">
        <f ca="1">IF(B663="","",IF(ISERROR(MATCH($J663,[3]SorP!$B$1:$B$6230,0)),"",INDIRECT("'SorP'!$A$"&amp;MATCH($J663,[3]SorP!$B$1:$B$6230,0))))</f>
        <v/>
      </c>
      <c r="U663" s="207"/>
      <c r="V663" s="208" t="e">
        <f>IF(C663="",NA(),IF(OR(C663="Smelter not listed",C663="Smelter not yet identified"),MATCH($B663&amp;$D663,'[3]Smelter Look-up'!$J:$J,0),MATCH($B663&amp;$C663,'[3]Smelter Look-up'!$J:$J,0)))</f>
        <v>#N/A</v>
      </c>
      <c r="X663" s="83">
        <f t="shared" si="31"/>
        <v>0</v>
      </c>
      <c r="AB663" s="84" t="str">
        <f t="shared" si="32"/>
        <v/>
      </c>
    </row>
    <row r="664" spans="1:28" s="83" customFormat="1" ht="20.25" customHeight="1">
      <c r="A664" s="206"/>
      <c r="B664" s="198" t="s">
        <v>236</v>
      </c>
      <c r="C664" s="199" t="s">
        <v>236</v>
      </c>
      <c r="D664" s="200"/>
      <c r="E664" s="198" t="s">
        <v>236</v>
      </c>
      <c r="F664" s="198" t="s">
        <v>236</v>
      </c>
      <c r="G664" s="198" t="s">
        <v>236</v>
      </c>
      <c r="H664" s="201" t="s">
        <v>236</v>
      </c>
      <c r="I664" s="202" t="s">
        <v>236</v>
      </c>
      <c r="J664" s="202" t="s">
        <v>236</v>
      </c>
      <c r="K664" s="203"/>
      <c r="L664" s="203"/>
      <c r="M664" s="203"/>
      <c r="N664" s="203"/>
      <c r="O664" s="203"/>
      <c r="P664" s="204"/>
      <c r="Q664" s="205"/>
      <c r="R664" s="198" t="s">
        <v>236</v>
      </c>
      <c r="S664" s="206" t="str">
        <f t="shared" ca="1" si="30"/>
        <v/>
      </c>
      <c r="T664" s="206" t="str">
        <f ca="1">IF(B664="","",IF(ISERROR(MATCH($J664,[3]SorP!$B$1:$B$6230,0)),"",INDIRECT("'SorP'!$A$"&amp;MATCH($J664,[3]SorP!$B$1:$B$6230,0))))</f>
        <v/>
      </c>
      <c r="U664" s="207"/>
      <c r="V664" s="208" t="e">
        <f>IF(C664="",NA(),IF(OR(C664="Smelter not listed",C664="Smelter not yet identified"),MATCH($B664&amp;$D664,'[3]Smelter Look-up'!$J:$J,0),MATCH($B664&amp;$C664,'[3]Smelter Look-up'!$J:$J,0)))</f>
        <v>#N/A</v>
      </c>
      <c r="X664" s="83">
        <f t="shared" si="31"/>
        <v>0</v>
      </c>
      <c r="AB664" s="84" t="str">
        <f t="shared" si="32"/>
        <v/>
      </c>
    </row>
    <row r="665" spans="1:28" s="83" customFormat="1" ht="20.25" customHeight="1">
      <c r="A665" s="206"/>
      <c r="B665" s="198" t="s">
        <v>236</v>
      </c>
      <c r="C665" s="199" t="s">
        <v>236</v>
      </c>
      <c r="D665" s="200"/>
      <c r="E665" s="198" t="s">
        <v>236</v>
      </c>
      <c r="F665" s="198" t="s">
        <v>236</v>
      </c>
      <c r="G665" s="198" t="s">
        <v>236</v>
      </c>
      <c r="H665" s="201" t="s">
        <v>236</v>
      </c>
      <c r="I665" s="202" t="s">
        <v>236</v>
      </c>
      <c r="J665" s="202" t="s">
        <v>236</v>
      </c>
      <c r="K665" s="203"/>
      <c r="L665" s="203"/>
      <c r="M665" s="203"/>
      <c r="N665" s="203"/>
      <c r="O665" s="203"/>
      <c r="P665" s="204"/>
      <c r="Q665" s="205"/>
      <c r="R665" s="198" t="s">
        <v>236</v>
      </c>
      <c r="S665" s="206" t="str">
        <f t="shared" ca="1" si="30"/>
        <v/>
      </c>
      <c r="T665" s="206" t="str">
        <f ca="1">IF(B665="","",IF(ISERROR(MATCH($J665,[3]SorP!$B$1:$B$6230,0)),"",INDIRECT("'SorP'!$A$"&amp;MATCH($J665,[3]SorP!$B$1:$B$6230,0))))</f>
        <v/>
      </c>
      <c r="U665" s="207"/>
      <c r="V665" s="208" t="e">
        <f>IF(C665="",NA(),IF(OR(C665="Smelter not listed",C665="Smelter not yet identified"),MATCH($B665&amp;$D665,'[3]Smelter Look-up'!$J:$J,0),MATCH($B665&amp;$C665,'[3]Smelter Look-up'!$J:$J,0)))</f>
        <v>#N/A</v>
      </c>
      <c r="X665" s="83">
        <f t="shared" si="31"/>
        <v>0</v>
      </c>
      <c r="AB665" s="84" t="str">
        <f t="shared" si="32"/>
        <v/>
      </c>
    </row>
    <row r="666" spans="1:28" s="83" customFormat="1" ht="20.25" customHeight="1">
      <c r="A666" s="206"/>
      <c r="B666" s="198" t="s">
        <v>236</v>
      </c>
      <c r="C666" s="199" t="s">
        <v>236</v>
      </c>
      <c r="D666" s="200"/>
      <c r="E666" s="198" t="s">
        <v>236</v>
      </c>
      <c r="F666" s="198" t="s">
        <v>236</v>
      </c>
      <c r="G666" s="198" t="s">
        <v>236</v>
      </c>
      <c r="H666" s="201" t="s">
        <v>236</v>
      </c>
      <c r="I666" s="202" t="s">
        <v>236</v>
      </c>
      <c r="J666" s="202" t="s">
        <v>236</v>
      </c>
      <c r="K666" s="203"/>
      <c r="L666" s="203"/>
      <c r="M666" s="203"/>
      <c r="N666" s="203"/>
      <c r="O666" s="203"/>
      <c r="P666" s="204"/>
      <c r="Q666" s="205"/>
      <c r="R666" s="198" t="s">
        <v>236</v>
      </c>
      <c r="S666" s="206" t="str">
        <f t="shared" ca="1" si="30"/>
        <v/>
      </c>
      <c r="T666" s="206" t="str">
        <f ca="1">IF(B666="","",IF(ISERROR(MATCH($J666,[3]SorP!$B$1:$B$6230,0)),"",INDIRECT("'SorP'!$A$"&amp;MATCH($J666,[3]SorP!$B$1:$B$6230,0))))</f>
        <v/>
      </c>
      <c r="U666" s="207"/>
      <c r="V666" s="208" t="e">
        <f>IF(C666="",NA(),IF(OR(C666="Smelter not listed",C666="Smelter not yet identified"),MATCH($B666&amp;$D666,'[3]Smelter Look-up'!$J:$J,0),MATCH($B666&amp;$C666,'[3]Smelter Look-up'!$J:$J,0)))</f>
        <v>#N/A</v>
      </c>
      <c r="X666" s="83">
        <f t="shared" si="31"/>
        <v>0</v>
      </c>
      <c r="AB666" s="84" t="str">
        <f t="shared" si="32"/>
        <v/>
      </c>
    </row>
    <row r="667" spans="1:28" s="83" customFormat="1" ht="20.25" customHeight="1">
      <c r="A667" s="206"/>
      <c r="B667" s="198" t="s">
        <v>236</v>
      </c>
      <c r="C667" s="199" t="s">
        <v>236</v>
      </c>
      <c r="D667" s="200"/>
      <c r="E667" s="198" t="s">
        <v>236</v>
      </c>
      <c r="F667" s="198" t="s">
        <v>236</v>
      </c>
      <c r="G667" s="198" t="s">
        <v>236</v>
      </c>
      <c r="H667" s="201" t="s">
        <v>236</v>
      </c>
      <c r="I667" s="202" t="s">
        <v>236</v>
      </c>
      <c r="J667" s="202" t="s">
        <v>236</v>
      </c>
      <c r="K667" s="203"/>
      <c r="L667" s="203"/>
      <c r="M667" s="203"/>
      <c r="N667" s="203"/>
      <c r="O667" s="203"/>
      <c r="P667" s="204"/>
      <c r="Q667" s="205"/>
      <c r="R667" s="198" t="s">
        <v>236</v>
      </c>
      <c r="S667" s="206" t="str">
        <f t="shared" ca="1" si="30"/>
        <v/>
      </c>
      <c r="T667" s="206" t="str">
        <f ca="1">IF(B667="","",IF(ISERROR(MATCH($J667,[3]SorP!$B$1:$B$6230,0)),"",INDIRECT("'SorP'!$A$"&amp;MATCH($J667,[3]SorP!$B$1:$B$6230,0))))</f>
        <v/>
      </c>
      <c r="U667" s="207"/>
      <c r="V667" s="208" t="e">
        <f>IF(C667="",NA(),IF(OR(C667="Smelter not listed",C667="Smelter not yet identified"),MATCH($B667&amp;$D667,'[3]Smelter Look-up'!$J:$J,0),MATCH($B667&amp;$C667,'[3]Smelter Look-up'!$J:$J,0)))</f>
        <v>#N/A</v>
      </c>
      <c r="X667" s="83">
        <f t="shared" si="31"/>
        <v>0</v>
      </c>
      <c r="AB667" s="84" t="str">
        <f t="shared" si="32"/>
        <v/>
      </c>
    </row>
    <row r="668" spans="1:28" s="83" customFormat="1" ht="20.25" customHeight="1">
      <c r="A668" s="206"/>
      <c r="B668" s="198" t="s">
        <v>236</v>
      </c>
      <c r="C668" s="199" t="s">
        <v>236</v>
      </c>
      <c r="D668" s="200"/>
      <c r="E668" s="198" t="s">
        <v>236</v>
      </c>
      <c r="F668" s="198" t="s">
        <v>236</v>
      </c>
      <c r="G668" s="198" t="s">
        <v>236</v>
      </c>
      <c r="H668" s="201" t="s">
        <v>236</v>
      </c>
      <c r="I668" s="202" t="s">
        <v>236</v>
      </c>
      <c r="J668" s="202" t="s">
        <v>236</v>
      </c>
      <c r="K668" s="203"/>
      <c r="L668" s="203"/>
      <c r="M668" s="203"/>
      <c r="N668" s="203"/>
      <c r="O668" s="203"/>
      <c r="P668" s="204"/>
      <c r="Q668" s="205"/>
      <c r="R668" s="198" t="s">
        <v>236</v>
      </c>
      <c r="S668" s="206" t="str">
        <f t="shared" ca="1" si="30"/>
        <v/>
      </c>
      <c r="T668" s="206" t="str">
        <f ca="1">IF(B668="","",IF(ISERROR(MATCH($J668,[3]SorP!$B$1:$B$6230,0)),"",INDIRECT("'SorP'!$A$"&amp;MATCH($J668,[3]SorP!$B$1:$B$6230,0))))</f>
        <v/>
      </c>
      <c r="U668" s="207"/>
      <c r="V668" s="208" t="e">
        <f>IF(C668="",NA(),IF(OR(C668="Smelter not listed",C668="Smelter not yet identified"),MATCH($B668&amp;$D668,'[3]Smelter Look-up'!$J:$J,0),MATCH($B668&amp;$C668,'[3]Smelter Look-up'!$J:$J,0)))</f>
        <v>#N/A</v>
      </c>
      <c r="X668" s="83">
        <f t="shared" si="31"/>
        <v>0</v>
      </c>
      <c r="AB668" s="84" t="str">
        <f t="shared" si="32"/>
        <v/>
      </c>
    </row>
    <row r="669" spans="1:28" s="83" customFormat="1" ht="20.25" customHeight="1">
      <c r="A669" s="206"/>
      <c r="B669" s="198" t="s">
        <v>236</v>
      </c>
      <c r="C669" s="199" t="s">
        <v>236</v>
      </c>
      <c r="D669" s="200"/>
      <c r="E669" s="198" t="s">
        <v>236</v>
      </c>
      <c r="F669" s="198" t="s">
        <v>236</v>
      </c>
      <c r="G669" s="198" t="s">
        <v>236</v>
      </c>
      <c r="H669" s="201" t="s">
        <v>236</v>
      </c>
      <c r="I669" s="202" t="s">
        <v>236</v>
      </c>
      <c r="J669" s="202" t="s">
        <v>236</v>
      </c>
      <c r="K669" s="203"/>
      <c r="L669" s="203"/>
      <c r="M669" s="203"/>
      <c r="N669" s="203"/>
      <c r="O669" s="203"/>
      <c r="P669" s="204"/>
      <c r="Q669" s="205"/>
      <c r="R669" s="198" t="s">
        <v>236</v>
      </c>
      <c r="S669" s="206" t="str">
        <f t="shared" ca="1" si="30"/>
        <v/>
      </c>
      <c r="T669" s="206" t="str">
        <f ca="1">IF(B669="","",IF(ISERROR(MATCH($J669,[3]SorP!$B$1:$B$6230,0)),"",INDIRECT("'SorP'!$A$"&amp;MATCH($J669,[3]SorP!$B$1:$B$6230,0))))</f>
        <v/>
      </c>
      <c r="U669" s="207"/>
      <c r="V669" s="208" t="e">
        <f>IF(C669="",NA(),IF(OR(C669="Smelter not listed",C669="Smelter not yet identified"),MATCH($B669&amp;$D669,'[3]Smelter Look-up'!$J:$J,0),MATCH($B669&amp;$C669,'[3]Smelter Look-up'!$J:$J,0)))</f>
        <v>#N/A</v>
      </c>
      <c r="X669" s="83">
        <f t="shared" si="31"/>
        <v>0</v>
      </c>
      <c r="AB669" s="84" t="str">
        <f t="shared" si="32"/>
        <v/>
      </c>
    </row>
    <row r="670" spans="1:28" s="83" customFormat="1" ht="20.25" customHeight="1">
      <c r="A670" s="206"/>
      <c r="B670" s="198" t="s">
        <v>236</v>
      </c>
      <c r="C670" s="199" t="s">
        <v>236</v>
      </c>
      <c r="D670" s="200"/>
      <c r="E670" s="198" t="s">
        <v>236</v>
      </c>
      <c r="F670" s="198" t="s">
        <v>236</v>
      </c>
      <c r="G670" s="198" t="s">
        <v>236</v>
      </c>
      <c r="H670" s="201" t="s">
        <v>236</v>
      </c>
      <c r="I670" s="202" t="s">
        <v>236</v>
      </c>
      <c r="J670" s="202" t="s">
        <v>236</v>
      </c>
      <c r="K670" s="203"/>
      <c r="L670" s="203"/>
      <c r="M670" s="203"/>
      <c r="N670" s="203"/>
      <c r="O670" s="203"/>
      <c r="P670" s="204"/>
      <c r="Q670" s="205"/>
      <c r="R670" s="198" t="s">
        <v>236</v>
      </c>
      <c r="S670" s="206" t="str">
        <f t="shared" ca="1" si="30"/>
        <v/>
      </c>
      <c r="T670" s="206" t="str">
        <f ca="1">IF(B670="","",IF(ISERROR(MATCH($J670,[3]SorP!$B$1:$B$6230,0)),"",INDIRECT("'SorP'!$A$"&amp;MATCH($J670,[3]SorP!$B$1:$B$6230,0))))</f>
        <v/>
      </c>
      <c r="U670" s="207"/>
      <c r="V670" s="208" t="e">
        <f>IF(C670="",NA(),IF(OR(C670="Smelter not listed",C670="Smelter not yet identified"),MATCH($B670&amp;$D670,'[3]Smelter Look-up'!$J:$J,0),MATCH($B670&amp;$C670,'[3]Smelter Look-up'!$J:$J,0)))</f>
        <v>#N/A</v>
      </c>
      <c r="X670" s="83">
        <f t="shared" si="31"/>
        <v>0</v>
      </c>
      <c r="AB670" s="84" t="str">
        <f t="shared" si="32"/>
        <v/>
      </c>
    </row>
    <row r="671" spans="1:28" s="83" customFormat="1" ht="20.25" customHeight="1">
      <c r="A671" s="206"/>
      <c r="B671" s="198" t="s">
        <v>236</v>
      </c>
      <c r="C671" s="199" t="s">
        <v>236</v>
      </c>
      <c r="D671" s="200"/>
      <c r="E671" s="198" t="s">
        <v>236</v>
      </c>
      <c r="F671" s="198" t="s">
        <v>236</v>
      </c>
      <c r="G671" s="198" t="s">
        <v>236</v>
      </c>
      <c r="H671" s="201" t="s">
        <v>236</v>
      </c>
      <c r="I671" s="202" t="s">
        <v>236</v>
      </c>
      <c r="J671" s="202" t="s">
        <v>236</v>
      </c>
      <c r="K671" s="203"/>
      <c r="L671" s="203"/>
      <c r="M671" s="203"/>
      <c r="N671" s="203"/>
      <c r="O671" s="203"/>
      <c r="P671" s="204"/>
      <c r="Q671" s="205"/>
      <c r="R671" s="198" t="s">
        <v>236</v>
      </c>
      <c r="S671" s="206" t="str">
        <f t="shared" ca="1" si="30"/>
        <v/>
      </c>
      <c r="T671" s="206" t="str">
        <f ca="1">IF(B671="","",IF(ISERROR(MATCH($J671,[3]SorP!$B$1:$B$6230,0)),"",INDIRECT("'SorP'!$A$"&amp;MATCH($J671,[3]SorP!$B$1:$B$6230,0))))</f>
        <v/>
      </c>
      <c r="U671" s="207"/>
      <c r="V671" s="208" t="e">
        <f>IF(C671="",NA(),IF(OR(C671="Smelter not listed",C671="Smelter not yet identified"),MATCH($B671&amp;$D671,'[3]Smelter Look-up'!$J:$J,0),MATCH($B671&amp;$C671,'[3]Smelter Look-up'!$J:$J,0)))</f>
        <v>#N/A</v>
      </c>
      <c r="X671" s="83">
        <f t="shared" si="31"/>
        <v>0</v>
      </c>
      <c r="AB671" s="84" t="str">
        <f t="shared" si="32"/>
        <v/>
      </c>
    </row>
    <row r="672" spans="1:28" s="83" customFormat="1" ht="20.25" customHeight="1">
      <c r="A672" s="206"/>
      <c r="B672" s="198" t="s">
        <v>236</v>
      </c>
      <c r="C672" s="199" t="s">
        <v>236</v>
      </c>
      <c r="D672" s="200"/>
      <c r="E672" s="198" t="s">
        <v>236</v>
      </c>
      <c r="F672" s="198" t="s">
        <v>236</v>
      </c>
      <c r="G672" s="198" t="s">
        <v>236</v>
      </c>
      <c r="H672" s="201" t="s">
        <v>236</v>
      </c>
      <c r="I672" s="202" t="s">
        <v>236</v>
      </c>
      <c r="J672" s="202" t="s">
        <v>236</v>
      </c>
      <c r="K672" s="203"/>
      <c r="L672" s="203"/>
      <c r="M672" s="203"/>
      <c r="N672" s="203"/>
      <c r="O672" s="203"/>
      <c r="P672" s="204"/>
      <c r="Q672" s="205"/>
      <c r="R672" s="198" t="s">
        <v>236</v>
      </c>
      <c r="S672" s="206" t="str">
        <f t="shared" ca="1" si="30"/>
        <v/>
      </c>
      <c r="T672" s="206" t="str">
        <f ca="1">IF(B672="","",IF(ISERROR(MATCH($J672,[3]SorP!$B$1:$B$6230,0)),"",INDIRECT("'SorP'!$A$"&amp;MATCH($J672,[3]SorP!$B$1:$B$6230,0))))</f>
        <v/>
      </c>
      <c r="U672" s="207"/>
      <c r="V672" s="208" t="e">
        <f>IF(C672="",NA(),IF(OR(C672="Smelter not listed",C672="Smelter not yet identified"),MATCH($B672&amp;$D672,'[3]Smelter Look-up'!$J:$J,0),MATCH($B672&amp;$C672,'[3]Smelter Look-up'!$J:$J,0)))</f>
        <v>#N/A</v>
      </c>
      <c r="X672" s="83">
        <f t="shared" si="31"/>
        <v>0</v>
      </c>
      <c r="AB672" s="84" t="str">
        <f t="shared" si="32"/>
        <v/>
      </c>
    </row>
    <row r="673" spans="1:28" s="83" customFormat="1" ht="20.25" customHeight="1">
      <c r="A673" s="206"/>
      <c r="B673" s="198" t="s">
        <v>236</v>
      </c>
      <c r="C673" s="199" t="s">
        <v>236</v>
      </c>
      <c r="D673" s="200"/>
      <c r="E673" s="198" t="s">
        <v>236</v>
      </c>
      <c r="F673" s="198" t="s">
        <v>236</v>
      </c>
      <c r="G673" s="198" t="s">
        <v>236</v>
      </c>
      <c r="H673" s="201" t="s">
        <v>236</v>
      </c>
      <c r="I673" s="202" t="s">
        <v>236</v>
      </c>
      <c r="J673" s="202" t="s">
        <v>236</v>
      </c>
      <c r="K673" s="203"/>
      <c r="L673" s="203"/>
      <c r="M673" s="203"/>
      <c r="N673" s="203"/>
      <c r="O673" s="203"/>
      <c r="P673" s="204"/>
      <c r="Q673" s="205"/>
      <c r="R673" s="198" t="s">
        <v>236</v>
      </c>
      <c r="S673" s="206" t="str">
        <f t="shared" ca="1" si="30"/>
        <v/>
      </c>
      <c r="T673" s="206" t="str">
        <f ca="1">IF(B673="","",IF(ISERROR(MATCH($J673,[3]SorP!$B$1:$B$6230,0)),"",INDIRECT("'SorP'!$A$"&amp;MATCH($J673,[3]SorP!$B$1:$B$6230,0))))</f>
        <v/>
      </c>
      <c r="U673" s="207"/>
      <c r="V673" s="208" t="e">
        <f>IF(C673="",NA(),IF(OR(C673="Smelter not listed",C673="Smelter not yet identified"),MATCH($B673&amp;$D673,'[3]Smelter Look-up'!$J:$J,0),MATCH($B673&amp;$C673,'[3]Smelter Look-up'!$J:$J,0)))</f>
        <v>#N/A</v>
      </c>
      <c r="X673" s="83">
        <f t="shared" si="31"/>
        <v>0</v>
      </c>
      <c r="AB673" s="84" t="str">
        <f t="shared" si="32"/>
        <v/>
      </c>
    </row>
    <row r="674" spans="1:28" s="83" customFormat="1" ht="20.25" customHeight="1">
      <c r="A674" s="206"/>
      <c r="B674" s="198" t="s">
        <v>236</v>
      </c>
      <c r="C674" s="199" t="s">
        <v>236</v>
      </c>
      <c r="D674" s="200"/>
      <c r="E674" s="198" t="s">
        <v>236</v>
      </c>
      <c r="F674" s="198" t="s">
        <v>236</v>
      </c>
      <c r="G674" s="198" t="s">
        <v>236</v>
      </c>
      <c r="H674" s="201" t="s">
        <v>236</v>
      </c>
      <c r="I674" s="202" t="s">
        <v>236</v>
      </c>
      <c r="J674" s="202" t="s">
        <v>236</v>
      </c>
      <c r="K674" s="203"/>
      <c r="L674" s="203"/>
      <c r="M674" s="203"/>
      <c r="N674" s="203"/>
      <c r="O674" s="203"/>
      <c r="P674" s="204"/>
      <c r="Q674" s="205"/>
      <c r="R674" s="198" t="s">
        <v>236</v>
      </c>
      <c r="S674" s="206" t="str">
        <f t="shared" ca="1" si="30"/>
        <v/>
      </c>
      <c r="T674" s="206" t="str">
        <f ca="1">IF(B674="","",IF(ISERROR(MATCH($J674,[3]SorP!$B$1:$B$6230,0)),"",INDIRECT("'SorP'!$A$"&amp;MATCH($J674,[3]SorP!$B$1:$B$6230,0))))</f>
        <v/>
      </c>
      <c r="U674" s="207"/>
      <c r="V674" s="208" t="e">
        <f>IF(C674="",NA(),IF(OR(C674="Smelter not listed",C674="Smelter not yet identified"),MATCH($B674&amp;$D674,'[3]Smelter Look-up'!$J:$J,0),MATCH($B674&amp;$C674,'[3]Smelter Look-up'!$J:$J,0)))</f>
        <v>#N/A</v>
      </c>
      <c r="X674" s="83">
        <f t="shared" si="31"/>
        <v>0</v>
      </c>
      <c r="AB674" s="84" t="str">
        <f t="shared" si="32"/>
        <v/>
      </c>
    </row>
    <row r="675" spans="1:28" s="83" customFormat="1" ht="20.25" customHeight="1">
      <c r="A675" s="206"/>
      <c r="B675" s="198" t="s">
        <v>236</v>
      </c>
      <c r="C675" s="199" t="s">
        <v>236</v>
      </c>
      <c r="D675" s="200"/>
      <c r="E675" s="198" t="s">
        <v>236</v>
      </c>
      <c r="F675" s="198" t="s">
        <v>236</v>
      </c>
      <c r="G675" s="198" t="s">
        <v>236</v>
      </c>
      <c r="H675" s="201" t="s">
        <v>236</v>
      </c>
      <c r="I675" s="202" t="s">
        <v>236</v>
      </c>
      <c r="J675" s="202" t="s">
        <v>236</v>
      </c>
      <c r="K675" s="203"/>
      <c r="L675" s="203"/>
      <c r="M675" s="203"/>
      <c r="N675" s="203"/>
      <c r="O675" s="203"/>
      <c r="P675" s="204"/>
      <c r="Q675" s="205"/>
      <c r="R675" s="198" t="s">
        <v>236</v>
      </c>
      <c r="S675" s="206" t="str">
        <f t="shared" ca="1" si="30"/>
        <v/>
      </c>
      <c r="T675" s="206" t="str">
        <f ca="1">IF(B675="","",IF(ISERROR(MATCH($J675,[3]SorP!$B$1:$B$6230,0)),"",INDIRECT("'SorP'!$A$"&amp;MATCH($J675,[3]SorP!$B$1:$B$6230,0))))</f>
        <v/>
      </c>
      <c r="U675" s="207"/>
      <c r="V675" s="208" t="e">
        <f>IF(C675="",NA(),IF(OR(C675="Smelter not listed",C675="Smelter not yet identified"),MATCH($B675&amp;$D675,'[3]Smelter Look-up'!$J:$J,0),MATCH($B675&amp;$C675,'[3]Smelter Look-up'!$J:$J,0)))</f>
        <v>#N/A</v>
      </c>
      <c r="X675" s="83">
        <f t="shared" si="31"/>
        <v>0</v>
      </c>
      <c r="AB675" s="84" t="str">
        <f t="shared" si="32"/>
        <v/>
      </c>
    </row>
    <row r="676" spans="1:28" s="83" customFormat="1" ht="20.25" customHeight="1">
      <c r="A676" s="206"/>
      <c r="B676" s="198" t="s">
        <v>236</v>
      </c>
      <c r="C676" s="199" t="s">
        <v>236</v>
      </c>
      <c r="D676" s="200"/>
      <c r="E676" s="198" t="s">
        <v>236</v>
      </c>
      <c r="F676" s="198" t="s">
        <v>236</v>
      </c>
      <c r="G676" s="198" t="s">
        <v>236</v>
      </c>
      <c r="H676" s="201" t="s">
        <v>236</v>
      </c>
      <c r="I676" s="202" t="s">
        <v>236</v>
      </c>
      <c r="J676" s="202" t="s">
        <v>236</v>
      </c>
      <c r="K676" s="203"/>
      <c r="L676" s="203"/>
      <c r="M676" s="203"/>
      <c r="N676" s="203"/>
      <c r="O676" s="203"/>
      <c r="P676" s="204"/>
      <c r="Q676" s="205"/>
      <c r="R676" s="198" t="s">
        <v>236</v>
      </c>
      <c r="S676" s="206" t="str">
        <f t="shared" ca="1" si="30"/>
        <v/>
      </c>
      <c r="T676" s="206" t="str">
        <f ca="1">IF(B676="","",IF(ISERROR(MATCH($J676,[3]SorP!$B$1:$B$6230,0)),"",INDIRECT("'SorP'!$A$"&amp;MATCH($J676,[3]SorP!$B$1:$B$6230,0))))</f>
        <v/>
      </c>
      <c r="U676" s="207"/>
      <c r="V676" s="208" t="e">
        <f>IF(C676="",NA(),IF(OR(C676="Smelter not listed",C676="Smelter not yet identified"),MATCH($B676&amp;$D676,'[3]Smelter Look-up'!$J:$J,0),MATCH($B676&amp;$C676,'[3]Smelter Look-up'!$J:$J,0)))</f>
        <v>#N/A</v>
      </c>
      <c r="X676" s="83">
        <f t="shared" si="31"/>
        <v>0</v>
      </c>
      <c r="AB676" s="84" t="str">
        <f t="shared" si="32"/>
        <v/>
      </c>
    </row>
    <row r="677" spans="1:28" s="83" customFormat="1" ht="20.25" customHeight="1">
      <c r="A677" s="206"/>
      <c r="B677" s="198" t="s">
        <v>236</v>
      </c>
      <c r="C677" s="199" t="s">
        <v>236</v>
      </c>
      <c r="D677" s="200"/>
      <c r="E677" s="198" t="s">
        <v>236</v>
      </c>
      <c r="F677" s="198" t="s">
        <v>236</v>
      </c>
      <c r="G677" s="198" t="s">
        <v>236</v>
      </c>
      <c r="H677" s="201" t="s">
        <v>236</v>
      </c>
      <c r="I677" s="202" t="s">
        <v>236</v>
      </c>
      <c r="J677" s="202" t="s">
        <v>236</v>
      </c>
      <c r="K677" s="203"/>
      <c r="L677" s="203"/>
      <c r="M677" s="203"/>
      <c r="N677" s="203"/>
      <c r="O677" s="203"/>
      <c r="P677" s="204"/>
      <c r="Q677" s="205"/>
      <c r="R677" s="198" t="s">
        <v>236</v>
      </c>
      <c r="S677" s="206" t="str">
        <f t="shared" ca="1" si="30"/>
        <v/>
      </c>
      <c r="T677" s="206" t="str">
        <f ca="1">IF(B677="","",IF(ISERROR(MATCH($J677,[3]SorP!$B$1:$B$6230,0)),"",INDIRECT("'SorP'!$A$"&amp;MATCH($J677,[3]SorP!$B$1:$B$6230,0))))</f>
        <v/>
      </c>
      <c r="U677" s="207"/>
      <c r="V677" s="208" t="e">
        <f>IF(C677="",NA(),IF(OR(C677="Smelter not listed",C677="Smelter not yet identified"),MATCH($B677&amp;$D677,'[3]Smelter Look-up'!$J:$J,0),MATCH($B677&amp;$C677,'[3]Smelter Look-up'!$J:$J,0)))</f>
        <v>#N/A</v>
      </c>
      <c r="X677" s="83">
        <f t="shared" si="31"/>
        <v>0</v>
      </c>
      <c r="AB677" s="84" t="str">
        <f t="shared" si="32"/>
        <v/>
      </c>
    </row>
    <row r="678" spans="1:28" s="83" customFormat="1" ht="20.25" customHeight="1">
      <c r="A678" s="206"/>
      <c r="B678" s="198" t="s">
        <v>236</v>
      </c>
      <c r="C678" s="199" t="s">
        <v>236</v>
      </c>
      <c r="D678" s="200"/>
      <c r="E678" s="198" t="s">
        <v>236</v>
      </c>
      <c r="F678" s="198" t="s">
        <v>236</v>
      </c>
      <c r="G678" s="198" t="s">
        <v>236</v>
      </c>
      <c r="H678" s="201" t="s">
        <v>236</v>
      </c>
      <c r="I678" s="202" t="s">
        <v>236</v>
      </c>
      <c r="J678" s="202" t="s">
        <v>236</v>
      </c>
      <c r="K678" s="203"/>
      <c r="L678" s="203"/>
      <c r="M678" s="203"/>
      <c r="N678" s="203"/>
      <c r="O678" s="203"/>
      <c r="P678" s="204"/>
      <c r="Q678" s="205"/>
      <c r="R678" s="198" t="s">
        <v>236</v>
      </c>
      <c r="S678" s="206" t="str">
        <f t="shared" ca="1" si="30"/>
        <v/>
      </c>
      <c r="T678" s="206" t="str">
        <f ca="1">IF(B678="","",IF(ISERROR(MATCH($J678,[3]SorP!$B$1:$B$6230,0)),"",INDIRECT("'SorP'!$A$"&amp;MATCH($J678,[3]SorP!$B$1:$B$6230,0))))</f>
        <v/>
      </c>
      <c r="U678" s="207"/>
      <c r="V678" s="208" t="e">
        <f>IF(C678="",NA(),IF(OR(C678="Smelter not listed",C678="Smelter not yet identified"),MATCH($B678&amp;$D678,'[3]Smelter Look-up'!$J:$J,0),MATCH($B678&amp;$C678,'[3]Smelter Look-up'!$J:$J,0)))</f>
        <v>#N/A</v>
      </c>
      <c r="X678" s="83">
        <f t="shared" si="31"/>
        <v>0</v>
      </c>
      <c r="AB678" s="84" t="str">
        <f t="shared" si="32"/>
        <v/>
      </c>
    </row>
    <row r="679" spans="1:28" s="83" customFormat="1" ht="20.25" customHeight="1">
      <c r="A679" s="206"/>
      <c r="B679" s="198" t="s">
        <v>236</v>
      </c>
      <c r="C679" s="199" t="s">
        <v>236</v>
      </c>
      <c r="D679" s="200"/>
      <c r="E679" s="198" t="s">
        <v>236</v>
      </c>
      <c r="F679" s="198" t="s">
        <v>236</v>
      </c>
      <c r="G679" s="198" t="s">
        <v>236</v>
      </c>
      <c r="H679" s="201" t="s">
        <v>236</v>
      </c>
      <c r="I679" s="202" t="s">
        <v>236</v>
      </c>
      <c r="J679" s="202" t="s">
        <v>236</v>
      </c>
      <c r="K679" s="203"/>
      <c r="L679" s="203"/>
      <c r="M679" s="203"/>
      <c r="N679" s="203"/>
      <c r="O679" s="203"/>
      <c r="P679" s="204"/>
      <c r="Q679" s="205"/>
      <c r="R679" s="198" t="s">
        <v>236</v>
      </c>
      <c r="S679" s="206" t="str">
        <f t="shared" ca="1" si="30"/>
        <v/>
      </c>
      <c r="T679" s="206" t="str">
        <f ca="1">IF(B679="","",IF(ISERROR(MATCH($J679,[3]SorP!$B$1:$B$6230,0)),"",INDIRECT("'SorP'!$A$"&amp;MATCH($J679,[3]SorP!$B$1:$B$6230,0))))</f>
        <v/>
      </c>
      <c r="U679" s="207"/>
      <c r="V679" s="208" t="e">
        <f>IF(C679="",NA(),IF(OR(C679="Smelter not listed",C679="Smelter not yet identified"),MATCH($B679&amp;$D679,'[3]Smelter Look-up'!$J:$J,0),MATCH($B679&amp;$C679,'[3]Smelter Look-up'!$J:$J,0)))</f>
        <v>#N/A</v>
      </c>
      <c r="X679" s="83">
        <f t="shared" si="31"/>
        <v>0</v>
      </c>
      <c r="AB679" s="84" t="str">
        <f t="shared" si="32"/>
        <v/>
      </c>
    </row>
    <row r="680" spans="1:28" s="83" customFormat="1" ht="20.25" customHeight="1">
      <c r="A680" s="206"/>
      <c r="B680" s="198" t="s">
        <v>236</v>
      </c>
      <c r="C680" s="199" t="s">
        <v>236</v>
      </c>
      <c r="D680" s="200"/>
      <c r="E680" s="198" t="s">
        <v>236</v>
      </c>
      <c r="F680" s="198" t="s">
        <v>236</v>
      </c>
      <c r="G680" s="198" t="s">
        <v>236</v>
      </c>
      <c r="H680" s="201" t="s">
        <v>236</v>
      </c>
      <c r="I680" s="202" t="s">
        <v>236</v>
      </c>
      <c r="J680" s="202" t="s">
        <v>236</v>
      </c>
      <c r="K680" s="203"/>
      <c r="L680" s="203"/>
      <c r="M680" s="203"/>
      <c r="N680" s="203"/>
      <c r="O680" s="203"/>
      <c r="P680" s="204"/>
      <c r="Q680" s="205"/>
      <c r="R680" s="198" t="s">
        <v>236</v>
      </c>
      <c r="S680" s="206" t="str">
        <f t="shared" ref="S680:S743" ca="1" si="33">IF(B680="","",IF(ISERROR(MATCH($E680,CL,0)),"Unknown",INDIRECT("'C'!$A$"&amp;MATCH($E680,CL,0)+1)))</f>
        <v/>
      </c>
      <c r="T680" s="206" t="str">
        <f ca="1">IF(B680="","",IF(ISERROR(MATCH($J680,[3]SorP!$B$1:$B$6230,0)),"",INDIRECT("'SorP'!$A$"&amp;MATCH($J680,[3]SorP!$B$1:$B$6230,0))))</f>
        <v/>
      </c>
      <c r="U680" s="207"/>
      <c r="V680" s="208" t="e">
        <f>IF(C680="",NA(),IF(OR(C680="Smelter not listed",C680="Smelter not yet identified"),MATCH($B680&amp;$D680,'[3]Smelter Look-up'!$J:$J,0),MATCH($B680&amp;$C680,'[3]Smelter Look-up'!$J:$J,0)))</f>
        <v>#N/A</v>
      </c>
      <c r="X680" s="83">
        <f t="shared" si="31"/>
        <v>0</v>
      </c>
      <c r="AB680" s="84" t="str">
        <f t="shared" si="32"/>
        <v/>
      </c>
    </row>
    <row r="681" spans="1:28" s="83" customFormat="1" ht="20.25" customHeight="1">
      <c r="A681" s="206"/>
      <c r="B681" s="198" t="s">
        <v>236</v>
      </c>
      <c r="C681" s="199" t="s">
        <v>236</v>
      </c>
      <c r="D681" s="200"/>
      <c r="E681" s="198" t="s">
        <v>236</v>
      </c>
      <c r="F681" s="198" t="s">
        <v>236</v>
      </c>
      <c r="G681" s="198" t="s">
        <v>236</v>
      </c>
      <c r="H681" s="201" t="s">
        <v>236</v>
      </c>
      <c r="I681" s="202" t="s">
        <v>236</v>
      </c>
      <c r="J681" s="202" t="s">
        <v>236</v>
      </c>
      <c r="K681" s="203"/>
      <c r="L681" s="203"/>
      <c r="M681" s="203"/>
      <c r="N681" s="203"/>
      <c r="O681" s="203"/>
      <c r="P681" s="204"/>
      <c r="Q681" s="205"/>
      <c r="R681" s="198" t="s">
        <v>236</v>
      </c>
      <c r="S681" s="206" t="str">
        <f t="shared" ca="1" si="33"/>
        <v/>
      </c>
      <c r="T681" s="206" t="str">
        <f ca="1">IF(B681="","",IF(ISERROR(MATCH($J681,[3]SorP!$B$1:$B$6230,0)),"",INDIRECT("'SorP'!$A$"&amp;MATCH($J681,[3]SorP!$B$1:$B$6230,0))))</f>
        <v/>
      </c>
      <c r="U681" s="207"/>
      <c r="V681" s="208" t="e">
        <f>IF(C681="",NA(),IF(OR(C681="Smelter not listed",C681="Smelter not yet identified"),MATCH($B681&amp;$D681,'[3]Smelter Look-up'!$J:$J,0),MATCH($B681&amp;$C681,'[3]Smelter Look-up'!$J:$J,0)))</f>
        <v>#N/A</v>
      </c>
      <c r="X681" s="83">
        <f t="shared" si="31"/>
        <v>0</v>
      </c>
      <c r="AB681" s="84" t="str">
        <f t="shared" si="32"/>
        <v/>
      </c>
    </row>
    <row r="682" spans="1:28" s="83" customFormat="1" ht="20.25" customHeight="1">
      <c r="A682" s="206"/>
      <c r="B682" s="198" t="s">
        <v>236</v>
      </c>
      <c r="C682" s="199" t="s">
        <v>236</v>
      </c>
      <c r="D682" s="200"/>
      <c r="E682" s="198" t="s">
        <v>236</v>
      </c>
      <c r="F682" s="198" t="s">
        <v>236</v>
      </c>
      <c r="G682" s="198" t="s">
        <v>236</v>
      </c>
      <c r="H682" s="201" t="s">
        <v>236</v>
      </c>
      <c r="I682" s="202" t="s">
        <v>236</v>
      </c>
      <c r="J682" s="202" t="s">
        <v>236</v>
      </c>
      <c r="K682" s="203"/>
      <c r="L682" s="203"/>
      <c r="M682" s="203"/>
      <c r="N682" s="203"/>
      <c r="O682" s="203"/>
      <c r="P682" s="204"/>
      <c r="Q682" s="205"/>
      <c r="R682" s="198" t="s">
        <v>236</v>
      </c>
      <c r="S682" s="206" t="str">
        <f t="shared" ca="1" si="33"/>
        <v/>
      </c>
      <c r="T682" s="206" t="str">
        <f ca="1">IF(B682="","",IF(ISERROR(MATCH($J682,[3]SorP!$B$1:$B$6230,0)),"",INDIRECT("'SorP'!$A$"&amp;MATCH($J682,[3]SorP!$B$1:$B$6230,0))))</f>
        <v/>
      </c>
      <c r="U682" s="207"/>
      <c r="V682" s="208" t="e">
        <f>IF(C682="",NA(),IF(OR(C682="Smelter not listed",C682="Smelter not yet identified"),MATCH($B682&amp;$D682,'[3]Smelter Look-up'!$J:$J,0),MATCH($B682&amp;$C682,'[3]Smelter Look-up'!$J:$J,0)))</f>
        <v>#N/A</v>
      </c>
      <c r="X682" s="83">
        <f t="shared" si="31"/>
        <v>0</v>
      </c>
      <c r="AB682" s="84" t="str">
        <f t="shared" si="32"/>
        <v/>
      </c>
    </row>
    <row r="683" spans="1:28" s="83" customFormat="1" ht="20.25" customHeight="1">
      <c r="A683" s="206"/>
      <c r="B683" s="198" t="s">
        <v>236</v>
      </c>
      <c r="C683" s="199" t="s">
        <v>236</v>
      </c>
      <c r="D683" s="200"/>
      <c r="E683" s="198" t="s">
        <v>236</v>
      </c>
      <c r="F683" s="198" t="s">
        <v>236</v>
      </c>
      <c r="G683" s="198" t="s">
        <v>236</v>
      </c>
      <c r="H683" s="201" t="s">
        <v>236</v>
      </c>
      <c r="I683" s="202" t="s">
        <v>236</v>
      </c>
      <c r="J683" s="202" t="s">
        <v>236</v>
      </c>
      <c r="K683" s="203"/>
      <c r="L683" s="203"/>
      <c r="M683" s="203"/>
      <c r="N683" s="203"/>
      <c r="O683" s="203"/>
      <c r="P683" s="204"/>
      <c r="Q683" s="205"/>
      <c r="R683" s="198" t="s">
        <v>236</v>
      </c>
      <c r="S683" s="206" t="str">
        <f t="shared" ca="1" si="33"/>
        <v/>
      </c>
      <c r="T683" s="206" t="str">
        <f ca="1">IF(B683="","",IF(ISERROR(MATCH($J683,[3]SorP!$B$1:$B$6230,0)),"",INDIRECT("'SorP'!$A$"&amp;MATCH($J683,[3]SorP!$B$1:$B$6230,0))))</f>
        <v/>
      </c>
      <c r="U683" s="207"/>
      <c r="V683" s="208" t="e">
        <f>IF(C683="",NA(),IF(OR(C683="Smelter not listed",C683="Smelter not yet identified"),MATCH($B683&amp;$D683,'[3]Smelter Look-up'!$J:$J,0),MATCH($B683&amp;$C683,'[3]Smelter Look-up'!$J:$J,0)))</f>
        <v>#N/A</v>
      </c>
      <c r="X683" s="83">
        <f t="shared" si="31"/>
        <v>0</v>
      </c>
      <c r="AB683" s="84" t="str">
        <f t="shared" si="32"/>
        <v/>
      </c>
    </row>
    <row r="684" spans="1:28" s="83" customFormat="1" ht="20.25" customHeight="1">
      <c r="A684" s="206"/>
      <c r="B684" s="198" t="s">
        <v>236</v>
      </c>
      <c r="C684" s="199" t="s">
        <v>236</v>
      </c>
      <c r="D684" s="200"/>
      <c r="E684" s="198" t="s">
        <v>236</v>
      </c>
      <c r="F684" s="198" t="s">
        <v>236</v>
      </c>
      <c r="G684" s="198" t="s">
        <v>236</v>
      </c>
      <c r="H684" s="201" t="s">
        <v>236</v>
      </c>
      <c r="I684" s="202" t="s">
        <v>236</v>
      </c>
      <c r="J684" s="202" t="s">
        <v>236</v>
      </c>
      <c r="K684" s="203"/>
      <c r="L684" s="203"/>
      <c r="M684" s="203"/>
      <c r="N684" s="203"/>
      <c r="O684" s="203"/>
      <c r="P684" s="204"/>
      <c r="Q684" s="205"/>
      <c r="R684" s="198" t="s">
        <v>236</v>
      </c>
      <c r="S684" s="206" t="str">
        <f t="shared" ca="1" si="33"/>
        <v/>
      </c>
      <c r="T684" s="206" t="str">
        <f ca="1">IF(B684="","",IF(ISERROR(MATCH($J684,[3]SorP!$B$1:$B$6230,0)),"",INDIRECT("'SorP'!$A$"&amp;MATCH($J684,[3]SorP!$B$1:$B$6230,0))))</f>
        <v/>
      </c>
      <c r="U684" s="207"/>
      <c r="V684" s="208" t="e">
        <f>IF(C684="",NA(),IF(OR(C684="Smelter not listed",C684="Smelter not yet identified"),MATCH($B684&amp;$D684,'[3]Smelter Look-up'!$J:$J,0),MATCH($B684&amp;$C684,'[3]Smelter Look-up'!$J:$J,0)))</f>
        <v>#N/A</v>
      </c>
      <c r="X684" s="83">
        <f t="shared" si="31"/>
        <v>0</v>
      </c>
      <c r="AB684" s="84" t="str">
        <f t="shared" si="32"/>
        <v/>
      </c>
    </row>
    <row r="685" spans="1:28" s="83" customFormat="1" ht="20.25" customHeight="1">
      <c r="A685" s="206"/>
      <c r="B685" s="198" t="s">
        <v>236</v>
      </c>
      <c r="C685" s="199" t="s">
        <v>236</v>
      </c>
      <c r="D685" s="200"/>
      <c r="E685" s="198" t="s">
        <v>236</v>
      </c>
      <c r="F685" s="198" t="s">
        <v>236</v>
      </c>
      <c r="G685" s="198" t="s">
        <v>236</v>
      </c>
      <c r="H685" s="201" t="s">
        <v>236</v>
      </c>
      <c r="I685" s="202" t="s">
        <v>236</v>
      </c>
      <c r="J685" s="202" t="s">
        <v>236</v>
      </c>
      <c r="K685" s="203"/>
      <c r="L685" s="203"/>
      <c r="M685" s="203"/>
      <c r="N685" s="203"/>
      <c r="O685" s="203"/>
      <c r="P685" s="204"/>
      <c r="Q685" s="205"/>
      <c r="R685" s="198" t="s">
        <v>236</v>
      </c>
      <c r="S685" s="206" t="str">
        <f t="shared" ca="1" si="33"/>
        <v/>
      </c>
      <c r="T685" s="206" t="str">
        <f ca="1">IF(B685="","",IF(ISERROR(MATCH($J685,[3]SorP!$B$1:$B$6230,0)),"",INDIRECT("'SorP'!$A$"&amp;MATCH($J685,[3]SorP!$B$1:$B$6230,0))))</f>
        <v/>
      </c>
      <c r="U685" s="207"/>
      <c r="V685" s="208" t="e">
        <f>IF(C685="",NA(),IF(OR(C685="Smelter not listed",C685="Smelter not yet identified"),MATCH($B685&amp;$D685,'[3]Smelter Look-up'!$J:$J,0),MATCH($B685&amp;$C685,'[3]Smelter Look-up'!$J:$J,0)))</f>
        <v>#N/A</v>
      </c>
      <c r="X685" s="83">
        <f t="shared" si="31"/>
        <v>0</v>
      </c>
      <c r="AB685" s="84" t="str">
        <f t="shared" si="32"/>
        <v/>
      </c>
    </row>
    <row r="686" spans="1:28" s="83" customFormat="1" ht="20.25" customHeight="1">
      <c r="A686" s="206"/>
      <c r="B686" s="198" t="s">
        <v>236</v>
      </c>
      <c r="C686" s="199" t="s">
        <v>236</v>
      </c>
      <c r="D686" s="200"/>
      <c r="E686" s="198" t="s">
        <v>236</v>
      </c>
      <c r="F686" s="198" t="s">
        <v>236</v>
      </c>
      <c r="G686" s="198" t="s">
        <v>236</v>
      </c>
      <c r="H686" s="201" t="s">
        <v>236</v>
      </c>
      <c r="I686" s="202" t="s">
        <v>236</v>
      </c>
      <c r="J686" s="202" t="s">
        <v>236</v>
      </c>
      <c r="K686" s="203"/>
      <c r="L686" s="203"/>
      <c r="M686" s="203"/>
      <c r="N686" s="203"/>
      <c r="O686" s="203"/>
      <c r="P686" s="204"/>
      <c r="Q686" s="205"/>
      <c r="R686" s="198" t="s">
        <v>236</v>
      </c>
      <c r="S686" s="206" t="str">
        <f t="shared" ca="1" si="33"/>
        <v/>
      </c>
      <c r="T686" s="206" t="str">
        <f ca="1">IF(B686="","",IF(ISERROR(MATCH($J686,[3]SorP!$B$1:$B$6230,0)),"",INDIRECT("'SorP'!$A$"&amp;MATCH($J686,[3]SorP!$B$1:$B$6230,0))))</f>
        <v/>
      </c>
      <c r="U686" s="207"/>
      <c r="V686" s="208" t="e">
        <f>IF(C686="",NA(),IF(OR(C686="Smelter not listed",C686="Smelter not yet identified"),MATCH($B686&amp;$D686,'[3]Smelter Look-up'!$J:$J,0),MATCH($B686&amp;$C686,'[3]Smelter Look-up'!$J:$J,0)))</f>
        <v>#N/A</v>
      </c>
      <c r="X686" s="83">
        <f t="shared" si="31"/>
        <v>0</v>
      </c>
      <c r="AB686" s="84" t="str">
        <f t="shared" si="32"/>
        <v/>
      </c>
    </row>
    <row r="687" spans="1:28" s="83" customFormat="1" ht="20.25" customHeight="1">
      <c r="A687" s="206"/>
      <c r="B687" s="198" t="s">
        <v>236</v>
      </c>
      <c r="C687" s="199" t="s">
        <v>236</v>
      </c>
      <c r="D687" s="200"/>
      <c r="E687" s="198" t="s">
        <v>236</v>
      </c>
      <c r="F687" s="198" t="s">
        <v>236</v>
      </c>
      <c r="G687" s="198" t="s">
        <v>236</v>
      </c>
      <c r="H687" s="201" t="s">
        <v>236</v>
      </c>
      <c r="I687" s="202" t="s">
        <v>236</v>
      </c>
      <c r="J687" s="202" t="s">
        <v>236</v>
      </c>
      <c r="K687" s="203"/>
      <c r="L687" s="203"/>
      <c r="M687" s="203"/>
      <c r="N687" s="203"/>
      <c r="O687" s="203"/>
      <c r="P687" s="204"/>
      <c r="Q687" s="205"/>
      <c r="R687" s="198" t="s">
        <v>236</v>
      </c>
      <c r="S687" s="206" t="str">
        <f t="shared" ca="1" si="33"/>
        <v/>
      </c>
      <c r="T687" s="206" t="str">
        <f ca="1">IF(B687="","",IF(ISERROR(MATCH($J687,[3]SorP!$B$1:$B$6230,0)),"",INDIRECT("'SorP'!$A$"&amp;MATCH($J687,[3]SorP!$B$1:$B$6230,0))))</f>
        <v/>
      </c>
      <c r="U687" s="207"/>
      <c r="V687" s="208" t="e">
        <f>IF(C687="",NA(),IF(OR(C687="Smelter not listed",C687="Smelter not yet identified"),MATCH($B687&amp;$D687,'[3]Smelter Look-up'!$J:$J,0),MATCH($B687&amp;$C687,'[3]Smelter Look-up'!$J:$J,0)))</f>
        <v>#N/A</v>
      </c>
      <c r="X687" s="83">
        <f t="shared" si="31"/>
        <v>0</v>
      </c>
      <c r="AB687" s="84" t="str">
        <f t="shared" si="32"/>
        <v/>
      </c>
    </row>
    <row r="688" spans="1:28" s="83" customFormat="1" ht="20.25" customHeight="1">
      <c r="A688" s="206"/>
      <c r="B688" s="198" t="s">
        <v>236</v>
      </c>
      <c r="C688" s="199" t="s">
        <v>236</v>
      </c>
      <c r="D688" s="200"/>
      <c r="E688" s="198" t="s">
        <v>236</v>
      </c>
      <c r="F688" s="198" t="s">
        <v>236</v>
      </c>
      <c r="G688" s="198" t="s">
        <v>236</v>
      </c>
      <c r="H688" s="201" t="s">
        <v>236</v>
      </c>
      <c r="I688" s="202" t="s">
        <v>236</v>
      </c>
      <c r="J688" s="202" t="s">
        <v>236</v>
      </c>
      <c r="K688" s="203"/>
      <c r="L688" s="203"/>
      <c r="M688" s="203"/>
      <c r="N688" s="203"/>
      <c r="O688" s="203"/>
      <c r="P688" s="204"/>
      <c r="Q688" s="205"/>
      <c r="R688" s="198" t="s">
        <v>236</v>
      </c>
      <c r="S688" s="206" t="str">
        <f t="shared" ca="1" si="33"/>
        <v/>
      </c>
      <c r="T688" s="206" t="str">
        <f ca="1">IF(B688="","",IF(ISERROR(MATCH($J688,[3]SorP!$B$1:$B$6230,0)),"",INDIRECT("'SorP'!$A$"&amp;MATCH($J688,[3]SorP!$B$1:$B$6230,0))))</f>
        <v/>
      </c>
      <c r="U688" s="207"/>
      <c r="V688" s="208" t="e">
        <f>IF(C688="",NA(),IF(OR(C688="Smelter not listed",C688="Smelter not yet identified"),MATCH($B688&amp;$D688,'[3]Smelter Look-up'!$J:$J,0),MATCH($B688&amp;$C688,'[3]Smelter Look-up'!$J:$J,0)))</f>
        <v>#N/A</v>
      </c>
      <c r="X688" s="83">
        <f t="shared" si="31"/>
        <v>0</v>
      </c>
      <c r="AB688" s="84" t="str">
        <f t="shared" si="32"/>
        <v/>
      </c>
    </row>
    <row r="689" spans="1:28" s="83" customFormat="1" ht="20.25" customHeight="1">
      <c r="A689" s="206"/>
      <c r="B689" s="198" t="s">
        <v>236</v>
      </c>
      <c r="C689" s="199" t="s">
        <v>236</v>
      </c>
      <c r="D689" s="200"/>
      <c r="E689" s="198" t="s">
        <v>236</v>
      </c>
      <c r="F689" s="198" t="s">
        <v>236</v>
      </c>
      <c r="G689" s="198" t="s">
        <v>236</v>
      </c>
      <c r="H689" s="201" t="s">
        <v>236</v>
      </c>
      <c r="I689" s="202" t="s">
        <v>236</v>
      </c>
      <c r="J689" s="202" t="s">
        <v>236</v>
      </c>
      <c r="K689" s="203"/>
      <c r="L689" s="203"/>
      <c r="M689" s="203"/>
      <c r="N689" s="203"/>
      <c r="O689" s="203"/>
      <c r="P689" s="204"/>
      <c r="Q689" s="205"/>
      <c r="R689" s="198" t="s">
        <v>236</v>
      </c>
      <c r="S689" s="206" t="str">
        <f t="shared" ca="1" si="33"/>
        <v/>
      </c>
      <c r="T689" s="206" t="str">
        <f ca="1">IF(B689="","",IF(ISERROR(MATCH($J689,[3]SorP!$B$1:$B$6230,0)),"",INDIRECT("'SorP'!$A$"&amp;MATCH($J689,[3]SorP!$B$1:$B$6230,0))))</f>
        <v/>
      </c>
      <c r="U689" s="207"/>
      <c r="V689" s="208" t="e">
        <f>IF(C689="",NA(),IF(OR(C689="Smelter not listed",C689="Smelter not yet identified"),MATCH($B689&amp;$D689,'[3]Smelter Look-up'!$J:$J,0),MATCH($B689&amp;$C689,'[3]Smelter Look-up'!$J:$J,0)))</f>
        <v>#N/A</v>
      </c>
      <c r="X689" s="83">
        <f t="shared" si="31"/>
        <v>0</v>
      </c>
      <c r="AB689" s="84" t="str">
        <f t="shared" si="32"/>
        <v/>
      </c>
    </row>
    <row r="690" spans="1:28" s="83" customFormat="1" ht="20.25" customHeight="1">
      <c r="A690" s="206"/>
      <c r="B690" s="198" t="s">
        <v>236</v>
      </c>
      <c r="C690" s="199" t="s">
        <v>236</v>
      </c>
      <c r="D690" s="200"/>
      <c r="E690" s="198" t="s">
        <v>236</v>
      </c>
      <c r="F690" s="198" t="s">
        <v>236</v>
      </c>
      <c r="G690" s="198" t="s">
        <v>236</v>
      </c>
      <c r="H690" s="201" t="s">
        <v>236</v>
      </c>
      <c r="I690" s="202" t="s">
        <v>236</v>
      </c>
      <c r="J690" s="202" t="s">
        <v>236</v>
      </c>
      <c r="K690" s="203"/>
      <c r="L690" s="203"/>
      <c r="M690" s="203"/>
      <c r="N690" s="203"/>
      <c r="O690" s="203"/>
      <c r="P690" s="204"/>
      <c r="Q690" s="205"/>
      <c r="R690" s="198" t="s">
        <v>236</v>
      </c>
      <c r="S690" s="206" t="str">
        <f t="shared" ca="1" si="33"/>
        <v/>
      </c>
      <c r="T690" s="206" t="str">
        <f ca="1">IF(B690="","",IF(ISERROR(MATCH($J690,[3]SorP!$B$1:$B$6230,0)),"",INDIRECT("'SorP'!$A$"&amp;MATCH($J690,[3]SorP!$B$1:$B$6230,0))))</f>
        <v/>
      </c>
      <c r="U690" s="207"/>
      <c r="V690" s="208" t="e">
        <f>IF(C690="",NA(),IF(OR(C690="Smelter not listed",C690="Smelter not yet identified"),MATCH($B690&amp;$D690,'[3]Smelter Look-up'!$J:$J,0),MATCH($B690&amp;$C690,'[3]Smelter Look-up'!$J:$J,0)))</f>
        <v>#N/A</v>
      </c>
      <c r="X690" s="83">
        <f t="shared" si="31"/>
        <v>0</v>
      </c>
      <c r="AB690" s="84" t="str">
        <f t="shared" si="32"/>
        <v/>
      </c>
    </row>
    <row r="691" spans="1:28" s="83" customFormat="1" ht="20.25" customHeight="1">
      <c r="A691" s="206"/>
      <c r="B691" s="198" t="s">
        <v>236</v>
      </c>
      <c r="C691" s="199" t="s">
        <v>236</v>
      </c>
      <c r="D691" s="200"/>
      <c r="E691" s="198" t="s">
        <v>236</v>
      </c>
      <c r="F691" s="198" t="s">
        <v>236</v>
      </c>
      <c r="G691" s="198" t="s">
        <v>236</v>
      </c>
      <c r="H691" s="201" t="s">
        <v>236</v>
      </c>
      <c r="I691" s="202" t="s">
        <v>236</v>
      </c>
      <c r="J691" s="202" t="s">
        <v>236</v>
      </c>
      <c r="K691" s="203"/>
      <c r="L691" s="203"/>
      <c r="M691" s="203"/>
      <c r="N691" s="203"/>
      <c r="O691" s="203"/>
      <c r="P691" s="204"/>
      <c r="Q691" s="205"/>
      <c r="R691" s="198" t="s">
        <v>236</v>
      </c>
      <c r="S691" s="206" t="str">
        <f t="shared" ca="1" si="33"/>
        <v/>
      </c>
      <c r="T691" s="206" t="str">
        <f ca="1">IF(B691="","",IF(ISERROR(MATCH($J691,[3]SorP!$B$1:$B$6230,0)),"",INDIRECT("'SorP'!$A$"&amp;MATCH($J691,[3]SorP!$B$1:$B$6230,0))))</f>
        <v/>
      </c>
      <c r="U691" s="207"/>
      <c r="V691" s="208" t="e">
        <f>IF(C691="",NA(),IF(OR(C691="Smelter not listed",C691="Smelter not yet identified"),MATCH($B691&amp;$D691,'[3]Smelter Look-up'!$J:$J,0),MATCH($B691&amp;$C691,'[3]Smelter Look-up'!$J:$J,0)))</f>
        <v>#N/A</v>
      </c>
      <c r="X691" s="83">
        <f t="shared" si="31"/>
        <v>0</v>
      </c>
      <c r="AB691" s="84" t="str">
        <f t="shared" si="32"/>
        <v/>
      </c>
    </row>
    <row r="692" spans="1:28" s="83" customFormat="1" ht="20.25" customHeight="1">
      <c r="A692" s="206"/>
      <c r="B692" s="198" t="s">
        <v>236</v>
      </c>
      <c r="C692" s="199" t="s">
        <v>236</v>
      </c>
      <c r="D692" s="200"/>
      <c r="E692" s="198" t="s">
        <v>236</v>
      </c>
      <c r="F692" s="198" t="s">
        <v>236</v>
      </c>
      <c r="G692" s="198" t="s">
        <v>236</v>
      </c>
      <c r="H692" s="201" t="s">
        <v>236</v>
      </c>
      <c r="I692" s="202" t="s">
        <v>236</v>
      </c>
      <c r="J692" s="202" t="s">
        <v>236</v>
      </c>
      <c r="K692" s="203"/>
      <c r="L692" s="203"/>
      <c r="M692" s="203"/>
      <c r="N692" s="203"/>
      <c r="O692" s="203"/>
      <c r="P692" s="204"/>
      <c r="Q692" s="205"/>
      <c r="R692" s="198" t="s">
        <v>236</v>
      </c>
      <c r="S692" s="206" t="str">
        <f t="shared" ca="1" si="33"/>
        <v/>
      </c>
      <c r="T692" s="206" t="str">
        <f ca="1">IF(B692="","",IF(ISERROR(MATCH($J692,[3]SorP!$B$1:$B$6230,0)),"",INDIRECT("'SorP'!$A$"&amp;MATCH($J692,[3]SorP!$B$1:$B$6230,0))))</f>
        <v/>
      </c>
      <c r="U692" s="207"/>
      <c r="V692" s="208" t="e">
        <f>IF(C692="",NA(),IF(OR(C692="Smelter not listed",C692="Smelter not yet identified"),MATCH($B692&amp;$D692,'[3]Smelter Look-up'!$J:$J,0),MATCH($B692&amp;$C692,'[3]Smelter Look-up'!$J:$J,0)))</f>
        <v>#N/A</v>
      </c>
      <c r="X692" s="83">
        <f t="shared" si="31"/>
        <v>0</v>
      </c>
      <c r="AB692" s="84" t="str">
        <f t="shared" si="32"/>
        <v/>
      </c>
    </row>
    <row r="693" spans="1:28" s="83" customFormat="1" ht="20.25" customHeight="1">
      <c r="A693" s="206"/>
      <c r="B693" s="198" t="s">
        <v>236</v>
      </c>
      <c r="C693" s="199" t="s">
        <v>236</v>
      </c>
      <c r="D693" s="200"/>
      <c r="E693" s="198" t="s">
        <v>236</v>
      </c>
      <c r="F693" s="198" t="s">
        <v>236</v>
      </c>
      <c r="G693" s="198" t="s">
        <v>236</v>
      </c>
      <c r="H693" s="201" t="s">
        <v>236</v>
      </c>
      <c r="I693" s="202" t="s">
        <v>236</v>
      </c>
      <c r="J693" s="202" t="s">
        <v>236</v>
      </c>
      <c r="K693" s="203"/>
      <c r="L693" s="203"/>
      <c r="M693" s="203"/>
      <c r="N693" s="203"/>
      <c r="O693" s="203"/>
      <c r="P693" s="204"/>
      <c r="Q693" s="205"/>
      <c r="R693" s="198" t="s">
        <v>236</v>
      </c>
      <c r="S693" s="206" t="str">
        <f t="shared" ca="1" si="33"/>
        <v/>
      </c>
      <c r="T693" s="206" t="str">
        <f ca="1">IF(B693="","",IF(ISERROR(MATCH($J693,[3]SorP!$B$1:$B$6230,0)),"",INDIRECT("'SorP'!$A$"&amp;MATCH($J693,[3]SorP!$B$1:$B$6230,0))))</f>
        <v/>
      </c>
      <c r="U693" s="207"/>
      <c r="V693" s="208" t="e">
        <f>IF(C693="",NA(),IF(OR(C693="Smelter not listed",C693="Smelter not yet identified"),MATCH($B693&amp;$D693,'[3]Smelter Look-up'!$J:$J,0),MATCH($B693&amp;$C693,'[3]Smelter Look-up'!$J:$J,0)))</f>
        <v>#N/A</v>
      </c>
      <c r="X693" s="83">
        <f t="shared" si="31"/>
        <v>0</v>
      </c>
      <c r="AB693" s="84" t="str">
        <f t="shared" si="32"/>
        <v/>
      </c>
    </row>
    <row r="694" spans="1:28" s="83" customFormat="1" ht="20.25" customHeight="1">
      <c r="A694" s="206"/>
      <c r="B694" s="198" t="s">
        <v>236</v>
      </c>
      <c r="C694" s="199" t="s">
        <v>236</v>
      </c>
      <c r="D694" s="200"/>
      <c r="E694" s="198" t="s">
        <v>236</v>
      </c>
      <c r="F694" s="198" t="s">
        <v>236</v>
      </c>
      <c r="G694" s="198" t="s">
        <v>236</v>
      </c>
      <c r="H694" s="201" t="s">
        <v>236</v>
      </c>
      <c r="I694" s="202" t="s">
        <v>236</v>
      </c>
      <c r="J694" s="202" t="s">
        <v>236</v>
      </c>
      <c r="K694" s="203"/>
      <c r="L694" s="203"/>
      <c r="M694" s="203"/>
      <c r="N694" s="203"/>
      <c r="O694" s="203"/>
      <c r="P694" s="204"/>
      <c r="Q694" s="205"/>
      <c r="R694" s="198" t="s">
        <v>236</v>
      </c>
      <c r="S694" s="206" t="str">
        <f t="shared" ca="1" si="33"/>
        <v/>
      </c>
      <c r="T694" s="206" t="str">
        <f ca="1">IF(B694="","",IF(ISERROR(MATCH($J694,[3]SorP!$B$1:$B$6230,0)),"",INDIRECT("'SorP'!$A$"&amp;MATCH($J694,[3]SorP!$B$1:$B$6230,0))))</f>
        <v/>
      </c>
      <c r="U694" s="207"/>
      <c r="V694" s="208" t="e">
        <f>IF(C694="",NA(),IF(OR(C694="Smelter not listed",C694="Smelter not yet identified"),MATCH($B694&amp;$D694,'[3]Smelter Look-up'!$J:$J,0),MATCH($B694&amp;$C694,'[3]Smelter Look-up'!$J:$J,0)))</f>
        <v>#N/A</v>
      </c>
      <c r="X694" s="83">
        <f t="shared" si="31"/>
        <v>0</v>
      </c>
      <c r="AB694" s="84" t="str">
        <f t="shared" si="32"/>
        <v/>
      </c>
    </row>
    <row r="695" spans="1:28" s="83" customFormat="1" ht="20.25" customHeight="1">
      <c r="A695" s="206"/>
      <c r="B695" s="198" t="s">
        <v>236</v>
      </c>
      <c r="C695" s="199" t="s">
        <v>236</v>
      </c>
      <c r="D695" s="200"/>
      <c r="E695" s="198" t="s">
        <v>236</v>
      </c>
      <c r="F695" s="198" t="s">
        <v>236</v>
      </c>
      <c r="G695" s="198" t="s">
        <v>236</v>
      </c>
      <c r="H695" s="201" t="s">
        <v>236</v>
      </c>
      <c r="I695" s="202" t="s">
        <v>236</v>
      </c>
      <c r="J695" s="202" t="s">
        <v>236</v>
      </c>
      <c r="K695" s="203"/>
      <c r="L695" s="203"/>
      <c r="M695" s="203"/>
      <c r="N695" s="203"/>
      <c r="O695" s="203"/>
      <c r="P695" s="204"/>
      <c r="Q695" s="205"/>
      <c r="R695" s="198" t="s">
        <v>236</v>
      </c>
      <c r="S695" s="206" t="str">
        <f t="shared" ca="1" si="33"/>
        <v/>
      </c>
      <c r="T695" s="206" t="str">
        <f ca="1">IF(B695="","",IF(ISERROR(MATCH($J695,[3]SorP!$B$1:$B$6230,0)),"",INDIRECT("'SorP'!$A$"&amp;MATCH($J695,[3]SorP!$B$1:$B$6230,0))))</f>
        <v/>
      </c>
      <c r="U695" s="207"/>
      <c r="V695" s="208" t="e">
        <f>IF(C695="",NA(),IF(OR(C695="Smelter not listed",C695="Smelter not yet identified"),MATCH($B695&amp;$D695,'[3]Smelter Look-up'!$J:$J,0),MATCH($B695&amp;$C695,'[3]Smelter Look-up'!$J:$J,0)))</f>
        <v>#N/A</v>
      </c>
      <c r="X695" s="83">
        <f t="shared" si="31"/>
        <v>0</v>
      </c>
      <c r="AB695" s="84" t="str">
        <f t="shared" si="32"/>
        <v/>
      </c>
    </row>
    <row r="696" spans="1:28" s="83" customFormat="1" ht="20.25" customHeight="1">
      <c r="A696" s="206"/>
      <c r="B696" s="198" t="s">
        <v>236</v>
      </c>
      <c r="C696" s="199" t="s">
        <v>236</v>
      </c>
      <c r="D696" s="200"/>
      <c r="E696" s="198" t="s">
        <v>236</v>
      </c>
      <c r="F696" s="198" t="s">
        <v>236</v>
      </c>
      <c r="G696" s="198" t="s">
        <v>236</v>
      </c>
      <c r="H696" s="201" t="s">
        <v>236</v>
      </c>
      <c r="I696" s="202" t="s">
        <v>236</v>
      </c>
      <c r="J696" s="202" t="s">
        <v>236</v>
      </c>
      <c r="K696" s="203"/>
      <c r="L696" s="203"/>
      <c r="M696" s="203"/>
      <c r="N696" s="203"/>
      <c r="O696" s="203"/>
      <c r="P696" s="204"/>
      <c r="Q696" s="205"/>
      <c r="R696" s="198" t="s">
        <v>236</v>
      </c>
      <c r="S696" s="206" t="str">
        <f t="shared" ca="1" si="33"/>
        <v/>
      </c>
      <c r="T696" s="206" t="str">
        <f ca="1">IF(B696="","",IF(ISERROR(MATCH($J696,[3]SorP!$B$1:$B$6230,0)),"",INDIRECT("'SorP'!$A$"&amp;MATCH($J696,[3]SorP!$B$1:$B$6230,0))))</f>
        <v/>
      </c>
      <c r="U696" s="207"/>
      <c r="V696" s="208" t="e">
        <f>IF(C696="",NA(),IF(OR(C696="Smelter not listed",C696="Smelter not yet identified"),MATCH($B696&amp;$D696,'[3]Smelter Look-up'!$J:$J,0),MATCH($B696&amp;$C696,'[3]Smelter Look-up'!$J:$J,0)))</f>
        <v>#N/A</v>
      </c>
      <c r="X696" s="83">
        <f t="shared" si="31"/>
        <v>0</v>
      </c>
      <c r="AB696" s="84" t="str">
        <f t="shared" si="32"/>
        <v/>
      </c>
    </row>
    <row r="697" spans="1:28" s="83" customFormat="1" ht="20.25" customHeight="1">
      <c r="A697" s="206"/>
      <c r="B697" s="198" t="s">
        <v>236</v>
      </c>
      <c r="C697" s="199" t="s">
        <v>236</v>
      </c>
      <c r="D697" s="200"/>
      <c r="E697" s="198" t="s">
        <v>236</v>
      </c>
      <c r="F697" s="198" t="s">
        <v>236</v>
      </c>
      <c r="G697" s="198" t="s">
        <v>236</v>
      </c>
      <c r="H697" s="201" t="s">
        <v>236</v>
      </c>
      <c r="I697" s="202" t="s">
        <v>236</v>
      </c>
      <c r="J697" s="202" t="s">
        <v>236</v>
      </c>
      <c r="K697" s="203"/>
      <c r="L697" s="203"/>
      <c r="M697" s="203"/>
      <c r="N697" s="203"/>
      <c r="O697" s="203"/>
      <c r="P697" s="204"/>
      <c r="Q697" s="205"/>
      <c r="R697" s="198" t="s">
        <v>236</v>
      </c>
      <c r="S697" s="206" t="str">
        <f t="shared" ca="1" si="33"/>
        <v/>
      </c>
      <c r="T697" s="206" t="str">
        <f ca="1">IF(B697="","",IF(ISERROR(MATCH($J697,[3]SorP!$B$1:$B$6230,0)),"",INDIRECT("'SorP'!$A$"&amp;MATCH($J697,[3]SorP!$B$1:$B$6230,0))))</f>
        <v/>
      </c>
      <c r="U697" s="207"/>
      <c r="V697" s="208" t="e">
        <f>IF(C697="",NA(),IF(OR(C697="Smelter not listed",C697="Smelter not yet identified"),MATCH($B697&amp;$D697,'[3]Smelter Look-up'!$J:$J,0),MATCH($B697&amp;$C697,'[3]Smelter Look-up'!$J:$J,0)))</f>
        <v>#N/A</v>
      </c>
      <c r="X697" s="83">
        <f t="shared" si="31"/>
        <v>0</v>
      </c>
      <c r="AB697" s="84" t="str">
        <f t="shared" si="32"/>
        <v/>
      </c>
    </row>
    <row r="698" spans="1:28" s="83" customFormat="1" ht="20.25" customHeight="1">
      <c r="A698" s="206"/>
      <c r="B698" s="198" t="s">
        <v>236</v>
      </c>
      <c r="C698" s="199" t="s">
        <v>236</v>
      </c>
      <c r="D698" s="200"/>
      <c r="E698" s="198" t="s">
        <v>236</v>
      </c>
      <c r="F698" s="198" t="s">
        <v>236</v>
      </c>
      <c r="G698" s="198" t="s">
        <v>236</v>
      </c>
      <c r="H698" s="201" t="s">
        <v>236</v>
      </c>
      <c r="I698" s="202" t="s">
        <v>236</v>
      </c>
      <c r="J698" s="202" t="s">
        <v>236</v>
      </c>
      <c r="K698" s="203"/>
      <c r="L698" s="203"/>
      <c r="M698" s="203"/>
      <c r="N698" s="203"/>
      <c r="O698" s="203"/>
      <c r="P698" s="204"/>
      <c r="Q698" s="205"/>
      <c r="R698" s="198" t="s">
        <v>236</v>
      </c>
      <c r="S698" s="206" t="str">
        <f t="shared" ca="1" si="33"/>
        <v/>
      </c>
      <c r="T698" s="206" t="str">
        <f ca="1">IF(B698="","",IF(ISERROR(MATCH($J698,[3]SorP!$B$1:$B$6230,0)),"",INDIRECT("'SorP'!$A$"&amp;MATCH($J698,[3]SorP!$B$1:$B$6230,0))))</f>
        <v/>
      </c>
      <c r="U698" s="207"/>
      <c r="V698" s="208" t="e">
        <f>IF(C698="",NA(),IF(OR(C698="Smelter not listed",C698="Smelter not yet identified"),MATCH($B698&amp;$D698,'[3]Smelter Look-up'!$J:$J,0),MATCH($B698&amp;$C698,'[3]Smelter Look-up'!$J:$J,0)))</f>
        <v>#N/A</v>
      </c>
      <c r="X698" s="83">
        <f t="shared" si="31"/>
        <v>0</v>
      </c>
      <c r="AB698" s="84" t="str">
        <f t="shared" si="32"/>
        <v/>
      </c>
    </row>
    <row r="699" spans="1:28" s="83" customFormat="1" ht="20.25" customHeight="1">
      <c r="A699" s="206"/>
      <c r="B699" s="198" t="s">
        <v>236</v>
      </c>
      <c r="C699" s="199" t="s">
        <v>236</v>
      </c>
      <c r="D699" s="200"/>
      <c r="E699" s="198" t="s">
        <v>236</v>
      </c>
      <c r="F699" s="198" t="s">
        <v>236</v>
      </c>
      <c r="G699" s="198" t="s">
        <v>236</v>
      </c>
      <c r="H699" s="201" t="s">
        <v>236</v>
      </c>
      <c r="I699" s="202" t="s">
        <v>236</v>
      </c>
      <c r="J699" s="202" t="s">
        <v>236</v>
      </c>
      <c r="K699" s="203"/>
      <c r="L699" s="203"/>
      <c r="M699" s="203"/>
      <c r="N699" s="203"/>
      <c r="O699" s="203"/>
      <c r="P699" s="204"/>
      <c r="Q699" s="205"/>
      <c r="R699" s="198" t="s">
        <v>236</v>
      </c>
      <c r="S699" s="206" t="str">
        <f t="shared" ca="1" si="33"/>
        <v/>
      </c>
      <c r="T699" s="206" t="str">
        <f ca="1">IF(B699="","",IF(ISERROR(MATCH($J699,[3]SorP!$B$1:$B$6230,0)),"",INDIRECT("'SorP'!$A$"&amp;MATCH($J699,[3]SorP!$B$1:$B$6230,0))))</f>
        <v/>
      </c>
      <c r="U699" s="207"/>
      <c r="V699" s="208" t="e">
        <f>IF(C699="",NA(),IF(OR(C699="Smelter not listed",C699="Smelter not yet identified"),MATCH($B699&amp;$D699,'[3]Smelter Look-up'!$J:$J,0),MATCH($B699&amp;$C699,'[3]Smelter Look-up'!$J:$J,0)))</f>
        <v>#N/A</v>
      </c>
      <c r="X699" s="83">
        <f t="shared" si="31"/>
        <v>0</v>
      </c>
      <c r="AB699" s="84" t="str">
        <f t="shared" si="32"/>
        <v/>
      </c>
    </row>
    <row r="700" spans="1:28" s="83" customFormat="1" ht="20.25" customHeight="1">
      <c r="A700" s="206"/>
      <c r="B700" s="198" t="s">
        <v>236</v>
      </c>
      <c r="C700" s="199" t="s">
        <v>236</v>
      </c>
      <c r="D700" s="200"/>
      <c r="E700" s="198" t="s">
        <v>236</v>
      </c>
      <c r="F700" s="198" t="s">
        <v>236</v>
      </c>
      <c r="G700" s="198" t="s">
        <v>236</v>
      </c>
      <c r="H700" s="201" t="s">
        <v>236</v>
      </c>
      <c r="I700" s="202" t="s">
        <v>236</v>
      </c>
      <c r="J700" s="202" t="s">
        <v>236</v>
      </c>
      <c r="K700" s="203"/>
      <c r="L700" s="203"/>
      <c r="M700" s="203"/>
      <c r="N700" s="203"/>
      <c r="O700" s="203"/>
      <c r="P700" s="204"/>
      <c r="Q700" s="205"/>
      <c r="R700" s="198" t="s">
        <v>236</v>
      </c>
      <c r="S700" s="206" t="str">
        <f t="shared" ca="1" si="33"/>
        <v/>
      </c>
      <c r="T700" s="206" t="str">
        <f ca="1">IF(B700="","",IF(ISERROR(MATCH($J700,[3]SorP!$B$1:$B$6230,0)),"",INDIRECT("'SorP'!$A$"&amp;MATCH($J700,[3]SorP!$B$1:$B$6230,0))))</f>
        <v/>
      </c>
      <c r="U700" s="207"/>
      <c r="V700" s="208" t="e">
        <f>IF(C700="",NA(),IF(OR(C700="Smelter not listed",C700="Smelter not yet identified"),MATCH($B700&amp;$D700,'[3]Smelter Look-up'!$J:$J,0),MATCH($B700&amp;$C700,'[3]Smelter Look-up'!$J:$J,0)))</f>
        <v>#N/A</v>
      </c>
      <c r="X700" s="83">
        <f t="shared" si="31"/>
        <v>0</v>
      </c>
      <c r="AB700" s="84" t="str">
        <f t="shared" si="32"/>
        <v/>
      </c>
    </row>
    <row r="701" spans="1:28" s="83" customFormat="1" ht="20.25" customHeight="1">
      <c r="A701" s="206"/>
      <c r="B701" s="198" t="s">
        <v>236</v>
      </c>
      <c r="C701" s="199" t="s">
        <v>236</v>
      </c>
      <c r="D701" s="200"/>
      <c r="E701" s="198" t="s">
        <v>236</v>
      </c>
      <c r="F701" s="198" t="s">
        <v>236</v>
      </c>
      <c r="G701" s="198" t="s">
        <v>236</v>
      </c>
      <c r="H701" s="201" t="s">
        <v>236</v>
      </c>
      <c r="I701" s="202" t="s">
        <v>236</v>
      </c>
      <c r="J701" s="202" t="s">
        <v>236</v>
      </c>
      <c r="K701" s="203"/>
      <c r="L701" s="203"/>
      <c r="M701" s="203"/>
      <c r="N701" s="203"/>
      <c r="O701" s="203"/>
      <c r="P701" s="204"/>
      <c r="Q701" s="205"/>
      <c r="R701" s="198" t="s">
        <v>236</v>
      </c>
      <c r="S701" s="206" t="str">
        <f t="shared" ca="1" si="33"/>
        <v/>
      </c>
      <c r="T701" s="206" t="str">
        <f ca="1">IF(B701="","",IF(ISERROR(MATCH($J701,[3]SorP!$B$1:$B$6230,0)),"",INDIRECT("'SorP'!$A$"&amp;MATCH($J701,[3]SorP!$B$1:$B$6230,0))))</f>
        <v/>
      </c>
      <c r="U701" s="207"/>
      <c r="V701" s="208" t="e">
        <f>IF(C701="",NA(),IF(OR(C701="Smelter not listed",C701="Smelter not yet identified"),MATCH($B701&amp;$D701,'[3]Smelter Look-up'!$J:$J,0),MATCH($B701&amp;$C701,'[3]Smelter Look-up'!$J:$J,0)))</f>
        <v>#N/A</v>
      </c>
      <c r="X701" s="83">
        <f t="shared" si="31"/>
        <v>0</v>
      </c>
      <c r="AB701" s="84" t="str">
        <f t="shared" si="32"/>
        <v/>
      </c>
    </row>
    <row r="702" spans="1:28" s="83" customFormat="1" ht="20.25" customHeight="1">
      <c r="A702" s="206"/>
      <c r="B702" s="198" t="s">
        <v>236</v>
      </c>
      <c r="C702" s="199" t="s">
        <v>236</v>
      </c>
      <c r="D702" s="200"/>
      <c r="E702" s="198" t="s">
        <v>236</v>
      </c>
      <c r="F702" s="198" t="s">
        <v>236</v>
      </c>
      <c r="G702" s="198" t="s">
        <v>236</v>
      </c>
      <c r="H702" s="201" t="s">
        <v>236</v>
      </c>
      <c r="I702" s="202" t="s">
        <v>236</v>
      </c>
      <c r="J702" s="202" t="s">
        <v>236</v>
      </c>
      <c r="K702" s="203"/>
      <c r="L702" s="203"/>
      <c r="M702" s="203"/>
      <c r="N702" s="203"/>
      <c r="O702" s="203"/>
      <c r="P702" s="204"/>
      <c r="Q702" s="205"/>
      <c r="R702" s="198" t="s">
        <v>236</v>
      </c>
      <c r="S702" s="206" t="str">
        <f t="shared" ca="1" si="33"/>
        <v/>
      </c>
      <c r="T702" s="206" t="str">
        <f ca="1">IF(B702="","",IF(ISERROR(MATCH($J702,[3]SorP!$B$1:$B$6230,0)),"",INDIRECT("'SorP'!$A$"&amp;MATCH($J702,[3]SorP!$B$1:$B$6230,0))))</f>
        <v/>
      </c>
      <c r="U702" s="207"/>
      <c r="V702" s="208" t="e">
        <f>IF(C702="",NA(),IF(OR(C702="Smelter not listed",C702="Smelter not yet identified"),MATCH($B702&amp;$D702,'[3]Smelter Look-up'!$J:$J,0),MATCH($B702&amp;$C702,'[3]Smelter Look-up'!$J:$J,0)))</f>
        <v>#N/A</v>
      </c>
      <c r="X702" s="83">
        <f t="shared" si="31"/>
        <v>0</v>
      </c>
      <c r="AB702" s="84" t="str">
        <f t="shared" si="32"/>
        <v/>
      </c>
    </row>
    <row r="703" spans="1:28" s="83" customFormat="1" ht="20.25" customHeight="1">
      <c r="A703" s="206"/>
      <c r="B703" s="198" t="s">
        <v>236</v>
      </c>
      <c r="C703" s="199" t="s">
        <v>236</v>
      </c>
      <c r="D703" s="200"/>
      <c r="E703" s="198" t="s">
        <v>236</v>
      </c>
      <c r="F703" s="198" t="s">
        <v>236</v>
      </c>
      <c r="G703" s="198" t="s">
        <v>236</v>
      </c>
      <c r="H703" s="201" t="s">
        <v>236</v>
      </c>
      <c r="I703" s="202" t="s">
        <v>236</v>
      </c>
      <c r="J703" s="202" t="s">
        <v>236</v>
      </c>
      <c r="K703" s="203"/>
      <c r="L703" s="203"/>
      <c r="M703" s="203"/>
      <c r="N703" s="203"/>
      <c r="O703" s="203"/>
      <c r="P703" s="204"/>
      <c r="Q703" s="205"/>
      <c r="R703" s="198" t="s">
        <v>236</v>
      </c>
      <c r="S703" s="206" t="str">
        <f t="shared" ca="1" si="33"/>
        <v/>
      </c>
      <c r="T703" s="206" t="str">
        <f ca="1">IF(B703="","",IF(ISERROR(MATCH($J703,[3]SorP!$B$1:$B$6230,0)),"",INDIRECT("'SorP'!$A$"&amp;MATCH($J703,[3]SorP!$B$1:$B$6230,0))))</f>
        <v/>
      </c>
      <c r="U703" s="207"/>
      <c r="V703" s="208" t="e">
        <f>IF(C703="",NA(),IF(OR(C703="Smelter not listed",C703="Smelter not yet identified"),MATCH($B703&amp;$D703,'[3]Smelter Look-up'!$J:$J,0),MATCH($B703&amp;$C703,'[3]Smelter Look-up'!$J:$J,0)))</f>
        <v>#N/A</v>
      </c>
      <c r="X703" s="83">
        <f t="shared" si="31"/>
        <v>0</v>
      </c>
      <c r="AB703" s="84" t="str">
        <f t="shared" si="32"/>
        <v/>
      </c>
    </row>
    <row r="704" spans="1:28" s="83" customFormat="1" ht="20.25" customHeight="1">
      <c r="A704" s="206"/>
      <c r="B704" s="198" t="s">
        <v>236</v>
      </c>
      <c r="C704" s="199" t="s">
        <v>236</v>
      </c>
      <c r="D704" s="200"/>
      <c r="E704" s="198" t="s">
        <v>236</v>
      </c>
      <c r="F704" s="198" t="s">
        <v>236</v>
      </c>
      <c r="G704" s="198" t="s">
        <v>236</v>
      </c>
      <c r="H704" s="201" t="s">
        <v>236</v>
      </c>
      <c r="I704" s="202" t="s">
        <v>236</v>
      </c>
      <c r="J704" s="202" t="s">
        <v>236</v>
      </c>
      <c r="K704" s="203"/>
      <c r="L704" s="203"/>
      <c r="M704" s="203"/>
      <c r="N704" s="203"/>
      <c r="O704" s="203"/>
      <c r="P704" s="204"/>
      <c r="Q704" s="205"/>
      <c r="R704" s="198" t="s">
        <v>236</v>
      </c>
      <c r="S704" s="206" t="str">
        <f t="shared" ca="1" si="33"/>
        <v/>
      </c>
      <c r="T704" s="206" t="str">
        <f ca="1">IF(B704="","",IF(ISERROR(MATCH($J704,[3]SorP!$B$1:$B$6230,0)),"",INDIRECT("'SorP'!$A$"&amp;MATCH($J704,[3]SorP!$B$1:$B$6230,0))))</f>
        <v/>
      </c>
      <c r="U704" s="207"/>
      <c r="V704" s="208" t="e">
        <f>IF(C704="",NA(),IF(OR(C704="Smelter not listed",C704="Smelter not yet identified"),MATCH($B704&amp;$D704,'[3]Smelter Look-up'!$J:$J,0),MATCH($B704&amp;$C704,'[3]Smelter Look-up'!$J:$J,0)))</f>
        <v>#N/A</v>
      </c>
      <c r="X704" s="83">
        <f t="shared" si="31"/>
        <v>0</v>
      </c>
      <c r="AB704" s="84" t="str">
        <f t="shared" si="32"/>
        <v/>
      </c>
    </row>
    <row r="705" spans="1:28" s="83" customFormat="1" ht="20.25" customHeight="1">
      <c r="A705" s="206"/>
      <c r="B705" s="198" t="s">
        <v>236</v>
      </c>
      <c r="C705" s="199" t="s">
        <v>236</v>
      </c>
      <c r="D705" s="200"/>
      <c r="E705" s="198" t="s">
        <v>236</v>
      </c>
      <c r="F705" s="198" t="s">
        <v>236</v>
      </c>
      <c r="G705" s="198" t="s">
        <v>236</v>
      </c>
      <c r="H705" s="201" t="s">
        <v>236</v>
      </c>
      <c r="I705" s="202" t="s">
        <v>236</v>
      </c>
      <c r="J705" s="202" t="s">
        <v>236</v>
      </c>
      <c r="K705" s="203"/>
      <c r="L705" s="203"/>
      <c r="M705" s="203"/>
      <c r="N705" s="203"/>
      <c r="O705" s="203"/>
      <c r="P705" s="204"/>
      <c r="Q705" s="205"/>
      <c r="R705" s="198" t="s">
        <v>236</v>
      </c>
      <c r="S705" s="206" t="str">
        <f t="shared" ca="1" si="33"/>
        <v/>
      </c>
      <c r="T705" s="206" t="str">
        <f ca="1">IF(B705="","",IF(ISERROR(MATCH($J705,[3]SorP!$B$1:$B$6230,0)),"",INDIRECT("'SorP'!$A$"&amp;MATCH($J705,[3]SorP!$B$1:$B$6230,0))))</f>
        <v/>
      </c>
      <c r="U705" s="207"/>
      <c r="V705" s="208" t="e">
        <f>IF(C705="",NA(),IF(OR(C705="Smelter not listed",C705="Smelter not yet identified"),MATCH($B705&amp;$D705,'[3]Smelter Look-up'!$J:$J,0),MATCH($B705&amp;$C705,'[3]Smelter Look-up'!$J:$J,0)))</f>
        <v>#N/A</v>
      </c>
      <c r="X705" s="83">
        <f t="shared" si="31"/>
        <v>0</v>
      </c>
      <c r="AB705" s="84" t="str">
        <f t="shared" si="32"/>
        <v/>
      </c>
    </row>
    <row r="706" spans="1:28" s="83" customFormat="1" ht="20.25" customHeight="1">
      <c r="A706" s="206"/>
      <c r="B706" s="198" t="s">
        <v>236</v>
      </c>
      <c r="C706" s="199" t="s">
        <v>236</v>
      </c>
      <c r="D706" s="200"/>
      <c r="E706" s="198" t="s">
        <v>236</v>
      </c>
      <c r="F706" s="198" t="s">
        <v>236</v>
      </c>
      <c r="G706" s="198" t="s">
        <v>236</v>
      </c>
      <c r="H706" s="201" t="s">
        <v>236</v>
      </c>
      <c r="I706" s="202" t="s">
        <v>236</v>
      </c>
      <c r="J706" s="202" t="s">
        <v>236</v>
      </c>
      <c r="K706" s="203"/>
      <c r="L706" s="203"/>
      <c r="M706" s="203"/>
      <c r="N706" s="203"/>
      <c r="O706" s="203"/>
      <c r="P706" s="204"/>
      <c r="Q706" s="205"/>
      <c r="R706" s="198" t="s">
        <v>236</v>
      </c>
      <c r="S706" s="206" t="str">
        <f t="shared" ca="1" si="33"/>
        <v/>
      </c>
      <c r="T706" s="206" t="str">
        <f ca="1">IF(B706="","",IF(ISERROR(MATCH($J706,[3]SorP!$B$1:$B$6230,0)),"",INDIRECT("'SorP'!$A$"&amp;MATCH($J706,[3]SorP!$B$1:$B$6230,0))))</f>
        <v/>
      </c>
      <c r="U706" s="207"/>
      <c r="V706" s="208" t="e">
        <f>IF(C706="",NA(),IF(OR(C706="Smelter not listed",C706="Smelter not yet identified"),MATCH($B706&amp;$D706,'[3]Smelter Look-up'!$J:$J,0),MATCH($B706&amp;$C706,'[3]Smelter Look-up'!$J:$J,0)))</f>
        <v>#N/A</v>
      </c>
      <c r="X706" s="83">
        <f t="shared" si="31"/>
        <v>0</v>
      </c>
      <c r="AB706" s="84" t="str">
        <f t="shared" si="32"/>
        <v/>
      </c>
    </row>
    <row r="707" spans="1:28" s="83" customFormat="1" ht="20.25" customHeight="1">
      <c r="A707" s="206"/>
      <c r="B707" s="198" t="s">
        <v>236</v>
      </c>
      <c r="C707" s="199" t="s">
        <v>236</v>
      </c>
      <c r="D707" s="200"/>
      <c r="E707" s="198" t="s">
        <v>236</v>
      </c>
      <c r="F707" s="198" t="s">
        <v>236</v>
      </c>
      <c r="G707" s="198" t="s">
        <v>236</v>
      </c>
      <c r="H707" s="201" t="s">
        <v>236</v>
      </c>
      <c r="I707" s="202" t="s">
        <v>236</v>
      </c>
      <c r="J707" s="202" t="s">
        <v>236</v>
      </c>
      <c r="K707" s="203"/>
      <c r="L707" s="203"/>
      <c r="M707" s="203"/>
      <c r="N707" s="203"/>
      <c r="O707" s="203"/>
      <c r="P707" s="204"/>
      <c r="Q707" s="205"/>
      <c r="R707" s="198" t="s">
        <v>236</v>
      </c>
      <c r="S707" s="206" t="str">
        <f t="shared" ca="1" si="33"/>
        <v/>
      </c>
      <c r="T707" s="206" t="str">
        <f ca="1">IF(B707="","",IF(ISERROR(MATCH($J707,[3]SorP!$B$1:$B$6230,0)),"",INDIRECT("'SorP'!$A$"&amp;MATCH($J707,[3]SorP!$B$1:$B$6230,0))))</f>
        <v/>
      </c>
      <c r="U707" s="207"/>
      <c r="V707" s="208" t="e">
        <f>IF(C707="",NA(),IF(OR(C707="Smelter not listed",C707="Smelter not yet identified"),MATCH($B707&amp;$D707,'[3]Smelter Look-up'!$J:$J,0),MATCH($B707&amp;$C707,'[3]Smelter Look-up'!$J:$J,0)))</f>
        <v>#N/A</v>
      </c>
      <c r="X707" s="83">
        <f t="shared" si="31"/>
        <v>0</v>
      </c>
      <c r="AB707" s="84" t="str">
        <f t="shared" si="32"/>
        <v/>
      </c>
    </row>
    <row r="708" spans="1:28" s="83" customFormat="1" ht="20.25" customHeight="1">
      <c r="A708" s="206"/>
      <c r="B708" s="198" t="s">
        <v>236</v>
      </c>
      <c r="C708" s="199" t="s">
        <v>236</v>
      </c>
      <c r="D708" s="200"/>
      <c r="E708" s="198" t="s">
        <v>236</v>
      </c>
      <c r="F708" s="198" t="s">
        <v>236</v>
      </c>
      <c r="G708" s="198" t="s">
        <v>236</v>
      </c>
      <c r="H708" s="201" t="s">
        <v>236</v>
      </c>
      <c r="I708" s="202" t="s">
        <v>236</v>
      </c>
      <c r="J708" s="202" t="s">
        <v>236</v>
      </c>
      <c r="K708" s="203"/>
      <c r="L708" s="203"/>
      <c r="M708" s="203"/>
      <c r="N708" s="203"/>
      <c r="O708" s="203"/>
      <c r="P708" s="204"/>
      <c r="Q708" s="205"/>
      <c r="R708" s="198" t="s">
        <v>236</v>
      </c>
      <c r="S708" s="206" t="str">
        <f t="shared" ca="1" si="33"/>
        <v/>
      </c>
      <c r="T708" s="206" t="str">
        <f ca="1">IF(B708="","",IF(ISERROR(MATCH($J708,[3]SorP!$B$1:$B$6230,0)),"",INDIRECT("'SorP'!$A$"&amp;MATCH($J708,[3]SorP!$B$1:$B$6230,0))))</f>
        <v/>
      </c>
      <c r="U708" s="207"/>
      <c r="V708" s="208" t="e">
        <f>IF(C708="",NA(),IF(OR(C708="Smelter not listed",C708="Smelter not yet identified"),MATCH($B708&amp;$D708,'[3]Smelter Look-up'!$J:$J,0),MATCH($B708&amp;$C708,'[3]Smelter Look-up'!$J:$J,0)))</f>
        <v>#N/A</v>
      </c>
      <c r="X708" s="83">
        <f t="shared" si="31"/>
        <v>0</v>
      </c>
      <c r="AB708" s="84" t="str">
        <f t="shared" si="32"/>
        <v/>
      </c>
    </row>
    <row r="709" spans="1:28" s="83" customFormat="1" ht="20.25" customHeight="1">
      <c r="A709" s="206"/>
      <c r="B709" s="198" t="s">
        <v>236</v>
      </c>
      <c r="C709" s="199" t="s">
        <v>236</v>
      </c>
      <c r="D709" s="200"/>
      <c r="E709" s="198" t="s">
        <v>236</v>
      </c>
      <c r="F709" s="198" t="s">
        <v>236</v>
      </c>
      <c r="G709" s="198" t="s">
        <v>236</v>
      </c>
      <c r="H709" s="201" t="s">
        <v>236</v>
      </c>
      <c r="I709" s="202" t="s">
        <v>236</v>
      </c>
      <c r="J709" s="202" t="s">
        <v>236</v>
      </c>
      <c r="K709" s="203"/>
      <c r="L709" s="203"/>
      <c r="M709" s="203"/>
      <c r="N709" s="203"/>
      <c r="O709" s="203"/>
      <c r="P709" s="204"/>
      <c r="Q709" s="205"/>
      <c r="R709" s="198" t="s">
        <v>236</v>
      </c>
      <c r="S709" s="206" t="str">
        <f t="shared" ca="1" si="33"/>
        <v/>
      </c>
      <c r="T709" s="206" t="str">
        <f ca="1">IF(B709="","",IF(ISERROR(MATCH($J709,[3]SorP!$B$1:$B$6230,0)),"",INDIRECT("'SorP'!$A$"&amp;MATCH($J709,[3]SorP!$B$1:$B$6230,0))))</f>
        <v/>
      </c>
      <c r="U709" s="207"/>
      <c r="V709" s="208" t="e">
        <f>IF(C709="",NA(),IF(OR(C709="Smelter not listed",C709="Smelter not yet identified"),MATCH($B709&amp;$D709,'[3]Smelter Look-up'!$J:$J,0),MATCH($B709&amp;$C709,'[3]Smelter Look-up'!$J:$J,0)))</f>
        <v>#N/A</v>
      </c>
      <c r="X709" s="83">
        <f t="shared" ref="X709:X772" si="34">IF(AND(C709="Smelter not listed",OR(LEN(D709)=0,LEN(E709)=0)),1,0)</f>
        <v>0</v>
      </c>
      <c r="AB709" s="84" t="str">
        <f t="shared" ref="AB709:AB772" si="35">B709&amp;C709</f>
        <v/>
      </c>
    </row>
    <row r="710" spans="1:28" s="83" customFormat="1" ht="20.25" customHeight="1">
      <c r="A710" s="206"/>
      <c r="B710" s="198" t="s">
        <v>236</v>
      </c>
      <c r="C710" s="199" t="s">
        <v>236</v>
      </c>
      <c r="D710" s="200"/>
      <c r="E710" s="198" t="s">
        <v>236</v>
      </c>
      <c r="F710" s="198" t="s">
        <v>236</v>
      </c>
      <c r="G710" s="198" t="s">
        <v>236</v>
      </c>
      <c r="H710" s="201" t="s">
        <v>236</v>
      </c>
      <c r="I710" s="202" t="s">
        <v>236</v>
      </c>
      <c r="J710" s="202" t="s">
        <v>236</v>
      </c>
      <c r="K710" s="203"/>
      <c r="L710" s="203"/>
      <c r="M710" s="203"/>
      <c r="N710" s="203"/>
      <c r="O710" s="203"/>
      <c r="P710" s="204"/>
      <c r="Q710" s="205"/>
      <c r="R710" s="198" t="s">
        <v>236</v>
      </c>
      <c r="S710" s="206" t="str">
        <f t="shared" ca="1" si="33"/>
        <v/>
      </c>
      <c r="T710" s="206" t="str">
        <f ca="1">IF(B710="","",IF(ISERROR(MATCH($J710,[3]SorP!$B$1:$B$6230,0)),"",INDIRECT("'SorP'!$A$"&amp;MATCH($J710,[3]SorP!$B$1:$B$6230,0))))</f>
        <v/>
      </c>
      <c r="U710" s="207"/>
      <c r="V710" s="208" t="e">
        <f>IF(C710="",NA(),IF(OR(C710="Smelter not listed",C710="Smelter not yet identified"),MATCH($B710&amp;$D710,'[3]Smelter Look-up'!$J:$J,0),MATCH($B710&amp;$C710,'[3]Smelter Look-up'!$J:$J,0)))</f>
        <v>#N/A</v>
      </c>
      <c r="X710" s="83">
        <f t="shared" si="34"/>
        <v>0</v>
      </c>
      <c r="AB710" s="84" t="str">
        <f t="shared" si="35"/>
        <v/>
      </c>
    </row>
    <row r="711" spans="1:28" s="83" customFormat="1" ht="20.25" customHeight="1">
      <c r="A711" s="206"/>
      <c r="B711" s="198" t="s">
        <v>236</v>
      </c>
      <c r="C711" s="199" t="s">
        <v>236</v>
      </c>
      <c r="D711" s="200"/>
      <c r="E711" s="198" t="s">
        <v>236</v>
      </c>
      <c r="F711" s="198" t="s">
        <v>236</v>
      </c>
      <c r="G711" s="198" t="s">
        <v>236</v>
      </c>
      <c r="H711" s="201" t="s">
        <v>236</v>
      </c>
      <c r="I711" s="202" t="s">
        <v>236</v>
      </c>
      <c r="J711" s="202" t="s">
        <v>236</v>
      </c>
      <c r="K711" s="203"/>
      <c r="L711" s="203"/>
      <c r="M711" s="203"/>
      <c r="N711" s="203"/>
      <c r="O711" s="203"/>
      <c r="P711" s="204"/>
      <c r="Q711" s="205"/>
      <c r="R711" s="198" t="s">
        <v>236</v>
      </c>
      <c r="S711" s="206" t="str">
        <f t="shared" ca="1" si="33"/>
        <v/>
      </c>
      <c r="T711" s="206" t="str">
        <f ca="1">IF(B711="","",IF(ISERROR(MATCH($J711,[3]SorP!$B$1:$B$6230,0)),"",INDIRECT("'SorP'!$A$"&amp;MATCH($J711,[3]SorP!$B$1:$B$6230,0))))</f>
        <v/>
      </c>
      <c r="U711" s="207"/>
      <c r="V711" s="208" t="e">
        <f>IF(C711="",NA(),IF(OR(C711="Smelter not listed",C711="Smelter not yet identified"),MATCH($B711&amp;$D711,'[3]Smelter Look-up'!$J:$J,0),MATCH($B711&amp;$C711,'[3]Smelter Look-up'!$J:$J,0)))</f>
        <v>#N/A</v>
      </c>
      <c r="X711" s="83">
        <f t="shared" si="34"/>
        <v>0</v>
      </c>
      <c r="AB711" s="84" t="str">
        <f t="shared" si="35"/>
        <v/>
      </c>
    </row>
    <row r="712" spans="1:28" s="83" customFormat="1" ht="20.25" customHeight="1">
      <c r="A712" s="206"/>
      <c r="B712" s="198" t="s">
        <v>236</v>
      </c>
      <c r="C712" s="199" t="s">
        <v>236</v>
      </c>
      <c r="D712" s="200"/>
      <c r="E712" s="198" t="s">
        <v>236</v>
      </c>
      <c r="F712" s="198" t="s">
        <v>236</v>
      </c>
      <c r="G712" s="198" t="s">
        <v>236</v>
      </c>
      <c r="H712" s="201" t="s">
        <v>236</v>
      </c>
      <c r="I712" s="202" t="s">
        <v>236</v>
      </c>
      <c r="J712" s="202" t="s">
        <v>236</v>
      </c>
      <c r="K712" s="203"/>
      <c r="L712" s="203"/>
      <c r="M712" s="203"/>
      <c r="N712" s="203"/>
      <c r="O712" s="203"/>
      <c r="P712" s="204"/>
      <c r="Q712" s="205"/>
      <c r="R712" s="198" t="s">
        <v>236</v>
      </c>
      <c r="S712" s="206" t="str">
        <f t="shared" ca="1" si="33"/>
        <v/>
      </c>
      <c r="T712" s="206" t="str">
        <f ca="1">IF(B712="","",IF(ISERROR(MATCH($J712,[3]SorP!$B$1:$B$6230,0)),"",INDIRECT("'SorP'!$A$"&amp;MATCH($J712,[3]SorP!$B$1:$B$6230,0))))</f>
        <v/>
      </c>
      <c r="U712" s="207"/>
      <c r="V712" s="208" t="e">
        <f>IF(C712="",NA(),IF(OR(C712="Smelter not listed",C712="Smelter not yet identified"),MATCH($B712&amp;$D712,'[3]Smelter Look-up'!$J:$J,0),MATCH($B712&amp;$C712,'[3]Smelter Look-up'!$J:$J,0)))</f>
        <v>#N/A</v>
      </c>
      <c r="X712" s="83">
        <f t="shared" si="34"/>
        <v>0</v>
      </c>
      <c r="AB712" s="84" t="str">
        <f t="shared" si="35"/>
        <v/>
      </c>
    </row>
    <row r="713" spans="1:28" s="83" customFormat="1" ht="20.25" customHeight="1">
      <c r="A713" s="206"/>
      <c r="B713" s="198" t="s">
        <v>236</v>
      </c>
      <c r="C713" s="199" t="s">
        <v>236</v>
      </c>
      <c r="D713" s="200"/>
      <c r="E713" s="198" t="s">
        <v>236</v>
      </c>
      <c r="F713" s="198" t="s">
        <v>236</v>
      </c>
      <c r="G713" s="198" t="s">
        <v>236</v>
      </c>
      <c r="H713" s="201" t="s">
        <v>236</v>
      </c>
      <c r="I713" s="202" t="s">
        <v>236</v>
      </c>
      <c r="J713" s="202" t="s">
        <v>236</v>
      </c>
      <c r="K713" s="203"/>
      <c r="L713" s="203"/>
      <c r="M713" s="203"/>
      <c r="N713" s="203"/>
      <c r="O713" s="203"/>
      <c r="P713" s="204"/>
      <c r="Q713" s="205"/>
      <c r="R713" s="198" t="s">
        <v>236</v>
      </c>
      <c r="S713" s="206" t="str">
        <f t="shared" ca="1" si="33"/>
        <v/>
      </c>
      <c r="T713" s="206" t="str">
        <f ca="1">IF(B713="","",IF(ISERROR(MATCH($J713,[3]SorP!$B$1:$B$6230,0)),"",INDIRECT("'SorP'!$A$"&amp;MATCH($J713,[3]SorP!$B$1:$B$6230,0))))</f>
        <v/>
      </c>
      <c r="U713" s="207"/>
      <c r="V713" s="208" t="e">
        <f>IF(C713="",NA(),IF(OR(C713="Smelter not listed",C713="Smelter not yet identified"),MATCH($B713&amp;$D713,'[3]Smelter Look-up'!$J:$J,0),MATCH($B713&amp;$C713,'[3]Smelter Look-up'!$J:$J,0)))</f>
        <v>#N/A</v>
      </c>
      <c r="X713" s="83">
        <f t="shared" si="34"/>
        <v>0</v>
      </c>
      <c r="AB713" s="84" t="str">
        <f t="shared" si="35"/>
        <v/>
      </c>
    </row>
    <row r="714" spans="1:28" s="83" customFormat="1" ht="20.25" customHeight="1">
      <c r="A714" s="206"/>
      <c r="B714" s="198" t="s">
        <v>236</v>
      </c>
      <c r="C714" s="199" t="s">
        <v>236</v>
      </c>
      <c r="D714" s="200"/>
      <c r="E714" s="198" t="s">
        <v>236</v>
      </c>
      <c r="F714" s="198" t="s">
        <v>236</v>
      </c>
      <c r="G714" s="198" t="s">
        <v>236</v>
      </c>
      <c r="H714" s="201" t="s">
        <v>236</v>
      </c>
      <c r="I714" s="202" t="s">
        <v>236</v>
      </c>
      <c r="J714" s="202" t="s">
        <v>236</v>
      </c>
      <c r="K714" s="203"/>
      <c r="L714" s="203"/>
      <c r="M714" s="203"/>
      <c r="N714" s="203"/>
      <c r="O714" s="203"/>
      <c r="P714" s="204"/>
      <c r="Q714" s="205"/>
      <c r="R714" s="198" t="s">
        <v>236</v>
      </c>
      <c r="S714" s="206" t="str">
        <f t="shared" ca="1" si="33"/>
        <v/>
      </c>
      <c r="T714" s="206" t="str">
        <f ca="1">IF(B714="","",IF(ISERROR(MATCH($J714,[3]SorP!$B$1:$B$6230,0)),"",INDIRECT("'SorP'!$A$"&amp;MATCH($J714,[3]SorP!$B$1:$B$6230,0))))</f>
        <v/>
      </c>
      <c r="U714" s="207"/>
      <c r="V714" s="208" t="e">
        <f>IF(C714="",NA(),IF(OR(C714="Smelter not listed",C714="Smelter not yet identified"),MATCH($B714&amp;$D714,'[3]Smelter Look-up'!$J:$J,0),MATCH($B714&amp;$C714,'[3]Smelter Look-up'!$J:$J,0)))</f>
        <v>#N/A</v>
      </c>
      <c r="X714" s="83">
        <f t="shared" si="34"/>
        <v>0</v>
      </c>
      <c r="AB714" s="84" t="str">
        <f t="shared" si="35"/>
        <v/>
      </c>
    </row>
    <row r="715" spans="1:28" s="83" customFormat="1" ht="20.25" customHeight="1">
      <c r="A715" s="206"/>
      <c r="B715" s="198" t="s">
        <v>236</v>
      </c>
      <c r="C715" s="199" t="s">
        <v>236</v>
      </c>
      <c r="D715" s="200"/>
      <c r="E715" s="198" t="s">
        <v>236</v>
      </c>
      <c r="F715" s="198" t="s">
        <v>236</v>
      </c>
      <c r="G715" s="198" t="s">
        <v>236</v>
      </c>
      <c r="H715" s="201" t="s">
        <v>236</v>
      </c>
      <c r="I715" s="202" t="s">
        <v>236</v>
      </c>
      <c r="J715" s="202" t="s">
        <v>236</v>
      </c>
      <c r="K715" s="203"/>
      <c r="L715" s="203"/>
      <c r="M715" s="203"/>
      <c r="N715" s="203"/>
      <c r="O715" s="203"/>
      <c r="P715" s="204"/>
      <c r="Q715" s="205"/>
      <c r="R715" s="198" t="s">
        <v>236</v>
      </c>
      <c r="S715" s="206" t="str">
        <f t="shared" ca="1" si="33"/>
        <v/>
      </c>
      <c r="T715" s="206" t="str">
        <f ca="1">IF(B715="","",IF(ISERROR(MATCH($J715,[3]SorP!$B$1:$B$6230,0)),"",INDIRECT("'SorP'!$A$"&amp;MATCH($J715,[3]SorP!$B$1:$B$6230,0))))</f>
        <v/>
      </c>
      <c r="U715" s="207"/>
      <c r="V715" s="208" t="e">
        <f>IF(C715="",NA(),IF(OR(C715="Smelter not listed",C715="Smelter not yet identified"),MATCH($B715&amp;$D715,'[3]Smelter Look-up'!$J:$J,0),MATCH($B715&amp;$C715,'[3]Smelter Look-up'!$J:$J,0)))</f>
        <v>#N/A</v>
      </c>
      <c r="X715" s="83">
        <f t="shared" si="34"/>
        <v>0</v>
      </c>
      <c r="AB715" s="84" t="str">
        <f t="shared" si="35"/>
        <v/>
      </c>
    </row>
    <row r="716" spans="1:28" s="83" customFormat="1" ht="20.25" customHeight="1">
      <c r="A716" s="206"/>
      <c r="B716" s="198" t="s">
        <v>236</v>
      </c>
      <c r="C716" s="199" t="s">
        <v>236</v>
      </c>
      <c r="D716" s="200"/>
      <c r="E716" s="198" t="s">
        <v>236</v>
      </c>
      <c r="F716" s="198" t="s">
        <v>236</v>
      </c>
      <c r="G716" s="198" t="s">
        <v>236</v>
      </c>
      <c r="H716" s="201" t="s">
        <v>236</v>
      </c>
      <c r="I716" s="202" t="s">
        <v>236</v>
      </c>
      <c r="J716" s="202" t="s">
        <v>236</v>
      </c>
      <c r="K716" s="203"/>
      <c r="L716" s="203"/>
      <c r="M716" s="203"/>
      <c r="N716" s="203"/>
      <c r="O716" s="203"/>
      <c r="P716" s="204"/>
      <c r="Q716" s="205"/>
      <c r="R716" s="198" t="s">
        <v>236</v>
      </c>
      <c r="S716" s="206" t="str">
        <f t="shared" ca="1" si="33"/>
        <v/>
      </c>
      <c r="T716" s="206" t="str">
        <f ca="1">IF(B716="","",IF(ISERROR(MATCH($J716,[3]SorP!$B$1:$B$6230,0)),"",INDIRECT("'SorP'!$A$"&amp;MATCH($J716,[3]SorP!$B$1:$B$6230,0))))</f>
        <v/>
      </c>
      <c r="U716" s="207"/>
      <c r="V716" s="208" t="e">
        <f>IF(C716="",NA(),IF(OR(C716="Smelter not listed",C716="Smelter not yet identified"),MATCH($B716&amp;$D716,'[3]Smelter Look-up'!$J:$J,0),MATCH($B716&amp;$C716,'[3]Smelter Look-up'!$J:$J,0)))</f>
        <v>#N/A</v>
      </c>
      <c r="X716" s="83">
        <f t="shared" si="34"/>
        <v>0</v>
      </c>
      <c r="AB716" s="84" t="str">
        <f t="shared" si="35"/>
        <v/>
      </c>
    </row>
    <row r="717" spans="1:28" s="83" customFormat="1" ht="20.25" customHeight="1">
      <c r="A717" s="206"/>
      <c r="B717" s="198" t="s">
        <v>236</v>
      </c>
      <c r="C717" s="199" t="s">
        <v>236</v>
      </c>
      <c r="D717" s="200"/>
      <c r="E717" s="198" t="s">
        <v>236</v>
      </c>
      <c r="F717" s="198" t="s">
        <v>236</v>
      </c>
      <c r="G717" s="198" t="s">
        <v>236</v>
      </c>
      <c r="H717" s="201" t="s">
        <v>236</v>
      </c>
      <c r="I717" s="202" t="s">
        <v>236</v>
      </c>
      <c r="J717" s="202" t="s">
        <v>236</v>
      </c>
      <c r="K717" s="203"/>
      <c r="L717" s="203"/>
      <c r="M717" s="203"/>
      <c r="N717" s="203"/>
      <c r="O717" s="203"/>
      <c r="P717" s="204"/>
      <c r="Q717" s="205"/>
      <c r="R717" s="198" t="s">
        <v>236</v>
      </c>
      <c r="S717" s="206" t="str">
        <f t="shared" ca="1" si="33"/>
        <v/>
      </c>
      <c r="T717" s="206" t="str">
        <f ca="1">IF(B717="","",IF(ISERROR(MATCH($J717,[3]SorP!$B$1:$B$6230,0)),"",INDIRECT("'SorP'!$A$"&amp;MATCH($J717,[3]SorP!$B$1:$B$6230,0))))</f>
        <v/>
      </c>
      <c r="U717" s="207"/>
      <c r="V717" s="208" t="e">
        <f>IF(C717="",NA(),IF(OR(C717="Smelter not listed",C717="Smelter not yet identified"),MATCH($B717&amp;$D717,'[3]Smelter Look-up'!$J:$J,0),MATCH($B717&amp;$C717,'[3]Smelter Look-up'!$J:$J,0)))</f>
        <v>#N/A</v>
      </c>
      <c r="X717" s="83">
        <f t="shared" si="34"/>
        <v>0</v>
      </c>
      <c r="AB717" s="84" t="str">
        <f t="shared" si="35"/>
        <v/>
      </c>
    </row>
    <row r="718" spans="1:28" s="83" customFormat="1" ht="20.25" customHeight="1">
      <c r="A718" s="206"/>
      <c r="B718" s="198" t="s">
        <v>236</v>
      </c>
      <c r="C718" s="199" t="s">
        <v>236</v>
      </c>
      <c r="D718" s="200"/>
      <c r="E718" s="198" t="s">
        <v>236</v>
      </c>
      <c r="F718" s="198" t="s">
        <v>236</v>
      </c>
      <c r="G718" s="198" t="s">
        <v>236</v>
      </c>
      <c r="H718" s="201" t="s">
        <v>236</v>
      </c>
      <c r="I718" s="202" t="s">
        <v>236</v>
      </c>
      <c r="J718" s="202" t="s">
        <v>236</v>
      </c>
      <c r="K718" s="203"/>
      <c r="L718" s="203"/>
      <c r="M718" s="203"/>
      <c r="N718" s="203"/>
      <c r="O718" s="203"/>
      <c r="P718" s="204"/>
      <c r="Q718" s="205"/>
      <c r="R718" s="198" t="s">
        <v>236</v>
      </c>
      <c r="S718" s="206" t="str">
        <f t="shared" ca="1" si="33"/>
        <v/>
      </c>
      <c r="T718" s="206" t="str">
        <f ca="1">IF(B718="","",IF(ISERROR(MATCH($J718,[3]SorP!$B$1:$B$6230,0)),"",INDIRECT("'SorP'!$A$"&amp;MATCH($J718,[3]SorP!$B$1:$B$6230,0))))</f>
        <v/>
      </c>
      <c r="U718" s="207"/>
      <c r="V718" s="208" t="e">
        <f>IF(C718="",NA(),IF(OR(C718="Smelter not listed",C718="Smelter not yet identified"),MATCH($B718&amp;$D718,'[3]Smelter Look-up'!$J:$J,0),MATCH($B718&amp;$C718,'[3]Smelter Look-up'!$J:$J,0)))</f>
        <v>#N/A</v>
      </c>
      <c r="X718" s="83">
        <f t="shared" si="34"/>
        <v>0</v>
      </c>
      <c r="AB718" s="84" t="str">
        <f t="shared" si="35"/>
        <v/>
      </c>
    </row>
    <row r="719" spans="1:28" s="83" customFormat="1" ht="20.25" customHeight="1">
      <c r="A719" s="206"/>
      <c r="B719" s="198" t="s">
        <v>236</v>
      </c>
      <c r="C719" s="199" t="s">
        <v>236</v>
      </c>
      <c r="D719" s="200"/>
      <c r="E719" s="198" t="s">
        <v>236</v>
      </c>
      <c r="F719" s="198" t="s">
        <v>236</v>
      </c>
      <c r="G719" s="198" t="s">
        <v>236</v>
      </c>
      <c r="H719" s="201" t="s">
        <v>236</v>
      </c>
      <c r="I719" s="202" t="s">
        <v>236</v>
      </c>
      <c r="J719" s="202" t="s">
        <v>236</v>
      </c>
      <c r="K719" s="203"/>
      <c r="L719" s="203"/>
      <c r="M719" s="203"/>
      <c r="N719" s="203"/>
      <c r="O719" s="203"/>
      <c r="P719" s="204"/>
      <c r="Q719" s="205"/>
      <c r="R719" s="198" t="s">
        <v>236</v>
      </c>
      <c r="S719" s="206" t="str">
        <f t="shared" ca="1" si="33"/>
        <v/>
      </c>
      <c r="T719" s="206" t="str">
        <f ca="1">IF(B719="","",IF(ISERROR(MATCH($J719,[3]SorP!$B$1:$B$6230,0)),"",INDIRECT("'SorP'!$A$"&amp;MATCH($J719,[3]SorP!$B$1:$B$6230,0))))</f>
        <v/>
      </c>
      <c r="U719" s="207"/>
      <c r="V719" s="208" t="e">
        <f>IF(C719="",NA(),IF(OR(C719="Smelter not listed",C719="Smelter not yet identified"),MATCH($B719&amp;$D719,'[3]Smelter Look-up'!$J:$J,0),MATCH($B719&amp;$C719,'[3]Smelter Look-up'!$J:$J,0)))</f>
        <v>#N/A</v>
      </c>
      <c r="X719" s="83">
        <f t="shared" si="34"/>
        <v>0</v>
      </c>
      <c r="AB719" s="84" t="str">
        <f t="shared" si="35"/>
        <v/>
      </c>
    </row>
    <row r="720" spans="1:28" s="83" customFormat="1" ht="20.25" customHeight="1">
      <c r="A720" s="206"/>
      <c r="B720" s="198" t="s">
        <v>236</v>
      </c>
      <c r="C720" s="199" t="s">
        <v>236</v>
      </c>
      <c r="D720" s="200"/>
      <c r="E720" s="198" t="s">
        <v>236</v>
      </c>
      <c r="F720" s="198" t="s">
        <v>236</v>
      </c>
      <c r="G720" s="198" t="s">
        <v>236</v>
      </c>
      <c r="H720" s="201" t="s">
        <v>236</v>
      </c>
      <c r="I720" s="202" t="s">
        <v>236</v>
      </c>
      <c r="J720" s="202" t="s">
        <v>236</v>
      </c>
      <c r="K720" s="203"/>
      <c r="L720" s="203"/>
      <c r="M720" s="203"/>
      <c r="N720" s="203"/>
      <c r="O720" s="203"/>
      <c r="P720" s="204"/>
      <c r="Q720" s="205"/>
      <c r="R720" s="198" t="s">
        <v>236</v>
      </c>
      <c r="S720" s="206" t="str">
        <f t="shared" ca="1" si="33"/>
        <v/>
      </c>
      <c r="T720" s="206" t="str">
        <f ca="1">IF(B720="","",IF(ISERROR(MATCH($J720,[3]SorP!$B$1:$B$6230,0)),"",INDIRECT("'SorP'!$A$"&amp;MATCH($J720,[3]SorP!$B$1:$B$6230,0))))</f>
        <v/>
      </c>
      <c r="U720" s="207"/>
      <c r="V720" s="208" t="e">
        <f>IF(C720="",NA(),IF(OR(C720="Smelter not listed",C720="Smelter not yet identified"),MATCH($B720&amp;$D720,'[3]Smelter Look-up'!$J:$J,0),MATCH($B720&amp;$C720,'[3]Smelter Look-up'!$J:$J,0)))</f>
        <v>#N/A</v>
      </c>
      <c r="X720" s="83">
        <f t="shared" si="34"/>
        <v>0</v>
      </c>
      <c r="AB720" s="84" t="str">
        <f t="shared" si="35"/>
        <v/>
      </c>
    </row>
    <row r="721" spans="1:28" s="83" customFormat="1" ht="20.25" customHeight="1">
      <c r="A721" s="206"/>
      <c r="B721" s="198" t="s">
        <v>236</v>
      </c>
      <c r="C721" s="199" t="s">
        <v>236</v>
      </c>
      <c r="D721" s="200"/>
      <c r="E721" s="198" t="s">
        <v>236</v>
      </c>
      <c r="F721" s="198" t="s">
        <v>236</v>
      </c>
      <c r="G721" s="198" t="s">
        <v>236</v>
      </c>
      <c r="H721" s="201" t="s">
        <v>236</v>
      </c>
      <c r="I721" s="202" t="s">
        <v>236</v>
      </c>
      <c r="J721" s="202" t="s">
        <v>236</v>
      </c>
      <c r="K721" s="203"/>
      <c r="L721" s="203"/>
      <c r="M721" s="203"/>
      <c r="N721" s="203"/>
      <c r="O721" s="203"/>
      <c r="P721" s="204"/>
      <c r="Q721" s="205"/>
      <c r="R721" s="198" t="s">
        <v>236</v>
      </c>
      <c r="S721" s="206" t="str">
        <f t="shared" ca="1" si="33"/>
        <v/>
      </c>
      <c r="T721" s="206" t="str">
        <f ca="1">IF(B721="","",IF(ISERROR(MATCH($J721,[3]SorP!$B$1:$B$6230,0)),"",INDIRECT("'SorP'!$A$"&amp;MATCH($J721,[3]SorP!$B$1:$B$6230,0))))</f>
        <v/>
      </c>
      <c r="U721" s="207"/>
      <c r="V721" s="208" t="e">
        <f>IF(C721="",NA(),IF(OR(C721="Smelter not listed",C721="Smelter not yet identified"),MATCH($B721&amp;$D721,'[3]Smelter Look-up'!$J:$J,0),MATCH($B721&amp;$C721,'[3]Smelter Look-up'!$J:$J,0)))</f>
        <v>#N/A</v>
      </c>
      <c r="X721" s="83">
        <f t="shared" si="34"/>
        <v>0</v>
      </c>
      <c r="AB721" s="84" t="str">
        <f t="shared" si="35"/>
        <v/>
      </c>
    </row>
    <row r="722" spans="1:28" s="83" customFormat="1" ht="20.25" customHeight="1">
      <c r="A722" s="206"/>
      <c r="B722" s="198" t="s">
        <v>236</v>
      </c>
      <c r="C722" s="199" t="s">
        <v>236</v>
      </c>
      <c r="D722" s="200"/>
      <c r="E722" s="198" t="s">
        <v>236</v>
      </c>
      <c r="F722" s="198" t="s">
        <v>236</v>
      </c>
      <c r="G722" s="198" t="s">
        <v>236</v>
      </c>
      <c r="H722" s="201" t="s">
        <v>236</v>
      </c>
      <c r="I722" s="202" t="s">
        <v>236</v>
      </c>
      <c r="J722" s="202" t="s">
        <v>236</v>
      </c>
      <c r="K722" s="203"/>
      <c r="L722" s="203"/>
      <c r="M722" s="203"/>
      <c r="N722" s="203"/>
      <c r="O722" s="203"/>
      <c r="P722" s="204"/>
      <c r="Q722" s="205"/>
      <c r="R722" s="198" t="s">
        <v>236</v>
      </c>
      <c r="S722" s="206" t="str">
        <f t="shared" ca="1" si="33"/>
        <v/>
      </c>
      <c r="T722" s="206" t="str">
        <f ca="1">IF(B722="","",IF(ISERROR(MATCH($J722,[3]SorP!$B$1:$B$6230,0)),"",INDIRECT("'SorP'!$A$"&amp;MATCH($J722,[3]SorP!$B$1:$B$6230,0))))</f>
        <v/>
      </c>
      <c r="U722" s="207"/>
      <c r="V722" s="208" t="e">
        <f>IF(C722="",NA(),IF(OR(C722="Smelter not listed",C722="Smelter not yet identified"),MATCH($B722&amp;$D722,'[3]Smelter Look-up'!$J:$J,0),MATCH($B722&amp;$C722,'[3]Smelter Look-up'!$J:$J,0)))</f>
        <v>#N/A</v>
      </c>
      <c r="X722" s="83">
        <f t="shared" si="34"/>
        <v>0</v>
      </c>
      <c r="AB722" s="84" t="str">
        <f t="shared" si="35"/>
        <v/>
      </c>
    </row>
    <row r="723" spans="1:28" s="83" customFormat="1" ht="20.25" customHeight="1">
      <c r="A723" s="206"/>
      <c r="B723" s="198" t="s">
        <v>236</v>
      </c>
      <c r="C723" s="199" t="s">
        <v>236</v>
      </c>
      <c r="D723" s="200"/>
      <c r="E723" s="198" t="s">
        <v>236</v>
      </c>
      <c r="F723" s="198" t="s">
        <v>236</v>
      </c>
      <c r="G723" s="198" t="s">
        <v>236</v>
      </c>
      <c r="H723" s="201" t="s">
        <v>236</v>
      </c>
      <c r="I723" s="202" t="s">
        <v>236</v>
      </c>
      <c r="J723" s="202" t="s">
        <v>236</v>
      </c>
      <c r="K723" s="203"/>
      <c r="L723" s="203"/>
      <c r="M723" s="203"/>
      <c r="N723" s="203"/>
      <c r="O723" s="203"/>
      <c r="P723" s="204"/>
      <c r="Q723" s="205"/>
      <c r="R723" s="198" t="s">
        <v>236</v>
      </c>
      <c r="S723" s="206" t="str">
        <f t="shared" ca="1" si="33"/>
        <v/>
      </c>
      <c r="T723" s="206" t="str">
        <f ca="1">IF(B723="","",IF(ISERROR(MATCH($J723,[3]SorP!$B$1:$B$6230,0)),"",INDIRECT("'SorP'!$A$"&amp;MATCH($J723,[3]SorP!$B$1:$B$6230,0))))</f>
        <v/>
      </c>
      <c r="U723" s="207"/>
      <c r="V723" s="208" t="e">
        <f>IF(C723="",NA(),IF(OR(C723="Smelter not listed",C723="Smelter not yet identified"),MATCH($B723&amp;$D723,'[3]Smelter Look-up'!$J:$J,0),MATCH($B723&amp;$C723,'[3]Smelter Look-up'!$J:$J,0)))</f>
        <v>#N/A</v>
      </c>
      <c r="X723" s="83">
        <f t="shared" si="34"/>
        <v>0</v>
      </c>
      <c r="AB723" s="84" t="str">
        <f t="shared" si="35"/>
        <v/>
      </c>
    </row>
    <row r="724" spans="1:28" s="83" customFormat="1" ht="20.25" customHeight="1">
      <c r="A724" s="206"/>
      <c r="B724" s="198" t="s">
        <v>236</v>
      </c>
      <c r="C724" s="199" t="s">
        <v>236</v>
      </c>
      <c r="D724" s="200"/>
      <c r="E724" s="198" t="s">
        <v>236</v>
      </c>
      <c r="F724" s="198" t="s">
        <v>236</v>
      </c>
      <c r="G724" s="198" t="s">
        <v>236</v>
      </c>
      <c r="H724" s="201" t="s">
        <v>236</v>
      </c>
      <c r="I724" s="202" t="s">
        <v>236</v>
      </c>
      <c r="J724" s="202" t="s">
        <v>236</v>
      </c>
      <c r="K724" s="203"/>
      <c r="L724" s="203"/>
      <c r="M724" s="203"/>
      <c r="N724" s="203"/>
      <c r="O724" s="203"/>
      <c r="P724" s="204"/>
      <c r="Q724" s="205"/>
      <c r="R724" s="198" t="s">
        <v>236</v>
      </c>
      <c r="S724" s="206" t="str">
        <f t="shared" ca="1" si="33"/>
        <v/>
      </c>
      <c r="T724" s="206" t="str">
        <f ca="1">IF(B724="","",IF(ISERROR(MATCH($J724,[3]SorP!$B$1:$B$6230,0)),"",INDIRECT("'SorP'!$A$"&amp;MATCH($J724,[3]SorP!$B$1:$B$6230,0))))</f>
        <v/>
      </c>
      <c r="U724" s="207"/>
      <c r="V724" s="208" t="e">
        <f>IF(C724="",NA(),IF(OR(C724="Smelter not listed",C724="Smelter not yet identified"),MATCH($B724&amp;$D724,'[3]Smelter Look-up'!$J:$J,0),MATCH($B724&amp;$C724,'[3]Smelter Look-up'!$J:$J,0)))</f>
        <v>#N/A</v>
      </c>
      <c r="X724" s="83">
        <f t="shared" si="34"/>
        <v>0</v>
      </c>
      <c r="AB724" s="84" t="str">
        <f t="shared" si="35"/>
        <v/>
      </c>
    </row>
    <row r="725" spans="1:28" s="83" customFormat="1" ht="20.25" customHeight="1">
      <c r="A725" s="206"/>
      <c r="B725" s="198" t="s">
        <v>236</v>
      </c>
      <c r="C725" s="199" t="s">
        <v>236</v>
      </c>
      <c r="D725" s="200"/>
      <c r="E725" s="198" t="s">
        <v>236</v>
      </c>
      <c r="F725" s="198" t="s">
        <v>236</v>
      </c>
      <c r="G725" s="198" t="s">
        <v>236</v>
      </c>
      <c r="H725" s="201" t="s">
        <v>236</v>
      </c>
      <c r="I725" s="202" t="s">
        <v>236</v>
      </c>
      <c r="J725" s="202" t="s">
        <v>236</v>
      </c>
      <c r="K725" s="203"/>
      <c r="L725" s="203"/>
      <c r="M725" s="203"/>
      <c r="N725" s="203"/>
      <c r="O725" s="203"/>
      <c r="P725" s="204"/>
      <c r="Q725" s="205"/>
      <c r="R725" s="198" t="s">
        <v>236</v>
      </c>
      <c r="S725" s="206" t="str">
        <f t="shared" ca="1" si="33"/>
        <v/>
      </c>
      <c r="T725" s="206" t="str">
        <f ca="1">IF(B725="","",IF(ISERROR(MATCH($J725,[3]SorP!$B$1:$B$6230,0)),"",INDIRECT("'SorP'!$A$"&amp;MATCH($J725,[3]SorP!$B$1:$B$6230,0))))</f>
        <v/>
      </c>
      <c r="U725" s="207"/>
      <c r="V725" s="208" t="e">
        <f>IF(C725="",NA(),IF(OR(C725="Smelter not listed",C725="Smelter not yet identified"),MATCH($B725&amp;$D725,'[3]Smelter Look-up'!$J:$J,0),MATCH($B725&amp;$C725,'[3]Smelter Look-up'!$J:$J,0)))</f>
        <v>#N/A</v>
      </c>
      <c r="X725" s="83">
        <f t="shared" si="34"/>
        <v>0</v>
      </c>
      <c r="AB725" s="84" t="str">
        <f t="shared" si="35"/>
        <v/>
      </c>
    </row>
    <row r="726" spans="1:28" s="83" customFormat="1" ht="20.25" customHeight="1">
      <c r="A726" s="206"/>
      <c r="B726" s="198" t="s">
        <v>236</v>
      </c>
      <c r="C726" s="199" t="s">
        <v>236</v>
      </c>
      <c r="D726" s="200"/>
      <c r="E726" s="198" t="s">
        <v>236</v>
      </c>
      <c r="F726" s="198" t="s">
        <v>236</v>
      </c>
      <c r="G726" s="198" t="s">
        <v>236</v>
      </c>
      <c r="H726" s="201" t="s">
        <v>236</v>
      </c>
      <c r="I726" s="202" t="s">
        <v>236</v>
      </c>
      <c r="J726" s="202" t="s">
        <v>236</v>
      </c>
      <c r="K726" s="203"/>
      <c r="L726" s="203"/>
      <c r="M726" s="203"/>
      <c r="N726" s="203"/>
      <c r="O726" s="203"/>
      <c r="P726" s="204"/>
      <c r="Q726" s="205"/>
      <c r="R726" s="198" t="s">
        <v>236</v>
      </c>
      <c r="S726" s="206" t="str">
        <f t="shared" ca="1" si="33"/>
        <v/>
      </c>
      <c r="T726" s="206" t="str">
        <f ca="1">IF(B726="","",IF(ISERROR(MATCH($J726,[3]SorP!$B$1:$B$6230,0)),"",INDIRECT("'SorP'!$A$"&amp;MATCH($J726,[3]SorP!$B$1:$B$6230,0))))</f>
        <v/>
      </c>
      <c r="U726" s="207"/>
      <c r="V726" s="208" t="e">
        <f>IF(C726="",NA(),IF(OR(C726="Smelter not listed",C726="Smelter not yet identified"),MATCH($B726&amp;$D726,'[3]Smelter Look-up'!$J:$J,0),MATCH($B726&amp;$C726,'[3]Smelter Look-up'!$J:$J,0)))</f>
        <v>#N/A</v>
      </c>
      <c r="X726" s="83">
        <f t="shared" si="34"/>
        <v>0</v>
      </c>
      <c r="AB726" s="84" t="str">
        <f t="shared" si="35"/>
        <v/>
      </c>
    </row>
    <row r="727" spans="1:28" s="83" customFormat="1" ht="20.25" customHeight="1">
      <c r="A727" s="206"/>
      <c r="B727" s="198" t="s">
        <v>236</v>
      </c>
      <c r="C727" s="199" t="s">
        <v>236</v>
      </c>
      <c r="D727" s="200"/>
      <c r="E727" s="198" t="s">
        <v>236</v>
      </c>
      <c r="F727" s="198" t="s">
        <v>236</v>
      </c>
      <c r="G727" s="198" t="s">
        <v>236</v>
      </c>
      <c r="H727" s="201" t="s">
        <v>236</v>
      </c>
      <c r="I727" s="202" t="s">
        <v>236</v>
      </c>
      <c r="J727" s="202" t="s">
        <v>236</v>
      </c>
      <c r="K727" s="203"/>
      <c r="L727" s="203"/>
      <c r="M727" s="203"/>
      <c r="N727" s="203"/>
      <c r="O727" s="203"/>
      <c r="P727" s="204"/>
      <c r="Q727" s="205"/>
      <c r="R727" s="198" t="s">
        <v>236</v>
      </c>
      <c r="S727" s="206" t="str">
        <f t="shared" ca="1" si="33"/>
        <v/>
      </c>
      <c r="T727" s="206" t="str">
        <f ca="1">IF(B727="","",IF(ISERROR(MATCH($J727,[3]SorP!$B$1:$B$6230,0)),"",INDIRECT("'SorP'!$A$"&amp;MATCH($J727,[3]SorP!$B$1:$B$6230,0))))</f>
        <v/>
      </c>
      <c r="U727" s="207"/>
      <c r="V727" s="208" t="e">
        <f>IF(C727="",NA(),IF(OR(C727="Smelter not listed",C727="Smelter not yet identified"),MATCH($B727&amp;$D727,'[3]Smelter Look-up'!$J:$J,0),MATCH($B727&amp;$C727,'[3]Smelter Look-up'!$J:$J,0)))</f>
        <v>#N/A</v>
      </c>
      <c r="X727" s="83">
        <f t="shared" si="34"/>
        <v>0</v>
      </c>
      <c r="AB727" s="84" t="str">
        <f t="shared" si="35"/>
        <v/>
      </c>
    </row>
    <row r="728" spans="1:28" s="83" customFormat="1" ht="20.25" customHeight="1">
      <c r="A728" s="206"/>
      <c r="B728" s="198" t="s">
        <v>236</v>
      </c>
      <c r="C728" s="199" t="s">
        <v>236</v>
      </c>
      <c r="D728" s="200"/>
      <c r="E728" s="198" t="s">
        <v>236</v>
      </c>
      <c r="F728" s="198" t="s">
        <v>236</v>
      </c>
      <c r="G728" s="198" t="s">
        <v>236</v>
      </c>
      <c r="H728" s="201" t="s">
        <v>236</v>
      </c>
      <c r="I728" s="202" t="s">
        <v>236</v>
      </c>
      <c r="J728" s="202" t="s">
        <v>236</v>
      </c>
      <c r="K728" s="203"/>
      <c r="L728" s="203"/>
      <c r="M728" s="203"/>
      <c r="N728" s="203"/>
      <c r="O728" s="203"/>
      <c r="P728" s="204"/>
      <c r="Q728" s="205"/>
      <c r="R728" s="198" t="s">
        <v>236</v>
      </c>
      <c r="S728" s="206" t="str">
        <f t="shared" ca="1" si="33"/>
        <v/>
      </c>
      <c r="T728" s="206" t="str">
        <f ca="1">IF(B728="","",IF(ISERROR(MATCH($J728,[3]SorP!$B$1:$B$6230,0)),"",INDIRECT("'SorP'!$A$"&amp;MATCH($J728,[3]SorP!$B$1:$B$6230,0))))</f>
        <v/>
      </c>
      <c r="U728" s="207"/>
      <c r="V728" s="208" t="e">
        <f>IF(C728="",NA(),IF(OR(C728="Smelter not listed",C728="Smelter not yet identified"),MATCH($B728&amp;$D728,'[3]Smelter Look-up'!$J:$J,0),MATCH($B728&amp;$C728,'[3]Smelter Look-up'!$J:$J,0)))</f>
        <v>#N/A</v>
      </c>
      <c r="X728" s="83">
        <f t="shared" si="34"/>
        <v>0</v>
      </c>
      <c r="AB728" s="84" t="str">
        <f t="shared" si="35"/>
        <v/>
      </c>
    </row>
    <row r="729" spans="1:28" s="83" customFormat="1" ht="20.25" customHeight="1">
      <c r="A729" s="206"/>
      <c r="B729" s="198" t="s">
        <v>236</v>
      </c>
      <c r="C729" s="199" t="s">
        <v>236</v>
      </c>
      <c r="D729" s="200"/>
      <c r="E729" s="198" t="s">
        <v>236</v>
      </c>
      <c r="F729" s="198" t="s">
        <v>236</v>
      </c>
      <c r="G729" s="198" t="s">
        <v>236</v>
      </c>
      <c r="H729" s="201" t="s">
        <v>236</v>
      </c>
      <c r="I729" s="202" t="s">
        <v>236</v>
      </c>
      <c r="J729" s="202" t="s">
        <v>236</v>
      </c>
      <c r="K729" s="203"/>
      <c r="L729" s="203"/>
      <c r="M729" s="203"/>
      <c r="N729" s="203"/>
      <c r="O729" s="203"/>
      <c r="P729" s="204"/>
      <c r="Q729" s="205"/>
      <c r="R729" s="198" t="s">
        <v>236</v>
      </c>
      <c r="S729" s="206" t="str">
        <f t="shared" ca="1" si="33"/>
        <v/>
      </c>
      <c r="T729" s="206" t="str">
        <f ca="1">IF(B729="","",IF(ISERROR(MATCH($J729,[3]SorP!$B$1:$B$6230,0)),"",INDIRECT("'SorP'!$A$"&amp;MATCH($J729,[3]SorP!$B$1:$B$6230,0))))</f>
        <v/>
      </c>
      <c r="U729" s="207"/>
      <c r="V729" s="208" t="e">
        <f>IF(C729="",NA(),IF(OR(C729="Smelter not listed",C729="Smelter not yet identified"),MATCH($B729&amp;$D729,'[3]Smelter Look-up'!$J:$J,0),MATCH($B729&amp;$C729,'[3]Smelter Look-up'!$J:$J,0)))</f>
        <v>#N/A</v>
      </c>
      <c r="X729" s="83">
        <f t="shared" si="34"/>
        <v>0</v>
      </c>
      <c r="AB729" s="84" t="str">
        <f t="shared" si="35"/>
        <v/>
      </c>
    </row>
    <row r="730" spans="1:28" s="83" customFormat="1" ht="20.25" customHeight="1">
      <c r="A730" s="206"/>
      <c r="B730" s="198" t="s">
        <v>236</v>
      </c>
      <c r="C730" s="199" t="s">
        <v>236</v>
      </c>
      <c r="D730" s="200"/>
      <c r="E730" s="198" t="s">
        <v>236</v>
      </c>
      <c r="F730" s="198" t="s">
        <v>236</v>
      </c>
      <c r="G730" s="198" t="s">
        <v>236</v>
      </c>
      <c r="H730" s="201" t="s">
        <v>236</v>
      </c>
      <c r="I730" s="202" t="s">
        <v>236</v>
      </c>
      <c r="J730" s="202" t="s">
        <v>236</v>
      </c>
      <c r="K730" s="203"/>
      <c r="L730" s="203"/>
      <c r="M730" s="203"/>
      <c r="N730" s="203"/>
      <c r="O730" s="203"/>
      <c r="P730" s="204"/>
      <c r="Q730" s="205"/>
      <c r="R730" s="198" t="s">
        <v>236</v>
      </c>
      <c r="S730" s="206" t="str">
        <f t="shared" ca="1" si="33"/>
        <v/>
      </c>
      <c r="T730" s="206" t="str">
        <f ca="1">IF(B730="","",IF(ISERROR(MATCH($J730,[3]SorP!$B$1:$B$6230,0)),"",INDIRECT("'SorP'!$A$"&amp;MATCH($J730,[3]SorP!$B$1:$B$6230,0))))</f>
        <v/>
      </c>
      <c r="U730" s="207"/>
      <c r="V730" s="208" t="e">
        <f>IF(C730="",NA(),IF(OR(C730="Smelter not listed",C730="Smelter not yet identified"),MATCH($B730&amp;$D730,'[3]Smelter Look-up'!$J:$J,0),MATCH($B730&amp;$C730,'[3]Smelter Look-up'!$J:$J,0)))</f>
        <v>#N/A</v>
      </c>
      <c r="X730" s="83">
        <f t="shared" si="34"/>
        <v>0</v>
      </c>
      <c r="AB730" s="84" t="str">
        <f t="shared" si="35"/>
        <v/>
      </c>
    </row>
    <row r="731" spans="1:28" s="83" customFormat="1" ht="20.25" customHeight="1">
      <c r="A731" s="206"/>
      <c r="B731" s="198" t="s">
        <v>236</v>
      </c>
      <c r="C731" s="199" t="s">
        <v>236</v>
      </c>
      <c r="D731" s="200"/>
      <c r="E731" s="198" t="s">
        <v>236</v>
      </c>
      <c r="F731" s="198" t="s">
        <v>236</v>
      </c>
      <c r="G731" s="198" t="s">
        <v>236</v>
      </c>
      <c r="H731" s="201" t="s">
        <v>236</v>
      </c>
      <c r="I731" s="202" t="s">
        <v>236</v>
      </c>
      <c r="J731" s="202" t="s">
        <v>236</v>
      </c>
      <c r="K731" s="203"/>
      <c r="L731" s="203"/>
      <c r="M731" s="203"/>
      <c r="N731" s="203"/>
      <c r="O731" s="203"/>
      <c r="P731" s="204"/>
      <c r="Q731" s="205"/>
      <c r="R731" s="198" t="s">
        <v>236</v>
      </c>
      <c r="S731" s="206" t="str">
        <f t="shared" ca="1" si="33"/>
        <v/>
      </c>
      <c r="T731" s="206" t="str">
        <f ca="1">IF(B731="","",IF(ISERROR(MATCH($J731,[3]SorP!$B$1:$B$6230,0)),"",INDIRECT("'SorP'!$A$"&amp;MATCH($J731,[3]SorP!$B$1:$B$6230,0))))</f>
        <v/>
      </c>
      <c r="U731" s="207"/>
      <c r="V731" s="208" t="e">
        <f>IF(C731="",NA(),IF(OR(C731="Smelter not listed",C731="Smelter not yet identified"),MATCH($B731&amp;$D731,'[3]Smelter Look-up'!$J:$J,0),MATCH($B731&amp;$C731,'[3]Smelter Look-up'!$J:$J,0)))</f>
        <v>#N/A</v>
      </c>
      <c r="X731" s="83">
        <f t="shared" si="34"/>
        <v>0</v>
      </c>
      <c r="AB731" s="84" t="str">
        <f t="shared" si="35"/>
        <v/>
      </c>
    </row>
    <row r="732" spans="1:28" s="83" customFormat="1" ht="20.25" customHeight="1">
      <c r="A732" s="206"/>
      <c r="B732" s="198" t="s">
        <v>236</v>
      </c>
      <c r="C732" s="199" t="s">
        <v>236</v>
      </c>
      <c r="D732" s="200"/>
      <c r="E732" s="198" t="s">
        <v>236</v>
      </c>
      <c r="F732" s="198" t="s">
        <v>236</v>
      </c>
      <c r="G732" s="198" t="s">
        <v>236</v>
      </c>
      <c r="H732" s="201" t="s">
        <v>236</v>
      </c>
      <c r="I732" s="202" t="s">
        <v>236</v>
      </c>
      <c r="J732" s="202" t="s">
        <v>236</v>
      </c>
      <c r="K732" s="203"/>
      <c r="L732" s="203"/>
      <c r="M732" s="203"/>
      <c r="N732" s="203"/>
      <c r="O732" s="203"/>
      <c r="P732" s="204"/>
      <c r="Q732" s="205"/>
      <c r="R732" s="198" t="s">
        <v>236</v>
      </c>
      <c r="S732" s="206" t="str">
        <f t="shared" ca="1" si="33"/>
        <v/>
      </c>
      <c r="T732" s="206" t="str">
        <f ca="1">IF(B732="","",IF(ISERROR(MATCH($J732,[3]SorP!$B$1:$B$6230,0)),"",INDIRECT("'SorP'!$A$"&amp;MATCH($J732,[3]SorP!$B$1:$B$6230,0))))</f>
        <v/>
      </c>
      <c r="U732" s="207"/>
      <c r="V732" s="208" t="e">
        <f>IF(C732="",NA(),IF(OR(C732="Smelter not listed",C732="Smelter not yet identified"),MATCH($B732&amp;$D732,'[3]Smelter Look-up'!$J:$J,0),MATCH($B732&amp;$C732,'[3]Smelter Look-up'!$J:$J,0)))</f>
        <v>#N/A</v>
      </c>
      <c r="X732" s="83">
        <f t="shared" si="34"/>
        <v>0</v>
      </c>
      <c r="AB732" s="84" t="str">
        <f t="shared" si="35"/>
        <v/>
      </c>
    </row>
    <row r="733" spans="1:28" s="83" customFormat="1" ht="20.25" customHeight="1">
      <c r="A733" s="206"/>
      <c r="B733" s="198" t="s">
        <v>236</v>
      </c>
      <c r="C733" s="199" t="s">
        <v>236</v>
      </c>
      <c r="D733" s="200"/>
      <c r="E733" s="198" t="s">
        <v>236</v>
      </c>
      <c r="F733" s="198" t="s">
        <v>236</v>
      </c>
      <c r="G733" s="198" t="s">
        <v>236</v>
      </c>
      <c r="H733" s="201" t="s">
        <v>236</v>
      </c>
      <c r="I733" s="202" t="s">
        <v>236</v>
      </c>
      <c r="J733" s="202" t="s">
        <v>236</v>
      </c>
      <c r="K733" s="203"/>
      <c r="L733" s="203"/>
      <c r="M733" s="203"/>
      <c r="N733" s="203"/>
      <c r="O733" s="203"/>
      <c r="P733" s="204"/>
      <c r="Q733" s="205"/>
      <c r="R733" s="198" t="s">
        <v>236</v>
      </c>
      <c r="S733" s="206" t="str">
        <f t="shared" ca="1" si="33"/>
        <v/>
      </c>
      <c r="T733" s="206" t="str">
        <f ca="1">IF(B733="","",IF(ISERROR(MATCH($J733,[3]SorP!$B$1:$B$6230,0)),"",INDIRECT("'SorP'!$A$"&amp;MATCH($J733,[3]SorP!$B$1:$B$6230,0))))</f>
        <v/>
      </c>
      <c r="U733" s="207"/>
      <c r="V733" s="208" t="e">
        <f>IF(C733="",NA(),IF(OR(C733="Smelter not listed",C733="Smelter not yet identified"),MATCH($B733&amp;$D733,'[3]Smelter Look-up'!$J:$J,0),MATCH($B733&amp;$C733,'[3]Smelter Look-up'!$J:$J,0)))</f>
        <v>#N/A</v>
      </c>
      <c r="X733" s="83">
        <f t="shared" si="34"/>
        <v>0</v>
      </c>
      <c r="AB733" s="84" t="str">
        <f t="shared" si="35"/>
        <v/>
      </c>
    </row>
    <row r="734" spans="1:28" s="83" customFormat="1" ht="20.25" customHeight="1">
      <c r="A734" s="206"/>
      <c r="B734" s="198" t="s">
        <v>236</v>
      </c>
      <c r="C734" s="199" t="s">
        <v>236</v>
      </c>
      <c r="D734" s="200"/>
      <c r="E734" s="198" t="s">
        <v>236</v>
      </c>
      <c r="F734" s="198" t="s">
        <v>236</v>
      </c>
      <c r="G734" s="198" t="s">
        <v>236</v>
      </c>
      <c r="H734" s="201" t="s">
        <v>236</v>
      </c>
      <c r="I734" s="202" t="s">
        <v>236</v>
      </c>
      <c r="J734" s="202" t="s">
        <v>236</v>
      </c>
      <c r="K734" s="203"/>
      <c r="L734" s="203"/>
      <c r="M734" s="203"/>
      <c r="N734" s="203"/>
      <c r="O734" s="203"/>
      <c r="P734" s="204"/>
      <c r="Q734" s="205"/>
      <c r="R734" s="198" t="s">
        <v>236</v>
      </c>
      <c r="S734" s="206" t="str">
        <f t="shared" ca="1" si="33"/>
        <v/>
      </c>
      <c r="T734" s="206" t="str">
        <f ca="1">IF(B734="","",IF(ISERROR(MATCH($J734,[3]SorP!$B$1:$B$6230,0)),"",INDIRECT("'SorP'!$A$"&amp;MATCH($J734,[3]SorP!$B$1:$B$6230,0))))</f>
        <v/>
      </c>
      <c r="U734" s="207"/>
      <c r="V734" s="208" t="e">
        <f>IF(C734="",NA(),IF(OR(C734="Smelter not listed",C734="Smelter not yet identified"),MATCH($B734&amp;$D734,'[3]Smelter Look-up'!$J:$J,0),MATCH($B734&amp;$C734,'[3]Smelter Look-up'!$J:$J,0)))</f>
        <v>#N/A</v>
      </c>
      <c r="X734" s="83">
        <f t="shared" si="34"/>
        <v>0</v>
      </c>
      <c r="AB734" s="84" t="str">
        <f t="shared" si="35"/>
        <v/>
      </c>
    </row>
    <row r="735" spans="1:28" s="83" customFormat="1" ht="20.25" customHeight="1">
      <c r="A735" s="206"/>
      <c r="B735" s="198" t="s">
        <v>236</v>
      </c>
      <c r="C735" s="199" t="s">
        <v>236</v>
      </c>
      <c r="D735" s="200"/>
      <c r="E735" s="198" t="s">
        <v>236</v>
      </c>
      <c r="F735" s="198" t="s">
        <v>236</v>
      </c>
      <c r="G735" s="198" t="s">
        <v>236</v>
      </c>
      <c r="H735" s="201" t="s">
        <v>236</v>
      </c>
      <c r="I735" s="202" t="s">
        <v>236</v>
      </c>
      <c r="J735" s="202" t="s">
        <v>236</v>
      </c>
      <c r="K735" s="203"/>
      <c r="L735" s="203"/>
      <c r="M735" s="203"/>
      <c r="N735" s="203"/>
      <c r="O735" s="203"/>
      <c r="P735" s="204"/>
      <c r="Q735" s="205"/>
      <c r="R735" s="198" t="s">
        <v>236</v>
      </c>
      <c r="S735" s="206" t="str">
        <f t="shared" ca="1" si="33"/>
        <v/>
      </c>
      <c r="T735" s="206" t="str">
        <f ca="1">IF(B735="","",IF(ISERROR(MATCH($J735,[3]SorP!$B$1:$B$6230,0)),"",INDIRECT("'SorP'!$A$"&amp;MATCH($J735,[3]SorP!$B$1:$B$6230,0))))</f>
        <v/>
      </c>
      <c r="U735" s="207"/>
      <c r="V735" s="208" t="e">
        <f>IF(C735="",NA(),IF(OR(C735="Smelter not listed",C735="Smelter not yet identified"),MATCH($B735&amp;$D735,'[3]Smelter Look-up'!$J:$J,0),MATCH($B735&amp;$C735,'[3]Smelter Look-up'!$J:$J,0)))</f>
        <v>#N/A</v>
      </c>
      <c r="X735" s="83">
        <f t="shared" si="34"/>
        <v>0</v>
      </c>
      <c r="AB735" s="84" t="str">
        <f t="shared" si="35"/>
        <v/>
      </c>
    </row>
    <row r="736" spans="1:28" s="83" customFormat="1" ht="20.25" customHeight="1">
      <c r="A736" s="206"/>
      <c r="B736" s="198" t="s">
        <v>236</v>
      </c>
      <c r="C736" s="199" t="s">
        <v>236</v>
      </c>
      <c r="D736" s="200"/>
      <c r="E736" s="198" t="s">
        <v>236</v>
      </c>
      <c r="F736" s="198" t="s">
        <v>236</v>
      </c>
      <c r="G736" s="198" t="s">
        <v>236</v>
      </c>
      <c r="H736" s="201" t="s">
        <v>236</v>
      </c>
      <c r="I736" s="202" t="s">
        <v>236</v>
      </c>
      <c r="J736" s="202" t="s">
        <v>236</v>
      </c>
      <c r="K736" s="203"/>
      <c r="L736" s="203"/>
      <c r="M736" s="203"/>
      <c r="N736" s="203"/>
      <c r="O736" s="203"/>
      <c r="P736" s="204"/>
      <c r="Q736" s="205"/>
      <c r="R736" s="198" t="s">
        <v>236</v>
      </c>
      <c r="S736" s="206" t="str">
        <f t="shared" ca="1" si="33"/>
        <v/>
      </c>
      <c r="T736" s="206" t="str">
        <f ca="1">IF(B736="","",IF(ISERROR(MATCH($J736,[3]SorP!$B$1:$B$6230,0)),"",INDIRECT("'SorP'!$A$"&amp;MATCH($J736,[3]SorP!$B$1:$B$6230,0))))</f>
        <v/>
      </c>
      <c r="U736" s="207"/>
      <c r="V736" s="208" t="e">
        <f>IF(C736="",NA(),IF(OR(C736="Smelter not listed",C736="Smelter not yet identified"),MATCH($B736&amp;$D736,'[3]Smelter Look-up'!$J:$J,0),MATCH($B736&amp;$C736,'[3]Smelter Look-up'!$J:$J,0)))</f>
        <v>#N/A</v>
      </c>
      <c r="X736" s="83">
        <f t="shared" si="34"/>
        <v>0</v>
      </c>
      <c r="AB736" s="84" t="str">
        <f t="shared" si="35"/>
        <v/>
      </c>
    </row>
    <row r="737" spans="1:28" s="83" customFormat="1" ht="20.25" customHeight="1">
      <c r="A737" s="206"/>
      <c r="B737" s="198" t="s">
        <v>236</v>
      </c>
      <c r="C737" s="199" t="s">
        <v>236</v>
      </c>
      <c r="D737" s="200"/>
      <c r="E737" s="198" t="s">
        <v>236</v>
      </c>
      <c r="F737" s="198" t="s">
        <v>236</v>
      </c>
      <c r="G737" s="198" t="s">
        <v>236</v>
      </c>
      <c r="H737" s="201" t="s">
        <v>236</v>
      </c>
      <c r="I737" s="202" t="s">
        <v>236</v>
      </c>
      <c r="J737" s="202" t="s">
        <v>236</v>
      </c>
      <c r="K737" s="203"/>
      <c r="L737" s="203"/>
      <c r="M737" s="203"/>
      <c r="N737" s="203"/>
      <c r="O737" s="203"/>
      <c r="P737" s="204"/>
      <c r="Q737" s="205"/>
      <c r="R737" s="198" t="s">
        <v>236</v>
      </c>
      <c r="S737" s="206" t="str">
        <f t="shared" ca="1" si="33"/>
        <v/>
      </c>
      <c r="T737" s="206" t="str">
        <f ca="1">IF(B737="","",IF(ISERROR(MATCH($J737,[3]SorP!$B$1:$B$6230,0)),"",INDIRECT("'SorP'!$A$"&amp;MATCH($J737,[3]SorP!$B$1:$B$6230,0))))</f>
        <v/>
      </c>
      <c r="U737" s="207"/>
      <c r="V737" s="208" t="e">
        <f>IF(C737="",NA(),IF(OR(C737="Smelter not listed",C737="Smelter not yet identified"),MATCH($B737&amp;$D737,'[3]Smelter Look-up'!$J:$J,0),MATCH($B737&amp;$C737,'[3]Smelter Look-up'!$J:$J,0)))</f>
        <v>#N/A</v>
      </c>
      <c r="X737" s="83">
        <f t="shared" si="34"/>
        <v>0</v>
      </c>
      <c r="AB737" s="84" t="str">
        <f t="shared" si="35"/>
        <v/>
      </c>
    </row>
    <row r="738" spans="1:28" s="83" customFormat="1" ht="20.25" customHeight="1">
      <c r="A738" s="206"/>
      <c r="B738" s="198" t="s">
        <v>236</v>
      </c>
      <c r="C738" s="199" t="s">
        <v>236</v>
      </c>
      <c r="D738" s="200"/>
      <c r="E738" s="198" t="s">
        <v>236</v>
      </c>
      <c r="F738" s="198" t="s">
        <v>236</v>
      </c>
      <c r="G738" s="198" t="s">
        <v>236</v>
      </c>
      <c r="H738" s="201" t="s">
        <v>236</v>
      </c>
      <c r="I738" s="202" t="s">
        <v>236</v>
      </c>
      <c r="J738" s="202" t="s">
        <v>236</v>
      </c>
      <c r="K738" s="203"/>
      <c r="L738" s="203"/>
      <c r="M738" s="203"/>
      <c r="N738" s="203"/>
      <c r="O738" s="203"/>
      <c r="P738" s="204"/>
      <c r="Q738" s="205"/>
      <c r="R738" s="198" t="s">
        <v>236</v>
      </c>
      <c r="S738" s="206" t="str">
        <f t="shared" ca="1" si="33"/>
        <v/>
      </c>
      <c r="T738" s="206" t="str">
        <f ca="1">IF(B738="","",IF(ISERROR(MATCH($J738,[3]SorP!$B$1:$B$6230,0)),"",INDIRECT("'SorP'!$A$"&amp;MATCH($J738,[3]SorP!$B$1:$B$6230,0))))</f>
        <v/>
      </c>
      <c r="U738" s="207"/>
      <c r="V738" s="208" t="e">
        <f>IF(C738="",NA(),IF(OR(C738="Smelter not listed",C738="Smelter not yet identified"),MATCH($B738&amp;$D738,'[3]Smelter Look-up'!$J:$J,0),MATCH($B738&amp;$C738,'[3]Smelter Look-up'!$J:$J,0)))</f>
        <v>#N/A</v>
      </c>
      <c r="X738" s="83">
        <f t="shared" si="34"/>
        <v>0</v>
      </c>
      <c r="AB738" s="84" t="str">
        <f t="shared" si="35"/>
        <v/>
      </c>
    </row>
    <row r="739" spans="1:28" s="83" customFormat="1" ht="20.25" customHeight="1">
      <c r="A739" s="206"/>
      <c r="B739" s="198" t="s">
        <v>236</v>
      </c>
      <c r="C739" s="199" t="s">
        <v>236</v>
      </c>
      <c r="D739" s="200"/>
      <c r="E739" s="198" t="s">
        <v>236</v>
      </c>
      <c r="F739" s="198" t="s">
        <v>236</v>
      </c>
      <c r="G739" s="198" t="s">
        <v>236</v>
      </c>
      <c r="H739" s="201" t="s">
        <v>236</v>
      </c>
      <c r="I739" s="202" t="s">
        <v>236</v>
      </c>
      <c r="J739" s="202" t="s">
        <v>236</v>
      </c>
      <c r="K739" s="203"/>
      <c r="L739" s="203"/>
      <c r="M739" s="203"/>
      <c r="N739" s="203"/>
      <c r="O739" s="203"/>
      <c r="P739" s="204"/>
      <c r="Q739" s="205"/>
      <c r="R739" s="198" t="s">
        <v>236</v>
      </c>
      <c r="S739" s="206" t="str">
        <f t="shared" ca="1" si="33"/>
        <v/>
      </c>
      <c r="T739" s="206" t="str">
        <f ca="1">IF(B739="","",IF(ISERROR(MATCH($J739,[3]SorP!$B$1:$B$6230,0)),"",INDIRECT("'SorP'!$A$"&amp;MATCH($J739,[3]SorP!$B$1:$B$6230,0))))</f>
        <v/>
      </c>
      <c r="U739" s="207"/>
      <c r="V739" s="208" t="e">
        <f>IF(C739="",NA(),IF(OR(C739="Smelter not listed",C739="Smelter not yet identified"),MATCH($B739&amp;$D739,'[3]Smelter Look-up'!$J:$J,0),MATCH($B739&amp;$C739,'[3]Smelter Look-up'!$J:$J,0)))</f>
        <v>#N/A</v>
      </c>
      <c r="X739" s="83">
        <f t="shared" si="34"/>
        <v>0</v>
      </c>
      <c r="AB739" s="84" t="str">
        <f t="shared" si="35"/>
        <v/>
      </c>
    </row>
    <row r="740" spans="1:28" s="83" customFormat="1" ht="20.25" customHeight="1">
      <c r="A740" s="206"/>
      <c r="B740" s="198" t="s">
        <v>236</v>
      </c>
      <c r="C740" s="199" t="s">
        <v>236</v>
      </c>
      <c r="D740" s="200"/>
      <c r="E740" s="198" t="s">
        <v>236</v>
      </c>
      <c r="F740" s="198" t="s">
        <v>236</v>
      </c>
      <c r="G740" s="198" t="s">
        <v>236</v>
      </c>
      <c r="H740" s="201" t="s">
        <v>236</v>
      </c>
      <c r="I740" s="202" t="s">
        <v>236</v>
      </c>
      <c r="J740" s="202" t="s">
        <v>236</v>
      </c>
      <c r="K740" s="203"/>
      <c r="L740" s="203"/>
      <c r="M740" s="203"/>
      <c r="N740" s="203"/>
      <c r="O740" s="203"/>
      <c r="P740" s="204"/>
      <c r="Q740" s="205"/>
      <c r="R740" s="198" t="s">
        <v>236</v>
      </c>
      <c r="S740" s="206" t="str">
        <f t="shared" ca="1" si="33"/>
        <v/>
      </c>
      <c r="T740" s="206" t="str">
        <f ca="1">IF(B740="","",IF(ISERROR(MATCH($J740,[3]SorP!$B$1:$B$6230,0)),"",INDIRECT("'SorP'!$A$"&amp;MATCH($J740,[3]SorP!$B$1:$B$6230,0))))</f>
        <v/>
      </c>
      <c r="U740" s="207"/>
      <c r="V740" s="208" t="e">
        <f>IF(C740="",NA(),IF(OR(C740="Smelter not listed",C740="Smelter not yet identified"),MATCH($B740&amp;$D740,'[3]Smelter Look-up'!$J:$J,0),MATCH($B740&amp;$C740,'[3]Smelter Look-up'!$J:$J,0)))</f>
        <v>#N/A</v>
      </c>
      <c r="X740" s="83">
        <f t="shared" si="34"/>
        <v>0</v>
      </c>
      <c r="AB740" s="84" t="str">
        <f t="shared" si="35"/>
        <v/>
      </c>
    </row>
    <row r="741" spans="1:28" s="83" customFormat="1" ht="20.25" customHeight="1">
      <c r="A741" s="206"/>
      <c r="B741" s="198" t="s">
        <v>236</v>
      </c>
      <c r="C741" s="199" t="s">
        <v>236</v>
      </c>
      <c r="D741" s="200"/>
      <c r="E741" s="198" t="s">
        <v>236</v>
      </c>
      <c r="F741" s="198" t="s">
        <v>236</v>
      </c>
      <c r="G741" s="198" t="s">
        <v>236</v>
      </c>
      <c r="H741" s="201" t="s">
        <v>236</v>
      </c>
      <c r="I741" s="202" t="s">
        <v>236</v>
      </c>
      <c r="J741" s="202" t="s">
        <v>236</v>
      </c>
      <c r="K741" s="203"/>
      <c r="L741" s="203"/>
      <c r="M741" s="203"/>
      <c r="N741" s="203"/>
      <c r="O741" s="203"/>
      <c r="P741" s="204"/>
      <c r="Q741" s="205"/>
      <c r="R741" s="198" t="s">
        <v>236</v>
      </c>
      <c r="S741" s="206" t="str">
        <f t="shared" ca="1" si="33"/>
        <v/>
      </c>
      <c r="T741" s="206" t="str">
        <f ca="1">IF(B741="","",IF(ISERROR(MATCH($J741,[3]SorP!$B$1:$B$6230,0)),"",INDIRECT("'SorP'!$A$"&amp;MATCH($J741,[3]SorP!$B$1:$B$6230,0))))</f>
        <v/>
      </c>
      <c r="U741" s="207"/>
      <c r="V741" s="208" t="e">
        <f>IF(C741="",NA(),IF(OR(C741="Smelter not listed",C741="Smelter not yet identified"),MATCH($B741&amp;$D741,'[3]Smelter Look-up'!$J:$J,0),MATCH($B741&amp;$C741,'[3]Smelter Look-up'!$J:$J,0)))</f>
        <v>#N/A</v>
      </c>
      <c r="X741" s="83">
        <f t="shared" si="34"/>
        <v>0</v>
      </c>
      <c r="AB741" s="84" t="str">
        <f t="shared" si="35"/>
        <v/>
      </c>
    </row>
    <row r="742" spans="1:28" s="83" customFormat="1" ht="20.25" customHeight="1">
      <c r="A742" s="206"/>
      <c r="B742" s="198" t="s">
        <v>236</v>
      </c>
      <c r="C742" s="199" t="s">
        <v>236</v>
      </c>
      <c r="D742" s="200"/>
      <c r="E742" s="198" t="s">
        <v>236</v>
      </c>
      <c r="F742" s="198" t="s">
        <v>236</v>
      </c>
      <c r="G742" s="198" t="s">
        <v>236</v>
      </c>
      <c r="H742" s="201" t="s">
        <v>236</v>
      </c>
      <c r="I742" s="202" t="s">
        <v>236</v>
      </c>
      <c r="J742" s="202" t="s">
        <v>236</v>
      </c>
      <c r="K742" s="203"/>
      <c r="L742" s="203"/>
      <c r="M742" s="203"/>
      <c r="N742" s="203"/>
      <c r="O742" s="203"/>
      <c r="P742" s="204"/>
      <c r="Q742" s="205"/>
      <c r="R742" s="198" t="s">
        <v>236</v>
      </c>
      <c r="S742" s="206" t="str">
        <f t="shared" ca="1" si="33"/>
        <v/>
      </c>
      <c r="T742" s="206" t="str">
        <f ca="1">IF(B742="","",IF(ISERROR(MATCH($J742,[3]SorP!$B$1:$B$6230,0)),"",INDIRECT("'SorP'!$A$"&amp;MATCH($J742,[3]SorP!$B$1:$B$6230,0))))</f>
        <v/>
      </c>
      <c r="U742" s="207"/>
      <c r="V742" s="208" t="e">
        <f>IF(C742="",NA(),IF(OR(C742="Smelter not listed",C742="Smelter not yet identified"),MATCH($B742&amp;$D742,'[3]Smelter Look-up'!$J:$J,0),MATCH($B742&amp;$C742,'[3]Smelter Look-up'!$J:$J,0)))</f>
        <v>#N/A</v>
      </c>
      <c r="X742" s="83">
        <f t="shared" si="34"/>
        <v>0</v>
      </c>
      <c r="AB742" s="84" t="str">
        <f t="shared" si="35"/>
        <v/>
      </c>
    </row>
    <row r="743" spans="1:28" s="83" customFormat="1" ht="20.25" customHeight="1">
      <c r="A743" s="206"/>
      <c r="B743" s="198" t="s">
        <v>236</v>
      </c>
      <c r="C743" s="199" t="s">
        <v>236</v>
      </c>
      <c r="D743" s="200"/>
      <c r="E743" s="198" t="s">
        <v>236</v>
      </c>
      <c r="F743" s="198" t="s">
        <v>236</v>
      </c>
      <c r="G743" s="198" t="s">
        <v>236</v>
      </c>
      <c r="H743" s="201" t="s">
        <v>236</v>
      </c>
      <c r="I743" s="202" t="s">
        <v>236</v>
      </c>
      <c r="J743" s="202" t="s">
        <v>236</v>
      </c>
      <c r="K743" s="203"/>
      <c r="L743" s="203"/>
      <c r="M743" s="203"/>
      <c r="N743" s="203"/>
      <c r="O743" s="203"/>
      <c r="P743" s="204"/>
      <c r="Q743" s="205"/>
      <c r="R743" s="198" t="s">
        <v>236</v>
      </c>
      <c r="S743" s="206" t="str">
        <f t="shared" ca="1" si="33"/>
        <v/>
      </c>
      <c r="T743" s="206" t="str">
        <f ca="1">IF(B743="","",IF(ISERROR(MATCH($J743,[3]SorP!$B$1:$B$6230,0)),"",INDIRECT("'SorP'!$A$"&amp;MATCH($J743,[3]SorP!$B$1:$B$6230,0))))</f>
        <v/>
      </c>
      <c r="U743" s="207"/>
      <c r="V743" s="208" t="e">
        <f>IF(C743="",NA(),IF(OR(C743="Smelter not listed",C743="Smelter not yet identified"),MATCH($B743&amp;$D743,'[3]Smelter Look-up'!$J:$J,0),MATCH($B743&amp;$C743,'[3]Smelter Look-up'!$J:$J,0)))</f>
        <v>#N/A</v>
      </c>
      <c r="X743" s="83">
        <f t="shared" si="34"/>
        <v>0</v>
      </c>
      <c r="AB743" s="84" t="str">
        <f t="shared" si="35"/>
        <v/>
      </c>
    </row>
    <row r="744" spans="1:28" s="83" customFormat="1" ht="20.25" customHeight="1">
      <c r="A744" s="206"/>
      <c r="B744" s="198" t="s">
        <v>236</v>
      </c>
      <c r="C744" s="199" t="s">
        <v>236</v>
      </c>
      <c r="D744" s="200"/>
      <c r="E744" s="198" t="s">
        <v>236</v>
      </c>
      <c r="F744" s="198" t="s">
        <v>236</v>
      </c>
      <c r="G744" s="198" t="s">
        <v>236</v>
      </c>
      <c r="H744" s="201" t="s">
        <v>236</v>
      </c>
      <c r="I744" s="202" t="s">
        <v>236</v>
      </c>
      <c r="J744" s="202" t="s">
        <v>236</v>
      </c>
      <c r="K744" s="203"/>
      <c r="L744" s="203"/>
      <c r="M744" s="203"/>
      <c r="N744" s="203"/>
      <c r="O744" s="203"/>
      <c r="P744" s="204"/>
      <c r="Q744" s="205"/>
      <c r="R744" s="198" t="s">
        <v>236</v>
      </c>
      <c r="S744" s="206" t="str">
        <f t="shared" ref="S744:S807" ca="1" si="36">IF(B744="","",IF(ISERROR(MATCH($E744,CL,0)),"Unknown",INDIRECT("'C'!$A$"&amp;MATCH($E744,CL,0)+1)))</f>
        <v/>
      </c>
      <c r="T744" s="206" t="str">
        <f ca="1">IF(B744="","",IF(ISERROR(MATCH($J744,[3]SorP!$B$1:$B$6230,0)),"",INDIRECT("'SorP'!$A$"&amp;MATCH($J744,[3]SorP!$B$1:$B$6230,0))))</f>
        <v/>
      </c>
      <c r="U744" s="207"/>
      <c r="V744" s="208" t="e">
        <f>IF(C744="",NA(),IF(OR(C744="Smelter not listed",C744="Smelter not yet identified"),MATCH($B744&amp;$D744,'[3]Smelter Look-up'!$J:$J,0),MATCH($B744&amp;$C744,'[3]Smelter Look-up'!$J:$J,0)))</f>
        <v>#N/A</v>
      </c>
      <c r="X744" s="83">
        <f t="shared" si="34"/>
        <v>0</v>
      </c>
      <c r="AB744" s="84" t="str">
        <f t="shared" si="35"/>
        <v/>
      </c>
    </row>
    <row r="745" spans="1:28" s="83" customFormat="1" ht="20.25" customHeight="1">
      <c r="A745" s="206"/>
      <c r="B745" s="198" t="s">
        <v>236</v>
      </c>
      <c r="C745" s="199" t="s">
        <v>236</v>
      </c>
      <c r="D745" s="200"/>
      <c r="E745" s="198" t="s">
        <v>236</v>
      </c>
      <c r="F745" s="198" t="s">
        <v>236</v>
      </c>
      <c r="G745" s="198" t="s">
        <v>236</v>
      </c>
      <c r="H745" s="201" t="s">
        <v>236</v>
      </c>
      <c r="I745" s="202" t="s">
        <v>236</v>
      </c>
      <c r="J745" s="202" t="s">
        <v>236</v>
      </c>
      <c r="K745" s="203"/>
      <c r="L745" s="203"/>
      <c r="M745" s="203"/>
      <c r="N745" s="203"/>
      <c r="O745" s="203"/>
      <c r="P745" s="204"/>
      <c r="Q745" s="205"/>
      <c r="R745" s="198" t="s">
        <v>236</v>
      </c>
      <c r="S745" s="206" t="str">
        <f t="shared" ca="1" si="36"/>
        <v/>
      </c>
      <c r="T745" s="206" t="str">
        <f ca="1">IF(B745="","",IF(ISERROR(MATCH($J745,[3]SorP!$B$1:$B$6230,0)),"",INDIRECT("'SorP'!$A$"&amp;MATCH($J745,[3]SorP!$B$1:$B$6230,0))))</f>
        <v/>
      </c>
      <c r="U745" s="207"/>
      <c r="V745" s="208" t="e">
        <f>IF(C745="",NA(),IF(OR(C745="Smelter not listed",C745="Smelter not yet identified"),MATCH($B745&amp;$D745,'[3]Smelter Look-up'!$J:$J,0),MATCH($B745&amp;$C745,'[3]Smelter Look-up'!$J:$J,0)))</f>
        <v>#N/A</v>
      </c>
      <c r="X745" s="83">
        <f t="shared" si="34"/>
        <v>0</v>
      </c>
      <c r="AB745" s="84" t="str">
        <f t="shared" si="35"/>
        <v/>
      </c>
    </row>
    <row r="746" spans="1:28" s="83" customFormat="1" ht="20.25" customHeight="1">
      <c r="A746" s="206"/>
      <c r="B746" s="198" t="s">
        <v>236</v>
      </c>
      <c r="C746" s="199" t="s">
        <v>236</v>
      </c>
      <c r="D746" s="200"/>
      <c r="E746" s="198" t="s">
        <v>236</v>
      </c>
      <c r="F746" s="198" t="s">
        <v>236</v>
      </c>
      <c r="G746" s="198" t="s">
        <v>236</v>
      </c>
      <c r="H746" s="201" t="s">
        <v>236</v>
      </c>
      <c r="I746" s="202" t="s">
        <v>236</v>
      </c>
      <c r="J746" s="202" t="s">
        <v>236</v>
      </c>
      <c r="K746" s="203"/>
      <c r="L746" s="203"/>
      <c r="M746" s="203"/>
      <c r="N746" s="203"/>
      <c r="O746" s="203"/>
      <c r="P746" s="204"/>
      <c r="Q746" s="205"/>
      <c r="R746" s="198" t="s">
        <v>236</v>
      </c>
      <c r="S746" s="206" t="str">
        <f t="shared" ca="1" si="36"/>
        <v/>
      </c>
      <c r="T746" s="206" t="str">
        <f ca="1">IF(B746="","",IF(ISERROR(MATCH($J746,[3]SorP!$B$1:$B$6230,0)),"",INDIRECT("'SorP'!$A$"&amp;MATCH($J746,[3]SorP!$B$1:$B$6230,0))))</f>
        <v/>
      </c>
      <c r="U746" s="207"/>
      <c r="V746" s="208" t="e">
        <f>IF(C746="",NA(),IF(OR(C746="Smelter not listed",C746="Smelter not yet identified"),MATCH($B746&amp;$D746,'[3]Smelter Look-up'!$J:$J,0),MATCH($B746&amp;$C746,'[3]Smelter Look-up'!$J:$J,0)))</f>
        <v>#N/A</v>
      </c>
      <c r="X746" s="83">
        <f t="shared" si="34"/>
        <v>0</v>
      </c>
      <c r="AB746" s="84" t="str">
        <f t="shared" si="35"/>
        <v/>
      </c>
    </row>
    <row r="747" spans="1:28" s="83" customFormat="1" ht="20.25" customHeight="1">
      <c r="A747" s="206"/>
      <c r="B747" s="198" t="s">
        <v>236</v>
      </c>
      <c r="C747" s="199" t="s">
        <v>236</v>
      </c>
      <c r="D747" s="200"/>
      <c r="E747" s="198" t="s">
        <v>236</v>
      </c>
      <c r="F747" s="198" t="s">
        <v>236</v>
      </c>
      <c r="G747" s="198" t="s">
        <v>236</v>
      </c>
      <c r="H747" s="201" t="s">
        <v>236</v>
      </c>
      <c r="I747" s="202" t="s">
        <v>236</v>
      </c>
      <c r="J747" s="202" t="s">
        <v>236</v>
      </c>
      <c r="K747" s="203"/>
      <c r="L747" s="203"/>
      <c r="M747" s="203"/>
      <c r="N747" s="203"/>
      <c r="O747" s="203"/>
      <c r="P747" s="204"/>
      <c r="Q747" s="205"/>
      <c r="R747" s="198" t="s">
        <v>236</v>
      </c>
      <c r="S747" s="206" t="str">
        <f t="shared" ca="1" si="36"/>
        <v/>
      </c>
      <c r="T747" s="206" t="str">
        <f ca="1">IF(B747="","",IF(ISERROR(MATCH($J747,[3]SorP!$B$1:$B$6230,0)),"",INDIRECT("'SorP'!$A$"&amp;MATCH($J747,[3]SorP!$B$1:$B$6230,0))))</f>
        <v/>
      </c>
      <c r="U747" s="207"/>
      <c r="V747" s="208" t="e">
        <f>IF(C747="",NA(),IF(OR(C747="Smelter not listed",C747="Smelter not yet identified"),MATCH($B747&amp;$D747,'[3]Smelter Look-up'!$J:$J,0),MATCH($B747&amp;$C747,'[3]Smelter Look-up'!$J:$J,0)))</f>
        <v>#N/A</v>
      </c>
      <c r="X747" s="83">
        <f t="shared" si="34"/>
        <v>0</v>
      </c>
      <c r="AB747" s="84" t="str">
        <f t="shared" si="35"/>
        <v/>
      </c>
    </row>
    <row r="748" spans="1:28" s="83" customFormat="1" ht="20.25" customHeight="1">
      <c r="A748" s="206"/>
      <c r="B748" s="198" t="s">
        <v>236</v>
      </c>
      <c r="C748" s="199" t="s">
        <v>236</v>
      </c>
      <c r="D748" s="200"/>
      <c r="E748" s="198" t="s">
        <v>236</v>
      </c>
      <c r="F748" s="198" t="s">
        <v>236</v>
      </c>
      <c r="G748" s="198" t="s">
        <v>236</v>
      </c>
      <c r="H748" s="201" t="s">
        <v>236</v>
      </c>
      <c r="I748" s="202" t="s">
        <v>236</v>
      </c>
      <c r="J748" s="202" t="s">
        <v>236</v>
      </c>
      <c r="K748" s="203"/>
      <c r="L748" s="203"/>
      <c r="M748" s="203"/>
      <c r="N748" s="203"/>
      <c r="O748" s="203"/>
      <c r="P748" s="204"/>
      <c r="Q748" s="205"/>
      <c r="R748" s="198" t="s">
        <v>236</v>
      </c>
      <c r="S748" s="206" t="str">
        <f t="shared" ca="1" si="36"/>
        <v/>
      </c>
      <c r="T748" s="206" t="str">
        <f ca="1">IF(B748="","",IF(ISERROR(MATCH($J748,[3]SorP!$B$1:$B$6230,0)),"",INDIRECT("'SorP'!$A$"&amp;MATCH($J748,[3]SorP!$B$1:$B$6230,0))))</f>
        <v/>
      </c>
      <c r="U748" s="207"/>
      <c r="V748" s="208" t="e">
        <f>IF(C748="",NA(),IF(OR(C748="Smelter not listed",C748="Smelter not yet identified"),MATCH($B748&amp;$D748,'[3]Smelter Look-up'!$J:$J,0),MATCH($B748&amp;$C748,'[3]Smelter Look-up'!$J:$J,0)))</f>
        <v>#N/A</v>
      </c>
      <c r="X748" s="83">
        <f t="shared" si="34"/>
        <v>0</v>
      </c>
      <c r="AB748" s="84" t="str">
        <f t="shared" si="35"/>
        <v/>
      </c>
    </row>
    <row r="749" spans="1:28" s="83" customFormat="1" ht="20.25" customHeight="1">
      <c r="A749" s="206"/>
      <c r="B749" s="198" t="s">
        <v>236</v>
      </c>
      <c r="C749" s="199" t="s">
        <v>236</v>
      </c>
      <c r="D749" s="200"/>
      <c r="E749" s="198" t="s">
        <v>236</v>
      </c>
      <c r="F749" s="198" t="s">
        <v>236</v>
      </c>
      <c r="G749" s="198" t="s">
        <v>236</v>
      </c>
      <c r="H749" s="201" t="s">
        <v>236</v>
      </c>
      <c r="I749" s="202" t="s">
        <v>236</v>
      </c>
      <c r="J749" s="202" t="s">
        <v>236</v>
      </c>
      <c r="K749" s="203"/>
      <c r="L749" s="203"/>
      <c r="M749" s="203"/>
      <c r="N749" s="203"/>
      <c r="O749" s="203"/>
      <c r="P749" s="204"/>
      <c r="Q749" s="205"/>
      <c r="R749" s="198" t="s">
        <v>236</v>
      </c>
      <c r="S749" s="206" t="str">
        <f t="shared" ca="1" si="36"/>
        <v/>
      </c>
      <c r="T749" s="206" t="str">
        <f ca="1">IF(B749="","",IF(ISERROR(MATCH($J749,[3]SorP!$B$1:$B$6230,0)),"",INDIRECT("'SorP'!$A$"&amp;MATCH($J749,[3]SorP!$B$1:$B$6230,0))))</f>
        <v/>
      </c>
      <c r="U749" s="207"/>
      <c r="V749" s="208" t="e">
        <f>IF(C749="",NA(),IF(OR(C749="Smelter not listed",C749="Smelter not yet identified"),MATCH($B749&amp;$D749,'[3]Smelter Look-up'!$J:$J,0),MATCH($B749&amp;$C749,'[3]Smelter Look-up'!$J:$J,0)))</f>
        <v>#N/A</v>
      </c>
      <c r="X749" s="83">
        <f t="shared" si="34"/>
        <v>0</v>
      </c>
      <c r="AB749" s="84" t="str">
        <f t="shared" si="35"/>
        <v/>
      </c>
    </row>
    <row r="750" spans="1:28" s="83" customFormat="1" ht="20.25" customHeight="1">
      <c r="A750" s="206"/>
      <c r="B750" s="198" t="s">
        <v>236</v>
      </c>
      <c r="C750" s="199" t="s">
        <v>236</v>
      </c>
      <c r="D750" s="200"/>
      <c r="E750" s="198" t="s">
        <v>236</v>
      </c>
      <c r="F750" s="198" t="s">
        <v>236</v>
      </c>
      <c r="G750" s="198" t="s">
        <v>236</v>
      </c>
      <c r="H750" s="201" t="s">
        <v>236</v>
      </c>
      <c r="I750" s="202" t="s">
        <v>236</v>
      </c>
      <c r="J750" s="202" t="s">
        <v>236</v>
      </c>
      <c r="K750" s="203"/>
      <c r="L750" s="203"/>
      <c r="M750" s="203"/>
      <c r="N750" s="203"/>
      <c r="O750" s="203"/>
      <c r="P750" s="204"/>
      <c r="Q750" s="205"/>
      <c r="R750" s="198" t="s">
        <v>236</v>
      </c>
      <c r="S750" s="206" t="str">
        <f t="shared" ca="1" si="36"/>
        <v/>
      </c>
      <c r="T750" s="206" t="str">
        <f ca="1">IF(B750="","",IF(ISERROR(MATCH($J750,[3]SorP!$B$1:$B$6230,0)),"",INDIRECT("'SorP'!$A$"&amp;MATCH($J750,[3]SorP!$B$1:$B$6230,0))))</f>
        <v/>
      </c>
      <c r="U750" s="207"/>
      <c r="V750" s="208" t="e">
        <f>IF(C750="",NA(),IF(OR(C750="Smelter not listed",C750="Smelter not yet identified"),MATCH($B750&amp;$D750,'[3]Smelter Look-up'!$J:$J,0),MATCH($B750&amp;$C750,'[3]Smelter Look-up'!$J:$J,0)))</f>
        <v>#N/A</v>
      </c>
      <c r="X750" s="83">
        <f t="shared" si="34"/>
        <v>0</v>
      </c>
      <c r="AB750" s="84" t="str">
        <f t="shared" si="35"/>
        <v/>
      </c>
    </row>
    <row r="751" spans="1:28" s="83" customFormat="1" ht="20.25" customHeight="1">
      <c r="A751" s="206"/>
      <c r="B751" s="198" t="s">
        <v>236</v>
      </c>
      <c r="C751" s="199" t="s">
        <v>236</v>
      </c>
      <c r="D751" s="200"/>
      <c r="E751" s="198" t="s">
        <v>236</v>
      </c>
      <c r="F751" s="198" t="s">
        <v>236</v>
      </c>
      <c r="G751" s="198" t="s">
        <v>236</v>
      </c>
      <c r="H751" s="201" t="s">
        <v>236</v>
      </c>
      <c r="I751" s="202" t="s">
        <v>236</v>
      </c>
      <c r="J751" s="202" t="s">
        <v>236</v>
      </c>
      <c r="K751" s="203"/>
      <c r="L751" s="203"/>
      <c r="M751" s="203"/>
      <c r="N751" s="203"/>
      <c r="O751" s="203"/>
      <c r="P751" s="204"/>
      <c r="Q751" s="205"/>
      <c r="R751" s="198" t="s">
        <v>236</v>
      </c>
      <c r="S751" s="206" t="str">
        <f t="shared" ca="1" si="36"/>
        <v/>
      </c>
      <c r="T751" s="206" t="str">
        <f ca="1">IF(B751="","",IF(ISERROR(MATCH($J751,[3]SorP!$B$1:$B$6230,0)),"",INDIRECT("'SorP'!$A$"&amp;MATCH($J751,[3]SorP!$B$1:$B$6230,0))))</f>
        <v/>
      </c>
      <c r="U751" s="207"/>
      <c r="V751" s="208" t="e">
        <f>IF(C751="",NA(),IF(OR(C751="Smelter not listed",C751="Smelter not yet identified"),MATCH($B751&amp;$D751,'[3]Smelter Look-up'!$J:$J,0),MATCH($B751&amp;$C751,'[3]Smelter Look-up'!$J:$J,0)))</f>
        <v>#N/A</v>
      </c>
      <c r="X751" s="83">
        <f t="shared" si="34"/>
        <v>0</v>
      </c>
      <c r="AB751" s="84" t="str">
        <f t="shared" si="35"/>
        <v/>
      </c>
    </row>
    <row r="752" spans="1:28" s="83" customFormat="1" ht="20.25" customHeight="1">
      <c r="A752" s="206"/>
      <c r="B752" s="198" t="s">
        <v>236</v>
      </c>
      <c r="C752" s="199" t="s">
        <v>236</v>
      </c>
      <c r="D752" s="200"/>
      <c r="E752" s="198" t="s">
        <v>236</v>
      </c>
      <c r="F752" s="198" t="s">
        <v>236</v>
      </c>
      <c r="G752" s="198" t="s">
        <v>236</v>
      </c>
      <c r="H752" s="201" t="s">
        <v>236</v>
      </c>
      <c r="I752" s="202" t="s">
        <v>236</v>
      </c>
      <c r="J752" s="202" t="s">
        <v>236</v>
      </c>
      <c r="K752" s="203"/>
      <c r="L752" s="203"/>
      <c r="M752" s="203"/>
      <c r="N752" s="203"/>
      <c r="O752" s="203"/>
      <c r="P752" s="204"/>
      <c r="Q752" s="205"/>
      <c r="R752" s="198" t="s">
        <v>236</v>
      </c>
      <c r="S752" s="206" t="str">
        <f t="shared" ca="1" si="36"/>
        <v/>
      </c>
      <c r="T752" s="206" t="str">
        <f ca="1">IF(B752="","",IF(ISERROR(MATCH($J752,[3]SorP!$B$1:$B$6230,0)),"",INDIRECT("'SorP'!$A$"&amp;MATCH($J752,[3]SorP!$B$1:$B$6230,0))))</f>
        <v/>
      </c>
      <c r="U752" s="207"/>
      <c r="V752" s="208" t="e">
        <f>IF(C752="",NA(),IF(OR(C752="Smelter not listed",C752="Smelter not yet identified"),MATCH($B752&amp;$D752,'[3]Smelter Look-up'!$J:$J,0),MATCH($B752&amp;$C752,'[3]Smelter Look-up'!$J:$J,0)))</f>
        <v>#N/A</v>
      </c>
      <c r="X752" s="83">
        <f t="shared" si="34"/>
        <v>0</v>
      </c>
      <c r="AB752" s="84" t="str">
        <f t="shared" si="35"/>
        <v/>
      </c>
    </row>
    <row r="753" spans="1:28" s="83" customFormat="1" ht="20.25" customHeight="1">
      <c r="A753" s="206"/>
      <c r="B753" s="198" t="s">
        <v>236</v>
      </c>
      <c r="C753" s="199" t="s">
        <v>236</v>
      </c>
      <c r="D753" s="200"/>
      <c r="E753" s="198" t="s">
        <v>236</v>
      </c>
      <c r="F753" s="198" t="s">
        <v>236</v>
      </c>
      <c r="G753" s="198" t="s">
        <v>236</v>
      </c>
      <c r="H753" s="201" t="s">
        <v>236</v>
      </c>
      <c r="I753" s="202" t="s">
        <v>236</v>
      </c>
      <c r="J753" s="202" t="s">
        <v>236</v>
      </c>
      <c r="K753" s="203"/>
      <c r="L753" s="203"/>
      <c r="M753" s="203"/>
      <c r="N753" s="203"/>
      <c r="O753" s="203"/>
      <c r="P753" s="204"/>
      <c r="Q753" s="205"/>
      <c r="R753" s="198" t="s">
        <v>236</v>
      </c>
      <c r="S753" s="206" t="str">
        <f t="shared" ca="1" si="36"/>
        <v/>
      </c>
      <c r="T753" s="206" t="str">
        <f ca="1">IF(B753="","",IF(ISERROR(MATCH($J753,[3]SorP!$B$1:$B$6230,0)),"",INDIRECT("'SorP'!$A$"&amp;MATCH($J753,[3]SorP!$B$1:$B$6230,0))))</f>
        <v/>
      </c>
      <c r="U753" s="207"/>
      <c r="V753" s="208" t="e">
        <f>IF(C753="",NA(),IF(OR(C753="Smelter not listed",C753="Smelter not yet identified"),MATCH($B753&amp;$D753,'[3]Smelter Look-up'!$J:$J,0),MATCH($B753&amp;$C753,'[3]Smelter Look-up'!$J:$J,0)))</f>
        <v>#N/A</v>
      </c>
      <c r="X753" s="83">
        <f t="shared" si="34"/>
        <v>0</v>
      </c>
      <c r="AB753" s="84" t="str">
        <f t="shared" si="35"/>
        <v/>
      </c>
    </row>
    <row r="754" spans="1:28" s="83" customFormat="1" ht="20.25" customHeight="1">
      <c r="A754" s="206"/>
      <c r="B754" s="198" t="s">
        <v>236</v>
      </c>
      <c r="C754" s="199" t="s">
        <v>236</v>
      </c>
      <c r="D754" s="200"/>
      <c r="E754" s="198" t="s">
        <v>236</v>
      </c>
      <c r="F754" s="198" t="s">
        <v>236</v>
      </c>
      <c r="G754" s="198" t="s">
        <v>236</v>
      </c>
      <c r="H754" s="201" t="s">
        <v>236</v>
      </c>
      <c r="I754" s="202" t="s">
        <v>236</v>
      </c>
      <c r="J754" s="202" t="s">
        <v>236</v>
      </c>
      <c r="K754" s="203"/>
      <c r="L754" s="203"/>
      <c r="M754" s="203"/>
      <c r="N754" s="203"/>
      <c r="O754" s="203"/>
      <c r="P754" s="204"/>
      <c r="Q754" s="205"/>
      <c r="R754" s="198" t="s">
        <v>236</v>
      </c>
      <c r="S754" s="206" t="str">
        <f t="shared" ca="1" si="36"/>
        <v/>
      </c>
      <c r="T754" s="206" t="str">
        <f ca="1">IF(B754="","",IF(ISERROR(MATCH($J754,[3]SorP!$B$1:$B$6230,0)),"",INDIRECT("'SorP'!$A$"&amp;MATCH($J754,[3]SorP!$B$1:$B$6230,0))))</f>
        <v/>
      </c>
      <c r="U754" s="207"/>
      <c r="V754" s="208" t="e">
        <f>IF(C754="",NA(),IF(OR(C754="Smelter not listed",C754="Smelter not yet identified"),MATCH($B754&amp;$D754,'[3]Smelter Look-up'!$J:$J,0),MATCH($B754&amp;$C754,'[3]Smelter Look-up'!$J:$J,0)))</f>
        <v>#N/A</v>
      </c>
      <c r="X754" s="83">
        <f t="shared" si="34"/>
        <v>0</v>
      </c>
      <c r="AB754" s="84" t="str">
        <f t="shared" si="35"/>
        <v/>
      </c>
    </row>
    <row r="755" spans="1:28" s="83" customFormat="1" ht="20.25" customHeight="1">
      <c r="A755" s="206"/>
      <c r="B755" s="198" t="s">
        <v>236</v>
      </c>
      <c r="C755" s="199" t="s">
        <v>236</v>
      </c>
      <c r="D755" s="200"/>
      <c r="E755" s="198" t="s">
        <v>236</v>
      </c>
      <c r="F755" s="198" t="s">
        <v>236</v>
      </c>
      <c r="G755" s="198" t="s">
        <v>236</v>
      </c>
      <c r="H755" s="201" t="s">
        <v>236</v>
      </c>
      <c r="I755" s="202" t="s">
        <v>236</v>
      </c>
      <c r="J755" s="202" t="s">
        <v>236</v>
      </c>
      <c r="K755" s="203"/>
      <c r="L755" s="203"/>
      <c r="M755" s="203"/>
      <c r="N755" s="203"/>
      <c r="O755" s="203"/>
      <c r="P755" s="204"/>
      <c r="Q755" s="205"/>
      <c r="R755" s="198" t="s">
        <v>236</v>
      </c>
      <c r="S755" s="206" t="str">
        <f t="shared" ca="1" si="36"/>
        <v/>
      </c>
      <c r="T755" s="206" t="str">
        <f ca="1">IF(B755="","",IF(ISERROR(MATCH($J755,[3]SorP!$B$1:$B$6230,0)),"",INDIRECT("'SorP'!$A$"&amp;MATCH($J755,[3]SorP!$B$1:$B$6230,0))))</f>
        <v/>
      </c>
      <c r="U755" s="207"/>
      <c r="V755" s="208" t="e">
        <f>IF(C755="",NA(),IF(OR(C755="Smelter not listed",C755="Smelter not yet identified"),MATCH($B755&amp;$D755,'[3]Smelter Look-up'!$J:$J,0),MATCH($B755&amp;$C755,'[3]Smelter Look-up'!$J:$J,0)))</f>
        <v>#N/A</v>
      </c>
      <c r="X755" s="83">
        <f t="shared" si="34"/>
        <v>0</v>
      </c>
      <c r="AB755" s="84" t="str">
        <f t="shared" si="35"/>
        <v/>
      </c>
    </row>
    <row r="756" spans="1:28" s="83" customFormat="1" ht="20.25" customHeight="1">
      <c r="A756" s="206"/>
      <c r="B756" s="198" t="s">
        <v>236</v>
      </c>
      <c r="C756" s="199" t="s">
        <v>236</v>
      </c>
      <c r="D756" s="200"/>
      <c r="E756" s="198" t="s">
        <v>236</v>
      </c>
      <c r="F756" s="198" t="s">
        <v>236</v>
      </c>
      <c r="G756" s="198" t="s">
        <v>236</v>
      </c>
      <c r="H756" s="201" t="s">
        <v>236</v>
      </c>
      <c r="I756" s="202" t="s">
        <v>236</v>
      </c>
      <c r="J756" s="202" t="s">
        <v>236</v>
      </c>
      <c r="K756" s="203"/>
      <c r="L756" s="203"/>
      <c r="M756" s="203"/>
      <c r="N756" s="203"/>
      <c r="O756" s="203"/>
      <c r="P756" s="204"/>
      <c r="Q756" s="205"/>
      <c r="R756" s="198" t="s">
        <v>236</v>
      </c>
      <c r="S756" s="206" t="str">
        <f t="shared" ca="1" si="36"/>
        <v/>
      </c>
      <c r="T756" s="206" t="str">
        <f ca="1">IF(B756="","",IF(ISERROR(MATCH($J756,[3]SorP!$B$1:$B$6230,0)),"",INDIRECT("'SorP'!$A$"&amp;MATCH($J756,[3]SorP!$B$1:$B$6230,0))))</f>
        <v/>
      </c>
      <c r="U756" s="207"/>
      <c r="V756" s="208" t="e">
        <f>IF(C756="",NA(),IF(OR(C756="Smelter not listed",C756="Smelter not yet identified"),MATCH($B756&amp;$D756,'[3]Smelter Look-up'!$J:$J,0),MATCH($B756&amp;$C756,'[3]Smelter Look-up'!$J:$J,0)))</f>
        <v>#N/A</v>
      </c>
      <c r="X756" s="83">
        <f t="shared" si="34"/>
        <v>0</v>
      </c>
      <c r="AB756" s="84" t="str">
        <f t="shared" si="35"/>
        <v/>
      </c>
    </row>
    <row r="757" spans="1:28" s="83" customFormat="1" ht="20.25" customHeight="1">
      <c r="A757" s="206"/>
      <c r="B757" s="198" t="s">
        <v>236</v>
      </c>
      <c r="C757" s="199" t="s">
        <v>236</v>
      </c>
      <c r="D757" s="200"/>
      <c r="E757" s="198" t="s">
        <v>236</v>
      </c>
      <c r="F757" s="198" t="s">
        <v>236</v>
      </c>
      <c r="G757" s="198" t="s">
        <v>236</v>
      </c>
      <c r="H757" s="201" t="s">
        <v>236</v>
      </c>
      <c r="I757" s="202" t="s">
        <v>236</v>
      </c>
      <c r="J757" s="202" t="s">
        <v>236</v>
      </c>
      <c r="K757" s="203"/>
      <c r="L757" s="203"/>
      <c r="M757" s="203"/>
      <c r="N757" s="203"/>
      <c r="O757" s="203"/>
      <c r="P757" s="204"/>
      <c r="Q757" s="205"/>
      <c r="R757" s="198" t="s">
        <v>236</v>
      </c>
      <c r="S757" s="206" t="str">
        <f t="shared" ca="1" si="36"/>
        <v/>
      </c>
      <c r="T757" s="206" t="str">
        <f ca="1">IF(B757="","",IF(ISERROR(MATCH($J757,[3]SorP!$B$1:$B$6230,0)),"",INDIRECT("'SorP'!$A$"&amp;MATCH($J757,[3]SorP!$B$1:$B$6230,0))))</f>
        <v/>
      </c>
      <c r="U757" s="207"/>
      <c r="V757" s="208" t="e">
        <f>IF(C757="",NA(),IF(OR(C757="Smelter not listed",C757="Smelter not yet identified"),MATCH($B757&amp;$D757,'[3]Smelter Look-up'!$J:$J,0),MATCH($B757&amp;$C757,'[3]Smelter Look-up'!$J:$J,0)))</f>
        <v>#N/A</v>
      </c>
      <c r="X757" s="83">
        <f t="shared" si="34"/>
        <v>0</v>
      </c>
      <c r="AB757" s="84" t="str">
        <f t="shared" si="35"/>
        <v/>
      </c>
    </row>
    <row r="758" spans="1:28" s="83" customFormat="1" ht="20.25" customHeight="1">
      <c r="A758" s="206"/>
      <c r="B758" s="198" t="s">
        <v>236</v>
      </c>
      <c r="C758" s="199" t="s">
        <v>236</v>
      </c>
      <c r="D758" s="200"/>
      <c r="E758" s="198" t="s">
        <v>236</v>
      </c>
      <c r="F758" s="198" t="s">
        <v>236</v>
      </c>
      <c r="G758" s="198" t="s">
        <v>236</v>
      </c>
      <c r="H758" s="201" t="s">
        <v>236</v>
      </c>
      <c r="I758" s="202" t="s">
        <v>236</v>
      </c>
      <c r="J758" s="202" t="s">
        <v>236</v>
      </c>
      <c r="K758" s="203"/>
      <c r="L758" s="203"/>
      <c r="M758" s="203"/>
      <c r="N758" s="203"/>
      <c r="O758" s="203"/>
      <c r="P758" s="204"/>
      <c r="Q758" s="205"/>
      <c r="R758" s="198" t="s">
        <v>236</v>
      </c>
      <c r="S758" s="206" t="str">
        <f t="shared" ca="1" si="36"/>
        <v/>
      </c>
      <c r="T758" s="206" t="str">
        <f ca="1">IF(B758="","",IF(ISERROR(MATCH($J758,[3]SorP!$B$1:$B$6230,0)),"",INDIRECT("'SorP'!$A$"&amp;MATCH($J758,[3]SorP!$B$1:$B$6230,0))))</f>
        <v/>
      </c>
      <c r="U758" s="207"/>
      <c r="V758" s="208" t="e">
        <f>IF(C758="",NA(),IF(OR(C758="Smelter not listed",C758="Smelter not yet identified"),MATCH($B758&amp;$D758,'[3]Smelter Look-up'!$J:$J,0),MATCH($B758&amp;$C758,'[3]Smelter Look-up'!$J:$J,0)))</f>
        <v>#N/A</v>
      </c>
      <c r="X758" s="83">
        <f t="shared" si="34"/>
        <v>0</v>
      </c>
      <c r="AB758" s="84" t="str">
        <f t="shared" si="35"/>
        <v/>
      </c>
    </row>
    <row r="759" spans="1:28" s="83" customFormat="1" ht="20.25" customHeight="1">
      <c r="A759" s="206"/>
      <c r="B759" s="198" t="s">
        <v>236</v>
      </c>
      <c r="C759" s="199" t="s">
        <v>236</v>
      </c>
      <c r="D759" s="200"/>
      <c r="E759" s="198" t="s">
        <v>236</v>
      </c>
      <c r="F759" s="198" t="s">
        <v>236</v>
      </c>
      <c r="G759" s="198" t="s">
        <v>236</v>
      </c>
      <c r="H759" s="201" t="s">
        <v>236</v>
      </c>
      <c r="I759" s="202" t="s">
        <v>236</v>
      </c>
      <c r="J759" s="202" t="s">
        <v>236</v>
      </c>
      <c r="K759" s="203"/>
      <c r="L759" s="203"/>
      <c r="M759" s="203"/>
      <c r="N759" s="203"/>
      <c r="O759" s="203"/>
      <c r="P759" s="204"/>
      <c r="Q759" s="205"/>
      <c r="R759" s="198" t="s">
        <v>236</v>
      </c>
      <c r="S759" s="206" t="str">
        <f t="shared" ca="1" si="36"/>
        <v/>
      </c>
      <c r="T759" s="206" t="str">
        <f ca="1">IF(B759="","",IF(ISERROR(MATCH($J759,[3]SorP!$B$1:$B$6230,0)),"",INDIRECT("'SorP'!$A$"&amp;MATCH($J759,[3]SorP!$B$1:$B$6230,0))))</f>
        <v/>
      </c>
      <c r="U759" s="207"/>
      <c r="V759" s="208" t="e">
        <f>IF(C759="",NA(),IF(OR(C759="Smelter not listed",C759="Smelter not yet identified"),MATCH($B759&amp;$D759,'[3]Smelter Look-up'!$J:$J,0),MATCH($B759&amp;$C759,'[3]Smelter Look-up'!$J:$J,0)))</f>
        <v>#N/A</v>
      </c>
      <c r="X759" s="83">
        <f t="shared" si="34"/>
        <v>0</v>
      </c>
      <c r="AB759" s="84" t="str">
        <f t="shared" si="35"/>
        <v/>
      </c>
    </row>
    <row r="760" spans="1:28" s="83" customFormat="1" ht="20.25" customHeight="1">
      <c r="A760" s="206"/>
      <c r="B760" s="198" t="s">
        <v>236</v>
      </c>
      <c r="C760" s="199" t="s">
        <v>236</v>
      </c>
      <c r="D760" s="200"/>
      <c r="E760" s="198" t="s">
        <v>236</v>
      </c>
      <c r="F760" s="198" t="s">
        <v>236</v>
      </c>
      <c r="G760" s="198" t="s">
        <v>236</v>
      </c>
      <c r="H760" s="201" t="s">
        <v>236</v>
      </c>
      <c r="I760" s="202" t="s">
        <v>236</v>
      </c>
      <c r="J760" s="202" t="s">
        <v>236</v>
      </c>
      <c r="K760" s="203"/>
      <c r="L760" s="203"/>
      <c r="M760" s="203"/>
      <c r="N760" s="203"/>
      <c r="O760" s="203"/>
      <c r="P760" s="204"/>
      <c r="Q760" s="205"/>
      <c r="R760" s="198" t="s">
        <v>236</v>
      </c>
      <c r="S760" s="206" t="str">
        <f t="shared" ca="1" si="36"/>
        <v/>
      </c>
      <c r="T760" s="206" t="str">
        <f ca="1">IF(B760="","",IF(ISERROR(MATCH($J760,[3]SorP!$B$1:$B$6230,0)),"",INDIRECT("'SorP'!$A$"&amp;MATCH($J760,[3]SorP!$B$1:$B$6230,0))))</f>
        <v/>
      </c>
      <c r="U760" s="207"/>
      <c r="V760" s="208" t="e">
        <f>IF(C760="",NA(),IF(OR(C760="Smelter not listed",C760="Smelter not yet identified"),MATCH($B760&amp;$D760,'[3]Smelter Look-up'!$J:$J,0),MATCH($B760&amp;$C760,'[3]Smelter Look-up'!$J:$J,0)))</f>
        <v>#N/A</v>
      </c>
      <c r="X760" s="83">
        <f t="shared" si="34"/>
        <v>0</v>
      </c>
      <c r="AB760" s="84" t="str">
        <f t="shared" si="35"/>
        <v/>
      </c>
    </row>
    <row r="761" spans="1:28" s="83" customFormat="1" ht="20.25" customHeight="1">
      <c r="A761" s="206"/>
      <c r="B761" s="198" t="s">
        <v>236</v>
      </c>
      <c r="C761" s="199" t="s">
        <v>236</v>
      </c>
      <c r="D761" s="200"/>
      <c r="E761" s="198" t="s">
        <v>236</v>
      </c>
      <c r="F761" s="198" t="s">
        <v>236</v>
      </c>
      <c r="G761" s="198" t="s">
        <v>236</v>
      </c>
      <c r="H761" s="201" t="s">
        <v>236</v>
      </c>
      <c r="I761" s="202" t="s">
        <v>236</v>
      </c>
      <c r="J761" s="202" t="s">
        <v>236</v>
      </c>
      <c r="K761" s="203"/>
      <c r="L761" s="203"/>
      <c r="M761" s="203"/>
      <c r="N761" s="203"/>
      <c r="O761" s="203"/>
      <c r="P761" s="204"/>
      <c r="Q761" s="205"/>
      <c r="R761" s="198" t="s">
        <v>236</v>
      </c>
      <c r="S761" s="206" t="str">
        <f t="shared" ca="1" si="36"/>
        <v/>
      </c>
      <c r="T761" s="206" t="str">
        <f ca="1">IF(B761="","",IF(ISERROR(MATCH($J761,[3]SorP!$B$1:$B$6230,0)),"",INDIRECT("'SorP'!$A$"&amp;MATCH($J761,[3]SorP!$B$1:$B$6230,0))))</f>
        <v/>
      </c>
      <c r="U761" s="207"/>
      <c r="V761" s="208" t="e">
        <f>IF(C761="",NA(),IF(OR(C761="Smelter not listed",C761="Smelter not yet identified"),MATCH($B761&amp;$D761,'[3]Smelter Look-up'!$J:$J,0),MATCH($B761&amp;$C761,'[3]Smelter Look-up'!$J:$J,0)))</f>
        <v>#N/A</v>
      </c>
      <c r="X761" s="83">
        <f t="shared" si="34"/>
        <v>0</v>
      </c>
      <c r="AB761" s="84" t="str">
        <f t="shared" si="35"/>
        <v/>
      </c>
    </row>
    <row r="762" spans="1:28" s="83" customFormat="1" ht="20.25" customHeight="1">
      <c r="A762" s="206"/>
      <c r="B762" s="198" t="s">
        <v>236</v>
      </c>
      <c r="C762" s="199" t="s">
        <v>236</v>
      </c>
      <c r="D762" s="200"/>
      <c r="E762" s="198" t="s">
        <v>236</v>
      </c>
      <c r="F762" s="198" t="s">
        <v>236</v>
      </c>
      <c r="G762" s="198" t="s">
        <v>236</v>
      </c>
      <c r="H762" s="201" t="s">
        <v>236</v>
      </c>
      <c r="I762" s="202" t="s">
        <v>236</v>
      </c>
      <c r="J762" s="202" t="s">
        <v>236</v>
      </c>
      <c r="K762" s="203"/>
      <c r="L762" s="203"/>
      <c r="M762" s="203"/>
      <c r="N762" s="203"/>
      <c r="O762" s="203"/>
      <c r="P762" s="204"/>
      <c r="Q762" s="205"/>
      <c r="R762" s="198" t="s">
        <v>236</v>
      </c>
      <c r="S762" s="206" t="str">
        <f t="shared" ca="1" si="36"/>
        <v/>
      </c>
      <c r="T762" s="206" t="str">
        <f ca="1">IF(B762="","",IF(ISERROR(MATCH($J762,[3]SorP!$B$1:$B$6230,0)),"",INDIRECT("'SorP'!$A$"&amp;MATCH($J762,[3]SorP!$B$1:$B$6230,0))))</f>
        <v/>
      </c>
      <c r="U762" s="207"/>
      <c r="V762" s="208" t="e">
        <f>IF(C762="",NA(),IF(OR(C762="Smelter not listed",C762="Smelter not yet identified"),MATCH($B762&amp;$D762,'[3]Smelter Look-up'!$J:$J,0),MATCH($B762&amp;$C762,'[3]Smelter Look-up'!$J:$J,0)))</f>
        <v>#N/A</v>
      </c>
      <c r="X762" s="83">
        <f t="shared" si="34"/>
        <v>0</v>
      </c>
      <c r="AB762" s="84" t="str">
        <f t="shared" si="35"/>
        <v/>
      </c>
    </row>
    <row r="763" spans="1:28" s="83" customFormat="1" ht="20.25" customHeight="1">
      <c r="A763" s="206"/>
      <c r="B763" s="198" t="s">
        <v>236</v>
      </c>
      <c r="C763" s="199" t="s">
        <v>236</v>
      </c>
      <c r="D763" s="200"/>
      <c r="E763" s="198" t="s">
        <v>236</v>
      </c>
      <c r="F763" s="198" t="s">
        <v>236</v>
      </c>
      <c r="G763" s="198" t="s">
        <v>236</v>
      </c>
      <c r="H763" s="201" t="s">
        <v>236</v>
      </c>
      <c r="I763" s="202" t="s">
        <v>236</v>
      </c>
      <c r="J763" s="202" t="s">
        <v>236</v>
      </c>
      <c r="K763" s="203"/>
      <c r="L763" s="203"/>
      <c r="M763" s="203"/>
      <c r="N763" s="203"/>
      <c r="O763" s="203"/>
      <c r="P763" s="204"/>
      <c r="Q763" s="205"/>
      <c r="R763" s="198" t="s">
        <v>236</v>
      </c>
      <c r="S763" s="206" t="str">
        <f t="shared" ca="1" si="36"/>
        <v/>
      </c>
      <c r="T763" s="206" t="str">
        <f ca="1">IF(B763="","",IF(ISERROR(MATCH($J763,[3]SorP!$B$1:$B$6230,0)),"",INDIRECT("'SorP'!$A$"&amp;MATCH($J763,[3]SorP!$B$1:$B$6230,0))))</f>
        <v/>
      </c>
      <c r="U763" s="207"/>
      <c r="V763" s="208" t="e">
        <f>IF(C763="",NA(),IF(OR(C763="Smelter not listed",C763="Smelter not yet identified"),MATCH($B763&amp;$D763,'[3]Smelter Look-up'!$J:$J,0),MATCH($B763&amp;$C763,'[3]Smelter Look-up'!$J:$J,0)))</f>
        <v>#N/A</v>
      </c>
      <c r="X763" s="83">
        <f t="shared" si="34"/>
        <v>0</v>
      </c>
      <c r="AB763" s="84" t="str">
        <f t="shared" si="35"/>
        <v/>
      </c>
    </row>
    <row r="764" spans="1:28" s="83" customFormat="1" ht="20.25" customHeight="1">
      <c r="A764" s="206"/>
      <c r="B764" s="198" t="s">
        <v>236</v>
      </c>
      <c r="C764" s="199" t="s">
        <v>236</v>
      </c>
      <c r="D764" s="200"/>
      <c r="E764" s="198" t="s">
        <v>236</v>
      </c>
      <c r="F764" s="198" t="s">
        <v>236</v>
      </c>
      <c r="G764" s="198" t="s">
        <v>236</v>
      </c>
      <c r="H764" s="201" t="s">
        <v>236</v>
      </c>
      <c r="I764" s="202" t="s">
        <v>236</v>
      </c>
      <c r="J764" s="202" t="s">
        <v>236</v>
      </c>
      <c r="K764" s="203"/>
      <c r="L764" s="203"/>
      <c r="M764" s="203"/>
      <c r="N764" s="203"/>
      <c r="O764" s="203"/>
      <c r="P764" s="204"/>
      <c r="Q764" s="205"/>
      <c r="R764" s="198" t="s">
        <v>236</v>
      </c>
      <c r="S764" s="206" t="str">
        <f t="shared" ca="1" si="36"/>
        <v/>
      </c>
      <c r="T764" s="206" t="str">
        <f ca="1">IF(B764="","",IF(ISERROR(MATCH($J764,[3]SorP!$B$1:$B$6230,0)),"",INDIRECT("'SorP'!$A$"&amp;MATCH($J764,[3]SorP!$B$1:$B$6230,0))))</f>
        <v/>
      </c>
      <c r="U764" s="207"/>
      <c r="V764" s="208" t="e">
        <f>IF(C764="",NA(),IF(OR(C764="Smelter not listed",C764="Smelter not yet identified"),MATCH($B764&amp;$D764,'[3]Smelter Look-up'!$J:$J,0),MATCH($B764&amp;$C764,'[3]Smelter Look-up'!$J:$J,0)))</f>
        <v>#N/A</v>
      </c>
      <c r="X764" s="83">
        <f t="shared" si="34"/>
        <v>0</v>
      </c>
      <c r="AB764" s="84" t="str">
        <f t="shared" si="35"/>
        <v/>
      </c>
    </row>
    <row r="765" spans="1:28" s="83" customFormat="1" ht="20.25" customHeight="1">
      <c r="A765" s="206"/>
      <c r="B765" s="198" t="s">
        <v>236</v>
      </c>
      <c r="C765" s="199" t="s">
        <v>236</v>
      </c>
      <c r="D765" s="200"/>
      <c r="E765" s="198" t="s">
        <v>236</v>
      </c>
      <c r="F765" s="198" t="s">
        <v>236</v>
      </c>
      <c r="G765" s="198" t="s">
        <v>236</v>
      </c>
      <c r="H765" s="201" t="s">
        <v>236</v>
      </c>
      <c r="I765" s="202" t="s">
        <v>236</v>
      </c>
      <c r="J765" s="202" t="s">
        <v>236</v>
      </c>
      <c r="K765" s="203"/>
      <c r="L765" s="203"/>
      <c r="M765" s="203"/>
      <c r="N765" s="203"/>
      <c r="O765" s="203"/>
      <c r="P765" s="204"/>
      <c r="Q765" s="205"/>
      <c r="R765" s="198" t="s">
        <v>236</v>
      </c>
      <c r="S765" s="206" t="str">
        <f t="shared" ca="1" si="36"/>
        <v/>
      </c>
      <c r="T765" s="206" t="str">
        <f ca="1">IF(B765="","",IF(ISERROR(MATCH($J765,[3]SorP!$B$1:$B$6230,0)),"",INDIRECT("'SorP'!$A$"&amp;MATCH($J765,[3]SorP!$B$1:$B$6230,0))))</f>
        <v/>
      </c>
      <c r="U765" s="207"/>
      <c r="V765" s="208" t="e">
        <f>IF(C765="",NA(),IF(OR(C765="Smelter not listed",C765="Smelter not yet identified"),MATCH($B765&amp;$D765,'[3]Smelter Look-up'!$J:$J,0),MATCH($B765&amp;$C765,'[3]Smelter Look-up'!$J:$J,0)))</f>
        <v>#N/A</v>
      </c>
      <c r="X765" s="83">
        <f t="shared" si="34"/>
        <v>0</v>
      </c>
      <c r="AB765" s="84" t="str">
        <f t="shared" si="35"/>
        <v/>
      </c>
    </row>
    <row r="766" spans="1:28" s="83" customFormat="1" ht="20.25" customHeight="1">
      <c r="A766" s="206"/>
      <c r="B766" s="198" t="s">
        <v>236</v>
      </c>
      <c r="C766" s="199" t="s">
        <v>236</v>
      </c>
      <c r="D766" s="200"/>
      <c r="E766" s="198" t="s">
        <v>236</v>
      </c>
      <c r="F766" s="198" t="s">
        <v>236</v>
      </c>
      <c r="G766" s="198" t="s">
        <v>236</v>
      </c>
      <c r="H766" s="201" t="s">
        <v>236</v>
      </c>
      <c r="I766" s="202" t="s">
        <v>236</v>
      </c>
      <c r="J766" s="202" t="s">
        <v>236</v>
      </c>
      <c r="K766" s="203"/>
      <c r="L766" s="203"/>
      <c r="M766" s="203"/>
      <c r="N766" s="203"/>
      <c r="O766" s="203"/>
      <c r="P766" s="204"/>
      <c r="Q766" s="205"/>
      <c r="R766" s="198" t="s">
        <v>236</v>
      </c>
      <c r="S766" s="206" t="str">
        <f t="shared" ca="1" si="36"/>
        <v/>
      </c>
      <c r="T766" s="206" t="str">
        <f ca="1">IF(B766="","",IF(ISERROR(MATCH($J766,[3]SorP!$B$1:$B$6230,0)),"",INDIRECT("'SorP'!$A$"&amp;MATCH($J766,[3]SorP!$B$1:$B$6230,0))))</f>
        <v/>
      </c>
      <c r="U766" s="207"/>
      <c r="V766" s="208" t="e">
        <f>IF(C766="",NA(),IF(OR(C766="Smelter not listed",C766="Smelter not yet identified"),MATCH($B766&amp;$D766,'[3]Smelter Look-up'!$J:$J,0),MATCH($B766&amp;$C766,'[3]Smelter Look-up'!$J:$J,0)))</f>
        <v>#N/A</v>
      </c>
      <c r="X766" s="83">
        <f t="shared" si="34"/>
        <v>0</v>
      </c>
      <c r="AB766" s="84" t="str">
        <f t="shared" si="35"/>
        <v/>
      </c>
    </row>
    <row r="767" spans="1:28" s="83" customFormat="1" ht="20.25" customHeight="1">
      <c r="A767" s="206"/>
      <c r="B767" s="198" t="s">
        <v>236</v>
      </c>
      <c r="C767" s="199" t="s">
        <v>236</v>
      </c>
      <c r="D767" s="200"/>
      <c r="E767" s="198" t="s">
        <v>236</v>
      </c>
      <c r="F767" s="198" t="s">
        <v>236</v>
      </c>
      <c r="G767" s="198" t="s">
        <v>236</v>
      </c>
      <c r="H767" s="201" t="s">
        <v>236</v>
      </c>
      <c r="I767" s="202" t="s">
        <v>236</v>
      </c>
      <c r="J767" s="202" t="s">
        <v>236</v>
      </c>
      <c r="K767" s="203"/>
      <c r="L767" s="203"/>
      <c r="M767" s="203"/>
      <c r="N767" s="203"/>
      <c r="O767" s="203"/>
      <c r="P767" s="204"/>
      <c r="Q767" s="205"/>
      <c r="R767" s="198" t="s">
        <v>236</v>
      </c>
      <c r="S767" s="206" t="str">
        <f t="shared" ca="1" si="36"/>
        <v/>
      </c>
      <c r="T767" s="206" t="str">
        <f ca="1">IF(B767="","",IF(ISERROR(MATCH($J767,[3]SorP!$B$1:$B$6230,0)),"",INDIRECT("'SorP'!$A$"&amp;MATCH($J767,[3]SorP!$B$1:$B$6230,0))))</f>
        <v/>
      </c>
      <c r="U767" s="207"/>
      <c r="V767" s="208" t="e">
        <f>IF(C767="",NA(),IF(OR(C767="Smelter not listed",C767="Smelter not yet identified"),MATCH($B767&amp;$D767,'[3]Smelter Look-up'!$J:$J,0),MATCH($B767&amp;$C767,'[3]Smelter Look-up'!$J:$J,0)))</f>
        <v>#N/A</v>
      </c>
      <c r="X767" s="83">
        <f t="shared" si="34"/>
        <v>0</v>
      </c>
      <c r="AB767" s="84" t="str">
        <f t="shared" si="35"/>
        <v/>
      </c>
    </row>
    <row r="768" spans="1:28" s="83" customFormat="1" ht="20.25" customHeight="1">
      <c r="A768" s="206"/>
      <c r="B768" s="198" t="s">
        <v>236</v>
      </c>
      <c r="C768" s="199" t="s">
        <v>236</v>
      </c>
      <c r="D768" s="200"/>
      <c r="E768" s="198" t="s">
        <v>236</v>
      </c>
      <c r="F768" s="198" t="s">
        <v>236</v>
      </c>
      <c r="G768" s="198" t="s">
        <v>236</v>
      </c>
      <c r="H768" s="201" t="s">
        <v>236</v>
      </c>
      <c r="I768" s="202" t="s">
        <v>236</v>
      </c>
      <c r="J768" s="202" t="s">
        <v>236</v>
      </c>
      <c r="K768" s="203"/>
      <c r="L768" s="203"/>
      <c r="M768" s="203"/>
      <c r="N768" s="203"/>
      <c r="O768" s="203"/>
      <c r="P768" s="204"/>
      <c r="Q768" s="205"/>
      <c r="R768" s="198" t="s">
        <v>236</v>
      </c>
      <c r="S768" s="206" t="str">
        <f t="shared" ca="1" si="36"/>
        <v/>
      </c>
      <c r="T768" s="206" t="str">
        <f ca="1">IF(B768="","",IF(ISERROR(MATCH($J768,[3]SorP!$B$1:$B$6230,0)),"",INDIRECT("'SorP'!$A$"&amp;MATCH($J768,[3]SorP!$B$1:$B$6230,0))))</f>
        <v/>
      </c>
      <c r="U768" s="207"/>
      <c r="V768" s="208" t="e">
        <f>IF(C768="",NA(),IF(OR(C768="Smelter not listed",C768="Smelter not yet identified"),MATCH($B768&amp;$D768,'[3]Smelter Look-up'!$J:$J,0),MATCH($B768&amp;$C768,'[3]Smelter Look-up'!$J:$J,0)))</f>
        <v>#N/A</v>
      </c>
      <c r="X768" s="83">
        <f t="shared" si="34"/>
        <v>0</v>
      </c>
      <c r="AB768" s="84" t="str">
        <f t="shared" si="35"/>
        <v/>
      </c>
    </row>
    <row r="769" spans="1:28" s="83" customFormat="1" ht="20.25" customHeight="1">
      <c r="A769" s="206"/>
      <c r="B769" s="198" t="s">
        <v>236</v>
      </c>
      <c r="C769" s="199" t="s">
        <v>236</v>
      </c>
      <c r="D769" s="200"/>
      <c r="E769" s="198" t="s">
        <v>236</v>
      </c>
      <c r="F769" s="198" t="s">
        <v>236</v>
      </c>
      <c r="G769" s="198" t="s">
        <v>236</v>
      </c>
      <c r="H769" s="201" t="s">
        <v>236</v>
      </c>
      <c r="I769" s="202" t="s">
        <v>236</v>
      </c>
      <c r="J769" s="202" t="s">
        <v>236</v>
      </c>
      <c r="K769" s="203"/>
      <c r="L769" s="203"/>
      <c r="M769" s="203"/>
      <c r="N769" s="203"/>
      <c r="O769" s="203"/>
      <c r="P769" s="204"/>
      <c r="Q769" s="205"/>
      <c r="R769" s="198" t="s">
        <v>236</v>
      </c>
      <c r="S769" s="206" t="str">
        <f t="shared" ca="1" si="36"/>
        <v/>
      </c>
      <c r="T769" s="206" t="str">
        <f ca="1">IF(B769="","",IF(ISERROR(MATCH($J769,[3]SorP!$B$1:$B$6230,0)),"",INDIRECT("'SorP'!$A$"&amp;MATCH($J769,[3]SorP!$B$1:$B$6230,0))))</f>
        <v/>
      </c>
      <c r="U769" s="207"/>
      <c r="V769" s="208" t="e">
        <f>IF(C769="",NA(),IF(OR(C769="Smelter not listed",C769="Smelter not yet identified"),MATCH($B769&amp;$D769,'[3]Smelter Look-up'!$J:$J,0),MATCH($B769&amp;$C769,'[3]Smelter Look-up'!$J:$J,0)))</f>
        <v>#N/A</v>
      </c>
      <c r="X769" s="83">
        <f t="shared" si="34"/>
        <v>0</v>
      </c>
      <c r="AB769" s="84" t="str">
        <f t="shared" si="35"/>
        <v/>
      </c>
    </row>
    <row r="770" spans="1:28" s="83" customFormat="1" ht="20.25" customHeight="1">
      <c r="A770" s="206"/>
      <c r="B770" s="198" t="s">
        <v>236</v>
      </c>
      <c r="C770" s="199" t="s">
        <v>236</v>
      </c>
      <c r="D770" s="200"/>
      <c r="E770" s="198" t="s">
        <v>236</v>
      </c>
      <c r="F770" s="198" t="s">
        <v>236</v>
      </c>
      <c r="G770" s="198" t="s">
        <v>236</v>
      </c>
      <c r="H770" s="201" t="s">
        <v>236</v>
      </c>
      <c r="I770" s="202" t="s">
        <v>236</v>
      </c>
      <c r="J770" s="202" t="s">
        <v>236</v>
      </c>
      <c r="K770" s="203"/>
      <c r="L770" s="203"/>
      <c r="M770" s="203"/>
      <c r="N770" s="203"/>
      <c r="O770" s="203"/>
      <c r="P770" s="204"/>
      <c r="Q770" s="205"/>
      <c r="R770" s="198" t="s">
        <v>236</v>
      </c>
      <c r="S770" s="206" t="str">
        <f t="shared" ca="1" si="36"/>
        <v/>
      </c>
      <c r="T770" s="206" t="str">
        <f ca="1">IF(B770="","",IF(ISERROR(MATCH($J770,[3]SorP!$B$1:$B$6230,0)),"",INDIRECT("'SorP'!$A$"&amp;MATCH($J770,[3]SorP!$B$1:$B$6230,0))))</f>
        <v/>
      </c>
      <c r="U770" s="207"/>
      <c r="V770" s="208" t="e">
        <f>IF(C770="",NA(),IF(OR(C770="Smelter not listed",C770="Smelter not yet identified"),MATCH($B770&amp;$D770,'[3]Smelter Look-up'!$J:$J,0),MATCH($B770&amp;$C770,'[3]Smelter Look-up'!$J:$J,0)))</f>
        <v>#N/A</v>
      </c>
      <c r="X770" s="83">
        <f t="shared" si="34"/>
        <v>0</v>
      </c>
      <c r="AB770" s="84" t="str">
        <f t="shared" si="35"/>
        <v/>
      </c>
    </row>
    <row r="771" spans="1:28" s="83" customFormat="1" ht="20.25" customHeight="1">
      <c r="A771" s="206"/>
      <c r="B771" s="198" t="s">
        <v>236</v>
      </c>
      <c r="C771" s="199" t="s">
        <v>236</v>
      </c>
      <c r="D771" s="200"/>
      <c r="E771" s="198" t="s">
        <v>236</v>
      </c>
      <c r="F771" s="198" t="s">
        <v>236</v>
      </c>
      <c r="G771" s="198" t="s">
        <v>236</v>
      </c>
      <c r="H771" s="201" t="s">
        <v>236</v>
      </c>
      <c r="I771" s="202" t="s">
        <v>236</v>
      </c>
      <c r="J771" s="202" t="s">
        <v>236</v>
      </c>
      <c r="K771" s="203"/>
      <c r="L771" s="203"/>
      <c r="M771" s="203"/>
      <c r="N771" s="203"/>
      <c r="O771" s="203"/>
      <c r="P771" s="204"/>
      <c r="Q771" s="205"/>
      <c r="R771" s="198" t="s">
        <v>236</v>
      </c>
      <c r="S771" s="206" t="str">
        <f t="shared" ca="1" si="36"/>
        <v/>
      </c>
      <c r="T771" s="206" t="str">
        <f ca="1">IF(B771="","",IF(ISERROR(MATCH($J771,[3]SorP!$B$1:$B$6230,0)),"",INDIRECT("'SorP'!$A$"&amp;MATCH($J771,[3]SorP!$B$1:$B$6230,0))))</f>
        <v/>
      </c>
      <c r="U771" s="207"/>
      <c r="V771" s="208" t="e">
        <f>IF(C771="",NA(),IF(OR(C771="Smelter not listed",C771="Smelter not yet identified"),MATCH($B771&amp;$D771,'[3]Smelter Look-up'!$J:$J,0),MATCH($B771&amp;$C771,'[3]Smelter Look-up'!$J:$J,0)))</f>
        <v>#N/A</v>
      </c>
      <c r="X771" s="83">
        <f t="shared" si="34"/>
        <v>0</v>
      </c>
      <c r="AB771" s="84" t="str">
        <f t="shared" si="35"/>
        <v/>
      </c>
    </row>
    <row r="772" spans="1:28" s="83" customFormat="1" ht="20.25" customHeight="1">
      <c r="A772" s="206"/>
      <c r="B772" s="198" t="s">
        <v>236</v>
      </c>
      <c r="C772" s="199" t="s">
        <v>236</v>
      </c>
      <c r="D772" s="200"/>
      <c r="E772" s="198" t="s">
        <v>236</v>
      </c>
      <c r="F772" s="198" t="s">
        <v>236</v>
      </c>
      <c r="G772" s="198" t="s">
        <v>236</v>
      </c>
      <c r="H772" s="201" t="s">
        <v>236</v>
      </c>
      <c r="I772" s="202" t="s">
        <v>236</v>
      </c>
      <c r="J772" s="202" t="s">
        <v>236</v>
      </c>
      <c r="K772" s="203"/>
      <c r="L772" s="203"/>
      <c r="M772" s="203"/>
      <c r="N772" s="203"/>
      <c r="O772" s="203"/>
      <c r="P772" s="204"/>
      <c r="Q772" s="205"/>
      <c r="R772" s="198" t="s">
        <v>236</v>
      </c>
      <c r="S772" s="206" t="str">
        <f t="shared" ca="1" si="36"/>
        <v/>
      </c>
      <c r="T772" s="206" t="str">
        <f ca="1">IF(B772="","",IF(ISERROR(MATCH($J772,[3]SorP!$B$1:$B$6230,0)),"",INDIRECT("'SorP'!$A$"&amp;MATCH($J772,[3]SorP!$B$1:$B$6230,0))))</f>
        <v/>
      </c>
      <c r="U772" s="207"/>
      <c r="V772" s="208" t="e">
        <f>IF(C772="",NA(),IF(OR(C772="Smelter not listed",C772="Smelter not yet identified"),MATCH($B772&amp;$D772,'[3]Smelter Look-up'!$J:$J,0),MATCH($B772&amp;$C772,'[3]Smelter Look-up'!$J:$J,0)))</f>
        <v>#N/A</v>
      </c>
      <c r="X772" s="83">
        <f t="shared" si="34"/>
        <v>0</v>
      </c>
      <c r="AB772" s="84" t="str">
        <f t="shared" si="35"/>
        <v/>
      </c>
    </row>
    <row r="773" spans="1:28" s="83" customFormat="1" ht="20.25" customHeight="1">
      <c r="A773" s="206"/>
      <c r="B773" s="198" t="s">
        <v>236</v>
      </c>
      <c r="C773" s="199" t="s">
        <v>236</v>
      </c>
      <c r="D773" s="200"/>
      <c r="E773" s="198" t="s">
        <v>236</v>
      </c>
      <c r="F773" s="198" t="s">
        <v>236</v>
      </c>
      <c r="G773" s="198" t="s">
        <v>236</v>
      </c>
      <c r="H773" s="201" t="s">
        <v>236</v>
      </c>
      <c r="I773" s="202" t="s">
        <v>236</v>
      </c>
      <c r="J773" s="202" t="s">
        <v>236</v>
      </c>
      <c r="K773" s="203"/>
      <c r="L773" s="203"/>
      <c r="M773" s="203"/>
      <c r="N773" s="203"/>
      <c r="O773" s="203"/>
      <c r="P773" s="204"/>
      <c r="Q773" s="205"/>
      <c r="R773" s="198" t="s">
        <v>236</v>
      </c>
      <c r="S773" s="206" t="str">
        <f t="shared" ca="1" si="36"/>
        <v/>
      </c>
      <c r="T773" s="206" t="str">
        <f ca="1">IF(B773="","",IF(ISERROR(MATCH($J773,[3]SorP!$B$1:$B$6230,0)),"",INDIRECT("'SorP'!$A$"&amp;MATCH($J773,[3]SorP!$B$1:$B$6230,0))))</f>
        <v/>
      </c>
      <c r="U773" s="207"/>
      <c r="V773" s="208" t="e">
        <f>IF(C773="",NA(),IF(OR(C773="Smelter not listed",C773="Smelter not yet identified"),MATCH($B773&amp;$D773,'[3]Smelter Look-up'!$J:$J,0),MATCH($B773&amp;$C773,'[3]Smelter Look-up'!$J:$J,0)))</f>
        <v>#N/A</v>
      </c>
      <c r="X773" s="83">
        <f t="shared" ref="X773:X836" si="37">IF(AND(C773="Smelter not listed",OR(LEN(D773)=0,LEN(E773)=0)),1,0)</f>
        <v>0</v>
      </c>
      <c r="AB773" s="84" t="str">
        <f t="shared" ref="AB773:AB836" si="38">B773&amp;C773</f>
        <v/>
      </c>
    </row>
    <row r="774" spans="1:28" s="83" customFormat="1" ht="20.25" customHeight="1">
      <c r="A774" s="206"/>
      <c r="B774" s="198" t="s">
        <v>236</v>
      </c>
      <c r="C774" s="199" t="s">
        <v>236</v>
      </c>
      <c r="D774" s="200"/>
      <c r="E774" s="198" t="s">
        <v>236</v>
      </c>
      <c r="F774" s="198" t="s">
        <v>236</v>
      </c>
      <c r="G774" s="198" t="s">
        <v>236</v>
      </c>
      <c r="H774" s="201" t="s">
        <v>236</v>
      </c>
      <c r="I774" s="202" t="s">
        <v>236</v>
      </c>
      <c r="J774" s="202" t="s">
        <v>236</v>
      </c>
      <c r="K774" s="203"/>
      <c r="L774" s="203"/>
      <c r="M774" s="203"/>
      <c r="N774" s="203"/>
      <c r="O774" s="203"/>
      <c r="P774" s="204"/>
      <c r="Q774" s="205"/>
      <c r="R774" s="198" t="s">
        <v>236</v>
      </c>
      <c r="S774" s="206" t="str">
        <f t="shared" ca="1" si="36"/>
        <v/>
      </c>
      <c r="T774" s="206" t="str">
        <f ca="1">IF(B774="","",IF(ISERROR(MATCH($J774,[3]SorP!$B$1:$B$6230,0)),"",INDIRECT("'SorP'!$A$"&amp;MATCH($J774,[3]SorP!$B$1:$B$6230,0))))</f>
        <v/>
      </c>
      <c r="U774" s="207"/>
      <c r="V774" s="208" t="e">
        <f>IF(C774="",NA(),IF(OR(C774="Smelter not listed",C774="Smelter not yet identified"),MATCH($B774&amp;$D774,'[3]Smelter Look-up'!$J:$J,0),MATCH($B774&amp;$C774,'[3]Smelter Look-up'!$J:$J,0)))</f>
        <v>#N/A</v>
      </c>
      <c r="X774" s="83">
        <f t="shared" si="37"/>
        <v>0</v>
      </c>
      <c r="AB774" s="84" t="str">
        <f t="shared" si="38"/>
        <v/>
      </c>
    </row>
    <row r="775" spans="1:28" s="83" customFormat="1" ht="20.25" customHeight="1">
      <c r="A775" s="206"/>
      <c r="B775" s="198" t="s">
        <v>236</v>
      </c>
      <c r="C775" s="199" t="s">
        <v>236</v>
      </c>
      <c r="D775" s="200"/>
      <c r="E775" s="198" t="s">
        <v>236</v>
      </c>
      <c r="F775" s="198" t="s">
        <v>236</v>
      </c>
      <c r="G775" s="198" t="s">
        <v>236</v>
      </c>
      <c r="H775" s="201" t="s">
        <v>236</v>
      </c>
      <c r="I775" s="202" t="s">
        <v>236</v>
      </c>
      <c r="J775" s="202" t="s">
        <v>236</v>
      </c>
      <c r="K775" s="203"/>
      <c r="L775" s="203"/>
      <c r="M775" s="203"/>
      <c r="N775" s="203"/>
      <c r="O775" s="203"/>
      <c r="P775" s="204"/>
      <c r="Q775" s="205"/>
      <c r="R775" s="198" t="s">
        <v>236</v>
      </c>
      <c r="S775" s="206" t="str">
        <f t="shared" ca="1" si="36"/>
        <v/>
      </c>
      <c r="T775" s="206" t="str">
        <f ca="1">IF(B775="","",IF(ISERROR(MATCH($J775,[3]SorP!$B$1:$B$6230,0)),"",INDIRECT("'SorP'!$A$"&amp;MATCH($J775,[3]SorP!$B$1:$B$6230,0))))</f>
        <v/>
      </c>
      <c r="U775" s="207"/>
      <c r="V775" s="208" t="e">
        <f>IF(C775="",NA(),IF(OR(C775="Smelter not listed",C775="Smelter not yet identified"),MATCH($B775&amp;$D775,'[3]Smelter Look-up'!$J:$J,0),MATCH($B775&amp;$C775,'[3]Smelter Look-up'!$J:$J,0)))</f>
        <v>#N/A</v>
      </c>
      <c r="X775" s="83">
        <f t="shared" si="37"/>
        <v>0</v>
      </c>
      <c r="AB775" s="84" t="str">
        <f t="shared" si="38"/>
        <v/>
      </c>
    </row>
    <row r="776" spans="1:28" s="83" customFormat="1" ht="20.25" customHeight="1">
      <c r="A776" s="206"/>
      <c r="B776" s="198" t="s">
        <v>236</v>
      </c>
      <c r="C776" s="199" t="s">
        <v>236</v>
      </c>
      <c r="D776" s="200"/>
      <c r="E776" s="198" t="s">
        <v>236</v>
      </c>
      <c r="F776" s="198" t="s">
        <v>236</v>
      </c>
      <c r="G776" s="198" t="s">
        <v>236</v>
      </c>
      <c r="H776" s="201" t="s">
        <v>236</v>
      </c>
      <c r="I776" s="202" t="s">
        <v>236</v>
      </c>
      <c r="J776" s="202" t="s">
        <v>236</v>
      </c>
      <c r="K776" s="203"/>
      <c r="L776" s="203"/>
      <c r="M776" s="203"/>
      <c r="N776" s="203"/>
      <c r="O776" s="203"/>
      <c r="P776" s="204"/>
      <c r="Q776" s="205"/>
      <c r="R776" s="198" t="s">
        <v>236</v>
      </c>
      <c r="S776" s="206" t="str">
        <f t="shared" ca="1" si="36"/>
        <v/>
      </c>
      <c r="T776" s="206" t="str">
        <f ca="1">IF(B776="","",IF(ISERROR(MATCH($J776,[3]SorP!$B$1:$B$6230,0)),"",INDIRECT("'SorP'!$A$"&amp;MATCH($J776,[3]SorP!$B$1:$B$6230,0))))</f>
        <v/>
      </c>
      <c r="U776" s="207"/>
      <c r="V776" s="208" t="e">
        <f>IF(C776="",NA(),IF(OR(C776="Smelter not listed",C776="Smelter not yet identified"),MATCH($B776&amp;$D776,'[3]Smelter Look-up'!$J:$J,0),MATCH($B776&amp;$C776,'[3]Smelter Look-up'!$J:$J,0)))</f>
        <v>#N/A</v>
      </c>
      <c r="X776" s="83">
        <f t="shared" si="37"/>
        <v>0</v>
      </c>
      <c r="AB776" s="84" t="str">
        <f t="shared" si="38"/>
        <v/>
      </c>
    </row>
    <row r="777" spans="1:28" s="83" customFormat="1" ht="20.25" customHeight="1">
      <c r="A777" s="206"/>
      <c r="B777" s="198" t="s">
        <v>236</v>
      </c>
      <c r="C777" s="199" t="s">
        <v>236</v>
      </c>
      <c r="D777" s="200"/>
      <c r="E777" s="198" t="s">
        <v>236</v>
      </c>
      <c r="F777" s="198" t="s">
        <v>236</v>
      </c>
      <c r="G777" s="198" t="s">
        <v>236</v>
      </c>
      <c r="H777" s="201" t="s">
        <v>236</v>
      </c>
      <c r="I777" s="202" t="s">
        <v>236</v>
      </c>
      <c r="J777" s="202" t="s">
        <v>236</v>
      </c>
      <c r="K777" s="203"/>
      <c r="L777" s="203"/>
      <c r="M777" s="203"/>
      <c r="N777" s="203"/>
      <c r="O777" s="203"/>
      <c r="P777" s="204"/>
      <c r="Q777" s="205"/>
      <c r="R777" s="198" t="s">
        <v>236</v>
      </c>
      <c r="S777" s="206" t="str">
        <f t="shared" ca="1" si="36"/>
        <v/>
      </c>
      <c r="T777" s="206" t="str">
        <f ca="1">IF(B777="","",IF(ISERROR(MATCH($J777,[3]SorP!$B$1:$B$6230,0)),"",INDIRECT("'SorP'!$A$"&amp;MATCH($J777,[3]SorP!$B$1:$B$6230,0))))</f>
        <v/>
      </c>
      <c r="U777" s="207"/>
      <c r="V777" s="208" t="e">
        <f>IF(C777="",NA(),IF(OR(C777="Smelter not listed",C777="Smelter not yet identified"),MATCH($B777&amp;$D777,'[3]Smelter Look-up'!$J:$J,0),MATCH($B777&amp;$C777,'[3]Smelter Look-up'!$J:$J,0)))</f>
        <v>#N/A</v>
      </c>
      <c r="X777" s="83">
        <f t="shared" si="37"/>
        <v>0</v>
      </c>
      <c r="AB777" s="84" t="str">
        <f t="shared" si="38"/>
        <v/>
      </c>
    </row>
    <row r="778" spans="1:28" s="83" customFormat="1" ht="20.25" customHeight="1">
      <c r="A778" s="206"/>
      <c r="B778" s="198" t="s">
        <v>236</v>
      </c>
      <c r="C778" s="199" t="s">
        <v>236</v>
      </c>
      <c r="D778" s="200"/>
      <c r="E778" s="198" t="s">
        <v>236</v>
      </c>
      <c r="F778" s="198" t="s">
        <v>236</v>
      </c>
      <c r="G778" s="198" t="s">
        <v>236</v>
      </c>
      <c r="H778" s="201" t="s">
        <v>236</v>
      </c>
      <c r="I778" s="202" t="s">
        <v>236</v>
      </c>
      <c r="J778" s="202" t="s">
        <v>236</v>
      </c>
      <c r="K778" s="203"/>
      <c r="L778" s="203"/>
      <c r="M778" s="203"/>
      <c r="N778" s="203"/>
      <c r="O778" s="203"/>
      <c r="P778" s="204"/>
      <c r="Q778" s="205"/>
      <c r="R778" s="198" t="s">
        <v>236</v>
      </c>
      <c r="S778" s="206" t="str">
        <f t="shared" ca="1" si="36"/>
        <v/>
      </c>
      <c r="T778" s="206" t="str">
        <f ca="1">IF(B778="","",IF(ISERROR(MATCH($J778,[3]SorP!$B$1:$B$6230,0)),"",INDIRECT("'SorP'!$A$"&amp;MATCH($J778,[3]SorP!$B$1:$B$6230,0))))</f>
        <v/>
      </c>
      <c r="U778" s="207"/>
      <c r="V778" s="208" t="e">
        <f>IF(C778="",NA(),IF(OR(C778="Smelter not listed",C778="Smelter not yet identified"),MATCH($B778&amp;$D778,'[3]Smelter Look-up'!$J:$J,0),MATCH($B778&amp;$C778,'[3]Smelter Look-up'!$J:$J,0)))</f>
        <v>#N/A</v>
      </c>
      <c r="X778" s="83">
        <f t="shared" si="37"/>
        <v>0</v>
      </c>
      <c r="AB778" s="84" t="str">
        <f t="shared" si="38"/>
        <v/>
      </c>
    </row>
    <row r="779" spans="1:28" s="83" customFormat="1" ht="20.25" customHeight="1">
      <c r="A779" s="206"/>
      <c r="B779" s="198" t="s">
        <v>236</v>
      </c>
      <c r="C779" s="199" t="s">
        <v>236</v>
      </c>
      <c r="D779" s="200"/>
      <c r="E779" s="198" t="s">
        <v>236</v>
      </c>
      <c r="F779" s="198" t="s">
        <v>236</v>
      </c>
      <c r="G779" s="198" t="s">
        <v>236</v>
      </c>
      <c r="H779" s="201" t="s">
        <v>236</v>
      </c>
      <c r="I779" s="202" t="s">
        <v>236</v>
      </c>
      <c r="J779" s="202" t="s">
        <v>236</v>
      </c>
      <c r="K779" s="203"/>
      <c r="L779" s="203"/>
      <c r="M779" s="203"/>
      <c r="N779" s="203"/>
      <c r="O779" s="203"/>
      <c r="P779" s="204"/>
      <c r="Q779" s="205"/>
      <c r="R779" s="198" t="s">
        <v>236</v>
      </c>
      <c r="S779" s="206" t="str">
        <f t="shared" ca="1" si="36"/>
        <v/>
      </c>
      <c r="T779" s="206" t="str">
        <f ca="1">IF(B779="","",IF(ISERROR(MATCH($J779,[3]SorP!$B$1:$B$6230,0)),"",INDIRECT("'SorP'!$A$"&amp;MATCH($J779,[3]SorP!$B$1:$B$6230,0))))</f>
        <v/>
      </c>
      <c r="U779" s="207"/>
      <c r="V779" s="208" t="e">
        <f>IF(C779="",NA(),IF(OR(C779="Smelter not listed",C779="Smelter not yet identified"),MATCH($B779&amp;$D779,'[3]Smelter Look-up'!$J:$J,0),MATCH($B779&amp;$C779,'[3]Smelter Look-up'!$J:$J,0)))</f>
        <v>#N/A</v>
      </c>
      <c r="X779" s="83">
        <f t="shared" si="37"/>
        <v>0</v>
      </c>
      <c r="AB779" s="84" t="str">
        <f t="shared" si="38"/>
        <v/>
      </c>
    </row>
    <row r="780" spans="1:28" s="83" customFormat="1" ht="20.25" customHeight="1">
      <c r="A780" s="206"/>
      <c r="B780" s="198" t="s">
        <v>236</v>
      </c>
      <c r="C780" s="199" t="s">
        <v>236</v>
      </c>
      <c r="D780" s="200"/>
      <c r="E780" s="198" t="s">
        <v>236</v>
      </c>
      <c r="F780" s="198" t="s">
        <v>236</v>
      </c>
      <c r="G780" s="198" t="s">
        <v>236</v>
      </c>
      <c r="H780" s="201" t="s">
        <v>236</v>
      </c>
      <c r="I780" s="202" t="s">
        <v>236</v>
      </c>
      <c r="J780" s="202" t="s">
        <v>236</v>
      </c>
      <c r="K780" s="203"/>
      <c r="L780" s="203"/>
      <c r="M780" s="203"/>
      <c r="N780" s="203"/>
      <c r="O780" s="203"/>
      <c r="P780" s="204"/>
      <c r="Q780" s="205"/>
      <c r="R780" s="198" t="s">
        <v>236</v>
      </c>
      <c r="S780" s="206" t="str">
        <f t="shared" ca="1" si="36"/>
        <v/>
      </c>
      <c r="T780" s="206" t="str">
        <f ca="1">IF(B780="","",IF(ISERROR(MATCH($J780,[3]SorP!$B$1:$B$6230,0)),"",INDIRECT("'SorP'!$A$"&amp;MATCH($J780,[3]SorP!$B$1:$B$6230,0))))</f>
        <v/>
      </c>
      <c r="U780" s="207"/>
      <c r="V780" s="208" t="e">
        <f>IF(C780="",NA(),IF(OR(C780="Smelter not listed",C780="Smelter not yet identified"),MATCH($B780&amp;$D780,'[3]Smelter Look-up'!$J:$J,0),MATCH($B780&amp;$C780,'[3]Smelter Look-up'!$J:$J,0)))</f>
        <v>#N/A</v>
      </c>
      <c r="X780" s="83">
        <f t="shared" si="37"/>
        <v>0</v>
      </c>
      <c r="AB780" s="84" t="str">
        <f t="shared" si="38"/>
        <v/>
      </c>
    </row>
    <row r="781" spans="1:28" s="83" customFormat="1" ht="20.25" customHeight="1">
      <c r="A781" s="206"/>
      <c r="B781" s="198" t="s">
        <v>236</v>
      </c>
      <c r="C781" s="199" t="s">
        <v>236</v>
      </c>
      <c r="D781" s="200"/>
      <c r="E781" s="198" t="s">
        <v>236</v>
      </c>
      <c r="F781" s="198" t="s">
        <v>236</v>
      </c>
      <c r="G781" s="198" t="s">
        <v>236</v>
      </c>
      <c r="H781" s="201" t="s">
        <v>236</v>
      </c>
      <c r="I781" s="202" t="s">
        <v>236</v>
      </c>
      <c r="J781" s="202" t="s">
        <v>236</v>
      </c>
      <c r="K781" s="203"/>
      <c r="L781" s="203"/>
      <c r="M781" s="203"/>
      <c r="N781" s="203"/>
      <c r="O781" s="203"/>
      <c r="P781" s="204"/>
      <c r="Q781" s="205"/>
      <c r="R781" s="198" t="s">
        <v>236</v>
      </c>
      <c r="S781" s="206" t="str">
        <f t="shared" ca="1" si="36"/>
        <v/>
      </c>
      <c r="T781" s="206" t="str">
        <f ca="1">IF(B781="","",IF(ISERROR(MATCH($J781,[3]SorP!$B$1:$B$6230,0)),"",INDIRECT("'SorP'!$A$"&amp;MATCH($J781,[3]SorP!$B$1:$B$6230,0))))</f>
        <v/>
      </c>
      <c r="U781" s="207"/>
      <c r="V781" s="208" t="e">
        <f>IF(C781="",NA(),IF(OR(C781="Smelter not listed",C781="Smelter not yet identified"),MATCH($B781&amp;$D781,'[3]Smelter Look-up'!$J:$J,0),MATCH($B781&amp;$C781,'[3]Smelter Look-up'!$J:$J,0)))</f>
        <v>#N/A</v>
      </c>
      <c r="X781" s="83">
        <f t="shared" si="37"/>
        <v>0</v>
      </c>
      <c r="AB781" s="84" t="str">
        <f t="shared" si="38"/>
        <v/>
      </c>
    </row>
    <row r="782" spans="1:28" s="83" customFormat="1" ht="20.25" customHeight="1">
      <c r="A782" s="206"/>
      <c r="B782" s="198" t="s">
        <v>236</v>
      </c>
      <c r="C782" s="199" t="s">
        <v>236</v>
      </c>
      <c r="D782" s="200"/>
      <c r="E782" s="198" t="s">
        <v>236</v>
      </c>
      <c r="F782" s="198" t="s">
        <v>236</v>
      </c>
      <c r="G782" s="198" t="s">
        <v>236</v>
      </c>
      <c r="H782" s="201" t="s">
        <v>236</v>
      </c>
      <c r="I782" s="202" t="s">
        <v>236</v>
      </c>
      <c r="J782" s="202" t="s">
        <v>236</v>
      </c>
      <c r="K782" s="203"/>
      <c r="L782" s="203"/>
      <c r="M782" s="203"/>
      <c r="N782" s="203"/>
      <c r="O782" s="203"/>
      <c r="P782" s="204"/>
      <c r="Q782" s="205"/>
      <c r="R782" s="198" t="s">
        <v>236</v>
      </c>
      <c r="S782" s="206" t="str">
        <f t="shared" ca="1" si="36"/>
        <v/>
      </c>
      <c r="T782" s="206" t="str">
        <f ca="1">IF(B782="","",IF(ISERROR(MATCH($J782,[3]SorP!$B$1:$B$6230,0)),"",INDIRECT("'SorP'!$A$"&amp;MATCH($J782,[3]SorP!$B$1:$B$6230,0))))</f>
        <v/>
      </c>
      <c r="U782" s="207"/>
      <c r="V782" s="208" t="e">
        <f>IF(C782="",NA(),IF(OR(C782="Smelter not listed",C782="Smelter not yet identified"),MATCH($B782&amp;$D782,'[3]Smelter Look-up'!$J:$J,0),MATCH($B782&amp;$C782,'[3]Smelter Look-up'!$J:$J,0)))</f>
        <v>#N/A</v>
      </c>
      <c r="X782" s="83">
        <f t="shared" si="37"/>
        <v>0</v>
      </c>
      <c r="AB782" s="84" t="str">
        <f t="shared" si="38"/>
        <v/>
      </c>
    </row>
    <row r="783" spans="1:28" s="83" customFormat="1" ht="20.25" customHeight="1">
      <c r="A783" s="206"/>
      <c r="B783" s="198" t="s">
        <v>236</v>
      </c>
      <c r="C783" s="199" t="s">
        <v>236</v>
      </c>
      <c r="D783" s="200"/>
      <c r="E783" s="198" t="s">
        <v>236</v>
      </c>
      <c r="F783" s="198" t="s">
        <v>236</v>
      </c>
      <c r="G783" s="198" t="s">
        <v>236</v>
      </c>
      <c r="H783" s="201" t="s">
        <v>236</v>
      </c>
      <c r="I783" s="202" t="s">
        <v>236</v>
      </c>
      <c r="J783" s="202" t="s">
        <v>236</v>
      </c>
      <c r="K783" s="203"/>
      <c r="L783" s="203"/>
      <c r="M783" s="203"/>
      <c r="N783" s="203"/>
      <c r="O783" s="203"/>
      <c r="P783" s="204"/>
      <c r="Q783" s="205"/>
      <c r="R783" s="198" t="s">
        <v>236</v>
      </c>
      <c r="S783" s="206" t="str">
        <f t="shared" ca="1" si="36"/>
        <v/>
      </c>
      <c r="T783" s="206" t="str">
        <f ca="1">IF(B783="","",IF(ISERROR(MATCH($J783,[3]SorP!$B$1:$B$6230,0)),"",INDIRECT("'SorP'!$A$"&amp;MATCH($J783,[3]SorP!$B$1:$B$6230,0))))</f>
        <v/>
      </c>
      <c r="U783" s="207"/>
      <c r="V783" s="208" t="e">
        <f>IF(C783="",NA(),IF(OR(C783="Smelter not listed",C783="Smelter not yet identified"),MATCH($B783&amp;$D783,'[3]Smelter Look-up'!$J:$J,0),MATCH($B783&amp;$C783,'[3]Smelter Look-up'!$J:$J,0)))</f>
        <v>#N/A</v>
      </c>
      <c r="X783" s="83">
        <f t="shared" si="37"/>
        <v>0</v>
      </c>
      <c r="AB783" s="84" t="str">
        <f t="shared" si="38"/>
        <v/>
      </c>
    </row>
    <row r="784" spans="1:28" s="83" customFormat="1" ht="20.25" customHeight="1">
      <c r="A784" s="206"/>
      <c r="B784" s="198" t="s">
        <v>236</v>
      </c>
      <c r="C784" s="199" t="s">
        <v>236</v>
      </c>
      <c r="D784" s="200"/>
      <c r="E784" s="198" t="s">
        <v>236</v>
      </c>
      <c r="F784" s="198" t="s">
        <v>236</v>
      </c>
      <c r="G784" s="198" t="s">
        <v>236</v>
      </c>
      <c r="H784" s="201" t="s">
        <v>236</v>
      </c>
      <c r="I784" s="202" t="s">
        <v>236</v>
      </c>
      <c r="J784" s="202" t="s">
        <v>236</v>
      </c>
      <c r="K784" s="203"/>
      <c r="L784" s="203"/>
      <c r="M784" s="203"/>
      <c r="N784" s="203"/>
      <c r="O784" s="203"/>
      <c r="P784" s="204"/>
      <c r="Q784" s="205"/>
      <c r="R784" s="198" t="s">
        <v>236</v>
      </c>
      <c r="S784" s="206" t="str">
        <f t="shared" ca="1" si="36"/>
        <v/>
      </c>
      <c r="T784" s="206" t="str">
        <f ca="1">IF(B784="","",IF(ISERROR(MATCH($J784,[3]SorP!$B$1:$B$6230,0)),"",INDIRECT("'SorP'!$A$"&amp;MATCH($J784,[3]SorP!$B$1:$B$6230,0))))</f>
        <v/>
      </c>
      <c r="U784" s="207"/>
      <c r="V784" s="208" t="e">
        <f>IF(C784="",NA(),IF(OR(C784="Smelter not listed",C784="Smelter not yet identified"),MATCH($B784&amp;$D784,'[3]Smelter Look-up'!$J:$J,0),MATCH($B784&amp;$C784,'[3]Smelter Look-up'!$J:$J,0)))</f>
        <v>#N/A</v>
      </c>
      <c r="X784" s="83">
        <f t="shared" si="37"/>
        <v>0</v>
      </c>
      <c r="AB784" s="84" t="str">
        <f t="shared" si="38"/>
        <v/>
      </c>
    </row>
    <row r="785" spans="1:28" s="83" customFormat="1" ht="20.25" customHeight="1">
      <c r="A785" s="206"/>
      <c r="B785" s="198" t="s">
        <v>236</v>
      </c>
      <c r="C785" s="199" t="s">
        <v>236</v>
      </c>
      <c r="D785" s="200"/>
      <c r="E785" s="198" t="s">
        <v>236</v>
      </c>
      <c r="F785" s="198" t="s">
        <v>236</v>
      </c>
      <c r="G785" s="198" t="s">
        <v>236</v>
      </c>
      <c r="H785" s="201" t="s">
        <v>236</v>
      </c>
      <c r="I785" s="202" t="s">
        <v>236</v>
      </c>
      <c r="J785" s="202" t="s">
        <v>236</v>
      </c>
      <c r="K785" s="203"/>
      <c r="L785" s="203"/>
      <c r="M785" s="203"/>
      <c r="N785" s="203"/>
      <c r="O785" s="203"/>
      <c r="P785" s="204"/>
      <c r="Q785" s="205"/>
      <c r="R785" s="198" t="s">
        <v>236</v>
      </c>
      <c r="S785" s="206" t="str">
        <f t="shared" ca="1" si="36"/>
        <v/>
      </c>
      <c r="T785" s="206" t="str">
        <f ca="1">IF(B785="","",IF(ISERROR(MATCH($J785,[3]SorP!$B$1:$B$6230,0)),"",INDIRECT("'SorP'!$A$"&amp;MATCH($J785,[3]SorP!$B$1:$B$6230,0))))</f>
        <v/>
      </c>
      <c r="U785" s="207"/>
      <c r="V785" s="208" t="e">
        <f>IF(C785="",NA(),IF(OR(C785="Smelter not listed",C785="Smelter not yet identified"),MATCH($B785&amp;$D785,'[3]Smelter Look-up'!$J:$J,0),MATCH($B785&amp;$C785,'[3]Smelter Look-up'!$J:$J,0)))</f>
        <v>#N/A</v>
      </c>
      <c r="X785" s="83">
        <f t="shared" si="37"/>
        <v>0</v>
      </c>
      <c r="AB785" s="84" t="str">
        <f t="shared" si="38"/>
        <v/>
      </c>
    </row>
    <row r="786" spans="1:28" s="83" customFormat="1" ht="20.25" customHeight="1">
      <c r="A786" s="206"/>
      <c r="B786" s="198" t="s">
        <v>236</v>
      </c>
      <c r="C786" s="199" t="s">
        <v>236</v>
      </c>
      <c r="D786" s="200"/>
      <c r="E786" s="198" t="s">
        <v>236</v>
      </c>
      <c r="F786" s="198" t="s">
        <v>236</v>
      </c>
      <c r="G786" s="198" t="s">
        <v>236</v>
      </c>
      <c r="H786" s="201" t="s">
        <v>236</v>
      </c>
      <c r="I786" s="202" t="s">
        <v>236</v>
      </c>
      <c r="J786" s="202" t="s">
        <v>236</v>
      </c>
      <c r="K786" s="203"/>
      <c r="L786" s="203"/>
      <c r="M786" s="203"/>
      <c r="N786" s="203"/>
      <c r="O786" s="203"/>
      <c r="P786" s="204"/>
      <c r="Q786" s="205"/>
      <c r="R786" s="198" t="s">
        <v>236</v>
      </c>
      <c r="S786" s="206" t="str">
        <f t="shared" ca="1" si="36"/>
        <v/>
      </c>
      <c r="T786" s="206" t="str">
        <f ca="1">IF(B786="","",IF(ISERROR(MATCH($J786,[3]SorP!$B$1:$B$6230,0)),"",INDIRECT("'SorP'!$A$"&amp;MATCH($J786,[3]SorP!$B$1:$B$6230,0))))</f>
        <v/>
      </c>
      <c r="U786" s="207"/>
      <c r="V786" s="208" t="e">
        <f>IF(C786="",NA(),IF(OR(C786="Smelter not listed",C786="Smelter not yet identified"),MATCH($B786&amp;$D786,'[3]Smelter Look-up'!$J:$J,0),MATCH($B786&amp;$C786,'[3]Smelter Look-up'!$J:$J,0)))</f>
        <v>#N/A</v>
      </c>
      <c r="X786" s="83">
        <f t="shared" si="37"/>
        <v>0</v>
      </c>
      <c r="AB786" s="84" t="str">
        <f t="shared" si="38"/>
        <v/>
      </c>
    </row>
    <row r="787" spans="1:28" s="83" customFormat="1" ht="20.25" customHeight="1">
      <c r="A787" s="206"/>
      <c r="B787" s="198" t="s">
        <v>236</v>
      </c>
      <c r="C787" s="199" t="s">
        <v>236</v>
      </c>
      <c r="D787" s="200"/>
      <c r="E787" s="198" t="s">
        <v>236</v>
      </c>
      <c r="F787" s="198" t="s">
        <v>236</v>
      </c>
      <c r="G787" s="198" t="s">
        <v>236</v>
      </c>
      <c r="H787" s="201" t="s">
        <v>236</v>
      </c>
      <c r="I787" s="202" t="s">
        <v>236</v>
      </c>
      <c r="J787" s="202" t="s">
        <v>236</v>
      </c>
      <c r="K787" s="203"/>
      <c r="L787" s="203"/>
      <c r="M787" s="203"/>
      <c r="N787" s="203"/>
      <c r="O787" s="203"/>
      <c r="P787" s="204"/>
      <c r="Q787" s="205"/>
      <c r="R787" s="198" t="s">
        <v>236</v>
      </c>
      <c r="S787" s="206" t="str">
        <f t="shared" ca="1" si="36"/>
        <v/>
      </c>
      <c r="T787" s="206" t="str">
        <f ca="1">IF(B787="","",IF(ISERROR(MATCH($J787,[3]SorP!$B$1:$B$6230,0)),"",INDIRECT("'SorP'!$A$"&amp;MATCH($J787,[3]SorP!$B$1:$B$6230,0))))</f>
        <v/>
      </c>
      <c r="U787" s="207"/>
      <c r="V787" s="208" t="e">
        <f>IF(C787="",NA(),IF(OR(C787="Smelter not listed",C787="Smelter not yet identified"),MATCH($B787&amp;$D787,'[3]Smelter Look-up'!$J:$J,0),MATCH($B787&amp;$C787,'[3]Smelter Look-up'!$J:$J,0)))</f>
        <v>#N/A</v>
      </c>
      <c r="X787" s="83">
        <f t="shared" si="37"/>
        <v>0</v>
      </c>
      <c r="AB787" s="84" t="str">
        <f t="shared" si="38"/>
        <v/>
      </c>
    </row>
    <row r="788" spans="1:28" s="83" customFormat="1" ht="20.25" customHeight="1">
      <c r="A788" s="206"/>
      <c r="B788" s="198" t="s">
        <v>236</v>
      </c>
      <c r="C788" s="199" t="s">
        <v>236</v>
      </c>
      <c r="D788" s="200"/>
      <c r="E788" s="198" t="s">
        <v>236</v>
      </c>
      <c r="F788" s="198" t="s">
        <v>236</v>
      </c>
      <c r="G788" s="198" t="s">
        <v>236</v>
      </c>
      <c r="H788" s="201" t="s">
        <v>236</v>
      </c>
      <c r="I788" s="202" t="s">
        <v>236</v>
      </c>
      <c r="J788" s="202" t="s">
        <v>236</v>
      </c>
      <c r="K788" s="203"/>
      <c r="L788" s="203"/>
      <c r="M788" s="203"/>
      <c r="N788" s="203"/>
      <c r="O788" s="203"/>
      <c r="P788" s="204"/>
      <c r="Q788" s="205"/>
      <c r="R788" s="198" t="s">
        <v>236</v>
      </c>
      <c r="S788" s="206" t="str">
        <f t="shared" ca="1" si="36"/>
        <v/>
      </c>
      <c r="T788" s="206" t="str">
        <f ca="1">IF(B788="","",IF(ISERROR(MATCH($J788,[3]SorP!$B$1:$B$6230,0)),"",INDIRECT("'SorP'!$A$"&amp;MATCH($J788,[3]SorP!$B$1:$B$6230,0))))</f>
        <v/>
      </c>
      <c r="U788" s="207"/>
      <c r="V788" s="208" t="e">
        <f>IF(C788="",NA(),IF(OR(C788="Smelter not listed",C788="Smelter not yet identified"),MATCH($B788&amp;$D788,'[3]Smelter Look-up'!$J:$J,0),MATCH($B788&amp;$C788,'[3]Smelter Look-up'!$J:$J,0)))</f>
        <v>#N/A</v>
      </c>
      <c r="X788" s="83">
        <f t="shared" si="37"/>
        <v>0</v>
      </c>
      <c r="AB788" s="84" t="str">
        <f t="shared" si="38"/>
        <v/>
      </c>
    </row>
    <row r="789" spans="1:28" s="83" customFormat="1" ht="20.25" customHeight="1">
      <c r="A789" s="206"/>
      <c r="B789" s="198" t="s">
        <v>236</v>
      </c>
      <c r="C789" s="199" t="s">
        <v>236</v>
      </c>
      <c r="D789" s="200"/>
      <c r="E789" s="198" t="s">
        <v>236</v>
      </c>
      <c r="F789" s="198" t="s">
        <v>236</v>
      </c>
      <c r="G789" s="198" t="s">
        <v>236</v>
      </c>
      <c r="H789" s="201" t="s">
        <v>236</v>
      </c>
      <c r="I789" s="202" t="s">
        <v>236</v>
      </c>
      <c r="J789" s="202" t="s">
        <v>236</v>
      </c>
      <c r="K789" s="203"/>
      <c r="L789" s="203"/>
      <c r="M789" s="203"/>
      <c r="N789" s="203"/>
      <c r="O789" s="203"/>
      <c r="P789" s="204"/>
      <c r="Q789" s="205"/>
      <c r="R789" s="198" t="s">
        <v>236</v>
      </c>
      <c r="S789" s="206" t="str">
        <f t="shared" ca="1" si="36"/>
        <v/>
      </c>
      <c r="T789" s="206" t="str">
        <f ca="1">IF(B789="","",IF(ISERROR(MATCH($J789,[3]SorP!$B$1:$B$6230,0)),"",INDIRECT("'SorP'!$A$"&amp;MATCH($J789,[3]SorP!$B$1:$B$6230,0))))</f>
        <v/>
      </c>
      <c r="U789" s="207"/>
      <c r="V789" s="208" t="e">
        <f>IF(C789="",NA(),IF(OR(C789="Smelter not listed",C789="Smelter not yet identified"),MATCH($B789&amp;$D789,'[3]Smelter Look-up'!$J:$J,0),MATCH($B789&amp;$C789,'[3]Smelter Look-up'!$J:$J,0)))</f>
        <v>#N/A</v>
      </c>
      <c r="X789" s="83">
        <f t="shared" si="37"/>
        <v>0</v>
      </c>
      <c r="AB789" s="84" t="str">
        <f t="shared" si="38"/>
        <v/>
      </c>
    </row>
    <row r="790" spans="1:28" s="83" customFormat="1" ht="20.25" customHeight="1">
      <c r="A790" s="206"/>
      <c r="B790" s="198" t="s">
        <v>236</v>
      </c>
      <c r="C790" s="199" t="s">
        <v>236</v>
      </c>
      <c r="D790" s="200"/>
      <c r="E790" s="198" t="s">
        <v>236</v>
      </c>
      <c r="F790" s="198" t="s">
        <v>236</v>
      </c>
      <c r="G790" s="198" t="s">
        <v>236</v>
      </c>
      <c r="H790" s="201" t="s">
        <v>236</v>
      </c>
      <c r="I790" s="202" t="s">
        <v>236</v>
      </c>
      <c r="J790" s="202" t="s">
        <v>236</v>
      </c>
      <c r="K790" s="203"/>
      <c r="L790" s="203"/>
      <c r="M790" s="203"/>
      <c r="N790" s="203"/>
      <c r="O790" s="203"/>
      <c r="P790" s="204"/>
      <c r="Q790" s="205"/>
      <c r="R790" s="198" t="s">
        <v>236</v>
      </c>
      <c r="S790" s="206" t="str">
        <f t="shared" ca="1" si="36"/>
        <v/>
      </c>
      <c r="T790" s="206" t="str">
        <f ca="1">IF(B790="","",IF(ISERROR(MATCH($J790,[3]SorP!$B$1:$B$6230,0)),"",INDIRECT("'SorP'!$A$"&amp;MATCH($J790,[3]SorP!$B$1:$B$6230,0))))</f>
        <v/>
      </c>
      <c r="U790" s="207"/>
      <c r="V790" s="208" t="e">
        <f>IF(C790="",NA(),IF(OR(C790="Smelter not listed",C790="Smelter not yet identified"),MATCH($B790&amp;$D790,'[3]Smelter Look-up'!$J:$J,0),MATCH($B790&amp;$C790,'[3]Smelter Look-up'!$J:$J,0)))</f>
        <v>#N/A</v>
      </c>
      <c r="X790" s="83">
        <f t="shared" si="37"/>
        <v>0</v>
      </c>
      <c r="AB790" s="84" t="str">
        <f t="shared" si="38"/>
        <v/>
      </c>
    </row>
    <row r="791" spans="1:28" s="83" customFormat="1" ht="20.25" customHeight="1">
      <c r="A791" s="206"/>
      <c r="B791" s="198" t="s">
        <v>236</v>
      </c>
      <c r="C791" s="199" t="s">
        <v>236</v>
      </c>
      <c r="D791" s="200"/>
      <c r="E791" s="198" t="s">
        <v>236</v>
      </c>
      <c r="F791" s="198" t="s">
        <v>236</v>
      </c>
      <c r="G791" s="198" t="s">
        <v>236</v>
      </c>
      <c r="H791" s="201" t="s">
        <v>236</v>
      </c>
      <c r="I791" s="202" t="s">
        <v>236</v>
      </c>
      <c r="J791" s="202" t="s">
        <v>236</v>
      </c>
      <c r="K791" s="203"/>
      <c r="L791" s="203"/>
      <c r="M791" s="203"/>
      <c r="N791" s="203"/>
      <c r="O791" s="203"/>
      <c r="P791" s="204"/>
      <c r="Q791" s="205"/>
      <c r="R791" s="198" t="s">
        <v>236</v>
      </c>
      <c r="S791" s="206" t="str">
        <f t="shared" ca="1" si="36"/>
        <v/>
      </c>
      <c r="T791" s="206" t="str">
        <f ca="1">IF(B791="","",IF(ISERROR(MATCH($J791,[3]SorP!$B$1:$B$6230,0)),"",INDIRECT("'SorP'!$A$"&amp;MATCH($J791,[3]SorP!$B$1:$B$6230,0))))</f>
        <v/>
      </c>
      <c r="U791" s="207"/>
      <c r="V791" s="208" t="e">
        <f>IF(C791="",NA(),IF(OR(C791="Smelter not listed",C791="Smelter not yet identified"),MATCH($B791&amp;$D791,'[3]Smelter Look-up'!$J:$J,0),MATCH($B791&amp;$C791,'[3]Smelter Look-up'!$J:$J,0)))</f>
        <v>#N/A</v>
      </c>
      <c r="X791" s="83">
        <f t="shared" si="37"/>
        <v>0</v>
      </c>
      <c r="AB791" s="84" t="str">
        <f t="shared" si="38"/>
        <v/>
      </c>
    </row>
    <row r="792" spans="1:28" s="83" customFormat="1" ht="20.25" customHeight="1">
      <c r="A792" s="206"/>
      <c r="B792" s="198" t="s">
        <v>236</v>
      </c>
      <c r="C792" s="199" t="s">
        <v>236</v>
      </c>
      <c r="D792" s="200"/>
      <c r="E792" s="198" t="s">
        <v>236</v>
      </c>
      <c r="F792" s="198" t="s">
        <v>236</v>
      </c>
      <c r="G792" s="198" t="s">
        <v>236</v>
      </c>
      <c r="H792" s="201" t="s">
        <v>236</v>
      </c>
      <c r="I792" s="202" t="s">
        <v>236</v>
      </c>
      <c r="J792" s="202" t="s">
        <v>236</v>
      </c>
      <c r="K792" s="203"/>
      <c r="L792" s="203"/>
      <c r="M792" s="203"/>
      <c r="N792" s="203"/>
      <c r="O792" s="203"/>
      <c r="P792" s="204"/>
      <c r="Q792" s="205"/>
      <c r="R792" s="198" t="s">
        <v>236</v>
      </c>
      <c r="S792" s="206" t="str">
        <f t="shared" ca="1" si="36"/>
        <v/>
      </c>
      <c r="T792" s="206" t="str">
        <f ca="1">IF(B792="","",IF(ISERROR(MATCH($J792,[3]SorP!$B$1:$B$6230,0)),"",INDIRECT("'SorP'!$A$"&amp;MATCH($J792,[3]SorP!$B$1:$B$6230,0))))</f>
        <v/>
      </c>
      <c r="U792" s="207"/>
      <c r="V792" s="208" t="e">
        <f>IF(C792="",NA(),IF(OR(C792="Smelter not listed",C792="Smelter not yet identified"),MATCH($B792&amp;$D792,'[3]Smelter Look-up'!$J:$J,0),MATCH($B792&amp;$C792,'[3]Smelter Look-up'!$J:$J,0)))</f>
        <v>#N/A</v>
      </c>
      <c r="X792" s="83">
        <f t="shared" si="37"/>
        <v>0</v>
      </c>
      <c r="AB792" s="84" t="str">
        <f t="shared" si="38"/>
        <v/>
      </c>
    </row>
    <row r="793" spans="1:28" s="83" customFormat="1" ht="20.25" customHeight="1">
      <c r="A793" s="206"/>
      <c r="B793" s="198" t="s">
        <v>236</v>
      </c>
      <c r="C793" s="199" t="s">
        <v>236</v>
      </c>
      <c r="D793" s="200"/>
      <c r="E793" s="198" t="s">
        <v>236</v>
      </c>
      <c r="F793" s="198" t="s">
        <v>236</v>
      </c>
      <c r="G793" s="198" t="s">
        <v>236</v>
      </c>
      <c r="H793" s="201" t="s">
        <v>236</v>
      </c>
      <c r="I793" s="202" t="s">
        <v>236</v>
      </c>
      <c r="J793" s="202" t="s">
        <v>236</v>
      </c>
      <c r="K793" s="203"/>
      <c r="L793" s="203"/>
      <c r="M793" s="203"/>
      <c r="N793" s="203"/>
      <c r="O793" s="203"/>
      <c r="P793" s="204"/>
      <c r="Q793" s="205"/>
      <c r="R793" s="198" t="s">
        <v>236</v>
      </c>
      <c r="S793" s="206" t="str">
        <f t="shared" ca="1" si="36"/>
        <v/>
      </c>
      <c r="T793" s="206" t="str">
        <f ca="1">IF(B793="","",IF(ISERROR(MATCH($J793,[3]SorP!$B$1:$B$6230,0)),"",INDIRECT("'SorP'!$A$"&amp;MATCH($J793,[3]SorP!$B$1:$B$6230,0))))</f>
        <v/>
      </c>
      <c r="U793" s="207"/>
      <c r="V793" s="208" t="e">
        <f>IF(C793="",NA(),IF(OR(C793="Smelter not listed",C793="Smelter not yet identified"),MATCH($B793&amp;$D793,'[3]Smelter Look-up'!$J:$J,0),MATCH($B793&amp;$C793,'[3]Smelter Look-up'!$J:$J,0)))</f>
        <v>#N/A</v>
      </c>
      <c r="X793" s="83">
        <f t="shared" si="37"/>
        <v>0</v>
      </c>
      <c r="AB793" s="84" t="str">
        <f t="shared" si="38"/>
        <v/>
      </c>
    </row>
    <row r="794" spans="1:28" s="83" customFormat="1" ht="20.25" customHeight="1">
      <c r="A794" s="206"/>
      <c r="B794" s="198" t="s">
        <v>236</v>
      </c>
      <c r="C794" s="199" t="s">
        <v>236</v>
      </c>
      <c r="D794" s="200"/>
      <c r="E794" s="198" t="s">
        <v>236</v>
      </c>
      <c r="F794" s="198" t="s">
        <v>236</v>
      </c>
      <c r="G794" s="198" t="s">
        <v>236</v>
      </c>
      <c r="H794" s="201" t="s">
        <v>236</v>
      </c>
      <c r="I794" s="202" t="s">
        <v>236</v>
      </c>
      <c r="J794" s="202" t="s">
        <v>236</v>
      </c>
      <c r="K794" s="203"/>
      <c r="L794" s="203"/>
      <c r="M794" s="203"/>
      <c r="N794" s="203"/>
      <c r="O794" s="203"/>
      <c r="P794" s="204"/>
      <c r="Q794" s="205"/>
      <c r="R794" s="198" t="s">
        <v>236</v>
      </c>
      <c r="S794" s="206" t="str">
        <f t="shared" ca="1" si="36"/>
        <v/>
      </c>
      <c r="T794" s="206" t="str">
        <f ca="1">IF(B794="","",IF(ISERROR(MATCH($J794,[3]SorP!$B$1:$B$6230,0)),"",INDIRECT("'SorP'!$A$"&amp;MATCH($J794,[3]SorP!$B$1:$B$6230,0))))</f>
        <v/>
      </c>
      <c r="U794" s="207"/>
      <c r="V794" s="208" t="e">
        <f>IF(C794="",NA(),IF(OR(C794="Smelter not listed",C794="Smelter not yet identified"),MATCH($B794&amp;$D794,'[3]Smelter Look-up'!$J:$J,0),MATCH($B794&amp;$C794,'[3]Smelter Look-up'!$J:$J,0)))</f>
        <v>#N/A</v>
      </c>
      <c r="X794" s="83">
        <f t="shared" si="37"/>
        <v>0</v>
      </c>
      <c r="AB794" s="84" t="str">
        <f t="shared" si="38"/>
        <v/>
      </c>
    </row>
    <row r="795" spans="1:28" s="83" customFormat="1" ht="20.25" customHeight="1">
      <c r="A795" s="206"/>
      <c r="B795" s="198" t="s">
        <v>236</v>
      </c>
      <c r="C795" s="199" t="s">
        <v>236</v>
      </c>
      <c r="D795" s="200"/>
      <c r="E795" s="198" t="s">
        <v>236</v>
      </c>
      <c r="F795" s="198" t="s">
        <v>236</v>
      </c>
      <c r="G795" s="198" t="s">
        <v>236</v>
      </c>
      <c r="H795" s="201" t="s">
        <v>236</v>
      </c>
      <c r="I795" s="202" t="s">
        <v>236</v>
      </c>
      <c r="J795" s="202" t="s">
        <v>236</v>
      </c>
      <c r="K795" s="203"/>
      <c r="L795" s="203"/>
      <c r="M795" s="203"/>
      <c r="N795" s="203"/>
      <c r="O795" s="203"/>
      <c r="P795" s="204"/>
      <c r="Q795" s="205"/>
      <c r="R795" s="198" t="s">
        <v>236</v>
      </c>
      <c r="S795" s="206" t="str">
        <f t="shared" ca="1" si="36"/>
        <v/>
      </c>
      <c r="T795" s="206" t="str">
        <f ca="1">IF(B795="","",IF(ISERROR(MATCH($J795,[3]SorP!$B$1:$B$6230,0)),"",INDIRECT("'SorP'!$A$"&amp;MATCH($J795,[3]SorP!$B$1:$B$6230,0))))</f>
        <v/>
      </c>
      <c r="U795" s="207"/>
      <c r="V795" s="208" t="e">
        <f>IF(C795="",NA(),IF(OR(C795="Smelter not listed",C795="Smelter not yet identified"),MATCH($B795&amp;$D795,'[3]Smelter Look-up'!$J:$J,0),MATCH($B795&amp;$C795,'[3]Smelter Look-up'!$J:$J,0)))</f>
        <v>#N/A</v>
      </c>
      <c r="X795" s="83">
        <f t="shared" si="37"/>
        <v>0</v>
      </c>
      <c r="AB795" s="84" t="str">
        <f t="shared" si="38"/>
        <v/>
      </c>
    </row>
    <row r="796" spans="1:28" s="83" customFormat="1" ht="20.25" customHeight="1">
      <c r="A796" s="206"/>
      <c r="B796" s="198" t="s">
        <v>236</v>
      </c>
      <c r="C796" s="199" t="s">
        <v>236</v>
      </c>
      <c r="D796" s="200"/>
      <c r="E796" s="198" t="s">
        <v>236</v>
      </c>
      <c r="F796" s="198" t="s">
        <v>236</v>
      </c>
      <c r="G796" s="198" t="s">
        <v>236</v>
      </c>
      <c r="H796" s="201" t="s">
        <v>236</v>
      </c>
      <c r="I796" s="202" t="s">
        <v>236</v>
      </c>
      <c r="J796" s="202" t="s">
        <v>236</v>
      </c>
      <c r="K796" s="203"/>
      <c r="L796" s="203"/>
      <c r="M796" s="203"/>
      <c r="N796" s="203"/>
      <c r="O796" s="203"/>
      <c r="P796" s="204"/>
      <c r="Q796" s="205"/>
      <c r="R796" s="198" t="s">
        <v>236</v>
      </c>
      <c r="S796" s="206" t="str">
        <f t="shared" ca="1" si="36"/>
        <v/>
      </c>
      <c r="T796" s="206" t="str">
        <f ca="1">IF(B796="","",IF(ISERROR(MATCH($J796,[3]SorP!$B$1:$B$6230,0)),"",INDIRECT("'SorP'!$A$"&amp;MATCH($J796,[3]SorP!$B$1:$B$6230,0))))</f>
        <v/>
      </c>
      <c r="U796" s="207"/>
      <c r="V796" s="208" t="e">
        <f>IF(C796="",NA(),IF(OR(C796="Smelter not listed",C796="Smelter not yet identified"),MATCH($B796&amp;$D796,'[3]Smelter Look-up'!$J:$J,0),MATCH($B796&amp;$C796,'[3]Smelter Look-up'!$J:$J,0)))</f>
        <v>#N/A</v>
      </c>
      <c r="X796" s="83">
        <f t="shared" si="37"/>
        <v>0</v>
      </c>
      <c r="AB796" s="84" t="str">
        <f t="shared" si="38"/>
        <v/>
      </c>
    </row>
    <row r="797" spans="1:28" s="83" customFormat="1" ht="20.25" customHeight="1">
      <c r="A797" s="206"/>
      <c r="B797" s="198" t="s">
        <v>236</v>
      </c>
      <c r="C797" s="199" t="s">
        <v>236</v>
      </c>
      <c r="D797" s="200"/>
      <c r="E797" s="198" t="s">
        <v>236</v>
      </c>
      <c r="F797" s="198" t="s">
        <v>236</v>
      </c>
      <c r="G797" s="198" t="s">
        <v>236</v>
      </c>
      <c r="H797" s="201" t="s">
        <v>236</v>
      </c>
      <c r="I797" s="202" t="s">
        <v>236</v>
      </c>
      <c r="J797" s="202" t="s">
        <v>236</v>
      </c>
      <c r="K797" s="203"/>
      <c r="L797" s="203"/>
      <c r="M797" s="203"/>
      <c r="N797" s="203"/>
      <c r="O797" s="203"/>
      <c r="P797" s="204"/>
      <c r="Q797" s="205"/>
      <c r="R797" s="198" t="s">
        <v>236</v>
      </c>
      <c r="S797" s="206" t="str">
        <f t="shared" ca="1" si="36"/>
        <v/>
      </c>
      <c r="T797" s="206" t="str">
        <f ca="1">IF(B797="","",IF(ISERROR(MATCH($J797,[3]SorP!$B$1:$B$6230,0)),"",INDIRECT("'SorP'!$A$"&amp;MATCH($J797,[3]SorP!$B$1:$B$6230,0))))</f>
        <v/>
      </c>
      <c r="U797" s="207"/>
      <c r="V797" s="208" t="e">
        <f>IF(C797="",NA(),IF(OR(C797="Smelter not listed",C797="Smelter not yet identified"),MATCH($B797&amp;$D797,'[3]Smelter Look-up'!$J:$J,0),MATCH($B797&amp;$C797,'[3]Smelter Look-up'!$J:$J,0)))</f>
        <v>#N/A</v>
      </c>
      <c r="X797" s="83">
        <f t="shared" si="37"/>
        <v>0</v>
      </c>
      <c r="AB797" s="84" t="str">
        <f t="shared" si="38"/>
        <v/>
      </c>
    </row>
    <row r="798" spans="1:28" s="83" customFormat="1" ht="20.25" customHeight="1">
      <c r="A798" s="206"/>
      <c r="B798" s="198" t="s">
        <v>236</v>
      </c>
      <c r="C798" s="199" t="s">
        <v>236</v>
      </c>
      <c r="D798" s="200"/>
      <c r="E798" s="198" t="s">
        <v>236</v>
      </c>
      <c r="F798" s="198" t="s">
        <v>236</v>
      </c>
      <c r="G798" s="198" t="s">
        <v>236</v>
      </c>
      <c r="H798" s="201" t="s">
        <v>236</v>
      </c>
      <c r="I798" s="202" t="s">
        <v>236</v>
      </c>
      <c r="J798" s="202" t="s">
        <v>236</v>
      </c>
      <c r="K798" s="203"/>
      <c r="L798" s="203"/>
      <c r="M798" s="203"/>
      <c r="N798" s="203"/>
      <c r="O798" s="203"/>
      <c r="P798" s="204"/>
      <c r="Q798" s="205"/>
      <c r="R798" s="198" t="s">
        <v>236</v>
      </c>
      <c r="S798" s="206" t="str">
        <f t="shared" ca="1" si="36"/>
        <v/>
      </c>
      <c r="T798" s="206" t="str">
        <f ca="1">IF(B798="","",IF(ISERROR(MATCH($J798,[3]SorP!$B$1:$B$6230,0)),"",INDIRECT("'SorP'!$A$"&amp;MATCH($J798,[3]SorP!$B$1:$B$6230,0))))</f>
        <v/>
      </c>
      <c r="U798" s="207"/>
      <c r="V798" s="208" t="e">
        <f>IF(C798="",NA(),IF(OR(C798="Smelter not listed",C798="Smelter not yet identified"),MATCH($B798&amp;$D798,'[3]Smelter Look-up'!$J:$J,0),MATCH($B798&amp;$C798,'[3]Smelter Look-up'!$J:$J,0)))</f>
        <v>#N/A</v>
      </c>
      <c r="X798" s="83">
        <f t="shared" si="37"/>
        <v>0</v>
      </c>
      <c r="AB798" s="84" t="str">
        <f t="shared" si="38"/>
        <v/>
      </c>
    </row>
    <row r="799" spans="1:28" s="83" customFormat="1" ht="20.25" customHeight="1">
      <c r="A799" s="206"/>
      <c r="B799" s="198" t="s">
        <v>236</v>
      </c>
      <c r="C799" s="199" t="s">
        <v>236</v>
      </c>
      <c r="D799" s="200"/>
      <c r="E799" s="198" t="s">
        <v>236</v>
      </c>
      <c r="F799" s="198" t="s">
        <v>236</v>
      </c>
      <c r="G799" s="198" t="s">
        <v>236</v>
      </c>
      <c r="H799" s="201" t="s">
        <v>236</v>
      </c>
      <c r="I799" s="202" t="s">
        <v>236</v>
      </c>
      <c r="J799" s="202" t="s">
        <v>236</v>
      </c>
      <c r="K799" s="203"/>
      <c r="L799" s="203"/>
      <c r="M799" s="203"/>
      <c r="N799" s="203"/>
      <c r="O799" s="203"/>
      <c r="P799" s="204"/>
      <c r="Q799" s="205"/>
      <c r="R799" s="198" t="s">
        <v>236</v>
      </c>
      <c r="S799" s="206" t="str">
        <f t="shared" ca="1" si="36"/>
        <v/>
      </c>
      <c r="T799" s="206" t="str">
        <f ca="1">IF(B799="","",IF(ISERROR(MATCH($J799,[3]SorP!$B$1:$B$6230,0)),"",INDIRECT("'SorP'!$A$"&amp;MATCH($J799,[3]SorP!$B$1:$B$6230,0))))</f>
        <v/>
      </c>
      <c r="U799" s="207"/>
      <c r="V799" s="208" t="e">
        <f>IF(C799="",NA(),IF(OR(C799="Smelter not listed",C799="Smelter not yet identified"),MATCH($B799&amp;$D799,'[3]Smelter Look-up'!$J:$J,0),MATCH($B799&amp;$C799,'[3]Smelter Look-up'!$J:$J,0)))</f>
        <v>#N/A</v>
      </c>
      <c r="X799" s="83">
        <f t="shared" si="37"/>
        <v>0</v>
      </c>
      <c r="AB799" s="84" t="str">
        <f t="shared" si="38"/>
        <v/>
      </c>
    </row>
    <row r="800" spans="1:28" s="83" customFormat="1" ht="20.25" customHeight="1">
      <c r="A800" s="206"/>
      <c r="B800" s="198" t="s">
        <v>236</v>
      </c>
      <c r="C800" s="199" t="s">
        <v>236</v>
      </c>
      <c r="D800" s="200"/>
      <c r="E800" s="198" t="s">
        <v>236</v>
      </c>
      <c r="F800" s="198" t="s">
        <v>236</v>
      </c>
      <c r="G800" s="198" t="s">
        <v>236</v>
      </c>
      <c r="H800" s="201" t="s">
        <v>236</v>
      </c>
      <c r="I800" s="202" t="s">
        <v>236</v>
      </c>
      <c r="J800" s="202" t="s">
        <v>236</v>
      </c>
      <c r="K800" s="203"/>
      <c r="L800" s="203"/>
      <c r="M800" s="203"/>
      <c r="N800" s="203"/>
      <c r="O800" s="203"/>
      <c r="P800" s="204"/>
      <c r="Q800" s="205"/>
      <c r="R800" s="198" t="s">
        <v>236</v>
      </c>
      <c r="S800" s="206" t="str">
        <f t="shared" ca="1" si="36"/>
        <v/>
      </c>
      <c r="T800" s="206" t="str">
        <f ca="1">IF(B800="","",IF(ISERROR(MATCH($J800,[3]SorP!$B$1:$B$6230,0)),"",INDIRECT("'SorP'!$A$"&amp;MATCH($J800,[3]SorP!$B$1:$B$6230,0))))</f>
        <v/>
      </c>
      <c r="U800" s="207"/>
      <c r="V800" s="208" t="e">
        <f>IF(C800="",NA(),IF(OR(C800="Smelter not listed",C800="Smelter not yet identified"),MATCH($B800&amp;$D800,'[3]Smelter Look-up'!$J:$J,0),MATCH($B800&amp;$C800,'[3]Smelter Look-up'!$J:$J,0)))</f>
        <v>#N/A</v>
      </c>
      <c r="X800" s="83">
        <f t="shared" si="37"/>
        <v>0</v>
      </c>
      <c r="AB800" s="84" t="str">
        <f t="shared" si="38"/>
        <v/>
      </c>
    </row>
    <row r="801" spans="1:28" s="83" customFormat="1" ht="20.25" customHeight="1">
      <c r="A801" s="206"/>
      <c r="B801" s="198" t="s">
        <v>236</v>
      </c>
      <c r="C801" s="199" t="s">
        <v>236</v>
      </c>
      <c r="D801" s="200"/>
      <c r="E801" s="198" t="s">
        <v>236</v>
      </c>
      <c r="F801" s="198" t="s">
        <v>236</v>
      </c>
      <c r="G801" s="198" t="s">
        <v>236</v>
      </c>
      <c r="H801" s="201" t="s">
        <v>236</v>
      </c>
      <c r="I801" s="202" t="s">
        <v>236</v>
      </c>
      <c r="J801" s="202" t="s">
        <v>236</v>
      </c>
      <c r="K801" s="203"/>
      <c r="L801" s="203"/>
      <c r="M801" s="203"/>
      <c r="N801" s="203"/>
      <c r="O801" s="203"/>
      <c r="P801" s="204"/>
      <c r="Q801" s="205"/>
      <c r="R801" s="198" t="s">
        <v>236</v>
      </c>
      <c r="S801" s="206" t="str">
        <f t="shared" ca="1" si="36"/>
        <v/>
      </c>
      <c r="T801" s="206" t="str">
        <f ca="1">IF(B801="","",IF(ISERROR(MATCH($J801,[3]SorP!$B$1:$B$6230,0)),"",INDIRECT("'SorP'!$A$"&amp;MATCH($J801,[3]SorP!$B$1:$B$6230,0))))</f>
        <v/>
      </c>
      <c r="U801" s="207"/>
      <c r="V801" s="208" t="e">
        <f>IF(C801="",NA(),IF(OR(C801="Smelter not listed",C801="Smelter not yet identified"),MATCH($B801&amp;$D801,'[3]Smelter Look-up'!$J:$J,0),MATCH($B801&amp;$C801,'[3]Smelter Look-up'!$J:$J,0)))</f>
        <v>#N/A</v>
      </c>
      <c r="X801" s="83">
        <f t="shared" si="37"/>
        <v>0</v>
      </c>
      <c r="AB801" s="84" t="str">
        <f t="shared" si="38"/>
        <v/>
      </c>
    </row>
    <row r="802" spans="1:28" s="83" customFormat="1" ht="20.25" customHeight="1">
      <c r="A802" s="206"/>
      <c r="B802" s="198" t="s">
        <v>236</v>
      </c>
      <c r="C802" s="199" t="s">
        <v>236</v>
      </c>
      <c r="D802" s="200"/>
      <c r="E802" s="198" t="s">
        <v>236</v>
      </c>
      <c r="F802" s="198" t="s">
        <v>236</v>
      </c>
      <c r="G802" s="198" t="s">
        <v>236</v>
      </c>
      <c r="H802" s="201" t="s">
        <v>236</v>
      </c>
      <c r="I802" s="202" t="s">
        <v>236</v>
      </c>
      <c r="J802" s="202" t="s">
        <v>236</v>
      </c>
      <c r="K802" s="203"/>
      <c r="L802" s="203"/>
      <c r="M802" s="203"/>
      <c r="N802" s="203"/>
      <c r="O802" s="203"/>
      <c r="P802" s="204"/>
      <c r="Q802" s="205"/>
      <c r="R802" s="198" t="s">
        <v>236</v>
      </c>
      <c r="S802" s="206" t="str">
        <f t="shared" ca="1" si="36"/>
        <v/>
      </c>
      <c r="T802" s="206" t="str">
        <f ca="1">IF(B802="","",IF(ISERROR(MATCH($J802,[3]SorP!$B$1:$B$6230,0)),"",INDIRECT("'SorP'!$A$"&amp;MATCH($J802,[3]SorP!$B$1:$B$6230,0))))</f>
        <v/>
      </c>
      <c r="U802" s="207"/>
      <c r="V802" s="208" t="e">
        <f>IF(C802="",NA(),IF(OR(C802="Smelter not listed",C802="Smelter not yet identified"),MATCH($B802&amp;$D802,'[3]Smelter Look-up'!$J:$J,0),MATCH($B802&amp;$C802,'[3]Smelter Look-up'!$J:$J,0)))</f>
        <v>#N/A</v>
      </c>
      <c r="X802" s="83">
        <f t="shared" si="37"/>
        <v>0</v>
      </c>
      <c r="AB802" s="84" t="str">
        <f t="shared" si="38"/>
        <v/>
      </c>
    </row>
    <row r="803" spans="1:28" s="83" customFormat="1" ht="20.25" customHeight="1">
      <c r="A803" s="206"/>
      <c r="B803" s="198" t="s">
        <v>236</v>
      </c>
      <c r="C803" s="199" t="s">
        <v>236</v>
      </c>
      <c r="D803" s="200"/>
      <c r="E803" s="198" t="s">
        <v>236</v>
      </c>
      <c r="F803" s="198" t="s">
        <v>236</v>
      </c>
      <c r="G803" s="198" t="s">
        <v>236</v>
      </c>
      <c r="H803" s="201" t="s">
        <v>236</v>
      </c>
      <c r="I803" s="202" t="s">
        <v>236</v>
      </c>
      <c r="J803" s="202" t="s">
        <v>236</v>
      </c>
      <c r="K803" s="203"/>
      <c r="L803" s="203"/>
      <c r="M803" s="203"/>
      <c r="N803" s="203"/>
      <c r="O803" s="203"/>
      <c r="P803" s="204"/>
      <c r="Q803" s="205"/>
      <c r="R803" s="198" t="s">
        <v>236</v>
      </c>
      <c r="S803" s="206" t="str">
        <f t="shared" ca="1" si="36"/>
        <v/>
      </c>
      <c r="T803" s="206" t="str">
        <f ca="1">IF(B803="","",IF(ISERROR(MATCH($J803,[3]SorP!$B$1:$B$6230,0)),"",INDIRECT("'SorP'!$A$"&amp;MATCH($J803,[3]SorP!$B$1:$B$6230,0))))</f>
        <v/>
      </c>
      <c r="U803" s="207"/>
      <c r="V803" s="208" t="e">
        <f>IF(C803="",NA(),IF(OR(C803="Smelter not listed",C803="Smelter not yet identified"),MATCH($B803&amp;$D803,'[3]Smelter Look-up'!$J:$J,0),MATCH($B803&amp;$C803,'[3]Smelter Look-up'!$J:$J,0)))</f>
        <v>#N/A</v>
      </c>
      <c r="X803" s="83">
        <f t="shared" si="37"/>
        <v>0</v>
      </c>
      <c r="AB803" s="84" t="str">
        <f t="shared" si="38"/>
        <v/>
      </c>
    </row>
    <row r="804" spans="1:28" s="83" customFormat="1" ht="20.25" customHeight="1">
      <c r="A804" s="206"/>
      <c r="B804" s="198" t="s">
        <v>236</v>
      </c>
      <c r="C804" s="199" t="s">
        <v>236</v>
      </c>
      <c r="D804" s="200"/>
      <c r="E804" s="198" t="s">
        <v>236</v>
      </c>
      <c r="F804" s="198" t="s">
        <v>236</v>
      </c>
      <c r="G804" s="198" t="s">
        <v>236</v>
      </c>
      <c r="H804" s="201" t="s">
        <v>236</v>
      </c>
      <c r="I804" s="202" t="s">
        <v>236</v>
      </c>
      <c r="J804" s="202" t="s">
        <v>236</v>
      </c>
      <c r="K804" s="203"/>
      <c r="L804" s="203"/>
      <c r="M804" s="203"/>
      <c r="N804" s="203"/>
      <c r="O804" s="203"/>
      <c r="P804" s="204"/>
      <c r="Q804" s="205"/>
      <c r="R804" s="198" t="s">
        <v>236</v>
      </c>
      <c r="S804" s="206" t="str">
        <f t="shared" ca="1" si="36"/>
        <v/>
      </c>
      <c r="T804" s="206" t="str">
        <f ca="1">IF(B804="","",IF(ISERROR(MATCH($J804,[3]SorP!$B$1:$B$6230,0)),"",INDIRECT("'SorP'!$A$"&amp;MATCH($J804,[3]SorP!$B$1:$B$6230,0))))</f>
        <v/>
      </c>
      <c r="U804" s="207"/>
      <c r="V804" s="208" t="e">
        <f>IF(C804="",NA(),IF(OR(C804="Smelter not listed",C804="Smelter not yet identified"),MATCH($B804&amp;$D804,'[3]Smelter Look-up'!$J:$J,0),MATCH($B804&amp;$C804,'[3]Smelter Look-up'!$J:$J,0)))</f>
        <v>#N/A</v>
      </c>
      <c r="X804" s="83">
        <f t="shared" si="37"/>
        <v>0</v>
      </c>
      <c r="AB804" s="84" t="str">
        <f t="shared" si="38"/>
        <v/>
      </c>
    </row>
    <row r="805" spans="1:28" s="83" customFormat="1" ht="20.25" customHeight="1">
      <c r="A805" s="206"/>
      <c r="B805" s="198" t="s">
        <v>236</v>
      </c>
      <c r="C805" s="199" t="s">
        <v>236</v>
      </c>
      <c r="D805" s="200"/>
      <c r="E805" s="198" t="s">
        <v>236</v>
      </c>
      <c r="F805" s="198" t="s">
        <v>236</v>
      </c>
      <c r="G805" s="198" t="s">
        <v>236</v>
      </c>
      <c r="H805" s="201" t="s">
        <v>236</v>
      </c>
      <c r="I805" s="202" t="s">
        <v>236</v>
      </c>
      <c r="J805" s="202" t="s">
        <v>236</v>
      </c>
      <c r="K805" s="203"/>
      <c r="L805" s="203"/>
      <c r="M805" s="203"/>
      <c r="N805" s="203"/>
      <c r="O805" s="203"/>
      <c r="P805" s="204"/>
      <c r="Q805" s="205"/>
      <c r="R805" s="198" t="s">
        <v>236</v>
      </c>
      <c r="S805" s="206" t="str">
        <f t="shared" ca="1" si="36"/>
        <v/>
      </c>
      <c r="T805" s="206" t="str">
        <f ca="1">IF(B805="","",IF(ISERROR(MATCH($J805,[3]SorP!$B$1:$B$6230,0)),"",INDIRECT("'SorP'!$A$"&amp;MATCH($J805,[3]SorP!$B$1:$B$6230,0))))</f>
        <v/>
      </c>
      <c r="U805" s="207"/>
      <c r="V805" s="208" t="e">
        <f>IF(C805="",NA(),IF(OR(C805="Smelter not listed",C805="Smelter not yet identified"),MATCH($B805&amp;$D805,'[3]Smelter Look-up'!$J:$J,0),MATCH($B805&amp;$C805,'[3]Smelter Look-up'!$J:$J,0)))</f>
        <v>#N/A</v>
      </c>
      <c r="X805" s="83">
        <f t="shared" si="37"/>
        <v>0</v>
      </c>
      <c r="AB805" s="84" t="str">
        <f t="shared" si="38"/>
        <v/>
      </c>
    </row>
    <row r="806" spans="1:28" s="83" customFormat="1" ht="20.25" customHeight="1">
      <c r="A806" s="206"/>
      <c r="B806" s="198" t="s">
        <v>236</v>
      </c>
      <c r="C806" s="199" t="s">
        <v>236</v>
      </c>
      <c r="D806" s="200"/>
      <c r="E806" s="198" t="s">
        <v>236</v>
      </c>
      <c r="F806" s="198" t="s">
        <v>236</v>
      </c>
      <c r="G806" s="198" t="s">
        <v>236</v>
      </c>
      <c r="H806" s="201" t="s">
        <v>236</v>
      </c>
      <c r="I806" s="202" t="s">
        <v>236</v>
      </c>
      <c r="J806" s="202" t="s">
        <v>236</v>
      </c>
      <c r="K806" s="203"/>
      <c r="L806" s="203"/>
      <c r="M806" s="203"/>
      <c r="N806" s="203"/>
      <c r="O806" s="203"/>
      <c r="P806" s="204"/>
      <c r="Q806" s="205"/>
      <c r="R806" s="198" t="s">
        <v>236</v>
      </c>
      <c r="S806" s="206" t="str">
        <f t="shared" ca="1" si="36"/>
        <v/>
      </c>
      <c r="T806" s="206" t="str">
        <f ca="1">IF(B806="","",IF(ISERROR(MATCH($J806,[3]SorP!$B$1:$B$6230,0)),"",INDIRECT("'SorP'!$A$"&amp;MATCH($J806,[3]SorP!$B$1:$B$6230,0))))</f>
        <v/>
      </c>
      <c r="U806" s="207"/>
      <c r="V806" s="208" t="e">
        <f>IF(C806="",NA(),IF(OR(C806="Smelter not listed",C806="Smelter not yet identified"),MATCH($B806&amp;$D806,'[3]Smelter Look-up'!$J:$J,0),MATCH($B806&amp;$C806,'[3]Smelter Look-up'!$J:$J,0)))</f>
        <v>#N/A</v>
      </c>
      <c r="X806" s="83">
        <f t="shared" si="37"/>
        <v>0</v>
      </c>
      <c r="AB806" s="84" t="str">
        <f t="shared" si="38"/>
        <v/>
      </c>
    </row>
    <row r="807" spans="1:28" s="83" customFormat="1" ht="20.25" customHeight="1">
      <c r="A807" s="206"/>
      <c r="B807" s="198" t="s">
        <v>236</v>
      </c>
      <c r="C807" s="199" t="s">
        <v>236</v>
      </c>
      <c r="D807" s="200"/>
      <c r="E807" s="198" t="s">
        <v>236</v>
      </c>
      <c r="F807" s="198" t="s">
        <v>236</v>
      </c>
      <c r="G807" s="198" t="s">
        <v>236</v>
      </c>
      <c r="H807" s="201" t="s">
        <v>236</v>
      </c>
      <c r="I807" s="202" t="s">
        <v>236</v>
      </c>
      <c r="J807" s="202" t="s">
        <v>236</v>
      </c>
      <c r="K807" s="203"/>
      <c r="L807" s="203"/>
      <c r="M807" s="203"/>
      <c r="N807" s="203"/>
      <c r="O807" s="203"/>
      <c r="P807" s="204"/>
      <c r="Q807" s="205"/>
      <c r="R807" s="198" t="s">
        <v>236</v>
      </c>
      <c r="S807" s="206" t="str">
        <f t="shared" ca="1" si="36"/>
        <v/>
      </c>
      <c r="T807" s="206" t="str">
        <f ca="1">IF(B807="","",IF(ISERROR(MATCH($J807,[3]SorP!$B$1:$B$6230,0)),"",INDIRECT("'SorP'!$A$"&amp;MATCH($J807,[3]SorP!$B$1:$B$6230,0))))</f>
        <v/>
      </c>
      <c r="U807" s="207"/>
      <c r="V807" s="208" t="e">
        <f>IF(C807="",NA(),IF(OR(C807="Smelter not listed",C807="Smelter not yet identified"),MATCH($B807&amp;$D807,'[3]Smelter Look-up'!$J:$J,0),MATCH($B807&amp;$C807,'[3]Smelter Look-up'!$J:$J,0)))</f>
        <v>#N/A</v>
      </c>
      <c r="X807" s="83">
        <f t="shared" si="37"/>
        <v>0</v>
      </c>
      <c r="AB807" s="84" t="str">
        <f t="shared" si="38"/>
        <v/>
      </c>
    </row>
    <row r="808" spans="1:28" s="83" customFormat="1" ht="20.25" customHeight="1">
      <c r="A808" s="206"/>
      <c r="B808" s="198" t="s">
        <v>236</v>
      </c>
      <c r="C808" s="199" t="s">
        <v>236</v>
      </c>
      <c r="D808" s="200"/>
      <c r="E808" s="198" t="s">
        <v>236</v>
      </c>
      <c r="F808" s="198" t="s">
        <v>236</v>
      </c>
      <c r="G808" s="198" t="s">
        <v>236</v>
      </c>
      <c r="H808" s="201" t="s">
        <v>236</v>
      </c>
      <c r="I808" s="202" t="s">
        <v>236</v>
      </c>
      <c r="J808" s="202" t="s">
        <v>236</v>
      </c>
      <c r="K808" s="203"/>
      <c r="L808" s="203"/>
      <c r="M808" s="203"/>
      <c r="N808" s="203"/>
      <c r="O808" s="203"/>
      <c r="P808" s="204"/>
      <c r="Q808" s="205"/>
      <c r="R808" s="198" t="s">
        <v>236</v>
      </c>
      <c r="S808" s="206" t="str">
        <f t="shared" ref="S808:S871" ca="1" si="39">IF(B808="","",IF(ISERROR(MATCH($E808,CL,0)),"Unknown",INDIRECT("'C'!$A$"&amp;MATCH($E808,CL,0)+1)))</f>
        <v/>
      </c>
      <c r="T808" s="206" t="str">
        <f ca="1">IF(B808="","",IF(ISERROR(MATCH($J808,[3]SorP!$B$1:$B$6230,0)),"",INDIRECT("'SorP'!$A$"&amp;MATCH($J808,[3]SorP!$B$1:$B$6230,0))))</f>
        <v/>
      </c>
      <c r="U808" s="207"/>
      <c r="V808" s="208" t="e">
        <f>IF(C808="",NA(),IF(OR(C808="Smelter not listed",C808="Smelter not yet identified"),MATCH($B808&amp;$D808,'[3]Smelter Look-up'!$J:$J,0),MATCH($B808&amp;$C808,'[3]Smelter Look-up'!$J:$J,0)))</f>
        <v>#N/A</v>
      </c>
      <c r="X808" s="83">
        <f t="shared" si="37"/>
        <v>0</v>
      </c>
      <c r="AB808" s="84" t="str">
        <f t="shared" si="38"/>
        <v/>
      </c>
    </row>
    <row r="809" spans="1:28" s="83" customFormat="1" ht="20.25" customHeight="1">
      <c r="A809" s="206"/>
      <c r="B809" s="198" t="s">
        <v>236</v>
      </c>
      <c r="C809" s="199" t="s">
        <v>236</v>
      </c>
      <c r="D809" s="200"/>
      <c r="E809" s="198" t="s">
        <v>236</v>
      </c>
      <c r="F809" s="198" t="s">
        <v>236</v>
      </c>
      <c r="G809" s="198" t="s">
        <v>236</v>
      </c>
      <c r="H809" s="201" t="s">
        <v>236</v>
      </c>
      <c r="I809" s="202" t="s">
        <v>236</v>
      </c>
      <c r="J809" s="202" t="s">
        <v>236</v>
      </c>
      <c r="K809" s="203"/>
      <c r="L809" s="203"/>
      <c r="M809" s="203"/>
      <c r="N809" s="203"/>
      <c r="O809" s="203"/>
      <c r="P809" s="204"/>
      <c r="Q809" s="205"/>
      <c r="R809" s="198" t="s">
        <v>236</v>
      </c>
      <c r="S809" s="206" t="str">
        <f t="shared" ca="1" si="39"/>
        <v/>
      </c>
      <c r="T809" s="206" t="str">
        <f ca="1">IF(B809="","",IF(ISERROR(MATCH($J809,[3]SorP!$B$1:$B$6230,0)),"",INDIRECT("'SorP'!$A$"&amp;MATCH($J809,[3]SorP!$B$1:$B$6230,0))))</f>
        <v/>
      </c>
      <c r="U809" s="207"/>
      <c r="V809" s="208" t="e">
        <f>IF(C809="",NA(),IF(OR(C809="Smelter not listed",C809="Smelter not yet identified"),MATCH($B809&amp;$D809,'[3]Smelter Look-up'!$J:$J,0),MATCH($B809&amp;$C809,'[3]Smelter Look-up'!$J:$J,0)))</f>
        <v>#N/A</v>
      </c>
      <c r="X809" s="83">
        <f t="shared" si="37"/>
        <v>0</v>
      </c>
      <c r="AB809" s="84" t="str">
        <f t="shared" si="38"/>
        <v/>
      </c>
    </row>
    <row r="810" spans="1:28" s="83" customFormat="1" ht="20.25" customHeight="1">
      <c r="A810" s="206"/>
      <c r="B810" s="198" t="s">
        <v>236</v>
      </c>
      <c r="C810" s="199" t="s">
        <v>236</v>
      </c>
      <c r="D810" s="200"/>
      <c r="E810" s="198" t="s">
        <v>236</v>
      </c>
      <c r="F810" s="198" t="s">
        <v>236</v>
      </c>
      <c r="G810" s="198" t="s">
        <v>236</v>
      </c>
      <c r="H810" s="201" t="s">
        <v>236</v>
      </c>
      <c r="I810" s="202" t="s">
        <v>236</v>
      </c>
      <c r="J810" s="202" t="s">
        <v>236</v>
      </c>
      <c r="K810" s="203"/>
      <c r="L810" s="203"/>
      <c r="M810" s="203"/>
      <c r="N810" s="203"/>
      <c r="O810" s="203"/>
      <c r="P810" s="204"/>
      <c r="Q810" s="205"/>
      <c r="R810" s="198" t="s">
        <v>236</v>
      </c>
      <c r="S810" s="206" t="str">
        <f t="shared" ca="1" si="39"/>
        <v/>
      </c>
      <c r="T810" s="206" t="str">
        <f ca="1">IF(B810="","",IF(ISERROR(MATCH($J810,[3]SorP!$B$1:$B$6230,0)),"",INDIRECT("'SorP'!$A$"&amp;MATCH($J810,[3]SorP!$B$1:$B$6230,0))))</f>
        <v/>
      </c>
      <c r="U810" s="207"/>
      <c r="V810" s="208" t="e">
        <f>IF(C810="",NA(),IF(OR(C810="Smelter not listed",C810="Smelter not yet identified"),MATCH($B810&amp;$D810,'[3]Smelter Look-up'!$J:$J,0),MATCH($B810&amp;$C810,'[3]Smelter Look-up'!$J:$J,0)))</f>
        <v>#N/A</v>
      </c>
      <c r="X810" s="83">
        <f t="shared" si="37"/>
        <v>0</v>
      </c>
      <c r="AB810" s="84" t="str">
        <f t="shared" si="38"/>
        <v/>
      </c>
    </row>
    <row r="811" spans="1:28" s="83" customFormat="1" ht="20.25" customHeight="1">
      <c r="A811" s="206"/>
      <c r="B811" s="198" t="s">
        <v>236</v>
      </c>
      <c r="C811" s="199" t="s">
        <v>236</v>
      </c>
      <c r="D811" s="200"/>
      <c r="E811" s="198" t="s">
        <v>236</v>
      </c>
      <c r="F811" s="198" t="s">
        <v>236</v>
      </c>
      <c r="G811" s="198" t="s">
        <v>236</v>
      </c>
      <c r="H811" s="201" t="s">
        <v>236</v>
      </c>
      <c r="I811" s="202" t="s">
        <v>236</v>
      </c>
      <c r="J811" s="202" t="s">
        <v>236</v>
      </c>
      <c r="K811" s="203"/>
      <c r="L811" s="203"/>
      <c r="M811" s="203"/>
      <c r="N811" s="203"/>
      <c r="O811" s="203"/>
      <c r="P811" s="204"/>
      <c r="Q811" s="205"/>
      <c r="R811" s="198" t="s">
        <v>236</v>
      </c>
      <c r="S811" s="206" t="str">
        <f t="shared" ca="1" si="39"/>
        <v/>
      </c>
      <c r="T811" s="206" t="str">
        <f ca="1">IF(B811="","",IF(ISERROR(MATCH($J811,[3]SorP!$B$1:$B$6230,0)),"",INDIRECT("'SorP'!$A$"&amp;MATCH($J811,[3]SorP!$B$1:$B$6230,0))))</f>
        <v/>
      </c>
      <c r="U811" s="207"/>
      <c r="V811" s="208" t="e">
        <f>IF(C811="",NA(),IF(OR(C811="Smelter not listed",C811="Smelter not yet identified"),MATCH($B811&amp;$D811,'[3]Smelter Look-up'!$J:$J,0),MATCH($B811&amp;$C811,'[3]Smelter Look-up'!$J:$J,0)))</f>
        <v>#N/A</v>
      </c>
      <c r="X811" s="83">
        <f t="shared" si="37"/>
        <v>0</v>
      </c>
      <c r="AB811" s="84" t="str">
        <f t="shared" si="38"/>
        <v/>
      </c>
    </row>
    <row r="812" spans="1:28" s="83" customFormat="1" ht="20.25" customHeight="1">
      <c r="A812" s="206"/>
      <c r="B812" s="198" t="s">
        <v>236</v>
      </c>
      <c r="C812" s="199" t="s">
        <v>236</v>
      </c>
      <c r="D812" s="200"/>
      <c r="E812" s="198" t="s">
        <v>236</v>
      </c>
      <c r="F812" s="198" t="s">
        <v>236</v>
      </c>
      <c r="G812" s="198" t="s">
        <v>236</v>
      </c>
      <c r="H812" s="201" t="s">
        <v>236</v>
      </c>
      <c r="I812" s="202" t="s">
        <v>236</v>
      </c>
      <c r="J812" s="202" t="s">
        <v>236</v>
      </c>
      <c r="K812" s="203"/>
      <c r="L812" s="203"/>
      <c r="M812" s="203"/>
      <c r="N812" s="203"/>
      <c r="O812" s="203"/>
      <c r="P812" s="204"/>
      <c r="Q812" s="205"/>
      <c r="R812" s="198" t="s">
        <v>236</v>
      </c>
      <c r="S812" s="206" t="str">
        <f t="shared" ca="1" si="39"/>
        <v/>
      </c>
      <c r="T812" s="206" t="str">
        <f ca="1">IF(B812="","",IF(ISERROR(MATCH($J812,[3]SorP!$B$1:$B$6230,0)),"",INDIRECT("'SorP'!$A$"&amp;MATCH($J812,[3]SorP!$B$1:$B$6230,0))))</f>
        <v/>
      </c>
      <c r="U812" s="207"/>
      <c r="V812" s="208" t="e">
        <f>IF(C812="",NA(),IF(OR(C812="Smelter not listed",C812="Smelter not yet identified"),MATCH($B812&amp;$D812,'[3]Smelter Look-up'!$J:$J,0),MATCH($B812&amp;$C812,'[3]Smelter Look-up'!$J:$J,0)))</f>
        <v>#N/A</v>
      </c>
      <c r="X812" s="83">
        <f t="shared" si="37"/>
        <v>0</v>
      </c>
      <c r="AB812" s="84" t="str">
        <f t="shared" si="38"/>
        <v/>
      </c>
    </row>
    <row r="813" spans="1:28" s="83" customFormat="1" ht="20.25" customHeight="1">
      <c r="A813" s="206"/>
      <c r="B813" s="198" t="s">
        <v>236</v>
      </c>
      <c r="C813" s="199" t="s">
        <v>236</v>
      </c>
      <c r="D813" s="200"/>
      <c r="E813" s="198" t="s">
        <v>236</v>
      </c>
      <c r="F813" s="198" t="s">
        <v>236</v>
      </c>
      <c r="G813" s="198" t="s">
        <v>236</v>
      </c>
      <c r="H813" s="201" t="s">
        <v>236</v>
      </c>
      <c r="I813" s="202" t="s">
        <v>236</v>
      </c>
      <c r="J813" s="202" t="s">
        <v>236</v>
      </c>
      <c r="K813" s="203"/>
      <c r="L813" s="203"/>
      <c r="M813" s="203"/>
      <c r="N813" s="203"/>
      <c r="O813" s="203"/>
      <c r="P813" s="204"/>
      <c r="Q813" s="205"/>
      <c r="R813" s="198" t="s">
        <v>236</v>
      </c>
      <c r="S813" s="206" t="str">
        <f t="shared" ca="1" si="39"/>
        <v/>
      </c>
      <c r="T813" s="206" t="str">
        <f ca="1">IF(B813="","",IF(ISERROR(MATCH($J813,[3]SorP!$B$1:$B$6230,0)),"",INDIRECT("'SorP'!$A$"&amp;MATCH($J813,[3]SorP!$B$1:$B$6230,0))))</f>
        <v/>
      </c>
      <c r="U813" s="207"/>
      <c r="V813" s="208" t="e">
        <f>IF(C813="",NA(),IF(OR(C813="Smelter not listed",C813="Smelter not yet identified"),MATCH($B813&amp;$D813,'[3]Smelter Look-up'!$J:$J,0),MATCH($B813&amp;$C813,'[3]Smelter Look-up'!$J:$J,0)))</f>
        <v>#N/A</v>
      </c>
      <c r="X813" s="83">
        <f t="shared" si="37"/>
        <v>0</v>
      </c>
      <c r="AB813" s="84" t="str">
        <f t="shared" si="38"/>
        <v/>
      </c>
    </row>
    <row r="814" spans="1:28" s="83" customFormat="1" ht="20.25" customHeight="1">
      <c r="A814" s="206"/>
      <c r="B814" s="198" t="s">
        <v>236</v>
      </c>
      <c r="C814" s="199" t="s">
        <v>236</v>
      </c>
      <c r="D814" s="200"/>
      <c r="E814" s="198" t="s">
        <v>236</v>
      </c>
      <c r="F814" s="198" t="s">
        <v>236</v>
      </c>
      <c r="G814" s="198" t="s">
        <v>236</v>
      </c>
      <c r="H814" s="201" t="s">
        <v>236</v>
      </c>
      <c r="I814" s="202" t="s">
        <v>236</v>
      </c>
      <c r="J814" s="202" t="s">
        <v>236</v>
      </c>
      <c r="K814" s="203"/>
      <c r="L814" s="203"/>
      <c r="M814" s="203"/>
      <c r="N814" s="203"/>
      <c r="O814" s="203"/>
      <c r="P814" s="204"/>
      <c r="Q814" s="205"/>
      <c r="R814" s="198" t="s">
        <v>236</v>
      </c>
      <c r="S814" s="206" t="str">
        <f t="shared" ca="1" si="39"/>
        <v/>
      </c>
      <c r="T814" s="206" t="str">
        <f ca="1">IF(B814="","",IF(ISERROR(MATCH($J814,[3]SorP!$B$1:$B$6230,0)),"",INDIRECT("'SorP'!$A$"&amp;MATCH($J814,[3]SorP!$B$1:$B$6230,0))))</f>
        <v/>
      </c>
      <c r="U814" s="207"/>
      <c r="V814" s="208" t="e">
        <f>IF(C814="",NA(),IF(OR(C814="Smelter not listed",C814="Smelter not yet identified"),MATCH($B814&amp;$D814,'[3]Smelter Look-up'!$J:$J,0),MATCH($B814&amp;$C814,'[3]Smelter Look-up'!$J:$J,0)))</f>
        <v>#N/A</v>
      </c>
      <c r="X814" s="83">
        <f t="shared" si="37"/>
        <v>0</v>
      </c>
      <c r="AB814" s="84" t="str">
        <f t="shared" si="38"/>
        <v/>
      </c>
    </row>
    <row r="815" spans="1:28" s="83" customFormat="1" ht="20.25" customHeight="1">
      <c r="A815" s="206"/>
      <c r="B815" s="198" t="s">
        <v>236</v>
      </c>
      <c r="C815" s="199" t="s">
        <v>236</v>
      </c>
      <c r="D815" s="200"/>
      <c r="E815" s="198" t="s">
        <v>236</v>
      </c>
      <c r="F815" s="198" t="s">
        <v>236</v>
      </c>
      <c r="G815" s="198" t="s">
        <v>236</v>
      </c>
      <c r="H815" s="201" t="s">
        <v>236</v>
      </c>
      <c r="I815" s="202" t="s">
        <v>236</v>
      </c>
      <c r="J815" s="202" t="s">
        <v>236</v>
      </c>
      <c r="K815" s="203"/>
      <c r="L815" s="203"/>
      <c r="M815" s="203"/>
      <c r="N815" s="203"/>
      <c r="O815" s="203"/>
      <c r="P815" s="204"/>
      <c r="Q815" s="205"/>
      <c r="R815" s="198" t="s">
        <v>236</v>
      </c>
      <c r="S815" s="206" t="str">
        <f t="shared" ca="1" si="39"/>
        <v/>
      </c>
      <c r="T815" s="206" t="str">
        <f ca="1">IF(B815="","",IF(ISERROR(MATCH($J815,[3]SorP!$B$1:$B$6230,0)),"",INDIRECT("'SorP'!$A$"&amp;MATCH($J815,[3]SorP!$B$1:$B$6230,0))))</f>
        <v/>
      </c>
      <c r="U815" s="207"/>
      <c r="V815" s="208" t="e">
        <f>IF(C815="",NA(),IF(OR(C815="Smelter not listed",C815="Smelter not yet identified"),MATCH($B815&amp;$D815,'[3]Smelter Look-up'!$J:$J,0),MATCH($B815&amp;$C815,'[3]Smelter Look-up'!$J:$J,0)))</f>
        <v>#N/A</v>
      </c>
      <c r="X815" s="83">
        <f t="shared" si="37"/>
        <v>0</v>
      </c>
      <c r="AB815" s="84" t="str">
        <f t="shared" si="38"/>
        <v/>
      </c>
    </row>
    <row r="816" spans="1:28" s="83" customFormat="1" ht="20.25" customHeight="1">
      <c r="A816" s="206"/>
      <c r="B816" s="198" t="s">
        <v>236</v>
      </c>
      <c r="C816" s="199" t="s">
        <v>236</v>
      </c>
      <c r="D816" s="200"/>
      <c r="E816" s="198" t="s">
        <v>236</v>
      </c>
      <c r="F816" s="198" t="s">
        <v>236</v>
      </c>
      <c r="G816" s="198" t="s">
        <v>236</v>
      </c>
      <c r="H816" s="201" t="s">
        <v>236</v>
      </c>
      <c r="I816" s="202" t="s">
        <v>236</v>
      </c>
      <c r="J816" s="202" t="s">
        <v>236</v>
      </c>
      <c r="K816" s="203"/>
      <c r="L816" s="203"/>
      <c r="M816" s="203"/>
      <c r="N816" s="203"/>
      <c r="O816" s="203"/>
      <c r="P816" s="204"/>
      <c r="Q816" s="205"/>
      <c r="R816" s="198" t="s">
        <v>236</v>
      </c>
      <c r="S816" s="206" t="str">
        <f t="shared" ca="1" si="39"/>
        <v/>
      </c>
      <c r="T816" s="206" t="str">
        <f ca="1">IF(B816="","",IF(ISERROR(MATCH($J816,[3]SorP!$B$1:$B$6230,0)),"",INDIRECT("'SorP'!$A$"&amp;MATCH($J816,[3]SorP!$B$1:$B$6230,0))))</f>
        <v/>
      </c>
      <c r="U816" s="207"/>
      <c r="V816" s="208" t="e">
        <f>IF(C816="",NA(),IF(OR(C816="Smelter not listed",C816="Smelter not yet identified"),MATCH($B816&amp;$D816,'[3]Smelter Look-up'!$J:$J,0),MATCH($B816&amp;$C816,'[3]Smelter Look-up'!$J:$J,0)))</f>
        <v>#N/A</v>
      </c>
      <c r="X816" s="83">
        <f t="shared" si="37"/>
        <v>0</v>
      </c>
      <c r="AB816" s="84" t="str">
        <f t="shared" si="38"/>
        <v/>
      </c>
    </row>
    <row r="817" spans="1:28" s="83" customFormat="1" ht="20.25" customHeight="1">
      <c r="A817" s="206"/>
      <c r="B817" s="198" t="s">
        <v>236</v>
      </c>
      <c r="C817" s="199" t="s">
        <v>236</v>
      </c>
      <c r="D817" s="200"/>
      <c r="E817" s="198" t="s">
        <v>236</v>
      </c>
      <c r="F817" s="198" t="s">
        <v>236</v>
      </c>
      <c r="G817" s="198" t="s">
        <v>236</v>
      </c>
      <c r="H817" s="201" t="s">
        <v>236</v>
      </c>
      <c r="I817" s="202" t="s">
        <v>236</v>
      </c>
      <c r="J817" s="202" t="s">
        <v>236</v>
      </c>
      <c r="K817" s="203"/>
      <c r="L817" s="203"/>
      <c r="M817" s="203"/>
      <c r="N817" s="203"/>
      <c r="O817" s="203"/>
      <c r="P817" s="204"/>
      <c r="Q817" s="205"/>
      <c r="R817" s="198" t="s">
        <v>236</v>
      </c>
      <c r="S817" s="206" t="str">
        <f t="shared" ca="1" si="39"/>
        <v/>
      </c>
      <c r="T817" s="206" t="str">
        <f ca="1">IF(B817="","",IF(ISERROR(MATCH($J817,[3]SorP!$B$1:$B$6230,0)),"",INDIRECT("'SorP'!$A$"&amp;MATCH($J817,[3]SorP!$B$1:$B$6230,0))))</f>
        <v/>
      </c>
      <c r="U817" s="207"/>
      <c r="V817" s="208" t="e">
        <f>IF(C817="",NA(),IF(OR(C817="Smelter not listed",C817="Smelter not yet identified"),MATCH($B817&amp;$D817,'[3]Smelter Look-up'!$J:$J,0),MATCH($B817&amp;$C817,'[3]Smelter Look-up'!$J:$J,0)))</f>
        <v>#N/A</v>
      </c>
      <c r="X817" s="83">
        <f t="shared" si="37"/>
        <v>0</v>
      </c>
      <c r="AB817" s="84" t="str">
        <f t="shared" si="38"/>
        <v/>
      </c>
    </row>
    <row r="818" spans="1:28" s="83" customFormat="1" ht="20.25" customHeight="1">
      <c r="A818" s="206"/>
      <c r="B818" s="198" t="s">
        <v>236</v>
      </c>
      <c r="C818" s="199" t="s">
        <v>236</v>
      </c>
      <c r="D818" s="200"/>
      <c r="E818" s="198" t="s">
        <v>236</v>
      </c>
      <c r="F818" s="198" t="s">
        <v>236</v>
      </c>
      <c r="G818" s="198" t="s">
        <v>236</v>
      </c>
      <c r="H818" s="201" t="s">
        <v>236</v>
      </c>
      <c r="I818" s="202" t="s">
        <v>236</v>
      </c>
      <c r="J818" s="202" t="s">
        <v>236</v>
      </c>
      <c r="K818" s="203"/>
      <c r="L818" s="203"/>
      <c r="M818" s="203"/>
      <c r="N818" s="203"/>
      <c r="O818" s="203"/>
      <c r="P818" s="204"/>
      <c r="Q818" s="205"/>
      <c r="R818" s="198" t="s">
        <v>236</v>
      </c>
      <c r="S818" s="206" t="str">
        <f t="shared" ca="1" si="39"/>
        <v/>
      </c>
      <c r="T818" s="206" t="str">
        <f ca="1">IF(B818="","",IF(ISERROR(MATCH($J818,[3]SorP!$B$1:$B$6230,0)),"",INDIRECT("'SorP'!$A$"&amp;MATCH($J818,[3]SorP!$B$1:$B$6230,0))))</f>
        <v/>
      </c>
      <c r="U818" s="207"/>
      <c r="V818" s="208" t="e">
        <f>IF(C818="",NA(),IF(OR(C818="Smelter not listed",C818="Smelter not yet identified"),MATCH($B818&amp;$D818,'[3]Smelter Look-up'!$J:$J,0),MATCH($B818&amp;$C818,'[3]Smelter Look-up'!$J:$J,0)))</f>
        <v>#N/A</v>
      </c>
      <c r="X818" s="83">
        <f t="shared" si="37"/>
        <v>0</v>
      </c>
      <c r="AB818" s="84" t="str">
        <f t="shared" si="38"/>
        <v/>
      </c>
    </row>
    <row r="819" spans="1:28" s="83" customFormat="1" ht="20.25" customHeight="1">
      <c r="A819" s="206"/>
      <c r="B819" s="198" t="s">
        <v>236</v>
      </c>
      <c r="C819" s="199" t="s">
        <v>236</v>
      </c>
      <c r="D819" s="200"/>
      <c r="E819" s="198" t="s">
        <v>236</v>
      </c>
      <c r="F819" s="198" t="s">
        <v>236</v>
      </c>
      <c r="G819" s="198" t="s">
        <v>236</v>
      </c>
      <c r="H819" s="201" t="s">
        <v>236</v>
      </c>
      <c r="I819" s="202" t="s">
        <v>236</v>
      </c>
      <c r="J819" s="202" t="s">
        <v>236</v>
      </c>
      <c r="K819" s="203"/>
      <c r="L819" s="203"/>
      <c r="M819" s="203"/>
      <c r="N819" s="203"/>
      <c r="O819" s="203"/>
      <c r="P819" s="204"/>
      <c r="Q819" s="205"/>
      <c r="R819" s="198" t="s">
        <v>236</v>
      </c>
      <c r="S819" s="206" t="str">
        <f t="shared" ca="1" si="39"/>
        <v/>
      </c>
      <c r="T819" s="206" t="str">
        <f ca="1">IF(B819="","",IF(ISERROR(MATCH($J819,[3]SorP!$B$1:$B$6230,0)),"",INDIRECT("'SorP'!$A$"&amp;MATCH($J819,[3]SorP!$B$1:$B$6230,0))))</f>
        <v/>
      </c>
      <c r="U819" s="207"/>
      <c r="V819" s="208" t="e">
        <f>IF(C819="",NA(),IF(OR(C819="Smelter not listed",C819="Smelter not yet identified"),MATCH($B819&amp;$D819,'[3]Smelter Look-up'!$J:$J,0),MATCH($B819&amp;$C819,'[3]Smelter Look-up'!$J:$J,0)))</f>
        <v>#N/A</v>
      </c>
      <c r="X819" s="83">
        <f t="shared" si="37"/>
        <v>0</v>
      </c>
      <c r="AB819" s="84" t="str">
        <f t="shared" si="38"/>
        <v/>
      </c>
    </row>
    <row r="820" spans="1:28" s="83" customFormat="1" ht="20.25" customHeight="1">
      <c r="A820" s="206"/>
      <c r="B820" s="198" t="s">
        <v>236</v>
      </c>
      <c r="C820" s="199" t="s">
        <v>236</v>
      </c>
      <c r="D820" s="200"/>
      <c r="E820" s="198" t="s">
        <v>236</v>
      </c>
      <c r="F820" s="198" t="s">
        <v>236</v>
      </c>
      <c r="G820" s="198" t="s">
        <v>236</v>
      </c>
      <c r="H820" s="201" t="s">
        <v>236</v>
      </c>
      <c r="I820" s="202" t="s">
        <v>236</v>
      </c>
      <c r="J820" s="202" t="s">
        <v>236</v>
      </c>
      <c r="K820" s="203"/>
      <c r="L820" s="203"/>
      <c r="M820" s="203"/>
      <c r="N820" s="203"/>
      <c r="O820" s="203"/>
      <c r="P820" s="204"/>
      <c r="Q820" s="205"/>
      <c r="R820" s="198" t="s">
        <v>236</v>
      </c>
      <c r="S820" s="206" t="str">
        <f t="shared" ca="1" si="39"/>
        <v/>
      </c>
      <c r="T820" s="206" t="str">
        <f ca="1">IF(B820="","",IF(ISERROR(MATCH($J820,[3]SorP!$B$1:$B$6230,0)),"",INDIRECT("'SorP'!$A$"&amp;MATCH($J820,[3]SorP!$B$1:$B$6230,0))))</f>
        <v/>
      </c>
      <c r="U820" s="207"/>
      <c r="V820" s="208" t="e">
        <f>IF(C820="",NA(),IF(OR(C820="Smelter not listed",C820="Smelter not yet identified"),MATCH($B820&amp;$D820,'[3]Smelter Look-up'!$J:$J,0),MATCH($B820&amp;$C820,'[3]Smelter Look-up'!$J:$J,0)))</f>
        <v>#N/A</v>
      </c>
      <c r="X820" s="83">
        <f t="shared" si="37"/>
        <v>0</v>
      </c>
      <c r="AB820" s="84" t="str">
        <f t="shared" si="38"/>
        <v/>
      </c>
    </row>
    <row r="821" spans="1:28" s="83" customFormat="1" ht="20.25" customHeight="1">
      <c r="A821" s="206"/>
      <c r="B821" s="198" t="s">
        <v>236</v>
      </c>
      <c r="C821" s="199" t="s">
        <v>236</v>
      </c>
      <c r="D821" s="200"/>
      <c r="E821" s="198" t="s">
        <v>236</v>
      </c>
      <c r="F821" s="198" t="s">
        <v>236</v>
      </c>
      <c r="G821" s="198" t="s">
        <v>236</v>
      </c>
      <c r="H821" s="201" t="s">
        <v>236</v>
      </c>
      <c r="I821" s="202" t="s">
        <v>236</v>
      </c>
      <c r="J821" s="202" t="s">
        <v>236</v>
      </c>
      <c r="K821" s="203"/>
      <c r="L821" s="203"/>
      <c r="M821" s="203"/>
      <c r="N821" s="203"/>
      <c r="O821" s="203"/>
      <c r="P821" s="204"/>
      <c r="Q821" s="205"/>
      <c r="R821" s="198" t="s">
        <v>236</v>
      </c>
      <c r="S821" s="206" t="str">
        <f t="shared" ca="1" si="39"/>
        <v/>
      </c>
      <c r="T821" s="206" t="str">
        <f ca="1">IF(B821="","",IF(ISERROR(MATCH($J821,[3]SorP!$B$1:$B$6230,0)),"",INDIRECT("'SorP'!$A$"&amp;MATCH($J821,[3]SorP!$B$1:$B$6230,0))))</f>
        <v/>
      </c>
      <c r="U821" s="207"/>
      <c r="V821" s="208" t="e">
        <f>IF(C821="",NA(),IF(OR(C821="Smelter not listed",C821="Smelter not yet identified"),MATCH($B821&amp;$D821,'[3]Smelter Look-up'!$J:$J,0),MATCH($B821&amp;$C821,'[3]Smelter Look-up'!$J:$J,0)))</f>
        <v>#N/A</v>
      </c>
      <c r="X821" s="83">
        <f t="shared" si="37"/>
        <v>0</v>
      </c>
      <c r="AB821" s="84" t="str">
        <f t="shared" si="38"/>
        <v/>
      </c>
    </row>
    <row r="822" spans="1:28" s="83" customFormat="1" ht="20.25" customHeight="1">
      <c r="A822" s="206"/>
      <c r="B822" s="198" t="s">
        <v>236</v>
      </c>
      <c r="C822" s="199" t="s">
        <v>236</v>
      </c>
      <c r="D822" s="200"/>
      <c r="E822" s="198" t="s">
        <v>236</v>
      </c>
      <c r="F822" s="198" t="s">
        <v>236</v>
      </c>
      <c r="G822" s="198" t="s">
        <v>236</v>
      </c>
      <c r="H822" s="201" t="s">
        <v>236</v>
      </c>
      <c r="I822" s="202" t="s">
        <v>236</v>
      </c>
      <c r="J822" s="202" t="s">
        <v>236</v>
      </c>
      <c r="K822" s="203"/>
      <c r="L822" s="203"/>
      <c r="M822" s="203"/>
      <c r="N822" s="203"/>
      <c r="O822" s="203"/>
      <c r="P822" s="204"/>
      <c r="Q822" s="205"/>
      <c r="R822" s="198" t="s">
        <v>236</v>
      </c>
      <c r="S822" s="206" t="str">
        <f t="shared" ca="1" si="39"/>
        <v/>
      </c>
      <c r="T822" s="206" t="str">
        <f ca="1">IF(B822="","",IF(ISERROR(MATCH($J822,[3]SorP!$B$1:$B$6230,0)),"",INDIRECT("'SorP'!$A$"&amp;MATCH($J822,[3]SorP!$B$1:$B$6230,0))))</f>
        <v/>
      </c>
      <c r="U822" s="207"/>
      <c r="V822" s="208" t="e">
        <f>IF(C822="",NA(),IF(OR(C822="Smelter not listed",C822="Smelter not yet identified"),MATCH($B822&amp;$D822,'[3]Smelter Look-up'!$J:$J,0),MATCH($B822&amp;$C822,'[3]Smelter Look-up'!$J:$J,0)))</f>
        <v>#N/A</v>
      </c>
      <c r="X822" s="83">
        <f t="shared" si="37"/>
        <v>0</v>
      </c>
      <c r="AB822" s="84" t="str">
        <f t="shared" si="38"/>
        <v/>
      </c>
    </row>
    <row r="823" spans="1:28" s="83" customFormat="1" ht="20.25" customHeight="1">
      <c r="A823" s="206"/>
      <c r="B823" s="198" t="s">
        <v>236</v>
      </c>
      <c r="C823" s="199" t="s">
        <v>236</v>
      </c>
      <c r="D823" s="200"/>
      <c r="E823" s="198" t="s">
        <v>236</v>
      </c>
      <c r="F823" s="198" t="s">
        <v>236</v>
      </c>
      <c r="G823" s="198" t="s">
        <v>236</v>
      </c>
      <c r="H823" s="201" t="s">
        <v>236</v>
      </c>
      <c r="I823" s="202" t="s">
        <v>236</v>
      </c>
      <c r="J823" s="202" t="s">
        <v>236</v>
      </c>
      <c r="K823" s="203"/>
      <c r="L823" s="203"/>
      <c r="M823" s="203"/>
      <c r="N823" s="203"/>
      <c r="O823" s="203"/>
      <c r="P823" s="204"/>
      <c r="Q823" s="205"/>
      <c r="R823" s="198" t="s">
        <v>236</v>
      </c>
      <c r="S823" s="206" t="str">
        <f t="shared" ca="1" si="39"/>
        <v/>
      </c>
      <c r="T823" s="206" t="str">
        <f ca="1">IF(B823="","",IF(ISERROR(MATCH($J823,[3]SorP!$B$1:$B$6230,0)),"",INDIRECT("'SorP'!$A$"&amp;MATCH($J823,[3]SorP!$B$1:$B$6230,0))))</f>
        <v/>
      </c>
      <c r="U823" s="207"/>
      <c r="V823" s="208" t="e">
        <f>IF(C823="",NA(),IF(OR(C823="Smelter not listed",C823="Smelter not yet identified"),MATCH($B823&amp;$D823,'[3]Smelter Look-up'!$J:$J,0),MATCH($B823&amp;$C823,'[3]Smelter Look-up'!$J:$J,0)))</f>
        <v>#N/A</v>
      </c>
      <c r="X823" s="83">
        <f t="shared" si="37"/>
        <v>0</v>
      </c>
      <c r="AB823" s="84" t="str">
        <f t="shared" si="38"/>
        <v/>
      </c>
    </row>
    <row r="824" spans="1:28" s="83" customFormat="1" ht="20.25" customHeight="1">
      <c r="A824" s="206"/>
      <c r="B824" s="198" t="s">
        <v>236</v>
      </c>
      <c r="C824" s="199" t="s">
        <v>236</v>
      </c>
      <c r="D824" s="200"/>
      <c r="E824" s="198" t="s">
        <v>236</v>
      </c>
      <c r="F824" s="198" t="s">
        <v>236</v>
      </c>
      <c r="G824" s="198" t="s">
        <v>236</v>
      </c>
      <c r="H824" s="201" t="s">
        <v>236</v>
      </c>
      <c r="I824" s="202" t="s">
        <v>236</v>
      </c>
      <c r="J824" s="202" t="s">
        <v>236</v>
      </c>
      <c r="K824" s="203"/>
      <c r="L824" s="203"/>
      <c r="M824" s="203"/>
      <c r="N824" s="203"/>
      <c r="O824" s="203"/>
      <c r="P824" s="204"/>
      <c r="Q824" s="205"/>
      <c r="R824" s="198" t="s">
        <v>236</v>
      </c>
      <c r="S824" s="206" t="str">
        <f t="shared" ca="1" si="39"/>
        <v/>
      </c>
      <c r="T824" s="206" t="str">
        <f ca="1">IF(B824="","",IF(ISERROR(MATCH($J824,[3]SorP!$B$1:$B$6230,0)),"",INDIRECT("'SorP'!$A$"&amp;MATCH($J824,[3]SorP!$B$1:$B$6230,0))))</f>
        <v/>
      </c>
      <c r="U824" s="207"/>
      <c r="V824" s="208" t="e">
        <f>IF(C824="",NA(),IF(OR(C824="Smelter not listed",C824="Smelter not yet identified"),MATCH($B824&amp;$D824,'[3]Smelter Look-up'!$J:$J,0),MATCH($B824&amp;$C824,'[3]Smelter Look-up'!$J:$J,0)))</f>
        <v>#N/A</v>
      </c>
      <c r="X824" s="83">
        <f t="shared" si="37"/>
        <v>0</v>
      </c>
      <c r="AB824" s="84" t="str">
        <f t="shared" si="38"/>
        <v/>
      </c>
    </row>
    <row r="825" spans="1:28" s="83" customFormat="1" ht="20.25" customHeight="1">
      <c r="A825" s="206"/>
      <c r="B825" s="198" t="s">
        <v>236</v>
      </c>
      <c r="C825" s="199" t="s">
        <v>236</v>
      </c>
      <c r="D825" s="200"/>
      <c r="E825" s="198" t="s">
        <v>236</v>
      </c>
      <c r="F825" s="198" t="s">
        <v>236</v>
      </c>
      <c r="G825" s="198" t="s">
        <v>236</v>
      </c>
      <c r="H825" s="201" t="s">
        <v>236</v>
      </c>
      <c r="I825" s="202" t="s">
        <v>236</v>
      </c>
      <c r="J825" s="202" t="s">
        <v>236</v>
      </c>
      <c r="K825" s="203"/>
      <c r="L825" s="203"/>
      <c r="M825" s="203"/>
      <c r="N825" s="203"/>
      <c r="O825" s="203"/>
      <c r="P825" s="204"/>
      <c r="Q825" s="205"/>
      <c r="R825" s="198" t="s">
        <v>236</v>
      </c>
      <c r="S825" s="206" t="str">
        <f t="shared" ca="1" si="39"/>
        <v/>
      </c>
      <c r="T825" s="206" t="str">
        <f ca="1">IF(B825="","",IF(ISERROR(MATCH($J825,[3]SorP!$B$1:$B$6230,0)),"",INDIRECT("'SorP'!$A$"&amp;MATCH($J825,[3]SorP!$B$1:$B$6230,0))))</f>
        <v/>
      </c>
      <c r="U825" s="207"/>
      <c r="V825" s="208" t="e">
        <f>IF(C825="",NA(),IF(OR(C825="Smelter not listed",C825="Smelter not yet identified"),MATCH($B825&amp;$D825,'[3]Smelter Look-up'!$J:$J,0),MATCH($B825&amp;$C825,'[3]Smelter Look-up'!$J:$J,0)))</f>
        <v>#N/A</v>
      </c>
      <c r="X825" s="83">
        <f t="shared" si="37"/>
        <v>0</v>
      </c>
      <c r="AB825" s="84" t="str">
        <f t="shared" si="38"/>
        <v/>
      </c>
    </row>
    <row r="826" spans="1:28" s="83" customFormat="1" ht="20.25" customHeight="1">
      <c r="A826" s="206"/>
      <c r="B826" s="198" t="s">
        <v>236</v>
      </c>
      <c r="C826" s="199" t="s">
        <v>236</v>
      </c>
      <c r="D826" s="200"/>
      <c r="E826" s="198" t="s">
        <v>236</v>
      </c>
      <c r="F826" s="198" t="s">
        <v>236</v>
      </c>
      <c r="G826" s="198" t="s">
        <v>236</v>
      </c>
      <c r="H826" s="201" t="s">
        <v>236</v>
      </c>
      <c r="I826" s="202" t="s">
        <v>236</v>
      </c>
      <c r="J826" s="202" t="s">
        <v>236</v>
      </c>
      <c r="K826" s="203"/>
      <c r="L826" s="203"/>
      <c r="M826" s="203"/>
      <c r="N826" s="203"/>
      <c r="O826" s="203"/>
      <c r="P826" s="204"/>
      <c r="Q826" s="205"/>
      <c r="R826" s="198" t="s">
        <v>236</v>
      </c>
      <c r="S826" s="206" t="str">
        <f t="shared" ca="1" si="39"/>
        <v/>
      </c>
      <c r="T826" s="206" t="str">
        <f ca="1">IF(B826="","",IF(ISERROR(MATCH($J826,[3]SorP!$B$1:$B$6230,0)),"",INDIRECT("'SorP'!$A$"&amp;MATCH($J826,[3]SorP!$B$1:$B$6230,0))))</f>
        <v/>
      </c>
      <c r="U826" s="207"/>
      <c r="V826" s="208" t="e">
        <f>IF(C826="",NA(),IF(OR(C826="Smelter not listed",C826="Smelter not yet identified"),MATCH($B826&amp;$D826,'[3]Smelter Look-up'!$J:$J,0),MATCH($B826&amp;$C826,'[3]Smelter Look-up'!$J:$J,0)))</f>
        <v>#N/A</v>
      </c>
      <c r="X826" s="83">
        <f t="shared" si="37"/>
        <v>0</v>
      </c>
      <c r="AB826" s="84" t="str">
        <f t="shared" si="38"/>
        <v/>
      </c>
    </row>
    <row r="827" spans="1:28" s="83" customFormat="1" ht="20.25" customHeight="1">
      <c r="A827" s="206"/>
      <c r="B827" s="198" t="s">
        <v>236</v>
      </c>
      <c r="C827" s="199" t="s">
        <v>236</v>
      </c>
      <c r="D827" s="200"/>
      <c r="E827" s="198" t="s">
        <v>236</v>
      </c>
      <c r="F827" s="198" t="s">
        <v>236</v>
      </c>
      <c r="G827" s="198" t="s">
        <v>236</v>
      </c>
      <c r="H827" s="201" t="s">
        <v>236</v>
      </c>
      <c r="I827" s="202" t="s">
        <v>236</v>
      </c>
      <c r="J827" s="202" t="s">
        <v>236</v>
      </c>
      <c r="K827" s="203"/>
      <c r="L827" s="203"/>
      <c r="M827" s="203"/>
      <c r="N827" s="203"/>
      <c r="O827" s="203"/>
      <c r="P827" s="204"/>
      <c r="Q827" s="205"/>
      <c r="R827" s="198" t="s">
        <v>236</v>
      </c>
      <c r="S827" s="206" t="str">
        <f t="shared" ca="1" si="39"/>
        <v/>
      </c>
      <c r="T827" s="206" t="str">
        <f ca="1">IF(B827="","",IF(ISERROR(MATCH($J827,[3]SorP!$B$1:$B$6230,0)),"",INDIRECT("'SorP'!$A$"&amp;MATCH($J827,[3]SorP!$B$1:$B$6230,0))))</f>
        <v/>
      </c>
      <c r="U827" s="207"/>
      <c r="V827" s="208" t="e">
        <f>IF(C827="",NA(),IF(OR(C827="Smelter not listed",C827="Smelter not yet identified"),MATCH($B827&amp;$D827,'[3]Smelter Look-up'!$J:$J,0),MATCH($B827&amp;$C827,'[3]Smelter Look-up'!$J:$J,0)))</f>
        <v>#N/A</v>
      </c>
      <c r="X827" s="83">
        <f t="shared" si="37"/>
        <v>0</v>
      </c>
      <c r="AB827" s="84" t="str">
        <f t="shared" si="38"/>
        <v/>
      </c>
    </row>
    <row r="828" spans="1:28" s="83" customFormat="1" ht="20.25" customHeight="1">
      <c r="A828" s="206"/>
      <c r="B828" s="198" t="s">
        <v>236</v>
      </c>
      <c r="C828" s="199" t="s">
        <v>236</v>
      </c>
      <c r="D828" s="200"/>
      <c r="E828" s="198" t="s">
        <v>236</v>
      </c>
      <c r="F828" s="198" t="s">
        <v>236</v>
      </c>
      <c r="G828" s="198" t="s">
        <v>236</v>
      </c>
      <c r="H828" s="201" t="s">
        <v>236</v>
      </c>
      <c r="I828" s="202" t="s">
        <v>236</v>
      </c>
      <c r="J828" s="202" t="s">
        <v>236</v>
      </c>
      <c r="K828" s="203"/>
      <c r="L828" s="203"/>
      <c r="M828" s="203"/>
      <c r="N828" s="203"/>
      <c r="O828" s="203"/>
      <c r="P828" s="204"/>
      <c r="Q828" s="205"/>
      <c r="R828" s="198" t="s">
        <v>236</v>
      </c>
      <c r="S828" s="206" t="str">
        <f t="shared" ca="1" si="39"/>
        <v/>
      </c>
      <c r="T828" s="206" t="str">
        <f ca="1">IF(B828="","",IF(ISERROR(MATCH($J828,[3]SorP!$B$1:$B$6230,0)),"",INDIRECT("'SorP'!$A$"&amp;MATCH($J828,[3]SorP!$B$1:$B$6230,0))))</f>
        <v/>
      </c>
      <c r="U828" s="207"/>
      <c r="V828" s="208" t="e">
        <f>IF(C828="",NA(),IF(OR(C828="Smelter not listed",C828="Smelter not yet identified"),MATCH($B828&amp;$D828,'[3]Smelter Look-up'!$J:$J,0),MATCH($B828&amp;$C828,'[3]Smelter Look-up'!$J:$J,0)))</f>
        <v>#N/A</v>
      </c>
      <c r="X828" s="83">
        <f t="shared" si="37"/>
        <v>0</v>
      </c>
      <c r="AB828" s="84" t="str">
        <f t="shared" si="38"/>
        <v/>
      </c>
    </row>
    <row r="829" spans="1:28" s="83" customFormat="1" ht="20.25" customHeight="1">
      <c r="A829" s="206"/>
      <c r="B829" s="198" t="s">
        <v>236</v>
      </c>
      <c r="C829" s="199" t="s">
        <v>236</v>
      </c>
      <c r="D829" s="200"/>
      <c r="E829" s="198" t="s">
        <v>236</v>
      </c>
      <c r="F829" s="198" t="s">
        <v>236</v>
      </c>
      <c r="G829" s="198" t="s">
        <v>236</v>
      </c>
      <c r="H829" s="201" t="s">
        <v>236</v>
      </c>
      <c r="I829" s="202" t="s">
        <v>236</v>
      </c>
      <c r="J829" s="202" t="s">
        <v>236</v>
      </c>
      <c r="K829" s="203"/>
      <c r="L829" s="203"/>
      <c r="M829" s="203"/>
      <c r="N829" s="203"/>
      <c r="O829" s="203"/>
      <c r="P829" s="204"/>
      <c r="Q829" s="205"/>
      <c r="R829" s="198" t="s">
        <v>236</v>
      </c>
      <c r="S829" s="206" t="str">
        <f t="shared" ca="1" si="39"/>
        <v/>
      </c>
      <c r="T829" s="206" t="str">
        <f ca="1">IF(B829="","",IF(ISERROR(MATCH($J829,[3]SorP!$B$1:$B$6230,0)),"",INDIRECT("'SorP'!$A$"&amp;MATCH($J829,[3]SorP!$B$1:$B$6230,0))))</f>
        <v/>
      </c>
      <c r="U829" s="207"/>
      <c r="V829" s="208" t="e">
        <f>IF(C829="",NA(),IF(OR(C829="Smelter not listed",C829="Smelter not yet identified"),MATCH($B829&amp;$D829,'[3]Smelter Look-up'!$J:$J,0),MATCH($B829&amp;$C829,'[3]Smelter Look-up'!$J:$J,0)))</f>
        <v>#N/A</v>
      </c>
      <c r="X829" s="83">
        <f t="shared" si="37"/>
        <v>0</v>
      </c>
      <c r="AB829" s="84" t="str">
        <f t="shared" si="38"/>
        <v/>
      </c>
    </row>
    <row r="830" spans="1:28" s="83" customFormat="1" ht="20.25" customHeight="1">
      <c r="A830" s="206"/>
      <c r="B830" s="198" t="s">
        <v>236</v>
      </c>
      <c r="C830" s="199" t="s">
        <v>236</v>
      </c>
      <c r="D830" s="200"/>
      <c r="E830" s="198" t="s">
        <v>236</v>
      </c>
      <c r="F830" s="198" t="s">
        <v>236</v>
      </c>
      <c r="G830" s="198" t="s">
        <v>236</v>
      </c>
      <c r="H830" s="201" t="s">
        <v>236</v>
      </c>
      <c r="I830" s="202" t="s">
        <v>236</v>
      </c>
      <c r="J830" s="202" t="s">
        <v>236</v>
      </c>
      <c r="K830" s="203"/>
      <c r="L830" s="203"/>
      <c r="M830" s="203"/>
      <c r="N830" s="203"/>
      <c r="O830" s="203"/>
      <c r="P830" s="204"/>
      <c r="Q830" s="205"/>
      <c r="R830" s="198" t="s">
        <v>236</v>
      </c>
      <c r="S830" s="206" t="str">
        <f t="shared" ca="1" si="39"/>
        <v/>
      </c>
      <c r="T830" s="206" t="str">
        <f ca="1">IF(B830="","",IF(ISERROR(MATCH($J830,[3]SorP!$B$1:$B$6230,0)),"",INDIRECT("'SorP'!$A$"&amp;MATCH($J830,[3]SorP!$B$1:$B$6230,0))))</f>
        <v/>
      </c>
      <c r="U830" s="207"/>
      <c r="V830" s="208" t="e">
        <f>IF(C830="",NA(),IF(OR(C830="Smelter not listed",C830="Smelter not yet identified"),MATCH($B830&amp;$D830,'[3]Smelter Look-up'!$J:$J,0),MATCH($B830&amp;$C830,'[3]Smelter Look-up'!$J:$J,0)))</f>
        <v>#N/A</v>
      </c>
      <c r="X830" s="83">
        <f t="shared" si="37"/>
        <v>0</v>
      </c>
      <c r="AB830" s="84" t="str">
        <f t="shared" si="38"/>
        <v/>
      </c>
    </row>
    <row r="831" spans="1:28" s="83" customFormat="1" ht="20.25" customHeight="1">
      <c r="A831" s="206"/>
      <c r="B831" s="198" t="s">
        <v>236</v>
      </c>
      <c r="C831" s="199" t="s">
        <v>236</v>
      </c>
      <c r="D831" s="200"/>
      <c r="E831" s="198" t="s">
        <v>236</v>
      </c>
      <c r="F831" s="198" t="s">
        <v>236</v>
      </c>
      <c r="G831" s="198" t="s">
        <v>236</v>
      </c>
      <c r="H831" s="201" t="s">
        <v>236</v>
      </c>
      <c r="I831" s="202" t="s">
        <v>236</v>
      </c>
      <c r="J831" s="202" t="s">
        <v>236</v>
      </c>
      <c r="K831" s="203"/>
      <c r="L831" s="203"/>
      <c r="M831" s="203"/>
      <c r="N831" s="203"/>
      <c r="O831" s="203"/>
      <c r="P831" s="204"/>
      <c r="Q831" s="205"/>
      <c r="R831" s="198" t="s">
        <v>236</v>
      </c>
      <c r="S831" s="206" t="str">
        <f t="shared" ca="1" si="39"/>
        <v/>
      </c>
      <c r="T831" s="206" t="str">
        <f ca="1">IF(B831="","",IF(ISERROR(MATCH($J831,[3]SorP!$B$1:$B$6230,0)),"",INDIRECT("'SorP'!$A$"&amp;MATCH($J831,[3]SorP!$B$1:$B$6230,0))))</f>
        <v/>
      </c>
      <c r="U831" s="207"/>
      <c r="V831" s="208" t="e">
        <f>IF(C831="",NA(),IF(OR(C831="Smelter not listed",C831="Smelter not yet identified"),MATCH($B831&amp;$D831,'[3]Smelter Look-up'!$J:$J,0),MATCH($B831&amp;$C831,'[3]Smelter Look-up'!$J:$J,0)))</f>
        <v>#N/A</v>
      </c>
      <c r="X831" s="83">
        <f t="shared" si="37"/>
        <v>0</v>
      </c>
      <c r="AB831" s="84" t="str">
        <f t="shared" si="38"/>
        <v/>
      </c>
    </row>
    <row r="832" spans="1:28" s="83" customFormat="1" ht="20.25" customHeight="1">
      <c r="A832" s="206"/>
      <c r="B832" s="198" t="s">
        <v>236</v>
      </c>
      <c r="C832" s="199" t="s">
        <v>236</v>
      </c>
      <c r="D832" s="200"/>
      <c r="E832" s="198" t="s">
        <v>236</v>
      </c>
      <c r="F832" s="198" t="s">
        <v>236</v>
      </c>
      <c r="G832" s="198" t="s">
        <v>236</v>
      </c>
      <c r="H832" s="201" t="s">
        <v>236</v>
      </c>
      <c r="I832" s="202" t="s">
        <v>236</v>
      </c>
      <c r="J832" s="202" t="s">
        <v>236</v>
      </c>
      <c r="K832" s="203"/>
      <c r="L832" s="203"/>
      <c r="M832" s="203"/>
      <c r="N832" s="203"/>
      <c r="O832" s="203"/>
      <c r="P832" s="204"/>
      <c r="Q832" s="205"/>
      <c r="R832" s="198" t="s">
        <v>236</v>
      </c>
      <c r="S832" s="206" t="str">
        <f t="shared" ca="1" si="39"/>
        <v/>
      </c>
      <c r="T832" s="206" t="str">
        <f ca="1">IF(B832="","",IF(ISERROR(MATCH($J832,[3]SorP!$B$1:$B$6230,0)),"",INDIRECT("'SorP'!$A$"&amp;MATCH($J832,[3]SorP!$B$1:$B$6230,0))))</f>
        <v/>
      </c>
      <c r="U832" s="207"/>
      <c r="V832" s="208" t="e">
        <f>IF(C832="",NA(),IF(OR(C832="Smelter not listed",C832="Smelter not yet identified"),MATCH($B832&amp;$D832,'[3]Smelter Look-up'!$J:$J,0),MATCH($B832&amp;$C832,'[3]Smelter Look-up'!$J:$J,0)))</f>
        <v>#N/A</v>
      </c>
      <c r="X832" s="83">
        <f t="shared" si="37"/>
        <v>0</v>
      </c>
      <c r="AB832" s="84" t="str">
        <f t="shared" si="38"/>
        <v/>
      </c>
    </row>
    <row r="833" spans="1:28" s="83" customFormat="1" ht="20.25" customHeight="1">
      <c r="A833" s="206"/>
      <c r="B833" s="198" t="s">
        <v>236</v>
      </c>
      <c r="C833" s="199" t="s">
        <v>236</v>
      </c>
      <c r="D833" s="200"/>
      <c r="E833" s="198" t="s">
        <v>236</v>
      </c>
      <c r="F833" s="198" t="s">
        <v>236</v>
      </c>
      <c r="G833" s="198" t="s">
        <v>236</v>
      </c>
      <c r="H833" s="201" t="s">
        <v>236</v>
      </c>
      <c r="I833" s="202" t="s">
        <v>236</v>
      </c>
      <c r="J833" s="202" t="s">
        <v>236</v>
      </c>
      <c r="K833" s="203"/>
      <c r="L833" s="203"/>
      <c r="M833" s="203"/>
      <c r="N833" s="203"/>
      <c r="O833" s="203"/>
      <c r="P833" s="204"/>
      <c r="Q833" s="205"/>
      <c r="R833" s="198" t="s">
        <v>236</v>
      </c>
      <c r="S833" s="206" t="str">
        <f t="shared" ca="1" si="39"/>
        <v/>
      </c>
      <c r="T833" s="206" t="str">
        <f ca="1">IF(B833="","",IF(ISERROR(MATCH($J833,[3]SorP!$B$1:$B$6230,0)),"",INDIRECT("'SorP'!$A$"&amp;MATCH($J833,[3]SorP!$B$1:$B$6230,0))))</f>
        <v/>
      </c>
      <c r="U833" s="207"/>
      <c r="V833" s="208" t="e">
        <f>IF(C833="",NA(),IF(OR(C833="Smelter not listed",C833="Smelter not yet identified"),MATCH($B833&amp;$D833,'[3]Smelter Look-up'!$J:$J,0),MATCH($B833&amp;$C833,'[3]Smelter Look-up'!$J:$J,0)))</f>
        <v>#N/A</v>
      </c>
      <c r="X833" s="83">
        <f t="shared" si="37"/>
        <v>0</v>
      </c>
      <c r="AB833" s="84" t="str">
        <f t="shared" si="38"/>
        <v/>
      </c>
    </row>
    <row r="834" spans="1:28" s="83" customFormat="1" ht="20.25" customHeight="1">
      <c r="A834" s="206"/>
      <c r="B834" s="198" t="s">
        <v>236</v>
      </c>
      <c r="C834" s="199" t="s">
        <v>236</v>
      </c>
      <c r="D834" s="200"/>
      <c r="E834" s="198" t="s">
        <v>236</v>
      </c>
      <c r="F834" s="198" t="s">
        <v>236</v>
      </c>
      <c r="G834" s="198" t="s">
        <v>236</v>
      </c>
      <c r="H834" s="201" t="s">
        <v>236</v>
      </c>
      <c r="I834" s="202" t="s">
        <v>236</v>
      </c>
      <c r="J834" s="202" t="s">
        <v>236</v>
      </c>
      <c r="K834" s="203"/>
      <c r="L834" s="203"/>
      <c r="M834" s="203"/>
      <c r="N834" s="203"/>
      <c r="O834" s="203"/>
      <c r="P834" s="204"/>
      <c r="Q834" s="205"/>
      <c r="R834" s="198" t="s">
        <v>236</v>
      </c>
      <c r="S834" s="206" t="str">
        <f t="shared" ca="1" si="39"/>
        <v/>
      </c>
      <c r="T834" s="206" t="str">
        <f ca="1">IF(B834="","",IF(ISERROR(MATCH($J834,[3]SorP!$B$1:$B$6230,0)),"",INDIRECT("'SorP'!$A$"&amp;MATCH($J834,[3]SorP!$B$1:$B$6230,0))))</f>
        <v/>
      </c>
      <c r="U834" s="207"/>
      <c r="V834" s="208" t="e">
        <f>IF(C834="",NA(),IF(OR(C834="Smelter not listed",C834="Smelter not yet identified"),MATCH($B834&amp;$D834,'[3]Smelter Look-up'!$J:$J,0),MATCH($B834&amp;$C834,'[3]Smelter Look-up'!$J:$J,0)))</f>
        <v>#N/A</v>
      </c>
      <c r="X834" s="83">
        <f t="shared" si="37"/>
        <v>0</v>
      </c>
      <c r="AB834" s="84" t="str">
        <f t="shared" si="38"/>
        <v/>
      </c>
    </row>
    <row r="835" spans="1:28" s="83" customFormat="1" ht="20.25" customHeight="1">
      <c r="A835" s="206"/>
      <c r="B835" s="198" t="s">
        <v>236</v>
      </c>
      <c r="C835" s="199" t="s">
        <v>236</v>
      </c>
      <c r="D835" s="200"/>
      <c r="E835" s="198" t="s">
        <v>236</v>
      </c>
      <c r="F835" s="198" t="s">
        <v>236</v>
      </c>
      <c r="G835" s="198" t="s">
        <v>236</v>
      </c>
      <c r="H835" s="201" t="s">
        <v>236</v>
      </c>
      <c r="I835" s="202" t="s">
        <v>236</v>
      </c>
      <c r="J835" s="202" t="s">
        <v>236</v>
      </c>
      <c r="K835" s="203"/>
      <c r="L835" s="203"/>
      <c r="M835" s="203"/>
      <c r="N835" s="203"/>
      <c r="O835" s="203"/>
      <c r="P835" s="204"/>
      <c r="Q835" s="205"/>
      <c r="R835" s="198" t="s">
        <v>236</v>
      </c>
      <c r="S835" s="206" t="str">
        <f t="shared" ca="1" si="39"/>
        <v/>
      </c>
      <c r="T835" s="206" t="str">
        <f ca="1">IF(B835="","",IF(ISERROR(MATCH($J835,[3]SorP!$B$1:$B$6230,0)),"",INDIRECT("'SorP'!$A$"&amp;MATCH($J835,[3]SorP!$B$1:$B$6230,0))))</f>
        <v/>
      </c>
      <c r="U835" s="207"/>
      <c r="V835" s="208" t="e">
        <f>IF(C835="",NA(),IF(OR(C835="Smelter not listed",C835="Smelter not yet identified"),MATCH($B835&amp;$D835,'[3]Smelter Look-up'!$J:$J,0),MATCH($B835&amp;$C835,'[3]Smelter Look-up'!$J:$J,0)))</f>
        <v>#N/A</v>
      </c>
      <c r="X835" s="83">
        <f t="shared" si="37"/>
        <v>0</v>
      </c>
      <c r="AB835" s="84" t="str">
        <f t="shared" si="38"/>
        <v/>
      </c>
    </row>
    <row r="836" spans="1:28" s="83" customFormat="1" ht="20.25" customHeight="1">
      <c r="A836" s="206"/>
      <c r="B836" s="198" t="s">
        <v>236</v>
      </c>
      <c r="C836" s="199" t="s">
        <v>236</v>
      </c>
      <c r="D836" s="200"/>
      <c r="E836" s="198" t="s">
        <v>236</v>
      </c>
      <c r="F836" s="198" t="s">
        <v>236</v>
      </c>
      <c r="G836" s="198" t="s">
        <v>236</v>
      </c>
      <c r="H836" s="201" t="s">
        <v>236</v>
      </c>
      <c r="I836" s="202" t="s">
        <v>236</v>
      </c>
      <c r="J836" s="202" t="s">
        <v>236</v>
      </c>
      <c r="K836" s="203"/>
      <c r="L836" s="203"/>
      <c r="M836" s="203"/>
      <c r="N836" s="203"/>
      <c r="O836" s="203"/>
      <c r="P836" s="204"/>
      <c r="Q836" s="205"/>
      <c r="R836" s="198" t="s">
        <v>236</v>
      </c>
      <c r="S836" s="206" t="str">
        <f t="shared" ca="1" si="39"/>
        <v/>
      </c>
      <c r="T836" s="206" t="str">
        <f ca="1">IF(B836="","",IF(ISERROR(MATCH($J836,[3]SorP!$B$1:$B$6230,0)),"",INDIRECT("'SorP'!$A$"&amp;MATCH($J836,[3]SorP!$B$1:$B$6230,0))))</f>
        <v/>
      </c>
      <c r="U836" s="207"/>
      <c r="V836" s="208" t="e">
        <f>IF(C836="",NA(),IF(OR(C836="Smelter not listed",C836="Smelter not yet identified"),MATCH($B836&amp;$D836,'[3]Smelter Look-up'!$J:$J,0),MATCH($B836&amp;$C836,'[3]Smelter Look-up'!$J:$J,0)))</f>
        <v>#N/A</v>
      </c>
      <c r="X836" s="83">
        <f t="shared" si="37"/>
        <v>0</v>
      </c>
      <c r="AB836" s="84" t="str">
        <f t="shared" si="38"/>
        <v/>
      </c>
    </row>
    <row r="837" spans="1:28" s="83" customFormat="1" ht="20.25" customHeight="1">
      <c r="A837" s="206"/>
      <c r="B837" s="198" t="s">
        <v>236</v>
      </c>
      <c r="C837" s="199" t="s">
        <v>236</v>
      </c>
      <c r="D837" s="200"/>
      <c r="E837" s="198" t="s">
        <v>236</v>
      </c>
      <c r="F837" s="198" t="s">
        <v>236</v>
      </c>
      <c r="G837" s="198" t="s">
        <v>236</v>
      </c>
      <c r="H837" s="201" t="s">
        <v>236</v>
      </c>
      <c r="I837" s="202" t="s">
        <v>236</v>
      </c>
      <c r="J837" s="202" t="s">
        <v>236</v>
      </c>
      <c r="K837" s="203"/>
      <c r="L837" s="203"/>
      <c r="M837" s="203"/>
      <c r="N837" s="203"/>
      <c r="O837" s="203"/>
      <c r="P837" s="204"/>
      <c r="Q837" s="205"/>
      <c r="R837" s="198" t="s">
        <v>236</v>
      </c>
      <c r="S837" s="206" t="str">
        <f t="shared" ca="1" si="39"/>
        <v/>
      </c>
      <c r="T837" s="206" t="str">
        <f ca="1">IF(B837="","",IF(ISERROR(MATCH($J837,[3]SorP!$B$1:$B$6230,0)),"",INDIRECT("'SorP'!$A$"&amp;MATCH($J837,[3]SorP!$B$1:$B$6230,0))))</f>
        <v/>
      </c>
      <c r="U837" s="207"/>
      <c r="V837" s="208" t="e">
        <f>IF(C837="",NA(),IF(OR(C837="Smelter not listed",C837="Smelter not yet identified"),MATCH($B837&amp;$D837,'[3]Smelter Look-up'!$J:$J,0),MATCH($B837&amp;$C837,'[3]Smelter Look-up'!$J:$J,0)))</f>
        <v>#N/A</v>
      </c>
      <c r="X837" s="83">
        <f t="shared" ref="X837:X900" si="40">IF(AND(C837="Smelter not listed",OR(LEN(D837)=0,LEN(E837)=0)),1,0)</f>
        <v>0</v>
      </c>
      <c r="AB837" s="84" t="str">
        <f t="shared" ref="AB837:AB900" si="41">B837&amp;C837</f>
        <v/>
      </c>
    </row>
    <row r="838" spans="1:28" s="83" customFormat="1" ht="20.25" customHeight="1">
      <c r="A838" s="206"/>
      <c r="B838" s="198" t="s">
        <v>236</v>
      </c>
      <c r="C838" s="199" t="s">
        <v>236</v>
      </c>
      <c r="D838" s="200"/>
      <c r="E838" s="198" t="s">
        <v>236</v>
      </c>
      <c r="F838" s="198" t="s">
        <v>236</v>
      </c>
      <c r="G838" s="198" t="s">
        <v>236</v>
      </c>
      <c r="H838" s="201" t="s">
        <v>236</v>
      </c>
      <c r="I838" s="202" t="s">
        <v>236</v>
      </c>
      <c r="J838" s="202" t="s">
        <v>236</v>
      </c>
      <c r="K838" s="203"/>
      <c r="L838" s="203"/>
      <c r="M838" s="203"/>
      <c r="N838" s="203"/>
      <c r="O838" s="203"/>
      <c r="P838" s="204"/>
      <c r="Q838" s="205"/>
      <c r="R838" s="198" t="s">
        <v>236</v>
      </c>
      <c r="S838" s="206" t="str">
        <f t="shared" ca="1" si="39"/>
        <v/>
      </c>
      <c r="T838" s="206" t="str">
        <f ca="1">IF(B838="","",IF(ISERROR(MATCH($J838,[3]SorP!$B$1:$B$6230,0)),"",INDIRECT("'SorP'!$A$"&amp;MATCH($J838,[3]SorP!$B$1:$B$6230,0))))</f>
        <v/>
      </c>
      <c r="U838" s="207"/>
      <c r="V838" s="208" t="e">
        <f>IF(C838="",NA(),IF(OR(C838="Smelter not listed",C838="Smelter not yet identified"),MATCH($B838&amp;$D838,'[3]Smelter Look-up'!$J:$J,0),MATCH($B838&amp;$C838,'[3]Smelter Look-up'!$J:$J,0)))</f>
        <v>#N/A</v>
      </c>
      <c r="X838" s="83">
        <f t="shared" si="40"/>
        <v>0</v>
      </c>
      <c r="AB838" s="84" t="str">
        <f t="shared" si="41"/>
        <v/>
      </c>
    </row>
    <row r="839" spans="1:28" s="83" customFormat="1" ht="20.25" customHeight="1">
      <c r="A839" s="206"/>
      <c r="B839" s="198" t="s">
        <v>236</v>
      </c>
      <c r="C839" s="199" t="s">
        <v>236</v>
      </c>
      <c r="D839" s="200"/>
      <c r="E839" s="198" t="s">
        <v>236</v>
      </c>
      <c r="F839" s="198" t="s">
        <v>236</v>
      </c>
      <c r="G839" s="198" t="s">
        <v>236</v>
      </c>
      <c r="H839" s="201" t="s">
        <v>236</v>
      </c>
      <c r="I839" s="202" t="s">
        <v>236</v>
      </c>
      <c r="J839" s="202" t="s">
        <v>236</v>
      </c>
      <c r="K839" s="203"/>
      <c r="L839" s="203"/>
      <c r="M839" s="203"/>
      <c r="N839" s="203"/>
      <c r="O839" s="203"/>
      <c r="P839" s="204"/>
      <c r="Q839" s="205"/>
      <c r="R839" s="198" t="s">
        <v>236</v>
      </c>
      <c r="S839" s="206" t="str">
        <f t="shared" ca="1" si="39"/>
        <v/>
      </c>
      <c r="T839" s="206" t="str">
        <f ca="1">IF(B839="","",IF(ISERROR(MATCH($J839,[3]SorP!$B$1:$B$6230,0)),"",INDIRECT("'SorP'!$A$"&amp;MATCH($J839,[3]SorP!$B$1:$B$6230,0))))</f>
        <v/>
      </c>
      <c r="U839" s="207"/>
      <c r="V839" s="208" t="e">
        <f>IF(C839="",NA(),IF(OR(C839="Smelter not listed",C839="Smelter not yet identified"),MATCH($B839&amp;$D839,'[3]Smelter Look-up'!$J:$J,0),MATCH($B839&amp;$C839,'[3]Smelter Look-up'!$J:$J,0)))</f>
        <v>#N/A</v>
      </c>
      <c r="X839" s="83">
        <f t="shared" si="40"/>
        <v>0</v>
      </c>
      <c r="AB839" s="84" t="str">
        <f t="shared" si="41"/>
        <v/>
      </c>
    </row>
    <row r="840" spans="1:28" s="83" customFormat="1" ht="20.25" customHeight="1">
      <c r="A840" s="206"/>
      <c r="B840" s="198" t="s">
        <v>236</v>
      </c>
      <c r="C840" s="199" t="s">
        <v>236</v>
      </c>
      <c r="D840" s="200"/>
      <c r="E840" s="198" t="s">
        <v>236</v>
      </c>
      <c r="F840" s="198" t="s">
        <v>236</v>
      </c>
      <c r="G840" s="198" t="s">
        <v>236</v>
      </c>
      <c r="H840" s="201" t="s">
        <v>236</v>
      </c>
      <c r="I840" s="202" t="s">
        <v>236</v>
      </c>
      <c r="J840" s="202" t="s">
        <v>236</v>
      </c>
      <c r="K840" s="203"/>
      <c r="L840" s="203"/>
      <c r="M840" s="203"/>
      <c r="N840" s="203"/>
      <c r="O840" s="203"/>
      <c r="P840" s="204"/>
      <c r="Q840" s="205"/>
      <c r="R840" s="198" t="s">
        <v>236</v>
      </c>
      <c r="S840" s="206" t="str">
        <f t="shared" ca="1" si="39"/>
        <v/>
      </c>
      <c r="T840" s="206" t="str">
        <f ca="1">IF(B840="","",IF(ISERROR(MATCH($J840,[3]SorP!$B$1:$B$6230,0)),"",INDIRECT("'SorP'!$A$"&amp;MATCH($J840,[3]SorP!$B$1:$B$6230,0))))</f>
        <v/>
      </c>
      <c r="U840" s="207"/>
      <c r="V840" s="208" t="e">
        <f>IF(C840="",NA(),IF(OR(C840="Smelter not listed",C840="Smelter not yet identified"),MATCH($B840&amp;$D840,'[3]Smelter Look-up'!$J:$J,0),MATCH($B840&amp;$C840,'[3]Smelter Look-up'!$J:$J,0)))</f>
        <v>#N/A</v>
      </c>
      <c r="X840" s="83">
        <f t="shared" si="40"/>
        <v>0</v>
      </c>
      <c r="AB840" s="84" t="str">
        <f t="shared" si="41"/>
        <v/>
      </c>
    </row>
    <row r="841" spans="1:28" s="83" customFormat="1" ht="20.25" customHeight="1">
      <c r="A841" s="206"/>
      <c r="B841" s="198" t="s">
        <v>236</v>
      </c>
      <c r="C841" s="199" t="s">
        <v>236</v>
      </c>
      <c r="D841" s="200"/>
      <c r="E841" s="198" t="s">
        <v>236</v>
      </c>
      <c r="F841" s="198" t="s">
        <v>236</v>
      </c>
      <c r="G841" s="198" t="s">
        <v>236</v>
      </c>
      <c r="H841" s="201" t="s">
        <v>236</v>
      </c>
      <c r="I841" s="202" t="s">
        <v>236</v>
      </c>
      <c r="J841" s="202" t="s">
        <v>236</v>
      </c>
      <c r="K841" s="203"/>
      <c r="L841" s="203"/>
      <c r="M841" s="203"/>
      <c r="N841" s="203"/>
      <c r="O841" s="203"/>
      <c r="P841" s="204"/>
      <c r="Q841" s="205"/>
      <c r="R841" s="198" t="s">
        <v>236</v>
      </c>
      <c r="S841" s="206" t="str">
        <f t="shared" ca="1" si="39"/>
        <v/>
      </c>
      <c r="T841" s="206" t="str">
        <f ca="1">IF(B841="","",IF(ISERROR(MATCH($J841,[3]SorP!$B$1:$B$6230,0)),"",INDIRECT("'SorP'!$A$"&amp;MATCH($J841,[3]SorP!$B$1:$B$6230,0))))</f>
        <v/>
      </c>
      <c r="U841" s="207"/>
      <c r="V841" s="208" t="e">
        <f>IF(C841="",NA(),IF(OR(C841="Smelter not listed",C841="Smelter not yet identified"),MATCH($B841&amp;$D841,'[3]Smelter Look-up'!$J:$J,0),MATCH($B841&amp;$C841,'[3]Smelter Look-up'!$J:$J,0)))</f>
        <v>#N/A</v>
      </c>
      <c r="X841" s="83">
        <f t="shared" si="40"/>
        <v>0</v>
      </c>
      <c r="AB841" s="84" t="str">
        <f t="shared" si="41"/>
        <v/>
      </c>
    </row>
    <row r="842" spans="1:28" s="83" customFormat="1" ht="20.25" customHeight="1">
      <c r="A842" s="206"/>
      <c r="B842" s="198" t="s">
        <v>236</v>
      </c>
      <c r="C842" s="199" t="s">
        <v>236</v>
      </c>
      <c r="D842" s="200"/>
      <c r="E842" s="198" t="s">
        <v>236</v>
      </c>
      <c r="F842" s="198" t="s">
        <v>236</v>
      </c>
      <c r="G842" s="198" t="s">
        <v>236</v>
      </c>
      <c r="H842" s="201" t="s">
        <v>236</v>
      </c>
      <c r="I842" s="202" t="s">
        <v>236</v>
      </c>
      <c r="J842" s="202" t="s">
        <v>236</v>
      </c>
      <c r="K842" s="203"/>
      <c r="L842" s="203"/>
      <c r="M842" s="203"/>
      <c r="N842" s="203"/>
      <c r="O842" s="203"/>
      <c r="P842" s="204"/>
      <c r="Q842" s="205"/>
      <c r="R842" s="198" t="s">
        <v>236</v>
      </c>
      <c r="S842" s="206" t="str">
        <f t="shared" ca="1" si="39"/>
        <v/>
      </c>
      <c r="T842" s="206" t="str">
        <f ca="1">IF(B842="","",IF(ISERROR(MATCH($J842,[3]SorP!$B$1:$B$6230,0)),"",INDIRECT("'SorP'!$A$"&amp;MATCH($J842,[3]SorP!$B$1:$B$6230,0))))</f>
        <v/>
      </c>
      <c r="U842" s="207"/>
      <c r="V842" s="208" t="e">
        <f>IF(C842="",NA(),IF(OR(C842="Smelter not listed",C842="Smelter not yet identified"),MATCH($B842&amp;$D842,'[3]Smelter Look-up'!$J:$J,0),MATCH($B842&amp;$C842,'[3]Smelter Look-up'!$J:$J,0)))</f>
        <v>#N/A</v>
      </c>
      <c r="X842" s="83">
        <f t="shared" si="40"/>
        <v>0</v>
      </c>
      <c r="AB842" s="84" t="str">
        <f t="shared" si="41"/>
        <v/>
      </c>
    </row>
    <row r="843" spans="1:28" s="83" customFormat="1" ht="20.25" customHeight="1">
      <c r="A843" s="206"/>
      <c r="B843" s="198" t="s">
        <v>236</v>
      </c>
      <c r="C843" s="199" t="s">
        <v>236</v>
      </c>
      <c r="D843" s="200"/>
      <c r="E843" s="198" t="s">
        <v>236</v>
      </c>
      <c r="F843" s="198" t="s">
        <v>236</v>
      </c>
      <c r="G843" s="198" t="s">
        <v>236</v>
      </c>
      <c r="H843" s="201" t="s">
        <v>236</v>
      </c>
      <c r="I843" s="202" t="s">
        <v>236</v>
      </c>
      <c r="J843" s="202" t="s">
        <v>236</v>
      </c>
      <c r="K843" s="203"/>
      <c r="L843" s="203"/>
      <c r="M843" s="203"/>
      <c r="N843" s="203"/>
      <c r="O843" s="203"/>
      <c r="P843" s="204"/>
      <c r="Q843" s="205"/>
      <c r="R843" s="198" t="s">
        <v>236</v>
      </c>
      <c r="S843" s="206" t="str">
        <f t="shared" ca="1" si="39"/>
        <v/>
      </c>
      <c r="T843" s="206" t="str">
        <f ca="1">IF(B843="","",IF(ISERROR(MATCH($J843,[3]SorP!$B$1:$B$6230,0)),"",INDIRECT("'SorP'!$A$"&amp;MATCH($J843,[3]SorP!$B$1:$B$6230,0))))</f>
        <v/>
      </c>
      <c r="U843" s="207"/>
      <c r="V843" s="208" t="e">
        <f>IF(C843="",NA(),IF(OR(C843="Smelter not listed",C843="Smelter not yet identified"),MATCH($B843&amp;$D843,'[3]Smelter Look-up'!$J:$J,0),MATCH($B843&amp;$C843,'[3]Smelter Look-up'!$J:$J,0)))</f>
        <v>#N/A</v>
      </c>
      <c r="X843" s="83">
        <f t="shared" si="40"/>
        <v>0</v>
      </c>
      <c r="AB843" s="84" t="str">
        <f t="shared" si="41"/>
        <v/>
      </c>
    </row>
    <row r="844" spans="1:28" s="83" customFormat="1" ht="20.25" customHeight="1">
      <c r="A844" s="206"/>
      <c r="B844" s="198" t="s">
        <v>236</v>
      </c>
      <c r="C844" s="199" t="s">
        <v>236</v>
      </c>
      <c r="D844" s="200"/>
      <c r="E844" s="198" t="s">
        <v>236</v>
      </c>
      <c r="F844" s="198" t="s">
        <v>236</v>
      </c>
      <c r="G844" s="198" t="s">
        <v>236</v>
      </c>
      <c r="H844" s="201" t="s">
        <v>236</v>
      </c>
      <c r="I844" s="202" t="s">
        <v>236</v>
      </c>
      <c r="J844" s="202" t="s">
        <v>236</v>
      </c>
      <c r="K844" s="203"/>
      <c r="L844" s="203"/>
      <c r="M844" s="203"/>
      <c r="N844" s="203"/>
      <c r="O844" s="203"/>
      <c r="P844" s="204"/>
      <c r="Q844" s="205"/>
      <c r="R844" s="198" t="s">
        <v>236</v>
      </c>
      <c r="S844" s="206" t="str">
        <f t="shared" ca="1" si="39"/>
        <v/>
      </c>
      <c r="T844" s="206" t="str">
        <f ca="1">IF(B844="","",IF(ISERROR(MATCH($J844,[3]SorP!$B$1:$B$6230,0)),"",INDIRECT("'SorP'!$A$"&amp;MATCH($J844,[3]SorP!$B$1:$B$6230,0))))</f>
        <v/>
      </c>
      <c r="U844" s="207"/>
      <c r="V844" s="208" t="e">
        <f>IF(C844="",NA(),IF(OR(C844="Smelter not listed",C844="Smelter not yet identified"),MATCH($B844&amp;$D844,'[3]Smelter Look-up'!$J:$J,0),MATCH($B844&amp;$C844,'[3]Smelter Look-up'!$J:$J,0)))</f>
        <v>#N/A</v>
      </c>
      <c r="X844" s="83">
        <f t="shared" si="40"/>
        <v>0</v>
      </c>
      <c r="AB844" s="84" t="str">
        <f t="shared" si="41"/>
        <v/>
      </c>
    </row>
    <row r="845" spans="1:28" s="83" customFormat="1" ht="20.25" customHeight="1">
      <c r="A845" s="206"/>
      <c r="B845" s="198" t="s">
        <v>236</v>
      </c>
      <c r="C845" s="199" t="s">
        <v>236</v>
      </c>
      <c r="D845" s="200"/>
      <c r="E845" s="198" t="s">
        <v>236</v>
      </c>
      <c r="F845" s="198" t="s">
        <v>236</v>
      </c>
      <c r="G845" s="198" t="s">
        <v>236</v>
      </c>
      <c r="H845" s="201" t="s">
        <v>236</v>
      </c>
      <c r="I845" s="202" t="s">
        <v>236</v>
      </c>
      <c r="J845" s="202" t="s">
        <v>236</v>
      </c>
      <c r="K845" s="203"/>
      <c r="L845" s="203"/>
      <c r="M845" s="203"/>
      <c r="N845" s="203"/>
      <c r="O845" s="203"/>
      <c r="P845" s="204"/>
      <c r="Q845" s="205"/>
      <c r="R845" s="198" t="s">
        <v>236</v>
      </c>
      <c r="S845" s="206" t="str">
        <f t="shared" ca="1" si="39"/>
        <v/>
      </c>
      <c r="T845" s="206" t="str">
        <f ca="1">IF(B845="","",IF(ISERROR(MATCH($J845,[3]SorP!$B$1:$B$6230,0)),"",INDIRECT("'SorP'!$A$"&amp;MATCH($J845,[3]SorP!$B$1:$B$6230,0))))</f>
        <v/>
      </c>
      <c r="U845" s="207"/>
      <c r="V845" s="208" t="e">
        <f>IF(C845="",NA(),IF(OR(C845="Smelter not listed",C845="Smelter not yet identified"),MATCH($B845&amp;$D845,'[3]Smelter Look-up'!$J:$J,0),MATCH($B845&amp;$C845,'[3]Smelter Look-up'!$J:$J,0)))</f>
        <v>#N/A</v>
      </c>
      <c r="X845" s="83">
        <f t="shared" si="40"/>
        <v>0</v>
      </c>
      <c r="AB845" s="84" t="str">
        <f t="shared" si="41"/>
        <v/>
      </c>
    </row>
    <row r="846" spans="1:28" s="83" customFormat="1" ht="20.25" customHeight="1">
      <c r="A846" s="206"/>
      <c r="B846" s="198" t="s">
        <v>236</v>
      </c>
      <c r="C846" s="199" t="s">
        <v>236</v>
      </c>
      <c r="D846" s="200"/>
      <c r="E846" s="198" t="s">
        <v>236</v>
      </c>
      <c r="F846" s="198" t="s">
        <v>236</v>
      </c>
      <c r="G846" s="198" t="s">
        <v>236</v>
      </c>
      <c r="H846" s="201" t="s">
        <v>236</v>
      </c>
      <c r="I846" s="202" t="s">
        <v>236</v>
      </c>
      <c r="J846" s="202" t="s">
        <v>236</v>
      </c>
      <c r="K846" s="203"/>
      <c r="L846" s="203"/>
      <c r="M846" s="203"/>
      <c r="N846" s="203"/>
      <c r="O846" s="203"/>
      <c r="P846" s="204"/>
      <c r="Q846" s="205"/>
      <c r="R846" s="198" t="s">
        <v>236</v>
      </c>
      <c r="S846" s="206" t="str">
        <f t="shared" ca="1" si="39"/>
        <v/>
      </c>
      <c r="T846" s="206" t="str">
        <f ca="1">IF(B846="","",IF(ISERROR(MATCH($J846,[3]SorP!$B$1:$B$6230,0)),"",INDIRECT("'SorP'!$A$"&amp;MATCH($J846,[3]SorP!$B$1:$B$6230,0))))</f>
        <v/>
      </c>
      <c r="U846" s="207"/>
      <c r="V846" s="208" t="e">
        <f>IF(C846="",NA(),IF(OR(C846="Smelter not listed",C846="Smelter not yet identified"),MATCH($B846&amp;$D846,'[3]Smelter Look-up'!$J:$J,0),MATCH($B846&amp;$C846,'[3]Smelter Look-up'!$J:$J,0)))</f>
        <v>#N/A</v>
      </c>
      <c r="X846" s="83">
        <f t="shared" si="40"/>
        <v>0</v>
      </c>
      <c r="AB846" s="84" t="str">
        <f t="shared" si="41"/>
        <v/>
      </c>
    </row>
    <row r="847" spans="1:28" s="83" customFormat="1" ht="20.25" customHeight="1">
      <c r="A847" s="206"/>
      <c r="B847" s="198" t="s">
        <v>236</v>
      </c>
      <c r="C847" s="199" t="s">
        <v>236</v>
      </c>
      <c r="D847" s="200"/>
      <c r="E847" s="198" t="s">
        <v>236</v>
      </c>
      <c r="F847" s="198" t="s">
        <v>236</v>
      </c>
      <c r="G847" s="198" t="s">
        <v>236</v>
      </c>
      <c r="H847" s="201" t="s">
        <v>236</v>
      </c>
      <c r="I847" s="202" t="s">
        <v>236</v>
      </c>
      <c r="J847" s="202" t="s">
        <v>236</v>
      </c>
      <c r="K847" s="203"/>
      <c r="L847" s="203"/>
      <c r="M847" s="203"/>
      <c r="N847" s="203"/>
      <c r="O847" s="203"/>
      <c r="P847" s="204"/>
      <c r="Q847" s="205"/>
      <c r="R847" s="198" t="s">
        <v>236</v>
      </c>
      <c r="S847" s="206" t="str">
        <f t="shared" ca="1" si="39"/>
        <v/>
      </c>
      <c r="T847" s="206" t="str">
        <f ca="1">IF(B847="","",IF(ISERROR(MATCH($J847,[3]SorP!$B$1:$B$6230,0)),"",INDIRECT("'SorP'!$A$"&amp;MATCH($J847,[3]SorP!$B$1:$B$6230,0))))</f>
        <v/>
      </c>
      <c r="U847" s="207"/>
      <c r="V847" s="208" t="e">
        <f>IF(C847="",NA(),IF(OR(C847="Smelter not listed",C847="Smelter not yet identified"),MATCH($B847&amp;$D847,'[3]Smelter Look-up'!$J:$J,0),MATCH($B847&amp;$C847,'[3]Smelter Look-up'!$J:$J,0)))</f>
        <v>#N/A</v>
      </c>
      <c r="X847" s="83">
        <f t="shared" si="40"/>
        <v>0</v>
      </c>
      <c r="AB847" s="84" t="str">
        <f t="shared" si="41"/>
        <v/>
      </c>
    </row>
    <row r="848" spans="1:28" s="83" customFormat="1" ht="20.25" customHeight="1">
      <c r="A848" s="206"/>
      <c r="B848" s="198" t="s">
        <v>236</v>
      </c>
      <c r="C848" s="199" t="s">
        <v>236</v>
      </c>
      <c r="D848" s="200"/>
      <c r="E848" s="198" t="s">
        <v>236</v>
      </c>
      <c r="F848" s="198" t="s">
        <v>236</v>
      </c>
      <c r="G848" s="198" t="s">
        <v>236</v>
      </c>
      <c r="H848" s="201" t="s">
        <v>236</v>
      </c>
      <c r="I848" s="202" t="s">
        <v>236</v>
      </c>
      <c r="J848" s="202" t="s">
        <v>236</v>
      </c>
      <c r="K848" s="203"/>
      <c r="L848" s="203"/>
      <c r="M848" s="203"/>
      <c r="N848" s="203"/>
      <c r="O848" s="203"/>
      <c r="P848" s="204"/>
      <c r="Q848" s="205"/>
      <c r="R848" s="198" t="s">
        <v>236</v>
      </c>
      <c r="S848" s="206" t="str">
        <f t="shared" ca="1" si="39"/>
        <v/>
      </c>
      <c r="T848" s="206" t="str">
        <f ca="1">IF(B848="","",IF(ISERROR(MATCH($J848,[3]SorP!$B$1:$B$6230,0)),"",INDIRECT("'SorP'!$A$"&amp;MATCH($J848,[3]SorP!$B$1:$B$6230,0))))</f>
        <v/>
      </c>
      <c r="U848" s="207"/>
      <c r="V848" s="208" t="e">
        <f>IF(C848="",NA(),IF(OR(C848="Smelter not listed",C848="Smelter not yet identified"),MATCH($B848&amp;$D848,'[3]Smelter Look-up'!$J:$J,0),MATCH($B848&amp;$C848,'[3]Smelter Look-up'!$J:$J,0)))</f>
        <v>#N/A</v>
      </c>
      <c r="X848" s="83">
        <f t="shared" si="40"/>
        <v>0</v>
      </c>
      <c r="AB848" s="84" t="str">
        <f t="shared" si="41"/>
        <v/>
      </c>
    </row>
    <row r="849" spans="1:28" s="83" customFormat="1" ht="20.25" customHeight="1">
      <c r="A849" s="206"/>
      <c r="B849" s="198" t="s">
        <v>236</v>
      </c>
      <c r="C849" s="199" t="s">
        <v>236</v>
      </c>
      <c r="D849" s="200"/>
      <c r="E849" s="198" t="s">
        <v>236</v>
      </c>
      <c r="F849" s="198" t="s">
        <v>236</v>
      </c>
      <c r="G849" s="198" t="s">
        <v>236</v>
      </c>
      <c r="H849" s="201" t="s">
        <v>236</v>
      </c>
      <c r="I849" s="202" t="s">
        <v>236</v>
      </c>
      <c r="J849" s="202" t="s">
        <v>236</v>
      </c>
      <c r="K849" s="203"/>
      <c r="L849" s="203"/>
      <c r="M849" s="203"/>
      <c r="N849" s="203"/>
      <c r="O849" s="203"/>
      <c r="P849" s="204"/>
      <c r="Q849" s="205"/>
      <c r="R849" s="198" t="s">
        <v>236</v>
      </c>
      <c r="S849" s="206" t="str">
        <f t="shared" ca="1" si="39"/>
        <v/>
      </c>
      <c r="T849" s="206" t="str">
        <f ca="1">IF(B849="","",IF(ISERROR(MATCH($J849,[3]SorP!$B$1:$B$6230,0)),"",INDIRECT("'SorP'!$A$"&amp;MATCH($J849,[3]SorP!$B$1:$B$6230,0))))</f>
        <v/>
      </c>
      <c r="U849" s="207"/>
      <c r="V849" s="208" t="e">
        <f>IF(C849="",NA(),IF(OR(C849="Smelter not listed",C849="Smelter not yet identified"),MATCH($B849&amp;$D849,'[3]Smelter Look-up'!$J:$J,0),MATCH($B849&amp;$C849,'[3]Smelter Look-up'!$J:$J,0)))</f>
        <v>#N/A</v>
      </c>
      <c r="X849" s="83">
        <f t="shared" si="40"/>
        <v>0</v>
      </c>
      <c r="AB849" s="84" t="str">
        <f t="shared" si="41"/>
        <v/>
      </c>
    </row>
    <row r="850" spans="1:28" s="83" customFormat="1" ht="20.25" customHeight="1">
      <c r="A850" s="206"/>
      <c r="B850" s="198" t="s">
        <v>236</v>
      </c>
      <c r="C850" s="199" t="s">
        <v>236</v>
      </c>
      <c r="D850" s="200"/>
      <c r="E850" s="198" t="s">
        <v>236</v>
      </c>
      <c r="F850" s="198" t="s">
        <v>236</v>
      </c>
      <c r="G850" s="198" t="s">
        <v>236</v>
      </c>
      <c r="H850" s="201" t="s">
        <v>236</v>
      </c>
      <c r="I850" s="202" t="s">
        <v>236</v>
      </c>
      <c r="J850" s="202" t="s">
        <v>236</v>
      </c>
      <c r="K850" s="203"/>
      <c r="L850" s="203"/>
      <c r="M850" s="203"/>
      <c r="N850" s="203"/>
      <c r="O850" s="203"/>
      <c r="P850" s="204"/>
      <c r="Q850" s="205"/>
      <c r="R850" s="198" t="s">
        <v>236</v>
      </c>
      <c r="S850" s="206" t="str">
        <f t="shared" ca="1" si="39"/>
        <v/>
      </c>
      <c r="T850" s="206" t="str">
        <f ca="1">IF(B850="","",IF(ISERROR(MATCH($J850,[3]SorP!$B$1:$B$6230,0)),"",INDIRECT("'SorP'!$A$"&amp;MATCH($J850,[3]SorP!$B$1:$B$6230,0))))</f>
        <v/>
      </c>
      <c r="U850" s="207"/>
      <c r="V850" s="208" t="e">
        <f>IF(C850="",NA(),IF(OR(C850="Smelter not listed",C850="Smelter not yet identified"),MATCH($B850&amp;$D850,'[3]Smelter Look-up'!$J:$J,0),MATCH($B850&amp;$C850,'[3]Smelter Look-up'!$J:$J,0)))</f>
        <v>#N/A</v>
      </c>
      <c r="X850" s="83">
        <f t="shared" si="40"/>
        <v>0</v>
      </c>
      <c r="AB850" s="84" t="str">
        <f t="shared" si="41"/>
        <v/>
      </c>
    </row>
    <row r="851" spans="1:28" s="83" customFormat="1" ht="20.25" customHeight="1">
      <c r="A851" s="206"/>
      <c r="B851" s="198" t="s">
        <v>236</v>
      </c>
      <c r="C851" s="199" t="s">
        <v>236</v>
      </c>
      <c r="D851" s="200"/>
      <c r="E851" s="198" t="s">
        <v>236</v>
      </c>
      <c r="F851" s="198" t="s">
        <v>236</v>
      </c>
      <c r="G851" s="198" t="s">
        <v>236</v>
      </c>
      <c r="H851" s="201" t="s">
        <v>236</v>
      </c>
      <c r="I851" s="202" t="s">
        <v>236</v>
      </c>
      <c r="J851" s="202" t="s">
        <v>236</v>
      </c>
      <c r="K851" s="203"/>
      <c r="L851" s="203"/>
      <c r="M851" s="203"/>
      <c r="N851" s="203"/>
      <c r="O851" s="203"/>
      <c r="P851" s="204"/>
      <c r="Q851" s="205"/>
      <c r="R851" s="198" t="s">
        <v>236</v>
      </c>
      <c r="S851" s="206" t="str">
        <f t="shared" ca="1" si="39"/>
        <v/>
      </c>
      <c r="T851" s="206" t="str">
        <f ca="1">IF(B851="","",IF(ISERROR(MATCH($J851,[3]SorP!$B$1:$B$6230,0)),"",INDIRECT("'SorP'!$A$"&amp;MATCH($J851,[3]SorP!$B$1:$B$6230,0))))</f>
        <v/>
      </c>
      <c r="U851" s="207"/>
      <c r="V851" s="208" t="e">
        <f>IF(C851="",NA(),IF(OR(C851="Smelter not listed",C851="Smelter not yet identified"),MATCH($B851&amp;$D851,'[3]Smelter Look-up'!$J:$J,0),MATCH($B851&amp;$C851,'[3]Smelter Look-up'!$J:$J,0)))</f>
        <v>#N/A</v>
      </c>
      <c r="X851" s="83">
        <f t="shared" si="40"/>
        <v>0</v>
      </c>
      <c r="AB851" s="84" t="str">
        <f t="shared" si="41"/>
        <v/>
      </c>
    </row>
    <row r="852" spans="1:28" s="83" customFormat="1" ht="20.25" customHeight="1">
      <c r="A852" s="206"/>
      <c r="B852" s="198" t="s">
        <v>236</v>
      </c>
      <c r="C852" s="199" t="s">
        <v>236</v>
      </c>
      <c r="D852" s="200"/>
      <c r="E852" s="198" t="s">
        <v>236</v>
      </c>
      <c r="F852" s="198" t="s">
        <v>236</v>
      </c>
      <c r="G852" s="198" t="s">
        <v>236</v>
      </c>
      <c r="H852" s="201" t="s">
        <v>236</v>
      </c>
      <c r="I852" s="202" t="s">
        <v>236</v>
      </c>
      <c r="J852" s="202" t="s">
        <v>236</v>
      </c>
      <c r="K852" s="203"/>
      <c r="L852" s="203"/>
      <c r="M852" s="203"/>
      <c r="N852" s="203"/>
      <c r="O852" s="203"/>
      <c r="P852" s="204"/>
      <c r="Q852" s="205"/>
      <c r="R852" s="198" t="s">
        <v>236</v>
      </c>
      <c r="S852" s="206" t="str">
        <f t="shared" ca="1" si="39"/>
        <v/>
      </c>
      <c r="T852" s="206" t="str">
        <f ca="1">IF(B852="","",IF(ISERROR(MATCH($J852,[3]SorP!$B$1:$B$6230,0)),"",INDIRECT("'SorP'!$A$"&amp;MATCH($J852,[3]SorP!$B$1:$B$6230,0))))</f>
        <v/>
      </c>
      <c r="U852" s="207"/>
      <c r="V852" s="208" t="e">
        <f>IF(C852="",NA(),IF(OR(C852="Smelter not listed",C852="Smelter not yet identified"),MATCH($B852&amp;$D852,'[3]Smelter Look-up'!$J:$J,0),MATCH($B852&amp;$C852,'[3]Smelter Look-up'!$J:$J,0)))</f>
        <v>#N/A</v>
      </c>
      <c r="X852" s="83">
        <f t="shared" si="40"/>
        <v>0</v>
      </c>
      <c r="AB852" s="84" t="str">
        <f t="shared" si="41"/>
        <v/>
      </c>
    </row>
    <row r="853" spans="1:28" s="83" customFormat="1" ht="20.25" customHeight="1">
      <c r="A853" s="206"/>
      <c r="B853" s="198" t="s">
        <v>236</v>
      </c>
      <c r="C853" s="199" t="s">
        <v>236</v>
      </c>
      <c r="D853" s="200"/>
      <c r="E853" s="198" t="s">
        <v>236</v>
      </c>
      <c r="F853" s="198" t="s">
        <v>236</v>
      </c>
      <c r="G853" s="198" t="s">
        <v>236</v>
      </c>
      <c r="H853" s="201" t="s">
        <v>236</v>
      </c>
      <c r="I853" s="202" t="s">
        <v>236</v>
      </c>
      <c r="J853" s="202" t="s">
        <v>236</v>
      </c>
      <c r="K853" s="203"/>
      <c r="L853" s="203"/>
      <c r="M853" s="203"/>
      <c r="N853" s="203"/>
      <c r="O853" s="203"/>
      <c r="P853" s="204"/>
      <c r="Q853" s="205"/>
      <c r="R853" s="198" t="s">
        <v>236</v>
      </c>
      <c r="S853" s="206" t="str">
        <f t="shared" ca="1" si="39"/>
        <v/>
      </c>
      <c r="T853" s="206" t="str">
        <f ca="1">IF(B853="","",IF(ISERROR(MATCH($J853,[3]SorP!$B$1:$B$6230,0)),"",INDIRECT("'SorP'!$A$"&amp;MATCH($J853,[3]SorP!$B$1:$B$6230,0))))</f>
        <v/>
      </c>
      <c r="U853" s="207"/>
      <c r="V853" s="208" t="e">
        <f>IF(C853="",NA(),IF(OR(C853="Smelter not listed",C853="Smelter not yet identified"),MATCH($B853&amp;$D853,'[3]Smelter Look-up'!$J:$J,0),MATCH($B853&amp;$C853,'[3]Smelter Look-up'!$J:$J,0)))</f>
        <v>#N/A</v>
      </c>
      <c r="X853" s="83">
        <f t="shared" si="40"/>
        <v>0</v>
      </c>
      <c r="AB853" s="84" t="str">
        <f t="shared" si="41"/>
        <v/>
      </c>
    </row>
    <row r="854" spans="1:28" s="83" customFormat="1" ht="20.25" customHeight="1">
      <c r="A854" s="206"/>
      <c r="B854" s="198" t="s">
        <v>236</v>
      </c>
      <c r="C854" s="199" t="s">
        <v>236</v>
      </c>
      <c r="D854" s="200"/>
      <c r="E854" s="198" t="s">
        <v>236</v>
      </c>
      <c r="F854" s="198" t="s">
        <v>236</v>
      </c>
      <c r="G854" s="198" t="s">
        <v>236</v>
      </c>
      <c r="H854" s="201" t="s">
        <v>236</v>
      </c>
      <c r="I854" s="202" t="s">
        <v>236</v>
      </c>
      <c r="J854" s="202" t="s">
        <v>236</v>
      </c>
      <c r="K854" s="203"/>
      <c r="L854" s="203"/>
      <c r="M854" s="203"/>
      <c r="N854" s="203"/>
      <c r="O854" s="203"/>
      <c r="P854" s="204"/>
      <c r="Q854" s="205"/>
      <c r="R854" s="198" t="s">
        <v>236</v>
      </c>
      <c r="S854" s="206" t="str">
        <f t="shared" ca="1" si="39"/>
        <v/>
      </c>
      <c r="T854" s="206" t="str">
        <f ca="1">IF(B854="","",IF(ISERROR(MATCH($J854,[3]SorP!$B$1:$B$6230,0)),"",INDIRECT("'SorP'!$A$"&amp;MATCH($J854,[3]SorP!$B$1:$B$6230,0))))</f>
        <v/>
      </c>
      <c r="U854" s="207"/>
      <c r="V854" s="208" t="e">
        <f>IF(C854="",NA(),IF(OR(C854="Smelter not listed",C854="Smelter not yet identified"),MATCH($B854&amp;$D854,'[3]Smelter Look-up'!$J:$J,0),MATCH($B854&amp;$C854,'[3]Smelter Look-up'!$J:$J,0)))</f>
        <v>#N/A</v>
      </c>
      <c r="X854" s="83">
        <f t="shared" si="40"/>
        <v>0</v>
      </c>
      <c r="AB854" s="84" t="str">
        <f t="shared" si="41"/>
        <v/>
      </c>
    </row>
    <row r="855" spans="1:28" s="83" customFormat="1" ht="20.25" customHeight="1">
      <c r="A855" s="206"/>
      <c r="B855" s="198" t="s">
        <v>236</v>
      </c>
      <c r="C855" s="199" t="s">
        <v>236</v>
      </c>
      <c r="D855" s="200"/>
      <c r="E855" s="198" t="s">
        <v>236</v>
      </c>
      <c r="F855" s="198" t="s">
        <v>236</v>
      </c>
      <c r="G855" s="198" t="s">
        <v>236</v>
      </c>
      <c r="H855" s="201" t="s">
        <v>236</v>
      </c>
      <c r="I855" s="202" t="s">
        <v>236</v>
      </c>
      <c r="J855" s="202" t="s">
        <v>236</v>
      </c>
      <c r="K855" s="203"/>
      <c r="L855" s="203"/>
      <c r="M855" s="203"/>
      <c r="N855" s="203"/>
      <c r="O855" s="203"/>
      <c r="P855" s="204"/>
      <c r="Q855" s="205"/>
      <c r="R855" s="198" t="s">
        <v>236</v>
      </c>
      <c r="S855" s="206" t="str">
        <f t="shared" ca="1" si="39"/>
        <v/>
      </c>
      <c r="T855" s="206" t="str">
        <f ca="1">IF(B855="","",IF(ISERROR(MATCH($J855,[3]SorP!$B$1:$B$6230,0)),"",INDIRECT("'SorP'!$A$"&amp;MATCH($J855,[3]SorP!$B$1:$B$6230,0))))</f>
        <v/>
      </c>
      <c r="U855" s="207"/>
      <c r="V855" s="208" t="e">
        <f>IF(C855="",NA(),IF(OR(C855="Smelter not listed",C855="Smelter not yet identified"),MATCH($B855&amp;$D855,'[3]Smelter Look-up'!$J:$J,0),MATCH($B855&amp;$C855,'[3]Smelter Look-up'!$J:$J,0)))</f>
        <v>#N/A</v>
      </c>
      <c r="X855" s="83">
        <f t="shared" si="40"/>
        <v>0</v>
      </c>
      <c r="AB855" s="84" t="str">
        <f t="shared" si="41"/>
        <v/>
      </c>
    </row>
    <row r="856" spans="1:28" s="83" customFormat="1" ht="20.25" customHeight="1">
      <c r="A856" s="206"/>
      <c r="B856" s="198" t="s">
        <v>236</v>
      </c>
      <c r="C856" s="199" t="s">
        <v>236</v>
      </c>
      <c r="D856" s="200"/>
      <c r="E856" s="198" t="s">
        <v>236</v>
      </c>
      <c r="F856" s="198" t="s">
        <v>236</v>
      </c>
      <c r="G856" s="198" t="s">
        <v>236</v>
      </c>
      <c r="H856" s="201" t="s">
        <v>236</v>
      </c>
      <c r="I856" s="202" t="s">
        <v>236</v>
      </c>
      <c r="J856" s="202" t="s">
        <v>236</v>
      </c>
      <c r="K856" s="203"/>
      <c r="L856" s="203"/>
      <c r="M856" s="203"/>
      <c r="N856" s="203"/>
      <c r="O856" s="203"/>
      <c r="P856" s="204"/>
      <c r="Q856" s="205"/>
      <c r="R856" s="198" t="s">
        <v>236</v>
      </c>
      <c r="S856" s="206" t="str">
        <f t="shared" ca="1" si="39"/>
        <v/>
      </c>
      <c r="T856" s="206" t="str">
        <f ca="1">IF(B856="","",IF(ISERROR(MATCH($J856,[3]SorP!$B$1:$B$6230,0)),"",INDIRECT("'SorP'!$A$"&amp;MATCH($J856,[3]SorP!$B$1:$B$6230,0))))</f>
        <v/>
      </c>
      <c r="U856" s="207"/>
      <c r="V856" s="208" t="e">
        <f>IF(C856="",NA(),IF(OR(C856="Smelter not listed",C856="Smelter not yet identified"),MATCH($B856&amp;$D856,'[3]Smelter Look-up'!$J:$J,0),MATCH($B856&amp;$C856,'[3]Smelter Look-up'!$J:$J,0)))</f>
        <v>#N/A</v>
      </c>
      <c r="X856" s="83">
        <f t="shared" si="40"/>
        <v>0</v>
      </c>
      <c r="AB856" s="84" t="str">
        <f t="shared" si="41"/>
        <v/>
      </c>
    </row>
    <row r="857" spans="1:28" s="83" customFormat="1" ht="20.25" customHeight="1">
      <c r="A857" s="206"/>
      <c r="B857" s="198" t="s">
        <v>236</v>
      </c>
      <c r="C857" s="199" t="s">
        <v>236</v>
      </c>
      <c r="D857" s="200"/>
      <c r="E857" s="198" t="s">
        <v>236</v>
      </c>
      <c r="F857" s="198" t="s">
        <v>236</v>
      </c>
      <c r="G857" s="198" t="s">
        <v>236</v>
      </c>
      <c r="H857" s="201" t="s">
        <v>236</v>
      </c>
      <c r="I857" s="202" t="s">
        <v>236</v>
      </c>
      <c r="J857" s="202" t="s">
        <v>236</v>
      </c>
      <c r="K857" s="203"/>
      <c r="L857" s="203"/>
      <c r="M857" s="203"/>
      <c r="N857" s="203"/>
      <c r="O857" s="203"/>
      <c r="P857" s="204"/>
      <c r="Q857" s="205"/>
      <c r="R857" s="198" t="s">
        <v>236</v>
      </c>
      <c r="S857" s="206" t="str">
        <f t="shared" ca="1" si="39"/>
        <v/>
      </c>
      <c r="T857" s="206" t="str">
        <f ca="1">IF(B857="","",IF(ISERROR(MATCH($J857,[3]SorP!$B$1:$B$6230,0)),"",INDIRECT("'SorP'!$A$"&amp;MATCH($J857,[3]SorP!$B$1:$B$6230,0))))</f>
        <v/>
      </c>
      <c r="U857" s="207"/>
      <c r="V857" s="208" t="e">
        <f>IF(C857="",NA(),IF(OR(C857="Smelter not listed",C857="Smelter not yet identified"),MATCH($B857&amp;$D857,'[3]Smelter Look-up'!$J:$J,0),MATCH($B857&amp;$C857,'[3]Smelter Look-up'!$J:$J,0)))</f>
        <v>#N/A</v>
      </c>
      <c r="X857" s="83">
        <f t="shared" si="40"/>
        <v>0</v>
      </c>
      <c r="AB857" s="84" t="str">
        <f t="shared" si="41"/>
        <v/>
      </c>
    </row>
    <row r="858" spans="1:28" s="83" customFormat="1" ht="20.25" customHeight="1">
      <c r="A858" s="206"/>
      <c r="B858" s="198" t="s">
        <v>236</v>
      </c>
      <c r="C858" s="199" t="s">
        <v>236</v>
      </c>
      <c r="D858" s="200"/>
      <c r="E858" s="198" t="s">
        <v>236</v>
      </c>
      <c r="F858" s="198" t="s">
        <v>236</v>
      </c>
      <c r="G858" s="198" t="s">
        <v>236</v>
      </c>
      <c r="H858" s="201" t="s">
        <v>236</v>
      </c>
      <c r="I858" s="202" t="s">
        <v>236</v>
      </c>
      <c r="J858" s="202" t="s">
        <v>236</v>
      </c>
      <c r="K858" s="203"/>
      <c r="L858" s="203"/>
      <c r="M858" s="203"/>
      <c r="N858" s="203"/>
      <c r="O858" s="203"/>
      <c r="P858" s="204"/>
      <c r="Q858" s="205"/>
      <c r="R858" s="198" t="s">
        <v>236</v>
      </c>
      <c r="S858" s="206" t="str">
        <f t="shared" ca="1" si="39"/>
        <v/>
      </c>
      <c r="T858" s="206" t="str">
        <f ca="1">IF(B858="","",IF(ISERROR(MATCH($J858,[3]SorP!$B$1:$B$6230,0)),"",INDIRECT("'SorP'!$A$"&amp;MATCH($J858,[3]SorP!$B$1:$B$6230,0))))</f>
        <v/>
      </c>
      <c r="U858" s="207"/>
      <c r="V858" s="208" t="e">
        <f>IF(C858="",NA(),IF(OR(C858="Smelter not listed",C858="Smelter not yet identified"),MATCH($B858&amp;$D858,'[3]Smelter Look-up'!$J:$J,0),MATCH($B858&amp;$C858,'[3]Smelter Look-up'!$J:$J,0)))</f>
        <v>#N/A</v>
      </c>
      <c r="X858" s="83">
        <f t="shared" si="40"/>
        <v>0</v>
      </c>
      <c r="AB858" s="84" t="str">
        <f t="shared" si="41"/>
        <v/>
      </c>
    </row>
    <row r="859" spans="1:28" s="83" customFormat="1" ht="20.25" customHeight="1">
      <c r="A859" s="206"/>
      <c r="B859" s="198" t="s">
        <v>236</v>
      </c>
      <c r="C859" s="199" t="s">
        <v>236</v>
      </c>
      <c r="D859" s="200"/>
      <c r="E859" s="198" t="s">
        <v>236</v>
      </c>
      <c r="F859" s="198" t="s">
        <v>236</v>
      </c>
      <c r="G859" s="198" t="s">
        <v>236</v>
      </c>
      <c r="H859" s="201" t="s">
        <v>236</v>
      </c>
      <c r="I859" s="202" t="s">
        <v>236</v>
      </c>
      <c r="J859" s="202" t="s">
        <v>236</v>
      </c>
      <c r="K859" s="203"/>
      <c r="L859" s="203"/>
      <c r="M859" s="203"/>
      <c r="N859" s="203"/>
      <c r="O859" s="203"/>
      <c r="P859" s="204"/>
      <c r="Q859" s="205"/>
      <c r="R859" s="198" t="s">
        <v>236</v>
      </c>
      <c r="S859" s="206" t="str">
        <f t="shared" ca="1" si="39"/>
        <v/>
      </c>
      <c r="T859" s="206" t="str">
        <f ca="1">IF(B859="","",IF(ISERROR(MATCH($J859,[3]SorP!$B$1:$B$6230,0)),"",INDIRECT("'SorP'!$A$"&amp;MATCH($J859,[3]SorP!$B$1:$B$6230,0))))</f>
        <v/>
      </c>
      <c r="U859" s="207"/>
      <c r="V859" s="208" t="e">
        <f>IF(C859="",NA(),IF(OR(C859="Smelter not listed",C859="Smelter not yet identified"),MATCH($B859&amp;$D859,'[3]Smelter Look-up'!$J:$J,0),MATCH($B859&amp;$C859,'[3]Smelter Look-up'!$J:$J,0)))</f>
        <v>#N/A</v>
      </c>
      <c r="X859" s="83">
        <f t="shared" si="40"/>
        <v>0</v>
      </c>
      <c r="AB859" s="84" t="str">
        <f t="shared" si="41"/>
        <v/>
      </c>
    </row>
    <row r="860" spans="1:28" s="83" customFormat="1" ht="20.25" customHeight="1">
      <c r="A860" s="206"/>
      <c r="B860" s="198" t="s">
        <v>236</v>
      </c>
      <c r="C860" s="199" t="s">
        <v>236</v>
      </c>
      <c r="D860" s="200"/>
      <c r="E860" s="198" t="s">
        <v>236</v>
      </c>
      <c r="F860" s="198" t="s">
        <v>236</v>
      </c>
      <c r="G860" s="198" t="s">
        <v>236</v>
      </c>
      <c r="H860" s="201" t="s">
        <v>236</v>
      </c>
      <c r="I860" s="202" t="s">
        <v>236</v>
      </c>
      <c r="J860" s="202" t="s">
        <v>236</v>
      </c>
      <c r="K860" s="203"/>
      <c r="L860" s="203"/>
      <c r="M860" s="203"/>
      <c r="N860" s="203"/>
      <c r="O860" s="203"/>
      <c r="P860" s="204"/>
      <c r="Q860" s="205"/>
      <c r="R860" s="198" t="s">
        <v>236</v>
      </c>
      <c r="S860" s="206" t="str">
        <f t="shared" ca="1" si="39"/>
        <v/>
      </c>
      <c r="T860" s="206" t="str">
        <f ca="1">IF(B860="","",IF(ISERROR(MATCH($J860,[3]SorP!$B$1:$B$6230,0)),"",INDIRECT("'SorP'!$A$"&amp;MATCH($J860,[3]SorP!$B$1:$B$6230,0))))</f>
        <v/>
      </c>
      <c r="U860" s="207"/>
      <c r="V860" s="208" t="e">
        <f>IF(C860="",NA(),IF(OR(C860="Smelter not listed",C860="Smelter not yet identified"),MATCH($B860&amp;$D860,'[3]Smelter Look-up'!$J:$J,0),MATCH($B860&amp;$C860,'[3]Smelter Look-up'!$J:$J,0)))</f>
        <v>#N/A</v>
      </c>
      <c r="X860" s="83">
        <f t="shared" si="40"/>
        <v>0</v>
      </c>
      <c r="AB860" s="84" t="str">
        <f t="shared" si="41"/>
        <v/>
      </c>
    </row>
    <row r="861" spans="1:28" s="83" customFormat="1" ht="20.25" customHeight="1">
      <c r="A861" s="206"/>
      <c r="B861" s="198" t="s">
        <v>236</v>
      </c>
      <c r="C861" s="199" t="s">
        <v>236</v>
      </c>
      <c r="D861" s="200"/>
      <c r="E861" s="198" t="s">
        <v>236</v>
      </c>
      <c r="F861" s="198" t="s">
        <v>236</v>
      </c>
      <c r="G861" s="198" t="s">
        <v>236</v>
      </c>
      <c r="H861" s="201" t="s">
        <v>236</v>
      </c>
      <c r="I861" s="202" t="s">
        <v>236</v>
      </c>
      <c r="J861" s="202" t="s">
        <v>236</v>
      </c>
      <c r="K861" s="203"/>
      <c r="L861" s="203"/>
      <c r="M861" s="203"/>
      <c r="N861" s="203"/>
      <c r="O861" s="203"/>
      <c r="P861" s="204"/>
      <c r="Q861" s="205"/>
      <c r="R861" s="198" t="s">
        <v>236</v>
      </c>
      <c r="S861" s="206" t="str">
        <f t="shared" ca="1" si="39"/>
        <v/>
      </c>
      <c r="T861" s="206" t="str">
        <f ca="1">IF(B861="","",IF(ISERROR(MATCH($J861,[3]SorP!$B$1:$B$6230,0)),"",INDIRECT("'SorP'!$A$"&amp;MATCH($J861,[3]SorP!$B$1:$B$6230,0))))</f>
        <v/>
      </c>
      <c r="U861" s="207"/>
      <c r="V861" s="208" t="e">
        <f>IF(C861="",NA(),IF(OR(C861="Smelter not listed",C861="Smelter not yet identified"),MATCH($B861&amp;$D861,'[3]Smelter Look-up'!$J:$J,0),MATCH($B861&amp;$C861,'[3]Smelter Look-up'!$J:$J,0)))</f>
        <v>#N/A</v>
      </c>
      <c r="X861" s="83">
        <f t="shared" si="40"/>
        <v>0</v>
      </c>
      <c r="AB861" s="84" t="str">
        <f t="shared" si="41"/>
        <v/>
      </c>
    </row>
    <row r="862" spans="1:28" s="83" customFormat="1" ht="20.25" customHeight="1">
      <c r="A862" s="206"/>
      <c r="B862" s="198" t="s">
        <v>236</v>
      </c>
      <c r="C862" s="199" t="s">
        <v>236</v>
      </c>
      <c r="D862" s="200"/>
      <c r="E862" s="198" t="s">
        <v>236</v>
      </c>
      <c r="F862" s="198" t="s">
        <v>236</v>
      </c>
      <c r="G862" s="198" t="s">
        <v>236</v>
      </c>
      <c r="H862" s="201" t="s">
        <v>236</v>
      </c>
      <c r="I862" s="202" t="s">
        <v>236</v>
      </c>
      <c r="J862" s="202" t="s">
        <v>236</v>
      </c>
      <c r="K862" s="203"/>
      <c r="L862" s="203"/>
      <c r="M862" s="203"/>
      <c r="N862" s="203"/>
      <c r="O862" s="203"/>
      <c r="P862" s="204"/>
      <c r="Q862" s="205"/>
      <c r="R862" s="198" t="s">
        <v>236</v>
      </c>
      <c r="S862" s="206" t="str">
        <f t="shared" ca="1" si="39"/>
        <v/>
      </c>
      <c r="T862" s="206" t="str">
        <f ca="1">IF(B862="","",IF(ISERROR(MATCH($J862,[3]SorP!$B$1:$B$6230,0)),"",INDIRECT("'SorP'!$A$"&amp;MATCH($J862,[3]SorP!$B$1:$B$6230,0))))</f>
        <v/>
      </c>
      <c r="U862" s="207"/>
      <c r="V862" s="208" t="e">
        <f>IF(C862="",NA(),IF(OR(C862="Smelter not listed",C862="Smelter not yet identified"),MATCH($B862&amp;$D862,'[3]Smelter Look-up'!$J:$J,0),MATCH($B862&amp;$C862,'[3]Smelter Look-up'!$J:$J,0)))</f>
        <v>#N/A</v>
      </c>
      <c r="X862" s="83">
        <f t="shared" si="40"/>
        <v>0</v>
      </c>
      <c r="AB862" s="84" t="str">
        <f t="shared" si="41"/>
        <v/>
      </c>
    </row>
    <row r="863" spans="1:28" s="83" customFormat="1" ht="20.25" customHeight="1">
      <c r="A863" s="206"/>
      <c r="B863" s="198" t="s">
        <v>236</v>
      </c>
      <c r="C863" s="199" t="s">
        <v>236</v>
      </c>
      <c r="D863" s="200"/>
      <c r="E863" s="198" t="s">
        <v>236</v>
      </c>
      <c r="F863" s="198" t="s">
        <v>236</v>
      </c>
      <c r="G863" s="198" t="s">
        <v>236</v>
      </c>
      <c r="H863" s="201" t="s">
        <v>236</v>
      </c>
      <c r="I863" s="202" t="s">
        <v>236</v>
      </c>
      <c r="J863" s="202" t="s">
        <v>236</v>
      </c>
      <c r="K863" s="203"/>
      <c r="L863" s="203"/>
      <c r="M863" s="203"/>
      <c r="N863" s="203"/>
      <c r="O863" s="203"/>
      <c r="P863" s="204"/>
      <c r="Q863" s="205"/>
      <c r="R863" s="198" t="s">
        <v>236</v>
      </c>
      <c r="S863" s="206" t="str">
        <f t="shared" ca="1" si="39"/>
        <v/>
      </c>
      <c r="T863" s="206" t="str">
        <f ca="1">IF(B863="","",IF(ISERROR(MATCH($J863,[3]SorP!$B$1:$B$6230,0)),"",INDIRECT("'SorP'!$A$"&amp;MATCH($J863,[3]SorP!$B$1:$B$6230,0))))</f>
        <v/>
      </c>
      <c r="U863" s="207"/>
      <c r="V863" s="208" t="e">
        <f>IF(C863="",NA(),IF(OR(C863="Smelter not listed",C863="Smelter not yet identified"),MATCH($B863&amp;$D863,'[3]Smelter Look-up'!$J:$J,0),MATCH($B863&amp;$C863,'[3]Smelter Look-up'!$J:$J,0)))</f>
        <v>#N/A</v>
      </c>
      <c r="X863" s="83">
        <f t="shared" si="40"/>
        <v>0</v>
      </c>
      <c r="AB863" s="84" t="str">
        <f t="shared" si="41"/>
        <v/>
      </c>
    </row>
    <row r="864" spans="1:28" s="83" customFormat="1" ht="20.25" customHeight="1">
      <c r="A864" s="206"/>
      <c r="B864" s="198" t="s">
        <v>236</v>
      </c>
      <c r="C864" s="199" t="s">
        <v>236</v>
      </c>
      <c r="D864" s="200"/>
      <c r="E864" s="198" t="s">
        <v>236</v>
      </c>
      <c r="F864" s="198" t="s">
        <v>236</v>
      </c>
      <c r="G864" s="198" t="s">
        <v>236</v>
      </c>
      <c r="H864" s="201" t="s">
        <v>236</v>
      </c>
      <c r="I864" s="202" t="s">
        <v>236</v>
      </c>
      <c r="J864" s="202" t="s">
        <v>236</v>
      </c>
      <c r="K864" s="203"/>
      <c r="L864" s="203"/>
      <c r="M864" s="203"/>
      <c r="N864" s="203"/>
      <c r="O864" s="203"/>
      <c r="P864" s="204"/>
      <c r="Q864" s="205"/>
      <c r="R864" s="198" t="s">
        <v>236</v>
      </c>
      <c r="S864" s="206" t="str">
        <f t="shared" ca="1" si="39"/>
        <v/>
      </c>
      <c r="T864" s="206" t="str">
        <f ca="1">IF(B864="","",IF(ISERROR(MATCH($J864,[3]SorP!$B$1:$B$6230,0)),"",INDIRECT("'SorP'!$A$"&amp;MATCH($J864,[3]SorP!$B$1:$B$6230,0))))</f>
        <v/>
      </c>
      <c r="U864" s="207"/>
      <c r="V864" s="208" t="e">
        <f>IF(C864="",NA(),IF(OR(C864="Smelter not listed",C864="Smelter not yet identified"),MATCH($B864&amp;$D864,'[3]Smelter Look-up'!$J:$J,0),MATCH($B864&amp;$C864,'[3]Smelter Look-up'!$J:$J,0)))</f>
        <v>#N/A</v>
      </c>
      <c r="X864" s="83">
        <f t="shared" si="40"/>
        <v>0</v>
      </c>
      <c r="AB864" s="84" t="str">
        <f t="shared" si="41"/>
        <v/>
      </c>
    </row>
    <row r="865" spans="1:28" s="83" customFormat="1" ht="20.25" customHeight="1">
      <c r="A865" s="206"/>
      <c r="B865" s="198" t="s">
        <v>236</v>
      </c>
      <c r="C865" s="199" t="s">
        <v>236</v>
      </c>
      <c r="D865" s="200"/>
      <c r="E865" s="198" t="s">
        <v>236</v>
      </c>
      <c r="F865" s="198" t="s">
        <v>236</v>
      </c>
      <c r="G865" s="198" t="s">
        <v>236</v>
      </c>
      <c r="H865" s="201" t="s">
        <v>236</v>
      </c>
      <c r="I865" s="202" t="s">
        <v>236</v>
      </c>
      <c r="J865" s="202" t="s">
        <v>236</v>
      </c>
      <c r="K865" s="203"/>
      <c r="L865" s="203"/>
      <c r="M865" s="203"/>
      <c r="N865" s="203"/>
      <c r="O865" s="203"/>
      <c r="P865" s="204"/>
      <c r="Q865" s="205"/>
      <c r="R865" s="198" t="s">
        <v>236</v>
      </c>
      <c r="S865" s="206" t="str">
        <f t="shared" ca="1" si="39"/>
        <v/>
      </c>
      <c r="T865" s="206" t="str">
        <f ca="1">IF(B865="","",IF(ISERROR(MATCH($J865,[3]SorP!$B$1:$B$6230,0)),"",INDIRECT("'SorP'!$A$"&amp;MATCH($J865,[3]SorP!$B$1:$B$6230,0))))</f>
        <v/>
      </c>
      <c r="U865" s="207"/>
      <c r="V865" s="208" t="e">
        <f>IF(C865="",NA(),IF(OR(C865="Smelter not listed",C865="Smelter not yet identified"),MATCH($B865&amp;$D865,'[3]Smelter Look-up'!$J:$J,0),MATCH($B865&amp;$C865,'[3]Smelter Look-up'!$J:$J,0)))</f>
        <v>#N/A</v>
      </c>
      <c r="X865" s="83">
        <f t="shared" si="40"/>
        <v>0</v>
      </c>
      <c r="AB865" s="84" t="str">
        <f t="shared" si="41"/>
        <v/>
      </c>
    </row>
    <row r="866" spans="1:28" s="83" customFormat="1" ht="20.25" customHeight="1">
      <c r="A866" s="206"/>
      <c r="B866" s="198" t="s">
        <v>236</v>
      </c>
      <c r="C866" s="199" t="s">
        <v>236</v>
      </c>
      <c r="D866" s="200"/>
      <c r="E866" s="198" t="s">
        <v>236</v>
      </c>
      <c r="F866" s="198" t="s">
        <v>236</v>
      </c>
      <c r="G866" s="198" t="s">
        <v>236</v>
      </c>
      <c r="H866" s="201" t="s">
        <v>236</v>
      </c>
      <c r="I866" s="202" t="s">
        <v>236</v>
      </c>
      <c r="J866" s="202" t="s">
        <v>236</v>
      </c>
      <c r="K866" s="203"/>
      <c r="L866" s="203"/>
      <c r="M866" s="203"/>
      <c r="N866" s="203"/>
      <c r="O866" s="203"/>
      <c r="P866" s="204"/>
      <c r="Q866" s="205"/>
      <c r="R866" s="198" t="s">
        <v>236</v>
      </c>
      <c r="S866" s="206" t="str">
        <f t="shared" ca="1" si="39"/>
        <v/>
      </c>
      <c r="T866" s="206" t="str">
        <f ca="1">IF(B866="","",IF(ISERROR(MATCH($J866,[3]SorP!$B$1:$B$6230,0)),"",INDIRECT("'SorP'!$A$"&amp;MATCH($J866,[3]SorP!$B$1:$B$6230,0))))</f>
        <v/>
      </c>
      <c r="U866" s="207"/>
      <c r="V866" s="208" t="e">
        <f>IF(C866="",NA(),IF(OR(C866="Smelter not listed",C866="Smelter not yet identified"),MATCH($B866&amp;$D866,'[3]Smelter Look-up'!$J:$J,0),MATCH($B866&amp;$C866,'[3]Smelter Look-up'!$J:$J,0)))</f>
        <v>#N/A</v>
      </c>
      <c r="X866" s="83">
        <f t="shared" si="40"/>
        <v>0</v>
      </c>
      <c r="AB866" s="84" t="str">
        <f t="shared" si="41"/>
        <v/>
      </c>
    </row>
    <row r="867" spans="1:28" s="83" customFormat="1" ht="20.25" customHeight="1">
      <c r="A867" s="206"/>
      <c r="B867" s="198" t="s">
        <v>236</v>
      </c>
      <c r="C867" s="199" t="s">
        <v>236</v>
      </c>
      <c r="D867" s="200"/>
      <c r="E867" s="198" t="s">
        <v>236</v>
      </c>
      <c r="F867" s="198" t="s">
        <v>236</v>
      </c>
      <c r="G867" s="198" t="s">
        <v>236</v>
      </c>
      <c r="H867" s="201" t="s">
        <v>236</v>
      </c>
      <c r="I867" s="202" t="s">
        <v>236</v>
      </c>
      <c r="J867" s="202" t="s">
        <v>236</v>
      </c>
      <c r="K867" s="203"/>
      <c r="L867" s="203"/>
      <c r="M867" s="203"/>
      <c r="N867" s="203"/>
      <c r="O867" s="203"/>
      <c r="P867" s="204"/>
      <c r="Q867" s="205"/>
      <c r="R867" s="198" t="s">
        <v>236</v>
      </c>
      <c r="S867" s="206" t="str">
        <f t="shared" ca="1" si="39"/>
        <v/>
      </c>
      <c r="T867" s="206" t="str">
        <f ca="1">IF(B867="","",IF(ISERROR(MATCH($J867,[3]SorP!$B$1:$B$6230,0)),"",INDIRECT("'SorP'!$A$"&amp;MATCH($J867,[3]SorP!$B$1:$B$6230,0))))</f>
        <v/>
      </c>
      <c r="U867" s="207"/>
      <c r="V867" s="208" t="e">
        <f>IF(C867="",NA(),IF(OR(C867="Smelter not listed",C867="Smelter not yet identified"),MATCH($B867&amp;$D867,'[3]Smelter Look-up'!$J:$J,0),MATCH($B867&amp;$C867,'[3]Smelter Look-up'!$J:$J,0)))</f>
        <v>#N/A</v>
      </c>
      <c r="X867" s="83">
        <f t="shared" si="40"/>
        <v>0</v>
      </c>
      <c r="AB867" s="84" t="str">
        <f t="shared" si="41"/>
        <v/>
      </c>
    </row>
    <row r="868" spans="1:28" s="83" customFormat="1" ht="20.25" customHeight="1">
      <c r="A868" s="206"/>
      <c r="B868" s="198" t="s">
        <v>236</v>
      </c>
      <c r="C868" s="199" t="s">
        <v>236</v>
      </c>
      <c r="D868" s="200"/>
      <c r="E868" s="198" t="s">
        <v>236</v>
      </c>
      <c r="F868" s="198" t="s">
        <v>236</v>
      </c>
      <c r="G868" s="198" t="s">
        <v>236</v>
      </c>
      <c r="H868" s="201" t="s">
        <v>236</v>
      </c>
      <c r="I868" s="202" t="s">
        <v>236</v>
      </c>
      <c r="J868" s="202" t="s">
        <v>236</v>
      </c>
      <c r="K868" s="203"/>
      <c r="L868" s="203"/>
      <c r="M868" s="203"/>
      <c r="N868" s="203"/>
      <c r="O868" s="203"/>
      <c r="P868" s="204"/>
      <c r="Q868" s="205"/>
      <c r="R868" s="198" t="s">
        <v>236</v>
      </c>
      <c r="S868" s="206" t="str">
        <f t="shared" ca="1" si="39"/>
        <v/>
      </c>
      <c r="T868" s="206" t="str">
        <f ca="1">IF(B868="","",IF(ISERROR(MATCH($J868,[3]SorP!$B$1:$B$6230,0)),"",INDIRECT("'SorP'!$A$"&amp;MATCH($J868,[3]SorP!$B$1:$B$6230,0))))</f>
        <v/>
      </c>
      <c r="U868" s="207"/>
      <c r="V868" s="208" t="e">
        <f>IF(C868="",NA(),IF(OR(C868="Smelter not listed",C868="Smelter not yet identified"),MATCH($B868&amp;$D868,'[3]Smelter Look-up'!$J:$J,0),MATCH($B868&amp;$C868,'[3]Smelter Look-up'!$J:$J,0)))</f>
        <v>#N/A</v>
      </c>
      <c r="X868" s="83">
        <f t="shared" si="40"/>
        <v>0</v>
      </c>
      <c r="AB868" s="84" t="str">
        <f t="shared" si="41"/>
        <v/>
      </c>
    </row>
    <row r="869" spans="1:28" s="83" customFormat="1" ht="20.25" customHeight="1">
      <c r="A869" s="206"/>
      <c r="B869" s="198" t="s">
        <v>236</v>
      </c>
      <c r="C869" s="199" t="s">
        <v>236</v>
      </c>
      <c r="D869" s="200"/>
      <c r="E869" s="198" t="s">
        <v>236</v>
      </c>
      <c r="F869" s="198" t="s">
        <v>236</v>
      </c>
      <c r="G869" s="198" t="s">
        <v>236</v>
      </c>
      <c r="H869" s="201" t="s">
        <v>236</v>
      </c>
      <c r="I869" s="202" t="s">
        <v>236</v>
      </c>
      <c r="J869" s="202" t="s">
        <v>236</v>
      </c>
      <c r="K869" s="203"/>
      <c r="L869" s="203"/>
      <c r="M869" s="203"/>
      <c r="N869" s="203"/>
      <c r="O869" s="203"/>
      <c r="P869" s="204"/>
      <c r="Q869" s="205"/>
      <c r="R869" s="198" t="s">
        <v>236</v>
      </c>
      <c r="S869" s="206" t="str">
        <f t="shared" ca="1" si="39"/>
        <v/>
      </c>
      <c r="T869" s="206" t="str">
        <f ca="1">IF(B869="","",IF(ISERROR(MATCH($J869,[3]SorP!$B$1:$B$6230,0)),"",INDIRECT("'SorP'!$A$"&amp;MATCH($J869,[3]SorP!$B$1:$B$6230,0))))</f>
        <v/>
      </c>
      <c r="U869" s="207"/>
      <c r="V869" s="208" t="e">
        <f>IF(C869="",NA(),IF(OR(C869="Smelter not listed",C869="Smelter not yet identified"),MATCH($B869&amp;$D869,'[3]Smelter Look-up'!$J:$J,0),MATCH($B869&amp;$C869,'[3]Smelter Look-up'!$J:$J,0)))</f>
        <v>#N/A</v>
      </c>
      <c r="X869" s="83">
        <f t="shared" si="40"/>
        <v>0</v>
      </c>
      <c r="AB869" s="84" t="str">
        <f t="shared" si="41"/>
        <v/>
      </c>
    </row>
    <row r="870" spans="1:28" s="83" customFormat="1" ht="20.25" customHeight="1">
      <c r="A870" s="206"/>
      <c r="B870" s="198" t="s">
        <v>236</v>
      </c>
      <c r="C870" s="199" t="s">
        <v>236</v>
      </c>
      <c r="D870" s="200"/>
      <c r="E870" s="198" t="s">
        <v>236</v>
      </c>
      <c r="F870" s="198" t="s">
        <v>236</v>
      </c>
      <c r="G870" s="198" t="s">
        <v>236</v>
      </c>
      <c r="H870" s="201" t="s">
        <v>236</v>
      </c>
      <c r="I870" s="202" t="s">
        <v>236</v>
      </c>
      <c r="J870" s="202" t="s">
        <v>236</v>
      </c>
      <c r="K870" s="203"/>
      <c r="L870" s="203"/>
      <c r="M870" s="203"/>
      <c r="N870" s="203"/>
      <c r="O870" s="203"/>
      <c r="P870" s="204"/>
      <c r="Q870" s="205"/>
      <c r="R870" s="198" t="s">
        <v>236</v>
      </c>
      <c r="S870" s="206" t="str">
        <f t="shared" ca="1" si="39"/>
        <v/>
      </c>
      <c r="T870" s="206" t="str">
        <f ca="1">IF(B870="","",IF(ISERROR(MATCH($J870,[3]SorP!$B$1:$B$6230,0)),"",INDIRECT("'SorP'!$A$"&amp;MATCH($J870,[3]SorP!$B$1:$B$6230,0))))</f>
        <v/>
      </c>
      <c r="U870" s="207"/>
      <c r="V870" s="208" t="e">
        <f>IF(C870="",NA(),IF(OR(C870="Smelter not listed",C870="Smelter not yet identified"),MATCH($B870&amp;$D870,'[3]Smelter Look-up'!$J:$J,0),MATCH($B870&amp;$C870,'[3]Smelter Look-up'!$J:$J,0)))</f>
        <v>#N/A</v>
      </c>
      <c r="X870" s="83">
        <f t="shared" si="40"/>
        <v>0</v>
      </c>
      <c r="AB870" s="84" t="str">
        <f t="shared" si="41"/>
        <v/>
      </c>
    </row>
    <row r="871" spans="1:28" s="83" customFormat="1" ht="20.25" customHeight="1">
      <c r="A871" s="206"/>
      <c r="B871" s="198" t="s">
        <v>236</v>
      </c>
      <c r="C871" s="199" t="s">
        <v>236</v>
      </c>
      <c r="D871" s="200"/>
      <c r="E871" s="198" t="s">
        <v>236</v>
      </c>
      <c r="F871" s="198" t="s">
        <v>236</v>
      </c>
      <c r="G871" s="198" t="s">
        <v>236</v>
      </c>
      <c r="H871" s="201" t="s">
        <v>236</v>
      </c>
      <c r="I871" s="202" t="s">
        <v>236</v>
      </c>
      <c r="J871" s="202" t="s">
        <v>236</v>
      </c>
      <c r="K871" s="203"/>
      <c r="L871" s="203"/>
      <c r="M871" s="203"/>
      <c r="N871" s="203"/>
      <c r="O871" s="203"/>
      <c r="P871" s="204"/>
      <c r="Q871" s="205"/>
      <c r="R871" s="198" t="s">
        <v>236</v>
      </c>
      <c r="S871" s="206" t="str">
        <f t="shared" ca="1" si="39"/>
        <v/>
      </c>
      <c r="T871" s="206" t="str">
        <f ca="1">IF(B871="","",IF(ISERROR(MATCH($J871,[3]SorP!$B$1:$B$6230,0)),"",INDIRECT("'SorP'!$A$"&amp;MATCH($J871,[3]SorP!$B$1:$B$6230,0))))</f>
        <v/>
      </c>
      <c r="U871" s="207"/>
      <c r="V871" s="208" t="e">
        <f>IF(C871="",NA(),IF(OR(C871="Smelter not listed",C871="Smelter not yet identified"),MATCH($B871&amp;$D871,'[3]Smelter Look-up'!$J:$J,0),MATCH($B871&amp;$C871,'[3]Smelter Look-up'!$J:$J,0)))</f>
        <v>#N/A</v>
      </c>
      <c r="X871" s="83">
        <f t="shared" si="40"/>
        <v>0</v>
      </c>
      <c r="AB871" s="84" t="str">
        <f t="shared" si="41"/>
        <v/>
      </c>
    </row>
    <row r="872" spans="1:28" s="83" customFormat="1" ht="20.25" customHeight="1">
      <c r="A872" s="206"/>
      <c r="B872" s="198" t="s">
        <v>236</v>
      </c>
      <c r="C872" s="199" t="s">
        <v>236</v>
      </c>
      <c r="D872" s="200"/>
      <c r="E872" s="198" t="s">
        <v>236</v>
      </c>
      <c r="F872" s="198" t="s">
        <v>236</v>
      </c>
      <c r="G872" s="198" t="s">
        <v>236</v>
      </c>
      <c r="H872" s="201" t="s">
        <v>236</v>
      </c>
      <c r="I872" s="202" t="s">
        <v>236</v>
      </c>
      <c r="J872" s="202" t="s">
        <v>236</v>
      </c>
      <c r="K872" s="203"/>
      <c r="L872" s="203"/>
      <c r="M872" s="203"/>
      <c r="N872" s="203"/>
      <c r="O872" s="203"/>
      <c r="P872" s="204"/>
      <c r="Q872" s="205"/>
      <c r="R872" s="198" t="s">
        <v>236</v>
      </c>
      <c r="S872" s="206" t="str">
        <f t="shared" ref="S872:S935" ca="1" si="42">IF(B872="","",IF(ISERROR(MATCH($E872,CL,0)),"Unknown",INDIRECT("'C'!$A$"&amp;MATCH($E872,CL,0)+1)))</f>
        <v/>
      </c>
      <c r="T872" s="206" t="str">
        <f ca="1">IF(B872="","",IF(ISERROR(MATCH($J872,[3]SorP!$B$1:$B$6230,0)),"",INDIRECT("'SorP'!$A$"&amp;MATCH($J872,[3]SorP!$B$1:$B$6230,0))))</f>
        <v/>
      </c>
      <c r="U872" s="207"/>
      <c r="V872" s="208" t="e">
        <f>IF(C872="",NA(),IF(OR(C872="Smelter not listed",C872="Smelter not yet identified"),MATCH($B872&amp;$D872,'[3]Smelter Look-up'!$J:$J,0),MATCH($B872&amp;$C872,'[3]Smelter Look-up'!$J:$J,0)))</f>
        <v>#N/A</v>
      </c>
      <c r="X872" s="83">
        <f t="shared" si="40"/>
        <v>0</v>
      </c>
      <c r="AB872" s="84" t="str">
        <f t="shared" si="41"/>
        <v/>
      </c>
    </row>
    <row r="873" spans="1:28" s="83" customFormat="1" ht="20.25" customHeight="1">
      <c r="A873" s="206"/>
      <c r="B873" s="198" t="s">
        <v>236</v>
      </c>
      <c r="C873" s="199" t="s">
        <v>236</v>
      </c>
      <c r="D873" s="200"/>
      <c r="E873" s="198" t="s">
        <v>236</v>
      </c>
      <c r="F873" s="198" t="s">
        <v>236</v>
      </c>
      <c r="G873" s="198" t="s">
        <v>236</v>
      </c>
      <c r="H873" s="201" t="s">
        <v>236</v>
      </c>
      <c r="I873" s="202" t="s">
        <v>236</v>
      </c>
      <c r="J873" s="202" t="s">
        <v>236</v>
      </c>
      <c r="K873" s="203"/>
      <c r="L873" s="203"/>
      <c r="M873" s="203"/>
      <c r="N873" s="203"/>
      <c r="O873" s="203"/>
      <c r="P873" s="204"/>
      <c r="Q873" s="205"/>
      <c r="R873" s="198" t="s">
        <v>236</v>
      </c>
      <c r="S873" s="206" t="str">
        <f t="shared" ca="1" si="42"/>
        <v/>
      </c>
      <c r="T873" s="206" t="str">
        <f ca="1">IF(B873="","",IF(ISERROR(MATCH($J873,[3]SorP!$B$1:$B$6230,0)),"",INDIRECT("'SorP'!$A$"&amp;MATCH($J873,[3]SorP!$B$1:$B$6230,0))))</f>
        <v/>
      </c>
      <c r="U873" s="207"/>
      <c r="V873" s="208" t="e">
        <f>IF(C873="",NA(),IF(OR(C873="Smelter not listed",C873="Smelter not yet identified"),MATCH($B873&amp;$D873,'[3]Smelter Look-up'!$J:$J,0),MATCH($B873&amp;$C873,'[3]Smelter Look-up'!$J:$J,0)))</f>
        <v>#N/A</v>
      </c>
      <c r="X873" s="83">
        <f t="shared" si="40"/>
        <v>0</v>
      </c>
      <c r="AB873" s="84" t="str">
        <f t="shared" si="41"/>
        <v/>
      </c>
    </row>
    <row r="874" spans="1:28" s="83" customFormat="1" ht="20.25" customHeight="1">
      <c r="A874" s="206"/>
      <c r="B874" s="198" t="s">
        <v>236</v>
      </c>
      <c r="C874" s="199" t="s">
        <v>236</v>
      </c>
      <c r="D874" s="200"/>
      <c r="E874" s="198" t="s">
        <v>236</v>
      </c>
      <c r="F874" s="198" t="s">
        <v>236</v>
      </c>
      <c r="G874" s="198" t="s">
        <v>236</v>
      </c>
      <c r="H874" s="201" t="s">
        <v>236</v>
      </c>
      <c r="I874" s="202" t="s">
        <v>236</v>
      </c>
      <c r="J874" s="202" t="s">
        <v>236</v>
      </c>
      <c r="K874" s="203"/>
      <c r="L874" s="203"/>
      <c r="M874" s="203"/>
      <c r="N874" s="203"/>
      <c r="O874" s="203"/>
      <c r="P874" s="204"/>
      <c r="Q874" s="205"/>
      <c r="R874" s="198" t="s">
        <v>236</v>
      </c>
      <c r="S874" s="206" t="str">
        <f t="shared" ca="1" si="42"/>
        <v/>
      </c>
      <c r="T874" s="206" t="str">
        <f ca="1">IF(B874="","",IF(ISERROR(MATCH($J874,[3]SorP!$B$1:$B$6230,0)),"",INDIRECT("'SorP'!$A$"&amp;MATCH($J874,[3]SorP!$B$1:$B$6230,0))))</f>
        <v/>
      </c>
      <c r="U874" s="207"/>
      <c r="V874" s="208" t="e">
        <f>IF(C874="",NA(),IF(OR(C874="Smelter not listed",C874="Smelter not yet identified"),MATCH($B874&amp;$D874,'[3]Smelter Look-up'!$J:$J,0),MATCH($B874&amp;$C874,'[3]Smelter Look-up'!$J:$J,0)))</f>
        <v>#N/A</v>
      </c>
      <c r="X874" s="83">
        <f t="shared" si="40"/>
        <v>0</v>
      </c>
      <c r="AB874" s="84" t="str">
        <f t="shared" si="41"/>
        <v/>
      </c>
    </row>
    <row r="875" spans="1:28" s="83" customFormat="1" ht="20.25" customHeight="1">
      <c r="A875" s="206"/>
      <c r="B875" s="198" t="s">
        <v>236</v>
      </c>
      <c r="C875" s="199" t="s">
        <v>236</v>
      </c>
      <c r="D875" s="200"/>
      <c r="E875" s="198" t="s">
        <v>236</v>
      </c>
      <c r="F875" s="198" t="s">
        <v>236</v>
      </c>
      <c r="G875" s="198" t="s">
        <v>236</v>
      </c>
      <c r="H875" s="201" t="s">
        <v>236</v>
      </c>
      <c r="I875" s="202" t="s">
        <v>236</v>
      </c>
      <c r="J875" s="202" t="s">
        <v>236</v>
      </c>
      <c r="K875" s="203"/>
      <c r="L875" s="203"/>
      <c r="M875" s="203"/>
      <c r="N875" s="203"/>
      <c r="O875" s="203"/>
      <c r="P875" s="204"/>
      <c r="Q875" s="205"/>
      <c r="R875" s="198" t="s">
        <v>236</v>
      </c>
      <c r="S875" s="206" t="str">
        <f t="shared" ca="1" si="42"/>
        <v/>
      </c>
      <c r="T875" s="206" t="str">
        <f ca="1">IF(B875="","",IF(ISERROR(MATCH($J875,[3]SorP!$B$1:$B$6230,0)),"",INDIRECT("'SorP'!$A$"&amp;MATCH($J875,[3]SorP!$B$1:$B$6230,0))))</f>
        <v/>
      </c>
      <c r="U875" s="207"/>
      <c r="V875" s="208" t="e">
        <f>IF(C875="",NA(),IF(OR(C875="Smelter not listed",C875="Smelter not yet identified"),MATCH($B875&amp;$D875,'[3]Smelter Look-up'!$J:$J,0),MATCH($B875&amp;$C875,'[3]Smelter Look-up'!$J:$J,0)))</f>
        <v>#N/A</v>
      </c>
      <c r="X875" s="83">
        <f t="shared" si="40"/>
        <v>0</v>
      </c>
      <c r="AB875" s="84" t="str">
        <f t="shared" si="41"/>
        <v/>
      </c>
    </row>
    <row r="876" spans="1:28" s="83" customFormat="1" ht="20.25" customHeight="1">
      <c r="A876" s="206"/>
      <c r="B876" s="198" t="s">
        <v>236</v>
      </c>
      <c r="C876" s="199" t="s">
        <v>236</v>
      </c>
      <c r="D876" s="200"/>
      <c r="E876" s="198" t="s">
        <v>236</v>
      </c>
      <c r="F876" s="198" t="s">
        <v>236</v>
      </c>
      <c r="G876" s="198" t="s">
        <v>236</v>
      </c>
      <c r="H876" s="201" t="s">
        <v>236</v>
      </c>
      <c r="I876" s="202" t="s">
        <v>236</v>
      </c>
      <c r="J876" s="202" t="s">
        <v>236</v>
      </c>
      <c r="K876" s="203"/>
      <c r="L876" s="203"/>
      <c r="M876" s="203"/>
      <c r="N876" s="203"/>
      <c r="O876" s="203"/>
      <c r="P876" s="204"/>
      <c r="Q876" s="205"/>
      <c r="R876" s="198" t="s">
        <v>236</v>
      </c>
      <c r="S876" s="206" t="str">
        <f t="shared" ca="1" si="42"/>
        <v/>
      </c>
      <c r="T876" s="206" t="str">
        <f ca="1">IF(B876="","",IF(ISERROR(MATCH($J876,[3]SorP!$B$1:$B$6230,0)),"",INDIRECT("'SorP'!$A$"&amp;MATCH($J876,[3]SorP!$B$1:$B$6230,0))))</f>
        <v/>
      </c>
      <c r="U876" s="207"/>
      <c r="V876" s="208" t="e">
        <f>IF(C876="",NA(),IF(OR(C876="Smelter not listed",C876="Smelter not yet identified"),MATCH($B876&amp;$D876,'[3]Smelter Look-up'!$J:$J,0),MATCH($B876&amp;$C876,'[3]Smelter Look-up'!$J:$J,0)))</f>
        <v>#N/A</v>
      </c>
      <c r="X876" s="83">
        <f t="shared" si="40"/>
        <v>0</v>
      </c>
      <c r="AB876" s="84" t="str">
        <f t="shared" si="41"/>
        <v/>
      </c>
    </row>
    <row r="877" spans="1:28" s="83" customFormat="1" ht="20.25" customHeight="1">
      <c r="A877" s="206"/>
      <c r="B877" s="198" t="s">
        <v>236</v>
      </c>
      <c r="C877" s="199" t="s">
        <v>236</v>
      </c>
      <c r="D877" s="200"/>
      <c r="E877" s="198" t="s">
        <v>236</v>
      </c>
      <c r="F877" s="198" t="s">
        <v>236</v>
      </c>
      <c r="G877" s="198" t="s">
        <v>236</v>
      </c>
      <c r="H877" s="201" t="s">
        <v>236</v>
      </c>
      <c r="I877" s="202" t="s">
        <v>236</v>
      </c>
      <c r="J877" s="202" t="s">
        <v>236</v>
      </c>
      <c r="K877" s="203"/>
      <c r="L877" s="203"/>
      <c r="M877" s="203"/>
      <c r="N877" s="203"/>
      <c r="O877" s="203"/>
      <c r="P877" s="204"/>
      <c r="Q877" s="205"/>
      <c r="R877" s="198" t="s">
        <v>236</v>
      </c>
      <c r="S877" s="206" t="str">
        <f t="shared" ca="1" si="42"/>
        <v/>
      </c>
      <c r="T877" s="206" t="str">
        <f ca="1">IF(B877="","",IF(ISERROR(MATCH($J877,[3]SorP!$B$1:$B$6230,0)),"",INDIRECT("'SorP'!$A$"&amp;MATCH($J877,[3]SorP!$B$1:$B$6230,0))))</f>
        <v/>
      </c>
      <c r="U877" s="207"/>
      <c r="V877" s="208" t="e">
        <f>IF(C877="",NA(),IF(OR(C877="Smelter not listed",C877="Smelter not yet identified"),MATCH($B877&amp;$D877,'[3]Smelter Look-up'!$J:$J,0),MATCH($B877&amp;$C877,'[3]Smelter Look-up'!$J:$J,0)))</f>
        <v>#N/A</v>
      </c>
      <c r="X877" s="83">
        <f t="shared" si="40"/>
        <v>0</v>
      </c>
      <c r="AB877" s="84" t="str">
        <f t="shared" si="41"/>
        <v/>
      </c>
    </row>
    <row r="878" spans="1:28" s="83" customFormat="1" ht="20.25" customHeight="1">
      <c r="A878" s="206"/>
      <c r="B878" s="198" t="s">
        <v>236</v>
      </c>
      <c r="C878" s="199" t="s">
        <v>236</v>
      </c>
      <c r="D878" s="200"/>
      <c r="E878" s="198" t="s">
        <v>236</v>
      </c>
      <c r="F878" s="198" t="s">
        <v>236</v>
      </c>
      <c r="G878" s="198" t="s">
        <v>236</v>
      </c>
      <c r="H878" s="201" t="s">
        <v>236</v>
      </c>
      <c r="I878" s="202" t="s">
        <v>236</v>
      </c>
      <c r="J878" s="202" t="s">
        <v>236</v>
      </c>
      <c r="K878" s="203"/>
      <c r="L878" s="203"/>
      <c r="M878" s="203"/>
      <c r="N878" s="203"/>
      <c r="O878" s="203"/>
      <c r="P878" s="204"/>
      <c r="Q878" s="205"/>
      <c r="R878" s="198" t="s">
        <v>236</v>
      </c>
      <c r="S878" s="206" t="str">
        <f t="shared" ca="1" si="42"/>
        <v/>
      </c>
      <c r="T878" s="206" t="str">
        <f ca="1">IF(B878="","",IF(ISERROR(MATCH($J878,[3]SorP!$B$1:$B$6230,0)),"",INDIRECT("'SorP'!$A$"&amp;MATCH($J878,[3]SorP!$B$1:$B$6230,0))))</f>
        <v/>
      </c>
      <c r="U878" s="207"/>
      <c r="V878" s="208" t="e">
        <f>IF(C878="",NA(),IF(OR(C878="Smelter not listed",C878="Smelter not yet identified"),MATCH($B878&amp;$D878,'[3]Smelter Look-up'!$J:$J,0),MATCH($B878&amp;$C878,'[3]Smelter Look-up'!$J:$J,0)))</f>
        <v>#N/A</v>
      </c>
      <c r="X878" s="83">
        <f t="shared" si="40"/>
        <v>0</v>
      </c>
      <c r="AB878" s="84" t="str">
        <f t="shared" si="41"/>
        <v/>
      </c>
    </row>
    <row r="879" spans="1:28" s="83" customFormat="1" ht="20.25" customHeight="1">
      <c r="A879" s="206"/>
      <c r="B879" s="198" t="s">
        <v>236</v>
      </c>
      <c r="C879" s="199" t="s">
        <v>236</v>
      </c>
      <c r="D879" s="200"/>
      <c r="E879" s="198" t="s">
        <v>236</v>
      </c>
      <c r="F879" s="198" t="s">
        <v>236</v>
      </c>
      <c r="G879" s="198" t="s">
        <v>236</v>
      </c>
      <c r="H879" s="201" t="s">
        <v>236</v>
      </c>
      <c r="I879" s="202" t="s">
        <v>236</v>
      </c>
      <c r="J879" s="202" t="s">
        <v>236</v>
      </c>
      <c r="K879" s="203"/>
      <c r="L879" s="203"/>
      <c r="M879" s="203"/>
      <c r="N879" s="203"/>
      <c r="O879" s="203"/>
      <c r="P879" s="204"/>
      <c r="Q879" s="205"/>
      <c r="R879" s="198" t="s">
        <v>236</v>
      </c>
      <c r="S879" s="206" t="str">
        <f t="shared" ca="1" si="42"/>
        <v/>
      </c>
      <c r="T879" s="206" t="str">
        <f ca="1">IF(B879="","",IF(ISERROR(MATCH($J879,[3]SorP!$B$1:$B$6230,0)),"",INDIRECT("'SorP'!$A$"&amp;MATCH($J879,[3]SorP!$B$1:$B$6230,0))))</f>
        <v/>
      </c>
      <c r="U879" s="207"/>
      <c r="V879" s="208" t="e">
        <f>IF(C879="",NA(),IF(OR(C879="Smelter not listed",C879="Smelter not yet identified"),MATCH($B879&amp;$D879,'[3]Smelter Look-up'!$J:$J,0),MATCH($B879&amp;$C879,'[3]Smelter Look-up'!$J:$J,0)))</f>
        <v>#N/A</v>
      </c>
      <c r="X879" s="83">
        <f t="shared" si="40"/>
        <v>0</v>
      </c>
      <c r="AB879" s="84" t="str">
        <f t="shared" si="41"/>
        <v/>
      </c>
    </row>
    <row r="880" spans="1:28" s="83" customFormat="1" ht="20.25" customHeight="1">
      <c r="A880" s="206"/>
      <c r="B880" s="198" t="s">
        <v>236</v>
      </c>
      <c r="C880" s="199" t="s">
        <v>236</v>
      </c>
      <c r="D880" s="200"/>
      <c r="E880" s="198" t="s">
        <v>236</v>
      </c>
      <c r="F880" s="198" t="s">
        <v>236</v>
      </c>
      <c r="G880" s="198" t="s">
        <v>236</v>
      </c>
      <c r="H880" s="201" t="s">
        <v>236</v>
      </c>
      <c r="I880" s="202" t="s">
        <v>236</v>
      </c>
      <c r="J880" s="202" t="s">
        <v>236</v>
      </c>
      <c r="K880" s="203"/>
      <c r="L880" s="203"/>
      <c r="M880" s="203"/>
      <c r="N880" s="203"/>
      <c r="O880" s="203"/>
      <c r="P880" s="204"/>
      <c r="Q880" s="205"/>
      <c r="R880" s="198" t="s">
        <v>236</v>
      </c>
      <c r="S880" s="206" t="str">
        <f t="shared" ca="1" si="42"/>
        <v/>
      </c>
      <c r="T880" s="206" t="str">
        <f ca="1">IF(B880="","",IF(ISERROR(MATCH($J880,[3]SorP!$B$1:$B$6230,0)),"",INDIRECT("'SorP'!$A$"&amp;MATCH($J880,[3]SorP!$B$1:$B$6230,0))))</f>
        <v/>
      </c>
      <c r="U880" s="207"/>
      <c r="V880" s="208" t="e">
        <f>IF(C880="",NA(),IF(OR(C880="Smelter not listed",C880="Smelter not yet identified"),MATCH($B880&amp;$D880,'[3]Smelter Look-up'!$J:$J,0),MATCH($B880&amp;$C880,'[3]Smelter Look-up'!$J:$J,0)))</f>
        <v>#N/A</v>
      </c>
      <c r="X880" s="83">
        <f t="shared" si="40"/>
        <v>0</v>
      </c>
      <c r="AB880" s="84" t="str">
        <f t="shared" si="41"/>
        <v/>
      </c>
    </row>
    <row r="881" spans="1:28" s="83" customFormat="1" ht="20.25" customHeight="1">
      <c r="A881" s="206"/>
      <c r="B881" s="198" t="s">
        <v>236</v>
      </c>
      <c r="C881" s="199" t="s">
        <v>236</v>
      </c>
      <c r="D881" s="200"/>
      <c r="E881" s="198" t="s">
        <v>236</v>
      </c>
      <c r="F881" s="198" t="s">
        <v>236</v>
      </c>
      <c r="G881" s="198" t="s">
        <v>236</v>
      </c>
      <c r="H881" s="201" t="s">
        <v>236</v>
      </c>
      <c r="I881" s="202" t="s">
        <v>236</v>
      </c>
      <c r="J881" s="202" t="s">
        <v>236</v>
      </c>
      <c r="K881" s="203"/>
      <c r="L881" s="203"/>
      <c r="M881" s="203"/>
      <c r="N881" s="203"/>
      <c r="O881" s="203"/>
      <c r="P881" s="204"/>
      <c r="Q881" s="205"/>
      <c r="R881" s="198" t="s">
        <v>236</v>
      </c>
      <c r="S881" s="206" t="str">
        <f t="shared" ca="1" si="42"/>
        <v/>
      </c>
      <c r="T881" s="206" t="str">
        <f ca="1">IF(B881="","",IF(ISERROR(MATCH($J881,[3]SorP!$B$1:$B$6230,0)),"",INDIRECT("'SorP'!$A$"&amp;MATCH($J881,[3]SorP!$B$1:$B$6230,0))))</f>
        <v/>
      </c>
      <c r="U881" s="207"/>
      <c r="V881" s="208" t="e">
        <f>IF(C881="",NA(),IF(OR(C881="Smelter not listed",C881="Smelter not yet identified"),MATCH($B881&amp;$D881,'[3]Smelter Look-up'!$J:$J,0),MATCH($B881&amp;$C881,'[3]Smelter Look-up'!$J:$J,0)))</f>
        <v>#N/A</v>
      </c>
      <c r="X881" s="83">
        <f t="shared" si="40"/>
        <v>0</v>
      </c>
      <c r="AB881" s="84" t="str">
        <f t="shared" si="41"/>
        <v/>
      </c>
    </row>
    <row r="882" spans="1:28" s="83" customFormat="1" ht="20.25" customHeight="1">
      <c r="A882" s="206"/>
      <c r="B882" s="198" t="s">
        <v>236</v>
      </c>
      <c r="C882" s="199" t="s">
        <v>236</v>
      </c>
      <c r="D882" s="200"/>
      <c r="E882" s="198" t="s">
        <v>236</v>
      </c>
      <c r="F882" s="198" t="s">
        <v>236</v>
      </c>
      <c r="G882" s="198" t="s">
        <v>236</v>
      </c>
      <c r="H882" s="201" t="s">
        <v>236</v>
      </c>
      <c r="I882" s="202" t="s">
        <v>236</v>
      </c>
      <c r="J882" s="202" t="s">
        <v>236</v>
      </c>
      <c r="K882" s="203"/>
      <c r="L882" s="203"/>
      <c r="M882" s="203"/>
      <c r="N882" s="203"/>
      <c r="O882" s="203"/>
      <c r="P882" s="204"/>
      <c r="Q882" s="205"/>
      <c r="R882" s="198" t="s">
        <v>236</v>
      </c>
      <c r="S882" s="206" t="str">
        <f t="shared" ca="1" si="42"/>
        <v/>
      </c>
      <c r="T882" s="206" t="str">
        <f ca="1">IF(B882="","",IF(ISERROR(MATCH($J882,[3]SorP!$B$1:$B$6230,0)),"",INDIRECT("'SorP'!$A$"&amp;MATCH($J882,[3]SorP!$B$1:$B$6230,0))))</f>
        <v/>
      </c>
      <c r="U882" s="207"/>
      <c r="V882" s="208" t="e">
        <f>IF(C882="",NA(),IF(OR(C882="Smelter not listed",C882="Smelter not yet identified"),MATCH($B882&amp;$D882,'[3]Smelter Look-up'!$J:$J,0),MATCH($B882&amp;$C882,'[3]Smelter Look-up'!$J:$J,0)))</f>
        <v>#N/A</v>
      </c>
      <c r="X882" s="83">
        <f t="shared" si="40"/>
        <v>0</v>
      </c>
      <c r="AB882" s="84" t="str">
        <f t="shared" si="41"/>
        <v/>
      </c>
    </row>
    <row r="883" spans="1:28" s="83" customFormat="1" ht="20.25" customHeight="1">
      <c r="A883" s="206"/>
      <c r="B883" s="198" t="s">
        <v>236</v>
      </c>
      <c r="C883" s="199" t="s">
        <v>236</v>
      </c>
      <c r="D883" s="200"/>
      <c r="E883" s="198" t="s">
        <v>236</v>
      </c>
      <c r="F883" s="198" t="s">
        <v>236</v>
      </c>
      <c r="G883" s="198" t="s">
        <v>236</v>
      </c>
      <c r="H883" s="201" t="s">
        <v>236</v>
      </c>
      <c r="I883" s="202" t="s">
        <v>236</v>
      </c>
      <c r="J883" s="202" t="s">
        <v>236</v>
      </c>
      <c r="K883" s="203"/>
      <c r="L883" s="203"/>
      <c r="M883" s="203"/>
      <c r="N883" s="203"/>
      <c r="O883" s="203"/>
      <c r="P883" s="204"/>
      <c r="Q883" s="205"/>
      <c r="R883" s="198" t="s">
        <v>236</v>
      </c>
      <c r="S883" s="206" t="str">
        <f t="shared" ca="1" si="42"/>
        <v/>
      </c>
      <c r="T883" s="206" t="str">
        <f ca="1">IF(B883="","",IF(ISERROR(MATCH($J883,[3]SorP!$B$1:$B$6230,0)),"",INDIRECT("'SorP'!$A$"&amp;MATCH($J883,[3]SorP!$B$1:$B$6230,0))))</f>
        <v/>
      </c>
      <c r="U883" s="207"/>
      <c r="V883" s="208" t="e">
        <f>IF(C883="",NA(),IF(OR(C883="Smelter not listed",C883="Smelter not yet identified"),MATCH($B883&amp;$D883,'[3]Smelter Look-up'!$J:$J,0),MATCH($B883&amp;$C883,'[3]Smelter Look-up'!$J:$J,0)))</f>
        <v>#N/A</v>
      </c>
      <c r="X883" s="83">
        <f t="shared" si="40"/>
        <v>0</v>
      </c>
      <c r="AB883" s="84" t="str">
        <f t="shared" si="41"/>
        <v/>
      </c>
    </row>
    <row r="884" spans="1:28" s="83" customFormat="1" ht="20.25" customHeight="1">
      <c r="A884" s="206"/>
      <c r="B884" s="198" t="s">
        <v>236</v>
      </c>
      <c r="C884" s="199" t="s">
        <v>236</v>
      </c>
      <c r="D884" s="200"/>
      <c r="E884" s="198" t="s">
        <v>236</v>
      </c>
      <c r="F884" s="198" t="s">
        <v>236</v>
      </c>
      <c r="G884" s="198" t="s">
        <v>236</v>
      </c>
      <c r="H884" s="201" t="s">
        <v>236</v>
      </c>
      <c r="I884" s="202" t="s">
        <v>236</v>
      </c>
      <c r="J884" s="202" t="s">
        <v>236</v>
      </c>
      <c r="K884" s="203"/>
      <c r="L884" s="203"/>
      <c r="M884" s="203"/>
      <c r="N884" s="203"/>
      <c r="O884" s="203"/>
      <c r="P884" s="204"/>
      <c r="Q884" s="205"/>
      <c r="R884" s="198" t="s">
        <v>236</v>
      </c>
      <c r="S884" s="206" t="str">
        <f t="shared" ca="1" si="42"/>
        <v/>
      </c>
      <c r="T884" s="206" t="str">
        <f ca="1">IF(B884="","",IF(ISERROR(MATCH($J884,[3]SorP!$B$1:$B$6230,0)),"",INDIRECT("'SorP'!$A$"&amp;MATCH($J884,[3]SorP!$B$1:$B$6230,0))))</f>
        <v/>
      </c>
      <c r="U884" s="207"/>
      <c r="V884" s="208" t="e">
        <f>IF(C884="",NA(),IF(OR(C884="Smelter not listed",C884="Smelter not yet identified"),MATCH($B884&amp;$D884,'[3]Smelter Look-up'!$J:$J,0),MATCH($B884&amp;$C884,'[3]Smelter Look-up'!$J:$J,0)))</f>
        <v>#N/A</v>
      </c>
      <c r="X884" s="83">
        <f t="shared" si="40"/>
        <v>0</v>
      </c>
      <c r="AB884" s="84" t="str">
        <f t="shared" si="41"/>
        <v/>
      </c>
    </row>
    <row r="885" spans="1:28" s="83" customFormat="1" ht="20.25" customHeight="1">
      <c r="A885" s="206"/>
      <c r="B885" s="198" t="s">
        <v>236</v>
      </c>
      <c r="C885" s="199" t="s">
        <v>236</v>
      </c>
      <c r="D885" s="200"/>
      <c r="E885" s="198" t="s">
        <v>236</v>
      </c>
      <c r="F885" s="198" t="s">
        <v>236</v>
      </c>
      <c r="G885" s="198" t="s">
        <v>236</v>
      </c>
      <c r="H885" s="201" t="s">
        <v>236</v>
      </c>
      <c r="I885" s="202" t="s">
        <v>236</v>
      </c>
      <c r="J885" s="202" t="s">
        <v>236</v>
      </c>
      <c r="K885" s="203"/>
      <c r="L885" s="203"/>
      <c r="M885" s="203"/>
      <c r="N885" s="203"/>
      <c r="O885" s="203"/>
      <c r="P885" s="204"/>
      <c r="Q885" s="205"/>
      <c r="R885" s="198" t="s">
        <v>236</v>
      </c>
      <c r="S885" s="206" t="str">
        <f t="shared" ca="1" si="42"/>
        <v/>
      </c>
      <c r="T885" s="206" t="str">
        <f ca="1">IF(B885="","",IF(ISERROR(MATCH($J885,[3]SorP!$B$1:$B$6230,0)),"",INDIRECT("'SorP'!$A$"&amp;MATCH($J885,[3]SorP!$B$1:$B$6230,0))))</f>
        <v/>
      </c>
      <c r="U885" s="207"/>
      <c r="V885" s="208" t="e">
        <f>IF(C885="",NA(),IF(OR(C885="Smelter not listed",C885="Smelter not yet identified"),MATCH($B885&amp;$D885,'[3]Smelter Look-up'!$J:$J,0),MATCH($B885&amp;$C885,'[3]Smelter Look-up'!$J:$J,0)))</f>
        <v>#N/A</v>
      </c>
      <c r="X885" s="83">
        <f t="shared" si="40"/>
        <v>0</v>
      </c>
      <c r="AB885" s="84" t="str">
        <f t="shared" si="41"/>
        <v/>
      </c>
    </row>
    <row r="886" spans="1:28" s="83" customFormat="1" ht="20.25" customHeight="1">
      <c r="A886" s="206"/>
      <c r="B886" s="198" t="s">
        <v>236</v>
      </c>
      <c r="C886" s="199" t="s">
        <v>236</v>
      </c>
      <c r="D886" s="200"/>
      <c r="E886" s="198" t="s">
        <v>236</v>
      </c>
      <c r="F886" s="198" t="s">
        <v>236</v>
      </c>
      <c r="G886" s="198" t="s">
        <v>236</v>
      </c>
      <c r="H886" s="201" t="s">
        <v>236</v>
      </c>
      <c r="I886" s="202" t="s">
        <v>236</v>
      </c>
      <c r="J886" s="202" t="s">
        <v>236</v>
      </c>
      <c r="K886" s="203"/>
      <c r="L886" s="203"/>
      <c r="M886" s="203"/>
      <c r="N886" s="203"/>
      <c r="O886" s="203"/>
      <c r="P886" s="204"/>
      <c r="Q886" s="205"/>
      <c r="R886" s="198" t="s">
        <v>236</v>
      </c>
      <c r="S886" s="206" t="str">
        <f t="shared" ca="1" si="42"/>
        <v/>
      </c>
      <c r="T886" s="206" t="str">
        <f ca="1">IF(B886="","",IF(ISERROR(MATCH($J886,[3]SorP!$B$1:$B$6230,0)),"",INDIRECT("'SorP'!$A$"&amp;MATCH($J886,[3]SorP!$B$1:$B$6230,0))))</f>
        <v/>
      </c>
      <c r="U886" s="207"/>
      <c r="V886" s="208" t="e">
        <f>IF(C886="",NA(),IF(OR(C886="Smelter not listed",C886="Smelter not yet identified"),MATCH($B886&amp;$D886,'[3]Smelter Look-up'!$J:$J,0),MATCH($B886&amp;$C886,'[3]Smelter Look-up'!$J:$J,0)))</f>
        <v>#N/A</v>
      </c>
      <c r="X886" s="83">
        <f t="shared" si="40"/>
        <v>0</v>
      </c>
      <c r="AB886" s="84" t="str">
        <f t="shared" si="41"/>
        <v/>
      </c>
    </row>
    <row r="887" spans="1:28" s="83" customFormat="1" ht="20.25" customHeight="1">
      <c r="A887" s="206"/>
      <c r="B887" s="198" t="s">
        <v>236</v>
      </c>
      <c r="C887" s="199" t="s">
        <v>236</v>
      </c>
      <c r="D887" s="200"/>
      <c r="E887" s="198" t="s">
        <v>236</v>
      </c>
      <c r="F887" s="198" t="s">
        <v>236</v>
      </c>
      <c r="G887" s="198" t="s">
        <v>236</v>
      </c>
      <c r="H887" s="201" t="s">
        <v>236</v>
      </c>
      <c r="I887" s="202" t="s">
        <v>236</v>
      </c>
      <c r="J887" s="202" t="s">
        <v>236</v>
      </c>
      <c r="K887" s="203"/>
      <c r="L887" s="203"/>
      <c r="M887" s="203"/>
      <c r="N887" s="203"/>
      <c r="O887" s="203"/>
      <c r="P887" s="204"/>
      <c r="Q887" s="205"/>
      <c r="R887" s="198" t="s">
        <v>236</v>
      </c>
      <c r="S887" s="206" t="str">
        <f t="shared" ca="1" si="42"/>
        <v/>
      </c>
      <c r="T887" s="206" t="str">
        <f ca="1">IF(B887="","",IF(ISERROR(MATCH($J887,[3]SorP!$B$1:$B$6230,0)),"",INDIRECT("'SorP'!$A$"&amp;MATCH($J887,[3]SorP!$B$1:$B$6230,0))))</f>
        <v/>
      </c>
      <c r="U887" s="207"/>
      <c r="V887" s="208" t="e">
        <f>IF(C887="",NA(),IF(OR(C887="Smelter not listed",C887="Smelter not yet identified"),MATCH($B887&amp;$D887,'[3]Smelter Look-up'!$J:$J,0),MATCH($B887&amp;$C887,'[3]Smelter Look-up'!$J:$J,0)))</f>
        <v>#N/A</v>
      </c>
      <c r="X887" s="83">
        <f t="shared" si="40"/>
        <v>0</v>
      </c>
      <c r="AB887" s="84" t="str">
        <f t="shared" si="41"/>
        <v/>
      </c>
    </row>
    <row r="888" spans="1:28" s="83" customFormat="1" ht="20.25" customHeight="1">
      <c r="A888" s="206"/>
      <c r="B888" s="198" t="s">
        <v>236</v>
      </c>
      <c r="C888" s="199" t="s">
        <v>236</v>
      </c>
      <c r="D888" s="200"/>
      <c r="E888" s="198" t="s">
        <v>236</v>
      </c>
      <c r="F888" s="198" t="s">
        <v>236</v>
      </c>
      <c r="G888" s="198" t="s">
        <v>236</v>
      </c>
      <c r="H888" s="201" t="s">
        <v>236</v>
      </c>
      <c r="I888" s="202" t="s">
        <v>236</v>
      </c>
      <c r="J888" s="202" t="s">
        <v>236</v>
      </c>
      <c r="K888" s="203"/>
      <c r="L888" s="203"/>
      <c r="M888" s="203"/>
      <c r="N888" s="203"/>
      <c r="O888" s="203"/>
      <c r="P888" s="204"/>
      <c r="Q888" s="205"/>
      <c r="R888" s="198" t="s">
        <v>236</v>
      </c>
      <c r="S888" s="206" t="str">
        <f t="shared" ca="1" si="42"/>
        <v/>
      </c>
      <c r="T888" s="206" t="str">
        <f ca="1">IF(B888="","",IF(ISERROR(MATCH($J888,[3]SorP!$B$1:$B$6230,0)),"",INDIRECT("'SorP'!$A$"&amp;MATCH($J888,[3]SorP!$B$1:$B$6230,0))))</f>
        <v/>
      </c>
      <c r="U888" s="207"/>
      <c r="V888" s="208" t="e">
        <f>IF(C888="",NA(),IF(OR(C888="Smelter not listed",C888="Smelter not yet identified"),MATCH($B888&amp;$D888,'[3]Smelter Look-up'!$J:$J,0),MATCH($B888&amp;$C888,'[3]Smelter Look-up'!$J:$J,0)))</f>
        <v>#N/A</v>
      </c>
      <c r="X888" s="83">
        <f t="shared" si="40"/>
        <v>0</v>
      </c>
      <c r="AB888" s="84" t="str">
        <f t="shared" si="41"/>
        <v/>
      </c>
    </row>
    <row r="889" spans="1:28" s="83" customFormat="1" ht="20.25" customHeight="1">
      <c r="A889" s="206"/>
      <c r="B889" s="198" t="s">
        <v>236</v>
      </c>
      <c r="C889" s="199" t="s">
        <v>236</v>
      </c>
      <c r="D889" s="200"/>
      <c r="E889" s="198" t="s">
        <v>236</v>
      </c>
      <c r="F889" s="198" t="s">
        <v>236</v>
      </c>
      <c r="G889" s="198" t="s">
        <v>236</v>
      </c>
      <c r="H889" s="201" t="s">
        <v>236</v>
      </c>
      <c r="I889" s="202" t="s">
        <v>236</v>
      </c>
      <c r="J889" s="202" t="s">
        <v>236</v>
      </c>
      <c r="K889" s="203"/>
      <c r="L889" s="203"/>
      <c r="M889" s="203"/>
      <c r="N889" s="203"/>
      <c r="O889" s="203"/>
      <c r="P889" s="204"/>
      <c r="Q889" s="205"/>
      <c r="R889" s="198" t="s">
        <v>236</v>
      </c>
      <c r="S889" s="206" t="str">
        <f t="shared" ca="1" si="42"/>
        <v/>
      </c>
      <c r="T889" s="206" t="str">
        <f ca="1">IF(B889="","",IF(ISERROR(MATCH($J889,[3]SorP!$B$1:$B$6230,0)),"",INDIRECT("'SorP'!$A$"&amp;MATCH($J889,[3]SorP!$B$1:$B$6230,0))))</f>
        <v/>
      </c>
      <c r="U889" s="207"/>
      <c r="V889" s="208" t="e">
        <f>IF(C889="",NA(),IF(OR(C889="Smelter not listed",C889="Smelter not yet identified"),MATCH($B889&amp;$D889,'[3]Smelter Look-up'!$J:$J,0),MATCH($B889&amp;$C889,'[3]Smelter Look-up'!$J:$J,0)))</f>
        <v>#N/A</v>
      </c>
      <c r="X889" s="83">
        <f t="shared" si="40"/>
        <v>0</v>
      </c>
      <c r="AB889" s="84" t="str">
        <f t="shared" si="41"/>
        <v/>
      </c>
    </row>
    <row r="890" spans="1:28" s="83" customFormat="1" ht="20.25" customHeight="1">
      <c r="A890" s="206"/>
      <c r="B890" s="198" t="s">
        <v>236</v>
      </c>
      <c r="C890" s="199" t="s">
        <v>236</v>
      </c>
      <c r="D890" s="200"/>
      <c r="E890" s="198" t="s">
        <v>236</v>
      </c>
      <c r="F890" s="198" t="s">
        <v>236</v>
      </c>
      <c r="G890" s="198" t="s">
        <v>236</v>
      </c>
      <c r="H890" s="201" t="s">
        <v>236</v>
      </c>
      <c r="I890" s="202" t="s">
        <v>236</v>
      </c>
      <c r="J890" s="202" t="s">
        <v>236</v>
      </c>
      <c r="K890" s="203"/>
      <c r="L890" s="203"/>
      <c r="M890" s="203"/>
      <c r="N890" s="203"/>
      <c r="O890" s="203"/>
      <c r="P890" s="204"/>
      <c r="Q890" s="205"/>
      <c r="R890" s="198" t="s">
        <v>236</v>
      </c>
      <c r="S890" s="206" t="str">
        <f t="shared" ca="1" si="42"/>
        <v/>
      </c>
      <c r="T890" s="206" t="str">
        <f ca="1">IF(B890="","",IF(ISERROR(MATCH($J890,[3]SorP!$B$1:$B$6230,0)),"",INDIRECT("'SorP'!$A$"&amp;MATCH($J890,[3]SorP!$B$1:$B$6230,0))))</f>
        <v/>
      </c>
      <c r="U890" s="207"/>
      <c r="V890" s="208" t="e">
        <f>IF(C890="",NA(),IF(OR(C890="Smelter not listed",C890="Smelter not yet identified"),MATCH($B890&amp;$D890,'[3]Smelter Look-up'!$J:$J,0),MATCH($B890&amp;$C890,'[3]Smelter Look-up'!$J:$J,0)))</f>
        <v>#N/A</v>
      </c>
      <c r="X890" s="83">
        <f t="shared" si="40"/>
        <v>0</v>
      </c>
      <c r="AB890" s="84" t="str">
        <f t="shared" si="41"/>
        <v/>
      </c>
    </row>
    <row r="891" spans="1:28" s="83" customFormat="1" ht="20.25" customHeight="1">
      <c r="A891" s="206"/>
      <c r="B891" s="198" t="s">
        <v>236</v>
      </c>
      <c r="C891" s="199" t="s">
        <v>236</v>
      </c>
      <c r="D891" s="200"/>
      <c r="E891" s="198" t="s">
        <v>236</v>
      </c>
      <c r="F891" s="198" t="s">
        <v>236</v>
      </c>
      <c r="G891" s="198" t="s">
        <v>236</v>
      </c>
      <c r="H891" s="201" t="s">
        <v>236</v>
      </c>
      <c r="I891" s="202" t="s">
        <v>236</v>
      </c>
      <c r="J891" s="202" t="s">
        <v>236</v>
      </c>
      <c r="K891" s="203"/>
      <c r="L891" s="203"/>
      <c r="M891" s="203"/>
      <c r="N891" s="203"/>
      <c r="O891" s="203"/>
      <c r="P891" s="204"/>
      <c r="Q891" s="205"/>
      <c r="R891" s="198" t="s">
        <v>236</v>
      </c>
      <c r="S891" s="206" t="str">
        <f t="shared" ca="1" si="42"/>
        <v/>
      </c>
      <c r="T891" s="206" t="str">
        <f ca="1">IF(B891="","",IF(ISERROR(MATCH($J891,[3]SorP!$B$1:$B$6230,0)),"",INDIRECT("'SorP'!$A$"&amp;MATCH($J891,[3]SorP!$B$1:$B$6230,0))))</f>
        <v/>
      </c>
      <c r="U891" s="207"/>
      <c r="V891" s="208" t="e">
        <f>IF(C891="",NA(),IF(OR(C891="Smelter not listed",C891="Smelter not yet identified"),MATCH($B891&amp;$D891,'[3]Smelter Look-up'!$J:$J,0),MATCH($B891&amp;$C891,'[3]Smelter Look-up'!$J:$J,0)))</f>
        <v>#N/A</v>
      </c>
      <c r="X891" s="83">
        <f t="shared" si="40"/>
        <v>0</v>
      </c>
      <c r="AB891" s="84" t="str">
        <f t="shared" si="41"/>
        <v/>
      </c>
    </row>
    <row r="892" spans="1:28" s="83" customFormat="1" ht="20.25" customHeight="1">
      <c r="A892" s="206"/>
      <c r="B892" s="198" t="s">
        <v>236</v>
      </c>
      <c r="C892" s="199" t="s">
        <v>236</v>
      </c>
      <c r="D892" s="200"/>
      <c r="E892" s="198" t="s">
        <v>236</v>
      </c>
      <c r="F892" s="198" t="s">
        <v>236</v>
      </c>
      <c r="G892" s="198" t="s">
        <v>236</v>
      </c>
      <c r="H892" s="201" t="s">
        <v>236</v>
      </c>
      <c r="I892" s="202" t="s">
        <v>236</v>
      </c>
      <c r="J892" s="202" t="s">
        <v>236</v>
      </c>
      <c r="K892" s="203"/>
      <c r="L892" s="203"/>
      <c r="M892" s="203"/>
      <c r="N892" s="203"/>
      <c r="O892" s="203"/>
      <c r="P892" s="204"/>
      <c r="Q892" s="205"/>
      <c r="R892" s="198" t="s">
        <v>236</v>
      </c>
      <c r="S892" s="206" t="str">
        <f t="shared" ca="1" si="42"/>
        <v/>
      </c>
      <c r="T892" s="206" t="str">
        <f ca="1">IF(B892="","",IF(ISERROR(MATCH($J892,[3]SorP!$B$1:$B$6230,0)),"",INDIRECT("'SorP'!$A$"&amp;MATCH($J892,[3]SorP!$B$1:$B$6230,0))))</f>
        <v/>
      </c>
      <c r="U892" s="207"/>
      <c r="V892" s="208" t="e">
        <f>IF(C892="",NA(),IF(OR(C892="Smelter not listed",C892="Smelter not yet identified"),MATCH($B892&amp;$D892,'[3]Smelter Look-up'!$J:$J,0),MATCH($B892&amp;$C892,'[3]Smelter Look-up'!$J:$J,0)))</f>
        <v>#N/A</v>
      </c>
      <c r="X892" s="83">
        <f t="shared" si="40"/>
        <v>0</v>
      </c>
      <c r="AB892" s="84" t="str">
        <f t="shared" si="41"/>
        <v/>
      </c>
    </row>
    <row r="893" spans="1:28" s="83" customFormat="1" ht="20.25" customHeight="1">
      <c r="A893" s="206"/>
      <c r="B893" s="198" t="s">
        <v>236</v>
      </c>
      <c r="C893" s="199" t="s">
        <v>236</v>
      </c>
      <c r="D893" s="200"/>
      <c r="E893" s="198" t="s">
        <v>236</v>
      </c>
      <c r="F893" s="198" t="s">
        <v>236</v>
      </c>
      <c r="G893" s="198" t="s">
        <v>236</v>
      </c>
      <c r="H893" s="201" t="s">
        <v>236</v>
      </c>
      <c r="I893" s="202" t="s">
        <v>236</v>
      </c>
      <c r="J893" s="202" t="s">
        <v>236</v>
      </c>
      <c r="K893" s="203"/>
      <c r="L893" s="203"/>
      <c r="M893" s="203"/>
      <c r="N893" s="203"/>
      <c r="O893" s="203"/>
      <c r="P893" s="204"/>
      <c r="Q893" s="205"/>
      <c r="R893" s="198" t="s">
        <v>236</v>
      </c>
      <c r="S893" s="206" t="str">
        <f t="shared" ca="1" si="42"/>
        <v/>
      </c>
      <c r="T893" s="206" t="str">
        <f ca="1">IF(B893="","",IF(ISERROR(MATCH($J893,[3]SorP!$B$1:$B$6230,0)),"",INDIRECT("'SorP'!$A$"&amp;MATCH($J893,[3]SorP!$B$1:$B$6230,0))))</f>
        <v/>
      </c>
      <c r="U893" s="207"/>
      <c r="V893" s="208" t="e">
        <f>IF(C893="",NA(),IF(OR(C893="Smelter not listed",C893="Smelter not yet identified"),MATCH($B893&amp;$D893,'[3]Smelter Look-up'!$J:$J,0),MATCH($B893&amp;$C893,'[3]Smelter Look-up'!$J:$J,0)))</f>
        <v>#N/A</v>
      </c>
      <c r="X893" s="83">
        <f t="shared" si="40"/>
        <v>0</v>
      </c>
      <c r="AB893" s="84" t="str">
        <f t="shared" si="41"/>
        <v/>
      </c>
    </row>
    <row r="894" spans="1:28" s="83" customFormat="1" ht="20.25" customHeight="1">
      <c r="A894" s="206"/>
      <c r="B894" s="198" t="s">
        <v>236</v>
      </c>
      <c r="C894" s="199" t="s">
        <v>236</v>
      </c>
      <c r="D894" s="200"/>
      <c r="E894" s="198" t="s">
        <v>236</v>
      </c>
      <c r="F894" s="198" t="s">
        <v>236</v>
      </c>
      <c r="G894" s="198" t="s">
        <v>236</v>
      </c>
      <c r="H894" s="201" t="s">
        <v>236</v>
      </c>
      <c r="I894" s="202" t="s">
        <v>236</v>
      </c>
      <c r="J894" s="202" t="s">
        <v>236</v>
      </c>
      <c r="K894" s="203"/>
      <c r="L894" s="203"/>
      <c r="M894" s="203"/>
      <c r="N894" s="203"/>
      <c r="O894" s="203"/>
      <c r="P894" s="204"/>
      <c r="Q894" s="205"/>
      <c r="R894" s="198" t="s">
        <v>236</v>
      </c>
      <c r="S894" s="206" t="str">
        <f t="shared" ca="1" si="42"/>
        <v/>
      </c>
      <c r="T894" s="206" t="str">
        <f ca="1">IF(B894="","",IF(ISERROR(MATCH($J894,[3]SorP!$B$1:$B$6230,0)),"",INDIRECT("'SorP'!$A$"&amp;MATCH($J894,[3]SorP!$B$1:$B$6230,0))))</f>
        <v/>
      </c>
      <c r="U894" s="207"/>
      <c r="V894" s="208" t="e">
        <f>IF(C894="",NA(),IF(OR(C894="Smelter not listed",C894="Smelter not yet identified"),MATCH($B894&amp;$D894,'[3]Smelter Look-up'!$J:$J,0),MATCH($B894&amp;$C894,'[3]Smelter Look-up'!$J:$J,0)))</f>
        <v>#N/A</v>
      </c>
      <c r="X894" s="83">
        <f t="shared" si="40"/>
        <v>0</v>
      </c>
      <c r="AB894" s="84" t="str">
        <f t="shared" si="41"/>
        <v/>
      </c>
    </row>
    <row r="895" spans="1:28" s="83" customFormat="1" ht="20.25" customHeight="1">
      <c r="A895" s="206"/>
      <c r="B895" s="198" t="s">
        <v>236</v>
      </c>
      <c r="C895" s="199" t="s">
        <v>236</v>
      </c>
      <c r="D895" s="200"/>
      <c r="E895" s="198" t="s">
        <v>236</v>
      </c>
      <c r="F895" s="198" t="s">
        <v>236</v>
      </c>
      <c r="G895" s="198" t="s">
        <v>236</v>
      </c>
      <c r="H895" s="201" t="s">
        <v>236</v>
      </c>
      <c r="I895" s="202" t="s">
        <v>236</v>
      </c>
      <c r="J895" s="202" t="s">
        <v>236</v>
      </c>
      <c r="K895" s="203"/>
      <c r="L895" s="203"/>
      <c r="M895" s="203"/>
      <c r="N895" s="203"/>
      <c r="O895" s="203"/>
      <c r="P895" s="204"/>
      <c r="Q895" s="205"/>
      <c r="R895" s="198" t="s">
        <v>236</v>
      </c>
      <c r="S895" s="206" t="str">
        <f t="shared" ca="1" si="42"/>
        <v/>
      </c>
      <c r="T895" s="206" t="str">
        <f ca="1">IF(B895="","",IF(ISERROR(MATCH($J895,[3]SorP!$B$1:$B$6230,0)),"",INDIRECT("'SorP'!$A$"&amp;MATCH($J895,[3]SorP!$B$1:$B$6230,0))))</f>
        <v/>
      </c>
      <c r="U895" s="207"/>
      <c r="V895" s="208" t="e">
        <f>IF(C895="",NA(),IF(OR(C895="Smelter not listed",C895="Smelter not yet identified"),MATCH($B895&amp;$D895,'[3]Smelter Look-up'!$J:$J,0),MATCH($B895&amp;$C895,'[3]Smelter Look-up'!$J:$J,0)))</f>
        <v>#N/A</v>
      </c>
      <c r="X895" s="83">
        <f t="shared" si="40"/>
        <v>0</v>
      </c>
      <c r="AB895" s="84" t="str">
        <f t="shared" si="41"/>
        <v/>
      </c>
    </row>
    <row r="896" spans="1:28" s="83" customFormat="1" ht="20.25" customHeight="1">
      <c r="A896" s="206"/>
      <c r="B896" s="198" t="s">
        <v>236</v>
      </c>
      <c r="C896" s="199" t="s">
        <v>236</v>
      </c>
      <c r="D896" s="200"/>
      <c r="E896" s="198" t="s">
        <v>236</v>
      </c>
      <c r="F896" s="198" t="s">
        <v>236</v>
      </c>
      <c r="G896" s="198" t="s">
        <v>236</v>
      </c>
      <c r="H896" s="201" t="s">
        <v>236</v>
      </c>
      <c r="I896" s="202" t="s">
        <v>236</v>
      </c>
      <c r="J896" s="202" t="s">
        <v>236</v>
      </c>
      <c r="K896" s="203"/>
      <c r="L896" s="203"/>
      <c r="M896" s="203"/>
      <c r="N896" s="203"/>
      <c r="O896" s="203"/>
      <c r="P896" s="204"/>
      <c r="Q896" s="205"/>
      <c r="R896" s="198" t="s">
        <v>236</v>
      </c>
      <c r="S896" s="206" t="str">
        <f t="shared" ca="1" si="42"/>
        <v/>
      </c>
      <c r="T896" s="206" t="str">
        <f ca="1">IF(B896="","",IF(ISERROR(MATCH($J896,[3]SorP!$B$1:$B$6230,0)),"",INDIRECT("'SorP'!$A$"&amp;MATCH($J896,[3]SorP!$B$1:$B$6230,0))))</f>
        <v/>
      </c>
      <c r="U896" s="207"/>
      <c r="V896" s="208" t="e">
        <f>IF(C896="",NA(),IF(OR(C896="Smelter not listed",C896="Smelter not yet identified"),MATCH($B896&amp;$D896,'[3]Smelter Look-up'!$J:$J,0),MATCH($B896&amp;$C896,'[3]Smelter Look-up'!$J:$J,0)))</f>
        <v>#N/A</v>
      </c>
      <c r="X896" s="83">
        <f t="shared" si="40"/>
        <v>0</v>
      </c>
      <c r="AB896" s="84" t="str">
        <f t="shared" si="41"/>
        <v/>
      </c>
    </row>
    <row r="897" spans="1:28" s="83" customFormat="1" ht="20.25" customHeight="1">
      <c r="A897" s="206"/>
      <c r="B897" s="198" t="s">
        <v>236</v>
      </c>
      <c r="C897" s="199" t="s">
        <v>236</v>
      </c>
      <c r="D897" s="200"/>
      <c r="E897" s="198" t="s">
        <v>236</v>
      </c>
      <c r="F897" s="198" t="s">
        <v>236</v>
      </c>
      <c r="G897" s="198" t="s">
        <v>236</v>
      </c>
      <c r="H897" s="201" t="s">
        <v>236</v>
      </c>
      <c r="I897" s="202" t="s">
        <v>236</v>
      </c>
      <c r="J897" s="202" t="s">
        <v>236</v>
      </c>
      <c r="K897" s="203"/>
      <c r="L897" s="203"/>
      <c r="M897" s="203"/>
      <c r="N897" s="203"/>
      <c r="O897" s="203"/>
      <c r="P897" s="204"/>
      <c r="Q897" s="205"/>
      <c r="R897" s="198" t="s">
        <v>236</v>
      </c>
      <c r="S897" s="206" t="str">
        <f t="shared" ca="1" si="42"/>
        <v/>
      </c>
      <c r="T897" s="206" t="str">
        <f ca="1">IF(B897="","",IF(ISERROR(MATCH($J897,[3]SorP!$B$1:$B$6230,0)),"",INDIRECT("'SorP'!$A$"&amp;MATCH($J897,[3]SorP!$B$1:$B$6230,0))))</f>
        <v/>
      </c>
      <c r="U897" s="207"/>
      <c r="V897" s="208" t="e">
        <f>IF(C897="",NA(),IF(OR(C897="Smelter not listed",C897="Smelter not yet identified"),MATCH($B897&amp;$D897,'[3]Smelter Look-up'!$J:$J,0),MATCH($B897&amp;$C897,'[3]Smelter Look-up'!$J:$J,0)))</f>
        <v>#N/A</v>
      </c>
      <c r="X897" s="83">
        <f t="shared" si="40"/>
        <v>0</v>
      </c>
      <c r="AB897" s="84" t="str">
        <f t="shared" si="41"/>
        <v/>
      </c>
    </row>
    <row r="898" spans="1:28" s="83" customFormat="1" ht="20.25" customHeight="1">
      <c r="A898" s="206"/>
      <c r="B898" s="198" t="s">
        <v>236</v>
      </c>
      <c r="C898" s="199" t="s">
        <v>236</v>
      </c>
      <c r="D898" s="200"/>
      <c r="E898" s="198" t="s">
        <v>236</v>
      </c>
      <c r="F898" s="198" t="s">
        <v>236</v>
      </c>
      <c r="G898" s="198" t="s">
        <v>236</v>
      </c>
      <c r="H898" s="201" t="s">
        <v>236</v>
      </c>
      <c r="I898" s="202" t="s">
        <v>236</v>
      </c>
      <c r="J898" s="202" t="s">
        <v>236</v>
      </c>
      <c r="K898" s="203"/>
      <c r="L898" s="203"/>
      <c r="M898" s="203"/>
      <c r="N898" s="203"/>
      <c r="O898" s="203"/>
      <c r="P898" s="204"/>
      <c r="Q898" s="205"/>
      <c r="R898" s="198" t="s">
        <v>236</v>
      </c>
      <c r="S898" s="206" t="str">
        <f t="shared" ca="1" si="42"/>
        <v/>
      </c>
      <c r="T898" s="206" t="str">
        <f ca="1">IF(B898="","",IF(ISERROR(MATCH($J898,[3]SorP!$B$1:$B$6230,0)),"",INDIRECT("'SorP'!$A$"&amp;MATCH($J898,[3]SorP!$B$1:$B$6230,0))))</f>
        <v/>
      </c>
      <c r="U898" s="207"/>
      <c r="V898" s="208" t="e">
        <f>IF(C898="",NA(),IF(OR(C898="Smelter not listed",C898="Smelter not yet identified"),MATCH($B898&amp;$D898,'[3]Smelter Look-up'!$J:$J,0),MATCH($B898&amp;$C898,'[3]Smelter Look-up'!$J:$J,0)))</f>
        <v>#N/A</v>
      </c>
      <c r="X898" s="83">
        <f t="shared" si="40"/>
        <v>0</v>
      </c>
      <c r="AB898" s="84" t="str">
        <f t="shared" si="41"/>
        <v/>
      </c>
    </row>
    <row r="899" spans="1:28" s="83" customFormat="1" ht="20.25" customHeight="1">
      <c r="A899" s="206"/>
      <c r="B899" s="198" t="s">
        <v>236</v>
      </c>
      <c r="C899" s="199" t="s">
        <v>236</v>
      </c>
      <c r="D899" s="200"/>
      <c r="E899" s="198" t="s">
        <v>236</v>
      </c>
      <c r="F899" s="198" t="s">
        <v>236</v>
      </c>
      <c r="G899" s="198" t="s">
        <v>236</v>
      </c>
      <c r="H899" s="201" t="s">
        <v>236</v>
      </c>
      <c r="I899" s="202" t="s">
        <v>236</v>
      </c>
      <c r="J899" s="202" t="s">
        <v>236</v>
      </c>
      <c r="K899" s="203"/>
      <c r="L899" s="203"/>
      <c r="M899" s="203"/>
      <c r="N899" s="203"/>
      <c r="O899" s="203"/>
      <c r="P899" s="204"/>
      <c r="Q899" s="205"/>
      <c r="R899" s="198" t="s">
        <v>236</v>
      </c>
      <c r="S899" s="206" t="str">
        <f t="shared" ca="1" si="42"/>
        <v/>
      </c>
      <c r="T899" s="206" t="str">
        <f ca="1">IF(B899="","",IF(ISERROR(MATCH($J899,[3]SorP!$B$1:$B$6230,0)),"",INDIRECT("'SorP'!$A$"&amp;MATCH($J899,[3]SorP!$B$1:$B$6230,0))))</f>
        <v/>
      </c>
      <c r="U899" s="207"/>
      <c r="V899" s="208" t="e">
        <f>IF(C899="",NA(),IF(OR(C899="Smelter not listed",C899="Smelter not yet identified"),MATCH($B899&amp;$D899,'[3]Smelter Look-up'!$J:$J,0),MATCH($B899&amp;$C899,'[3]Smelter Look-up'!$J:$J,0)))</f>
        <v>#N/A</v>
      </c>
      <c r="X899" s="83">
        <f t="shared" si="40"/>
        <v>0</v>
      </c>
      <c r="AB899" s="84" t="str">
        <f t="shared" si="41"/>
        <v/>
      </c>
    </row>
    <row r="900" spans="1:28" s="83" customFormat="1" ht="20.25" customHeight="1">
      <c r="A900" s="206"/>
      <c r="B900" s="198" t="s">
        <v>236</v>
      </c>
      <c r="C900" s="199" t="s">
        <v>236</v>
      </c>
      <c r="D900" s="200"/>
      <c r="E900" s="198" t="s">
        <v>236</v>
      </c>
      <c r="F900" s="198" t="s">
        <v>236</v>
      </c>
      <c r="G900" s="198" t="s">
        <v>236</v>
      </c>
      <c r="H900" s="201" t="s">
        <v>236</v>
      </c>
      <c r="I900" s="202" t="s">
        <v>236</v>
      </c>
      <c r="J900" s="202" t="s">
        <v>236</v>
      </c>
      <c r="K900" s="203"/>
      <c r="L900" s="203"/>
      <c r="M900" s="203"/>
      <c r="N900" s="203"/>
      <c r="O900" s="203"/>
      <c r="P900" s="204"/>
      <c r="Q900" s="205"/>
      <c r="R900" s="198" t="s">
        <v>236</v>
      </c>
      <c r="S900" s="206" t="str">
        <f t="shared" ca="1" si="42"/>
        <v/>
      </c>
      <c r="T900" s="206" t="str">
        <f ca="1">IF(B900="","",IF(ISERROR(MATCH($J900,[3]SorP!$B$1:$B$6230,0)),"",INDIRECT("'SorP'!$A$"&amp;MATCH($J900,[3]SorP!$B$1:$B$6230,0))))</f>
        <v/>
      </c>
      <c r="U900" s="207"/>
      <c r="V900" s="208" t="e">
        <f>IF(C900="",NA(),IF(OR(C900="Smelter not listed",C900="Smelter not yet identified"),MATCH($B900&amp;$D900,'[3]Smelter Look-up'!$J:$J,0),MATCH($B900&amp;$C900,'[3]Smelter Look-up'!$J:$J,0)))</f>
        <v>#N/A</v>
      </c>
      <c r="X900" s="83">
        <f t="shared" si="40"/>
        <v>0</v>
      </c>
      <c r="AB900" s="84" t="str">
        <f t="shared" si="41"/>
        <v/>
      </c>
    </row>
    <row r="901" spans="1:28" s="83" customFormat="1" ht="20.25" customHeight="1">
      <c r="A901" s="206"/>
      <c r="B901" s="198" t="s">
        <v>236</v>
      </c>
      <c r="C901" s="199" t="s">
        <v>236</v>
      </c>
      <c r="D901" s="200"/>
      <c r="E901" s="198" t="s">
        <v>236</v>
      </c>
      <c r="F901" s="198" t="s">
        <v>236</v>
      </c>
      <c r="G901" s="198" t="s">
        <v>236</v>
      </c>
      <c r="H901" s="201" t="s">
        <v>236</v>
      </c>
      <c r="I901" s="202" t="s">
        <v>236</v>
      </c>
      <c r="J901" s="202" t="s">
        <v>236</v>
      </c>
      <c r="K901" s="203"/>
      <c r="L901" s="203"/>
      <c r="M901" s="203"/>
      <c r="N901" s="203"/>
      <c r="O901" s="203"/>
      <c r="P901" s="204"/>
      <c r="Q901" s="205"/>
      <c r="R901" s="198" t="s">
        <v>236</v>
      </c>
      <c r="S901" s="206" t="str">
        <f t="shared" ca="1" si="42"/>
        <v/>
      </c>
      <c r="T901" s="206" t="str">
        <f ca="1">IF(B901="","",IF(ISERROR(MATCH($J901,[3]SorP!$B$1:$B$6230,0)),"",INDIRECT("'SorP'!$A$"&amp;MATCH($J901,[3]SorP!$B$1:$B$6230,0))))</f>
        <v/>
      </c>
      <c r="U901" s="207"/>
      <c r="V901" s="208" t="e">
        <f>IF(C901="",NA(),IF(OR(C901="Smelter not listed",C901="Smelter not yet identified"),MATCH($B901&amp;$D901,'[3]Smelter Look-up'!$J:$J,0),MATCH($B901&amp;$C901,'[3]Smelter Look-up'!$J:$J,0)))</f>
        <v>#N/A</v>
      </c>
      <c r="X901" s="83">
        <f t="shared" ref="X901:X964" si="43">IF(AND(C901="Smelter not listed",OR(LEN(D901)=0,LEN(E901)=0)),1,0)</f>
        <v>0</v>
      </c>
      <c r="AB901" s="84" t="str">
        <f t="shared" ref="AB901:AB964" si="44">B901&amp;C901</f>
        <v/>
      </c>
    </row>
    <row r="902" spans="1:28" s="83" customFormat="1" ht="20.25" customHeight="1">
      <c r="A902" s="206"/>
      <c r="B902" s="198" t="s">
        <v>236</v>
      </c>
      <c r="C902" s="199" t="s">
        <v>236</v>
      </c>
      <c r="D902" s="200"/>
      <c r="E902" s="198" t="s">
        <v>236</v>
      </c>
      <c r="F902" s="198" t="s">
        <v>236</v>
      </c>
      <c r="G902" s="198" t="s">
        <v>236</v>
      </c>
      <c r="H902" s="201" t="s">
        <v>236</v>
      </c>
      <c r="I902" s="202" t="s">
        <v>236</v>
      </c>
      <c r="J902" s="202" t="s">
        <v>236</v>
      </c>
      <c r="K902" s="203"/>
      <c r="L902" s="203"/>
      <c r="M902" s="203"/>
      <c r="N902" s="203"/>
      <c r="O902" s="203"/>
      <c r="P902" s="204"/>
      <c r="Q902" s="205"/>
      <c r="R902" s="198" t="s">
        <v>236</v>
      </c>
      <c r="S902" s="206" t="str">
        <f t="shared" ca="1" si="42"/>
        <v/>
      </c>
      <c r="T902" s="206" t="str">
        <f ca="1">IF(B902="","",IF(ISERROR(MATCH($J902,[3]SorP!$B$1:$B$6230,0)),"",INDIRECT("'SorP'!$A$"&amp;MATCH($J902,[3]SorP!$B$1:$B$6230,0))))</f>
        <v/>
      </c>
      <c r="U902" s="207"/>
      <c r="V902" s="208" t="e">
        <f>IF(C902="",NA(),IF(OR(C902="Smelter not listed",C902="Smelter not yet identified"),MATCH($B902&amp;$D902,'[3]Smelter Look-up'!$J:$J,0),MATCH($B902&amp;$C902,'[3]Smelter Look-up'!$J:$J,0)))</f>
        <v>#N/A</v>
      </c>
      <c r="X902" s="83">
        <f t="shared" si="43"/>
        <v>0</v>
      </c>
      <c r="AB902" s="84" t="str">
        <f t="shared" si="44"/>
        <v/>
      </c>
    </row>
    <row r="903" spans="1:28" s="83" customFormat="1" ht="20.25" customHeight="1">
      <c r="A903" s="206"/>
      <c r="B903" s="198" t="s">
        <v>236</v>
      </c>
      <c r="C903" s="199" t="s">
        <v>236</v>
      </c>
      <c r="D903" s="200"/>
      <c r="E903" s="198" t="s">
        <v>236</v>
      </c>
      <c r="F903" s="198" t="s">
        <v>236</v>
      </c>
      <c r="G903" s="198" t="s">
        <v>236</v>
      </c>
      <c r="H903" s="201" t="s">
        <v>236</v>
      </c>
      <c r="I903" s="202" t="s">
        <v>236</v>
      </c>
      <c r="J903" s="202" t="s">
        <v>236</v>
      </c>
      <c r="K903" s="203"/>
      <c r="L903" s="203"/>
      <c r="M903" s="203"/>
      <c r="N903" s="203"/>
      <c r="O903" s="203"/>
      <c r="P903" s="204"/>
      <c r="Q903" s="205"/>
      <c r="R903" s="198" t="s">
        <v>236</v>
      </c>
      <c r="S903" s="206" t="str">
        <f t="shared" ca="1" si="42"/>
        <v/>
      </c>
      <c r="T903" s="206" t="str">
        <f ca="1">IF(B903="","",IF(ISERROR(MATCH($J903,[3]SorP!$B$1:$B$6230,0)),"",INDIRECT("'SorP'!$A$"&amp;MATCH($J903,[3]SorP!$B$1:$B$6230,0))))</f>
        <v/>
      </c>
      <c r="U903" s="207"/>
      <c r="V903" s="208" t="e">
        <f>IF(C903="",NA(),IF(OR(C903="Smelter not listed",C903="Smelter not yet identified"),MATCH($B903&amp;$D903,'[3]Smelter Look-up'!$J:$J,0),MATCH($B903&amp;$C903,'[3]Smelter Look-up'!$J:$J,0)))</f>
        <v>#N/A</v>
      </c>
      <c r="X903" s="83">
        <f t="shared" si="43"/>
        <v>0</v>
      </c>
      <c r="AB903" s="84" t="str">
        <f t="shared" si="44"/>
        <v/>
      </c>
    </row>
    <row r="904" spans="1:28" s="83" customFormat="1" ht="20.25" customHeight="1">
      <c r="A904" s="206"/>
      <c r="B904" s="198" t="s">
        <v>236</v>
      </c>
      <c r="C904" s="199" t="s">
        <v>236</v>
      </c>
      <c r="D904" s="200"/>
      <c r="E904" s="198" t="s">
        <v>236</v>
      </c>
      <c r="F904" s="198" t="s">
        <v>236</v>
      </c>
      <c r="G904" s="198" t="s">
        <v>236</v>
      </c>
      <c r="H904" s="201" t="s">
        <v>236</v>
      </c>
      <c r="I904" s="202" t="s">
        <v>236</v>
      </c>
      <c r="J904" s="202" t="s">
        <v>236</v>
      </c>
      <c r="K904" s="203"/>
      <c r="L904" s="203"/>
      <c r="M904" s="203"/>
      <c r="N904" s="203"/>
      <c r="O904" s="203"/>
      <c r="P904" s="204"/>
      <c r="Q904" s="205"/>
      <c r="R904" s="198" t="s">
        <v>236</v>
      </c>
      <c r="S904" s="206" t="str">
        <f t="shared" ca="1" si="42"/>
        <v/>
      </c>
      <c r="T904" s="206" t="str">
        <f ca="1">IF(B904="","",IF(ISERROR(MATCH($J904,[3]SorP!$B$1:$B$6230,0)),"",INDIRECT("'SorP'!$A$"&amp;MATCH($J904,[3]SorP!$B$1:$B$6230,0))))</f>
        <v/>
      </c>
      <c r="U904" s="207"/>
      <c r="V904" s="208" t="e">
        <f>IF(C904="",NA(),IF(OR(C904="Smelter not listed",C904="Smelter not yet identified"),MATCH($B904&amp;$D904,'[3]Smelter Look-up'!$J:$J,0),MATCH($B904&amp;$C904,'[3]Smelter Look-up'!$J:$J,0)))</f>
        <v>#N/A</v>
      </c>
      <c r="X904" s="83">
        <f t="shared" si="43"/>
        <v>0</v>
      </c>
      <c r="AB904" s="84" t="str">
        <f t="shared" si="44"/>
        <v/>
      </c>
    </row>
    <row r="905" spans="1:28" s="83" customFormat="1" ht="20.25" customHeight="1">
      <c r="A905" s="206"/>
      <c r="B905" s="198" t="s">
        <v>236</v>
      </c>
      <c r="C905" s="199" t="s">
        <v>236</v>
      </c>
      <c r="D905" s="200"/>
      <c r="E905" s="198" t="s">
        <v>236</v>
      </c>
      <c r="F905" s="198" t="s">
        <v>236</v>
      </c>
      <c r="G905" s="198" t="s">
        <v>236</v>
      </c>
      <c r="H905" s="201" t="s">
        <v>236</v>
      </c>
      <c r="I905" s="202" t="s">
        <v>236</v>
      </c>
      <c r="J905" s="202" t="s">
        <v>236</v>
      </c>
      <c r="K905" s="203"/>
      <c r="L905" s="203"/>
      <c r="M905" s="203"/>
      <c r="N905" s="203"/>
      <c r="O905" s="203"/>
      <c r="P905" s="204"/>
      <c r="Q905" s="205"/>
      <c r="R905" s="198" t="s">
        <v>236</v>
      </c>
      <c r="S905" s="206" t="str">
        <f t="shared" ca="1" si="42"/>
        <v/>
      </c>
      <c r="T905" s="206" t="str">
        <f ca="1">IF(B905="","",IF(ISERROR(MATCH($J905,[3]SorP!$B$1:$B$6230,0)),"",INDIRECT("'SorP'!$A$"&amp;MATCH($J905,[3]SorP!$B$1:$B$6230,0))))</f>
        <v/>
      </c>
      <c r="U905" s="207"/>
      <c r="V905" s="208" t="e">
        <f>IF(C905="",NA(),IF(OR(C905="Smelter not listed",C905="Smelter not yet identified"),MATCH($B905&amp;$D905,'[3]Smelter Look-up'!$J:$J,0),MATCH($B905&amp;$C905,'[3]Smelter Look-up'!$J:$J,0)))</f>
        <v>#N/A</v>
      </c>
      <c r="X905" s="83">
        <f t="shared" si="43"/>
        <v>0</v>
      </c>
      <c r="AB905" s="84" t="str">
        <f t="shared" si="44"/>
        <v/>
      </c>
    </row>
    <row r="906" spans="1:28" s="83" customFormat="1" ht="20.25" customHeight="1">
      <c r="A906" s="206"/>
      <c r="B906" s="198" t="s">
        <v>236</v>
      </c>
      <c r="C906" s="199" t="s">
        <v>236</v>
      </c>
      <c r="D906" s="200"/>
      <c r="E906" s="198" t="s">
        <v>236</v>
      </c>
      <c r="F906" s="198" t="s">
        <v>236</v>
      </c>
      <c r="G906" s="198" t="s">
        <v>236</v>
      </c>
      <c r="H906" s="201" t="s">
        <v>236</v>
      </c>
      <c r="I906" s="202" t="s">
        <v>236</v>
      </c>
      <c r="J906" s="202" t="s">
        <v>236</v>
      </c>
      <c r="K906" s="203"/>
      <c r="L906" s="203"/>
      <c r="M906" s="203"/>
      <c r="N906" s="203"/>
      <c r="O906" s="203"/>
      <c r="P906" s="204"/>
      <c r="Q906" s="205"/>
      <c r="R906" s="198" t="s">
        <v>236</v>
      </c>
      <c r="S906" s="206" t="str">
        <f t="shared" ca="1" si="42"/>
        <v/>
      </c>
      <c r="T906" s="206" t="str">
        <f ca="1">IF(B906="","",IF(ISERROR(MATCH($J906,[3]SorP!$B$1:$B$6230,0)),"",INDIRECT("'SorP'!$A$"&amp;MATCH($J906,[3]SorP!$B$1:$B$6230,0))))</f>
        <v/>
      </c>
      <c r="U906" s="207"/>
      <c r="V906" s="208" t="e">
        <f>IF(C906="",NA(),IF(OR(C906="Smelter not listed",C906="Smelter not yet identified"),MATCH($B906&amp;$D906,'[3]Smelter Look-up'!$J:$J,0),MATCH($B906&amp;$C906,'[3]Smelter Look-up'!$J:$J,0)))</f>
        <v>#N/A</v>
      </c>
      <c r="X906" s="83">
        <f t="shared" si="43"/>
        <v>0</v>
      </c>
      <c r="AB906" s="84" t="str">
        <f t="shared" si="44"/>
        <v/>
      </c>
    </row>
    <row r="907" spans="1:28" s="83" customFormat="1" ht="20.25" customHeight="1">
      <c r="A907" s="206"/>
      <c r="B907" s="198" t="s">
        <v>236</v>
      </c>
      <c r="C907" s="199" t="s">
        <v>236</v>
      </c>
      <c r="D907" s="200"/>
      <c r="E907" s="198" t="s">
        <v>236</v>
      </c>
      <c r="F907" s="198" t="s">
        <v>236</v>
      </c>
      <c r="G907" s="198" t="s">
        <v>236</v>
      </c>
      <c r="H907" s="201" t="s">
        <v>236</v>
      </c>
      <c r="I907" s="202" t="s">
        <v>236</v>
      </c>
      <c r="J907" s="202" t="s">
        <v>236</v>
      </c>
      <c r="K907" s="203"/>
      <c r="L907" s="203"/>
      <c r="M907" s="203"/>
      <c r="N907" s="203"/>
      <c r="O907" s="203"/>
      <c r="P907" s="204"/>
      <c r="Q907" s="205"/>
      <c r="R907" s="198" t="s">
        <v>236</v>
      </c>
      <c r="S907" s="206" t="str">
        <f t="shared" ca="1" si="42"/>
        <v/>
      </c>
      <c r="T907" s="206" t="str">
        <f ca="1">IF(B907="","",IF(ISERROR(MATCH($J907,[3]SorP!$B$1:$B$6230,0)),"",INDIRECT("'SorP'!$A$"&amp;MATCH($J907,[3]SorP!$B$1:$B$6230,0))))</f>
        <v/>
      </c>
      <c r="U907" s="207"/>
      <c r="V907" s="208" t="e">
        <f>IF(C907="",NA(),IF(OR(C907="Smelter not listed",C907="Smelter not yet identified"),MATCH($B907&amp;$D907,'[3]Smelter Look-up'!$J:$J,0),MATCH($B907&amp;$C907,'[3]Smelter Look-up'!$J:$J,0)))</f>
        <v>#N/A</v>
      </c>
      <c r="X907" s="83">
        <f t="shared" si="43"/>
        <v>0</v>
      </c>
      <c r="AB907" s="84" t="str">
        <f t="shared" si="44"/>
        <v/>
      </c>
    </row>
    <row r="908" spans="1:28" s="83" customFormat="1" ht="20.25" customHeight="1">
      <c r="A908" s="206"/>
      <c r="B908" s="198" t="s">
        <v>236</v>
      </c>
      <c r="C908" s="199" t="s">
        <v>236</v>
      </c>
      <c r="D908" s="200"/>
      <c r="E908" s="198" t="s">
        <v>236</v>
      </c>
      <c r="F908" s="198" t="s">
        <v>236</v>
      </c>
      <c r="G908" s="198" t="s">
        <v>236</v>
      </c>
      <c r="H908" s="201" t="s">
        <v>236</v>
      </c>
      <c r="I908" s="202" t="s">
        <v>236</v>
      </c>
      <c r="J908" s="202" t="s">
        <v>236</v>
      </c>
      <c r="K908" s="203"/>
      <c r="L908" s="203"/>
      <c r="M908" s="203"/>
      <c r="N908" s="203"/>
      <c r="O908" s="203"/>
      <c r="P908" s="204"/>
      <c r="Q908" s="205"/>
      <c r="R908" s="198" t="s">
        <v>236</v>
      </c>
      <c r="S908" s="206" t="str">
        <f t="shared" ca="1" si="42"/>
        <v/>
      </c>
      <c r="T908" s="206" t="str">
        <f ca="1">IF(B908="","",IF(ISERROR(MATCH($J908,[3]SorP!$B$1:$B$6230,0)),"",INDIRECT("'SorP'!$A$"&amp;MATCH($J908,[3]SorP!$B$1:$B$6230,0))))</f>
        <v/>
      </c>
      <c r="U908" s="207"/>
      <c r="V908" s="208" t="e">
        <f>IF(C908="",NA(),IF(OR(C908="Smelter not listed",C908="Smelter not yet identified"),MATCH($B908&amp;$D908,'[3]Smelter Look-up'!$J:$J,0),MATCH($B908&amp;$C908,'[3]Smelter Look-up'!$J:$J,0)))</f>
        <v>#N/A</v>
      </c>
      <c r="X908" s="83">
        <f t="shared" si="43"/>
        <v>0</v>
      </c>
      <c r="AB908" s="84" t="str">
        <f t="shared" si="44"/>
        <v/>
      </c>
    </row>
    <row r="909" spans="1:28" s="83" customFormat="1" ht="20.25" customHeight="1">
      <c r="A909" s="206"/>
      <c r="B909" s="198" t="s">
        <v>236</v>
      </c>
      <c r="C909" s="199" t="s">
        <v>236</v>
      </c>
      <c r="D909" s="200"/>
      <c r="E909" s="198" t="s">
        <v>236</v>
      </c>
      <c r="F909" s="198" t="s">
        <v>236</v>
      </c>
      <c r="G909" s="198" t="s">
        <v>236</v>
      </c>
      <c r="H909" s="201" t="s">
        <v>236</v>
      </c>
      <c r="I909" s="202" t="s">
        <v>236</v>
      </c>
      <c r="J909" s="202" t="s">
        <v>236</v>
      </c>
      <c r="K909" s="203"/>
      <c r="L909" s="203"/>
      <c r="M909" s="203"/>
      <c r="N909" s="203"/>
      <c r="O909" s="203"/>
      <c r="P909" s="204"/>
      <c r="Q909" s="205"/>
      <c r="R909" s="198" t="s">
        <v>236</v>
      </c>
      <c r="S909" s="206" t="str">
        <f t="shared" ca="1" si="42"/>
        <v/>
      </c>
      <c r="T909" s="206" t="str">
        <f ca="1">IF(B909="","",IF(ISERROR(MATCH($J909,[3]SorP!$B$1:$B$6230,0)),"",INDIRECT("'SorP'!$A$"&amp;MATCH($J909,[3]SorP!$B$1:$B$6230,0))))</f>
        <v/>
      </c>
      <c r="U909" s="207"/>
      <c r="V909" s="208" t="e">
        <f>IF(C909="",NA(),IF(OR(C909="Smelter not listed",C909="Smelter not yet identified"),MATCH($B909&amp;$D909,'[3]Smelter Look-up'!$J:$J,0),MATCH($B909&amp;$C909,'[3]Smelter Look-up'!$J:$J,0)))</f>
        <v>#N/A</v>
      </c>
      <c r="X909" s="83">
        <f t="shared" si="43"/>
        <v>0</v>
      </c>
      <c r="AB909" s="84" t="str">
        <f t="shared" si="44"/>
        <v/>
      </c>
    </row>
    <row r="910" spans="1:28" s="83" customFormat="1" ht="20.25" customHeight="1">
      <c r="A910" s="206"/>
      <c r="B910" s="198" t="s">
        <v>236</v>
      </c>
      <c r="C910" s="199" t="s">
        <v>236</v>
      </c>
      <c r="D910" s="200"/>
      <c r="E910" s="198" t="s">
        <v>236</v>
      </c>
      <c r="F910" s="198" t="s">
        <v>236</v>
      </c>
      <c r="G910" s="198" t="s">
        <v>236</v>
      </c>
      <c r="H910" s="201" t="s">
        <v>236</v>
      </c>
      <c r="I910" s="202" t="s">
        <v>236</v>
      </c>
      <c r="J910" s="202" t="s">
        <v>236</v>
      </c>
      <c r="K910" s="203"/>
      <c r="L910" s="203"/>
      <c r="M910" s="203"/>
      <c r="N910" s="203"/>
      <c r="O910" s="203"/>
      <c r="P910" s="204"/>
      <c r="Q910" s="205"/>
      <c r="R910" s="198" t="s">
        <v>236</v>
      </c>
      <c r="S910" s="206" t="str">
        <f t="shared" ca="1" si="42"/>
        <v/>
      </c>
      <c r="T910" s="206" t="str">
        <f ca="1">IF(B910="","",IF(ISERROR(MATCH($J910,[3]SorP!$B$1:$B$6230,0)),"",INDIRECT("'SorP'!$A$"&amp;MATCH($J910,[3]SorP!$B$1:$B$6230,0))))</f>
        <v/>
      </c>
      <c r="U910" s="207"/>
      <c r="V910" s="208" t="e">
        <f>IF(C910="",NA(),IF(OR(C910="Smelter not listed",C910="Smelter not yet identified"),MATCH($B910&amp;$D910,'[3]Smelter Look-up'!$J:$J,0),MATCH($B910&amp;$C910,'[3]Smelter Look-up'!$J:$J,0)))</f>
        <v>#N/A</v>
      </c>
      <c r="X910" s="83">
        <f t="shared" si="43"/>
        <v>0</v>
      </c>
      <c r="AB910" s="84" t="str">
        <f t="shared" si="44"/>
        <v/>
      </c>
    </row>
    <row r="911" spans="1:28" s="83" customFormat="1" ht="20.25" customHeight="1">
      <c r="A911" s="206"/>
      <c r="B911" s="198" t="s">
        <v>236</v>
      </c>
      <c r="C911" s="199" t="s">
        <v>236</v>
      </c>
      <c r="D911" s="200"/>
      <c r="E911" s="198" t="s">
        <v>236</v>
      </c>
      <c r="F911" s="198" t="s">
        <v>236</v>
      </c>
      <c r="G911" s="198" t="s">
        <v>236</v>
      </c>
      <c r="H911" s="201" t="s">
        <v>236</v>
      </c>
      <c r="I911" s="202" t="s">
        <v>236</v>
      </c>
      <c r="J911" s="202" t="s">
        <v>236</v>
      </c>
      <c r="K911" s="203"/>
      <c r="L911" s="203"/>
      <c r="M911" s="203"/>
      <c r="N911" s="203"/>
      <c r="O911" s="203"/>
      <c r="P911" s="204"/>
      <c r="Q911" s="205"/>
      <c r="R911" s="198" t="s">
        <v>236</v>
      </c>
      <c r="S911" s="206" t="str">
        <f t="shared" ca="1" si="42"/>
        <v/>
      </c>
      <c r="T911" s="206" t="str">
        <f ca="1">IF(B911="","",IF(ISERROR(MATCH($J911,[3]SorP!$B$1:$B$6230,0)),"",INDIRECT("'SorP'!$A$"&amp;MATCH($J911,[3]SorP!$B$1:$B$6230,0))))</f>
        <v/>
      </c>
      <c r="U911" s="207"/>
      <c r="V911" s="208" t="e">
        <f>IF(C911="",NA(),IF(OR(C911="Smelter not listed",C911="Smelter not yet identified"),MATCH($B911&amp;$D911,'[3]Smelter Look-up'!$J:$J,0),MATCH($B911&amp;$C911,'[3]Smelter Look-up'!$J:$J,0)))</f>
        <v>#N/A</v>
      </c>
      <c r="X911" s="83">
        <f t="shared" si="43"/>
        <v>0</v>
      </c>
      <c r="AB911" s="84" t="str">
        <f t="shared" si="44"/>
        <v/>
      </c>
    </row>
    <row r="912" spans="1:28" s="83" customFormat="1" ht="20.25" customHeight="1">
      <c r="A912" s="206"/>
      <c r="B912" s="198" t="s">
        <v>236</v>
      </c>
      <c r="C912" s="199" t="s">
        <v>236</v>
      </c>
      <c r="D912" s="200"/>
      <c r="E912" s="198" t="s">
        <v>236</v>
      </c>
      <c r="F912" s="198" t="s">
        <v>236</v>
      </c>
      <c r="G912" s="198" t="s">
        <v>236</v>
      </c>
      <c r="H912" s="201" t="s">
        <v>236</v>
      </c>
      <c r="I912" s="202" t="s">
        <v>236</v>
      </c>
      <c r="J912" s="202" t="s">
        <v>236</v>
      </c>
      <c r="K912" s="203"/>
      <c r="L912" s="203"/>
      <c r="M912" s="203"/>
      <c r="N912" s="203"/>
      <c r="O912" s="203"/>
      <c r="P912" s="204"/>
      <c r="Q912" s="205"/>
      <c r="R912" s="198" t="s">
        <v>236</v>
      </c>
      <c r="S912" s="206" t="str">
        <f t="shared" ca="1" si="42"/>
        <v/>
      </c>
      <c r="T912" s="206" t="str">
        <f ca="1">IF(B912="","",IF(ISERROR(MATCH($J912,[3]SorP!$B$1:$B$6230,0)),"",INDIRECT("'SorP'!$A$"&amp;MATCH($J912,[3]SorP!$B$1:$B$6230,0))))</f>
        <v/>
      </c>
      <c r="U912" s="207"/>
      <c r="V912" s="208" t="e">
        <f>IF(C912="",NA(),IF(OR(C912="Smelter not listed",C912="Smelter not yet identified"),MATCH($B912&amp;$D912,'[3]Smelter Look-up'!$J:$J,0),MATCH($B912&amp;$C912,'[3]Smelter Look-up'!$J:$J,0)))</f>
        <v>#N/A</v>
      </c>
      <c r="X912" s="83">
        <f t="shared" si="43"/>
        <v>0</v>
      </c>
      <c r="AB912" s="84" t="str">
        <f t="shared" si="44"/>
        <v/>
      </c>
    </row>
    <row r="913" spans="1:28" s="83" customFormat="1" ht="20.25" customHeight="1">
      <c r="A913" s="206"/>
      <c r="B913" s="198" t="s">
        <v>236</v>
      </c>
      <c r="C913" s="199" t="s">
        <v>236</v>
      </c>
      <c r="D913" s="200"/>
      <c r="E913" s="198" t="s">
        <v>236</v>
      </c>
      <c r="F913" s="198" t="s">
        <v>236</v>
      </c>
      <c r="G913" s="198" t="s">
        <v>236</v>
      </c>
      <c r="H913" s="201" t="s">
        <v>236</v>
      </c>
      <c r="I913" s="202" t="s">
        <v>236</v>
      </c>
      <c r="J913" s="202" t="s">
        <v>236</v>
      </c>
      <c r="K913" s="203"/>
      <c r="L913" s="203"/>
      <c r="M913" s="203"/>
      <c r="N913" s="203"/>
      <c r="O913" s="203"/>
      <c r="P913" s="204"/>
      <c r="Q913" s="205"/>
      <c r="R913" s="198" t="s">
        <v>236</v>
      </c>
      <c r="S913" s="206" t="str">
        <f t="shared" ca="1" si="42"/>
        <v/>
      </c>
      <c r="T913" s="206" t="str">
        <f ca="1">IF(B913="","",IF(ISERROR(MATCH($J913,[3]SorP!$B$1:$B$6230,0)),"",INDIRECT("'SorP'!$A$"&amp;MATCH($J913,[3]SorP!$B$1:$B$6230,0))))</f>
        <v/>
      </c>
      <c r="U913" s="207"/>
      <c r="V913" s="208" t="e">
        <f>IF(C913="",NA(),IF(OR(C913="Smelter not listed",C913="Smelter not yet identified"),MATCH($B913&amp;$D913,'[3]Smelter Look-up'!$J:$J,0),MATCH($B913&amp;$C913,'[3]Smelter Look-up'!$J:$J,0)))</f>
        <v>#N/A</v>
      </c>
      <c r="X913" s="83">
        <f t="shared" si="43"/>
        <v>0</v>
      </c>
      <c r="AB913" s="84" t="str">
        <f t="shared" si="44"/>
        <v/>
      </c>
    </row>
    <row r="914" spans="1:28" s="83" customFormat="1" ht="20.25" customHeight="1">
      <c r="A914" s="206"/>
      <c r="B914" s="198" t="s">
        <v>236</v>
      </c>
      <c r="C914" s="199" t="s">
        <v>236</v>
      </c>
      <c r="D914" s="200"/>
      <c r="E914" s="198" t="s">
        <v>236</v>
      </c>
      <c r="F914" s="198" t="s">
        <v>236</v>
      </c>
      <c r="G914" s="198" t="s">
        <v>236</v>
      </c>
      <c r="H914" s="201" t="s">
        <v>236</v>
      </c>
      <c r="I914" s="202" t="s">
        <v>236</v>
      </c>
      <c r="J914" s="202" t="s">
        <v>236</v>
      </c>
      <c r="K914" s="203"/>
      <c r="L914" s="203"/>
      <c r="M914" s="203"/>
      <c r="N914" s="203"/>
      <c r="O914" s="203"/>
      <c r="P914" s="204"/>
      <c r="Q914" s="205"/>
      <c r="R914" s="198" t="s">
        <v>236</v>
      </c>
      <c r="S914" s="206" t="str">
        <f t="shared" ca="1" si="42"/>
        <v/>
      </c>
      <c r="T914" s="206" t="str">
        <f ca="1">IF(B914="","",IF(ISERROR(MATCH($J914,[3]SorP!$B$1:$B$6230,0)),"",INDIRECT("'SorP'!$A$"&amp;MATCH($J914,[3]SorP!$B$1:$B$6230,0))))</f>
        <v/>
      </c>
      <c r="U914" s="207"/>
      <c r="V914" s="208" t="e">
        <f>IF(C914="",NA(),IF(OR(C914="Smelter not listed",C914="Smelter not yet identified"),MATCH($B914&amp;$D914,'[3]Smelter Look-up'!$J:$J,0),MATCH($B914&amp;$C914,'[3]Smelter Look-up'!$J:$J,0)))</f>
        <v>#N/A</v>
      </c>
      <c r="X914" s="83">
        <f t="shared" si="43"/>
        <v>0</v>
      </c>
      <c r="AB914" s="84" t="str">
        <f t="shared" si="44"/>
        <v/>
      </c>
    </row>
    <row r="915" spans="1:28" s="83" customFormat="1" ht="20.25" customHeight="1">
      <c r="A915" s="206"/>
      <c r="B915" s="198" t="s">
        <v>236</v>
      </c>
      <c r="C915" s="199" t="s">
        <v>236</v>
      </c>
      <c r="D915" s="200"/>
      <c r="E915" s="198" t="s">
        <v>236</v>
      </c>
      <c r="F915" s="198" t="s">
        <v>236</v>
      </c>
      <c r="G915" s="198" t="s">
        <v>236</v>
      </c>
      <c r="H915" s="201" t="s">
        <v>236</v>
      </c>
      <c r="I915" s="202" t="s">
        <v>236</v>
      </c>
      <c r="J915" s="202" t="s">
        <v>236</v>
      </c>
      <c r="K915" s="203"/>
      <c r="L915" s="203"/>
      <c r="M915" s="203"/>
      <c r="N915" s="203"/>
      <c r="O915" s="203"/>
      <c r="P915" s="204"/>
      <c r="Q915" s="205"/>
      <c r="R915" s="198" t="s">
        <v>236</v>
      </c>
      <c r="S915" s="206" t="str">
        <f t="shared" ca="1" si="42"/>
        <v/>
      </c>
      <c r="T915" s="206" t="str">
        <f ca="1">IF(B915="","",IF(ISERROR(MATCH($J915,[3]SorP!$B$1:$B$6230,0)),"",INDIRECT("'SorP'!$A$"&amp;MATCH($J915,[3]SorP!$B$1:$B$6230,0))))</f>
        <v/>
      </c>
      <c r="U915" s="207"/>
      <c r="V915" s="208" t="e">
        <f>IF(C915="",NA(),IF(OR(C915="Smelter not listed",C915="Smelter not yet identified"),MATCH($B915&amp;$D915,'[3]Smelter Look-up'!$J:$J,0),MATCH($B915&amp;$C915,'[3]Smelter Look-up'!$J:$J,0)))</f>
        <v>#N/A</v>
      </c>
      <c r="X915" s="83">
        <f t="shared" si="43"/>
        <v>0</v>
      </c>
      <c r="AB915" s="84" t="str">
        <f t="shared" si="44"/>
        <v/>
      </c>
    </row>
    <row r="916" spans="1:28" s="83" customFormat="1" ht="20.25" customHeight="1">
      <c r="A916" s="206"/>
      <c r="B916" s="198" t="s">
        <v>236</v>
      </c>
      <c r="C916" s="199" t="s">
        <v>236</v>
      </c>
      <c r="D916" s="200"/>
      <c r="E916" s="198" t="s">
        <v>236</v>
      </c>
      <c r="F916" s="198" t="s">
        <v>236</v>
      </c>
      <c r="G916" s="198" t="s">
        <v>236</v>
      </c>
      <c r="H916" s="201" t="s">
        <v>236</v>
      </c>
      <c r="I916" s="202" t="s">
        <v>236</v>
      </c>
      <c r="J916" s="202" t="s">
        <v>236</v>
      </c>
      <c r="K916" s="203"/>
      <c r="L916" s="203"/>
      <c r="M916" s="203"/>
      <c r="N916" s="203"/>
      <c r="O916" s="203"/>
      <c r="P916" s="204"/>
      <c r="Q916" s="205"/>
      <c r="R916" s="198" t="s">
        <v>236</v>
      </c>
      <c r="S916" s="206" t="str">
        <f t="shared" ca="1" si="42"/>
        <v/>
      </c>
      <c r="T916" s="206" t="str">
        <f ca="1">IF(B916="","",IF(ISERROR(MATCH($J916,[3]SorP!$B$1:$B$6230,0)),"",INDIRECT("'SorP'!$A$"&amp;MATCH($J916,[3]SorP!$B$1:$B$6230,0))))</f>
        <v/>
      </c>
      <c r="U916" s="207"/>
      <c r="V916" s="208" t="e">
        <f>IF(C916="",NA(),IF(OR(C916="Smelter not listed",C916="Smelter not yet identified"),MATCH($B916&amp;$D916,'[3]Smelter Look-up'!$J:$J,0),MATCH($B916&amp;$C916,'[3]Smelter Look-up'!$J:$J,0)))</f>
        <v>#N/A</v>
      </c>
      <c r="X916" s="83">
        <f t="shared" si="43"/>
        <v>0</v>
      </c>
      <c r="AB916" s="84" t="str">
        <f t="shared" si="44"/>
        <v/>
      </c>
    </row>
    <row r="917" spans="1:28" s="83" customFormat="1" ht="20.25" customHeight="1">
      <c r="A917" s="206"/>
      <c r="B917" s="198" t="s">
        <v>236</v>
      </c>
      <c r="C917" s="199" t="s">
        <v>236</v>
      </c>
      <c r="D917" s="200"/>
      <c r="E917" s="198" t="s">
        <v>236</v>
      </c>
      <c r="F917" s="198" t="s">
        <v>236</v>
      </c>
      <c r="G917" s="198" t="s">
        <v>236</v>
      </c>
      <c r="H917" s="201" t="s">
        <v>236</v>
      </c>
      <c r="I917" s="202" t="s">
        <v>236</v>
      </c>
      <c r="J917" s="202" t="s">
        <v>236</v>
      </c>
      <c r="K917" s="203"/>
      <c r="L917" s="203"/>
      <c r="M917" s="203"/>
      <c r="N917" s="203"/>
      <c r="O917" s="203"/>
      <c r="P917" s="204"/>
      <c r="Q917" s="205"/>
      <c r="R917" s="198" t="s">
        <v>236</v>
      </c>
      <c r="S917" s="206" t="str">
        <f t="shared" ca="1" si="42"/>
        <v/>
      </c>
      <c r="T917" s="206" t="str">
        <f ca="1">IF(B917="","",IF(ISERROR(MATCH($J917,[3]SorP!$B$1:$B$6230,0)),"",INDIRECT("'SorP'!$A$"&amp;MATCH($J917,[3]SorP!$B$1:$B$6230,0))))</f>
        <v/>
      </c>
      <c r="U917" s="207"/>
      <c r="V917" s="208" t="e">
        <f>IF(C917="",NA(),IF(OR(C917="Smelter not listed",C917="Smelter not yet identified"),MATCH($B917&amp;$D917,'[3]Smelter Look-up'!$J:$J,0),MATCH($B917&amp;$C917,'[3]Smelter Look-up'!$J:$J,0)))</f>
        <v>#N/A</v>
      </c>
      <c r="X917" s="83">
        <f t="shared" si="43"/>
        <v>0</v>
      </c>
      <c r="AB917" s="84" t="str">
        <f t="shared" si="44"/>
        <v/>
      </c>
    </row>
    <row r="918" spans="1:28" s="83" customFormat="1" ht="20.25" customHeight="1">
      <c r="A918" s="206"/>
      <c r="B918" s="198" t="s">
        <v>236</v>
      </c>
      <c r="C918" s="199" t="s">
        <v>236</v>
      </c>
      <c r="D918" s="200"/>
      <c r="E918" s="198" t="s">
        <v>236</v>
      </c>
      <c r="F918" s="198" t="s">
        <v>236</v>
      </c>
      <c r="G918" s="198" t="s">
        <v>236</v>
      </c>
      <c r="H918" s="201" t="s">
        <v>236</v>
      </c>
      <c r="I918" s="202" t="s">
        <v>236</v>
      </c>
      <c r="J918" s="202" t="s">
        <v>236</v>
      </c>
      <c r="K918" s="203"/>
      <c r="L918" s="203"/>
      <c r="M918" s="203"/>
      <c r="N918" s="203"/>
      <c r="O918" s="203"/>
      <c r="P918" s="204"/>
      <c r="Q918" s="205"/>
      <c r="R918" s="198" t="s">
        <v>236</v>
      </c>
      <c r="S918" s="206" t="str">
        <f t="shared" ca="1" si="42"/>
        <v/>
      </c>
      <c r="T918" s="206" t="str">
        <f ca="1">IF(B918="","",IF(ISERROR(MATCH($J918,[3]SorP!$B$1:$B$6230,0)),"",INDIRECT("'SorP'!$A$"&amp;MATCH($J918,[3]SorP!$B$1:$B$6230,0))))</f>
        <v/>
      </c>
      <c r="U918" s="207"/>
      <c r="V918" s="208" t="e">
        <f>IF(C918="",NA(),IF(OR(C918="Smelter not listed",C918="Smelter not yet identified"),MATCH($B918&amp;$D918,'[3]Smelter Look-up'!$J:$J,0),MATCH($B918&amp;$C918,'[3]Smelter Look-up'!$J:$J,0)))</f>
        <v>#N/A</v>
      </c>
      <c r="X918" s="83">
        <f t="shared" si="43"/>
        <v>0</v>
      </c>
      <c r="AB918" s="84" t="str">
        <f t="shared" si="44"/>
        <v/>
      </c>
    </row>
    <row r="919" spans="1:28" s="83" customFormat="1" ht="20.25" customHeight="1">
      <c r="A919" s="206"/>
      <c r="B919" s="198" t="s">
        <v>236</v>
      </c>
      <c r="C919" s="199" t="s">
        <v>236</v>
      </c>
      <c r="D919" s="200"/>
      <c r="E919" s="198" t="s">
        <v>236</v>
      </c>
      <c r="F919" s="198" t="s">
        <v>236</v>
      </c>
      <c r="G919" s="198" t="s">
        <v>236</v>
      </c>
      <c r="H919" s="201" t="s">
        <v>236</v>
      </c>
      <c r="I919" s="202" t="s">
        <v>236</v>
      </c>
      <c r="J919" s="202" t="s">
        <v>236</v>
      </c>
      <c r="K919" s="203"/>
      <c r="L919" s="203"/>
      <c r="M919" s="203"/>
      <c r="N919" s="203"/>
      <c r="O919" s="203"/>
      <c r="P919" s="204"/>
      <c r="Q919" s="205"/>
      <c r="R919" s="198" t="s">
        <v>236</v>
      </c>
      <c r="S919" s="206" t="str">
        <f t="shared" ca="1" si="42"/>
        <v/>
      </c>
      <c r="T919" s="206" t="str">
        <f ca="1">IF(B919="","",IF(ISERROR(MATCH($J919,[3]SorP!$B$1:$B$6230,0)),"",INDIRECT("'SorP'!$A$"&amp;MATCH($J919,[3]SorP!$B$1:$B$6230,0))))</f>
        <v/>
      </c>
      <c r="U919" s="207"/>
      <c r="V919" s="208" t="e">
        <f>IF(C919="",NA(),IF(OR(C919="Smelter not listed",C919="Smelter not yet identified"),MATCH($B919&amp;$D919,'[3]Smelter Look-up'!$J:$J,0),MATCH($B919&amp;$C919,'[3]Smelter Look-up'!$J:$J,0)))</f>
        <v>#N/A</v>
      </c>
      <c r="X919" s="83">
        <f t="shared" si="43"/>
        <v>0</v>
      </c>
      <c r="AB919" s="84" t="str">
        <f t="shared" si="44"/>
        <v/>
      </c>
    </row>
    <row r="920" spans="1:28" s="83" customFormat="1" ht="20.25" customHeight="1">
      <c r="A920" s="206"/>
      <c r="B920" s="198" t="s">
        <v>236</v>
      </c>
      <c r="C920" s="199" t="s">
        <v>236</v>
      </c>
      <c r="D920" s="200"/>
      <c r="E920" s="198" t="s">
        <v>236</v>
      </c>
      <c r="F920" s="198" t="s">
        <v>236</v>
      </c>
      <c r="G920" s="198" t="s">
        <v>236</v>
      </c>
      <c r="H920" s="201" t="s">
        <v>236</v>
      </c>
      <c r="I920" s="202" t="s">
        <v>236</v>
      </c>
      <c r="J920" s="202" t="s">
        <v>236</v>
      </c>
      <c r="K920" s="203"/>
      <c r="L920" s="203"/>
      <c r="M920" s="203"/>
      <c r="N920" s="203"/>
      <c r="O920" s="203"/>
      <c r="P920" s="204"/>
      <c r="Q920" s="205"/>
      <c r="R920" s="198" t="s">
        <v>236</v>
      </c>
      <c r="S920" s="206" t="str">
        <f t="shared" ca="1" si="42"/>
        <v/>
      </c>
      <c r="T920" s="206" t="str">
        <f ca="1">IF(B920="","",IF(ISERROR(MATCH($J920,[3]SorP!$B$1:$B$6230,0)),"",INDIRECT("'SorP'!$A$"&amp;MATCH($J920,[3]SorP!$B$1:$B$6230,0))))</f>
        <v/>
      </c>
      <c r="U920" s="207"/>
      <c r="V920" s="208" t="e">
        <f>IF(C920="",NA(),IF(OR(C920="Smelter not listed",C920="Smelter not yet identified"),MATCH($B920&amp;$D920,'[3]Smelter Look-up'!$J:$J,0),MATCH($B920&amp;$C920,'[3]Smelter Look-up'!$J:$J,0)))</f>
        <v>#N/A</v>
      </c>
      <c r="X920" s="83">
        <f t="shared" si="43"/>
        <v>0</v>
      </c>
      <c r="AB920" s="84" t="str">
        <f t="shared" si="44"/>
        <v/>
      </c>
    </row>
    <row r="921" spans="1:28" s="83" customFormat="1" ht="20.25" customHeight="1">
      <c r="A921" s="206"/>
      <c r="B921" s="198" t="s">
        <v>236</v>
      </c>
      <c r="C921" s="199" t="s">
        <v>236</v>
      </c>
      <c r="D921" s="200"/>
      <c r="E921" s="198" t="s">
        <v>236</v>
      </c>
      <c r="F921" s="198" t="s">
        <v>236</v>
      </c>
      <c r="G921" s="198" t="s">
        <v>236</v>
      </c>
      <c r="H921" s="201" t="s">
        <v>236</v>
      </c>
      <c r="I921" s="202" t="s">
        <v>236</v>
      </c>
      <c r="J921" s="202" t="s">
        <v>236</v>
      </c>
      <c r="K921" s="203"/>
      <c r="L921" s="203"/>
      <c r="M921" s="203"/>
      <c r="N921" s="203"/>
      <c r="O921" s="203"/>
      <c r="P921" s="204"/>
      <c r="Q921" s="205"/>
      <c r="R921" s="198" t="s">
        <v>236</v>
      </c>
      <c r="S921" s="206" t="str">
        <f t="shared" ca="1" si="42"/>
        <v/>
      </c>
      <c r="T921" s="206" t="str">
        <f ca="1">IF(B921="","",IF(ISERROR(MATCH($J921,[3]SorP!$B$1:$B$6230,0)),"",INDIRECT("'SorP'!$A$"&amp;MATCH($J921,[3]SorP!$B$1:$B$6230,0))))</f>
        <v/>
      </c>
      <c r="U921" s="207"/>
      <c r="V921" s="208" t="e">
        <f>IF(C921="",NA(),IF(OR(C921="Smelter not listed",C921="Smelter not yet identified"),MATCH($B921&amp;$D921,'[3]Smelter Look-up'!$J:$J,0),MATCH($B921&amp;$C921,'[3]Smelter Look-up'!$J:$J,0)))</f>
        <v>#N/A</v>
      </c>
      <c r="X921" s="83">
        <f t="shared" si="43"/>
        <v>0</v>
      </c>
      <c r="AB921" s="84" t="str">
        <f t="shared" si="44"/>
        <v/>
      </c>
    </row>
    <row r="922" spans="1:28" s="83" customFormat="1" ht="20.25" customHeight="1">
      <c r="A922" s="206"/>
      <c r="B922" s="198" t="s">
        <v>236</v>
      </c>
      <c r="C922" s="199" t="s">
        <v>236</v>
      </c>
      <c r="D922" s="200"/>
      <c r="E922" s="198" t="s">
        <v>236</v>
      </c>
      <c r="F922" s="198" t="s">
        <v>236</v>
      </c>
      <c r="G922" s="198" t="s">
        <v>236</v>
      </c>
      <c r="H922" s="201" t="s">
        <v>236</v>
      </c>
      <c r="I922" s="202" t="s">
        <v>236</v>
      </c>
      <c r="J922" s="202" t="s">
        <v>236</v>
      </c>
      <c r="K922" s="203"/>
      <c r="L922" s="203"/>
      <c r="M922" s="203"/>
      <c r="N922" s="203"/>
      <c r="O922" s="203"/>
      <c r="P922" s="204"/>
      <c r="Q922" s="205"/>
      <c r="R922" s="198" t="s">
        <v>236</v>
      </c>
      <c r="S922" s="206" t="str">
        <f t="shared" ca="1" si="42"/>
        <v/>
      </c>
      <c r="T922" s="206" t="str">
        <f ca="1">IF(B922="","",IF(ISERROR(MATCH($J922,[3]SorP!$B$1:$B$6230,0)),"",INDIRECT("'SorP'!$A$"&amp;MATCH($J922,[3]SorP!$B$1:$B$6230,0))))</f>
        <v/>
      </c>
      <c r="U922" s="207"/>
      <c r="V922" s="208" t="e">
        <f>IF(C922="",NA(),IF(OR(C922="Smelter not listed",C922="Smelter not yet identified"),MATCH($B922&amp;$D922,'[3]Smelter Look-up'!$J:$J,0),MATCH($B922&amp;$C922,'[3]Smelter Look-up'!$J:$J,0)))</f>
        <v>#N/A</v>
      </c>
      <c r="X922" s="83">
        <f t="shared" si="43"/>
        <v>0</v>
      </c>
      <c r="AB922" s="84" t="str">
        <f t="shared" si="44"/>
        <v/>
      </c>
    </row>
    <row r="923" spans="1:28" s="83" customFormat="1" ht="20.25" customHeight="1">
      <c r="A923" s="206"/>
      <c r="B923" s="198" t="s">
        <v>236</v>
      </c>
      <c r="C923" s="199" t="s">
        <v>236</v>
      </c>
      <c r="D923" s="200"/>
      <c r="E923" s="198" t="s">
        <v>236</v>
      </c>
      <c r="F923" s="198" t="s">
        <v>236</v>
      </c>
      <c r="G923" s="198" t="s">
        <v>236</v>
      </c>
      <c r="H923" s="201" t="s">
        <v>236</v>
      </c>
      <c r="I923" s="202" t="s">
        <v>236</v>
      </c>
      <c r="J923" s="202" t="s">
        <v>236</v>
      </c>
      <c r="K923" s="203"/>
      <c r="L923" s="203"/>
      <c r="M923" s="203"/>
      <c r="N923" s="203"/>
      <c r="O923" s="203"/>
      <c r="P923" s="204"/>
      <c r="Q923" s="205"/>
      <c r="R923" s="198" t="s">
        <v>236</v>
      </c>
      <c r="S923" s="206" t="str">
        <f t="shared" ca="1" si="42"/>
        <v/>
      </c>
      <c r="T923" s="206" t="str">
        <f ca="1">IF(B923="","",IF(ISERROR(MATCH($J923,[3]SorP!$B$1:$B$6230,0)),"",INDIRECT("'SorP'!$A$"&amp;MATCH($J923,[3]SorP!$B$1:$B$6230,0))))</f>
        <v/>
      </c>
      <c r="U923" s="207"/>
      <c r="V923" s="208" t="e">
        <f>IF(C923="",NA(),IF(OR(C923="Smelter not listed",C923="Smelter not yet identified"),MATCH($B923&amp;$D923,'[3]Smelter Look-up'!$J:$J,0),MATCH($B923&amp;$C923,'[3]Smelter Look-up'!$J:$J,0)))</f>
        <v>#N/A</v>
      </c>
      <c r="X923" s="83">
        <f t="shared" si="43"/>
        <v>0</v>
      </c>
      <c r="AB923" s="84" t="str">
        <f t="shared" si="44"/>
        <v/>
      </c>
    </row>
    <row r="924" spans="1:28" s="83" customFormat="1" ht="20.25" customHeight="1">
      <c r="A924" s="206"/>
      <c r="B924" s="198" t="s">
        <v>236</v>
      </c>
      <c r="C924" s="199" t="s">
        <v>236</v>
      </c>
      <c r="D924" s="200"/>
      <c r="E924" s="198" t="s">
        <v>236</v>
      </c>
      <c r="F924" s="198" t="s">
        <v>236</v>
      </c>
      <c r="G924" s="198" t="s">
        <v>236</v>
      </c>
      <c r="H924" s="201" t="s">
        <v>236</v>
      </c>
      <c r="I924" s="202" t="s">
        <v>236</v>
      </c>
      <c r="J924" s="202" t="s">
        <v>236</v>
      </c>
      <c r="K924" s="203"/>
      <c r="L924" s="203"/>
      <c r="M924" s="203"/>
      <c r="N924" s="203"/>
      <c r="O924" s="203"/>
      <c r="P924" s="204"/>
      <c r="Q924" s="205"/>
      <c r="R924" s="198" t="s">
        <v>236</v>
      </c>
      <c r="S924" s="206" t="str">
        <f t="shared" ca="1" si="42"/>
        <v/>
      </c>
      <c r="T924" s="206" t="str">
        <f ca="1">IF(B924="","",IF(ISERROR(MATCH($J924,[3]SorP!$B$1:$B$6230,0)),"",INDIRECT("'SorP'!$A$"&amp;MATCH($J924,[3]SorP!$B$1:$B$6230,0))))</f>
        <v/>
      </c>
      <c r="U924" s="207"/>
      <c r="V924" s="208" t="e">
        <f>IF(C924="",NA(),IF(OR(C924="Smelter not listed",C924="Smelter not yet identified"),MATCH($B924&amp;$D924,'[3]Smelter Look-up'!$J:$J,0),MATCH($B924&amp;$C924,'[3]Smelter Look-up'!$J:$J,0)))</f>
        <v>#N/A</v>
      </c>
      <c r="X924" s="83">
        <f t="shared" si="43"/>
        <v>0</v>
      </c>
      <c r="AB924" s="84" t="str">
        <f t="shared" si="44"/>
        <v/>
      </c>
    </row>
    <row r="925" spans="1:28" s="83" customFormat="1" ht="20.25" customHeight="1">
      <c r="A925" s="206"/>
      <c r="B925" s="198" t="s">
        <v>236</v>
      </c>
      <c r="C925" s="199" t="s">
        <v>236</v>
      </c>
      <c r="D925" s="200"/>
      <c r="E925" s="198" t="s">
        <v>236</v>
      </c>
      <c r="F925" s="198" t="s">
        <v>236</v>
      </c>
      <c r="G925" s="198" t="s">
        <v>236</v>
      </c>
      <c r="H925" s="201" t="s">
        <v>236</v>
      </c>
      <c r="I925" s="202" t="s">
        <v>236</v>
      </c>
      <c r="J925" s="202" t="s">
        <v>236</v>
      </c>
      <c r="K925" s="203"/>
      <c r="L925" s="203"/>
      <c r="M925" s="203"/>
      <c r="N925" s="203"/>
      <c r="O925" s="203"/>
      <c r="P925" s="204"/>
      <c r="Q925" s="205"/>
      <c r="R925" s="198" t="s">
        <v>236</v>
      </c>
      <c r="S925" s="206" t="str">
        <f t="shared" ca="1" si="42"/>
        <v/>
      </c>
      <c r="T925" s="206" t="str">
        <f ca="1">IF(B925="","",IF(ISERROR(MATCH($J925,[3]SorP!$B$1:$B$6230,0)),"",INDIRECT("'SorP'!$A$"&amp;MATCH($J925,[3]SorP!$B$1:$B$6230,0))))</f>
        <v/>
      </c>
      <c r="U925" s="207"/>
      <c r="V925" s="208" t="e">
        <f>IF(C925="",NA(),IF(OR(C925="Smelter not listed",C925="Smelter not yet identified"),MATCH($B925&amp;$D925,'[3]Smelter Look-up'!$J:$J,0),MATCH($B925&amp;$C925,'[3]Smelter Look-up'!$J:$J,0)))</f>
        <v>#N/A</v>
      </c>
      <c r="X925" s="83">
        <f t="shared" si="43"/>
        <v>0</v>
      </c>
      <c r="AB925" s="84" t="str">
        <f t="shared" si="44"/>
        <v/>
      </c>
    </row>
    <row r="926" spans="1:28" s="83" customFormat="1" ht="20.25" customHeight="1">
      <c r="A926" s="206"/>
      <c r="B926" s="198" t="s">
        <v>236</v>
      </c>
      <c r="C926" s="199" t="s">
        <v>236</v>
      </c>
      <c r="D926" s="200"/>
      <c r="E926" s="198" t="s">
        <v>236</v>
      </c>
      <c r="F926" s="198" t="s">
        <v>236</v>
      </c>
      <c r="G926" s="198" t="s">
        <v>236</v>
      </c>
      <c r="H926" s="201" t="s">
        <v>236</v>
      </c>
      <c r="I926" s="202" t="s">
        <v>236</v>
      </c>
      <c r="J926" s="202" t="s">
        <v>236</v>
      </c>
      <c r="K926" s="203"/>
      <c r="L926" s="203"/>
      <c r="M926" s="203"/>
      <c r="N926" s="203"/>
      <c r="O926" s="203"/>
      <c r="P926" s="204"/>
      <c r="Q926" s="205"/>
      <c r="R926" s="198" t="s">
        <v>236</v>
      </c>
      <c r="S926" s="206" t="str">
        <f t="shared" ca="1" si="42"/>
        <v/>
      </c>
      <c r="T926" s="206" t="str">
        <f ca="1">IF(B926="","",IF(ISERROR(MATCH($J926,[3]SorP!$B$1:$B$6230,0)),"",INDIRECT("'SorP'!$A$"&amp;MATCH($J926,[3]SorP!$B$1:$B$6230,0))))</f>
        <v/>
      </c>
      <c r="U926" s="207"/>
      <c r="V926" s="208" t="e">
        <f>IF(C926="",NA(),IF(OR(C926="Smelter not listed",C926="Smelter not yet identified"),MATCH($B926&amp;$D926,'[3]Smelter Look-up'!$J:$J,0),MATCH($B926&amp;$C926,'[3]Smelter Look-up'!$J:$J,0)))</f>
        <v>#N/A</v>
      </c>
      <c r="X926" s="83">
        <f t="shared" si="43"/>
        <v>0</v>
      </c>
      <c r="AB926" s="84" t="str">
        <f t="shared" si="44"/>
        <v/>
      </c>
    </row>
    <row r="927" spans="1:28" s="83" customFormat="1" ht="20.25" customHeight="1">
      <c r="A927" s="206"/>
      <c r="B927" s="198" t="s">
        <v>236</v>
      </c>
      <c r="C927" s="199" t="s">
        <v>236</v>
      </c>
      <c r="D927" s="200"/>
      <c r="E927" s="198" t="s">
        <v>236</v>
      </c>
      <c r="F927" s="198" t="s">
        <v>236</v>
      </c>
      <c r="G927" s="198" t="s">
        <v>236</v>
      </c>
      <c r="H927" s="201" t="s">
        <v>236</v>
      </c>
      <c r="I927" s="202" t="s">
        <v>236</v>
      </c>
      <c r="J927" s="202" t="s">
        <v>236</v>
      </c>
      <c r="K927" s="203"/>
      <c r="L927" s="203"/>
      <c r="M927" s="203"/>
      <c r="N927" s="203"/>
      <c r="O927" s="203"/>
      <c r="P927" s="204"/>
      <c r="Q927" s="205"/>
      <c r="R927" s="198" t="s">
        <v>236</v>
      </c>
      <c r="S927" s="206" t="str">
        <f t="shared" ca="1" si="42"/>
        <v/>
      </c>
      <c r="T927" s="206" t="str">
        <f ca="1">IF(B927="","",IF(ISERROR(MATCH($J927,[3]SorP!$B$1:$B$6230,0)),"",INDIRECT("'SorP'!$A$"&amp;MATCH($J927,[3]SorP!$B$1:$B$6230,0))))</f>
        <v/>
      </c>
      <c r="U927" s="207"/>
      <c r="V927" s="208" t="e">
        <f>IF(C927="",NA(),IF(OR(C927="Smelter not listed",C927="Smelter not yet identified"),MATCH($B927&amp;$D927,'[3]Smelter Look-up'!$J:$J,0),MATCH($B927&amp;$C927,'[3]Smelter Look-up'!$J:$J,0)))</f>
        <v>#N/A</v>
      </c>
      <c r="X927" s="83">
        <f t="shared" si="43"/>
        <v>0</v>
      </c>
      <c r="AB927" s="84" t="str">
        <f t="shared" si="44"/>
        <v/>
      </c>
    </row>
    <row r="928" spans="1:28" s="83" customFormat="1" ht="20.25" customHeight="1">
      <c r="A928" s="206"/>
      <c r="B928" s="198" t="s">
        <v>236</v>
      </c>
      <c r="C928" s="199" t="s">
        <v>236</v>
      </c>
      <c r="D928" s="200"/>
      <c r="E928" s="198" t="s">
        <v>236</v>
      </c>
      <c r="F928" s="198" t="s">
        <v>236</v>
      </c>
      <c r="G928" s="198" t="s">
        <v>236</v>
      </c>
      <c r="H928" s="201" t="s">
        <v>236</v>
      </c>
      <c r="I928" s="202" t="s">
        <v>236</v>
      </c>
      <c r="J928" s="202" t="s">
        <v>236</v>
      </c>
      <c r="K928" s="203"/>
      <c r="L928" s="203"/>
      <c r="M928" s="203"/>
      <c r="N928" s="203"/>
      <c r="O928" s="203"/>
      <c r="P928" s="204"/>
      <c r="Q928" s="205"/>
      <c r="R928" s="198" t="s">
        <v>236</v>
      </c>
      <c r="S928" s="206" t="str">
        <f t="shared" ca="1" si="42"/>
        <v/>
      </c>
      <c r="T928" s="206" t="str">
        <f ca="1">IF(B928="","",IF(ISERROR(MATCH($J928,[3]SorP!$B$1:$B$6230,0)),"",INDIRECT("'SorP'!$A$"&amp;MATCH($J928,[3]SorP!$B$1:$B$6230,0))))</f>
        <v/>
      </c>
      <c r="U928" s="207"/>
      <c r="V928" s="208" t="e">
        <f>IF(C928="",NA(),IF(OR(C928="Smelter not listed",C928="Smelter not yet identified"),MATCH($B928&amp;$D928,'[3]Smelter Look-up'!$J:$J,0),MATCH($B928&amp;$C928,'[3]Smelter Look-up'!$J:$J,0)))</f>
        <v>#N/A</v>
      </c>
      <c r="X928" s="83">
        <f t="shared" si="43"/>
        <v>0</v>
      </c>
      <c r="AB928" s="84" t="str">
        <f t="shared" si="44"/>
        <v/>
      </c>
    </row>
    <row r="929" spans="1:28" s="83" customFormat="1" ht="20.25" customHeight="1">
      <c r="A929" s="206"/>
      <c r="B929" s="198" t="s">
        <v>236</v>
      </c>
      <c r="C929" s="199" t="s">
        <v>236</v>
      </c>
      <c r="D929" s="200"/>
      <c r="E929" s="198" t="s">
        <v>236</v>
      </c>
      <c r="F929" s="198" t="s">
        <v>236</v>
      </c>
      <c r="G929" s="198" t="s">
        <v>236</v>
      </c>
      <c r="H929" s="201" t="s">
        <v>236</v>
      </c>
      <c r="I929" s="202" t="s">
        <v>236</v>
      </c>
      <c r="J929" s="202" t="s">
        <v>236</v>
      </c>
      <c r="K929" s="203"/>
      <c r="L929" s="203"/>
      <c r="M929" s="203"/>
      <c r="N929" s="203"/>
      <c r="O929" s="203"/>
      <c r="P929" s="204"/>
      <c r="Q929" s="205"/>
      <c r="R929" s="198" t="s">
        <v>236</v>
      </c>
      <c r="S929" s="206" t="str">
        <f t="shared" ca="1" si="42"/>
        <v/>
      </c>
      <c r="T929" s="206" t="str">
        <f ca="1">IF(B929="","",IF(ISERROR(MATCH($J929,[3]SorP!$B$1:$B$6230,0)),"",INDIRECT("'SorP'!$A$"&amp;MATCH($J929,[3]SorP!$B$1:$B$6230,0))))</f>
        <v/>
      </c>
      <c r="U929" s="207"/>
      <c r="V929" s="208" t="e">
        <f>IF(C929="",NA(),IF(OR(C929="Smelter not listed",C929="Smelter not yet identified"),MATCH($B929&amp;$D929,'[3]Smelter Look-up'!$J:$J,0),MATCH($B929&amp;$C929,'[3]Smelter Look-up'!$J:$J,0)))</f>
        <v>#N/A</v>
      </c>
      <c r="X929" s="83">
        <f t="shared" si="43"/>
        <v>0</v>
      </c>
      <c r="AB929" s="84" t="str">
        <f t="shared" si="44"/>
        <v/>
      </c>
    </row>
    <row r="930" spans="1:28" s="83" customFormat="1" ht="20.25" customHeight="1">
      <c r="A930" s="206"/>
      <c r="B930" s="198" t="s">
        <v>236</v>
      </c>
      <c r="C930" s="199" t="s">
        <v>236</v>
      </c>
      <c r="D930" s="200"/>
      <c r="E930" s="198" t="s">
        <v>236</v>
      </c>
      <c r="F930" s="198" t="s">
        <v>236</v>
      </c>
      <c r="G930" s="198" t="s">
        <v>236</v>
      </c>
      <c r="H930" s="201" t="s">
        <v>236</v>
      </c>
      <c r="I930" s="202" t="s">
        <v>236</v>
      </c>
      <c r="J930" s="202" t="s">
        <v>236</v>
      </c>
      <c r="K930" s="203"/>
      <c r="L930" s="203"/>
      <c r="M930" s="203"/>
      <c r="N930" s="203"/>
      <c r="O930" s="203"/>
      <c r="P930" s="204"/>
      <c r="Q930" s="205"/>
      <c r="R930" s="198" t="s">
        <v>236</v>
      </c>
      <c r="S930" s="206" t="str">
        <f t="shared" ca="1" si="42"/>
        <v/>
      </c>
      <c r="T930" s="206" t="str">
        <f ca="1">IF(B930="","",IF(ISERROR(MATCH($J930,[3]SorP!$B$1:$B$6230,0)),"",INDIRECT("'SorP'!$A$"&amp;MATCH($J930,[3]SorP!$B$1:$B$6230,0))))</f>
        <v/>
      </c>
      <c r="U930" s="207"/>
      <c r="V930" s="208" t="e">
        <f>IF(C930="",NA(),IF(OR(C930="Smelter not listed",C930="Smelter not yet identified"),MATCH($B930&amp;$D930,'[3]Smelter Look-up'!$J:$J,0),MATCH($B930&amp;$C930,'[3]Smelter Look-up'!$J:$J,0)))</f>
        <v>#N/A</v>
      </c>
      <c r="X930" s="83">
        <f t="shared" si="43"/>
        <v>0</v>
      </c>
      <c r="AB930" s="84" t="str">
        <f t="shared" si="44"/>
        <v/>
      </c>
    </row>
    <row r="931" spans="1:28" s="83" customFormat="1" ht="20.25" customHeight="1">
      <c r="A931" s="206"/>
      <c r="B931" s="198" t="s">
        <v>236</v>
      </c>
      <c r="C931" s="199" t="s">
        <v>236</v>
      </c>
      <c r="D931" s="200"/>
      <c r="E931" s="198" t="s">
        <v>236</v>
      </c>
      <c r="F931" s="198" t="s">
        <v>236</v>
      </c>
      <c r="G931" s="198" t="s">
        <v>236</v>
      </c>
      <c r="H931" s="201" t="s">
        <v>236</v>
      </c>
      <c r="I931" s="202" t="s">
        <v>236</v>
      </c>
      <c r="J931" s="202" t="s">
        <v>236</v>
      </c>
      <c r="K931" s="203"/>
      <c r="L931" s="203"/>
      <c r="M931" s="203"/>
      <c r="N931" s="203"/>
      <c r="O931" s="203"/>
      <c r="P931" s="204"/>
      <c r="Q931" s="205"/>
      <c r="R931" s="198" t="s">
        <v>236</v>
      </c>
      <c r="S931" s="206" t="str">
        <f t="shared" ca="1" si="42"/>
        <v/>
      </c>
      <c r="T931" s="206" t="str">
        <f ca="1">IF(B931="","",IF(ISERROR(MATCH($J931,[3]SorP!$B$1:$B$6230,0)),"",INDIRECT("'SorP'!$A$"&amp;MATCH($J931,[3]SorP!$B$1:$B$6230,0))))</f>
        <v/>
      </c>
      <c r="U931" s="207"/>
      <c r="V931" s="208" t="e">
        <f>IF(C931="",NA(),IF(OR(C931="Smelter not listed",C931="Smelter not yet identified"),MATCH($B931&amp;$D931,'[3]Smelter Look-up'!$J:$J,0),MATCH($B931&amp;$C931,'[3]Smelter Look-up'!$J:$J,0)))</f>
        <v>#N/A</v>
      </c>
      <c r="X931" s="83">
        <f t="shared" si="43"/>
        <v>0</v>
      </c>
      <c r="AB931" s="84" t="str">
        <f t="shared" si="44"/>
        <v/>
      </c>
    </row>
    <row r="932" spans="1:28" s="83" customFormat="1" ht="20.25" customHeight="1">
      <c r="A932" s="206"/>
      <c r="B932" s="198" t="s">
        <v>236</v>
      </c>
      <c r="C932" s="199" t="s">
        <v>236</v>
      </c>
      <c r="D932" s="200"/>
      <c r="E932" s="198" t="s">
        <v>236</v>
      </c>
      <c r="F932" s="198" t="s">
        <v>236</v>
      </c>
      <c r="G932" s="198" t="s">
        <v>236</v>
      </c>
      <c r="H932" s="201" t="s">
        <v>236</v>
      </c>
      <c r="I932" s="202" t="s">
        <v>236</v>
      </c>
      <c r="J932" s="202" t="s">
        <v>236</v>
      </c>
      <c r="K932" s="203"/>
      <c r="L932" s="203"/>
      <c r="M932" s="203"/>
      <c r="N932" s="203"/>
      <c r="O932" s="203"/>
      <c r="P932" s="204"/>
      <c r="Q932" s="205"/>
      <c r="R932" s="198" t="s">
        <v>236</v>
      </c>
      <c r="S932" s="206" t="str">
        <f t="shared" ca="1" si="42"/>
        <v/>
      </c>
      <c r="T932" s="206" t="str">
        <f ca="1">IF(B932="","",IF(ISERROR(MATCH($J932,[3]SorP!$B$1:$B$6230,0)),"",INDIRECT("'SorP'!$A$"&amp;MATCH($J932,[3]SorP!$B$1:$B$6230,0))))</f>
        <v/>
      </c>
      <c r="U932" s="207"/>
      <c r="V932" s="208" t="e">
        <f>IF(C932="",NA(),IF(OR(C932="Smelter not listed",C932="Smelter not yet identified"),MATCH($B932&amp;$D932,'[3]Smelter Look-up'!$J:$J,0),MATCH($B932&amp;$C932,'[3]Smelter Look-up'!$J:$J,0)))</f>
        <v>#N/A</v>
      </c>
      <c r="X932" s="83">
        <f t="shared" si="43"/>
        <v>0</v>
      </c>
      <c r="AB932" s="84" t="str">
        <f t="shared" si="44"/>
        <v/>
      </c>
    </row>
    <row r="933" spans="1:28" s="83" customFormat="1" ht="20.25" customHeight="1">
      <c r="A933" s="206"/>
      <c r="B933" s="198" t="s">
        <v>236</v>
      </c>
      <c r="C933" s="199" t="s">
        <v>236</v>
      </c>
      <c r="D933" s="200"/>
      <c r="E933" s="198" t="s">
        <v>236</v>
      </c>
      <c r="F933" s="198" t="s">
        <v>236</v>
      </c>
      <c r="G933" s="198" t="s">
        <v>236</v>
      </c>
      <c r="H933" s="201" t="s">
        <v>236</v>
      </c>
      <c r="I933" s="202" t="s">
        <v>236</v>
      </c>
      <c r="J933" s="202" t="s">
        <v>236</v>
      </c>
      <c r="K933" s="203"/>
      <c r="L933" s="203"/>
      <c r="M933" s="203"/>
      <c r="N933" s="203"/>
      <c r="O933" s="203"/>
      <c r="P933" s="204"/>
      <c r="Q933" s="205"/>
      <c r="R933" s="198" t="s">
        <v>236</v>
      </c>
      <c r="S933" s="206" t="str">
        <f t="shared" ca="1" si="42"/>
        <v/>
      </c>
      <c r="T933" s="206" t="str">
        <f ca="1">IF(B933="","",IF(ISERROR(MATCH($J933,[3]SorP!$B$1:$B$6230,0)),"",INDIRECT("'SorP'!$A$"&amp;MATCH($J933,[3]SorP!$B$1:$B$6230,0))))</f>
        <v/>
      </c>
      <c r="U933" s="207"/>
      <c r="V933" s="208" t="e">
        <f>IF(C933="",NA(),IF(OR(C933="Smelter not listed",C933="Smelter not yet identified"),MATCH($B933&amp;$D933,'[3]Smelter Look-up'!$J:$J,0),MATCH($B933&amp;$C933,'[3]Smelter Look-up'!$J:$J,0)))</f>
        <v>#N/A</v>
      </c>
      <c r="X933" s="83">
        <f t="shared" si="43"/>
        <v>0</v>
      </c>
      <c r="AB933" s="84" t="str">
        <f t="shared" si="44"/>
        <v/>
      </c>
    </row>
    <row r="934" spans="1:28" s="83" customFormat="1" ht="20.25" customHeight="1">
      <c r="A934" s="206"/>
      <c r="B934" s="198" t="s">
        <v>236</v>
      </c>
      <c r="C934" s="199" t="s">
        <v>236</v>
      </c>
      <c r="D934" s="200"/>
      <c r="E934" s="198" t="s">
        <v>236</v>
      </c>
      <c r="F934" s="198" t="s">
        <v>236</v>
      </c>
      <c r="G934" s="198" t="s">
        <v>236</v>
      </c>
      <c r="H934" s="201" t="s">
        <v>236</v>
      </c>
      <c r="I934" s="202" t="s">
        <v>236</v>
      </c>
      <c r="J934" s="202" t="s">
        <v>236</v>
      </c>
      <c r="K934" s="203"/>
      <c r="L934" s="203"/>
      <c r="M934" s="203"/>
      <c r="N934" s="203"/>
      <c r="O934" s="203"/>
      <c r="P934" s="204"/>
      <c r="Q934" s="205"/>
      <c r="R934" s="198" t="s">
        <v>236</v>
      </c>
      <c r="S934" s="206" t="str">
        <f t="shared" ca="1" si="42"/>
        <v/>
      </c>
      <c r="T934" s="206" t="str">
        <f ca="1">IF(B934="","",IF(ISERROR(MATCH($J934,[3]SorP!$B$1:$B$6230,0)),"",INDIRECT("'SorP'!$A$"&amp;MATCH($J934,[3]SorP!$B$1:$B$6230,0))))</f>
        <v/>
      </c>
      <c r="U934" s="207"/>
      <c r="V934" s="208" t="e">
        <f>IF(C934="",NA(),IF(OR(C934="Smelter not listed",C934="Smelter not yet identified"),MATCH($B934&amp;$D934,'[3]Smelter Look-up'!$J:$J,0),MATCH($B934&amp;$C934,'[3]Smelter Look-up'!$J:$J,0)))</f>
        <v>#N/A</v>
      </c>
      <c r="X934" s="83">
        <f t="shared" si="43"/>
        <v>0</v>
      </c>
      <c r="AB934" s="84" t="str">
        <f t="shared" si="44"/>
        <v/>
      </c>
    </row>
    <row r="935" spans="1:28" s="83" customFormat="1" ht="20.25" customHeight="1">
      <c r="A935" s="206"/>
      <c r="B935" s="198" t="s">
        <v>236</v>
      </c>
      <c r="C935" s="199" t="s">
        <v>236</v>
      </c>
      <c r="D935" s="200"/>
      <c r="E935" s="198" t="s">
        <v>236</v>
      </c>
      <c r="F935" s="198" t="s">
        <v>236</v>
      </c>
      <c r="G935" s="198" t="s">
        <v>236</v>
      </c>
      <c r="H935" s="201" t="s">
        <v>236</v>
      </c>
      <c r="I935" s="202" t="s">
        <v>236</v>
      </c>
      <c r="J935" s="202" t="s">
        <v>236</v>
      </c>
      <c r="K935" s="203"/>
      <c r="L935" s="203"/>
      <c r="M935" s="203"/>
      <c r="N935" s="203"/>
      <c r="O935" s="203"/>
      <c r="P935" s="204"/>
      <c r="Q935" s="205"/>
      <c r="R935" s="198" t="s">
        <v>236</v>
      </c>
      <c r="S935" s="206" t="str">
        <f t="shared" ca="1" si="42"/>
        <v/>
      </c>
      <c r="T935" s="206" t="str">
        <f ca="1">IF(B935="","",IF(ISERROR(MATCH($J935,[3]SorP!$B$1:$B$6230,0)),"",INDIRECT("'SorP'!$A$"&amp;MATCH($J935,[3]SorP!$B$1:$B$6230,0))))</f>
        <v/>
      </c>
      <c r="U935" s="207"/>
      <c r="V935" s="208" t="e">
        <f>IF(C935="",NA(),IF(OR(C935="Smelter not listed",C935="Smelter not yet identified"),MATCH($B935&amp;$D935,'[3]Smelter Look-up'!$J:$J,0),MATCH($B935&amp;$C935,'[3]Smelter Look-up'!$J:$J,0)))</f>
        <v>#N/A</v>
      </c>
      <c r="X935" s="83">
        <f t="shared" si="43"/>
        <v>0</v>
      </c>
      <c r="AB935" s="84" t="str">
        <f t="shared" si="44"/>
        <v/>
      </c>
    </row>
    <row r="936" spans="1:28" s="83" customFormat="1" ht="20.25" customHeight="1">
      <c r="A936" s="206"/>
      <c r="B936" s="198" t="s">
        <v>236</v>
      </c>
      <c r="C936" s="199" t="s">
        <v>236</v>
      </c>
      <c r="D936" s="200"/>
      <c r="E936" s="198" t="s">
        <v>236</v>
      </c>
      <c r="F936" s="198" t="s">
        <v>236</v>
      </c>
      <c r="G936" s="198" t="s">
        <v>236</v>
      </c>
      <c r="H936" s="201" t="s">
        <v>236</v>
      </c>
      <c r="I936" s="202" t="s">
        <v>236</v>
      </c>
      <c r="J936" s="202" t="s">
        <v>236</v>
      </c>
      <c r="K936" s="203"/>
      <c r="L936" s="203"/>
      <c r="M936" s="203"/>
      <c r="N936" s="203"/>
      <c r="O936" s="203"/>
      <c r="P936" s="204"/>
      <c r="Q936" s="205"/>
      <c r="R936" s="198" t="s">
        <v>236</v>
      </c>
      <c r="S936" s="206" t="str">
        <f t="shared" ref="S936:S999" ca="1" si="45">IF(B936="","",IF(ISERROR(MATCH($E936,CL,0)),"Unknown",INDIRECT("'C'!$A$"&amp;MATCH($E936,CL,0)+1)))</f>
        <v/>
      </c>
      <c r="T936" s="206" t="str">
        <f ca="1">IF(B936="","",IF(ISERROR(MATCH($J936,[3]SorP!$B$1:$B$6230,0)),"",INDIRECT("'SorP'!$A$"&amp;MATCH($J936,[3]SorP!$B$1:$B$6230,0))))</f>
        <v/>
      </c>
      <c r="U936" s="207"/>
      <c r="V936" s="208" t="e">
        <f>IF(C936="",NA(),IF(OR(C936="Smelter not listed",C936="Smelter not yet identified"),MATCH($B936&amp;$D936,'[3]Smelter Look-up'!$J:$J,0),MATCH($B936&amp;$C936,'[3]Smelter Look-up'!$J:$J,0)))</f>
        <v>#N/A</v>
      </c>
      <c r="X936" s="83">
        <f t="shared" si="43"/>
        <v>0</v>
      </c>
      <c r="AB936" s="84" t="str">
        <f t="shared" si="44"/>
        <v/>
      </c>
    </row>
    <row r="937" spans="1:28" s="83" customFormat="1" ht="20.25" customHeight="1">
      <c r="A937" s="206"/>
      <c r="B937" s="198" t="s">
        <v>236</v>
      </c>
      <c r="C937" s="199" t="s">
        <v>236</v>
      </c>
      <c r="D937" s="200"/>
      <c r="E937" s="198" t="s">
        <v>236</v>
      </c>
      <c r="F937" s="198" t="s">
        <v>236</v>
      </c>
      <c r="G937" s="198" t="s">
        <v>236</v>
      </c>
      <c r="H937" s="201" t="s">
        <v>236</v>
      </c>
      <c r="I937" s="202" t="s">
        <v>236</v>
      </c>
      <c r="J937" s="202" t="s">
        <v>236</v>
      </c>
      <c r="K937" s="203"/>
      <c r="L937" s="203"/>
      <c r="M937" s="203"/>
      <c r="N937" s="203"/>
      <c r="O937" s="203"/>
      <c r="P937" s="204"/>
      <c r="Q937" s="205"/>
      <c r="R937" s="198" t="s">
        <v>236</v>
      </c>
      <c r="S937" s="206" t="str">
        <f t="shared" ca="1" si="45"/>
        <v/>
      </c>
      <c r="T937" s="206" t="str">
        <f ca="1">IF(B937="","",IF(ISERROR(MATCH($J937,[3]SorP!$B$1:$B$6230,0)),"",INDIRECT("'SorP'!$A$"&amp;MATCH($J937,[3]SorP!$B$1:$B$6230,0))))</f>
        <v/>
      </c>
      <c r="U937" s="207"/>
      <c r="V937" s="208" t="e">
        <f>IF(C937="",NA(),IF(OR(C937="Smelter not listed",C937="Smelter not yet identified"),MATCH($B937&amp;$D937,'[3]Smelter Look-up'!$J:$J,0),MATCH($B937&amp;$C937,'[3]Smelter Look-up'!$J:$J,0)))</f>
        <v>#N/A</v>
      </c>
      <c r="X937" s="83">
        <f t="shared" si="43"/>
        <v>0</v>
      </c>
      <c r="AB937" s="84" t="str">
        <f t="shared" si="44"/>
        <v/>
      </c>
    </row>
    <row r="938" spans="1:28" s="83" customFormat="1" ht="20.25" customHeight="1">
      <c r="A938" s="206"/>
      <c r="B938" s="198" t="s">
        <v>236</v>
      </c>
      <c r="C938" s="199" t="s">
        <v>236</v>
      </c>
      <c r="D938" s="200"/>
      <c r="E938" s="198" t="s">
        <v>236</v>
      </c>
      <c r="F938" s="198" t="s">
        <v>236</v>
      </c>
      <c r="G938" s="198" t="s">
        <v>236</v>
      </c>
      <c r="H938" s="201" t="s">
        <v>236</v>
      </c>
      <c r="I938" s="202" t="s">
        <v>236</v>
      </c>
      <c r="J938" s="202" t="s">
        <v>236</v>
      </c>
      <c r="K938" s="203"/>
      <c r="L938" s="203"/>
      <c r="M938" s="203"/>
      <c r="N938" s="203"/>
      <c r="O938" s="203"/>
      <c r="P938" s="204"/>
      <c r="Q938" s="205"/>
      <c r="R938" s="198" t="s">
        <v>236</v>
      </c>
      <c r="S938" s="206" t="str">
        <f t="shared" ca="1" si="45"/>
        <v/>
      </c>
      <c r="T938" s="206" t="str">
        <f ca="1">IF(B938="","",IF(ISERROR(MATCH($J938,[3]SorP!$B$1:$B$6230,0)),"",INDIRECT("'SorP'!$A$"&amp;MATCH($J938,[3]SorP!$B$1:$B$6230,0))))</f>
        <v/>
      </c>
      <c r="U938" s="207"/>
      <c r="V938" s="208" t="e">
        <f>IF(C938="",NA(),IF(OR(C938="Smelter not listed",C938="Smelter not yet identified"),MATCH($B938&amp;$D938,'[3]Smelter Look-up'!$J:$J,0),MATCH($B938&amp;$C938,'[3]Smelter Look-up'!$J:$J,0)))</f>
        <v>#N/A</v>
      </c>
      <c r="X938" s="83">
        <f t="shared" si="43"/>
        <v>0</v>
      </c>
      <c r="AB938" s="84" t="str">
        <f t="shared" si="44"/>
        <v/>
      </c>
    </row>
    <row r="939" spans="1:28" s="83" customFormat="1" ht="20.25" customHeight="1">
      <c r="A939" s="206"/>
      <c r="B939" s="198" t="s">
        <v>236</v>
      </c>
      <c r="C939" s="199" t="s">
        <v>236</v>
      </c>
      <c r="D939" s="200"/>
      <c r="E939" s="198" t="s">
        <v>236</v>
      </c>
      <c r="F939" s="198" t="s">
        <v>236</v>
      </c>
      <c r="G939" s="198" t="s">
        <v>236</v>
      </c>
      <c r="H939" s="201" t="s">
        <v>236</v>
      </c>
      <c r="I939" s="202" t="s">
        <v>236</v>
      </c>
      <c r="J939" s="202" t="s">
        <v>236</v>
      </c>
      <c r="K939" s="203"/>
      <c r="L939" s="203"/>
      <c r="M939" s="203"/>
      <c r="N939" s="203"/>
      <c r="O939" s="203"/>
      <c r="P939" s="204"/>
      <c r="Q939" s="205"/>
      <c r="R939" s="198" t="s">
        <v>236</v>
      </c>
      <c r="S939" s="206" t="str">
        <f t="shared" ca="1" si="45"/>
        <v/>
      </c>
      <c r="T939" s="206" t="str">
        <f ca="1">IF(B939="","",IF(ISERROR(MATCH($J939,[3]SorP!$B$1:$B$6230,0)),"",INDIRECT("'SorP'!$A$"&amp;MATCH($J939,[3]SorP!$B$1:$B$6230,0))))</f>
        <v/>
      </c>
      <c r="U939" s="207"/>
      <c r="V939" s="208" t="e">
        <f>IF(C939="",NA(),IF(OR(C939="Smelter not listed",C939="Smelter not yet identified"),MATCH($B939&amp;$D939,'[3]Smelter Look-up'!$J:$J,0),MATCH($B939&amp;$C939,'[3]Smelter Look-up'!$J:$J,0)))</f>
        <v>#N/A</v>
      </c>
      <c r="X939" s="83">
        <f t="shared" si="43"/>
        <v>0</v>
      </c>
      <c r="AB939" s="84" t="str">
        <f t="shared" si="44"/>
        <v/>
      </c>
    </row>
    <row r="940" spans="1:28" s="83" customFormat="1" ht="20.25" customHeight="1">
      <c r="A940" s="206"/>
      <c r="B940" s="198" t="s">
        <v>236</v>
      </c>
      <c r="C940" s="199" t="s">
        <v>236</v>
      </c>
      <c r="D940" s="200"/>
      <c r="E940" s="198" t="s">
        <v>236</v>
      </c>
      <c r="F940" s="198" t="s">
        <v>236</v>
      </c>
      <c r="G940" s="198" t="s">
        <v>236</v>
      </c>
      <c r="H940" s="201" t="s">
        <v>236</v>
      </c>
      <c r="I940" s="202" t="s">
        <v>236</v>
      </c>
      <c r="J940" s="202" t="s">
        <v>236</v>
      </c>
      <c r="K940" s="203"/>
      <c r="L940" s="203"/>
      <c r="M940" s="203"/>
      <c r="N940" s="203"/>
      <c r="O940" s="203"/>
      <c r="P940" s="204"/>
      <c r="Q940" s="205"/>
      <c r="R940" s="198" t="s">
        <v>236</v>
      </c>
      <c r="S940" s="206" t="str">
        <f t="shared" ca="1" si="45"/>
        <v/>
      </c>
      <c r="T940" s="206" t="str">
        <f ca="1">IF(B940="","",IF(ISERROR(MATCH($J940,[3]SorP!$B$1:$B$6230,0)),"",INDIRECT("'SorP'!$A$"&amp;MATCH($J940,[3]SorP!$B$1:$B$6230,0))))</f>
        <v/>
      </c>
      <c r="U940" s="207"/>
      <c r="V940" s="208" t="e">
        <f>IF(C940="",NA(),IF(OR(C940="Smelter not listed",C940="Smelter not yet identified"),MATCH($B940&amp;$D940,'[3]Smelter Look-up'!$J:$J,0),MATCH($B940&amp;$C940,'[3]Smelter Look-up'!$J:$J,0)))</f>
        <v>#N/A</v>
      </c>
      <c r="X940" s="83">
        <f t="shared" si="43"/>
        <v>0</v>
      </c>
      <c r="AB940" s="84" t="str">
        <f t="shared" si="44"/>
        <v/>
      </c>
    </row>
    <row r="941" spans="1:28" s="83" customFormat="1" ht="20.25" customHeight="1">
      <c r="A941" s="206"/>
      <c r="B941" s="198" t="s">
        <v>236</v>
      </c>
      <c r="C941" s="199" t="s">
        <v>236</v>
      </c>
      <c r="D941" s="200"/>
      <c r="E941" s="198" t="s">
        <v>236</v>
      </c>
      <c r="F941" s="198" t="s">
        <v>236</v>
      </c>
      <c r="G941" s="198" t="s">
        <v>236</v>
      </c>
      <c r="H941" s="201" t="s">
        <v>236</v>
      </c>
      <c r="I941" s="202" t="s">
        <v>236</v>
      </c>
      <c r="J941" s="202" t="s">
        <v>236</v>
      </c>
      <c r="K941" s="203"/>
      <c r="L941" s="203"/>
      <c r="M941" s="203"/>
      <c r="N941" s="203"/>
      <c r="O941" s="203"/>
      <c r="P941" s="204"/>
      <c r="Q941" s="205"/>
      <c r="R941" s="198" t="s">
        <v>236</v>
      </c>
      <c r="S941" s="206" t="str">
        <f t="shared" ca="1" si="45"/>
        <v/>
      </c>
      <c r="T941" s="206" t="str">
        <f ca="1">IF(B941="","",IF(ISERROR(MATCH($J941,[3]SorP!$B$1:$B$6230,0)),"",INDIRECT("'SorP'!$A$"&amp;MATCH($J941,[3]SorP!$B$1:$B$6230,0))))</f>
        <v/>
      </c>
      <c r="U941" s="207"/>
      <c r="V941" s="208" t="e">
        <f>IF(C941="",NA(),IF(OR(C941="Smelter not listed",C941="Smelter not yet identified"),MATCH($B941&amp;$D941,'[3]Smelter Look-up'!$J:$J,0),MATCH($B941&amp;$C941,'[3]Smelter Look-up'!$J:$J,0)))</f>
        <v>#N/A</v>
      </c>
      <c r="X941" s="83">
        <f t="shared" si="43"/>
        <v>0</v>
      </c>
      <c r="AB941" s="84" t="str">
        <f t="shared" si="44"/>
        <v/>
      </c>
    </row>
    <row r="942" spans="1:28" s="83" customFormat="1" ht="20.25" customHeight="1">
      <c r="A942" s="206"/>
      <c r="B942" s="198" t="s">
        <v>236</v>
      </c>
      <c r="C942" s="199" t="s">
        <v>236</v>
      </c>
      <c r="D942" s="200"/>
      <c r="E942" s="198" t="s">
        <v>236</v>
      </c>
      <c r="F942" s="198" t="s">
        <v>236</v>
      </c>
      <c r="G942" s="198" t="s">
        <v>236</v>
      </c>
      <c r="H942" s="201" t="s">
        <v>236</v>
      </c>
      <c r="I942" s="202" t="s">
        <v>236</v>
      </c>
      <c r="J942" s="202" t="s">
        <v>236</v>
      </c>
      <c r="K942" s="203"/>
      <c r="L942" s="203"/>
      <c r="M942" s="203"/>
      <c r="N942" s="203"/>
      <c r="O942" s="203"/>
      <c r="P942" s="204"/>
      <c r="Q942" s="205"/>
      <c r="R942" s="198" t="s">
        <v>236</v>
      </c>
      <c r="S942" s="206" t="str">
        <f t="shared" ca="1" si="45"/>
        <v/>
      </c>
      <c r="T942" s="206" t="str">
        <f ca="1">IF(B942="","",IF(ISERROR(MATCH($J942,[3]SorP!$B$1:$B$6230,0)),"",INDIRECT("'SorP'!$A$"&amp;MATCH($J942,[3]SorP!$B$1:$B$6230,0))))</f>
        <v/>
      </c>
      <c r="U942" s="207"/>
      <c r="V942" s="208" t="e">
        <f>IF(C942="",NA(),IF(OR(C942="Smelter not listed",C942="Smelter not yet identified"),MATCH($B942&amp;$D942,'[3]Smelter Look-up'!$J:$J,0),MATCH($B942&amp;$C942,'[3]Smelter Look-up'!$J:$J,0)))</f>
        <v>#N/A</v>
      </c>
      <c r="X942" s="83">
        <f t="shared" si="43"/>
        <v>0</v>
      </c>
      <c r="AB942" s="84" t="str">
        <f t="shared" si="44"/>
        <v/>
      </c>
    </row>
    <row r="943" spans="1:28" s="83" customFormat="1" ht="20.25" customHeight="1">
      <c r="A943" s="206"/>
      <c r="B943" s="198" t="s">
        <v>236</v>
      </c>
      <c r="C943" s="199" t="s">
        <v>236</v>
      </c>
      <c r="D943" s="200"/>
      <c r="E943" s="198" t="s">
        <v>236</v>
      </c>
      <c r="F943" s="198" t="s">
        <v>236</v>
      </c>
      <c r="G943" s="198" t="s">
        <v>236</v>
      </c>
      <c r="H943" s="201" t="s">
        <v>236</v>
      </c>
      <c r="I943" s="202" t="s">
        <v>236</v>
      </c>
      <c r="J943" s="202" t="s">
        <v>236</v>
      </c>
      <c r="K943" s="203"/>
      <c r="L943" s="203"/>
      <c r="M943" s="203"/>
      <c r="N943" s="203"/>
      <c r="O943" s="203"/>
      <c r="P943" s="204"/>
      <c r="Q943" s="205"/>
      <c r="R943" s="198" t="s">
        <v>236</v>
      </c>
      <c r="S943" s="206" t="str">
        <f t="shared" ca="1" si="45"/>
        <v/>
      </c>
      <c r="T943" s="206" t="str">
        <f ca="1">IF(B943="","",IF(ISERROR(MATCH($J943,[3]SorP!$B$1:$B$6230,0)),"",INDIRECT("'SorP'!$A$"&amp;MATCH($J943,[3]SorP!$B$1:$B$6230,0))))</f>
        <v/>
      </c>
      <c r="U943" s="207"/>
      <c r="V943" s="208" t="e">
        <f>IF(C943="",NA(),IF(OR(C943="Smelter not listed",C943="Smelter not yet identified"),MATCH($B943&amp;$D943,'[3]Smelter Look-up'!$J:$J,0),MATCH($B943&amp;$C943,'[3]Smelter Look-up'!$J:$J,0)))</f>
        <v>#N/A</v>
      </c>
      <c r="X943" s="83">
        <f t="shared" si="43"/>
        <v>0</v>
      </c>
      <c r="AB943" s="84" t="str">
        <f t="shared" si="44"/>
        <v/>
      </c>
    </row>
    <row r="944" spans="1:28" s="83" customFormat="1" ht="20.25" customHeight="1">
      <c r="A944" s="206"/>
      <c r="B944" s="198" t="s">
        <v>236</v>
      </c>
      <c r="C944" s="199" t="s">
        <v>236</v>
      </c>
      <c r="D944" s="200"/>
      <c r="E944" s="198" t="s">
        <v>236</v>
      </c>
      <c r="F944" s="198" t="s">
        <v>236</v>
      </c>
      <c r="G944" s="198" t="s">
        <v>236</v>
      </c>
      <c r="H944" s="201" t="s">
        <v>236</v>
      </c>
      <c r="I944" s="202" t="s">
        <v>236</v>
      </c>
      <c r="J944" s="202" t="s">
        <v>236</v>
      </c>
      <c r="K944" s="203"/>
      <c r="L944" s="203"/>
      <c r="M944" s="203"/>
      <c r="N944" s="203"/>
      <c r="O944" s="203"/>
      <c r="P944" s="204"/>
      <c r="Q944" s="205"/>
      <c r="R944" s="198" t="s">
        <v>236</v>
      </c>
      <c r="S944" s="206" t="str">
        <f t="shared" ca="1" si="45"/>
        <v/>
      </c>
      <c r="T944" s="206" t="str">
        <f ca="1">IF(B944="","",IF(ISERROR(MATCH($J944,[3]SorP!$B$1:$B$6230,0)),"",INDIRECT("'SorP'!$A$"&amp;MATCH($J944,[3]SorP!$B$1:$B$6230,0))))</f>
        <v/>
      </c>
      <c r="U944" s="207"/>
      <c r="V944" s="208" t="e">
        <f>IF(C944="",NA(),IF(OR(C944="Smelter not listed",C944="Smelter not yet identified"),MATCH($B944&amp;$D944,'[3]Smelter Look-up'!$J:$J,0),MATCH($B944&amp;$C944,'[3]Smelter Look-up'!$J:$J,0)))</f>
        <v>#N/A</v>
      </c>
      <c r="X944" s="83">
        <f t="shared" si="43"/>
        <v>0</v>
      </c>
      <c r="AB944" s="84" t="str">
        <f t="shared" si="44"/>
        <v/>
      </c>
    </row>
    <row r="945" spans="1:28" s="83" customFormat="1" ht="20.25" customHeight="1">
      <c r="A945" s="206"/>
      <c r="B945" s="198" t="s">
        <v>236</v>
      </c>
      <c r="C945" s="199" t="s">
        <v>236</v>
      </c>
      <c r="D945" s="200"/>
      <c r="E945" s="198" t="s">
        <v>236</v>
      </c>
      <c r="F945" s="198" t="s">
        <v>236</v>
      </c>
      <c r="G945" s="198" t="s">
        <v>236</v>
      </c>
      <c r="H945" s="201" t="s">
        <v>236</v>
      </c>
      <c r="I945" s="202" t="s">
        <v>236</v>
      </c>
      <c r="J945" s="202" t="s">
        <v>236</v>
      </c>
      <c r="K945" s="203"/>
      <c r="L945" s="203"/>
      <c r="M945" s="203"/>
      <c r="N945" s="203"/>
      <c r="O945" s="203"/>
      <c r="P945" s="204"/>
      <c r="Q945" s="205"/>
      <c r="R945" s="198" t="s">
        <v>236</v>
      </c>
      <c r="S945" s="206" t="str">
        <f t="shared" ca="1" si="45"/>
        <v/>
      </c>
      <c r="T945" s="206" t="str">
        <f ca="1">IF(B945="","",IF(ISERROR(MATCH($J945,[3]SorP!$B$1:$B$6230,0)),"",INDIRECT("'SorP'!$A$"&amp;MATCH($J945,[3]SorP!$B$1:$B$6230,0))))</f>
        <v/>
      </c>
      <c r="U945" s="207"/>
      <c r="V945" s="208" t="e">
        <f>IF(C945="",NA(),IF(OR(C945="Smelter not listed",C945="Smelter not yet identified"),MATCH($B945&amp;$D945,'[3]Smelter Look-up'!$J:$J,0),MATCH($B945&amp;$C945,'[3]Smelter Look-up'!$J:$J,0)))</f>
        <v>#N/A</v>
      </c>
      <c r="X945" s="83">
        <f t="shared" si="43"/>
        <v>0</v>
      </c>
      <c r="AB945" s="84" t="str">
        <f t="shared" si="44"/>
        <v/>
      </c>
    </row>
    <row r="946" spans="1:28" s="83" customFormat="1" ht="20.25" customHeight="1">
      <c r="A946" s="206"/>
      <c r="B946" s="198" t="s">
        <v>236</v>
      </c>
      <c r="C946" s="199" t="s">
        <v>236</v>
      </c>
      <c r="D946" s="200"/>
      <c r="E946" s="198" t="s">
        <v>236</v>
      </c>
      <c r="F946" s="198" t="s">
        <v>236</v>
      </c>
      <c r="G946" s="198" t="s">
        <v>236</v>
      </c>
      <c r="H946" s="201" t="s">
        <v>236</v>
      </c>
      <c r="I946" s="202" t="s">
        <v>236</v>
      </c>
      <c r="J946" s="202" t="s">
        <v>236</v>
      </c>
      <c r="K946" s="203"/>
      <c r="L946" s="203"/>
      <c r="M946" s="203"/>
      <c r="N946" s="203"/>
      <c r="O946" s="203"/>
      <c r="P946" s="204"/>
      <c r="Q946" s="205"/>
      <c r="R946" s="198" t="s">
        <v>236</v>
      </c>
      <c r="S946" s="206" t="str">
        <f t="shared" ca="1" si="45"/>
        <v/>
      </c>
      <c r="T946" s="206" t="str">
        <f ca="1">IF(B946="","",IF(ISERROR(MATCH($J946,[3]SorP!$B$1:$B$6230,0)),"",INDIRECT("'SorP'!$A$"&amp;MATCH($J946,[3]SorP!$B$1:$B$6230,0))))</f>
        <v/>
      </c>
      <c r="U946" s="207"/>
      <c r="V946" s="208" t="e">
        <f>IF(C946="",NA(),IF(OR(C946="Smelter not listed",C946="Smelter not yet identified"),MATCH($B946&amp;$D946,'[3]Smelter Look-up'!$J:$J,0),MATCH($B946&amp;$C946,'[3]Smelter Look-up'!$J:$J,0)))</f>
        <v>#N/A</v>
      </c>
      <c r="X946" s="83">
        <f t="shared" si="43"/>
        <v>0</v>
      </c>
      <c r="AB946" s="84" t="str">
        <f t="shared" si="44"/>
        <v/>
      </c>
    </row>
    <row r="947" spans="1:28" s="83" customFormat="1" ht="20.25" customHeight="1">
      <c r="A947" s="206"/>
      <c r="B947" s="198" t="s">
        <v>236</v>
      </c>
      <c r="C947" s="199" t="s">
        <v>236</v>
      </c>
      <c r="D947" s="200"/>
      <c r="E947" s="198" t="s">
        <v>236</v>
      </c>
      <c r="F947" s="198" t="s">
        <v>236</v>
      </c>
      <c r="G947" s="198" t="s">
        <v>236</v>
      </c>
      <c r="H947" s="201" t="s">
        <v>236</v>
      </c>
      <c r="I947" s="202" t="s">
        <v>236</v>
      </c>
      <c r="J947" s="202" t="s">
        <v>236</v>
      </c>
      <c r="K947" s="203"/>
      <c r="L947" s="203"/>
      <c r="M947" s="203"/>
      <c r="N947" s="203"/>
      <c r="O947" s="203"/>
      <c r="P947" s="204"/>
      <c r="Q947" s="205"/>
      <c r="R947" s="198" t="s">
        <v>236</v>
      </c>
      <c r="S947" s="206" t="str">
        <f t="shared" ca="1" si="45"/>
        <v/>
      </c>
      <c r="T947" s="206" t="str">
        <f ca="1">IF(B947="","",IF(ISERROR(MATCH($J947,[3]SorP!$B$1:$B$6230,0)),"",INDIRECT("'SorP'!$A$"&amp;MATCH($J947,[3]SorP!$B$1:$B$6230,0))))</f>
        <v/>
      </c>
      <c r="U947" s="207"/>
      <c r="V947" s="208" t="e">
        <f>IF(C947="",NA(),IF(OR(C947="Smelter not listed",C947="Smelter not yet identified"),MATCH($B947&amp;$D947,'[3]Smelter Look-up'!$J:$J,0),MATCH($B947&amp;$C947,'[3]Smelter Look-up'!$J:$J,0)))</f>
        <v>#N/A</v>
      </c>
      <c r="X947" s="83">
        <f t="shared" si="43"/>
        <v>0</v>
      </c>
      <c r="AB947" s="84" t="str">
        <f t="shared" si="44"/>
        <v/>
      </c>
    </row>
    <row r="948" spans="1:28" s="83" customFormat="1" ht="20.25" customHeight="1">
      <c r="A948" s="206"/>
      <c r="B948" s="198" t="s">
        <v>236</v>
      </c>
      <c r="C948" s="199" t="s">
        <v>236</v>
      </c>
      <c r="D948" s="200"/>
      <c r="E948" s="198" t="s">
        <v>236</v>
      </c>
      <c r="F948" s="198" t="s">
        <v>236</v>
      </c>
      <c r="G948" s="198" t="s">
        <v>236</v>
      </c>
      <c r="H948" s="201" t="s">
        <v>236</v>
      </c>
      <c r="I948" s="202" t="s">
        <v>236</v>
      </c>
      <c r="J948" s="202" t="s">
        <v>236</v>
      </c>
      <c r="K948" s="203"/>
      <c r="L948" s="203"/>
      <c r="M948" s="203"/>
      <c r="N948" s="203"/>
      <c r="O948" s="203"/>
      <c r="P948" s="204"/>
      <c r="Q948" s="205"/>
      <c r="R948" s="198" t="s">
        <v>236</v>
      </c>
      <c r="S948" s="206" t="str">
        <f t="shared" ca="1" si="45"/>
        <v/>
      </c>
      <c r="T948" s="206" t="str">
        <f ca="1">IF(B948="","",IF(ISERROR(MATCH($J948,[3]SorP!$B$1:$B$6230,0)),"",INDIRECT("'SorP'!$A$"&amp;MATCH($J948,[3]SorP!$B$1:$B$6230,0))))</f>
        <v/>
      </c>
      <c r="U948" s="207"/>
      <c r="V948" s="208" t="e">
        <f>IF(C948="",NA(),IF(OR(C948="Smelter not listed",C948="Smelter not yet identified"),MATCH($B948&amp;$D948,'[3]Smelter Look-up'!$J:$J,0),MATCH($B948&amp;$C948,'[3]Smelter Look-up'!$J:$J,0)))</f>
        <v>#N/A</v>
      </c>
      <c r="X948" s="83">
        <f t="shared" si="43"/>
        <v>0</v>
      </c>
      <c r="AB948" s="84" t="str">
        <f t="shared" si="44"/>
        <v/>
      </c>
    </row>
    <row r="949" spans="1:28" s="83" customFormat="1" ht="20.25" customHeight="1">
      <c r="A949" s="206"/>
      <c r="B949" s="198" t="s">
        <v>236</v>
      </c>
      <c r="C949" s="199" t="s">
        <v>236</v>
      </c>
      <c r="D949" s="200"/>
      <c r="E949" s="198" t="s">
        <v>236</v>
      </c>
      <c r="F949" s="198" t="s">
        <v>236</v>
      </c>
      <c r="G949" s="198" t="s">
        <v>236</v>
      </c>
      <c r="H949" s="201" t="s">
        <v>236</v>
      </c>
      <c r="I949" s="202" t="s">
        <v>236</v>
      </c>
      <c r="J949" s="202" t="s">
        <v>236</v>
      </c>
      <c r="K949" s="203"/>
      <c r="L949" s="203"/>
      <c r="M949" s="203"/>
      <c r="N949" s="203"/>
      <c r="O949" s="203"/>
      <c r="P949" s="204"/>
      <c r="Q949" s="205"/>
      <c r="R949" s="198" t="s">
        <v>236</v>
      </c>
      <c r="S949" s="206" t="str">
        <f t="shared" ca="1" si="45"/>
        <v/>
      </c>
      <c r="T949" s="206" t="str">
        <f ca="1">IF(B949="","",IF(ISERROR(MATCH($J949,[3]SorP!$B$1:$B$6230,0)),"",INDIRECT("'SorP'!$A$"&amp;MATCH($J949,[3]SorP!$B$1:$B$6230,0))))</f>
        <v/>
      </c>
      <c r="U949" s="207"/>
      <c r="V949" s="208" t="e">
        <f>IF(C949="",NA(),IF(OR(C949="Smelter not listed",C949="Smelter not yet identified"),MATCH($B949&amp;$D949,'[3]Smelter Look-up'!$J:$J,0),MATCH($B949&amp;$C949,'[3]Smelter Look-up'!$J:$J,0)))</f>
        <v>#N/A</v>
      </c>
      <c r="X949" s="83">
        <f t="shared" si="43"/>
        <v>0</v>
      </c>
      <c r="AB949" s="84" t="str">
        <f t="shared" si="44"/>
        <v/>
      </c>
    </row>
    <row r="950" spans="1:28" s="83" customFormat="1" ht="20.25" customHeight="1">
      <c r="A950" s="206"/>
      <c r="B950" s="198" t="s">
        <v>236</v>
      </c>
      <c r="C950" s="199" t="s">
        <v>236</v>
      </c>
      <c r="D950" s="200"/>
      <c r="E950" s="198" t="s">
        <v>236</v>
      </c>
      <c r="F950" s="198" t="s">
        <v>236</v>
      </c>
      <c r="G950" s="198" t="s">
        <v>236</v>
      </c>
      <c r="H950" s="201" t="s">
        <v>236</v>
      </c>
      <c r="I950" s="202" t="s">
        <v>236</v>
      </c>
      <c r="J950" s="202" t="s">
        <v>236</v>
      </c>
      <c r="K950" s="203"/>
      <c r="L950" s="203"/>
      <c r="M950" s="203"/>
      <c r="N950" s="203"/>
      <c r="O950" s="203"/>
      <c r="P950" s="204"/>
      <c r="Q950" s="205"/>
      <c r="R950" s="198" t="s">
        <v>236</v>
      </c>
      <c r="S950" s="206" t="str">
        <f t="shared" ca="1" si="45"/>
        <v/>
      </c>
      <c r="T950" s="206" t="str">
        <f ca="1">IF(B950="","",IF(ISERROR(MATCH($J950,[3]SorP!$B$1:$B$6230,0)),"",INDIRECT("'SorP'!$A$"&amp;MATCH($J950,[3]SorP!$B$1:$B$6230,0))))</f>
        <v/>
      </c>
      <c r="U950" s="207"/>
      <c r="V950" s="208" t="e">
        <f>IF(C950="",NA(),IF(OR(C950="Smelter not listed",C950="Smelter not yet identified"),MATCH($B950&amp;$D950,'[3]Smelter Look-up'!$J:$J,0),MATCH($B950&amp;$C950,'[3]Smelter Look-up'!$J:$J,0)))</f>
        <v>#N/A</v>
      </c>
      <c r="X950" s="83">
        <f t="shared" si="43"/>
        <v>0</v>
      </c>
      <c r="AB950" s="84" t="str">
        <f t="shared" si="44"/>
        <v/>
      </c>
    </row>
    <row r="951" spans="1:28" s="83" customFormat="1" ht="20.25" customHeight="1">
      <c r="A951" s="206"/>
      <c r="B951" s="198" t="s">
        <v>236</v>
      </c>
      <c r="C951" s="199" t="s">
        <v>236</v>
      </c>
      <c r="D951" s="200"/>
      <c r="E951" s="198" t="s">
        <v>236</v>
      </c>
      <c r="F951" s="198" t="s">
        <v>236</v>
      </c>
      <c r="G951" s="198" t="s">
        <v>236</v>
      </c>
      <c r="H951" s="201" t="s">
        <v>236</v>
      </c>
      <c r="I951" s="202" t="s">
        <v>236</v>
      </c>
      <c r="J951" s="202" t="s">
        <v>236</v>
      </c>
      <c r="K951" s="203"/>
      <c r="L951" s="203"/>
      <c r="M951" s="203"/>
      <c r="N951" s="203"/>
      <c r="O951" s="203"/>
      <c r="P951" s="204"/>
      <c r="Q951" s="205"/>
      <c r="R951" s="198" t="s">
        <v>236</v>
      </c>
      <c r="S951" s="206" t="str">
        <f t="shared" ca="1" si="45"/>
        <v/>
      </c>
      <c r="T951" s="206" t="str">
        <f ca="1">IF(B951="","",IF(ISERROR(MATCH($J951,[3]SorP!$B$1:$B$6230,0)),"",INDIRECT("'SorP'!$A$"&amp;MATCH($J951,[3]SorP!$B$1:$B$6230,0))))</f>
        <v/>
      </c>
      <c r="U951" s="207"/>
      <c r="V951" s="208" t="e">
        <f>IF(C951="",NA(),IF(OR(C951="Smelter not listed",C951="Smelter not yet identified"),MATCH($B951&amp;$D951,'[3]Smelter Look-up'!$J:$J,0),MATCH($B951&amp;$C951,'[3]Smelter Look-up'!$J:$J,0)))</f>
        <v>#N/A</v>
      </c>
      <c r="X951" s="83">
        <f t="shared" si="43"/>
        <v>0</v>
      </c>
      <c r="AB951" s="84" t="str">
        <f t="shared" si="44"/>
        <v/>
      </c>
    </row>
    <row r="952" spans="1:28" s="83" customFormat="1" ht="20.25" customHeight="1">
      <c r="A952" s="206"/>
      <c r="B952" s="198" t="s">
        <v>236</v>
      </c>
      <c r="C952" s="199" t="s">
        <v>236</v>
      </c>
      <c r="D952" s="200"/>
      <c r="E952" s="198" t="s">
        <v>236</v>
      </c>
      <c r="F952" s="198" t="s">
        <v>236</v>
      </c>
      <c r="G952" s="198" t="s">
        <v>236</v>
      </c>
      <c r="H952" s="201" t="s">
        <v>236</v>
      </c>
      <c r="I952" s="202" t="s">
        <v>236</v>
      </c>
      <c r="J952" s="202" t="s">
        <v>236</v>
      </c>
      <c r="K952" s="203"/>
      <c r="L952" s="203"/>
      <c r="M952" s="203"/>
      <c r="N952" s="203"/>
      <c r="O952" s="203"/>
      <c r="P952" s="204"/>
      <c r="Q952" s="205"/>
      <c r="R952" s="198" t="s">
        <v>236</v>
      </c>
      <c r="S952" s="206" t="str">
        <f t="shared" ca="1" si="45"/>
        <v/>
      </c>
      <c r="T952" s="206" t="str">
        <f ca="1">IF(B952="","",IF(ISERROR(MATCH($J952,[3]SorP!$B$1:$B$6230,0)),"",INDIRECT("'SorP'!$A$"&amp;MATCH($J952,[3]SorP!$B$1:$B$6230,0))))</f>
        <v/>
      </c>
      <c r="U952" s="207"/>
      <c r="V952" s="208" t="e">
        <f>IF(C952="",NA(),IF(OR(C952="Smelter not listed",C952="Smelter not yet identified"),MATCH($B952&amp;$D952,'[3]Smelter Look-up'!$J:$J,0),MATCH($B952&amp;$C952,'[3]Smelter Look-up'!$J:$J,0)))</f>
        <v>#N/A</v>
      </c>
      <c r="X952" s="83">
        <f t="shared" si="43"/>
        <v>0</v>
      </c>
      <c r="AB952" s="84" t="str">
        <f t="shared" si="44"/>
        <v/>
      </c>
    </row>
    <row r="953" spans="1:28" s="83" customFormat="1" ht="20.25" customHeight="1">
      <c r="A953" s="206"/>
      <c r="B953" s="198" t="s">
        <v>236</v>
      </c>
      <c r="C953" s="199" t="s">
        <v>236</v>
      </c>
      <c r="D953" s="200"/>
      <c r="E953" s="198" t="s">
        <v>236</v>
      </c>
      <c r="F953" s="198" t="s">
        <v>236</v>
      </c>
      <c r="G953" s="198" t="s">
        <v>236</v>
      </c>
      <c r="H953" s="201" t="s">
        <v>236</v>
      </c>
      <c r="I953" s="202" t="s">
        <v>236</v>
      </c>
      <c r="J953" s="202" t="s">
        <v>236</v>
      </c>
      <c r="K953" s="203"/>
      <c r="L953" s="203"/>
      <c r="M953" s="203"/>
      <c r="N953" s="203"/>
      <c r="O953" s="203"/>
      <c r="P953" s="204"/>
      <c r="Q953" s="205"/>
      <c r="R953" s="198" t="s">
        <v>236</v>
      </c>
      <c r="S953" s="206" t="str">
        <f t="shared" ca="1" si="45"/>
        <v/>
      </c>
      <c r="T953" s="206" t="str">
        <f ca="1">IF(B953="","",IF(ISERROR(MATCH($J953,[3]SorP!$B$1:$B$6230,0)),"",INDIRECT("'SorP'!$A$"&amp;MATCH($J953,[3]SorP!$B$1:$B$6230,0))))</f>
        <v/>
      </c>
      <c r="U953" s="207"/>
      <c r="V953" s="208" t="e">
        <f>IF(C953="",NA(),IF(OR(C953="Smelter not listed",C953="Smelter not yet identified"),MATCH($B953&amp;$D953,'[3]Smelter Look-up'!$J:$J,0),MATCH($B953&amp;$C953,'[3]Smelter Look-up'!$J:$J,0)))</f>
        <v>#N/A</v>
      </c>
      <c r="X953" s="83">
        <f t="shared" si="43"/>
        <v>0</v>
      </c>
      <c r="AB953" s="84" t="str">
        <f t="shared" si="44"/>
        <v/>
      </c>
    </row>
    <row r="954" spans="1:28" s="83" customFormat="1" ht="20.25" customHeight="1">
      <c r="A954" s="206"/>
      <c r="B954" s="198" t="s">
        <v>236</v>
      </c>
      <c r="C954" s="199" t="s">
        <v>236</v>
      </c>
      <c r="D954" s="200"/>
      <c r="E954" s="198" t="s">
        <v>236</v>
      </c>
      <c r="F954" s="198" t="s">
        <v>236</v>
      </c>
      <c r="G954" s="198" t="s">
        <v>236</v>
      </c>
      <c r="H954" s="201" t="s">
        <v>236</v>
      </c>
      <c r="I954" s="202" t="s">
        <v>236</v>
      </c>
      <c r="J954" s="202" t="s">
        <v>236</v>
      </c>
      <c r="K954" s="203"/>
      <c r="L954" s="203"/>
      <c r="M954" s="203"/>
      <c r="N954" s="203"/>
      <c r="O954" s="203"/>
      <c r="P954" s="204"/>
      <c r="Q954" s="205"/>
      <c r="R954" s="198" t="s">
        <v>236</v>
      </c>
      <c r="S954" s="206" t="str">
        <f t="shared" ca="1" si="45"/>
        <v/>
      </c>
      <c r="T954" s="206" t="str">
        <f ca="1">IF(B954="","",IF(ISERROR(MATCH($J954,[3]SorP!$B$1:$B$6230,0)),"",INDIRECT("'SorP'!$A$"&amp;MATCH($J954,[3]SorP!$B$1:$B$6230,0))))</f>
        <v/>
      </c>
      <c r="U954" s="207"/>
      <c r="V954" s="208" t="e">
        <f>IF(C954="",NA(),IF(OR(C954="Smelter not listed",C954="Smelter not yet identified"),MATCH($B954&amp;$D954,'[3]Smelter Look-up'!$J:$J,0),MATCH($B954&amp;$C954,'[3]Smelter Look-up'!$J:$J,0)))</f>
        <v>#N/A</v>
      </c>
      <c r="X954" s="83">
        <f t="shared" si="43"/>
        <v>0</v>
      </c>
      <c r="AB954" s="84" t="str">
        <f t="shared" si="44"/>
        <v/>
      </c>
    </row>
    <row r="955" spans="1:28" s="83" customFormat="1" ht="20.25" customHeight="1">
      <c r="A955" s="206"/>
      <c r="B955" s="198" t="s">
        <v>236</v>
      </c>
      <c r="C955" s="199" t="s">
        <v>236</v>
      </c>
      <c r="D955" s="200"/>
      <c r="E955" s="198" t="s">
        <v>236</v>
      </c>
      <c r="F955" s="198" t="s">
        <v>236</v>
      </c>
      <c r="G955" s="198" t="s">
        <v>236</v>
      </c>
      <c r="H955" s="201" t="s">
        <v>236</v>
      </c>
      <c r="I955" s="202" t="s">
        <v>236</v>
      </c>
      <c r="J955" s="202" t="s">
        <v>236</v>
      </c>
      <c r="K955" s="203"/>
      <c r="L955" s="203"/>
      <c r="M955" s="203"/>
      <c r="N955" s="203"/>
      <c r="O955" s="203"/>
      <c r="P955" s="204"/>
      <c r="Q955" s="205"/>
      <c r="R955" s="198" t="s">
        <v>236</v>
      </c>
      <c r="S955" s="206" t="str">
        <f t="shared" ca="1" si="45"/>
        <v/>
      </c>
      <c r="T955" s="206" t="str">
        <f ca="1">IF(B955="","",IF(ISERROR(MATCH($J955,[3]SorP!$B$1:$B$6230,0)),"",INDIRECT("'SorP'!$A$"&amp;MATCH($J955,[3]SorP!$B$1:$B$6230,0))))</f>
        <v/>
      </c>
      <c r="U955" s="207"/>
      <c r="V955" s="208" t="e">
        <f>IF(C955="",NA(),IF(OR(C955="Smelter not listed",C955="Smelter not yet identified"),MATCH($B955&amp;$D955,'[3]Smelter Look-up'!$J:$J,0),MATCH($B955&amp;$C955,'[3]Smelter Look-up'!$J:$J,0)))</f>
        <v>#N/A</v>
      </c>
      <c r="X955" s="83">
        <f t="shared" si="43"/>
        <v>0</v>
      </c>
      <c r="AB955" s="84" t="str">
        <f t="shared" si="44"/>
        <v/>
      </c>
    </row>
    <row r="956" spans="1:28" s="83" customFormat="1" ht="20.25" customHeight="1">
      <c r="A956" s="206"/>
      <c r="B956" s="198" t="s">
        <v>236</v>
      </c>
      <c r="C956" s="199" t="s">
        <v>236</v>
      </c>
      <c r="D956" s="200"/>
      <c r="E956" s="198" t="s">
        <v>236</v>
      </c>
      <c r="F956" s="198" t="s">
        <v>236</v>
      </c>
      <c r="G956" s="198" t="s">
        <v>236</v>
      </c>
      <c r="H956" s="201" t="s">
        <v>236</v>
      </c>
      <c r="I956" s="202" t="s">
        <v>236</v>
      </c>
      <c r="J956" s="202" t="s">
        <v>236</v>
      </c>
      <c r="K956" s="203"/>
      <c r="L956" s="203"/>
      <c r="M956" s="203"/>
      <c r="N956" s="203"/>
      <c r="O956" s="203"/>
      <c r="P956" s="204"/>
      <c r="Q956" s="205"/>
      <c r="R956" s="198" t="s">
        <v>236</v>
      </c>
      <c r="S956" s="206" t="str">
        <f t="shared" ca="1" si="45"/>
        <v/>
      </c>
      <c r="T956" s="206" t="str">
        <f ca="1">IF(B956="","",IF(ISERROR(MATCH($J956,[3]SorP!$B$1:$B$6230,0)),"",INDIRECT("'SorP'!$A$"&amp;MATCH($J956,[3]SorP!$B$1:$B$6230,0))))</f>
        <v/>
      </c>
      <c r="U956" s="207"/>
      <c r="V956" s="208" t="e">
        <f>IF(C956="",NA(),IF(OR(C956="Smelter not listed",C956="Smelter not yet identified"),MATCH($B956&amp;$D956,'[3]Smelter Look-up'!$J:$J,0),MATCH($B956&amp;$C956,'[3]Smelter Look-up'!$J:$J,0)))</f>
        <v>#N/A</v>
      </c>
      <c r="X956" s="83">
        <f t="shared" si="43"/>
        <v>0</v>
      </c>
      <c r="AB956" s="84" t="str">
        <f t="shared" si="44"/>
        <v/>
      </c>
    </row>
    <row r="957" spans="1:28" s="83" customFormat="1" ht="20.25" customHeight="1">
      <c r="A957" s="206"/>
      <c r="B957" s="198" t="s">
        <v>236</v>
      </c>
      <c r="C957" s="199" t="s">
        <v>236</v>
      </c>
      <c r="D957" s="200"/>
      <c r="E957" s="198" t="s">
        <v>236</v>
      </c>
      <c r="F957" s="198" t="s">
        <v>236</v>
      </c>
      <c r="G957" s="198" t="s">
        <v>236</v>
      </c>
      <c r="H957" s="201" t="s">
        <v>236</v>
      </c>
      <c r="I957" s="202" t="s">
        <v>236</v>
      </c>
      <c r="J957" s="202" t="s">
        <v>236</v>
      </c>
      <c r="K957" s="203"/>
      <c r="L957" s="203"/>
      <c r="M957" s="203"/>
      <c r="N957" s="203"/>
      <c r="O957" s="203"/>
      <c r="P957" s="204"/>
      <c r="Q957" s="205"/>
      <c r="R957" s="198" t="s">
        <v>236</v>
      </c>
      <c r="S957" s="206" t="str">
        <f t="shared" ca="1" si="45"/>
        <v/>
      </c>
      <c r="T957" s="206" t="str">
        <f ca="1">IF(B957="","",IF(ISERROR(MATCH($J957,[3]SorP!$B$1:$B$6230,0)),"",INDIRECT("'SorP'!$A$"&amp;MATCH($J957,[3]SorP!$B$1:$B$6230,0))))</f>
        <v/>
      </c>
      <c r="U957" s="207"/>
      <c r="V957" s="208" t="e">
        <f>IF(C957="",NA(),IF(OR(C957="Smelter not listed",C957="Smelter not yet identified"),MATCH($B957&amp;$D957,'[3]Smelter Look-up'!$J:$J,0),MATCH($B957&amp;$C957,'[3]Smelter Look-up'!$J:$J,0)))</f>
        <v>#N/A</v>
      </c>
      <c r="X957" s="83">
        <f t="shared" si="43"/>
        <v>0</v>
      </c>
      <c r="AB957" s="84" t="str">
        <f t="shared" si="44"/>
        <v/>
      </c>
    </row>
    <row r="958" spans="1:28" s="83" customFormat="1" ht="20.25" customHeight="1">
      <c r="A958" s="206"/>
      <c r="B958" s="198" t="s">
        <v>236</v>
      </c>
      <c r="C958" s="199" t="s">
        <v>236</v>
      </c>
      <c r="D958" s="200"/>
      <c r="E958" s="198" t="s">
        <v>236</v>
      </c>
      <c r="F958" s="198" t="s">
        <v>236</v>
      </c>
      <c r="G958" s="198" t="s">
        <v>236</v>
      </c>
      <c r="H958" s="201" t="s">
        <v>236</v>
      </c>
      <c r="I958" s="202" t="s">
        <v>236</v>
      </c>
      <c r="J958" s="202" t="s">
        <v>236</v>
      </c>
      <c r="K958" s="203"/>
      <c r="L958" s="203"/>
      <c r="M958" s="203"/>
      <c r="N958" s="203"/>
      <c r="O958" s="203"/>
      <c r="P958" s="204"/>
      <c r="Q958" s="205"/>
      <c r="R958" s="198" t="s">
        <v>236</v>
      </c>
      <c r="S958" s="206" t="str">
        <f t="shared" ca="1" si="45"/>
        <v/>
      </c>
      <c r="T958" s="206" t="str">
        <f ca="1">IF(B958="","",IF(ISERROR(MATCH($J958,[3]SorP!$B$1:$B$6230,0)),"",INDIRECT("'SorP'!$A$"&amp;MATCH($J958,[3]SorP!$B$1:$B$6230,0))))</f>
        <v/>
      </c>
      <c r="U958" s="207"/>
      <c r="V958" s="208" t="e">
        <f>IF(C958="",NA(),IF(OR(C958="Smelter not listed",C958="Smelter not yet identified"),MATCH($B958&amp;$D958,'[3]Smelter Look-up'!$J:$J,0),MATCH($B958&amp;$C958,'[3]Smelter Look-up'!$J:$J,0)))</f>
        <v>#N/A</v>
      </c>
      <c r="X958" s="83">
        <f t="shared" si="43"/>
        <v>0</v>
      </c>
      <c r="AB958" s="84" t="str">
        <f t="shared" si="44"/>
        <v/>
      </c>
    </row>
    <row r="959" spans="1:28" s="83" customFormat="1" ht="20.25" customHeight="1">
      <c r="A959" s="206"/>
      <c r="B959" s="198" t="s">
        <v>236</v>
      </c>
      <c r="C959" s="199" t="s">
        <v>236</v>
      </c>
      <c r="D959" s="200"/>
      <c r="E959" s="198" t="s">
        <v>236</v>
      </c>
      <c r="F959" s="198" t="s">
        <v>236</v>
      </c>
      <c r="G959" s="198" t="s">
        <v>236</v>
      </c>
      <c r="H959" s="201" t="s">
        <v>236</v>
      </c>
      <c r="I959" s="202" t="s">
        <v>236</v>
      </c>
      <c r="J959" s="202" t="s">
        <v>236</v>
      </c>
      <c r="K959" s="203"/>
      <c r="L959" s="203"/>
      <c r="M959" s="203"/>
      <c r="N959" s="203"/>
      <c r="O959" s="203"/>
      <c r="P959" s="204"/>
      <c r="Q959" s="205"/>
      <c r="R959" s="198" t="s">
        <v>236</v>
      </c>
      <c r="S959" s="206" t="str">
        <f t="shared" ca="1" si="45"/>
        <v/>
      </c>
      <c r="T959" s="206" t="str">
        <f ca="1">IF(B959="","",IF(ISERROR(MATCH($J959,[3]SorP!$B$1:$B$6230,0)),"",INDIRECT("'SorP'!$A$"&amp;MATCH($J959,[3]SorP!$B$1:$B$6230,0))))</f>
        <v/>
      </c>
      <c r="U959" s="207"/>
      <c r="V959" s="208" t="e">
        <f>IF(C959="",NA(),IF(OR(C959="Smelter not listed",C959="Smelter not yet identified"),MATCH($B959&amp;$D959,'[3]Smelter Look-up'!$J:$J,0),MATCH($B959&amp;$C959,'[3]Smelter Look-up'!$J:$J,0)))</f>
        <v>#N/A</v>
      </c>
      <c r="X959" s="83">
        <f t="shared" si="43"/>
        <v>0</v>
      </c>
      <c r="AB959" s="84" t="str">
        <f t="shared" si="44"/>
        <v/>
      </c>
    </row>
    <row r="960" spans="1:28" s="83" customFormat="1" ht="20.25" customHeight="1">
      <c r="A960" s="206"/>
      <c r="B960" s="198" t="s">
        <v>236</v>
      </c>
      <c r="C960" s="199" t="s">
        <v>236</v>
      </c>
      <c r="D960" s="200"/>
      <c r="E960" s="198" t="s">
        <v>236</v>
      </c>
      <c r="F960" s="198" t="s">
        <v>236</v>
      </c>
      <c r="G960" s="198" t="s">
        <v>236</v>
      </c>
      <c r="H960" s="201" t="s">
        <v>236</v>
      </c>
      <c r="I960" s="202" t="s">
        <v>236</v>
      </c>
      <c r="J960" s="202" t="s">
        <v>236</v>
      </c>
      <c r="K960" s="203"/>
      <c r="L960" s="203"/>
      <c r="M960" s="203"/>
      <c r="N960" s="203"/>
      <c r="O960" s="203"/>
      <c r="P960" s="204"/>
      <c r="Q960" s="205"/>
      <c r="R960" s="198" t="s">
        <v>236</v>
      </c>
      <c r="S960" s="206" t="str">
        <f t="shared" ca="1" si="45"/>
        <v/>
      </c>
      <c r="T960" s="206" t="str">
        <f ca="1">IF(B960="","",IF(ISERROR(MATCH($J960,[3]SorP!$B$1:$B$6230,0)),"",INDIRECT("'SorP'!$A$"&amp;MATCH($J960,[3]SorP!$B$1:$B$6230,0))))</f>
        <v/>
      </c>
      <c r="U960" s="207"/>
      <c r="V960" s="208" t="e">
        <f>IF(C960="",NA(),IF(OR(C960="Smelter not listed",C960="Smelter not yet identified"),MATCH($B960&amp;$D960,'[3]Smelter Look-up'!$J:$J,0),MATCH($B960&amp;$C960,'[3]Smelter Look-up'!$J:$J,0)))</f>
        <v>#N/A</v>
      </c>
      <c r="X960" s="83">
        <f t="shared" si="43"/>
        <v>0</v>
      </c>
      <c r="AB960" s="84" t="str">
        <f t="shared" si="44"/>
        <v/>
      </c>
    </row>
    <row r="961" spans="1:28" s="83" customFormat="1" ht="20.25" customHeight="1">
      <c r="A961" s="206"/>
      <c r="B961" s="198" t="s">
        <v>236</v>
      </c>
      <c r="C961" s="199" t="s">
        <v>236</v>
      </c>
      <c r="D961" s="200"/>
      <c r="E961" s="198" t="s">
        <v>236</v>
      </c>
      <c r="F961" s="198" t="s">
        <v>236</v>
      </c>
      <c r="G961" s="198" t="s">
        <v>236</v>
      </c>
      <c r="H961" s="201" t="s">
        <v>236</v>
      </c>
      <c r="I961" s="202" t="s">
        <v>236</v>
      </c>
      <c r="J961" s="202" t="s">
        <v>236</v>
      </c>
      <c r="K961" s="203"/>
      <c r="L961" s="203"/>
      <c r="M961" s="203"/>
      <c r="N961" s="203"/>
      <c r="O961" s="203"/>
      <c r="P961" s="204"/>
      <c r="Q961" s="205"/>
      <c r="R961" s="198" t="s">
        <v>236</v>
      </c>
      <c r="S961" s="206" t="str">
        <f t="shared" ca="1" si="45"/>
        <v/>
      </c>
      <c r="T961" s="206" t="str">
        <f ca="1">IF(B961="","",IF(ISERROR(MATCH($J961,[3]SorP!$B$1:$B$6230,0)),"",INDIRECT("'SorP'!$A$"&amp;MATCH($J961,[3]SorP!$B$1:$B$6230,0))))</f>
        <v/>
      </c>
      <c r="U961" s="207"/>
      <c r="V961" s="208" t="e">
        <f>IF(C961="",NA(),IF(OR(C961="Smelter not listed",C961="Smelter not yet identified"),MATCH($B961&amp;$D961,'[3]Smelter Look-up'!$J:$J,0),MATCH($B961&amp;$C961,'[3]Smelter Look-up'!$J:$J,0)))</f>
        <v>#N/A</v>
      </c>
      <c r="X961" s="83">
        <f t="shared" si="43"/>
        <v>0</v>
      </c>
      <c r="AB961" s="84" t="str">
        <f t="shared" si="44"/>
        <v/>
      </c>
    </row>
    <row r="962" spans="1:28" s="83" customFormat="1" ht="20.25" customHeight="1">
      <c r="A962" s="206"/>
      <c r="B962" s="198" t="s">
        <v>236</v>
      </c>
      <c r="C962" s="199" t="s">
        <v>236</v>
      </c>
      <c r="D962" s="200"/>
      <c r="E962" s="198" t="s">
        <v>236</v>
      </c>
      <c r="F962" s="198" t="s">
        <v>236</v>
      </c>
      <c r="G962" s="198" t="s">
        <v>236</v>
      </c>
      <c r="H962" s="201" t="s">
        <v>236</v>
      </c>
      <c r="I962" s="202" t="s">
        <v>236</v>
      </c>
      <c r="J962" s="202" t="s">
        <v>236</v>
      </c>
      <c r="K962" s="203"/>
      <c r="L962" s="203"/>
      <c r="M962" s="203"/>
      <c r="N962" s="203"/>
      <c r="O962" s="203"/>
      <c r="P962" s="204"/>
      <c r="Q962" s="205"/>
      <c r="R962" s="198" t="s">
        <v>236</v>
      </c>
      <c r="S962" s="206" t="str">
        <f t="shared" ca="1" si="45"/>
        <v/>
      </c>
      <c r="T962" s="206" t="str">
        <f ca="1">IF(B962="","",IF(ISERROR(MATCH($J962,[3]SorP!$B$1:$B$6230,0)),"",INDIRECT("'SorP'!$A$"&amp;MATCH($J962,[3]SorP!$B$1:$B$6230,0))))</f>
        <v/>
      </c>
      <c r="U962" s="207"/>
      <c r="V962" s="208" t="e">
        <f>IF(C962="",NA(),IF(OR(C962="Smelter not listed",C962="Smelter not yet identified"),MATCH($B962&amp;$D962,'[3]Smelter Look-up'!$J:$J,0),MATCH($B962&amp;$C962,'[3]Smelter Look-up'!$J:$J,0)))</f>
        <v>#N/A</v>
      </c>
      <c r="X962" s="83">
        <f t="shared" si="43"/>
        <v>0</v>
      </c>
      <c r="AB962" s="84" t="str">
        <f t="shared" si="44"/>
        <v/>
      </c>
    </row>
    <row r="963" spans="1:28" s="83" customFormat="1" ht="20.25" customHeight="1">
      <c r="A963" s="206"/>
      <c r="B963" s="198" t="s">
        <v>236</v>
      </c>
      <c r="C963" s="199" t="s">
        <v>236</v>
      </c>
      <c r="D963" s="200"/>
      <c r="E963" s="198" t="s">
        <v>236</v>
      </c>
      <c r="F963" s="198" t="s">
        <v>236</v>
      </c>
      <c r="G963" s="198" t="s">
        <v>236</v>
      </c>
      <c r="H963" s="201" t="s">
        <v>236</v>
      </c>
      <c r="I963" s="202" t="s">
        <v>236</v>
      </c>
      <c r="J963" s="202" t="s">
        <v>236</v>
      </c>
      <c r="K963" s="203"/>
      <c r="L963" s="203"/>
      <c r="M963" s="203"/>
      <c r="N963" s="203"/>
      <c r="O963" s="203"/>
      <c r="P963" s="204"/>
      <c r="Q963" s="205"/>
      <c r="R963" s="198" t="s">
        <v>236</v>
      </c>
      <c r="S963" s="206" t="str">
        <f t="shared" ca="1" si="45"/>
        <v/>
      </c>
      <c r="T963" s="206" t="str">
        <f ca="1">IF(B963="","",IF(ISERROR(MATCH($J963,[3]SorP!$B$1:$B$6230,0)),"",INDIRECT("'SorP'!$A$"&amp;MATCH($J963,[3]SorP!$B$1:$B$6230,0))))</f>
        <v/>
      </c>
      <c r="U963" s="207"/>
      <c r="V963" s="208" t="e">
        <f>IF(C963="",NA(),IF(OR(C963="Smelter not listed",C963="Smelter not yet identified"),MATCH($B963&amp;$D963,'[3]Smelter Look-up'!$J:$J,0),MATCH($B963&amp;$C963,'[3]Smelter Look-up'!$J:$J,0)))</f>
        <v>#N/A</v>
      </c>
      <c r="X963" s="83">
        <f t="shared" si="43"/>
        <v>0</v>
      </c>
      <c r="AB963" s="84" t="str">
        <f t="shared" si="44"/>
        <v/>
      </c>
    </row>
    <row r="964" spans="1:28" s="83" customFormat="1" ht="20.25" customHeight="1">
      <c r="A964" s="206"/>
      <c r="B964" s="198" t="s">
        <v>236</v>
      </c>
      <c r="C964" s="199" t="s">
        <v>236</v>
      </c>
      <c r="D964" s="200"/>
      <c r="E964" s="198" t="s">
        <v>236</v>
      </c>
      <c r="F964" s="198" t="s">
        <v>236</v>
      </c>
      <c r="G964" s="198" t="s">
        <v>236</v>
      </c>
      <c r="H964" s="201" t="s">
        <v>236</v>
      </c>
      <c r="I964" s="202" t="s">
        <v>236</v>
      </c>
      <c r="J964" s="202" t="s">
        <v>236</v>
      </c>
      <c r="K964" s="203"/>
      <c r="L964" s="203"/>
      <c r="M964" s="203"/>
      <c r="N964" s="203"/>
      <c r="O964" s="203"/>
      <c r="P964" s="204"/>
      <c r="Q964" s="205"/>
      <c r="R964" s="198" t="s">
        <v>236</v>
      </c>
      <c r="S964" s="206" t="str">
        <f t="shared" ca="1" si="45"/>
        <v/>
      </c>
      <c r="T964" s="206" t="str">
        <f ca="1">IF(B964="","",IF(ISERROR(MATCH($J964,[3]SorP!$B$1:$B$6230,0)),"",INDIRECT("'SorP'!$A$"&amp;MATCH($J964,[3]SorP!$B$1:$B$6230,0))))</f>
        <v/>
      </c>
      <c r="U964" s="207"/>
      <c r="V964" s="208" t="e">
        <f>IF(C964="",NA(),IF(OR(C964="Smelter not listed",C964="Smelter not yet identified"),MATCH($B964&amp;$D964,'[3]Smelter Look-up'!$J:$J,0),MATCH($B964&amp;$C964,'[3]Smelter Look-up'!$J:$J,0)))</f>
        <v>#N/A</v>
      </c>
      <c r="X964" s="83">
        <f t="shared" si="43"/>
        <v>0</v>
      </c>
      <c r="AB964" s="84" t="str">
        <f t="shared" si="44"/>
        <v/>
      </c>
    </row>
    <row r="965" spans="1:28" s="83" customFormat="1" ht="20.25" customHeight="1">
      <c r="A965" s="206"/>
      <c r="B965" s="198" t="s">
        <v>236</v>
      </c>
      <c r="C965" s="199" t="s">
        <v>236</v>
      </c>
      <c r="D965" s="200"/>
      <c r="E965" s="198" t="s">
        <v>236</v>
      </c>
      <c r="F965" s="198" t="s">
        <v>236</v>
      </c>
      <c r="G965" s="198" t="s">
        <v>236</v>
      </c>
      <c r="H965" s="201" t="s">
        <v>236</v>
      </c>
      <c r="I965" s="202" t="s">
        <v>236</v>
      </c>
      <c r="J965" s="202" t="s">
        <v>236</v>
      </c>
      <c r="K965" s="203"/>
      <c r="L965" s="203"/>
      <c r="M965" s="203"/>
      <c r="N965" s="203"/>
      <c r="O965" s="203"/>
      <c r="P965" s="204"/>
      <c r="Q965" s="205"/>
      <c r="R965" s="198" t="s">
        <v>236</v>
      </c>
      <c r="S965" s="206" t="str">
        <f t="shared" ca="1" si="45"/>
        <v/>
      </c>
      <c r="T965" s="206" t="str">
        <f ca="1">IF(B965="","",IF(ISERROR(MATCH($J965,[3]SorP!$B$1:$B$6230,0)),"",INDIRECT("'SorP'!$A$"&amp;MATCH($J965,[3]SorP!$B$1:$B$6230,0))))</f>
        <v/>
      </c>
      <c r="U965" s="207"/>
      <c r="V965" s="208" t="e">
        <f>IF(C965="",NA(),IF(OR(C965="Smelter not listed",C965="Smelter not yet identified"),MATCH($B965&amp;$D965,'[3]Smelter Look-up'!$J:$J,0),MATCH($B965&amp;$C965,'[3]Smelter Look-up'!$J:$J,0)))</f>
        <v>#N/A</v>
      </c>
      <c r="X965" s="83">
        <f t="shared" ref="X965:X1028" si="46">IF(AND(C965="Smelter not listed",OR(LEN(D965)=0,LEN(E965)=0)),1,0)</f>
        <v>0</v>
      </c>
      <c r="AB965" s="84" t="str">
        <f t="shared" ref="AB965:AB1028" si="47">B965&amp;C965</f>
        <v/>
      </c>
    </row>
    <row r="966" spans="1:28" s="83" customFormat="1" ht="20.25" customHeight="1">
      <c r="A966" s="206"/>
      <c r="B966" s="198" t="s">
        <v>236</v>
      </c>
      <c r="C966" s="199" t="s">
        <v>236</v>
      </c>
      <c r="D966" s="200"/>
      <c r="E966" s="198" t="s">
        <v>236</v>
      </c>
      <c r="F966" s="198" t="s">
        <v>236</v>
      </c>
      <c r="G966" s="198" t="s">
        <v>236</v>
      </c>
      <c r="H966" s="201" t="s">
        <v>236</v>
      </c>
      <c r="I966" s="202" t="s">
        <v>236</v>
      </c>
      <c r="J966" s="202" t="s">
        <v>236</v>
      </c>
      <c r="K966" s="203"/>
      <c r="L966" s="203"/>
      <c r="M966" s="203"/>
      <c r="N966" s="203"/>
      <c r="O966" s="203"/>
      <c r="P966" s="204"/>
      <c r="Q966" s="205"/>
      <c r="R966" s="198" t="s">
        <v>236</v>
      </c>
      <c r="S966" s="206" t="str">
        <f t="shared" ca="1" si="45"/>
        <v/>
      </c>
      <c r="T966" s="206" t="str">
        <f ca="1">IF(B966="","",IF(ISERROR(MATCH($J966,[3]SorP!$B$1:$B$6230,0)),"",INDIRECT("'SorP'!$A$"&amp;MATCH($J966,[3]SorP!$B$1:$B$6230,0))))</f>
        <v/>
      </c>
      <c r="U966" s="207"/>
      <c r="V966" s="208" t="e">
        <f>IF(C966="",NA(),IF(OR(C966="Smelter not listed",C966="Smelter not yet identified"),MATCH($B966&amp;$D966,'[3]Smelter Look-up'!$J:$J,0),MATCH($B966&amp;$C966,'[3]Smelter Look-up'!$J:$J,0)))</f>
        <v>#N/A</v>
      </c>
      <c r="X966" s="83">
        <f t="shared" si="46"/>
        <v>0</v>
      </c>
      <c r="AB966" s="84" t="str">
        <f t="shared" si="47"/>
        <v/>
      </c>
    </row>
    <row r="967" spans="1:28" s="83" customFormat="1" ht="20.25" customHeight="1">
      <c r="A967" s="206"/>
      <c r="B967" s="198" t="s">
        <v>236</v>
      </c>
      <c r="C967" s="199" t="s">
        <v>236</v>
      </c>
      <c r="D967" s="200"/>
      <c r="E967" s="198" t="s">
        <v>236</v>
      </c>
      <c r="F967" s="198" t="s">
        <v>236</v>
      </c>
      <c r="G967" s="198" t="s">
        <v>236</v>
      </c>
      <c r="H967" s="201" t="s">
        <v>236</v>
      </c>
      <c r="I967" s="202" t="s">
        <v>236</v>
      </c>
      <c r="J967" s="202" t="s">
        <v>236</v>
      </c>
      <c r="K967" s="203"/>
      <c r="L967" s="203"/>
      <c r="M967" s="203"/>
      <c r="N967" s="203"/>
      <c r="O967" s="203"/>
      <c r="P967" s="204"/>
      <c r="Q967" s="205"/>
      <c r="R967" s="198" t="s">
        <v>236</v>
      </c>
      <c r="S967" s="206" t="str">
        <f t="shared" ca="1" si="45"/>
        <v/>
      </c>
      <c r="T967" s="206" t="str">
        <f ca="1">IF(B967="","",IF(ISERROR(MATCH($J967,[3]SorP!$B$1:$B$6230,0)),"",INDIRECT("'SorP'!$A$"&amp;MATCH($J967,[3]SorP!$B$1:$B$6230,0))))</f>
        <v/>
      </c>
      <c r="U967" s="207"/>
      <c r="V967" s="208" t="e">
        <f>IF(C967="",NA(),IF(OR(C967="Smelter not listed",C967="Smelter not yet identified"),MATCH($B967&amp;$D967,'[3]Smelter Look-up'!$J:$J,0),MATCH($B967&amp;$C967,'[3]Smelter Look-up'!$J:$J,0)))</f>
        <v>#N/A</v>
      </c>
      <c r="X967" s="83">
        <f t="shared" si="46"/>
        <v>0</v>
      </c>
      <c r="AB967" s="84" t="str">
        <f t="shared" si="47"/>
        <v/>
      </c>
    </row>
    <row r="968" spans="1:28" s="83" customFormat="1" ht="20.25" customHeight="1">
      <c r="A968" s="206"/>
      <c r="B968" s="198" t="s">
        <v>236</v>
      </c>
      <c r="C968" s="199" t="s">
        <v>236</v>
      </c>
      <c r="D968" s="200"/>
      <c r="E968" s="198" t="s">
        <v>236</v>
      </c>
      <c r="F968" s="198" t="s">
        <v>236</v>
      </c>
      <c r="G968" s="198" t="s">
        <v>236</v>
      </c>
      <c r="H968" s="201" t="s">
        <v>236</v>
      </c>
      <c r="I968" s="202" t="s">
        <v>236</v>
      </c>
      <c r="J968" s="202" t="s">
        <v>236</v>
      </c>
      <c r="K968" s="203"/>
      <c r="L968" s="203"/>
      <c r="M968" s="203"/>
      <c r="N968" s="203"/>
      <c r="O968" s="203"/>
      <c r="P968" s="204"/>
      <c r="Q968" s="205"/>
      <c r="R968" s="198" t="s">
        <v>236</v>
      </c>
      <c r="S968" s="206" t="str">
        <f t="shared" ca="1" si="45"/>
        <v/>
      </c>
      <c r="T968" s="206" t="str">
        <f ca="1">IF(B968="","",IF(ISERROR(MATCH($J968,[3]SorP!$B$1:$B$6230,0)),"",INDIRECT("'SorP'!$A$"&amp;MATCH($J968,[3]SorP!$B$1:$B$6230,0))))</f>
        <v/>
      </c>
      <c r="U968" s="207"/>
      <c r="V968" s="208" t="e">
        <f>IF(C968="",NA(),IF(OR(C968="Smelter not listed",C968="Smelter not yet identified"),MATCH($B968&amp;$D968,'[3]Smelter Look-up'!$J:$J,0),MATCH($B968&amp;$C968,'[3]Smelter Look-up'!$J:$J,0)))</f>
        <v>#N/A</v>
      </c>
      <c r="X968" s="83">
        <f t="shared" si="46"/>
        <v>0</v>
      </c>
      <c r="AB968" s="84" t="str">
        <f t="shared" si="47"/>
        <v/>
      </c>
    </row>
    <row r="969" spans="1:28" s="83" customFormat="1" ht="20.25" customHeight="1">
      <c r="A969" s="206"/>
      <c r="B969" s="198" t="s">
        <v>236</v>
      </c>
      <c r="C969" s="199" t="s">
        <v>236</v>
      </c>
      <c r="D969" s="200"/>
      <c r="E969" s="198" t="s">
        <v>236</v>
      </c>
      <c r="F969" s="198" t="s">
        <v>236</v>
      </c>
      <c r="G969" s="198" t="s">
        <v>236</v>
      </c>
      <c r="H969" s="201" t="s">
        <v>236</v>
      </c>
      <c r="I969" s="202" t="s">
        <v>236</v>
      </c>
      <c r="J969" s="202" t="s">
        <v>236</v>
      </c>
      <c r="K969" s="203"/>
      <c r="L969" s="203"/>
      <c r="M969" s="203"/>
      <c r="N969" s="203"/>
      <c r="O969" s="203"/>
      <c r="P969" s="204"/>
      <c r="Q969" s="205"/>
      <c r="R969" s="198" t="s">
        <v>236</v>
      </c>
      <c r="S969" s="206" t="str">
        <f t="shared" ca="1" si="45"/>
        <v/>
      </c>
      <c r="T969" s="206" t="str">
        <f ca="1">IF(B969="","",IF(ISERROR(MATCH($J969,[3]SorP!$B$1:$B$6230,0)),"",INDIRECT("'SorP'!$A$"&amp;MATCH($J969,[3]SorP!$B$1:$B$6230,0))))</f>
        <v/>
      </c>
      <c r="U969" s="207"/>
      <c r="V969" s="208" t="e">
        <f>IF(C969="",NA(),IF(OR(C969="Smelter not listed",C969="Smelter not yet identified"),MATCH($B969&amp;$D969,'[3]Smelter Look-up'!$J:$J,0),MATCH($B969&amp;$C969,'[3]Smelter Look-up'!$J:$J,0)))</f>
        <v>#N/A</v>
      </c>
      <c r="X969" s="83">
        <f t="shared" si="46"/>
        <v>0</v>
      </c>
      <c r="AB969" s="84" t="str">
        <f t="shared" si="47"/>
        <v/>
      </c>
    </row>
    <row r="970" spans="1:28" s="83" customFormat="1" ht="20.25" customHeight="1">
      <c r="A970" s="206"/>
      <c r="B970" s="198" t="s">
        <v>236</v>
      </c>
      <c r="C970" s="199" t="s">
        <v>236</v>
      </c>
      <c r="D970" s="200"/>
      <c r="E970" s="198" t="s">
        <v>236</v>
      </c>
      <c r="F970" s="198" t="s">
        <v>236</v>
      </c>
      <c r="G970" s="198" t="s">
        <v>236</v>
      </c>
      <c r="H970" s="201" t="s">
        <v>236</v>
      </c>
      <c r="I970" s="202" t="s">
        <v>236</v>
      </c>
      <c r="J970" s="202" t="s">
        <v>236</v>
      </c>
      <c r="K970" s="203"/>
      <c r="L970" s="203"/>
      <c r="M970" s="203"/>
      <c r="N970" s="203"/>
      <c r="O970" s="203"/>
      <c r="P970" s="204"/>
      <c r="Q970" s="205"/>
      <c r="R970" s="198" t="s">
        <v>236</v>
      </c>
      <c r="S970" s="206" t="str">
        <f t="shared" ca="1" si="45"/>
        <v/>
      </c>
      <c r="T970" s="206" t="str">
        <f ca="1">IF(B970="","",IF(ISERROR(MATCH($J970,[3]SorP!$B$1:$B$6230,0)),"",INDIRECT("'SorP'!$A$"&amp;MATCH($J970,[3]SorP!$B$1:$B$6230,0))))</f>
        <v/>
      </c>
      <c r="U970" s="207"/>
      <c r="V970" s="208" t="e">
        <f>IF(C970="",NA(),IF(OR(C970="Smelter not listed",C970="Smelter not yet identified"),MATCH($B970&amp;$D970,'[3]Smelter Look-up'!$J:$J,0),MATCH($B970&amp;$C970,'[3]Smelter Look-up'!$J:$J,0)))</f>
        <v>#N/A</v>
      </c>
      <c r="X970" s="83">
        <f t="shared" si="46"/>
        <v>0</v>
      </c>
      <c r="AB970" s="84" t="str">
        <f t="shared" si="47"/>
        <v/>
      </c>
    </row>
    <row r="971" spans="1:28" s="83" customFormat="1" ht="20.25" customHeight="1">
      <c r="A971" s="206"/>
      <c r="B971" s="198" t="s">
        <v>236</v>
      </c>
      <c r="C971" s="199" t="s">
        <v>236</v>
      </c>
      <c r="D971" s="200"/>
      <c r="E971" s="198" t="s">
        <v>236</v>
      </c>
      <c r="F971" s="198" t="s">
        <v>236</v>
      </c>
      <c r="G971" s="198" t="s">
        <v>236</v>
      </c>
      <c r="H971" s="201" t="s">
        <v>236</v>
      </c>
      <c r="I971" s="202" t="s">
        <v>236</v>
      </c>
      <c r="J971" s="202" t="s">
        <v>236</v>
      </c>
      <c r="K971" s="203"/>
      <c r="L971" s="203"/>
      <c r="M971" s="203"/>
      <c r="N971" s="203"/>
      <c r="O971" s="203"/>
      <c r="P971" s="204"/>
      <c r="Q971" s="205"/>
      <c r="R971" s="198" t="s">
        <v>236</v>
      </c>
      <c r="S971" s="206" t="str">
        <f t="shared" ca="1" si="45"/>
        <v/>
      </c>
      <c r="T971" s="206" t="str">
        <f ca="1">IF(B971="","",IF(ISERROR(MATCH($J971,[3]SorP!$B$1:$B$6230,0)),"",INDIRECT("'SorP'!$A$"&amp;MATCH($J971,[3]SorP!$B$1:$B$6230,0))))</f>
        <v/>
      </c>
      <c r="U971" s="207"/>
      <c r="V971" s="208" t="e">
        <f>IF(C971="",NA(),IF(OR(C971="Smelter not listed",C971="Smelter not yet identified"),MATCH($B971&amp;$D971,'[3]Smelter Look-up'!$J:$J,0),MATCH($B971&amp;$C971,'[3]Smelter Look-up'!$J:$J,0)))</f>
        <v>#N/A</v>
      </c>
      <c r="X971" s="83">
        <f t="shared" si="46"/>
        <v>0</v>
      </c>
      <c r="AB971" s="84" t="str">
        <f t="shared" si="47"/>
        <v/>
      </c>
    </row>
    <row r="972" spans="1:28" s="83" customFormat="1" ht="20.25" customHeight="1">
      <c r="A972" s="206"/>
      <c r="B972" s="198" t="s">
        <v>236</v>
      </c>
      <c r="C972" s="199" t="s">
        <v>236</v>
      </c>
      <c r="D972" s="200"/>
      <c r="E972" s="198" t="s">
        <v>236</v>
      </c>
      <c r="F972" s="198" t="s">
        <v>236</v>
      </c>
      <c r="G972" s="198" t="s">
        <v>236</v>
      </c>
      <c r="H972" s="201" t="s">
        <v>236</v>
      </c>
      <c r="I972" s="202" t="s">
        <v>236</v>
      </c>
      <c r="J972" s="202" t="s">
        <v>236</v>
      </c>
      <c r="K972" s="203"/>
      <c r="L972" s="203"/>
      <c r="M972" s="203"/>
      <c r="N972" s="203"/>
      <c r="O972" s="203"/>
      <c r="P972" s="204"/>
      <c r="Q972" s="205"/>
      <c r="R972" s="198" t="s">
        <v>236</v>
      </c>
      <c r="S972" s="206" t="str">
        <f t="shared" ca="1" si="45"/>
        <v/>
      </c>
      <c r="T972" s="206" t="str">
        <f ca="1">IF(B972="","",IF(ISERROR(MATCH($J972,[3]SorP!$B$1:$B$6230,0)),"",INDIRECT("'SorP'!$A$"&amp;MATCH($J972,[3]SorP!$B$1:$B$6230,0))))</f>
        <v/>
      </c>
      <c r="U972" s="207"/>
      <c r="V972" s="208" t="e">
        <f>IF(C972="",NA(),IF(OR(C972="Smelter not listed",C972="Smelter not yet identified"),MATCH($B972&amp;$D972,'[3]Smelter Look-up'!$J:$J,0),MATCH($B972&amp;$C972,'[3]Smelter Look-up'!$J:$J,0)))</f>
        <v>#N/A</v>
      </c>
      <c r="X972" s="83">
        <f t="shared" si="46"/>
        <v>0</v>
      </c>
      <c r="AB972" s="84" t="str">
        <f t="shared" si="47"/>
        <v/>
      </c>
    </row>
    <row r="973" spans="1:28" s="83" customFormat="1" ht="20.25" customHeight="1">
      <c r="A973" s="206"/>
      <c r="B973" s="198" t="s">
        <v>236</v>
      </c>
      <c r="C973" s="199" t="s">
        <v>236</v>
      </c>
      <c r="D973" s="200"/>
      <c r="E973" s="198" t="s">
        <v>236</v>
      </c>
      <c r="F973" s="198" t="s">
        <v>236</v>
      </c>
      <c r="G973" s="198" t="s">
        <v>236</v>
      </c>
      <c r="H973" s="201" t="s">
        <v>236</v>
      </c>
      <c r="I973" s="202" t="s">
        <v>236</v>
      </c>
      <c r="J973" s="202" t="s">
        <v>236</v>
      </c>
      <c r="K973" s="203"/>
      <c r="L973" s="203"/>
      <c r="M973" s="203"/>
      <c r="N973" s="203"/>
      <c r="O973" s="203"/>
      <c r="P973" s="204"/>
      <c r="Q973" s="205"/>
      <c r="R973" s="198" t="s">
        <v>236</v>
      </c>
      <c r="S973" s="206" t="str">
        <f t="shared" ca="1" si="45"/>
        <v/>
      </c>
      <c r="T973" s="206" t="str">
        <f ca="1">IF(B973="","",IF(ISERROR(MATCH($J973,[3]SorP!$B$1:$B$6230,0)),"",INDIRECT("'SorP'!$A$"&amp;MATCH($J973,[3]SorP!$B$1:$B$6230,0))))</f>
        <v/>
      </c>
      <c r="U973" s="207"/>
      <c r="V973" s="208" t="e">
        <f>IF(C973="",NA(),IF(OR(C973="Smelter not listed",C973="Smelter not yet identified"),MATCH($B973&amp;$D973,'[3]Smelter Look-up'!$J:$J,0),MATCH($B973&amp;$C973,'[3]Smelter Look-up'!$J:$J,0)))</f>
        <v>#N/A</v>
      </c>
      <c r="X973" s="83">
        <f t="shared" si="46"/>
        <v>0</v>
      </c>
      <c r="AB973" s="84" t="str">
        <f t="shared" si="47"/>
        <v/>
      </c>
    </row>
    <row r="974" spans="1:28" s="83" customFormat="1" ht="20.25" customHeight="1">
      <c r="A974" s="206"/>
      <c r="B974" s="198" t="s">
        <v>236</v>
      </c>
      <c r="C974" s="199" t="s">
        <v>236</v>
      </c>
      <c r="D974" s="200"/>
      <c r="E974" s="198" t="s">
        <v>236</v>
      </c>
      <c r="F974" s="198" t="s">
        <v>236</v>
      </c>
      <c r="G974" s="198" t="s">
        <v>236</v>
      </c>
      <c r="H974" s="201" t="s">
        <v>236</v>
      </c>
      <c r="I974" s="202" t="s">
        <v>236</v>
      </c>
      <c r="J974" s="202" t="s">
        <v>236</v>
      </c>
      <c r="K974" s="203"/>
      <c r="L974" s="203"/>
      <c r="M974" s="203"/>
      <c r="N974" s="203"/>
      <c r="O974" s="203"/>
      <c r="P974" s="204"/>
      <c r="Q974" s="205"/>
      <c r="R974" s="198" t="s">
        <v>236</v>
      </c>
      <c r="S974" s="206" t="str">
        <f t="shared" ca="1" si="45"/>
        <v/>
      </c>
      <c r="T974" s="206" t="str">
        <f ca="1">IF(B974="","",IF(ISERROR(MATCH($J974,[3]SorP!$B$1:$B$6230,0)),"",INDIRECT("'SorP'!$A$"&amp;MATCH($J974,[3]SorP!$B$1:$B$6230,0))))</f>
        <v/>
      </c>
      <c r="U974" s="207"/>
      <c r="V974" s="208" t="e">
        <f>IF(C974="",NA(),IF(OR(C974="Smelter not listed",C974="Smelter not yet identified"),MATCH($B974&amp;$D974,'[3]Smelter Look-up'!$J:$J,0),MATCH($B974&amp;$C974,'[3]Smelter Look-up'!$J:$J,0)))</f>
        <v>#N/A</v>
      </c>
      <c r="X974" s="83">
        <f t="shared" si="46"/>
        <v>0</v>
      </c>
      <c r="AB974" s="84" t="str">
        <f t="shared" si="47"/>
        <v/>
      </c>
    </row>
    <row r="975" spans="1:28" s="83" customFormat="1" ht="20.25" customHeight="1">
      <c r="A975" s="206"/>
      <c r="B975" s="198" t="s">
        <v>236</v>
      </c>
      <c r="C975" s="199" t="s">
        <v>236</v>
      </c>
      <c r="D975" s="200"/>
      <c r="E975" s="198" t="s">
        <v>236</v>
      </c>
      <c r="F975" s="198" t="s">
        <v>236</v>
      </c>
      <c r="G975" s="198" t="s">
        <v>236</v>
      </c>
      <c r="H975" s="201" t="s">
        <v>236</v>
      </c>
      <c r="I975" s="202" t="s">
        <v>236</v>
      </c>
      <c r="J975" s="202" t="s">
        <v>236</v>
      </c>
      <c r="K975" s="203"/>
      <c r="L975" s="203"/>
      <c r="M975" s="203"/>
      <c r="N975" s="203"/>
      <c r="O975" s="203"/>
      <c r="P975" s="204"/>
      <c r="Q975" s="205"/>
      <c r="R975" s="198" t="s">
        <v>236</v>
      </c>
      <c r="S975" s="206" t="str">
        <f t="shared" ca="1" si="45"/>
        <v/>
      </c>
      <c r="T975" s="206" t="str">
        <f ca="1">IF(B975="","",IF(ISERROR(MATCH($J975,[3]SorP!$B$1:$B$6230,0)),"",INDIRECT("'SorP'!$A$"&amp;MATCH($J975,[3]SorP!$B$1:$B$6230,0))))</f>
        <v/>
      </c>
      <c r="U975" s="207"/>
      <c r="V975" s="208" t="e">
        <f>IF(C975="",NA(),IF(OR(C975="Smelter not listed",C975="Smelter not yet identified"),MATCH($B975&amp;$D975,'[3]Smelter Look-up'!$J:$J,0),MATCH($B975&amp;$C975,'[3]Smelter Look-up'!$J:$J,0)))</f>
        <v>#N/A</v>
      </c>
      <c r="X975" s="83">
        <f t="shared" si="46"/>
        <v>0</v>
      </c>
      <c r="AB975" s="84" t="str">
        <f t="shared" si="47"/>
        <v/>
      </c>
    </row>
    <row r="976" spans="1:28" s="83" customFormat="1" ht="20.25" customHeight="1">
      <c r="A976" s="206"/>
      <c r="B976" s="198" t="s">
        <v>236</v>
      </c>
      <c r="C976" s="199" t="s">
        <v>236</v>
      </c>
      <c r="D976" s="200"/>
      <c r="E976" s="198" t="s">
        <v>236</v>
      </c>
      <c r="F976" s="198" t="s">
        <v>236</v>
      </c>
      <c r="G976" s="198" t="s">
        <v>236</v>
      </c>
      <c r="H976" s="201" t="s">
        <v>236</v>
      </c>
      <c r="I976" s="202" t="s">
        <v>236</v>
      </c>
      <c r="J976" s="202" t="s">
        <v>236</v>
      </c>
      <c r="K976" s="203"/>
      <c r="L976" s="203"/>
      <c r="M976" s="203"/>
      <c r="N976" s="203"/>
      <c r="O976" s="203"/>
      <c r="P976" s="204"/>
      <c r="Q976" s="205"/>
      <c r="R976" s="198" t="s">
        <v>236</v>
      </c>
      <c r="S976" s="206" t="str">
        <f t="shared" ca="1" si="45"/>
        <v/>
      </c>
      <c r="T976" s="206" t="str">
        <f ca="1">IF(B976="","",IF(ISERROR(MATCH($J976,[3]SorP!$B$1:$B$6230,0)),"",INDIRECT("'SorP'!$A$"&amp;MATCH($J976,[3]SorP!$B$1:$B$6230,0))))</f>
        <v/>
      </c>
      <c r="U976" s="207"/>
      <c r="V976" s="208" t="e">
        <f>IF(C976="",NA(),IF(OR(C976="Smelter not listed",C976="Smelter not yet identified"),MATCH($B976&amp;$D976,'[3]Smelter Look-up'!$J:$J,0),MATCH($B976&amp;$C976,'[3]Smelter Look-up'!$J:$J,0)))</f>
        <v>#N/A</v>
      </c>
      <c r="X976" s="83">
        <f t="shared" si="46"/>
        <v>0</v>
      </c>
      <c r="AB976" s="84" t="str">
        <f t="shared" si="47"/>
        <v/>
      </c>
    </row>
    <row r="977" spans="1:28" s="83" customFormat="1" ht="20.25" customHeight="1">
      <c r="A977" s="206"/>
      <c r="B977" s="198" t="s">
        <v>236</v>
      </c>
      <c r="C977" s="199" t="s">
        <v>236</v>
      </c>
      <c r="D977" s="200"/>
      <c r="E977" s="198" t="s">
        <v>236</v>
      </c>
      <c r="F977" s="198" t="s">
        <v>236</v>
      </c>
      <c r="G977" s="198" t="s">
        <v>236</v>
      </c>
      <c r="H977" s="201" t="s">
        <v>236</v>
      </c>
      <c r="I977" s="202" t="s">
        <v>236</v>
      </c>
      <c r="J977" s="202" t="s">
        <v>236</v>
      </c>
      <c r="K977" s="203"/>
      <c r="L977" s="203"/>
      <c r="M977" s="203"/>
      <c r="N977" s="203"/>
      <c r="O977" s="203"/>
      <c r="P977" s="204"/>
      <c r="Q977" s="205"/>
      <c r="R977" s="198" t="s">
        <v>236</v>
      </c>
      <c r="S977" s="206" t="str">
        <f t="shared" ca="1" si="45"/>
        <v/>
      </c>
      <c r="T977" s="206" t="str">
        <f ca="1">IF(B977="","",IF(ISERROR(MATCH($J977,[3]SorP!$B$1:$B$6230,0)),"",INDIRECT("'SorP'!$A$"&amp;MATCH($J977,[3]SorP!$B$1:$B$6230,0))))</f>
        <v/>
      </c>
      <c r="U977" s="207"/>
      <c r="V977" s="208" t="e">
        <f>IF(C977="",NA(),IF(OR(C977="Smelter not listed",C977="Smelter not yet identified"),MATCH($B977&amp;$D977,'[3]Smelter Look-up'!$J:$J,0),MATCH($B977&amp;$C977,'[3]Smelter Look-up'!$J:$J,0)))</f>
        <v>#N/A</v>
      </c>
      <c r="X977" s="83">
        <f t="shared" si="46"/>
        <v>0</v>
      </c>
      <c r="AB977" s="84" t="str">
        <f t="shared" si="47"/>
        <v/>
      </c>
    </row>
    <row r="978" spans="1:28" s="83" customFormat="1" ht="20.25" customHeight="1">
      <c r="A978" s="206"/>
      <c r="B978" s="198" t="s">
        <v>236</v>
      </c>
      <c r="C978" s="199" t="s">
        <v>236</v>
      </c>
      <c r="D978" s="200"/>
      <c r="E978" s="198" t="s">
        <v>236</v>
      </c>
      <c r="F978" s="198" t="s">
        <v>236</v>
      </c>
      <c r="G978" s="198" t="s">
        <v>236</v>
      </c>
      <c r="H978" s="201" t="s">
        <v>236</v>
      </c>
      <c r="I978" s="202" t="s">
        <v>236</v>
      </c>
      <c r="J978" s="202" t="s">
        <v>236</v>
      </c>
      <c r="K978" s="203"/>
      <c r="L978" s="203"/>
      <c r="M978" s="203"/>
      <c r="N978" s="203"/>
      <c r="O978" s="203"/>
      <c r="P978" s="204"/>
      <c r="Q978" s="205"/>
      <c r="R978" s="198" t="s">
        <v>236</v>
      </c>
      <c r="S978" s="206" t="str">
        <f t="shared" ca="1" si="45"/>
        <v/>
      </c>
      <c r="T978" s="206" t="str">
        <f ca="1">IF(B978="","",IF(ISERROR(MATCH($J978,[3]SorP!$B$1:$B$6230,0)),"",INDIRECT("'SorP'!$A$"&amp;MATCH($J978,[3]SorP!$B$1:$B$6230,0))))</f>
        <v/>
      </c>
      <c r="U978" s="207"/>
      <c r="V978" s="208" t="e">
        <f>IF(C978="",NA(),IF(OR(C978="Smelter not listed",C978="Smelter not yet identified"),MATCH($B978&amp;$D978,'[3]Smelter Look-up'!$J:$J,0),MATCH($B978&amp;$C978,'[3]Smelter Look-up'!$J:$J,0)))</f>
        <v>#N/A</v>
      </c>
      <c r="X978" s="83">
        <f t="shared" si="46"/>
        <v>0</v>
      </c>
      <c r="AB978" s="84" t="str">
        <f t="shared" si="47"/>
        <v/>
      </c>
    </row>
    <row r="979" spans="1:28" s="83" customFormat="1" ht="20.25" customHeight="1">
      <c r="A979" s="206"/>
      <c r="B979" s="198" t="s">
        <v>236</v>
      </c>
      <c r="C979" s="199" t="s">
        <v>236</v>
      </c>
      <c r="D979" s="200"/>
      <c r="E979" s="198" t="s">
        <v>236</v>
      </c>
      <c r="F979" s="198" t="s">
        <v>236</v>
      </c>
      <c r="G979" s="198" t="s">
        <v>236</v>
      </c>
      <c r="H979" s="201" t="s">
        <v>236</v>
      </c>
      <c r="I979" s="202" t="s">
        <v>236</v>
      </c>
      <c r="J979" s="202" t="s">
        <v>236</v>
      </c>
      <c r="K979" s="203"/>
      <c r="L979" s="203"/>
      <c r="M979" s="203"/>
      <c r="N979" s="203"/>
      <c r="O979" s="203"/>
      <c r="P979" s="204"/>
      <c r="Q979" s="205"/>
      <c r="R979" s="198" t="s">
        <v>236</v>
      </c>
      <c r="S979" s="206" t="str">
        <f t="shared" ca="1" si="45"/>
        <v/>
      </c>
      <c r="T979" s="206" t="str">
        <f ca="1">IF(B979="","",IF(ISERROR(MATCH($J979,[3]SorP!$B$1:$B$6230,0)),"",INDIRECT("'SorP'!$A$"&amp;MATCH($J979,[3]SorP!$B$1:$B$6230,0))))</f>
        <v/>
      </c>
      <c r="U979" s="207"/>
      <c r="V979" s="208" t="e">
        <f>IF(C979="",NA(),IF(OR(C979="Smelter not listed",C979="Smelter not yet identified"),MATCH($B979&amp;$D979,'[3]Smelter Look-up'!$J:$J,0),MATCH($B979&amp;$C979,'[3]Smelter Look-up'!$J:$J,0)))</f>
        <v>#N/A</v>
      </c>
      <c r="X979" s="83">
        <f t="shared" si="46"/>
        <v>0</v>
      </c>
      <c r="AB979" s="84" t="str">
        <f t="shared" si="47"/>
        <v/>
      </c>
    </row>
    <row r="980" spans="1:28" s="83" customFormat="1" ht="20.25" customHeight="1">
      <c r="A980" s="206"/>
      <c r="B980" s="198" t="s">
        <v>236</v>
      </c>
      <c r="C980" s="199" t="s">
        <v>236</v>
      </c>
      <c r="D980" s="200"/>
      <c r="E980" s="198" t="s">
        <v>236</v>
      </c>
      <c r="F980" s="198" t="s">
        <v>236</v>
      </c>
      <c r="G980" s="198" t="s">
        <v>236</v>
      </c>
      <c r="H980" s="201" t="s">
        <v>236</v>
      </c>
      <c r="I980" s="202" t="s">
        <v>236</v>
      </c>
      <c r="J980" s="202" t="s">
        <v>236</v>
      </c>
      <c r="K980" s="203"/>
      <c r="L980" s="203"/>
      <c r="M980" s="203"/>
      <c r="N980" s="203"/>
      <c r="O980" s="203"/>
      <c r="P980" s="204"/>
      <c r="Q980" s="205"/>
      <c r="R980" s="198" t="s">
        <v>236</v>
      </c>
      <c r="S980" s="206" t="str">
        <f t="shared" ca="1" si="45"/>
        <v/>
      </c>
      <c r="T980" s="206" t="str">
        <f ca="1">IF(B980="","",IF(ISERROR(MATCH($J980,[3]SorP!$B$1:$B$6230,0)),"",INDIRECT("'SorP'!$A$"&amp;MATCH($J980,[3]SorP!$B$1:$B$6230,0))))</f>
        <v/>
      </c>
      <c r="U980" s="207"/>
      <c r="V980" s="208" t="e">
        <f>IF(C980="",NA(),IF(OR(C980="Smelter not listed",C980="Smelter not yet identified"),MATCH($B980&amp;$D980,'[3]Smelter Look-up'!$J:$J,0),MATCH($B980&amp;$C980,'[3]Smelter Look-up'!$J:$J,0)))</f>
        <v>#N/A</v>
      </c>
      <c r="X980" s="83">
        <f t="shared" si="46"/>
        <v>0</v>
      </c>
      <c r="AB980" s="84" t="str">
        <f t="shared" si="47"/>
        <v/>
      </c>
    </row>
    <row r="981" spans="1:28" s="83" customFormat="1" ht="20.25" customHeight="1">
      <c r="A981" s="206"/>
      <c r="B981" s="198" t="s">
        <v>236</v>
      </c>
      <c r="C981" s="199" t="s">
        <v>236</v>
      </c>
      <c r="D981" s="200"/>
      <c r="E981" s="198" t="s">
        <v>236</v>
      </c>
      <c r="F981" s="198" t="s">
        <v>236</v>
      </c>
      <c r="G981" s="198" t="s">
        <v>236</v>
      </c>
      <c r="H981" s="201" t="s">
        <v>236</v>
      </c>
      <c r="I981" s="202" t="s">
        <v>236</v>
      </c>
      <c r="J981" s="202" t="s">
        <v>236</v>
      </c>
      <c r="K981" s="203"/>
      <c r="L981" s="203"/>
      <c r="M981" s="203"/>
      <c r="N981" s="203"/>
      <c r="O981" s="203"/>
      <c r="P981" s="204"/>
      <c r="Q981" s="205"/>
      <c r="R981" s="198" t="s">
        <v>236</v>
      </c>
      <c r="S981" s="206" t="str">
        <f t="shared" ca="1" si="45"/>
        <v/>
      </c>
      <c r="T981" s="206" t="str">
        <f ca="1">IF(B981="","",IF(ISERROR(MATCH($J981,[3]SorP!$B$1:$B$6230,0)),"",INDIRECT("'SorP'!$A$"&amp;MATCH($J981,[3]SorP!$B$1:$B$6230,0))))</f>
        <v/>
      </c>
      <c r="U981" s="207"/>
      <c r="V981" s="208" t="e">
        <f>IF(C981="",NA(),IF(OR(C981="Smelter not listed",C981="Smelter not yet identified"),MATCH($B981&amp;$D981,'[3]Smelter Look-up'!$J:$J,0),MATCH($B981&amp;$C981,'[3]Smelter Look-up'!$J:$J,0)))</f>
        <v>#N/A</v>
      </c>
      <c r="X981" s="83">
        <f t="shared" si="46"/>
        <v>0</v>
      </c>
      <c r="AB981" s="84" t="str">
        <f t="shared" si="47"/>
        <v/>
      </c>
    </row>
    <row r="982" spans="1:28" s="83" customFormat="1" ht="20.25" customHeight="1">
      <c r="A982" s="206"/>
      <c r="B982" s="198" t="s">
        <v>236</v>
      </c>
      <c r="C982" s="199" t="s">
        <v>236</v>
      </c>
      <c r="D982" s="200"/>
      <c r="E982" s="198" t="s">
        <v>236</v>
      </c>
      <c r="F982" s="198" t="s">
        <v>236</v>
      </c>
      <c r="G982" s="198" t="s">
        <v>236</v>
      </c>
      <c r="H982" s="201" t="s">
        <v>236</v>
      </c>
      <c r="I982" s="202" t="s">
        <v>236</v>
      </c>
      <c r="J982" s="202" t="s">
        <v>236</v>
      </c>
      <c r="K982" s="203"/>
      <c r="L982" s="203"/>
      <c r="M982" s="203"/>
      <c r="N982" s="203"/>
      <c r="O982" s="203"/>
      <c r="P982" s="204"/>
      <c r="Q982" s="205"/>
      <c r="R982" s="198" t="s">
        <v>236</v>
      </c>
      <c r="S982" s="206" t="str">
        <f t="shared" ca="1" si="45"/>
        <v/>
      </c>
      <c r="T982" s="206" t="str">
        <f ca="1">IF(B982="","",IF(ISERROR(MATCH($J982,[3]SorP!$B$1:$B$6230,0)),"",INDIRECT("'SorP'!$A$"&amp;MATCH($J982,[3]SorP!$B$1:$B$6230,0))))</f>
        <v/>
      </c>
      <c r="U982" s="207"/>
      <c r="V982" s="208" t="e">
        <f>IF(C982="",NA(),IF(OR(C982="Smelter not listed",C982="Smelter not yet identified"),MATCH($B982&amp;$D982,'[3]Smelter Look-up'!$J:$J,0),MATCH($B982&amp;$C982,'[3]Smelter Look-up'!$J:$J,0)))</f>
        <v>#N/A</v>
      </c>
      <c r="X982" s="83">
        <f t="shared" si="46"/>
        <v>0</v>
      </c>
      <c r="AB982" s="84" t="str">
        <f t="shared" si="47"/>
        <v/>
      </c>
    </row>
    <row r="983" spans="1:28" s="83" customFormat="1" ht="20.25" customHeight="1">
      <c r="A983" s="206"/>
      <c r="B983" s="198" t="s">
        <v>236</v>
      </c>
      <c r="C983" s="199" t="s">
        <v>236</v>
      </c>
      <c r="D983" s="200"/>
      <c r="E983" s="198" t="s">
        <v>236</v>
      </c>
      <c r="F983" s="198" t="s">
        <v>236</v>
      </c>
      <c r="G983" s="198" t="s">
        <v>236</v>
      </c>
      <c r="H983" s="201" t="s">
        <v>236</v>
      </c>
      <c r="I983" s="202" t="s">
        <v>236</v>
      </c>
      <c r="J983" s="202" t="s">
        <v>236</v>
      </c>
      <c r="K983" s="203"/>
      <c r="L983" s="203"/>
      <c r="M983" s="203"/>
      <c r="N983" s="203"/>
      <c r="O983" s="203"/>
      <c r="P983" s="204"/>
      <c r="Q983" s="205"/>
      <c r="R983" s="198" t="s">
        <v>236</v>
      </c>
      <c r="S983" s="206" t="str">
        <f t="shared" ca="1" si="45"/>
        <v/>
      </c>
      <c r="T983" s="206" t="str">
        <f ca="1">IF(B983="","",IF(ISERROR(MATCH($J983,[3]SorP!$B$1:$B$6230,0)),"",INDIRECT("'SorP'!$A$"&amp;MATCH($J983,[3]SorP!$B$1:$B$6230,0))))</f>
        <v/>
      </c>
      <c r="U983" s="207"/>
      <c r="V983" s="208" t="e">
        <f>IF(C983="",NA(),IF(OR(C983="Smelter not listed",C983="Smelter not yet identified"),MATCH($B983&amp;$D983,'[3]Smelter Look-up'!$J:$J,0),MATCH($B983&amp;$C983,'[3]Smelter Look-up'!$J:$J,0)))</f>
        <v>#N/A</v>
      </c>
      <c r="X983" s="83">
        <f t="shared" si="46"/>
        <v>0</v>
      </c>
      <c r="AB983" s="84" t="str">
        <f t="shared" si="47"/>
        <v/>
      </c>
    </row>
    <row r="984" spans="1:28" s="83" customFormat="1" ht="20.25" customHeight="1">
      <c r="A984" s="206"/>
      <c r="B984" s="198" t="s">
        <v>236</v>
      </c>
      <c r="C984" s="199" t="s">
        <v>236</v>
      </c>
      <c r="D984" s="200"/>
      <c r="E984" s="198" t="s">
        <v>236</v>
      </c>
      <c r="F984" s="198" t="s">
        <v>236</v>
      </c>
      <c r="G984" s="198" t="s">
        <v>236</v>
      </c>
      <c r="H984" s="201" t="s">
        <v>236</v>
      </c>
      <c r="I984" s="202" t="s">
        <v>236</v>
      </c>
      <c r="J984" s="202" t="s">
        <v>236</v>
      </c>
      <c r="K984" s="203"/>
      <c r="L984" s="203"/>
      <c r="M984" s="203"/>
      <c r="N984" s="203"/>
      <c r="O984" s="203"/>
      <c r="P984" s="204"/>
      <c r="Q984" s="205"/>
      <c r="R984" s="198" t="s">
        <v>236</v>
      </c>
      <c r="S984" s="206" t="str">
        <f t="shared" ca="1" si="45"/>
        <v/>
      </c>
      <c r="T984" s="206" t="str">
        <f ca="1">IF(B984="","",IF(ISERROR(MATCH($J984,[3]SorP!$B$1:$B$6230,0)),"",INDIRECT("'SorP'!$A$"&amp;MATCH($J984,[3]SorP!$B$1:$B$6230,0))))</f>
        <v/>
      </c>
      <c r="U984" s="207"/>
      <c r="V984" s="208" t="e">
        <f>IF(C984="",NA(),IF(OR(C984="Smelter not listed",C984="Smelter not yet identified"),MATCH($B984&amp;$D984,'[3]Smelter Look-up'!$J:$J,0),MATCH($B984&amp;$C984,'[3]Smelter Look-up'!$J:$J,0)))</f>
        <v>#N/A</v>
      </c>
      <c r="X984" s="83">
        <f t="shared" si="46"/>
        <v>0</v>
      </c>
      <c r="AB984" s="84" t="str">
        <f t="shared" si="47"/>
        <v/>
      </c>
    </row>
    <row r="985" spans="1:28" s="83" customFormat="1" ht="20.25" customHeight="1">
      <c r="A985" s="206"/>
      <c r="B985" s="198" t="s">
        <v>236</v>
      </c>
      <c r="C985" s="199" t="s">
        <v>236</v>
      </c>
      <c r="D985" s="200"/>
      <c r="E985" s="198" t="s">
        <v>236</v>
      </c>
      <c r="F985" s="198" t="s">
        <v>236</v>
      </c>
      <c r="G985" s="198" t="s">
        <v>236</v>
      </c>
      <c r="H985" s="201" t="s">
        <v>236</v>
      </c>
      <c r="I985" s="202" t="s">
        <v>236</v>
      </c>
      <c r="J985" s="202" t="s">
        <v>236</v>
      </c>
      <c r="K985" s="203"/>
      <c r="L985" s="203"/>
      <c r="M985" s="203"/>
      <c r="N985" s="203"/>
      <c r="O985" s="203"/>
      <c r="P985" s="204"/>
      <c r="Q985" s="205"/>
      <c r="R985" s="198" t="s">
        <v>236</v>
      </c>
      <c r="S985" s="206" t="str">
        <f t="shared" ca="1" si="45"/>
        <v/>
      </c>
      <c r="T985" s="206" t="str">
        <f ca="1">IF(B985="","",IF(ISERROR(MATCH($J985,[3]SorP!$B$1:$B$6230,0)),"",INDIRECT("'SorP'!$A$"&amp;MATCH($J985,[3]SorP!$B$1:$B$6230,0))))</f>
        <v/>
      </c>
      <c r="U985" s="207"/>
      <c r="V985" s="208" t="e">
        <f>IF(C985="",NA(),IF(OR(C985="Smelter not listed",C985="Smelter not yet identified"),MATCH($B985&amp;$D985,'[3]Smelter Look-up'!$J:$J,0),MATCH($B985&amp;$C985,'[3]Smelter Look-up'!$J:$J,0)))</f>
        <v>#N/A</v>
      </c>
      <c r="X985" s="83">
        <f t="shared" si="46"/>
        <v>0</v>
      </c>
      <c r="AB985" s="84" t="str">
        <f t="shared" si="47"/>
        <v/>
      </c>
    </row>
    <row r="986" spans="1:28" s="83" customFormat="1" ht="20.25" customHeight="1">
      <c r="A986" s="206"/>
      <c r="B986" s="198" t="s">
        <v>236</v>
      </c>
      <c r="C986" s="199" t="s">
        <v>236</v>
      </c>
      <c r="D986" s="200"/>
      <c r="E986" s="198" t="s">
        <v>236</v>
      </c>
      <c r="F986" s="198" t="s">
        <v>236</v>
      </c>
      <c r="G986" s="198" t="s">
        <v>236</v>
      </c>
      <c r="H986" s="201" t="s">
        <v>236</v>
      </c>
      <c r="I986" s="202" t="s">
        <v>236</v>
      </c>
      <c r="J986" s="202" t="s">
        <v>236</v>
      </c>
      <c r="K986" s="203"/>
      <c r="L986" s="203"/>
      <c r="M986" s="203"/>
      <c r="N986" s="203"/>
      <c r="O986" s="203"/>
      <c r="P986" s="204"/>
      <c r="Q986" s="205"/>
      <c r="R986" s="198" t="s">
        <v>236</v>
      </c>
      <c r="S986" s="206" t="str">
        <f t="shared" ca="1" si="45"/>
        <v/>
      </c>
      <c r="T986" s="206" t="str">
        <f ca="1">IF(B986="","",IF(ISERROR(MATCH($J986,[3]SorP!$B$1:$B$6230,0)),"",INDIRECT("'SorP'!$A$"&amp;MATCH($J986,[3]SorP!$B$1:$B$6230,0))))</f>
        <v/>
      </c>
      <c r="U986" s="207"/>
      <c r="V986" s="208" t="e">
        <f>IF(C986="",NA(),IF(OR(C986="Smelter not listed",C986="Smelter not yet identified"),MATCH($B986&amp;$D986,'[3]Smelter Look-up'!$J:$J,0),MATCH($B986&amp;$C986,'[3]Smelter Look-up'!$J:$J,0)))</f>
        <v>#N/A</v>
      </c>
      <c r="X986" s="83">
        <f t="shared" si="46"/>
        <v>0</v>
      </c>
      <c r="AB986" s="84" t="str">
        <f t="shared" si="47"/>
        <v/>
      </c>
    </row>
    <row r="987" spans="1:28" s="83" customFormat="1" ht="20.25" customHeight="1">
      <c r="A987" s="206"/>
      <c r="B987" s="198" t="s">
        <v>236</v>
      </c>
      <c r="C987" s="199" t="s">
        <v>236</v>
      </c>
      <c r="D987" s="200"/>
      <c r="E987" s="198" t="s">
        <v>236</v>
      </c>
      <c r="F987" s="198" t="s">
        <v>236</v>
      </c>
      <c r="G987" s="198" t="s">
        <v>236</v>
      </c>
      <c r="H987" s="201" t="s">
        <v>236</v>
      </c>
      <c r="I987" s="202" t="s">
        <v>236</v>
      </c>
      <c r="J987" s="202" t="s">
        <v>236</v>
      </c>
      <c r="K987" s="203"/>
      <c r="L987" s="203"/>
      <c r="M987" s="203"/>
      <c r="N987" s="203"/>
      <c r="O987" s="203"/>
      <c r="P987" s="204"/>
      <c r="Q987" s="205"/>
      <c r="R987" s="198" t="s">
        <v>236</v>
      </c>
      <c r="S987" s="206" t="str">
        <f t="shared" ca="1" si="45"/>
        <v/>
      </c>
      <c r="T987" s="206" t="str">
        <f ca="1">IF(B987="","",IF(ISERROR(MATCH($J987,[3]SorP!$B$1:$B$6230,0)),"",INDIRECT("'SorP'!$A$"&amp;MATCH($J987,[3]SorP!$B$1:$B$6230,0))))</f>
        <v/>
      </c>
      <c r="U987" s="207"/>
      <c r="V987" s="208" t="e">
        <f>IF(C987="",NA(),IF(OR(C987="Smelter not listed",C987="Smelter not yet identified"),MATCH($B987&amp;$D987,'[3]Smelter Look-up'!$J:$J,0),MATCH($B987&amp;$C987,'[3]Smelter Look-up'!$J:$J,0)))</f>
        <v>#N/A</v>
      </c>
      <c r="X987" s="83">
        <f t="shared" si="46"/>
        <v>0</v>
      </c>
      <c r="AB987" s="84" t="str">
        <f t="shared" si="47"/>
        <v/>
      </c>
    </row>
    <row r="988" spans="1:28" s="83" customFormat="1" ht="20.25" customHeight="1">
      <c r="A988" s="206"/>
      <c r="B988" s="198" t="s">
        <v>236</v>
      </c>
      <c r="C988" s="199" t="s">
        <v>236</v>
      </c>
      <c r="D988" s="200"/>
      <c r="E988" s="198" t="s">
        <v>236</v>
      </c>
      <c r="F988" s="198" t="s">
        <v>236</v>
      </c>
      <c r="G988" s="198" t="s">
        <v>236</v>
      </c>
      <c r="H988" s="201" t="s">
        <v>236</v>
      </c>
      <c r="I988" s="202" t="s">
        <v>236</v>
      </c>
      <c r="J988" s="202" t="s">
        <v>236</v>
      </c>
      <c r="K988" s="203"/>
      <c r="L988" s="203"/>
      <c r="M988" s="203"/>
      <c r="N988" s="203"/>
      <c r="O988" s="203"/>
      <c r="P988" s="204"/>
      <c r="Q988" s="205"/>
      <c r="R988" s="198" t="s">
        <v>236</v>
      </c>
      <c r="S988" s="206" t="str">
        <f t="shared" ca="1" si="45"/>
        <v/>
      </c>
      <c r="T988" s="206" t="str">
        <f ca="1">IF(B988="","",IF(ISERROR(MATCH($J988,[3]SorP!$B$1:$B$6230,0)),"",INDIRECT("'SorP'!$A$"&amp;MATCH($J988,[3]SorP!$B$1:$B$6230,0))))</f>
        <v/>
      </c>
      <c r="U988" s="207"/>
      <c r="V988" s="208" t="e">
        <f>IF(C988="",NA(),IF(OR(C988="Smelter not listed",C988="Smelter not yet identified"),MATCH($B988&amp;$D988,'[3]Smelter Look-up'!$J:$J,0),MATCH($B988&amp;$C988,'[3]Smelter Look-up'!$J:$J,0)))</f>
        <v>#N/A</v>
      </c>
      <c r="X988" s="83">
        <f t="shared" si="46"/>
        <v>0</v>
      </c>
      <c r="AB988" s="84" t="str">
        <f t="shared" si="47"/>
        <v/>
      </c>
    </row>
    <row r="989" spans="1:28" s="83" customFormat="1" ht="20.25" customHeight="1">
      <c r="A989" s="206"/>
      <c r="B989" s="198" t="s">
        <v>236</v>
      </c>
      <c r="C989" s="199" t="s">
        <v>236</v>
      </c>
      <c r="D989" s="200"/>
      <c r="E989" s="198" t="s">
        <v>236</v>
      </c>
      <c r="F989" s="198" t="s">
        <v>236</v>
      </c>
      <c r="G989" s="198" t="s">
        <v>236</v>
      </c>
      <c r="H989" s="201" t="s">
        <v>236</v>
      </c>
      <c r="I989" s="202" t="s">
        <v>236</v>
      </c>
      <c r="J989" s="202" t="s">
        <v>236</v>
      </c>
      <c r="K989" s="203"/>
      <c r="L989" s="203"/>
      <c r="M989" s="203"/>
      <c r="N989" s="203"/>
      <c r="O989" s="203"/>
      <c r="P989" s="204"/>
      <c r="Q989" s="205"/>
      <c r="R989" s="198" t="s">
        <v>236</v>
      </c>
      <c r="S989" s="206" t="str">
        <f t="shared" ca="1" si="45"/>
        <v/>
      </c>
      <c r="T989" s="206" t="str">
        <f ca="1">IF(B989="","",IF(ISERROR(MATCH($J989,[3]SorP!$B$1:$B$6230,0)),"",INDIRECT("'SorP'!$A$"&amp;MATCH($J989,[3]SorP!$B$1:$B$6230,0))))</f>
        <v/>
      </c>
      <c r="U989" s="207"/>
      <c r="V989" s="208" t="e">
        <f>IF(C989="",NA(),IF(OR(C989="Smelter not listed",C989="Smelter not yet identified"),MATCH($B989&amp;$D989,'[3]Smelter Look-up'!$J:$J,0),MATCH($B989&amp;$C989,'[3]Smelter Look-up'!$J:$J,0)))</f>
        <v>#N/A</v>
      </c>
      <c r="X989" s="83">
        <f t="shared" si="46"/>
        <v>0</v>
      </c>
      <c r="AB989" s="84" t="str">
        <f t="shared" si="47"/>
        <v/>
      </c>
    </row>
    <row r="990" spans="1:28" s="83" customFormat="1" ht="20.25" customHeight="1">
      <c r="A990" s="206"/>
      <c r="B990" s="198" t="s">
        <v>236</v>
      </c>
      <c r="C990" s="199" t="s">
        <v>236</v>
      </c>
      <c r="D990" s="200"/>
      <c r="E990" s="198" t="s">
        <v>236</v>
      </c>
      <c r="F990" s="198" t="s">
        <v>236</v>
      </c>
      <c r="G990" s="198" t="s">
        <v>236</v>
      </c>
      <c r="H990" s="201" t="s">
        <v>236</v>
      </c>
      <c r="I990" s="202" t="s">
        <v>236</v>
      </c>
      <c r="J990" s="202" t="s">
        <v>236</v>
      </c>
      <c r="K990" s="203"/>
      <c r="L990" s="203"/>
      <c r="M990" s="203"/>
      <c r="N990" s="203"/>
      <c r="O990" s="203"/>
      <c r="P990" s="204"/>
      <c r="Q990" s="205"/>
      <c r="R990" s="198" t="s">
        <v>236</v>
      </c>
      <c r="S990" s="206" t="str">
        <f t="shared" ca="1" si="45"/>
        <v/>
      </c>
      <c r="T990" s="206" t="str">
        <f ca="1">IF(B990="","",IF(ISERROR(MATCH($J990,[3]SorP!$B$1:$B$6230,0)),"",INDIRECT("'SorP'!$A$"&amp;MATCH($J990,[3]SorP!$B$1:$B$6230,0))))</f>
        <v/>
      </c>
      <c r="U990" s="207"/>
      <c r="V990" s="208" t="e">
        <f>IF(C990="",NA(),IF(OR(C990="Smelter not listed",C990="Smelter not yet identified"),MATCH($B990&amp;$D990,'[3]Smelter Look-up'!$J:$J,0),MATCH($B990&amp;$C990,'[3]Smelter Look-up'!$J:$J,0)))</f>
        <v>#N/A</v>
      </c>
      <c r="X990" s="83">
        <f t="shared" si="46"/>
        <v>0</v>
      </c>
      <c r="AB990" s="84" t="str">
        <f t="shared" si="47"/>
        <v/>
      </c>
    </row>
    <row r="991" spans="1:28" s="83" customFormat="1" ht="20.25" customHeight="1">
      <c r="A991" s="206"/>
      <c r="B991" s="198" t="s">
        <v>236</v>
      </c>
      <c r="C991" s="199" t="s">
        <v>236</v>
      </c>
      <c r="D991" s="200"/>
      <c r="E991" s="198" t="s">
        <v>236</v>
      </c>
      <c r="F991" s="198" t="s">
        <v>236</v>
      </c>
      <c r="G991" s="198" t="s">
        <v>236</v>
      </c>
      <c r="H991" s="201" t="s">
        <v>236</v>
      </c>
      <c r="I991" s="202" t="s">
        <v>236</v>
      </c>
      <c r="J991" s="202" t="s">
        <v>236</v>
      </c>
      <c r="K991" s="203"/>
      <c r="L991" s="203"/>
      <c r="M991" s="203"/>
      <c r="N991" s="203"/>
      <c r="O991" s="203"/>
      <c r="P991" s="204"/>
      <c r="Q991" s="205"/>
      <c r="R991" s="198" t="s">
        <v>236</v>
      </c>
      <c r="S991" s="206" t="str">
        <f t="shared" ca="1" si="45"/>
        <v/>
      </c>
      <c r="T991" s="206" t="str">
        <f ca="1">IF(B991="","",IF(ISERROR(MATCH($J991,[3]SorP!$B$1:$B$6230,0)),"",INDIRECT("'SorP'!$A$"&amp;MATCH($J991,[3]SorP!$B$1:$B$6230,0))))</f>
        <v/>
      </c>
      <c r="U991" s="207"/>
      <c r="V991" s="208" t="e">
        <f>IF(C991="",NA(),IF(OR(C991="Smelter not listed",C991="Smelter not yet identified"),MATCH($B991&amp;$D991,'[3]Smelter Look-up'!$J:$J,0),MATCH($B991&amp;$C991,'[3]Smelter Look-up'!$J:$J,0)))</f>
        <v>#N/A</v>
      </c>
      <c r="X991" s="83">
        <f t="shared" si="46"/>
        <v>0</v>
      </c>
      <c r="AB991" s="84" t="str">
        <f t="shared" si="47"/>
        <v/>
      </c>
    </row>
    <row r="992" spans="1:28" s="83" customFormat="1" ht="20.25" customHeight="1">
      <c r="A992" s="206"/>
      <c r="B992" s="198" t="s">
        <v>236</v>
      </c>
      <c r="C992" s="199" t="s">
        <v>236</v>
      </c>
      <c r="D992" s="200"/>
      <c r="E992" s="198" t="s">
        <v>236</v>
      </c>
      <c r="F992" s="198" t="s">
        <v>236</v>
      </c>
      <c r="G992" s="198" t="s">
        <v>236</v>
      </c>
      <c r="H992" s="201" t="s">
        <v>236</v>
      </c>
      <c r="I992" s="202" t="s">
        <v>236</v>
      </c>
      <c r="J992" s="202" t="s">
        <v>236</v>
      </c>
      <c r="K992" s="203"/>
      <c r="L992" s="203"/>
      <c r="M992" s="203"/>
      <c r="N992" s="203"/>
      <c r="O992" s="203"/>
      <c r="P992" s="204"/>
      <c r="Q992" s="205"/>
      <c r="R992" s="198" t="s">
        <v>236</v>
      </c>
      <c r="S992" s="206" t="str">
        <f t="shared" ca="1" si="45"/>
        <v/>
      </c>
      <c r="T992" s="206" t="str">
        <f ca="1">IF(B992="","",IF(ISERROR(MATCH($J992,[3]SorP!$B$1:$B$6230,0)),"",INDIRECT("'SorP'!$A$"&amp;MATCH($J992,[3]SorP!$B$1:$B$6230,0))))</f>
        <v/>
      </c>
      <c r="U992" s="207"/>
      <c r="V992" s="208" t="e">
        <f>IF(C992="",NA(),IF(OR(C992="Smelter not listed",C992="Smelter not yet identified"),MATCH($B992&amp;$D992,'[3]Smelter Look-up'!$J:$J,0),MATCH($B992&amp;$C992,'[3]Smelter Look-up'!$J:$J,0)))</f>
        <v>#N/A</v>
      </c>
      <c r="X992" s="83">
        <f t="shared" si="46"/>
        <v>0</v>
      </c>
      <c r="AB992" s="84" t="str">
        <f t="shared" si="47"/>
        <v/>
      </c>
    </row>
    <row r="993" spans="1:28" s="83" customFormat="1" ht="20.25" customHeight="1">
      <c r="A993" s="206"/>
      <c r="B993" s="198" t="s">
        <v>236</v>
      </c>
      <c r="C993" s="199" t="s">
        <v>236</v>
      </c>
      <c r="D993" s="200"/>
      <c r="E993" s="198" t="s">
        <v>236</v>
      </c>
      <c r="F993" s="198" t="s">
        <v>236</v>
      </c>
      <c r="G993" s="198" t="s">
        <v>236</v>
      </c>
      <c r="H993" s="201" t="s">
        <v>236</v>
      </c>
      <c r="I993" s="202" t="s">
        <v>236</v>
      </c>
      <c r="J993" s="202" t="s">
        <v>236</v>
      </c>
      <c r="K993" s="203"/>
      <c r="L993" s="203"/>
      <c r="M993" s="203"/>
      <c r="N993" s="203"/>
      <c r="O993" s="203"/>
      <c r="P993" s="204"/>
      <c r="Q993" s="205"/>
      <c r="R993" s="198" t="s">
        <v>236</v>
      </c>
      <c r="S993" s="206" t="str">
        <f t="shared" ca="1" si="45"/>
        <v/>
      </c>
      <c r="T993" s="206" t="str">
        <f ca="1">IF(B993="","",IF(ISERROR(MATCH($J993,[3]SorP!$B$1:$B$6230,0)),"",INDIRECT("'SorP'!$A$"&amp;MATCH($J993,[3]SorP!$B$1:$B$6230,0))))</f>
        <v/>
      </c>
      <c r="U993" s="207"/>
      <c r="V993" s="208" t="e">
        <f>IF(C993="",NA(),IF(OR(C993="Smelter not listed",C993="Smelter not yet identified"),MATCH($B993&amp;$D993,'[3]Smelter Look-up'!$J:$J,0),MATCH($B993&amp;$C993,'[3]Smelter Look-up'!$J:$J,0)))</f>
        <v>#N/A</v>
      </c>
      <c r="X993" s="83">
        <f t="shared" si="46"/>
        <v>0</v>
      </c>
      <c r="AB993" s="84" t="str">
        <f t="shared" si="47"/>
        <v/>
      </c>
    </row>
    <row r="994" spans="1:28" s="83" customFormat="1" ht="20.25" customHeight="1">
      <c r="A994" s="206"/>
      <c r="B994" s="198" t="s">
        <v>236</v>
      </c>
      <c r="C994" s="199" t="s">
        <v>236</v>
      </c>
      <c r="D994" s="200"/>
      <c r="E994" s="198" t="s">
        <v>236</v>
      </c>
      <c r="F994" s="198" t="s">
        <v>236</v>
      </c>
      <c r="G994" s="198" t="s">
        <v>236</v>
      </c>
      <c r="H994" s="201" t="s">
        <v>236</v>
      </c>
      <c r="I994" s="202" t="s">
        <v>236</v>
      </c>
      <c r="J994" s="202" t="s">
        <v>236</v>
      </c>
      <c r="K994" s="203"/>
      <c r="L994" s="203"/>
      <c r="M994" s="203"/>
      <c r="N994" s="203"/>
      <c r="O994" s="203"/>
      <c r="P994" s="204"/>
      <c r="Q994" s="205"/>
      <c r="R994" s="198" t="s">
        <v>236</v>
      </c>
      <c r="S994" s="206" t="str">
        <f t="shared" ca="1" si="45"/>
        <v/>
      </c>
      <c r="T994" s="206" t="str">
        <f ca="1">IF(B994="","",IF(ISERROR(MATCH($J994,[3]SorP!$B$1:$B$6230,0)),"",INDIRECT("'SorP'!$A$"&amp;MATCH($J994,[3]SorP!$B$1:$B$6230,0))))</f>
        <v/>
      </c>
      <c r="U994" s="207"/>
      <c r="V994" s="208" t="e">
        <f>IF(C994="",NA(),IF(OR(C994="Smelter not listed",C994="Smelter not yet identified"),MATCH($B994&amp;$D994,'[3]Smelter Look-up'!$J:$J,0),MATCH($B994&amp;$C994,'[3]Smelter Look-up'!$J:$J,0)))</f>
        <v>#N/A</v>
      </c>
      <c r="X994" s="83">
        <f t="shared" si="46"/>
        <v>0</v>
      </c>
      <c r="AB994" s="84" t="str">
        <f t="shared" si="47"/>
        <v/>
      </c>
    </row>
    <row r="995" spans="1:28" s="83" customFormat="1" ht="20.25" customHeight="1">
      <c r="A995" s="206"/>
      <c r="B995" s="198" t="s">
        <v>236</v>
      </c>
      <c r="C995" s="199" t="s">
        <v>236</v>
      </c>
      <c r="D995" s="200"/>
      <c r="E995" s="198" t="s">
        <v>236</v>
      </c>
      <c r="F995" s="198" t="s">
        <v>236</v>
      </c>
      <c r="G995" s="198" t="s">
        <v>236</v>
      </c>
      <c r="H995" s="201" t="s">
        <v>236</v>
      </c>
      <c r="I995" s="202" t="s">
        <v>236</v>
      </c>
      <c r="J995" s="202" t="s">
        <v>236</v>
      </c>
      <c r="K995" s="203"/>
      <c r="L995" s="203"/>
      <c r="M995" s="203"/>
      <c r="N995" s="203"/>
      <c r="O995" s="203"/>
      <c r="P995" s="204"/>
      <c r="Q995" s="205"/>
      <c r="R995" s="198" t="s">
        <v>236</v>
      </c>
      <c r="S995" s="206" t="str">
        <f t="shared" ca="1" si="45"/>
        <v/>
      </c>
      <c r="T995" s="206" t="str">
        <f ca="1">IF(B995="","",IF(ISERROR(MATCH($J995,[3]SorP!$B$1:$B$6230,0)),"",INDIRECT("'SorP'!$A$"&amp;MATCH($J995,[3]SorP!$B$1:$B$6230,0))))</f>
        <v/>
      </c>
      <c r="U995" s="207"/>
      <c r="V995" s="208" t="e">
        <f>IF(C995="",NA(),IF(OR(C995="Smelter not listed",C995="Smelter not yet identified"),MATCH($B995&amp;$D995,'[3]Smelter Look-up'!$J:$J,0),MATCH($B995&amp;$C995,'[3]Smelter Look-up'!$J:$J,0)))</f>
        <v>#N/A</v>
      </c>
      <c r="X995" s="83">
        <f t="shared" si="46"/>
        <v>0</v>
      </c>
      <c r="AB995" s="84" t="str">
        <f t="shared" si="47"/>
        <v/>
      </c>
    </row>
    <row r="996" spans="1:28" s="83" customFormat="1" ht="20.25" customHeight="1">
      <c r="A996" s="206"/>
      <c r="B996" s="198" t="s">
        <v>236</v>
      </c>
      <c r="C996" s="199" t="s">
        <v>236</v>
      </c>
      <c r="D996" s="200"/>
      <c r="E996" s="198" t="s">
        <v>236</v>
      </c>
      <c r="F996" s="198" t="s">
        <v>236</v>
      </c>
      <c r="G996" s="198" t="s">
        <v>236</v>
      </c>
      <c r="H996" s="201" t="s">
        <v>236</v>
      </c>
      <c r="I996" s="202" t="s">
        <v>236</v>
      </c>
      <c r="J996" s="202" t="s">
        <v>236</v>
      </c>
      <c r="K996" s="203"/>
      <c r="L996" s="203"/>
      <c r="M996" s="203"/>
      <c r="N996" s="203"/>
      <c r="O996" s="203"/>
      <c r="P996" s="204"/>
      <c r="Q996" s="205"/>
      <c r="R996" s="198" t="s">
        <v>236</v>
      </c>
      <c r="S996" s="206" t="str">
        <f t="shared" ca="1" si="45"/>
        <v/>
      </c>
      <c r="T996" s="206" t="str">
        <f ca="1">IF(B996="","",IF(ISERROR(MATCH($J996,[3]SorP!$B$1:$B$6230,0)),"",INDIRECT("'SorP'!$A$"&amp;MATCH($J996,[3]SorP!$B$1:$B$6230,0))))</f>
        <v/>
      </c>
      <c r="U996" s="207"/>
      <c r="V996" s="208" t="e">
        <f>IF(C996="",NA(),IF(OR(C996="Smelter not listed",C996="Smelter not yet identified"),MATCH($B996&amp;$D996,'[3]Smelter Look-up'!$J:$J,0),MATCH($B996&amp;$C996,'[3]Smelter Look-up'!$J:$J,0)))</f>
        <v>#N/A</v>
      </c>
      <c r="X996" s="83">
        <f t="shared" si="46"/>
        <v>0</v>
      </c>
      <c r="AB996" s="84" t="str">
        <f t="shared" si="47"/>
        <v/>
      </c>
    </row>
    <row r="997" spans="1:28" s="83" customFormat="1" ht="20.25" customHeight="1">
      <c r="A997" s="206"/>
      <c r="B997" s="198" t="s">
        <v>236</v>
      </c>
      <c r="C997" s="199" t="s">
        <v>236</v>
      </c>
      <c r="D997" s="200"/>
      <c r="E997" s="198" t="s">
        <v>236</v>
      </c>
      <c r="F997" s="198" t="s">
        <v>236</v>
      </c>
      <c r="G997" s="198" t="s">
        <v>236</v>
      </c>
      <c r="H997" s="201" t="s">
        <v>236</v>
      </c>
      <c r="I997" s="202" t="s">
        <v>236</v>
      </c>
      <c r="J997" s="202" t="s">
        <v>236</v>
      </c>
      <c r="K997" s="203"/>
      <c r="L997" s="203"/>
      <c r="M997" s="203"/>
      <c r="N997" s="203"/>
      <c r="O997" s="203"/>
      <c r="P997" s="204"/>
      <c r="Q997" s="205"/>
      <c r="R997" s="198" t="s">
        <v>236</v>
      </c>
      <c r="S997" s="206" t="str">
        <f t="shared" ca="1" si="45"/>
        <v/>
      </c>
      <c r="T997" s="206" t="str">
        <f ca="1">IF(B997="","",IF(ISERROR(MATCH($J997,[3]SorP!$B$1:$B$6230,0)),"",INDIRECT("'SorP'!$A$"&amp;MATCH($J997,[3]SorP!$B$1:$B$6230,0))))</f>
        <v/>
      </c>
      <c r="U997" s="207"/>
      <c r="V997" s="208" t="e">
        <f>IF(C997="",NA(),IF(OR(C997="Smelter not listed",C997="Smelter not yet identified"),MATCH($B997&amp;$D997,'[3]Smelter Look-up'!$J:$J,0),MATCH($B997&amp;$C997,'[3]Smelter Look-up'!$J:$J,0)))</f>
        <v>#N/A</v>
      </c>
      <c r="X997" s="83">
        <f t="shared" si="46"/>
        <v>0</v>
      </c>
      <c r="AB997" s="84" t="str">
        <f t="shared" si="47"/>
        <v/>
      </c>
    </row>
    <row r="998" spans="1:28" s="83" customFormat="1" ht="20.25" customHeight="1">
      <c r="A998" s="206"/>
      <c r="B998" s="198" t="s">
        <v>236</v>
      </c>
      <c r="C998" s="199" t="s">
        <v>236</v>
      </c>
      <c r="D998" s="200"/>
      <c r="E998" s="198" t="s">
        <v>236</v>
      </c>
      <c r="F998" s="198" t="s">
        <v>236</v>
      </c>
      <c r="G998" s="198" t="s">
        <v>236</v>
      </c>
      <c r="H998" s="201" t="s">
        <v>236</v>
      </c>
      <c r="I998" s="202" t="s">
        <v>236</v>
      </c>
      <c r="J998" s="202" t="s">
        <v>236</v>
      </c>
      <c r="K998" s="203"/>
      <c r="L998" s="203"/>
      <c r="M998" s="203"/>
      <c r="N998" s="203"/>
      <c r="O998" s="203"/>
      <c r="P998" s="204"/>
      <c r="Q998" s="205"/>
      <c r="R998" s="198" t="s">
        <v>236</v>
      </c>
      <c r="S998" s="206" t="str">
        <f t="shared" ca="1" si="45"/>
        <v/>
      </c>
      <c r="T998" s="206" t="str">
        <f ca="1">IF(B998="","",IF(ISERROR(MATCH($J998,[3]SorP!$B$1:$B$6230,0)),"",INDIRECT("'SorP'!$A$"&amp;MATCH($J998,[3]SorP!$B$1:$B$6230,0))))</f>
        <v/>
      </c>
      <c r="U998" s="207"/>
      <c r="V998" s="208" t="e">
        <f>IF(C998="",NA(),IF(OR(C998="Smelter not listed",C998="Smelter not yet identified"),MATCH($B998&amp;$D998,'[3]Smelter Look-up'!$J:$J,0),MATCH($B998&amp;$C998,'[3]Smelter Look-up'!$J:$J,0)))</f>
        <v>#N/A</v>
      </c>
      <c r="X998" s="83">
        <f t="shared" si="46"/>
        <v>0</v>
      </c>
      <c r="AB998" s="84" t="str">
        <f t="shared" si="47"/>
        <v/>
      </c>
    </row>
    <row r="999" spans="1:28" s="83" customFormat="1" ht="20.25" customHeight="1">
      <c r="A999" s="206"/>
      <c r="B999" s="198" t="s">
        <v>236</v>
      </c>
      <c r="C999" s="199" t="s">
        <v>236</v>
      </c>
      <c r="D999" s="200"/>
      <c r="E999" s="198" t="s">
        <v>236</v>
      </c>
      <c r="F999" s="198" t="s">
        <v>236</v>
      </c>
      <c r="G999" s="198" t="s">
        <v>236</v>
      </c>
      <c r="H999" s="201" t="s">
        <v>236</v>
      </c>
      <c r="I999" s="202" t="s">
        <v>236</v>
      </c>
      <c r="J999" s="202" t="s">
        <v>236</v>
      </c>
      <c r="K999" s="203"/>
      <c r="L999" s="203"/>
      <c r="M999" s="203"/>
      <c r="N999" s="203"/>
      <c r="O999" s="203"/>
      <c r="P999" s="204"/>
      <c r="Q999" s="205"/>
      <c r="R999" s="198" t="s">
        <v>236</v>
      </c>
      <c r="S999" s="206" t="str">
        <f t="shared" ca="1" si="45"/>
        <v/>
      </c>
      <c r="T999" s="206" t="str">
        <f ca="1">IF(B999="","",IF(ISERROR(MATCH($J999,[3]SorP!$B$1:$B$6230,0)),"",INDIRECT("'SorP'!$A$"&amp;MATCH($J999,[3]SorP!$B$1:$B$6230,0))))</f>
        <v/>
      </c>
      <c r="U999" s="207"/>
      <c r="V999" s="208" t="e">
        <f>IF(C999="",NA(),IF(OR(C999="Smelter not listed",C999="Smelter not yet identified"),MATCH($B999&amp;$D999,'[3]Smelter Look-up'!$J:$J,0),MATCH($B999&amp;$C999,'[3]Smelter Look-up'!$J:$J,0)))</f>
        <v>#N/A</v>
      </c>
      <c r="X999" s="83">
        <f t="shared" si="46"/>
        <v>0</v>
      </c>
      <c r="AB999" s="84" t="str">
        <f t="shared" si="47"/>
        <v/>
      </c>
    </row>
    <row r="1000" spans="1:28" s="83" customFormat="1" ht="20.25" customHeight="1">
      <c r="A1000" s="206"/>
      <c r="B1000" s="198" t="s">
        <v>236</v>
      </c>
      <c r="C1000" s="199" t="s">
        <v>236</v>
      </c>
      <c r="D1000" s="200"/>
      <c r="E1000" s="198" t="s">
        <v>236</v>
      </c>
      <c r="F1000" s="198" t="s">
        <v>236</v>
      </c>
      <c r="G1000" s="198" t="s">
        <v>236</v>
      </c>
      <c r="H1000" s="201" t="s">
        <v>236</v>
      </c>
      <c r="I1000" s="202" t="s">
        <v>236</v>
      </c>
      <c r="J1000" s="202" t="s">
        <v>236</v>
      </c>
      <c r="K1000" s="203"/>
      <c r="L1000" s="203"/>
      <c r="M1000" s="203"/>
      <c r="N1000" s="203"/>
      <c r="O1000" s="203"/>
      <c r="P1000" s="204"/>
      <c r="Q1000" s="205"/>
      <c r="R1000" s="198" t="s">
        <v>236</v>
      </c>
      <c r="S1000" s="206" t="str">
        <f t="shared" ref="S1000:S1063" ca="1" si="48">IF(B1000="","",IF(ISERROR(MATCH($E1000,CL,0)),"Unknown",INDIRECT("'C'!$A$"&amp;MATCH($E1000,CL,0)+1)))</f>
        <v/>
      </c>
      <c r="T1000" s="206" t="str">
        <f ca="1">IF(B1000="","",IF(ISERROR(MATCH($J1000,[3]SorP!$B$1:$B$6230,0)),"",INDIRECT("'SorP'!$A$"&amp;MATCH($J1000,[3]SorP!$B$1:$B$6230,0))))</f>
        <v/>
      </c>
      <c r="U1000" s="207"/>
      <c r="V1000" s="208" t="e">
        <f>IF(C1000="",NA(),IF(OR(C1000="Smelter not listed",C1000="Smelter not yet identified"),MATCH($B1000&amp;$D1000,'[3]Smelter Look-up'!$J:$J,0),MATCH($B1000&amp;$C1000,'[3]Smelter Look-up'!$J:$J,0)))</f>
        <v>#N/A</v>
      </c>
      <c r="X1000" s="83">
        <f t="shared" si="46"/>
        <v>0</v>
      </c>
      <c r="AB1000" s="84" t="str">
        <f t="shared" si="47"/>
        <v/>
      </c>
    </row>
    <row r="1001" spans="1:28" s="83" customFormat="1" ht="20.25" customHeight="1">
      <c r="A1001" s="206"/>
      <c r="B1001" s="198" t="s">
        <v>236</v>
      </c>
      <c r="C1001" s="199" t="s">
        <v>236</v>
      </c>
      <c r="D1001" s="200"/>
      <c r="E1001" s="198" t="s">
        <v>236</v>
      </c>
      <c r="F1001" s="198" t="s">
        <v>236</v>
      </c>
      <c r="G1001" s="198" t="s">
        <v>236</v>
      </c>
      <c r="H1001" s="201" t="s">
        <v>236</v>
      </c>
      <c r="I1001" s="202" t="s">
        <v>236</v>
      </c>
      <c r="J1001" s="202" t="s">
        <v>236</v>
      </c>
      <c r="K1001" s="203"/>
      <c r="L1001" s="203"/>
      <c r="M1001" s="203"/>
      <c r="N1001" s="203"/>
      <c r="O1001" s="203"/>
      <c r="P1001" s="204"/>
      <c r="Q1001" s="205"/>
      <c r="R1001" s="198" t="s">
        <v>236</v>
      </c>
      <c r="S1001" s="206" t="str">
        <f t="shared" ca="1" si="48"/>
        <v/>
      </c>
      <c r="T1001" s="206" t="str">
        <f ca="1">IF(B1001="","",IF(ISERROR(MATCH($J1001,[3]SorP!$B$1:$B$6230,0)),"",INDIRECT("'SorP'!$A$"&amp;MATCH($J1001,[3]SorP!$B$1:$B$6230,0))))</f>
        <v/>
      </c>
      <c r="U1001" s="207"/>
      <c r="V1001" s="208" t="e">
        <f>IF(C1001="",NA(),IF(OR(C1001="Smelter not listed",C1001="Smelter not yet identified"),MATCH($B1001&amp;$D1001,'[3]Smelter Look-up'!$J:$J,0),MATCH($B1001&amp;$C1001,'[3]Smelter Look-up'!$J:$J,0)))</f>
        <v>#N/A</v>
      </c>
      <c r="X1001" s="83">
        <f t="shared" si="46"/>
        <v>0</v>
      </c>
      <c r="AB1001" s="84" t="str">
        <f t="shared" si="47"/>
        <v/>
      </c>
    </row>
    <row r="1002" spans="1:28" s="83" customFormat="1" ht="20.25" customHeight="1">
      <c r="A1002" s="206"/>
      <c r="B1002" s="198" t="s">
        <v>236</v>
      </c>
      <c r="C1002" s="199" t="s">
        <v>236</v>
      </c>
      <c r="D1002" s="200"/>
      <c r="E1002" s="198" t="s">
        <v>236</v>
      </c>
      <c r="F1002" s="198" t="s">
        <v>236</v>
      </c>
      <c r="G1002" s="198" t="s">
        <v>236</v>
      </c>
      <c r="H1002" s="201" t="s">
        <v>236</v>
      </c>
      <c r="I1002" s="202" t="s">
        <v>236</v>
      </c>
      <c r="J1002" s="202" t="s">
        <v>236</v>
      </c>
      <c r="K1002" s="203"/>
      <c r="L1002" s="203"/>
      <c r="M1002" s="203"/>
      <c r="N1002" s="203"/>
      <c r="O1002" s="203"/>
      <c r="P1002" s="204"/>
      <c r="Q1002" s="205"/>
      <c r="R1002" s="198" t="s">
        <v>236</v>
      </c>
      <c r="S1002" s="206" t="str">
        <f t="shared" ca="1" si="48"/>
        <v/>
      </c>
      <c r="T1002" s="206" t="str">
        <f ca="1">IF(B1002="","",IF(ISERROR(MATCH($J1002,[3]SorP!$B$1:$B$6230,0)),"",INDIRECT("'SorP'!$A$"&amp;MATCH($J1002,[3]SorP!$B$1:$B$6230,0))))</f>
        <v/>
      </c>
      <c r="U1002" s="207"/>
      <c r="V1002" s="208" t="e">
        <f>IF(C1002="",NA(),IF(OR(C1002="Smelter not listed",C1002="Smelter not yet identified"),MATCH($B1002&amp;$D1002,'[3]Smelter Look-up'!$J:$J,0),MATCH($B1002&amp;$C1002,'[3]Smelter Look-up'!$J:$J,0)))</f>
        <v>#N/A</v>
      </c>
      <c r="X1002" s="83">
        <f t="shared" si="46"/>
        <v>0</v>
      </c>
      <c r="AB1002" s="84" t="str">
        <f t="shared" si="47"/>
        <v/>
      </c>
    </row>
    <row r="1003" spans="1:28" s="83" customFormat="1" ht="20.25" customHeight="1">
      <c r="A1003" s="206"/>
      <c r="B1003" s="198" t="s">
        <v>236</v>
      </c>
      <c r="C1003" s="199" t="s">
        <v>236</v>
      </c>
      <c r="D1003" s="200"/>
      <c r="E1003" s="198" t="s">
        <v>236</v>
      </c>
      <c r="F1003" s="198" t="s">
        <v>236</v>
      </c>
      <c r="G1003" s="198" t="s">
        <v>236</v>
      </c>
      <c r="H1003" s="201" t="s">
        <v>236</v>
      </c>
      <c r="I1003" s="202" t="s">
        <v>236</v>
      </c>
      <c r="J1003" s="202" t="s">
        <v>236</v>
      </c>
      <c r="K1003" s="203"/>
      <c r="L1003" s="203"/>
      <c r="M1003" s="203"/>
      <c r="N1003" s="203"/>
      <c r="O1003" s="203"/>
      <c r="P1003" s="204"/>
      <c r="Q1003" s="205"/>
      <c r="R1003" s="198" t="s">
        <v>236</v>
      </c>
      <c r="S1003" s="206" t="str">
        <f t="shared" ca="1" si="48"/>
        <v/>
      </c>
      <c r="T1003" s="206" t="str">
        <f ca="1">IF(B1003="","",IF(ISERROR(MATCH($J1003,[3]SorP!$B$1:$B$6230,0)),"",INDIRECT("'SorP'!$A$"&amp;MATCH($J1003,[3]SorP!$B$1:$B$6230,0))))</f>
        <v/>
      </c>
      <c r="U1003" s="207"/>
      <c r="V1003" s="208" t="e">
        <f>IF(C1003="",NA(),IF(OR(C1003="Smelter not listed",C1003="Smelter not yet identified"),MATCH($B1003&amp;$D1003,'[3]Smelter Look-up'!$J:$J,0),MATCH($B1003&amp;$C1003,'[3]Smelter Look-up'!$J:$J,0)))</f>
        <v>#N/A</v>
      </c>
      <c r="X1003" s="83">
        <f t="shared" si="46"/>
        <v>0</v>
      </c>
      <c r="AB1003" s="84" t="str">
        <f t="shared" si="47"/>
        <v/>
      </c>
    </row>
    <row r="1004" spans="1:28" s="83" customFormat="1" ht="20.25" customHeight="1">
      <c r="A1004" s="206"/>
      <c r="B1004" s="198" t="s">
        <v>236</v>
      </c>
      <c r="C1004" s="199" t="s">
        <v>236</v>
      </c>
      <c r="D1004" s="200"/>
      <c r="E1004" s="198" t="s">
        <v>236</v>
      </c>
      <c r="F1004" s="198" t="s">
        <v>236</v>
      </c>
      <c r="G1004" s="198" t="s">
        <v>236</v>
      </c>
      <c r="H1004" s="201" t="s">
        <v>236</v>
      </c>
      <c r="I1004" s="202" t="s">
        <v>236</v>
      </c>
      <c r="J1004" s="202" t="s">
        <v>236</v>
      </c>
      <c r="K1004" s="203"/>
      <c r="L1004" s="203"/>
      <c r="M1004" s="203"/>
      <c r="N1004" s="203"/>
      <c r="O1004" s="203"/>
      <c r="P1004" s="204"/>
      <c r="Q1004" s="205"/>
      <c r="R1004" s="198" t="s">
        <v>236</v>
      </c>
      <c r="S1004" s="206" t="str">
        <f t="shared" ca="1" si="48"/>
        <v/>
      </c>
      <c r="T1004" s="206" t="str">
        <f ca="1">IF(B1004="","",IF(ISERROR(MATCH($J1004,[3]SorP!$B$1:$B$6230,0)),"",INDIRECT("'SorP'!$A$"&amp;MATCH($J1004,[3]SorP!$B$1:$B$6230,0))))</f>
        <v/>
      </c>
      <c r="U1004" s="207"/>
      <c r="V1004" s="208" t="e">
        <f>IF(C1004="",NA(),IF(OR(C1004="Smelter not listed",C1004="Smelter not yet identified"),MATCH($B1004&amp;$D1004,'[3]Smelter Look-up'!$J:$J,0),MATCH($B1004&amp;$C1004,'[3]Smelter Look-up'!$J:$J,0)))</f>
        <v>#N/A</v>
      </c>
      <c r="X1004" s="83">
        <f t="shared" si="46"/>
        <v>0</v>
      </c>
      <c r="AB1004" s="84" t="str">
        <f t="shared" si="47"/>
        <v/>
      </c>
    </row>
    <row r="1005" spans="1:28" s="83" customFormat="1" ht="20.25" customHeight="1">
      <c r="A1005" s="206"/>
      <c r="B1005" s="198" t="s">
        <v>236</v>
      </c>
      <c r="C1005" s="199" t="s">
        <v>236</v>
      </c>
      <c r="D1005" s="200"/>
      <c r="E1005" s="198" t="s">
        <v>236</v>
      </c>
      <c r="F1005" s="198" t="s">
        <v>236</v>
      </c>
      <c r="G1005" s="198" t="s">
        <v>236</v>
      </c>
      <c r="H1005" s="201" t="s">
        <v>236</v>
      </c>
      <c r="I1005" s="202" t="s">
        <v>236</v>
      </c>
      <c r="J1005" s="202" t="s">
        <v>236</v>
      </c>
      <c r="K1005" s="203"/>
      <c r="L1005" s="203"/>
      <c r="M1005" s="203"/>
      <c r="N1005" s="203"/>
      <c r="O1005" s="203"/>
      <c r="P1005" s="204"/>
      <c r="Q1005" s="205"/>
      <c r="R1005" s="198" t="s">
        <v>236</v>
      </c>
      <c r="S1005" s="206" t="str">
        <f t="shared" ca="1" si="48"/>
        <v/>
      </c>
      <c r="T1005" s="206" t="str">
        <f ca="1">IF(B1005="","",IF(ISERROR(MATCH($J1005,[3]SorP!$B$1:$B$6230,0)),"",INDIRECT("'SorP'!$A$"&amp;MATCH($J1005,[3]SorP!$B$1:$B$6230,0))))</f>
        <v/>
      </c>
      <c r="U1005" s="207"/>
      <c r="V1005" s="208" t="e">
        <f>IF(C1005="",NA(),IF(OR(C1005="Smelter not listed",C1005="Smelter not yet identified"),MATCH($B1005&amp;$D1005,'[3]Smelter Look-up'!$J:$J,0),MATCH($B1005&amp;$C1005,'[3]Smelter Look-up'!$J:$J,0)))</f>
        <v>#N/A</v>
      </c>
      <c r="X1005" s="83">
        <f t="shared" si="46"/>
        <v>0</v>
      </c>
      <c r="AB1005" s="84" t="str">
        <f t="shared" si="47"/>
        <v/>
      </c>
    </row>
    <row r="1006" spans="1:28" s="83" customFormat="1" ht="20.25" customHeight="1">
      <c r="A1006" s="206"/>
      <c r="B1006" s="198" t="s">
        <v>236</v>
      </c>
      <c r="C1006" s="199" t="s">
        <v>236</v>
      </c>
      <c r="D1006" s="200"/>
      <c r="E1006" s="198" t="s">
        <v>236</v>
      </c>
      <c r="F1006" s="198" t="s">
        <v>236</v>
      </c>
      <c r="G1006" s="198" t="s">
        <v>236</v>
      </c>
      <c r="H1006" s="201" t="s">
        <v>236</v>
      </c>
      <c r="I1006" s="202" t="s">
        <v>236</v>
      </c>
      <c r="J1006" s="202" t="s">
        <v>236</v>
      </c>
      <c r="K1006" s="203"/>
      <c r="L1006" s="203"/>
      <c r="M1006" s="203"/>
      <c r="N1006" s="203"/>
      <c r="O1006" s="203"/>
      <c r="P1006" s="204"/>
      <c r="Q1006" s="205"/>
      <c r="R1006" s="198" t="s">
        <v>236</v>
      </c>
      <c r="S1006" s="206" t="str">
        <f t="shared" ca="1" si="48"/>
        <v/>
      </c>
      <c r="T1006" s="206" t="str">
        <f ca="1">IF(B1006="","",IF(ISERROR(MATCH($J1006,[3]SorP!$B$1:$B$6230,0)),"",INDIRECT("'SorP'!$A$"&amp;MATCH($J1006,[3]SorP!$B$1:$B$6230,0))))</f>
        <v/>
      </c>
      <c r="U1006" s="207"/>
      <c r="V1006" s="208" t="e">
        <f>IF(C1006="",NA(),IF(OR(C1006="Smelter not listed",C1006="Smelter not yet identified"),MATCH($B1006&amp;$D1006,'[3]Smelter Look-up'!$J:$J,0),MATCH($B1006&amp;$C1006,'[3]Smelter Look-up'!$J:$J,0)))</f>
        <v>#N/A</v>
      </c>
      <c r="X1006" s="83">
        <f t="shared" si="46"/>
        <v>0</v>
      </c>
      <c r="AB1006" s="84" t="str">
        <f t="shared" si="47"/>
        <v/>
      </c>
    </row>
    <row r="1007" spans="1:28" s="83" customFormat="1" ht="20.25" customHeight="1">
      <c r="A1007" s="206"/>
      <c r="B1007" s="198" t="s">
        <v>236</v>
      </c>
      <c r="C1007" s="199" t="s">
        <v>236</v>
      </c>
      <c r="D1007" s="200"/>
      <c r="E1007" s="198" t="s">
        <v>236</v>
      </c>
      <c r="F1007" s="198" t="s">
        <v>236</v>
      </c>
      <c r="G1007" s="198" t="s">
        <v>236</v>
      </c>
      <c r="H1007" s="201" t="s">
        <v>236</v>
      </c>
      <c r="I1007" s="202" t="s">
        <v>236</v>
      </c>
      <c r="J1007" s="202" t="s">
        <v>236</v>
      </c>
      <c r="K1007" s="203"/>
      <c r="L1007" s="203"/>
      <c r="M1007" s="203"/>
      <c r="N1007" s="203"/>
      <c r="O1007" s="203"/>
      <c r="P1007" s="204"/>
      <c r="Q1007" s="205"/>
      <c r="R1007" s="198" t="s">
        <v>236</v>
      </c>
      <c r="S1007" s="206" t="str">
        <f t="shared" ca="1" si="48"/>
        <v/>
      </c>
      <c r="T1007" s="206" t="str">
        <f ca="1">IF(B1007="","",IF(ISERROR(MATCH($J1007,[3]SorP!$B$1:$B$6230,0)),"",INDIRECT("'SorP'!$A$"&amp;MATCH($J1007,[3]SorP!$B$1:$B$6230,0))))</f>
        <v/>
      </c>
      <c r="U1007" s="207"/>
      <c r="V1007" s="208" t="e">
        <f>IF(C1007="",NA(),IF(OR(C1007="Smelter not listed",C1007="Smelter not yet identified"),MATCH($B1007&amp;$D1007,'[3]Smelter Look-up'!$J:$J,0),MATCH($B1007&amp;$C1007,'[3]Smelter Look-up'!$J:$J,0)))</f>
        <v>#N/A</v>
      </c>
      <c r="X1007" s="83">
        <f t="shared" si="46"/>
        <v>0</v>
      </c>
      <c r="AB1007" s="84" t="str">
        <f t="shared" si="47"/>
        <v/>
      </c>
    </row>
    <row r="1008" spans="1:28" s="83" customFormat="1" ht="20.25" customHeight="1">
      <c r="A1008" s="206"/>
      <c r="B1008" s="198" t="s">
        <v>236</v>
      </c>
      <c r="C1008" s="199" t="s">
        <v>236</v>
      </c>
      <c r="D1008" s="200"/>
      <c r="E1008" s="198" t="s">
        <v>236</v>
      </c>
      <c r="F1008" s="198" t="s">
        <v>236</v>
      </c>
      <c r="G1008" s="198" t="s">
        <v>236</v>
      </c>
      <c r="H1008" s="201" t="s">
        <v>236</v>
      </c>
      <c r="I1008" s="202" t="s">
        <v>236</v>
      </c>
      <c r="J1008" s="202" t="s">
        <v>236</v>
      </c>
      <c r="K1008" s="203"/>
      <c r="L1008" s="203"/>
      <c r="M1008" s="203"/>
      <c r="N1008" s="203"/>
      <c r="O1008" s="203"/>
      <c r="P1008" s="204"/>
      <c r="Q1008" s="205"/>
      <c r="R1008" s="198" t="s">
        <v>236</v>
      </c>
      <c r="S1008" s="206" t="str">
        <f t="shared" ca="1" si="48"/>
        <v/>
      </c>
      <c r="T1008" s="206" t="str">
        <f ca="1">IF(B1008="","",IF(ISERROR(MATCH($J1008,[3]SorP!$B$1:$B$6230,0)),"",INDIRECT("'SorP'!$A$"&amp;MATCH($J1008,[3]SorP!$B$1:$B$6230,0))))</f>
        <v/>
      </c>
      <c r="U1008" s="207"/>
      <c r="V1008" s="208" t="e">
        <f>IF(C1008="",NA(),IF(OR(C1008="Smelter not listed",C1008="Smelter not yet identified"),MATCH($B1008&amp;$D1008,'[3]Smelter Look-up'!$J:$J,0),MATCH($B1008&amp;$C1008,'[3]Smelter Look-up'!$J:$J,0)))</f>
        <v>#N/A</v>
      </c>
      <c r="X1008" s="83">
        <f t="shared" si="46"/>
        <v>0</v>
      </c>
      <c r="AB1008" s="84" t="str">
        <f t="shared" si="47"/>
        <v/>
      </c>
    </row>
    <row r="1009" spans="1:28" s="83" customFormat="1" ht="20.25" customHeight="1">
      <c r="A1009" s="206"/>
      <c r="B1009" s="198" t="s">
        <v>236</v>
      </c>
      <c r="C1009" s="199" t="s">
        <v>236</v>
      </c>
      <c r="D1009" s="200"/>
      <c r="E1009" s="198" t="s">
        <v>236</v>
      </c>
      <c r="F1009" s="198" t="s">
        <v>236</v>
      </c>
      <c r="G1009" s="198" t="s">
        <v>236</v>
      </c>
      <c r="H1009" s="201" t="s">
        <v>236</v>
      </c>
      <c r="I1009" s="202" t="s">
        <v>236</v>
      </c>
      <c r="J1009" s="202" t="s">
        <v>236</v>
      </c>
      <c r="K1009" s="203"/>
      <c r="L1009" s="203"/>
      <c r="M1009" s="203"/>
      <c r="N1009" s="203"/>
      <c r="O1009" s="203"/>
      <c r="P1009" s="204"/>
      <c r="Q1009" s="205"/>
      <c r="R1009" s="198" t="s">
        <v>236</v>
      </c>
      <c r="S1009" s="206" t="str">
        <f t="shared" ca="1" si="48"/>
        <v/>
      </c>
      <c r="T1009" s="206" t="str">
        <f ca="1">IF(B1009="","",IF(ISERROR(MATCH($J1009,[3]SorP!$B$1:$B$6230,0)),"",INDIRECT("'SorP'!$A$"&amp;MATCH($J1009,[3]SorP!$B$1:$B$6230,0))))</f>
        <v/>
      </c>
      <c r="U1009" s="207"/>
      <c r="V1009" s="208" t="e">
        <f>IF(C1009="",NA(),IF(OR(C1009="Smelter not listed",C1009="Smelter not yet identified"),MATCH($B1009&amp;$D1009,'[3]Smelter Look-up'!$J:$J,0),MATCH($B1009&amp;$C1009,'[3]Smelter Look-up'!$J:$J,0)))</f>
        <v>#N/A</v>
      </c>
      <c r="X1009" s="83">
        <f t="shared" si="46"/>
        <v>0</v>
      </c>
      <c r="AB1009" s="84" t="str">
        <f t="shared" si="47"/>
        <v/>
      </c>
    </row>
    <row r="1010" spans="1:28" s="83" customFormat="1" ht="20.25" customHeight="1">
      <c r="A1010" s="206"/>
      <c r="B1010" s="198" t="s">
        <v>236</v>
      </c>
      <c r="C1010" s="199" t="s">
        <v>236</v>
      </c>
      <c r="D1010" s="200"/>
      <c r="E1010" s="198" t="s">
        <v>236</v>
      </c>
      <c r="F1010" s="198" t="s">
        <v>236</v>
      </c>
      <c r="G1010" s="198" t="s">
        <v>236</v>
      </c>
      <c r="H1010" s="201" t="s">
        <v>236</v>
      </c>
      <c r="I1010" s="202" t="s">
        <v>236</v>
      </c>
      <c r="J1010" s="202" t="s">
        <v>236</v>
      </c>
      <c r="K1010" s="203"/>
      <c r="L1010" s="203"/>
      <c r="M1010" s="203"/>
      <c r="N1010" s="203"/>
      <c r="O1010" s="203"/>
      <c r="P1010" s="204"/>
      <c r="Q1010" s="205"/>
      <c r="R1010" s="198" t="s">
        <v>236</v>
      </c>
      <c r="S1010" s="206" t="str">
        <f t="shared" ca="1" si="48"/>
        <v/>
      </c>
      <c r="T1010" s="206" t="str">
        <f ca="1">IF(B1010="","",IF(ISERROR(MATCH($J1010,[3]SorP!$B$1:$B$6230,0)),"",INDIRECT("'SorP'!$A$"&amp;MATCH($J1010,[3]SorP!$B$1:$B$6230,0))))</f>
        <v/>
      </c>
      <c r="U1010" s="207"/>
      <c r="V1010" s="208" t="e">
        <f>IF(C1010="",NA(),IF(OR(C1010="Smelter not listed",C1010="Smelter not yet identified"),MATCH($B1010&amp;$D1010,'[3]Smelter Look-up'!$J:$J,0),MATCH($B1010&amp;$C1010,'[3]Smelter Look-up'!$J:$J,0)))</f>
        <v>#N/A</v>
      </c>
      <c r="X1010" s="83">
        <f t="shared" si="46"/>
        <v>0</v>
      </c>
      <c r="AB1010" s="84" t="str">
        <f t="shared" si="47"/>
        <v/>
      </c>
    </row>
    <row r="1011" spans="1:28" s="83" customFormat="1" ht="20.25" customHeight="1">
      <c r="A1011" s="206"/>
      <c r="B1011" s="198" t="s">
        <v>236</v>
      </c>
      <c r="C1011" s="199" t="s">
        <v>236</v>
      </c>
      <c r="D1011" s="200"/>
      <c r="E1011" s="198" t="s">
        <v>236</v>
      </c>
      <c r="F1011" s="198" t="s">
        <v>236</v>
      </c>
      <c r="G1011" s="198" t="s">
        <v>236</v>
      </c>
      <c r="H1011" s="201" t="s">
        <v>236</v>
      </c>
      <c r="I1011" s="202" t="s">
        <v>236</v>
      </c>
      <c r="J1011" s="202" t="s">
        <v>236</v>
      </c>
      <c r="K1011" s="203"/>
      <c r="L1011" s="203"/>
      <c r="M1011" s="203"/>
      <c r="N1011" s="203"/>
      <c r="O1011" s="203"/>
      <c r="P1011" s="204"/>
      <c r="Q1011" s="205"/>
      <c r="R1011" s="198" t="s">
        <v>236</v>
      </c>
      <c r="S1011" s="206" t="str">
        <f t="shared" ca="1" si="48"/>
        <v/>
      </c>
      <c r="T1011" s="206" t="str">
        <f ca="1">IF(B1011="","",IF(ISERROR(MATCH($J1011,[3]SorP!$B$1:$B$6230,0)),"",INDIRECT("'SorP'!$A$"&amp;MATCH($J1011,[3]SorP!$B$1:$B$6230,0))))</f>
        <v/>
      </c>
      <c r="U1011" s="207"/>
      <c r="V1011" s="208" t="e">
        <f>IF(C1011="",NA(),IF(OR(C1011="Smelter not listed",C1011="Smelter not yet identified"),MATCH($B1011&amp;$D1011,'[3]Smelter Look-up'!$J:$J,0),MATCH($B1011&amp;$C1011,'[3]Smelter Look-up'!$J:$J,0)))</f>
        <v>#N/A</v>
      </c>
      <c r="X1011" s="83">
        <f t="shared" si="46"/>
        <v>0</v>
      </c>
      <c r="AB1011" s="84" t="str">
        <f t="shared" si="47"/>
        <v/>
      </c>
    </row>
    <row r="1012" spans="1:28" s="83" customFormat="1" ht="20.25" customHeight="1">
      <c r="A1012" s="206"/>
      <c r="B1012" s="198" t="s">
        <v>236</v>
      </c>
      <c r="C1012" s="199" t="s">
        <v>236</v>
      </c>
      <c r="D1012" s="200"/>
      <c r="E1012" s="198" t="s">
        <v>236</v>
      </c>
      <c r="F1012" s="198" t="s">
        <v>236</v>
      </c>
      <c r="G1012" s="198" t="s">
        <v>236</v>
      </c>
      <c r="H1012" s="201" t="s">
        <v>236</v>
      </c>
      <c r="I1012" s="202" t="s">
        <v>236</v>
      </c>
      <c r="J1012" s="202" t="s">
        <v>236</v>
      </c>
      <c r="K1012" s="203"/>
      <c r="L1012" s="203"/>
      <c r="M1012" s="203"/>
      <c r="N1012" s="203"/>
      <c r="O1012" s="203"/>
      <c r="P1012" s="204"/>
      <c r="Q1012" s="205"/>
      <c r="R1012" s="198" t="s">
        <v>236</v>
      </c>
      <c r="S1012" s="206" t="str">
        <f t="shared" ca="1" si="48"/>
        <v/>
      </c>
      <c r="T1012" s="206" t="str">
        <f ca="1">IF(B1012="","",IF(ISERROR(MATCH($J1012,[3]SorP!$B$1:$B$6230,0)),"",INDIRECT("'SorP'!$A$"&amp;MATCH($J1012,[3]SorP!$B$1:$B$6230,0))))</f>
        <v/>
      </c>
      <c r="U1012" s="207"/>
      <c r="V1012" s="208" t="e">
        <f>IF(C1012="",NA(),IF(OR(C1012="Smelter not listed",C1012="Smelter not yet identified"),MATCH($B1012&amp;$D1012,'[3]Smelter Look-up'!$J:$J,0),MATCH($B1012&amp;$C1012,'[3]Smelter Look-up'!$J:$J,0)))</f>
        <v>#N/A</v>
      </c>
      <c r="X1012" s="83">
        <f t="shared" si="46"/>
        <v>0</v>
      </c>
      <c r="AB1012" s="84" t="str">
        <f t="shared" si="47"/>
        <v/>
      </c>
    </row>
    <row r="1013" spans="1:28" s="83" customFormat="1" ht="20.25" customHeight="1">
      <c r="A1013" s="206"/>
      <c r="B1013" s="198" t="s">
        <v>236</v>
      </c>
      <c r="C1013" s="199" t="s">
        <v>236</v>
      </c>
      <c r="D1013" s="200"/>
      <c r="E1013" s="198" t="s">
        <v>236</v>
      </c>
      <c r="F1013" s="198" t="s">
        <v>236</v>
      </c>
      <c r="G1013" s="198" t="s">
        <v>236</v>
      </c>
      <c r="H1013" s="201" t="s">
        <v>236</v>
      </c>
      <c r="I1013" s="202" t="s">
        <v>236</v>
      </c>
      <c r="J1013" s="202" t="s">
        <v>236</v>
      </c>
      <c r="K1013" s="203"/>
      <c r="L1013" s="203"/>
      <c r="M1013" s="203"/>
      <c r="N1013" s="203"/>
      <c r="O1013" s="203"/>
      <c r="P1013" s="204"/>
      <c r="Q1013" s="205"/>
      <c r="R1013" s="198" t="s">
        <v>236</v>
      </c>
      <c r="S1013" s="206" t="str">
        <f t="shared" ca="1" si="48"/>
        <v/>
      </c>
      <c r="T1013" s="206" t="str">
        <f ca="1">IF(B1013="","",IF(ISERROR(MATCH($J1013,[3]SorP!$B$1:$B$6230,0)),"",INDIRECT("'SorP'!$A$"&amp;MATCH($J1013,[3]SorP!$B$1:$B$6230,0))))</f>
        <v/>
      </c>
      <c r="U1013" s="207"/>
      <c r="V1013" s="208" t="e">
        <f>IF(C1013="",NA(),IF(OR(C1013="Smelter not listed",C1013="Smelter not yet identified"),MATCH($B1013&amp;$D1013,'[3]Smelter Look-up'!$J:$J,0),MATCH($B1013&amp;$C1013,'[3]Smelter Look-up'!$J:$J,0)))</f>
        <v>#N/A</v>
      </c>
      <c r="X1013" s="83">
        <f t="shared" si="46"/>
        <v>0</v>
      </c>
      <c r="AB1013" s="84" t="str">
        <f t="shared" si="47"/>
        <v/>
      </c>
    </row>
    <row r="1014" spans="1:28" s="83" customFormat="1" ht="20.25" customHeight="1">
      <c r="A1014" s="206"/>
      <c r="B1014" s="198" t="s">
        <v>236</v>
      </c>
      <c r="C1014" s="199" t="s">
        <v>236</v>
      </c>
      <c r="D1014" s="200"/>
      <c r="E1014" s="198" t="s">
        <v>236</v>
      </c>
      <c r="F1014" s="198" t="s">
        <v>236</v>
      </c>
      <c r="G1014" s="198" t="s">
        <v>236</v>
      </c>
      <c r="H1014" s="201" t="s">
        <v>236</v>
      </c>
      <c r="I1014" s="202" t="s">
        <v>236</v>
      </c>
      <c r="J1014" s="202" t="s">
        <v>236</v>
      </c>
      <c r="K1014" s="203"/>
      <c r="L1014" s="203"/>
      <c r="M1014" s="203"/>
      <c r="N1014" s="203"/>
      <c r="O1014" s="203"/>
      <c r="P1014" s="204"/>
      <c r="Q1014" s="205"/>
      <c r="R1014" s="198" t="s">
        <v>236</v>
      </c>
      <c r="S1014" s="206" t="str">
        <f t="shared" ca="1" si="48"/>
        <v/>
      </c>
      <c r="T1014" s="206" t="str">
        <f ca="1">IF(B1014="","",IF(ISERROR(MATCH($J1014,[3]SorP!$B$1:$B$6230,0)),"",INDIRECT("'SorP'!$A$"&amp;MATCH($J1014,[3]SorP!$B$1:$B$6230,0))))</f>
        <v/>
      </c>
      <c r="U1014" s="207"/>
      <c r="V1014" s="208" t="e">
        <f>IF(C1014="",NA(),IF(OR(C1014="Smelter not listed",C1014="Smelter not yet identified"),MATCH($B1014&amp;$D1014,'[3]Smelter Look-up'!$J:$J,0),MATCH($B1014&amp;$C1014,'[3]Smelter Look-up'!$J:$J,0)))</f>
        <v>#N/A</v>
      </c>
      <c r="X1014" s="83">
        <f t="shared" si="46"/>
        <v>0</v>
      </c>
      <c r="AB1014" s="84" t="str">
        <f t="shared" si="47"/>
        <v/>
      </c>
    </row>
    <row r="1015" spans="1:28" s="83" customFormat="1" ht="20.25" customHeight="1">
      <c r="A1015" s="206"/>
      <c r="B1015" s="198" t="s">
        <v>236</v>
      </c>
      <c r="C1015" s="199" t="s">
        <v>236</v>
      </c>
      <c r="D1015" s="200"/>
      <c r="E1015" s="198" t="s">
        <v>236</v>
      </c>
      <c r="F1015" s="198" t="s">
        <v>236</v>
      </c>
      <c r="G1015" s="198" t="s">
        <v>236</v>
      </c>
      <c r="H1015" s="201" t="s">
        <v>236</v>
      </c>
      <c r="I1015" s="202" t="s">
        <v>236</v>
      </c>
      <c r="J1015" s="202" t="s">
        <v>236</v>
      </c>
      <c r="K1015" s="203"/>
      <c r="L1015" s="203"/>
      <c r="M1015" s="203"/>
      <c r="N1015" s="203"/>
      <c r="O1015" s="203"/>
      <c r="P1015" s="204"/>
      <c r="Q1015" s="205"/>
      <c r="R1015" s="198" t="s">
        <v>236</v>
      </c>
      <c r="S1015" s="206" t="str">
        <f t="shared" ca="1" si="48"/>
        <v/>
      </c>
      <c r="T1015" s="206" t="str">
        <f ca="1">IF(B1015="","",IF(ISERROR(MATCH($J1015,[3]SorP!$B$1:$B$6230,0)),"",INDIRECT("'SorP'!$A$"&amp;MATCH($J1015,[3]SorP!$B$1:$B$6230,0))))</f>
        <v/>
      </c>
      <c r="U1015" s="207"/>
      <c r="V1015" s="208" t="e">
        <f>IF(C1015="",NA(),IF(OR(C1015="Smelter not listed",C1015="Smelter not yet identified"),MATCH($B1015&amp;$D1015,'[3]Smelter Look-up'!$J:$J,0),MATCH($B1015&amp;$C1015,'[3]Smelter Look-up'!$J:$J,0)))</f>
        <v>#N/A</v>
      </c>
      <c r="X1015" s="83">
        <f t="shared" si="46"/>
        <v>0</v>
      </c>
      <c r="AB1015" s="84" t="str">
        <f t="shared" si="47"/>
        <v/>
      </c>
    </row>
    <row r="1016" spans="1:28" s="83" customFormat="1" ht="20.25" customHeight="1">
      <c r="A1016" s="206"/>
      <c r="B1016" s="198" t="s">
        <v>236</v>
      </c>
      <c r="C1016" s="199" t="s">
        <v>236</v>
      </c>
      <c r="D1016" s="200"/>
      <c r="E1016" s="198" t="s">
        <v>236</v>
      </c>
      <c r="F1016" s="198" t="s">
        <v>236</v>
      </c>
      <c r="G1016" s="198" t="s">
        <v>236</v>
      </c>
      <c r="H1016" s="201" t="s">
        <v>236</v>
      </c>
      <c r="I1016" s="202" t="s">
        <v>236</v>
      </c>
      <c r="J1016" s="202" t="s">
        <v>236</v>
      </c>
      <c r="K1016" s="203"/>
      <c r="L1016" s="203"/>
      <c r="M1016" s="203"/>
      <c r="N1016" s="203"/>
      <c r="O1016" s="203"/>
      <c r="P1016" s="204"/>
      <c r="Q1016" s="205"/>
      <c r="R1016" s="198" t="s">
        <v>236</v>
      </c>
      <c r="S1016" s="206" t="str">
        <f t="shared" ca="1" si="48"/>
        <v/>
      </c>
      <c r="T1016" s="206" t="str">
        <f ca="1">IF(B1016="","",IF(ISERROR(MATCH($J1016,[3]SorP!$B$1:$B$6230,0)),"",INDIRECT("'SorP'!$A$"&amp;MATCH($J1016,[3]SorP!$B$1:$B$6230,0))))</f>
        <v/>
      </c>
      <c r="U1016" s="207"/>
      <c r="V1016" s="208" t="e">
        <f>IF(C1016="",NA(),IF(OR(C1016="Smelter not listed",C1016="Smelter not yet identified"),MATCH($B1016&amp;$D1016,'[3]Smelter Look-up'!$J:$J,0),MATCH($B1016&amp;$C1016,'[3]Smelter Look-up'!$J:$J,0)))</f>
        <v>#N/A</v>
      </c>
      <c r="X1016" s="83">
        <f t="shared" si="46"/>
        <v>0</v>
      </c>
      <c r="AB1016" s="84" t="str">
        <f t="shared" si="47"/>
        <v/>
      </c>
    </row>
    <row r="1017" spans="1:28" s="83" customFormat="1" ht="20.25" customHeight="1">
      <c r="A1017" s="206"/>
      <c r="B1017" s="198" t="s">
        <v>236</v>
      </c>
      <c r="C1017" s="199" t="s">
        <v>236</v>
      </c>
      <c r="D1017" s="200"/>
      <c r="E1017" s="198" t="s">
        <v>236</v>
      </c>
      <c r="F1017" s="198" t="s">
        <v>236</v>
      </c>
      <c r="G1017" s="198" t="s">
        <v>236</v>
      </c>
      <c r="H1017" s="201" t="s">
        <v>236</v>
      </c>
      <c r="I1017" s="202" t="s">
        <v>236</v>
      </c>
      <c r="J1017" s="202" t="s">
        <v>236</v>
      </c>
      <c r="K1017" s="203"/>
      <c r="L1017" s="203"/>
      <c r="M1017" s="203"/>
      <c r="N1017" s="203"/>
      <c r="O1017" s="203"/>
      <c r="P1017" s="204"/>
      <c r="Q1017" s="205"/>
      <c r="R1017" s="198" t="s">
        <v>236</v>
      </c>
      <c r="S1017" s="206" t="str">
        <f t="shared" ca="1" si="48"/>
        <v/>
      </c>
      <c r="T1017" s="206" t="str">
        <f ca="1">IF(B1017="","",IF(ISERROR(MATCH($J1017,[3]SorP!$B$1:$B$6230,0)),"",INDIRECT("'SorP'!$A$"&amp;MATCH($J1017,[3]SorP!$B$1:$B$6230,0))))</f>
        <v/>
      </c>
      <c r="U1017" s="207"/>
      <c r="V1017" s="208" t="e">
        <f>IF(C1017="",NA(),IF(OR(C1017="Smelter not listed",C1017="Smelter not yet identified"),MATCH($B1017&amp;$D1017,'[3]Smelter Look-up'!$J:$J,0),MATCH($B1017&amp;$C1017,'[3]Smelter Look-up'!$J:$J,0)))</f>
        <v>#N/A</v>
      </c>
      <c r="X1017" s="83">
        <f t="shared" si="46"/>
        <v>0</v>
      </c>
      <c r="AB1017" s="84" t="str">
        <f t="shared" si="47"/>
        <v/>
      </c>
    </row>
    <row r="1018" spans="1:28" s="83" customFormat="1" ht="20.25" customHeight="1">
      <c r="A1018" s="206"/>
      <c r="B1018" s="198" t="s">
        <v>236</v>
      </c>
      <c r="C1018" s="199" t="s">
        <v>236</v>
      </c>
      <c r="D1018" s="200"/>
      <c r="E1018" s="198" t="s">
        <v>236</v>
      </c>
      <c r="F1018" s="198" t="s">
        <v>236</v>
      </c>
      <c r="G1018" s="198" t="s">
        <v>236</v>
      </c>
      <c r="H1018" s="201" t="s">
        <v>236</v>
      </c>
      <c r="I1018" s="202" t="s">
        <v>236</v>
      </c>
      <c r="J1018" s="202" t="s">
        <v>236</v>
      </c>
      <c r="K1018" s="203"/>
      <c r="L1018" s="203"/>
      <c r="M1018" s="203"/>
      <c r="N1018" s="203"/>
      <c r="O1018" s="203"/>
      <c r="P1018" s="204"/>
      <c r="Q1018" s="205"/>
      <c r="R1018" s="198" t="s">
        <v>236</v>
      </c>
      <c r="S1018" s="206" t="str">
        <f t="shared" ca="1" si="48"/>
        <v/>
      </c>
      <c r="T1018" s="206" t="str">
        <f ca="1">IF(B1018="","",IF(ISERROR(MATCH($J1018,[3]SorP!$B$1:$B$6230,0)),"",INDIRECT("'SorP'!$A$"&amp;MATCH($J1018,[3]SorP!$B$1:$B$6230,0))))</f>
        <v/>
      </c>
      <c r="U1018" s="207"/>
      <c r="V1018" s="208" t="e">
        <f>IF(C1018="",NA(),IF(OR(C1018="Smelter not listed",C1018="Smelter not yet identified"),MATCH($B1018&amp;$D1018,'[3]Smelter Look-up'!$J:$J,0),MATCH($B1018&amp;$C1018,'[3]Smelter Look-up'!$J:$J,0)))</f>
        <v>#N/A</v>
      </c>
      <c r="X1018" s="83">
        <f t="shared" si="46"/>
        <v>0</v>
      </c>
      <c r="AB1018" s="84" t="str">
        <f t="shared" si="47"/>
        <v/>
      </c>
    </row>
    <row r="1019" spans="1:28" s="83" customFormat="1" ht="20.25" customHeight="1">
      <c r="A1019" s="206"/>
      <c r="B1019" s="198" t="s">
        <v>236</v>
      </c>
      <c r="C1019" s="199" t="s">
        <v>236</v>
      </c>
      <c r="D1019" s="200"/>
      <c r="E1019" s="198" t="s">
        <v>236</v>
      </c>
      <c r="F1019" s="198" t="s">
        <v>236</v>
      </c>
      <c r="G1019" s="198" t="s">
        <v>236</v>
      </c>
      <c r="H1019" s="201" t="s">
        <v>236</v>
      </c>
      <c r="I1019" s="202" t="s">
        <v>236</v>
      </c>
      <c r="J1019" s="202" t="s">
        <v>236</v>
      </c>
      <c r="K1019" s="203"/>
      <c r="L1019" s="203"/>
      <c r="M1019" s="203"/>
      <c r="N1019" s="203"/>
      <c r="O1019" s="203"/>
      <c r="P1019" s="204"/>
      <c r="Q1019" s="205"/>
      <c r="R1019" s="198" t="s">
        <v>236</v>
      </c>
      <c r="S1019" s="206" t="str">
        <f t="shared" ca="1" si="48"/>
        <v/>
      </c>
      <c r="T1019" s="206" t="str">
        <f ca="1">IF(B1019="","",IF(ISERROR(MATCH($J1019,[3]SorP!$B$1:$B$6230,0)),"",INDIRECT("'SorP'!$A$"&amp;MATCH($J1019,[3]SorP!$B$1:$B$6230,0))))</f>
        <v/>
      </c>
      <c r="U1019" s="207"/>
      <c r="V1019" s="208" t="e">
        <f>IF(C1019="",NA(),IF(OR(C1019="Smelter not listed",C1019="Smelter not yet identified"),MATCH($B1019&amp;$D1019,'[3]Smelter Look-up'!$J:$J,0),MATCH($B1019&amp;$C1019,'[3]Smelter Look-up'!$J:$J,0)))</f>
        <v>#N/A</v>
      </c>
      <c r="X1019" s="83">
        <f t="shared" si="46"/>
        <v>0</v>
      </c>
      <c r="AB1019" s="84" t="str">
        <f t="shared" si="47"/>
        <v/>
      </c>
    </row>
    <row r="1020" spans="1:28" s="83" customFormat="1" ht="20.25" customHeight="1">
      <c r="A1020" s="206"/>
      <c r="B1020" s="198" t="s">
        <v>236</v>
      </c>
      <c r="C1020" s="199" t="s">
        <v>236</v>
      </c>
      <c r="D1020" s="200"/>
      <c r="E1020" s="198" t="s">
        <v>236</v>
      </c>
      <c r="F1020" s="198" t="s">
        <v>236</v>
      </c>
      <c r="G1020" s="198" t="s">
        <v>236</v>
      </c>
      <c r="H1020" s="201" t="s">
        <v>236</v>
      </c>
      <c r="I1020" s="202" t="s">
        <v>236</v>
      </c>
      <c r="J1020" s="202" t="s">
        <v>236</v>
      </c>
      <c r="K1020" s="203"/>
      <c r="L1020" s="203"/>
      <c r="M1020" s="203"/>
      <c r="N1020" s="203"/>
      <c r="O1020" s="203"/>
      <c r="P1020" s="204"/>
      <c r="Q1020" s="205"/>
      <c r="R1020" s="198" t="s">
        <v>236</v>
      </c>
      <c r="S1020" s="206" t="str">
        <f t="shared" ca="1" si="48"/>
        <v/>
      </c>
      <c r="T1020" s="206" t="str">
        <f ca="1">IF(B1020="","",IF(ISERROR(MATCH($J1020,[3]SorP!$B$1:$B$6230,0)),"",INDIRECT("'SorP'!$A$"&amp;MATCH($J1020,[3]SorP!$B$1:$B$6230,0))))</f>
        <v/>
      </c>
      <c r="U1020" s="207"/>
      <c r="V1020" s="208" t="e">
        <f>IF(C1020="",NA(),IF(OR(C1020="Smelter not listed",C1020="Smelter not yet identified"),MATCH($B1020&amp;$D1020,'[3]Smelter Look-up'!$J:$J,0),MATCH($B1020&amp;$C1020,'[3]Smelter Look-up'!$J:$J,0)))</f>
        <v>#N/A</v>
      </c>
      <c r="X1020" s="83">
        <f t="shared" si="46"/>
        <v>0</v>
      </c>
      <c r="AB1020" s="84" t="str">
        <f t="shared" si="47"/>
        <v/>
      </c>
    </row>
    <row r="1021" spans="1:28" s="83" customFormat="1" ht="20.25" customHeight="1">
      <c r="A1021" s="206"/>
      <c r="B1021" s="198" t="s">
        <v>236</v>
      </c>
      <c r="C1021" s="199" t="s">
        <v>236</v>
      </c>
      <c r="D1021" s="200"/>
      <c r="E1021" s="198" t="s">
        <v>236</v>
      </c>
      <c r="F1021" s="198" t="s">
        <v>236</v>
      </c>
      <c r="G1021" s="198" t="s">
        <v>236</v>
      </c>
      <c r="H1021" s="201" t="s">
        <v>236</v>
      </c>
      <c r="I1021" s="202" t="s">
        <v>236</v>
      </c>
      <c r="J1021" s="202" t="s">
        <v>236</v>
      </c>
      <c r="K1021" s="203"/>
      <c r="L1021" s="203"/>
      <c r="M1021" s="203"/>
      <c r="N1021" s="203"/>
      <c r="O1021" s="203"/>
      <c r="P1021" s="204"/>
      <c r="Q1021" s="205"/>
      <c r="R1021" s="198" t="s">
        <v>236</v>
      </c>
      <c r="S1021" s="206" t="str">
        <f t="shared" ca="1" si="48"/>
        <v/>
      </c>
      <c r="T1021" s="206" t="str">
        <f ca="1">IF(B1021="","",IF(ISERROR(MATCH($J1021,[3]SorP!$B$1:$B$6230,0)),"",INDIRECT("'SorP'!$A$"&amp;MATCH($J1021,[3]SorP!$B$1:$B$6230,0))))</f>
        <v/>
      </c>
      <c r="U1021" s="207"/>
      <c r="V1021" s="208" t="e">
        <f>IF(C1021="",NA(),IF(OR(C1021="Smelter not listed",C1021="Smelter not yet identified"),MATCH($B1021&amp;$D1021,'[3]Smelter Look-up'!$J:$J,0),MATCH($B1021&amp;$C1021,'[3]Smelter Look-up'!$J:$J,0)))</f>
        <v>#N/A</v>
      </c>
      <c r="X1021" s="83">
        <f t="shared" si="46"/>
        <v>0</v>
      </c>
      <c r="AB1021" s="84" t="str">
        <f t="shared" si="47"/>
        <v/>
      </c>
    </row>
    <row r="1022" spans="1:28" s="83" customFormat="1" ht="20.25" customHeight="1">
      <c r="A1022" s="206"/>
      <c r="B1022" s="198" t="s">
        <v>236</v>
      </c>
      <c r="C1022" s="199" t="s">
        <v>236</v>
      </c>
      <c r="D1022" s="200"/>
      <c r="E1022" s="198" t="s">
        <v>236</v>
      </c>
      <c r="F1022" s="198" t="s">
        <v>236</v>
      </c>
      <c r="G1022" s="198" t="s">
        <v>236</v>
      </c>
      <c r="H1022" s="201" t="s">
        <v>236</v>
      </c>
      <c r="I1022" s="202" t="s">
        <v>236</v>
      </c>
      <c r="J1022" s="202" t="s">
        <v>236</v>
      </c>
      <c r="K1022" s="203"/>
      <c r="L1022" s="203"/>
      <c r="M1022" s="203"/>
      <c r="N1022" s="203"/>
      <c r="O1022" s="203"/>
      <c r="P1022" s="204"/>
      <c r="Q1022" s="205"/>
      <c r="R1022" s="198" t="s">
        <v>236</v>
      </c>
      <c r="S1022" s="206" t="str">
        <f t="shared" ca="1" si="48"/>
        <v/>
      </c>
      <c r="T1022" s="206" t="str">
        <f ca="1">IF(B1022="","",IF(ISERROR(MATCH($J1022,[3]SorP!$B$1:$B$6230,0)),"",INDIRECT("'SorP'!$A$"&amp;MATCH($J1022,[3]SorP!$B$1:$B$6230,0))))</f>
        <v/>
      </c>
      <c r="U1022" s="207"/>
      <c r="V1022" s="208" t="e">
        <f>IF(C1022="",NA(),IF(OR(C1022="Smelter not listed",C1022="Smelter not yet identified"),MATCH($B1022&amp;$D1022,'[3]Smelter Look-up'!$J:$J,0),MATCH($B1022&amp;$C1022,'[3]Smelter Look-up'!$J:$J,0)))</f>
        <v>#N/A</v>
      </c>
      <c r="X1022" s="83">
        <f t="shared" si="46"/>
        <v>0</v>
      </c>
      <c r="AB1022" s="84" t="str">
        <f t="shared" si="47"/>
        <v/>
      </c>
    </row>
    <row r="1023" spans="1:28" s="83" customFormat="1" ht="20.25" customHeight="1">
      <c r="A1023" s="206"/>
      <c r="B1023" s="198" t="s">
        <v>236</v>
      </c>
      <c r="C1023" s="199" t="s">
        <v>236</v>
      </c>
      <c r="D1023" s="200"/>
      <c r="E1023" s="198" t="s">
        <v>236</v>
      </c>
      <c r="F1023" s="198" t="s">
        <v>236</v>
      </c>
      <c r="G1023" s="198" t="s">
        <v>236</v>
      </c>
      <c r="H1023" s="201" t="s">
        <v>236</v>
      </c>
      <c r="I1023" s="202" t="s">
        <v>236</v>
      </c>
      <c r="J1023" s="202" t="s">
        <v>236</v>
      </c>
      <c r="K1023" s="203"/>
      <c r="L1023" s="203"/>
      <c r="M1023" s="203"/>
      <c r="N1023" s="203"/>
      <c r="O1023" s="203"/>
      <c r="P1023" s="204"/>
      <c r="Q1023" s="205"/>
      <c r="R1023" s="198" t="s">
        <v>236</v>
      </c>
      <c r="S1023" s="206" t="str">
        <f t="shared" ca="1" si="48"/>
        <v/>
      </c>
      <c r="T1023" s="206" t="str">
        <f ca="1">IF(B1023="","",IF(ISERROR(MATCH($J1023,[3]SorP!$B$1:$B$6230,0)),"",INDIRECT("'SorP'!$A$"&amp;MATCH($J1023,[3]SorP!$B$1:$B$6230,0))))</f>
        <v/>
      </c>
      <c r="U1023" s="207"/>
      <c r="V1023" s="208" t="e">
        <f>IF(C1023="",NA(),IF(OR(C1023="Smelter not listed",C1023="Smelter not yet identified"),MATCH($B1023&amp;$D1023,'[3]Smelter Look-up'!$J:$J,0),MATCH($B1023&amp;$C1023,'[3]Smelter Look-up'!$J:$J,0)))</f>
        <v>#N/A</v>
      </c>
      <c r="X1023" s="83">
        <f t="shared" si="46"/>
        <v>0</v>
      </c>
      <c r="AB1023" s="84" t="str">
        <f t="shared" si="47"/>
        <v/>
      </c>
    </row>
    <row r="1024" spans="1:28" s="83" customFormat="1" ht="20.25" customHeight="1">
      <c r="A1024" s="206"/>
      <c r="B1024" s="198" t="s">
        <v>236</v>
      </c>
      <c r="C1024" s="199" t="s">
        <v>236</v>
      </c>
      <c r="D1024" s="200"/>
      <c r="E1024" s="198" t="s">
        <v>236</v>
      </c>
      <c r="F1024" s="198" t="s">
        <v>236</v>
      </c>
      <c r="G1024" s="198" t="s">
        <v>236</v>
      </c>
      <c r="H1024" s="201" t="s">
        <v>236</v>
      </c>
      <c r="I1024" s="202" t="s">
        <v>236</v>
      </c>
      <c r="J1024" s="202" t="s">
        <v>236</v>
      </c>
      <c r="K1024" s="203"/>
      <c r="L1024" s="203"/>
      <c r="M1024" s="203"/>
      <c r="N1024" s="203"/>
      <c r="O1024" s="203"/>
      <c r="P1024" s="204"/>
      <c r="Q1024" s="205"/>
      <c r="R1024" s="198" t="s">
        <v>236</v>
      </c>
      <c r="S1024" s="206" t="str">
        <f t="shared" ca="1" si="48"/>
        <v/>
      </c>
      <c r="T1024" s="206" t="str">
        <f ca="1">IF(B1024="","",IF(ISERROR(MATCH($J1024,[3]SorP!$B$1:$B$6230,0)),"",INDIRECT("'SorP'!$A$"&amp;MATCH($J1024,[3]SorP!$B$1:$B$6230,0))))</f>
        <v/>
      </c>
      <c r="U1024" s="207"/>
      <c r="V1024" s="208" t="e">
        <f>IF(C1024="",NA(),IF(OR(C1024="Smelter not listed",C1024="Smelter not yet identified"),MATCH($B1024&amp;$D1024,'[3]Smelter Look-up'!$J:$J,0),MATCH($B1024&amp;$C1024,'[3]Smelter Look-up'!$J:$J,0)))</f>
        <v>#N/A</v>
      </c>
      <c r="X1024" s="83">
        <f t="shared" si="46"/>
        <v>0</v>
      </c>
      <c r="AB1024" s="84" t="str">
        <f t="shared" si="47"/>
        <v/>
      </c>
    </row>
    <row r="1025" spans="1:28" s="83" customFormat="1" ht="20.25" customHeight="1">
      <c r="A1025" s="206"/>
      <c r="B1025" s="198" t="s">
        <v>236</v>
      </c>
      <c r="C1025" s="199" t="s">
        <v>236</v>
      </c>
      <c r="D1025" s="200"/>
      <c r="E1025" s="198" t="s">
        <v>236</v>
      </c>
      <c r="F1025" s="198" t="s">
        <v>236</v>
      </c>
      <c r="G1025" s="198" t="s">
        <v>236</v>
      </c>
      <c r="H1025" s="201" t="s">
        <v>236</v>
      </c>
      <c r="I1025" s="202" t="s">
        <v>236</v>
      </c>
      <c r="J1025" s="202" t="s">
        <v>236</v>
      </c>
      <c r="K1025" s="203"/>
      <c r="L1025" s="203"/>
      <c r="M1025" s="203"/>
      <c r="N1025" s="203"/>
      <c r="O1025" s="203"/>
      <c r="P1025" s="204"/>
      <c r="Q1025" s="205"/>
      <c r="R1025" s="198" t="s">
        <v>236</v>
      </c>
      <c r="S1025" s="206" t="str">
        <f t="shared" ca="1" si="48"/>
        <v/>
      </c>
      <c r="T1025" s="206" t="str">
        <f ca="1">IF(B1025="","",IF(ISERROR(MATCH($J1025,[3]SorP!$B$1:$B$6230,0)),"",INDIRECT("'SorP'!$A$"&amp;MATCH($J1025,[3]SorP!$B$1:$B$6230,0))))</f>
        <v/>
      </c>
      <c r="U1025" s="207"/>
      <c r="V1025" s="208" t="e">
        <f>IF(C1025="",NA(),IF(OR(C1025="Smelter not listed",C1025="Smelter not yet identified"),MATCH($B1025&amp;$D1025,'[3]Smelter Look-up'!$J:$J,0),MATCH($B1025&amp;$C1025,'[3]Smelter Look-up'!$J:$J,0)))</f>
        <v>#N/A</v>
      </c>
      <c r="X1025" s="83">
        <f t="shared" si="46"/>
        <v>0</v>
      </c>
      <c r="AB1025" s="84" t="str">
        <f t="shared" si="47"/>
        <v/>
      </c>
    </row>
    <row r="1026" spans="1:28" s="83" customFormat="1" ht="20.25" customHeight="1">
      <c r="A1026" s="206"/>
      <c r="B1026" s="198" t="s">
        <v>236</v>
      </c>
      <c r="C1026" s="199" t="s">
        <v>236</v>
      </c>
      <c r="D1026" s="200"/>
      <c r="E1026" s="198" t="s">
        <v>236</v>
      </c>
      <c r="F1026" s="198" t="s">
        <v>236</v>
      </c>
      <c r="G1026" s="198" t="s">
        <v>236</v>
      </c>
      <c r="H1026" s="201" t="s">
        <v>236</v>
      </c>
      <c r="I1026" s="202" t="s">
        <v>236</v>
      </c>
      <c r="J1026" s="202" t="s">
        <v>236</v>
      </c>
      <c r="K1026" s="203"/>
      <c r="L1026" s="203"/>
      <c r="M1026" s="203"/>
      <c r="N1026" s="203"/>
      <c r="O1026" s="203"/>
      <c r="P1026" s="204"/>
      <c r="Q1026" s="205"/>
      <c r="R1026" s="198" t="s">
        <v>236</v>
      </c>
      <c r="S1026" s="206" t="str">
        <f t="shared" ca="1" si="48"/>
        <v/>
      </c>
      <c r="T1026" s="206" t="str">
        <f ca="1">IF(B1026="","",IF(ISERROR(MATCH($J1026,[3]SorP!$B$1:$B$6230,0)),"",INDIRECT("'SorP'!$A$"&amp;MATCH($J1026,[3]SorP!$B$1:$B$6230,0))))</f>
        <v/>
      </c>
      <c r="U1026" s="207"/>
      <c r="V1026" s="208" t="e">
        <f>IF(C1026="",NA(),IF(OR(C1026="Smelter not listed",C1026="Smelter not yet identified"),MATCH($B1026&amp;$D1026,'[3]Smelter Look-up'!$J:$J,0),MATCH($B1026&amp;$C1026,'[3]Smelter Look-up'!$J:$J,0)))</f>
        <v>#N/A</v>
      </c>
      <c r="X1026" s="83">
        <f t="shared" si="46"/>
        <v>0</v>
      </c>
      <c r="AB1026" s="84" t="str">
        <f t="shared" si="47"/>
        <v/>
      </c>
    </row>
    <row r="1027" spans="1:28" s="83" customFormat="1" ht="20.25" customHeight="1">
      <c r="A1027" s="206"/>
      <c r="B1027" s="198" t="s">
        <v>236</v>
      </c>
      <c r="C1027" s="199" t="s">
        <v>236</v>
      </c>
      <c r="D1027" s="200"/>
      <c r="E1027" s="198" t="s">
        <v>236</v>
      </c>
      <c r="F1027" s="198" t="s">
        <v>236</v>
      </c>
      <c r="G1027" s="198" t="s">
        <v>236</v>
      </c>
      <c r="H1027" s="201" t="s">
        <v>236</v>
      </c>
      <c r="I1027" s="202" t="s">
        <v>236</v>
      </c>
      <c r="J1027" s="202" t="s">
        <v>236</v>
      </c>
      <c r="K1027" s="203"/>
      <c r="L1027" s="203"/>
      <c r="M1027" s="203"/>
      <c r="N1027" s="203"/>
      <c r="O1027" s="203"/>
      <c r="P1027" s="204"/>
      <c r="Q1027" s="205"/>
      <c r="R1027" s="198" t="s">
        <v>236</v>
      </c>
      <c r="S1027" s="206" t="str">
        <f t="shared" ca="1" si="48"/>
        <v/>
      </c>
      <c r="T1027" s="206" t="str">
        <f ca="1">IF(B1027="","",IF(ISERROR(MATCH($J1027,[3]SorP!$B$1:$B$6230,0)),"",INDIRECT("'SorP'!$A$"&amp;MATCH($J1027,[3]SorP!$B$1:$B$6230,0))))</f>
        <v/>
      </c>
      <c r="U1027" s="207"/>
      <c r="V1027" s="208" t="e">
        <f>IF(C1027="",NA(),IF(OR(C1027="Smelter not listed",C1027="Smelter not yet identified"),MATCH($B1027&amp;$D1027,'[3]Smelter Look-up'!$J:$J,0),MATCH($B1027&amp;$C1027,'[3]Smelter Look-up'!$J:$J,0)))</f>
        <v>#N/A</v>
      </c>
      <c r="X1027" s="83">
        <f t="shared" si="46"/>
        <v>0</v>
      </c>
      <c r="AB1027" s="84" t="str">
        <f t="shared" si="47"/>
        <v/>
      </c>
    </row>
    <row r="1028" spans="1:28" s="83" customFormat="1" ht="20.25" customHeight="1">
      <c r="A1028" s="206"/>
      <c r="B1028" s="198" t="s">
        <v>236</v>
      </c>
      <c r="C1028" s="199" t="s">
        <v>236</v>
      </c>
      <c r="D1028" s="200"/>
      <c r="E1028" s="198" t="s">
        <v>236</v>
      </c>
      <c r="F1028" s="198" t="s">
        <v>236</v>
      </c>
      <c r="G1028" s="198" t="s">
        <v>236</v>
      </c>
      <c r="H1028" s="201" t="s">
        <v>236</v>
      </c>
      <c r="I1028" s="202" t="s">
        <v>236</v>
      </c>
      <c r="J1028" s="202" t="s">
        <v>236</v>
      </c>
      <c r="K1028" s="203"/>
      <c r="L1028" s="203"/>
      <c r="M1028" s="203"/>
      <c r="N1028" s="203"/>
      <c r="O1028" s="203"/>
      <c r="P1028" s="204"/>
      <c r="Q1028" s="205"/>
      <c r="R1028" s="198" t="s">
        <v>236</v>
      </c>
      <c r="S1028" s="206" t="str">
        <f t="shared" ca="1" si="48"/>
        <v/>
      </c>
      <c r="T1028" s="206" t="str">
        <f ca="1">IF(B1028="","",IF(ISERROR(MATCH($J1028,[3]SorP!$B$1:$B$6230,0)),"",INDIRECT("'SorP'!$A$"&amp;MATCH($J1028,[3]SorP!$B$1:$B$6230,0))))</f>
        <v/>
      </c>
      <c r="U1028" s="207"/>
      <c r="V1028" s="208" t="e">
        <f>IF(C1028="",NA(),IF(OR(C1028="Smelter not listed",C1028="Smelter not yet identified"),MATCH($B1028&amp;$D1028,'[3]Smelter Look-up'!$J:$J,0),MATCH($B1028&amp;$C1028,'[3]Smelter Look-up'!$J:$J,0)))</f>
        <v>#N/A</v>
      </c>
      <c r="X1028" s="83">
        <f t="shared" si="46"/>
        <v>0</v>
      </c>
      <c r="AB1028" s="84" t="str">
        <f t="shared" si="47"/>
        <v/>
      </c>
    </row>
    <row r="1029" spans="1:28" s="83" customFormat="1" ht="20.25" customHeight="1">
      <c r="A1029" s="206"/>
      <c r="B1029" s="198" t="s">
        <v>236</v>
      </c>
      <c r="C1029" s="199" t="s">
        <v>236</v>
      </c>
      <c r="D1029" s="200"/>
      <c r="E1029" s="198" t="s">
        <v>236</v>
      </c>
      <c r="F1029" s="198" t="s">
        <v>236</v>
      </c>
      <c r="G1029" s="198" t="s">
        <v>236</v>
      </c>
      <c r="H1029" s="201" t="s">
        <v>236</v>
      </c>
      <c r="I1029" s="202" t="s">
        <v>236</v>
      </c>
      <c r="J1029" s="202" t="s">
        <v>236</v>
      </c>
      <c r="K1029" s="203"/>
      <c r="L1029" s="203"/>
      <c r="M1029" s="203"/>
      <c r="N1029" s="203"/>
      <c r="O1029" s="203"/>
      <c r="P1029" s="204"/>
      <c r="Q1029" s="205"/>
      <c r="R1029" s="198" t="s">
        <v>236</v>
      </c>
      <c r="S1029" s="206" t="str">
        <f t="shared" ca="1" si="48"/>
        <v/>
      </c>
      <c r="T1029" s="206" t="str">
        <f ca="1">IF(B1029="","",IF(ISERROR(MATCH($J1029,[3]SorP!$B$1:$B$6230,0)),"",INDIRECT("'SorP'!$A$"&amp;MATCH($J1029,[3]SorP!$B$1:$B$6230,0))))</f>
        <v/>
      </c>
      <c r="U1029" s="207"/>
      <c r="V1029" s="208" t="e">
        <f>IF(C1029="",NA(),IF(OR(C1029="Smelter not listed",C1029="Smelter not yet identified"),MATCH($B1029&amp;$D1029,'[3]Smelter Look-up'!$J:$J,0),MATCH($B1029&amp;$C1029,'[3]Smelter Look-up'!$J:$J,0)))</f>
        <v>#N/A</v>
      </c>
      <c r="X1029" s="83">
        <f t="shared" ref="X1029:X1092" si="49">IF(AND(C1029="Smelter not listed",OR(LEN(D1029)=0,LEN(E1029)=0)),1,0)</f>
        <v>0</v>
      </c>
      <c r="AB1029" s="84" t="str">
        <f t="shared" ref="AB1029:AB1092" si="50">B1029&amp;C1029</f>
        <v/>
      </c>
    </row>
    <row r="1030" spans="1:28" s="83" customFormat="1" ht="20.25" customHeight="1">
      <c r="A1030" s="206"/>
      <c r="B1030" s="198" t="s">
        <v>236</v>
      </c>
      <c r="C1030" s="199" t="s">
        <v>236</v>
      </c>
      <c r="D1030" s="200"/>
      <c r="E1030" s="198" t="s">
        <v>236</v>
      </c>
      <c r="F1030" s="198" t="s">
        <v>236</v>
      </c>
      <c r="G1030" s="198" t="s">
        <v>236</v>
      </c>
      <c r="H1030" s="201" t="s">
        <v>236</v>
      </c>
      <c r="I1030" s="202" t="s">
        <v>236</v>
      </c>
      <c r="J1030" s="202" t="s">
        <v>236</v>
      </c>
      <c r="K1030" s="203"/>
      <c r="L1030" s="203"/>
      <c r="M1030" s="203"/>
      <c r="N1030" s="203"/>
      <c r="O1030" s="203"/>
      <c r="P1030" s="204"/>
      <c r="Q1030" s="205"/>
      <c r="R1030" s="198" t="s">
        <v>236</v>
      </c>
      <c r="S1030" s="206" t="str">
        <f t="shared" ca="1" si="48"/>
        <v/>
      </c>
      <c r="T1030" s="206" t="str">
        <f ca="1">IF(B1030="","",IF(ISERROR(MATCH($J1030,[3]SorP!$B$1:$B$6230,0)),"",INDIRECT("'SorP'!$A$"&amp;MATCH($J1030,[3]SorP!$B$1:$B$6230,0))))</f>
        <v/>
      </c>
      <c r="U1030" s="207"/>
      <c r="V1030" s="208" t="e">
        <f>IF(C1030="",NA(),IF(OR(C1030="Smelter not listed",C1030="Smelter not yet identified"),MATCH($B1030&amp;$D1030,'[3]Smelter Look-up'!$J:$J,0),MATCH($B1030&amp;$C1030,'[3]Smelter Look-up'!$J:$J,0)))</f>
        <v>#N/A</v>
      </c>
      <c r="X1030" s="83">
        <f t="shared" si="49"/>
        <v>0</v>
      </c>
      <c r="AB1030" s="84" t="str">
        <f t="shared" si="50"/>
        <v/>
      </c>
    </row>
    <row r="1031" spans="1:28" s="83" customFormat="1" ht="20.25" customHeight="1">
      <c r="A1031" s="206"/>
      <c r="B1031" s="198" t="s">
        <v>236</v>
      </c>
      <c r="C1031" s="199" t="s">
        <v>236</v>
      </c>
      <c r="D1031" s="200"/>
      <c r="E1031" s="198" t="s">
        <v>236</v>
      </c>
      <c r="F1031" s="198" t="s">
        <v>236</v>
      </c>
      <c r="G1031" s="198" t="s">
        <v>236</v>
      </c>
      <c r="H1031" s="201" t="s">
        <v>236</v>
      </c>
      <c r="I1031" s="202" t="s">
        <v>236</v>
      </c>
      <c r="J1031" s="202" t="s">
        <v>236</v>
      </c>
      <c r="K1031" s="203"/>
      <c r="L1031" s="203"/>
      <c r="M1031" s="203"/>
      <c r="N1031" s="203"/>
      <c r="O1031" s="203"/>
      <c r="P1031" s="204"/>
      <c r="Q1031" s="205"/>
      <c r="R1031" s="198" t="s">
        <v>236</v>
      </c>
      <c r="S1031" s="206" t="str">
        <f t="shared" ca="1" si="48"/>
        <v/>
      </c>
      <c r="T1031" s="206" t="str">
        <f ca="1">IF(B1031="","",IF(ISERROR(MATCH($J1031,[3]SorP!$B$1:$B$6230,0)),"",INDIRECT("'SorP'!$A$"&amp;MATCH($J1031,[3]SorP!$B$1:$B$6230,0))))</f>
        <v/>
      </c>
      <c r="U1031" s="207"/>
      <c r="V1031" s="208" t="e">
        <f>IF(C1031="",NA(),IF(OR(C1031="Smelter not listed",C1031="Smelter not yet identified"),MATCH($B1031&amp;$D1031,'[3]Smelter Look-up'!$J:$J,0),MATCH($B1031&amp;$C1031,'[3]Smelter Look-up'!$J:$J,0)))</f>
        <v>#N/A</v>
      </c>
      <c r="X1031" s="83">
        <f t="shared" si="49"/>
        <v>0</v>
      </c>
      <c r="AB1031" s="84" t="str">
        <f t="shared" si="50"/>
        <v/>
      </c>
    </row>
    <row r="1032" spans="1:28" s="83" customFormat="1" ht="20.25" customHeight="1">
      <c r="A1032" s="206"/>
      <c r="B1032" s="198" t="s">
        <v>236</v>
      </c>
      <c r="C1032" s="199" t="s">
        <v>236</v>
      </c>
      <c r="D1032" s="200"/>
      <c r="E1032" s="198" t="s">
        <v>236</v>
      </c>
      <c r="F1032" s="198" t="s">
        <v>236</v>
      </c>
      <c r="G1032" s="198" t="s">
        <v>236</v>
      </c>
      <c r="H1032" s="201" t="s">
        <v>236</v>
      </c>
      <c r="I1032" s="202" t="s">
        <v>236</v>
      </c>
      <c r="J1032" s="202" t="s">
        <v>236</v>
      </c>
      <c r="K1032" s="203"/>
      <c r="L1032" s="203"/>
      <c r="M1032" s="203"/>
      <c r="N1032" s="203"/>
      <c r="O1032" s="203"/>
      <c r="P1032" s="204"/>
      <c r="Q1032" s="205"/>
      <c r="R1032" s="198" t="s">
        <v>236</v>
      </c>
      <c r="S1032" s="206" t="str">
        <f t="shared" ca="1" si="48"/>
        <v/>
      </c>
      <c r="T1032" s="206" t="str">
        <f ca="1">IF(B1032="","",IF(ISERROR(MATCH($J1032,[3]SorP!$B$1:$B$6230,0)),"",INDIRECT("'SorP'!$A$"&amp;MATCH($J1032,[3]SorP!$B$1:$B$6230,0))))</f>
        <v/>
      </c>
      <c r="U1032" s="207"/>
      <c r="V1032" s="208" t="e">
        <f>IF(C1032="",NA(),IF(OR(C1032="Smelter not listed",C1032="Smelter not yet identified"),MATCH($B1032&amp;$D1032,'[3]Smelter Look-up'!$J:$J,0),MATCH($B1032&amp;$C1032,'[3]Smelter Look-up'!$J:$J,0)))</f>
        <v>#N/A</v>
      </c>
      <c r="X1032" s="83">
        <f t="shared" si="49"/>
        <v>0</v>
      </c>
      <c r="AB1032" s="84" t="str">
        <f t="shared" si="50"/>
        <v/>
      </c>
    </row>
    <row r="1033" spans="1:28" s="83" customFormat="1" ht="20.25" customHeight="1">
      <c r="A1033" s="206"/>
      <c r="B1033" s="198" t="s">
        <v>236</v>
      </c>
      <c r="C1033" s="199" t="s">
        <v>236</v>
      </c>
      <c r="D1033" s="200"/>
      <c r="E1033" s="198" t="s">
        <v>236</v>
      </c>
      <c r="F1033" s="198" t="s">
        <v>236</v>
      </c>
      <c r="G1033" s="198" t="s">
        <v>236</v>
      </c>
      <c r="H1033" s="201" t="s">
        <v>236</v>
      </c>
      <c r="I1033" s="202" t="s">
        <v>236</v>
      </c>
      <c r="J1033" s="202" t="s">
        <v>236</v>
      </c>
      <c r="K1033" s="203"/>
      <c r="L1033" s="203"/>
      <c r="M1033" s="203"/>
      <c r="N1033" s="203"/>
      <c r="O1033" s="203"/>
      <c r="P1033" s="204"/>
      <c r="Q1033" s="205"/>
      <c r="R1033" s="198" t="s">
        <v>236</v>
      </c>
      <c r="S1033" s="206" t="str">
        <f t="shared" ca="1" si="48"/>
        <v/>
      </c>
      <c r="T1033" s="206" t="str">
        <f ca="1">IF(B1033="","",IF(ISERROR(MATCH($J1033,[3]SorP!$B$1:$B$6230,0)),"",INDIRECT("'SorP'!$A$"&amp;MATCH($J1033,[3]SorP!$B$1:$B$6230,0))))</f>
        <v/>
      </c>
      <c r="U1033" s="207"/>
      <c r="V1033" s="208" t="e">
        <f>IF(C1033="",NA(),IF(OR(C1033="Smelter not listed",C1033="Smelter not yet identified"),MATCH($B1033&amp;$D1033,'[3]Smelter Look-up'!$J:$J,0),MATCH($B1033&amp;$C1033,'[3]Smelter Look-up'!$J:$J,0)))</f>
        <v>#N/A</v>
      </c>
      <c r="X1033" s="83">
        <f t="shared" si="49"/>
        <v>0</v>
      </c>
      <c r="AB1033" s="84" t="str">
        <f t="shared" si="50"/>
        <v/>
      </c>
    </row>
    <row r="1034" spans="1:28" s="83" customFormat="1" ht="20.25" customHeight="1">
      <c r="A1034" s="206"/>
      <c r="B1034" s="198" t="s">
        <v>236</v>
      </c>
      <c r="C1034" s="199" t="s">
        <v>236</v>
      </c>
      <c r="D1034" s="200"/>
      <c r="E1034" s="198" t="s">
        <v>236</v>
      </c>
      <c r="F1034" s="198" t="s">
        <v>236</v>
      </c>
      <c r="G1034" s="198" t="s">
        <v>236</v>
      </c>
      <c r="H1034" s="201" t="s">
        <v>236</v>
      </c>
      <c r="I1034" s="202" t="s">
        <v>236</v>
      </c>
      <c r="J1034" s="202" t="s">
        <v>236</v>
      </c>
      <c r="K1034" s="203"/>
      <c r="L1034" s="203"/>
      <c r="M1034" s="203"/>
      <c r="N1034" s="203"/>
      <c r="O1034" s="203"/>
      <c r="P1034" s="204"/>
      <c r="Q1034" s="205"/>
      <c r="R1034" s="198" t="s">
        <v>236</v>
      </c>
      <c r="S1034" s="206" t="str">
        <f t="shared" ca="1" si="48"/>
        <v/>
      </c>
      <c r="T1034" s="206" t="str">
        <f ca="1">IF(B1034="","",IF(ISERROR(MATCH($J1034,[3]SorP!$B$1:$B$6230,0)),"",INDIRECT("'SorP'!$A$"&amp;MATCH($J1034,[3]SorP!$B$1:$B$6230,0))))</f>
        <v/>
      </c>
      <c r="U1034" s="207"/>
      <c r="V1034" s="208" t="e">
        <f>IF(C1034="",NA(),IF(OR(C1034="Smelter not listed",C1034="Smelter not yet identified"),MATCH($B1034&amp;$D1034,'[3]Smelter Look-up'!$J:$J,0),MATCH($B1034&amp;$C1034,'[3]Smelter Look-up'!$J:$J,0)))</f>
        <v>#N/A</v>
      </c>
      <c r="X1034" s="83">
        <f t="shared" si="49"/>
        <v>0</v>
      </c>
      <c r="AB1034" s="84" t="str">
        <f t="shared" si="50"/>
        <v/>
      </c>
    </row>
    <row r="1035" spans="1:28" s="83" customFormat="1" ht="20.25" customHeight="1">
      <c r="A1035" s="206"/>
      <c r="B1035" s="198" t="s">
        <v>236</v>
      </c>
      <c r="C1035" s="199" t="s">
        <v>236</v>
      </c>
      <c r="D1035" s="200"/>
      <c r="E1035" s="198" t="s">
        <v>236</v>
      </c>
      <c r="F1035" s="198" t="s">
        <v>236</v>
      </c>
      <c r="G1035" s="198" t="s">
        <v>236</v>
      </c>
      <c r="H1035" s="201" t="s">
        <v>236</v>
      </c>
      <c r="I1035" s="202" t="s">
        <v>236</v>
      </c>
      <c r="J1035" s="202" t="s">
        <v>236</v>
      </c>
      <c r="K1035" s="203"/>
      <c r="L1035" s="203"/>
      <c r="M1035" s="203"/>
      <c r="N1035" s="203"/>
      <c r="O1035" s="203"/>
      <c r="P1035" s="204"/>
      <c r="Q1035" s="205"/>
      <c r="R1035" s="198" t="s">
        <v>236</v>
      </c>
      <c r="S1035" s="206" t="str">
        <f t="shared" ca="1" si="48"/>
        <v/>
      </c>
      <c r="T1035" s="206" t="str">
        <f ca="1">IF(B1035="","",IF(ISERROR(MATCH($J1035,[3]SorP!$B$1:$B$6230,0)),"",INDIRECT("'SorP'!$A$"&amp;MATCH($J1035,[3]SorP!$B$1:$B$6230,0))))</f>
        <v/>
      </c>
      <c r="U1035" s="207"/>
      <c r="V1035" s="208" t="e">
        <f>IF(C1035="",NA(),IF(OR(C1035="Smelter not listed",C1035="Smelter not yet identified"),MATCH($B1035&amp;$D1035,'[3]Smelter Look-up'!$J:$J,0),MATCH($B1035&amp;$C1035,'[3]Smelter Look-up'!$J:$J,0)))</f>
        <v>#N/A</v>
      </c>
      <c r="X1035" s="83">
        <f t="shared" si="49"/>
        <v>0</v>
      </c>
      <c r="AB1035" s="84" t="str">
        <f t="shared" si="50"/>
        <v/>
      </c>
    </row>
    <row r="1036" spans="1:28" s="83" customFormat="1" ht="20.25" customHeight="1">
      <c r="A1036" s="206"/>
      <c r="B1036" s="198" t="s">
        <v>236</v>
      </c>
      <c r="C1036" s="199" t="s">
        <v>236</v>
      </c>
      <c r="D1036" s="200"/>
      <c r="E1036" s="198" t="s">
        <v>236</v>
      </c>
      <c r="F1036" s="198" t="s">
        <v>236</v>
      </c>
      <c r="G1036" s="198" t="s">
        <v>236</v>
      </c>
      <c r="H1036" s="201" t="s">
        <v>236</v>
      </c>
      <c r="I1036" s="202" t="s">
        <v>236</v>
      </c>
      <c r="J1036" s="202" t="s">
        <v>236</v>
      </c>
      <c r="K1036" s="203"/>
      <c r="L1036" s="203"/>
      <c r="M1036" s="203"/>
      <c r="N1036" s="203"/>
      <c r="O1036" s="203"/>
      <c r="P1036" s="204"/>
      <c r="Q1036" s="205"/>
      <c r="R1036" s="198" t="s">
        <v>236</v>
      </c>
      <c r="S1036" s="206" t="str">
        <f t="shared" ca="1" si="48"/>
        <v/>
      </c>
      <c r="T1036" s="206" t="str">
        <f ca="1">IF(B1036="","",IF(ISERROR(MATCH($J1036,[3]SorP!$B$1:$B$6230,0)),"",INDIRECT("'SorP'!$A$"&amp;MATCH($J1036,[3]SorP!$B$1:$B$6230,0))))</f>
        <v/>
      </c>
      <c r="U1036" s="207"/>
      <c r="V1036" s="208" t="e">
        <f>IF(C1036="",NA(),IF(OR(C1036="Smelter not listed",C1036="Smelter not yet identified"),MATCH($B1036&amp;$D1036,'[3]Smelter Look-up'!$J:$J,0),MATCH($B1036&amp;$C1036,'[3]Smelter Look-up'!$J:$J,0)))</f>
        <v>#N/A</v>
      </c>
      <c r="X1036" s="83">
        <f t="shared" si="49"/>
        <v>0</v>
      </c>
      <c r="AB1036" s="84" t="str">
        <f t="shared" si="50"/>
        <v/>
      </c>
    </row>
    <row r="1037" spans="1:28" s="83" customFormat="1" ht="20.25" customHeight="1">
      <c r="A1037" s="206"/>
      <c r="B1037" s="198" t="s">
        <v>236</v>
      </c>
      <c r="C1037" s="199" t="s">
        <v>236</v>
      </c>
      <c r="D1037" s="200"/>
      <c r="E1037" s="198" t="s">
        <v>236</v>
      </c>
      <c r="F1037" s="198" t="s">
        <v>236</v>
      </c>
      <c r="G1037" s="198" t="s">
        <v>236</v>
      </c>
      <c r="H1037" s="201" t="s">
        <v>236</v>
      </c>
      <c r="I1037" s="202" t="s">
        <v>236</v>
      </c>
      <c r="J1037" s="202" t="s">
        <v>236</v>
      </c>
      <c r="K1037" s="203"/>
      <c r="L1037" s="203"/>
      <c r="M1037" s="203"/>
      <c r="N1037" s="203"/>
      <c r="O1037" s="203"/>
      <c r="P1037" s="204"/>
      <c r="Q1037" s="205"/>
      <c r="R1037" s="198" t="s">
        <v>236</v>
      </c>
      <c r="S1037" s="206" t="str">
        <f t="shared" ca="1" si="48"/>
        <v/>
      </c>
      <c r="T1037" s="206" t="str">
        <f ca="1">IF(B1037="","",IF(ISERROR(MATCH($J1037,[3]SorP!$B$1:$B$6230,0)),"",INDIRECT("'SorP'!$A$"&amp;MATCH($J1037,[3]SorP!$B$1:$B$6230,0))))</f>
        <v/>
      </c>
      <c r="U1037" s="207"/>
      <c r="V1037" s="208" t="e">
        <f>IF(C1037="",NA(),IF(OR(C1037="Smelter not listed",C1037="Smelter not yet identified"),MATCH($B1037&amp;$D1037,'[3]Smelter Look-up'!$J:$J,0),MATCH($B1037&amp;$C1037,'[3]Smelter Look-up'!$J:$J,0)))</f>
        <v>#N/A</v>
      </c>
      <c r="X1037" s="83">
        <f t="shared" si="49"/>
        <v>0</v>
      </c>
      <c r="AB1037" s="84" t="str">
        <f t="shared" si="50"/>
        <v/>
      </c>
    </row>
    <row r="1038" spans="1:28" s="83" customFormat="1" ht="20.25" customHeight="1">
      <c r="A1038" s="206"/>
      <c r="B1038" s="198" t="s">
        <v>236</v>
      </c>
      <c r="C1038" s="199" t="s">
        <v>236</v>
      </c>
      <c r="D1038" s="200"/>
      <c r="E1038" s="198" t="s">
        <v>236</v>
      </c>
      <c r="F1038" s="198" t="s">
        <v>236</v>
      </c>
      <c r="G1038" s="198" t="s">
        <v>236</v>
      </c>
      <c r="H1038" s="201" t="s">
        <v>236</v>
      </c>
      <c r="I1038" s="202" t="s">
        <v>236</v>
      </c>
      <c r="J1038" s="202" t="s">
        <v>236</v>
      </c>
      <c r="K1038" s="203"/>
      <c r="L1038" s="203"/>
      <c r="M1038" s="203"/>
      <c r="N1038" s="203"/>
      <c r="O1038" s="203"/>
      <c r="P1038" s="204"/>
      <c r="Q1038" s="205"/>
      <c r="R1038" s="198" t="s">
        <v>236</v>
      </c>
      <c r="S1038" s="206" t="str">
        <f t="shared" ca="1" si="48"/>
        <v/>
      </c>
      <c r="T1038" s="206" t="str">
        <f ca="1">IF(B1038="","",IF(ISERROR(MATCH($J1038,[3]SorP!$B$1:$B$6230,0)),"",INDIRECT("'SorP'!$A$"&amp;MATCH($J1038,[3]SorP!$B$1:$B$6230,0))))</f>
        <v/>
      </c>
      <c r="U1038" s="207"/>
      <c r="V1038" s="208" t="e">
        <f>IF(C1038="",NA(),IF(OR(C1038="Smelter not listed",C1038="Smelter not yet identified"),MATCH($B1038&amp;$D1038,'[3]Smelter Look-up'!$J:$J,0),MATCH($B1038&amp;$C1038,'[3]Smelter Look-up'!$J:$J,0)))</f>
        <v>#N/A</v>
      </c>
      <c r="X1038" s="83">
        <f t="shared" si="49"/>
        <v>0</v>
      </c>
      <c r="AB1038" s="84" t="str">
        <f t="shared" si="50"/>
        <v/>
      </c>
    </row>
    <row r="1039" spans="1:28" s="83" customFormat="1" ht="20.25" customHeight="1">
      <c r="A1039" s="206"/>
      <c r="B1039" s="198" t="s">
        <v>236</v>
      </c>
      <c r="C1039" s="199" t="s">
        <v>236</v>
      </c>
      <c r="D1039" s="200"/>
      <c r="E1039" s="198" t="s">
        <v>236</v>
      </c>
      <c r="F1039" s="198" t="s">
        <v>236</v>
      </c>
      <c r="G1039" s="198" t="s">
        <v>236</v>
      </c>
      <c r="H1039" s="201" t="s">
        <v>236</v>
      </c>
      <c r="I1039" s="202" t="s">
        <v>236</v>
      </c>
      <c r="J1039" s="202" t="s">
        <v>236</v>
      </c>
      <c r="K1039" s="203"/>
      <c r="L1039" s="203"/>
      <c r="M1039" s="203"/>
      <c r="N1039" s="203"/>
      <c r="O1039" s="203"/>
      <c r="P1039" s="204"/>
      <c r="Q1039" s="205"/>
      <c r="R1039" s="198" t="s">
        <v>236</v>
      </c>
      <c r="S1039" s="206" t="str">
        <f t="shared" ca="1" si="48"/>
        <v/>
      </c>
      <c r="T1039" s="206" t="str">
        <f ca="1">IF(B1039="","",IF(ISERROR(MATCH($J1039,[3]SorP!$B$1:$B$6230,0)),"",INDIRECT("'SorP'!$A$"&amp;MATCH($J1039,[3]SorP!$B$1:$B$6230,0))))</f>
        <v/>
      </c>
      <c r="U1039" s="207"/>
      <c r="V1039" s="208" t="e">
        <f>IF(C1039="",NA(),IF(OR(C1039="Smelter not listed",C1039="Smelter not yet identified"),MATCH($B1039&amp;$D1039,'[3]Smelter Look-up'!$J:$J,0),MATCH($B1039&amp;$C1039,'[3]Smelter Look-up'!$J:$J,0)))</f>
        <v>#N/A</v>
      </c>
      <c r="X1039" s="83">
        <f t="shared" si="49"/>
        <v>0</v>
      </c>
      <c r="AB1039" s="84" t="str">
        <f t="shared" si="50"/>
        <v/>
      </c>
    </row>
    <row r="1040" spans="1:28" s="83" customFormat="1" ht="20.25" customHeight="1">
      <c r="A1040" s="206"/>
      <c r="B1040" s="198" t="s">
        <v>236</v>
      </c>
      <c r="C1040" s="199" t="s">
        <v>236</v>
      </c>
      <c r="D1040" s="200"/>
      <c r="E1040" s="198" t="s">
        <v>236</v>
      </c>
      <c r="F1040" s="198" t="s">
        <v>236</v>
      </c>
      <c r="G1040" s="198" t="s">
        <v>236</v>
      </c>
      <c r="H1040" s="201" t="s">
        <v>236</v>
      </c>
      <c r="I1040" s="202" t="s">
        <v>236</v>
      </c>
      <c r="J1040" s="202" t="s">
        <v>236</v>
      </c>
      <c r="K1040" s="203"/>
      <c r="L1040" s="203"/>
      <c r="M1040" s="203"/>
      <c r="N1040" s="203"/>
      <c r="O1040" s="203"/>
      <c r="P1040" s="204"/>
      <c r="Q1040" s="205"/>
      <c r="R1040" s="198" t="s">
        <v>236</v>
      </c>
      <c r="S1040" s="206" t="str">
        <f t="shared" ca="1" si="48"/>
        <v/>
      </c>
      <c r="T1040" s="206" t="str">
        <f ca="1">IF(B1040="","",IF(ISERROR(MATCH($J1040,[3]SorP!$B$1:$B$6230,0)),"",INDIRECT("'SorP'!$A$"&amp;MATCH($J1040,[3]SorP!$B$1:$B$6230,0))))</f>
        <v/>
      </c>
      <c r="U1040" s="207"/>
      <c r="V1040" s="208" t="e">
        <f>IF(C1040="",NA(),IF(OR(C1040="Smelter not listed",C1040="Smelter not yet identified"),MATCH($B1040&amp;$D1040,'[3]Smelter Look-up'!$J:$J,0),MATCH($B1040&amp;$C1040,'[3]Smelter Look-up'!$J:$J,0)))</f>
        <v>#N/A</v>
      </c>
      <c r="X1040" s="83">
        <f t="shared" si="49"/>
        <v>0</v>
      </c>
      <c r="AB1040" s="84" t="str">
        <f t="shared" si="50"/>
        <v/>
      </c>
    </row>
    <row r="1041" spans="1:28" s="83" customFormat="1" ht="20.25" customHeight="1">
      <c r="A1041" s="206"/>
      <c r="B1041" s="198" t="s">
        <v>236</v>
      </c>
      <c r="C1041" s="199" t="s">
        <v>236</v>
      </c>
      <c r="D1041" s="200"/>
      <c r="E1041" s="198" t="s">
        <v>236</v>
      </c>
      <c r="F1041" s="198" t="s">
        <v>236</v>
      </c>
      <c r="G1041" s="198" t="s">
        <v>236</v>
      </c>
      <c r="H1041" s="201" t="s">
        <v>236</v>
      </c>
      <c r="I1041" s="202" t="s">
        <v>236</v>
      </c>
      <c r="J1041" s="202" t="s">
        <v>236</v>
      </c>
      <c r="K1041" s="203"/>
      <c r="L1041" s="203"/>
      <c r="M1041" s="203"/>
      <c r="N1041" s="203"/>
      <c r="O1041" s="203"/>
      <c r="P1041" s="204"/>
      <c r="Q1041" s="205"/>
      <c r="R1041" s="198" t="s">
        <v>236</v>
      </c>
      <c r="S1041" s="206" t="str">
        <f t="shared" ca="1" si="48"/>
        <v/>
      </c>
      <c r="T1041" s="206" t="str">
        <f ca="1">IF(B1041="","",IF(ISERROR(MATCH($J1041,[3]SorP!$B$1:$B$6230,0)),"",INDIRECT("'SorP'!$A$"&amp;MATCH($J1041,[3]SorP!$B$1:$B$6230,0))))</f>
        <v/>
      </c>
      <c r="U1041" s="207"/>
      <c r="V1041" s="208" t="e">
        <f>IF(C1041="",NA(),IF(OR(C1041="Smelter not listed",C1041="Smelter not yet identified"),MATCH($B1041&amp;$D1041,'[3]Smelter Look-up'!$J:$J,0),MATCH($B1041&amp;$C1041,'[3]Smelter Look-up'!$J:$J,0)))</f>
        <v>#N/A</v>
      </c>
      <c r="X1041" s="83">
        <f t="shared" si="49"/>
        <v>0</v>
      </c>
      <c r="AB1041" s="84" t="str">
        <f t="shared" si="50"/>
        <v/>
      </c>
    </row>
    <row r="1042" spans="1:28" s="83" customFormat="1" ht="20.25" customHeight="1">
      <c r="A1042" s="206"/>
      <c r="B1042" s="198" t="s">
        <v>236</v>
      </c>
      <c r="C1042" s="199" t="s">
        <v>236</v>
      </c>
      <c r="D1042" s="200"/>
      <c r="E1042" s="198" t="s">
        <v>236</v>
      </c>
      <c r="F1042" s="198" t="s">
        <v>236</v>
      </c>
      <c r="G1042" s="198" t="s">
        <v>236</v>
      </c>
      <c r="H1042" s="201" t="s">
        <v>236</v>
      </c>
      <c r="I1042" s="202" t="s">
        <v>236</v>
      </c>
      <c r="J1042" s="202" t="s">
        <v>236</v>
      </c>
      <c r="K1042" s="203"/>
      <c r="L1042" s="203"/>
      <c r="M1042" s="203"/>
      <c r="N1042" s="203"/>
      <c r="O1042" s="203"/>
      <c r="P1042" s="204"/>
      <c r="Q1042" s="205"/>
      <c r="R1042" s="198" t="s">
        <v>236</v>
      </c>
      <c r="S1042" s="206" t="str">
        <f t="shared" ca="1" si="48"/>
        <v/>
      </c>
      <c r="T1042" s="206" t="str">
        <f ca="1">IF(B1042="","",IF(ISERROR(MATCH($J1042,[3]SorP!$B$1:$B$6230,0)),"",INDIRECT("'SorP'!$A$"&amp;MATCH($J1042,[3]SorP!$B$1:$B$6230,0))))</f>
        <v/>
      </c>
      <c r="U1042" s="207"/>
      <c r="V1042" s="208" t="e">
        <f>IF(C1042="",NA(),IF(OR(C1042="Smelter not listed",C1042="Smelter not yet identified"),MATCH($B1042&amp;$D1042,'[3]Smelter Look-up'!$J:$J,0),MATCH($B1042&amp;$C1042,'[3]Smelter Look-up'!$J:$J,0)))</f>
        <v>#N/A</v>
      </c>
      <c r="X1042" s="83">
        <f t="shared" si="49"/>
        <v>0</v>
      </c>
      <c r="AB1042" s="84" t="str">
        <f t="shared" si="50"/>
        <v/>
      </c>
    </row>
    <row r="1043" spans="1:28" s="83" customFormat="1" ht="20.25" customHeight="1">
      <c r="A1043" s="206"/>
      <c r="B1043" s="198" t="s">
        <v>236</v>
      </c>
      <c r="C1043" s="199" t="s">
        <v>236</v>
      </c>
      <c r="D1043" s="200"/>
      <c r="E1043" s="198" t="s">
        <v>236</v>
      </c>
      <c r="F1043" s="198" t="s">
        <v>236</v>
      </c>
      <c r="G1043" s="198" t="s">
        <v>236</v>
      </c>
      <c r="H1043" s="201" t="s">
        <v>236</v>
      </c>
      <c r="I1043" s="202" t="s">
        <v>236</v>
      </c>
      <c r="J1043" s="202" t="s">
        <v>236</v>
      </c>
      <c r="K1043" s="203"/>
      <c r="L1043" s="203"/>
      <c r="M1043" s="203"/>
      <c r="N1043" s="203"/>
      <c r="O1043" s="203"/>
      <c r="P1043" s="204"/>
      <c r="Q1043" s="205"/>
      <c r="R1043" s="198" t="s">
        <v>236</v>
      </c>
      <c r="S1043" s="206" t="str">
        <f t="shared" ca="1" si="48"/>
        <v/>
      </c>
      <c r="T1043" s="206" t="str">
        <f ca="1">IF(B1043="","",IF(ISERROR(MATCH($J1043,[3]SorP!$B$1:$B$6230,0)),"",INDIRECT("'SorP'!$A$"&amp;MATCH($J1043,[3]SorP!$B$1:$B$6230,0))))</f>
        <v/>
      </c>
      <c r="U1043" s="207"/>
      <c r="V1043" s="208" t="e">
        <f>IF(C1043="",NA(),IF(OR(C1043="Smelter not listed",C1043="Smelter not yet identified"),MATCH($B1043&amp;$D1043,'[3]Smelter Look-up'!$J:$J,0),MATCH($B1043&amp;$C1043,'[3]Smelter Look-up'!$J:$J,0)))</f>
        <v>#N/A</v>
      </c>
      <c r="X1043" s="83">
        <f t="shared" si="49"/>
        <v>0</v>
      </c>
      <c r="AB1043" s="84" t="str">
        <f t="shared" si="50"/>
        <v/>
      </c>
    </row>
    <row r="1044" spans="1:28" s="83" customFormat="1" ht="20.25" customHeight="1">
      <c r="A1044" s="206"/>
      <c r="B1044" s="198" t="s">
        <v>236</v>
      </c>
      <c r="C1044" s="199" t="s">
        <v>236</v>
      </c>
      <c r="D1044" s="200"/>
      <c r="E1044" s="198" t="s">
        <v>236</v>
      </c>
      <c r="F1044" s="198" t="s">
        <v>236</v>
      </c>
      <c r="G1044" s="198" t="s">
        <v>236</v>
      </c>
      <c r="H1044" s="201" t="s">
        <v>236</v>
      </c>
      <c r="I1044" s="202" t="s">
        <v>236</v>
      </c>
      <c r="J1044" s="202" t="s">
        <v>236</v>
      </c>
      <c r="K1044" s="203"/>
      <c r="L1044" s="203"/>
      <c r="M1044" s="203"/>
      <c r="N1044" s="203"/>
      <c r="O1044" s="203"/>
      <c r="P1044" s="204"/>
      <c r="Q1044" s="205"/>
      <c r="R1044" s="198" t="s">
        <v>236</v>
      </c>
      <c r="S1044" s="206" t="str">
        <f t="shared" ca="1" si="48"/>
        <v/>
      </c>
      <c r="T1044" s="206" t="str">
        <f ca="1">IF(B1044="","",IF(ISERROR(MATCH($J1044,[3]SorP!$B$1:$B$6230,0)),"",INDIRECT("'SorP'!$A$"&amp;MATCH($J1044,[3]SorP!$B$1:$B$6230,0))))</f>
        <v/>
      </c>
      <c r="U1044" s="207"/>
      <c r="V1044" s="208" t="e">
        <f>IF(C1044="",NA(),IF(OR(C1044="Smelter not listed",C1044="Smelter not yet identified"),MATCH($B1044&amp;$D1044,'[3]Smelter Look-up'!$J:$J,0),MATCH($B1044&amp;$C1044,'[3]Smelter Look-up'!$J:$J,0)))</f>
        <v>#N/A</v>
      </c>
      <c r="X1044" s="83">
        <f t="shared" si="49"/>
        <v>0</v>
      </c>
      <c r="AB1044" s="84" t="str">
        <f t="shared" si="50"/>
        <v/>
      </c>
    </row>
    <row r="1045" spans="1:28" s="83" customFormat="1" ht="20.25" customHeight="1">
      <c r="A1045" s="206"/>
      <c r="B1045" s="198" t="s">
        <v>236</v>
      </c>
      <c r="C1045" s="199" t="s">
        <v>236</v>
      </c>
      <c r="D1045" s="200"/>
      <c r="E1045" s="198" t="s">
        <v>236</v>
      </c>
      <c r="F1045" s="198" t="s">
        <v>236</v>
      </c>
      <c r="G1045" s="198" t="s">
        <v>236</v>
      </c>
      <c r="H1045" s="201" t="s">
        <v>236</v>
      </c>
      <c r="I1045" s="202" t="s">
        <v>236</v>
      </c>
      <c r="J1045" s="202" t="s">
        <v>236</v>
      </c>
      <c r="K1045" s="203"/>
      <c r="L1045" s="203"/>
      <c r="M1045" s="203"/>
      <c r="N1045" s="203"/>
      <c r="O1045" s="203"/>
      <c r="P1045" s="204"/>
      <c r="Q1045" s="205"/>
      <c r="R1045" s="198" t="s">
        <v>236</v>
      </c>
      <c r="S1045" s="206" t="str">
        <f t="shared" ca="1" si="48"/>
        <v/>
      </c>
      <c r="T1045" s="206" t="str">
        <f ca="1">IF(B1045="","",IF(ISERROR(MATCH($J1045,[3]SorP!$B$1:$B$6230,0)),"",INDIRECT("'SorP'!$A$"&amp;MATCH($J1045,[3]SorP!$B$1:$B$6230,0))))</f>
        <v/>
      </c>
      <c r="U1045" s="207"/>
      <c r="V1045" s="208" t="e">
        <f>IF(C1045="",NA(),IF(OR(C1045="Smelter not listed",C1045="Smelter not yet identified"),MATCH($B1045&amp;$D1045,'[3]Smelter Look-up'!$J:$J,0),MATCH($B1045&amp;$C1045,'[3]Smelter Look-up'!$J:$J,0)))</f>
        <v>#N/A</v>
      </c>
      <c r="X1045" s="83">
        <f t="shared" si="49"/>
        <v>0</v>
      </c>
      <c r="AB1045" s="84" t="str">
        <f t="shared" si="50"/>
        <v/>
      </c>
    </row>
    <row r="1046" spans="1:28" s="83" customFormat="1" ht="20.25" customHeight="1">
      <c r="A1046" s="206"/>
      <c r="B1046" s="198" t="s">
        <v>236</v>
      </c>
      <c r="C1046" s="199" t="s">
        <v>236</v>
      </c>
      <c r="D1046" s="200"/>
      <c r="E1046" s="198" t="s">
        <v>236</v>
      </c>
      <c r="F1046" s="198" t="s">
        <v>236</v>
      </c>
      <c r="G1046" s="198" t="s">
        <v>236</v>
      </c>
      <c r="H1046" s="201" t="s">
        <v>236</v>
      </c>
      <c r="I1046" s="202" t="s">
        <v>236</v>
      </c>
      <c r="J1046" s="202" t="s">
        <v>236</v>
      </c>
      <c r="K1046" s="203"/>
      <c r="L1046" s="203"/>
      <c r="M1046" s="203"/>
      <c r="N1046" s="203"/>
      <c r="O1046" s="203"/>
      <c r="P1046" s="204"/>
      <c r="Q1046" s="205"/>
      <c r="R1046" s="198" t="s">
        <v>236</v>
      </c>
      <c r="S1046" s="206" t="str">
        <f t="shared" ca="1" si="48"/>
        <v/>
      </c>
      <c r="T1046" s="206" t="str">
        <f ca="1">IF(B1046="","",IF(ISERROR(MATCH($J1046,[3]SorP!$B$1:$B$6230,0)),"",INDIRECT("'SorP'!$A$"&amp;MATCH($J1046,[3]SorP!$B$1:$B$6230,0))))</f>
        <v/>
      </c>
      <c r="U1046" s="207"/>
      <c r="V1046" s="208" t="e">
        <f>IF(C1046="",NA(),IF(OR(C1046="Smelter not listed",C1046="Smelter not yet identified"),MATCH($B1046&amp;$D1046,'[3]Smelter Look-up'!$J:$J,0),MATCH($B1046&amp;$C1046,'[3]Smelter Look-up'!$J:$J,0)))</f>
        <v>#N/A</v>
      </c>
      <c r="X1046" s="83">
        <f t="shared" si="49"/>
        <v>0</v>
      </c>
      <c r="AB1046" s="84" t="str">
        <f t="shared" si="50"/>
        <v/>
      </c>
    </row>
    <row r="1047" spans="1:28" s="83" customFormat="1" ht="20.25" customHeight="1">
      <c r="A1047" s="206"/>
      <c r="B1047" s="198" t="s">
        <v>236</v>
      </c>
      <c r="C1047" s="199" t="s">
        <v>236</v>
      </c>
      <c r="D1047" s="200"/>
      <c r="E1047" s="198" t="s">
        <v>236</v>
      </c>
      <c r="F1047" s="198" t="s">
        <v>236</v>
      </c>
      <c r="G1047" s="198" t="s">
        <v>236</v>
      </c>
      <c r="H1047" s="201" t="s">
        <v>236</v>
      </c>
      <c r="I1047" s="202" t="s">
        <v>236</v>
      </c>
      <c r="J1047" s="202" t="s">
        <v>236</v>
      </c>
      <c r="K1047" s="203"/>
      <c r="L1047" s="203"/>
      <c r="M1047" s="203"/>
      <c r="N1047" s="203"/>
      <c r="O1047" s="203"/>
      <c r="P1047" s="204"/>
      <c r="Q1047" s="205"/>
      <c r="R1047" s="198" t="s">
        <v>236</v>
      </c>
      <c r="S1047" s="206" t="str">
        <f t="shared" ca="1" si="48"/>
        <v/>
      </c>
      <c r="T1047" s="206" t="str">
        <f ca="1">IF(B1047="","",IF(ISERROR(MATCH($J1047,[3]SorP!$B$1:$B$6230,0)),"",INDIRECT("'SorP'!$A$"&amp;MATCH($J1047,[3]SorP!$B$1:$B$6230,0))))</f>
        <v/>
      </c>
      <c r="U1047" s="207"/>
      <c r="V1047" s="208" t="e">
        <f>IF(C1047="",NA(),IF(OR(C1047="Smelter not listed",C1047="Smelter not yet identified"),MATCH($B1047&amp;$D1047,'[3]Smelter Look-up'!$J:$J,0),MATCH($B1047&amp;$C1047,'[3]Smelter Look-up'!$J:$J,0)))</f>
        <v>#N/A</v>
      </c>
      <c r="X1047" s="83">
        <f t="shared" si="49"/>
        <v>0</v>
      </c>
      <c r="AB1047" s="84" t="str">
        <f t="shared" si="50"/>
        <v/>
      </c>
    </row>
    <row r="1048" spans="1:28" s="83" customFormat="1" ht="20.25" customHeight="1">
      <c r="A1048" s="206"/>
      <c r="B1048" s="198" t="s">
        <v>236</v>
      </c>
      <c r="C1048" s="199" t="s">
        <v>236</v>
      </c>
      <c r="D1048" s="200"/>
      <c r="E1048" s="198" t="s">
        <v>236</v>
      </c>
      <c r="F1048" s="198" t="s">
        <v>236</v>
      </c>
      <c r="G1048" s="198" t="s">
        <v>236</v>
      </c>
      <c r="H1048" s="201" t="s">
        <v>236</v>
      </c>
      <c r="I1048" s="202" t="s">
        <v>236</v>
      </c>
      <c r="J1048" s="202" t="s">
        <v>236</v>
      </c>
      <c r="K1048" s="203"/>
      <c r="L1048" s="203"/>
      <c r="M1048" s="203"/>
      <c r="N1048" s="203"/>
      <c r="O1048" s="203"/>
      <c r="P1048" s="204"/>
      <c r="Q1048" s="205"/>
      <c r="R1048" s="198" t="s">
        <v>236</v>
      </c>
      <c r="S1048" s="206" t="str">
        <f t="shared" ca="1" si="48"/>
        <v/>
      </c>
      <c r="T1048" s="206" t="str">
        <f ca="1">IF(B1048="","",IF(ISERROR(MATCH($J1048,[3]SorP!$B$1:$B$6230,0)),"",INDIRECT("'SorP'!$A$"&amp;MATCH($J1048,[3]SorP!$B$1:$B$6230,0))))</f>
        <v/>
      </c>
      <c r="U1048" s="207"/>
      <c r="V1048" s="208" t="e">
        <f>IF(C1048="",NA(),IF(OR(C1048="Smelter not listed",C1048="Smelter not yet identified"),MATCH($B1048&amp;$D1048,'[3]Smelter Look-up'!$J:$J,0),MATCH($B1048&amp;$C1048,'[3]Smelter Look-up'!$J:$J,0)))</f>
        <v>#N/A</v>
      </c>
      <c r="X1048" s="83">
        <f t="shared" si="49"/>
        <v>0</v>
      </c>
      <c r="AB1048" s="84" t="str">
        <f t="shared" si="50"/>
        <v/>
      </c>
    </row>
    <row r="1049" spans="1:28" s="83" customFormat="1" ht="20.25" customHeight="1">
      <c r="A1049" s="206"/>
      <c r="B1049" s="198" t="s">
        <v>236</v>
      </c>
      <c r="C1049" s="199" t="s">
        <v>236</v>
      </c>
      <c r="D1049" s="200"/>
      <c r="E1049" s="198" t="s">
        <v>236</v>
      </c>
      <c r="F1049" s="198" t="s">
        <v>236</v>
      </c>
      <c r="G1049" s="198" t="s">
        <v>236</v>
      </c>
      <c r="H1049" s="201" t="s">
        <v>236</v>
      </c>
      <c r="I1049" s="202" t="s">
        <v>236</v>
      </c>
      <c r="J1049" s="202" t="s">
        <v>236</v>
      </c>
      <c r="K1049" s="203"/>
      <c r="L1049" s="203"/>
      <c r="M1049" s="203"/>
      <c r="N1049" s="203"/>
      <c r="O1049" s="203"/>
      <c r="P1049" s="204"/>
      <c r="Q1049" s="205"/>
      <c r="R1049" s="198" t="s">
        <v>236</v>
      </c>
      <c r="S1049" s="206" t="str">
        <f t="shared" ca="1" si="48"/>
        <v/>
      </c>
      <c r="T1049" s="206" t="str">
        <f ca="1">IF(B1049="","",IF(ISERROR(MATCH($J1049,[3]SorP!$B$1:$B$6230,0)),"",INDIRECT("'SorP'!$A$"&amp;MATCH($J1049,[3]SorP!$B$1:$B$6230,0))))</f>
        <v/>
      </c>
      <c r="U1049" s="207"/>
      <c r="V1049" s="208" t="e">
        <f>IF(C1049="",NA(),IF(OR(C1049="Smelter not listed",C1049="Smelter not yet identified"),MATCH($B1049&amp;$D1049,'[3]Smelter Look-up'!$J:$J,0),MATCH($B1049&amp;$C1049,'[3]Smelter Look-up'!$J:$J,0)))</f>
        <v>#N/A</v>
      </c>
      <c r="X1049" s="83">
        <f t="shared" si="49"/>
        <v>0</v>
      </c>
      <c r="AB1049" s="84" t="str">
        <f t="shared" si="50"/>
        <v/>
      </c>
    </row>
    <row r="1050" spans="1:28" s="83" customFormat="1" ht="20.25" customHeight="1">
      <c r="A1050" s="206"/>
      <c r="B1050" s="198" t="s">
        <v>236</v>
      </c>
      <c r="C1050" s="199" t="s">
        <v>236</v>
      </c>
      <c r="D1050" s="200"/>
      <c r="E1050" s="198" t="s">
        <v>236</v>
      </c>
      <c r="F1050" s="198" t="s">
        <v>236</v>
      </c>
      <c r="G1050" s="198" t="s">
        <v>236</v>
      </c>
      <c r="H1050" s="201" t="s">
        <v>236</v>
      </c>
      <c r="I1050" s="202" t="s">
        <v>236</v>
      </c>
      <c r="J1050" s="202" t="s">
        <v>236</v>
      </c>
      <c r="K1050" s="203"/>
      <c r="L1050" s="203"/>
      <c r="M1050" s="203"/>
      <c r="N1050" s="203"/>
      <c r="O1050" s="203"/>
      <c r="P1050" s="204"/>
      <c r="Q1050" s="205"/>
      <c r="R1050" s="198" t="s">
        <v>236</v>
      </c>
      <c r="S1050" s="206" t="str">
        <f t="shared" ca="1" si="48"/>
        <v/>
      </c>
      <c r="T1050" s="206" t="str">
        <f ca="1">IF(B1050="","",IF(ISERROR(MATCH($J1050,[3]SorP!$B$1:$B$6230,0)),"",INDIRECT("'SorP'!$A$"&amp;MATCH($J1050,[3]SorP!$B$1:$B$6230,0))))</f>
        <v/>
      </c>
      <c r="U1050" s="207"/>
      <c r="V1050" s="208" t="e">
        <f>IF(C1050="",NA(),IF(OR(C1050="Smelter not listed",C1050="Smelter not yet identified"),MATCH($B1050&amp;$D1050,'[3]Smelter Look-up'!$J:$J,0),MATCH($B1050&amp;$C1050,'[3]Smelter Look-up'!$J:$J,0)))</f>
        <v>#N/A</v>
      </c>
      <c r="X1050" s="83">
        <f t="shared" si="49"/>
        <v>0</v>
      </c>
      <c r="AB1050" s="84" t="str">
        <f t="shared" si="50"/>
        <v/>
      </c>
    </row>
    <row r="1051" spans="1:28" s="83" customFormat="1" ht="20.25" customHeight="1">
      <c r="A1051" s="206"/>
      <c r="B1051" s="198" t="s">
        <v>236</v>
      </c>
      <c r="C1051" s="199" t="s">
        <v>236</v>
      </c>
      <c r="D1051" s="200"/>
      <c r="E1051" s="198" t="s">
        <v>236</v>
      </c>
      <c r="F1051" s="198" t="s">
        <v>236</v>
      </c>
      <c r="G1051" s="198" t="s">
        <v>236</v>
      </c>
      <c r="H1051" s="201" t="s">
        <v>236</v>
      </c>
      <c r="I1051" s="202" t="s">
        <v>236</v>
      </c>
      <c r="J1051" s="202" t="s">
        <v>236</v>
      </c>
      <c r="K1051" s="203"/>
      <c r="L1051" s="203"/>
      <c r="M1051" s="203"/>
      <c r="N1051" s="203"/>
      <c r="O1051" s="203"/>
      <c r="P1051" s="204"/>
      <c r="Q1051" s="205"/>
      <c r="R1051" s="198" t="s">
        <v>236</v>
      </c>
      <c r="S1051" s="206" t="str">
        <f t="shared" ca="1" si="48"/>
        <v/>
      </c>
      <c r="T1051" s="206" t="str">
        <f ca="1">IF(B1051="","",IF(ISERROR(MATCH($J1051,[3]SorP!$B$1:$B$6230,0)),"",INDIRECT("'SorP'!$A$"&amp;MATCH($J1051,[3]SorP!$B$1:$B$6230,0))))</f>
        <v/>
      </c>
      <c r="U1051" s="207"/>
      <c r="V1051" s="208" t="e">
        <f>IF(C1051="",NA(),IF(OR(C1051="Smelter not listed",C1051="Smelter not yet identified"),MATCH($B1051&amp;$D1051,'[3]Smelter Look-up'!$J:$J,0),MATCH($B1051&amp;$C1051,'[3]Smelter Look-up'!$J:$J,0)))</f>
        <v>#N/A</v>
      </c>
      <c r="X1051" s="83">
        <f t="shared" si="49"/>
        <v>0</v>
      </c>
      <c r="AB1051" s="84" t="str">
        <f t="shared" si="50"/>
        <v/>
      </c>
    </row>
    <row r="1052" spans="1:28" s="83" customFormat="1" ht="20.25" customHeight="1">
      <c r="A1052" s="206"/>
      <c r="B1052" s="198" t="s">
        <v>236</v>
      </c>
      <c r="C1052" s="199" t="s">
        <v>236</v>
      </c>
      <c r="D1052" s="200"/>
      <c r="E1052" s="198" t="s">
        <v>236</v>
      </c>
      <c r="F1052" s="198" t="s">
        <v>236</v>
      </c>
      <c r="G1052" s="198" t="s">
        <v>236</v>
      </c>
      <c r="H1052" s="201" t="s">
        <v>236</v>
      </c>
      <c r="I1052" s="202" t="s">
        <v>236</v>
      </c>
      <c r="J1052" s="202" t="s">
        <v>236</v>
      </c>
      <c r="K1052" s="203"/>
      <c r="L1052" s="203"/>
      <c r="M1052" s="203"/>
      <c r="N1052" s="203"/>
      <c r="O1052" s="203"/>
      <c r="P1052" s="204"/>
      <c r="Q1052" s="205"/>
      <c r="R1052" s="198" t="s">
        <v>236</v>
      </c>
      <c r="S1052" s="206" t="str">
        <f t="shared" ca="1" si="48"/>
        <v/>
      </c>
      <c r="T1052" s="206" t="str">
        <f ca="1">IF(B1052="","",IF(ISERROR(MATCH($J1052,[3]SorP!$B$1:$B$6230,0)),"",INDIRECT("'SorP'!$A$"&amp;MATCH($J1052,[3]SorP!$B$1:$B$6230,0))))</f>
        <v/>
      </c>
      <c r="U1052" s="207"/>
      <c r="V1052" s="208" t="e">
        <f>IF(C1052="",NA(),IF(OR(C1052="Smelter not listed",C1052="Smelter not yet identified"),MATCH($B1052&amp;$D1052,'[3]Smelter Look-up'!$J:$J,0),MATCH($B1052&amp;$C1052,'[3]Smelter Look-up'!$J:$J,0)))</f>
        <v>#N/A</v>
      </c>
      <c r="X1052" s="83">
        <f t="shared" si="49"/>
        <v>0</v>
      </c>
      <c r="AB1052" s="84" t="str">
        <f t="shared" si="50"/>
        <v/>
      </c>
    </row>
    <row r="1053" spans="1:28" s="83" customFormat="1" ht="20.25" customHeight="1">
      <c r="A1053" s="206"/>
      <c r="B1053" s="198" t="s">
        <v>236</v>
      </c>
      <c r="C1053" s="199" t="s">
        <v>236</v>
      </c>
      <c r="D1053" s="200"/>
      <c r="E1053" s="198" t="s">
        <v>236</v>
      </c>
      <c r="F1053" s="198" t="s">
        <v>236</v>
      </c>
      <c r="G1053" s="198" t="s">
        <v>236</v>
      </c>
      <c r="H1053" s="201" t="s">
        <v>236</v>
      </c>
      <c r="I1053" s="202" t="s">
        <v>236</v>
      </c>
      <c r="J1053" s="202" t="s">
        <v>236</v>
      </c>
      <c r="K1053" s="203"/>
      <c r="L1053" s="203"/>
      <c r="M1053" s="203"/>
      <c r="N1053" s="203"/>
      <c r="O1053" s="203"/>
      <c r="P1053" s="204"/>
      <c r="Q1053" s="205"/>
      <c r="R1053" s="198" t="s">
        <v>236</v>
      </c>
      <c r="S1053" s="206" t="str">
        <f t="shared" ca="1" si="48"/>
        <v/>
      </c>
      <c r="T1053" s="206" t="str">
        <f ca="1">IF(B1053="","",IF(ISERROR(MATCH($J1053,[3]SorP!$B$1:$B$6230,0)),"",INDIRECT("'SorP'!$A$"&amp;MATCH($J1053,[3]SorP!$B$1:$B$6230,0))))</f>
        <v/>
      </c>
      <c r="U1053" s="207"/>
      <c r="V1053" s="208" t="e">
        <f>IF(C1053="",NA(),IF(OR(C1053="Smelter not listed",C1053="Smelter not yet identified"),MATCH($B1053&amp;$D1053,'[3]Smelter Look-up'!$J:$J,0),MATCH($B1053&amp;$C1053,'[3]Smelter Look-up'!$J:$J,0)))</f>
        <v>#N/A</v>
      </c>
      <c r="X1053" s="83">
        <f t="shared" si="49"/>
        <v>0</v>
      </c>
      <c r="AB1053" s="84" t="str">
        <f t="shared" si="50"/>
        <v/>
      </c>
    </row>
    <row r="1054" spans="1:28" s="83" customFormat="1" ht="20.25" customHeight="1">
      <c r="A1054" s="206"/>
      <c r="B1054" s="198" t="s">
        <v>236</v>
      </c>
      <c r="C1054" s="199" t="s">
        <v>236</v>
      </c>
      <c r="D1054" s="200"/>
      <c r="E1054" s="198" t="s">
        <v>236</v>
      </c>
      <c r="F1054" s="198" t="s">
        <v>236</v>
      </c>
      <c r="G1054" s="198" t="s">
        <v>236</v>
      </c>
      <c r="H1054" s="201" t="s">
        <v>236</v>
      </c>
      <c r="I1054" s="202" t="s">
        <v>236</v>
      </c>
      <c r="J1054" s="202" t="s">
        <v>236</v>
      </c>
      <c r="K1054" s="203"/>
      <c r="L1054" s="203"/>
      <c r="M1054" s="203"/>
      <c r="N1054" s="203"/>
      <c r="O1054" s="203"/>
      <c r="P1054" s="204"/>
      <c r="Q1054" s="205"/>
      <c r="R1054" s="198" t="s">
        <v>236</v>
      </c>
      <c r="S1054" s="206" t="str">
        <f t="shared" ca="1" si="48"/>
        <v/>
      </c>
      <c r="T1054" s="206" t="str">
        <f ca="1">IF(B1054="","",IF(ISERROR(MATCH($J1054,[3]SorP!$B$1:$B$6230,0)),"",INDIRECT("'SorP'!$A$"&amp;MATCH($J1054,[3]SorP!$B$1:$B$6230,0))))</f>
        <v/>
      </c>
      <c r="U1054" s="207"/>
      <c r="V1054" s="208" t="e">
        <f>IF(C1054="",NA(),IF(OR(C1054="Smelter not listed",C1054="Smelter not yet identified"),MATCH($B1054&amp;$D1054,'[3]Smelter Look-up'!$J:$J,0),MATCH($B1054&amp;$C1054,'[3]Smelter Look-up'!$J:$J,0)))</f>
        <v>#N/A</v>
      </c>
      <c r="X1054" s="83">
        <f t="shared" si="49"/>
        <v>0</v>
      </c>
      <c r="AB1054" s="84" t="str">
        <f t="shared" si="50"/>
        <v/>
      </c>
    </row>
    <row r="1055" spans="1:28" s="83" customFormat="1" ht="20.25" customHeight="1">
      <c r="A1055" s="206"/>
      <c r="B1055" s="198" t="s">
        <v>236</v>
      </c>
      <c r="C1055" s="199" t="s">
        <v>236</v>
      </c>
      <c r="D1055" s="200"/>
      <c r="E1055" s="198" t="s">
        <v>236</v>
      </c>
      <c r="F1055" s="198" t="s">
        <v>236</v>
      </c>
      <c r="G1055" s="198" t="s">
        <v>236</v>
      </c>
      <c r="H1055" s="201" t="s">
        <v>236</v>
      </c>
      <c r="I1055" s="202" t="s">
        <v>236</v>
      </c>
      <c r="J1055" s="202" t="s">
        <v>236</v>
      </c>
      <c r="K1055" s="203"/>
      <c r="L1055" s="203"/>
      <c r="M1055" s="203"/>
      <c r="N1055" s="203"/>
      <c r="O1055" s="203"/>
      <c r="P1055" s="204"/>
      <c r="Q1055" s="205"/>
      <c r="R1055" s="198" t="s">
        <v>236</v>
      </c>
      <c r="S1055" s="206" t="str">
        <f t="shared" ca="1" si="48"/>
        <v/>
      </c>
      <c r="T1055" s="206" t="str">
        <f ca="1">IF(B1055="","",IF(ISERROR(MATCH($J1055,[3]SorP!$B$1:$B$6230,0)),"",INDIRECT("'SorP'!$A$"&amp;MATCH($J1055,[3]SorP!$B$1:$B$6230,0))))</f>
        <v/>
      </c>
      <c r="U1055" s="207"/>
      <c r="V1055" s="208" t="e">
        <f>IF(C1055="",NA(),IF(OR(C1055="Smelter not listed",C1055="Smelter not yet identified"),MATCH($B1055&amp;$D1055,'[3]Smelter Look-up'!$J:$J,0),MATCH($B1055&amp;$C1055,'[3]Smelter Look-up'!$J:$J,0)))</f>
        <v>#N/A</v>
      </c>
      <c r="X1055" s="83">
        <f t="shared" si="49"/>
        <v>0</v>
      </c>
      <c r="AB1055" s="84" t="str">
        <f t="shared" si="50"/>
        <v/>
      </c>
    </row>
    <row r="1056" spans="1:28" s="83" customFormat="1" ht="20.25" customHeight="1">
      <c r="A1056" s="206"/>
      <c r="B1056" s="198" t="s">
        <v>236</v>
      </c>
      <c r="C1056" s="199" t="s">
        <v>236</v>
      </c>
      <c r="D1056" s="200"/>
      <c r="E1056" s="198" t="s">
        <v>236</v>
      </c>
      <c r="F1056" s="198" t="s">
        <v>236</v>
      </c>
      <c r="G1056" s="198" t="s">
        <v>236</v>
      </c>
      <c r="H1056" s="201" t="s">
        <v>236</v>
      </c>
      <c r="I1056" s="202" t="s">
        <v>236</v>
      </c>
      <c r="J1056" s="202" t="s">
        <v>236</v>
      </c>
      <c r="K1056" s="203"/>
      <c r="L1056" s="203"/>
      <c r="M1056" s="203"/>
      <c r="N1056" s="203"/>
      <c r="O1056" s="203"/>
      <c r="P1056" s="204"/>
      <c r="Q1056" s="205"/>
      <c r="R1056" s="198" t="s">
        <v>236</v>
      </c>
      <c r="S1056" s="206" t="str">
        <f t="shared" ca="1" si="48"/>
        <v/>
      </c>
      <c r="T1056" s="206" t="str">
        <f ca="1">IF(B1056="","",IF(ISERROR(MATCH($J1056,[3]SorP!$B$1:$B$6230,0)),"",INDIRECT("'SorP'!$A$"&amp;MATCH($J1056,[3]SorP!$B$1:$B$6230,0))))</f>
        <v/>
      </c>
      <c r="U1056" s="207"/>
      <c r="V1056" s="208" t="e">
        <f>IF(C1056="",NA(),IF(OR(C1056="Smelter not listed",C1056="Smelter not yet identified"),MATCH($B1056&amp;$D1056,'[3]Smelter Look-up'!$J:$J,0),MATCH($B1056&amp;$C1056,'[3]Smelter Look-up'!$J:$J,0)))</f>
        <v>#N/A</v>
      </c>
      <c r="X1056" s="83">
        <f t="shared" si="49"/>
        <v>0</v>
      </c>
      <c r="AB1056" s="84" t="str">
        <f t="shared" si="50"/>
        <v/>
      </c>
    </row>
    <row r="1057" spans="1:28" s="83" customFormat="1" ht="20.25" customHeight="1">
      <c r="A1057" s="206"/>
      <c r="B1057" s="198" t="s">
        <v>236</v>
      </c>
      <c r="C1057" s="199" t="s">
        <v>236</v>
      </c>
      <c r="D1057" s="200"/>
      <c r="E1057" s="198" t="s">
        <v>236</v>
      </c>
      <c r="F1057" s="198" t="s">
        <v>236</v>
      </c>
      <c r="G1057" s="198" t="s">
        <v>236</v>
      </c>
      <c r="H1057" s="201" t="s">
        <v>236</v>
      </c>
      <c r="I1057" s="202" t="s">
        <v>236</v>
      </c>
      <c r="J1057" s="202" t="s">
        <v>236</v>
      </c>
      <c r="K1057" s="203"/>
      <c r="L1057" s="203"/>
      <c r="M1057" s="203"/>
      <c r="N1057" s="203"/>
      <c r="O1057" s="203"/>
      <c r="P1057" s="204"/>
      <c r="Q1057" s="205"/>
      <c r="R1057" s="198" t="s">
        <v>236</v>
      </c>
      <c r="S1057" s="206" t="str">
        <f t="shared" ca="1" si="48"/>
        <v/>
      </c>
      <c r="T1057" s="206" t="str">
        <f ca="1">IF(B1057="","",IF(ISERROR(MATCH($J1057,[3]SorP!$B$1:$B$6230,0)),"",INDIRECT("'SorP'!$A$"&amp;MATCH($J1057,[3]SorP!$B$1:$B$6230,0))))</f>
        <v/>
      </c>
      <c r="U1057" s="207"/>
      <c r="V1057" s="208" t="e">
        <f>IF(C1057="",NA(),IF(OR(C1057="Smelter not listed",C1057="Smelter not yet identified"),MATCH($B1057&amp;$D1057,'[3]Smelter Look-up'!$J:$J,0),MATCH($B1057&amp;$C1057,'[3]Smelter Look-up'!$J:$J,0)))</f>
        <v>#N/A</v>
      </c>
      <c r="X1057" s="83">
        <f t="shared" si="49"/>
        <v>0</v>
      </c>
      <c r="AB1057" s="84" t="str">
        <f t="shared" si="50"/>
        <v/>
      </c>
    </row>
    <row r="1058" spans="1:28" s="83" customFormat="1" ht="20.25" customHeight="1">
      <c r="A1058" s="206"/>
      <c r="B1058" s="198" t="s">
        <v>236</v>
      </c>
      <c r="C1058" s="199" t="s">
        <v>236</v>
      </c>
      <c r="D1058" s="200"/>
      <c r="E1058" s="198" t="s">
        <v>236</v>
      </c>
      <c r="F1058" s="198" t="s">
        <v>236</v>
      </c>
      <c r="G1058" s="198" t="s">
        <v>236</v>
      </c>
      <c r="H1058" s="201" t="s">
        <v>236</v>
      </c>
      <c r="I1058" s="202" t="s">
        <v>236</v>
      </c>
      <c r="J1058" s="202" t="s">
        <v>236</v>
      </c>
      <c r="K1058" s="203"/>
      <c r="L1058" s="203"/>
      <c r="M1058" s="203"/>
      <c r="N1058" s="203"/>
      <c r="O1058" s="203"/>
      <c r="P1058" s="204"/>
      <c r="Q1058" s="205"/>
      <c r="R1058" s="198" t="s">
        <v>236</v>
      </c>
      <c r="S1058" s="206" t="str">
        <f t="shared" ca="1" si="48"/>
        <v/>
      </c>
      <c r="T1058" s="206" t="str">
        <f ca="1">IF(B1058="","",IF(ISERROR(MATCH($J1058,[3]SorP!$B$1:$B$6230,0)),"",INDIRECT("'SorP'!$A$"&amp;MATCH($J1058,[3]SorP!$B$1:$B$6230,0))))</f>
        <v/>
      </c>
      <c r="U1058" s="207"/>
      <c r="V1058" s="208" t="e">
        <f>IF(C1058="",NA(),IF(OR(C1058="Smelter not listed",C1058="Smelter not yet identified"),MATCH($B1058&amp;$D1058,'[3]Smelter Look-up'!$J:$J,0),MATCH($B1058&amp;$C1058,'[3]Smelter Look-up'!$J:$J,0)))</f>
        <v>#N/A</v>
      </c>
      <c r="X1058" s="83">
        <f t="shared" si="49"/>
        <v>0</v>
      </c>
      <c r="AB1058" s="84" t="str">
        <f t="shared" si="50"/>
        <v/>
      </c>
    </row>
    <row r="1059" spans="1:28" s="83" customFormat="1" ht="20.25" customHeight="1">
      <c r="A1059" s="206"/>
      <c r="B1059" s="198" t="s">
        <v>236</v>
      </c>
      <c r="C1059" s="199" t="s">
        <v>236</v>
      </c>
      <c r="D1059" s="200"/>
      <c r="E1059" s="198" t="s">
        <v>236</v>
      </c>
      <c r="F1059" s="198" t="s">
        <v>236</v>
      </c>
      <c r="G1059" s="198" t="s">
        <v>236</v>
      </c>
      <c r="H1059" s="201" t="s">
        <v>236</v>
      </c>
      <c r="I1059" s="202" t="s">
        <v>236</v>
      </c>
      <c r="J1059" s="202" t="s">
        <v>236</v>
      </c>
      <c r="K1059" s="203"/>
      <c r="L1059" s="203"/>
      <c r="M1059" s="203"/>
      <c r="N1059" s="203"/>
      <c r="O1059" s="203"/>
      <c r="P1059" s="204"/>
      <c r="Q1059" s="205"/>
      <c r="R1059" s="198" t="s">
        <v>236</v>
      </c>
      <c r="S1059" s="206" t="str">
        <f t="shared" ca="1" si="48"/>
        <v/>
      </c>
      <c r="T1059" s="206" t="str">
        <f ca="1">IF(B1059="","",IF(ISERROR(MATCH($J1059,[3]SorP!$B$1:$B$6230,0)),"",INDIRECT("'SorP'!$A$"&amp;MATCH($J1059,[3]SorP!$B$1:$B$6230,0))))</f>
        <v/>
      </c>
      <c r="U1059" s="207"/>
      <c r="V1059" s="208" t="e">
        <f>IF(C1059="",NA(),IF(OR(C1059="Smelter not listed",C1059="Smelter not yet identified"),MATCH($B1059&amp;$D1059,'[3]Smelter Look-up'!$J:$J,0),MATCH($B1059&amp;$C1059,'[3]Smelter Look-up'!$J:$J,0)))</f>
        <v>#N/A</v>
      </c>
      <c r="X1059" s="83">
        <f t="shared" si="49"/>
        <v>0</v>
      </c>
      <c r="AB1059" s="84" t="str">
        <f t="shared" si="50"/>
        <v/>
      </c>
    </row>
    <row r="1060" spans="1:28" s="83" customFormat="1" ht="20.25" customHeight="1">
      <c r="A1060" s="206"/>
      <c r="B1060" s="198" t="s">
        <v>236</v>
      </c>
      <c r="C1060" s="199" t="s">
        <v>236</v>
      </c>
      <c r="D1060" s="200"/>
      <c r="E1060" s="198" t="s">
        <v>236</v>
      </c>
      <c r="F1060" s="198" t="s">
        <v>236</v>
      </c>
      <c r="G1060" s="198" t="s">
        <v>236</v>
      </c>
      <c r="H1060" s="201" t="s">
        <v>236</v>
      </c>
      <c r="I1060" s="202" t="s">
        <v>236</v>
      </c>
      <c r="J1060" s="202" t="s">
        <v>236</v>
      </c>
      <c r="K1060" s="203"/>
      <c r="L1060" s="203"/>
      <c r="M1060" s="203"/>
      <c r="N1060" s="203"/>
      <c r="O1060" s="203"/>
      <c r="P1060" s="204"/>
      <c r="Q1060" s="205"/>
      <c r="R1060" s="198" t="s">
        <v>236</v>
      </c>
      <c r="S1060" s="206" t="str">
        <f t="shared" ca="1" si="48"/>
        <v/>
      </c>
      <c r="T1060" s="206" t="str">
        <f ca="1">IF(B1060="","",IF(ISERROR(MATCH($J1060,[3]SorP!$B$1:$B$6230,0)),"",INDIRECT("'SorP'!$A$"&amp;MATCH($J1060,[3]SorP!$B$1:$B$6230,0))))</f>
        <v/>
      </c>
      <c r="U1060" s="207"/>
      <c r="V1060" s="208" t="e">
        <f>IF(C1060="",NA(),IF(OR(C1060="Smelter not listed",C1060="Smelter not yet identified"),MATCH($B1060&amp;$D1060,'[3]Smelter Look-up'!$J:$J,0),MATCH($B1060&amp;$C1060,'[3]Smelter Look-up'!$J:$J,0)))</f>
        <v>#N/A</v>
      </c>
      <c r="X1060" s="83">
        <f t="shared" si="49"/>
        <v>0</v>
      </c>
      <c r="AB1060" s="84" t="str">
        <f t="shared" si="50"/>
        <v/>
      </c>
    </row>
    <row r="1061" spans="1:28" s="83" customFormat="1" ht="20.25" customHeight="1">
      <c r="A1061" s="206"/>
      <c r="B1061" s="198" t="s">
        <v>236</v>
      </c>
      <c r="C1061" s="199" t="s">
        <v>236</v>
      </c>
      <c r="D1061" s="200"/>
      <c r="E1061" s="198" t="s">
        <v>236</v>
      </c>
      <c r="F1061" s="198" t="s">
        <v>236</v>
      </c>
      <c r="G1061" s="198" t="s">
        <v>236</v>
      </c>
      <c r="H1061" s="201" t="s">
        <v>236</v>
      </c>
      <c r="I1061" s="202" t="s">
        <v>236</v>
      </c>
      <c r="J1061" s="202" t="s">
        <v>236</v>
      </c>
      <c r="K1061" s="203"/>
      <c r="L1061" s="203"/>
      <c r="M1061" s="203"/>
      <c r="N1061" s="203"/>
      <c r="O1061" s="203"/>
      <c r="P1061" s="204"/>
      <c r="Q1061" s="205"/>
      <c r="R1061" s="198" t="s">
        <v>236</v>
      </c>
      <c r="S1061" s="206" t="str">
        <f t="shared" ca="1" si="48"/>
        <v/>
      </c>
      <c r="T1061" s="206" t="str">
        <f ca="1">IF(B1061="","",IF(ISERROR(MATCH($J1061,[3]SorP!$B$1:$B$6230,0)),"",INDIRECT("'SorP'!$A$"&amp;MATCH($J1061,[3]SorP!$B$1:$B$6230,0))))</f>
        <v/>
      </c>
      <c r="U1061" s="207"/>
      <c r="V1061" s="208" t="e">
        <f>IF(C1061="",NA(),IF(OR(C1061="Smelter not listed",C1061="Smelter not yet identified"),MATCH($B1061&amp;$D1061,'[3]Smelter Look-up'!$J:$J,0),MATCH($B1061&amp;$C1061,'[3]Smelter Look-up'!$J:$J,0)))</f>
        <v>#N/A</v>
      </c>
      <c r="X1061" s="83">
        <f t="shared" si="49"/>
        <v>0</v>
      </c>
      <c r="AB1061" s="84" t="str">
        <f t="shared" si="50"/>
        <v/>
      </c>
    </row>
    <row r="1062" spans="1:28" s="83" customFormat="1" ht="20.25" customHeight="1">
      <c r="A1062" s="206"/>
      <c r="B1062" s="198" t="s">
        <v>236</v>
      </c>
      <c r="C1062" s="199" t="s">
        <v>236</v>
      </c>
      <c r="D1062" s="200"/>
      <c r="E1062" s="198" t="s">
        <v>236</v>
      </c>
      <c r="F1062" s="198" t="s">
        <v>236</v>
      </c>
      <c r="G1062" s="198" t="s">
        <v>236</v>
      </c>
      <c r="H1062" s="201" t="s">
        <v>236</v>
      </c>
      <c r="I1062" s="202" t="s">
        <v>236</v>
      </c>
      <c r="J1062" s="202" t="s">
        <v>236</v>
      </c>
      <c r="K1062" s="203"/>
      <c r="L1062" s="203"/>
      <c r="M1062" s="203"/>
      <c r="N1062" s="203"/>
      <c r="O1062" s="203"/>
      <c r="P1062" s="204"/>
      <c r="Q1062" s="205"/>
      <c r="R1062" s="198" t="s">
        <v>236</v>
      </c>
      <c r="S1062" s="206" t="str">
        <f t="shared" ca="1" si="48"/>
        <v/>
      </c>
      <c r="T1062" s="206" t="str">
        <f ca="1">IF(B1062="","",IF(ISERROR(MATCH($J1062,[3]SorP!$B$1:$B$6230,0)),"",INDIRECT("'SorP'!$A$"&amp;MATCH($J1062,[3]SorP!$B$1:$B$6230,0))))</f>
        <v/>
      </c>
      <c r="U1062" s="207"/>
      <c r="V1062" s="208" t="e">
        <f>IF(C1062="",NA(),IF(OR(C1062="Smelter not listed",C1062="Smelter not yet identified"),MATCH($B1062&amp;$D1062,'[3]Smelter Look-up'!$J:$J,0),MATCH($B1062&amp;$C1062,'[3]Smelter Look-up'!$J:$J,0)))</f>
        <v>#N/A</v>
      </c>
      <c r="X1062" s="83">
        <f t="shared" si="49"/>
        <v>0</v>
      </c>
      <c r="AB1062" s="84" t="str">
        <f t="shared" si="50"/>
        <v/>
      </c>
    </row>
    <row r="1063" spans="1:28" s="83" customFormat="1" ht="20.25" customHeight="1">
      <c r="A1063" s="206"/>
      <c r="B1063" s="198" t="s">
        <v>236</v>
      </c>
      <c r="C1063" s="199" t="s">
        <v>236</v>
      </c>
      <c r="D1063" s="200"/>
      <c r="E1063" s="198" t="s">
        <v>236</v>
      </c>
      <c r="F1063" s="198" t="s">
        <v>236</v>
      </c>
      <c r="G1063" s="198" t="s">
        <v>236</v>
      </c>
      <c r="H1063" s="201" t="s">
        <v>236</v>
      </c>
      <c r="I1063" s="202" t="s">
        <v>236</v>
      </c>
      <c r="J1063" s="202" t="s">
        <v>236</v>
      </c>
      <c r="K1063" s="203"/>
      <c r="L1063" s="203"/>
      <c r="M1063" s="203"/>
      <c r="N1063" s="203"/>
      <c r="O1063" s="203"/>
      <c r="P1063" s="204"/>
      <c r="Q1063" s="205"/>
      <c r="R1063" s="198" t="s">
        <v>236</v>
      </c>
      <c r="S1063" s="206" t="str">
        <f t="shared" ca="1" si="48"/>
        <v/>
      </c>
      <c r="T1063" s="206" t="str">
        <f ca="1">IF(B1063="","",IF(ISERROR(MATCH($J1063,[3]SorP!$B$1:$B$6230,0)),"",INDIRECT("'SorP'!$A$"&amp;MATCH($J1063,[3]SorP!$B$1:$B$6230,0))))</f>
        <v/>
      </c>
      <c r="U1063" s="207"/>
      <c r="V1063" s="208" t="e">
        <f>IF(C1063="",NA(),IF(OR(C1063="Smelter not listed",C1063="Smelter not yet identified"),MATCH($B1063&amp;$D1063,'[3]Smelter Look-up'!$J:$J,0),MATCH($B1063&amp;$C1063,'[3]Smelter Look-up'!$J:$J,0)))</f>
        <v>#N/A</v>
      </c>
      <c r="X1063" s="83">
        <f t="shared" si="49"/>
        <v>0</v>
      </c>
      <c r="AB1063" s="84" t="str">
        <f t="shared" si="50"/>
        <v/>
      </c>
    </row>
    <row r="1064" spans="1:28" s="83" customFormat="1" ht="20.25" customHeight="1">
      <c r="A1064" s="206"/>
      <c r="B1064" s="198" t="s">
        <v>236</v>
      </c>
      <c r="C1064" s="199" t="s">
        <v>236</v>
      </c>
      <c r="D1064" s="200"/>
      <c r="E1064" s="198" t="s">
        <v>236</v>
      </c>
      <c r="F1064" s="198" t="s">
        <v>236</v>
      </c>
      <c r="G1064" s="198" t="s">
        <v>236</v>
      </c>
      <c r="H1064" s="201" t="s">
        <v>236</v>
      </c>
      <c r="I1064" s="202" t="s">
        <v>236</v>
      </c>
      <c r="J1064" s="202" t="s">
        <v>236</v>
      </c>
      <c r="K1064" s="203"/>
      <c r="L1064" s="203"/>
      <c r="M1064" s="203"/>
      <c r="N1064" s="203"/>
      <c r="O1064" s="203"/>
      <c r="P1064" s="204"/>
      <c r="Q1064" s="205"/>
      <c r="R1064" s="198" t="s">
        <v>236</v>
      </c>
      <c r="S1064" s="206" t="str">
        <f t="shared" ref="S1064:S1127" ca="1" si="51">IF(B1064="","",IF(ISERROR(MATCH($E1064,CL,0)),"Unknown",INDIRECT("'C'!$A$"&amp;MATCH($E1064,CL,0)+1)))</f>
        <v/>
      </c>
      <c r="T1064" s="206" t="str">
        <f ca="1">IF(B1064="","",IF(ISERROR(MATCH($J1064,[3]SorP!$B$1:$B$6230,0)),"",INDIRECT("'SorP'!$A$"&amp;MATCH($J1064,[3]SorP!$B$1:$B$6230,0))))</f>
        <v/>
      </c>
      <c r="U1064" s="207"/>
      <c r="V1064" s="208" t="e">
        <f>IF(C1064="",NA(),IF(OR(C1064="Smelter not listed",C1064="Smelter not yet identified"),MATCH($B1064&amp;$D1064,'[3]Smelter Look-up'!$J:$J,0),MATCH($B1064&amp;$C1064,'[3]Smelter Look-up'!$J:$J,0)))</f>
        <v>#N/A</v>
      </c>
      <c r="X1064" s="83">
        <f t="shared" si="49"/>
        <v>0</v>
      </c>
      <c r="AB1064" s="84" t="str">
        <f t="shared" si="50"/>
        <v/>
      </c>
    </row>
    <row r="1065" spans="1:28" s="83" customFormat="1" ht="20.25" customHeight="1">
      <c r="A1065" s="206"/>
      <c r="B1065" s="198" t="s">
        <v>236</v>
      </c>
      <c r="C1065" s="199" t="s">
        <v>236</v>
      </c>
      <c r="D1065" s="200"/>
      <c r="E1065" s="198" t="s">
        <v>236</v>
      </c>
      <c r="F1065" s="198" t="s">
        <v>236</v>
      </c>
      <c r="G1065" s="198" t="s">
        <v>236</v>
      </c>
      <c r="H1065" s="201" t="s">
        <v>236</v>
      </c>
      <c r="I1065" s="202" t="s">
        <v>236</v>
      </c>
      <c r="J1065" s="202" t="s">
        <v>236</v>
      </c>
      <c r="K1065" s="203"/>
      <c r="L1065" s="203"/>
      <c r="M1065" s="203"/>
      <c r="N1065" s="203"/>
      <c r="O1065" s="203"/>
      <c r="P1065" s="204"/>
      <c r="Q1065" s="205"/>
      <c r="R1065" s="198" t="s">
        <v>236</v>
      </c>
      <c r="S1065" s="206" t="str">
        <f t="shared" ca="1" si="51"/>
        <v/>
      </c>
      <c r="T1065" s="206" t="str">
        <f ca="1">IF(B1065="","",IF(ISERROR(MATCH($J1065,[3]SorP!$B$1:$B$6230,0)),"",INDIRECT("'SorP'!$A$"&amp;MATCH($J1065,[3]SorP!$B$1:$B$6230,0))))</f>
        <v/>
      </c>
      <c r="U1065" s="207"/>
      <c r="V1065" s="208" t="e">
        <f>IF(C1065="",NA(),IF(OR(C1065="Smelter not listed",C1065="Smelter not yet identified"),MATCH($B1065&amp;$D1065,'[3]Smelter Look-up'!$J:$J,0),MATCH($B1065&amp;$C1065,'[3]Smelter Look-up'!$J:$J,0)))</f>
        <v>#N/A</v>
      </c>
      <c r="X1065" s="83">
        <f t="shared" si="49"/>
        <v>0</v>
      </c>
      <c r="AB1065" s="84" t="str">
        <f t="shared" si="50"/>
        <v/>
      </c>
    </row>
    <row r="1066" spans="1:28" s="83" customFormat="1" ht="20.25" customHeight="1">
      <c r="A1066" s="206"/>
      <c r="B1066" s="198" t="s">
        <v>236</v>
      </c>
      <c r="C1066" s="199" t="s">
        <v>236</v>
      </c>
      <c r="D1066" s="200"/>
      <c r="E1066" s="198" t="s">
        <v>236</v>
      </c>
      <c r="F1066" s="198" t="s">
        <v>236</v>
      </c>
      <c r="G1066" s="198" t="s">
        <v>236</v>
      </c>
      <c r="H1066" s="201" t="s">
        <v>236</v>
      </c>
      <c r="I1066" s="202" t="s">
        <v>236</v>
      </c>
      <c r="J1066" s="202" t="s">
        <v>236</v>
      </c>
      <c r="K1066" s="203"/>
      <c r="L1066" s="203"/>
      <c r="M1066" s="203"/>
      <c r="N1066" s="203"/>
      <c r="O1066" s="203"/>
      <c r="P1066" s="204"/>
      <c r="Q1066" s="205"/>
      <c r="R1066" s="198" t="s">
        <v>236</v>
      </c>
      <c r="S1066" s="206" t="str">
        <f t="shared" ca="1" si="51"/>
        <v/>
      </c>
      <c r="T1066" s="206" t="str">
        <f ca="1">IF(B1066="","",IF(ISERROR(MATCH($J1066,[3]SorP!$B$1:$B$6230,0)),"",INDIRECT("'SorP'!$A$"&amp;MATCH($J1066,[3]SorP!$B$1:$B$6230,0))))</f>
        <v/>
      </c>
      <c r="U1066" s="207"/>
      <c r="V1066" s="208" t="e">
        <f>IF(C1066="",NA(),IF(OR(C1066="Smelter not listed",C1066="Smelter not yet identified"),MATCH($B1066&amp;$D1066,'[3]Smelter Look-up'!$J:$J,0),MATCH($B1066&amp;$C1066,'[3]Smelter Look-up'!$J:$J,0)))</f>
        <v>#N/A</v>
      </c>
      <c r="X1066" s="83">
        <f t="shared" si="49"/>
        <v>0</v>
      </c>
      <c r="AB1066" s="84" t="str">
        <f t="shared" si="50"/>
        <v/>
      </c>
    </row>
    <row r="1067" spans="1:28" s="83" customFormat="1" ht="20.25" customHeight="1">
      <c r="A1067" s="206"/>
      <c r="B1067" s="198" t="s">
        <v>236</v>
      </c>
      <c r="C1067" s="199" t="s">
        <v>236</v>
      </c>
      <c r="D1067" s="200"/>
      <c r="E1067" s="198" t="s">
        <v>236</v>
      </c>
      <c r="F1067" s="198" t="s">
        <v>236</v>
      </c>
      <c r="G1067" s="198" t="s">
        <v>236</v>
      </c>
      <c r="H1067" s="201" t="s">
        <v>236</v>
      </c>
      <c r="I1067" s="202" t="s">
        <v>236</v>
      </c>
      <c r="J1067" s="202" t="s">
        <v>236</v>
      </c>
      <c r="K1067" s="203"/>
      <c r="L1067" s="203"/>
      <c r="M1067" s="203"/>
      <c r="N1067" s="203"/>
      <c r="O1067" s="203"/>
      <c r="P1067" s="204"/>
      <c r="Q1067" s="205"/>
      <c r="R1067" s="198" t="s">
        <v>236</v>
      </c>
      <c r="S1067" s="206" t="str">
        <f t="shared" ca="1" si="51"/>
        <v/>
      </c>
      <c r="T1067" s="206" t="str">
        <f ca="1">IF(B1067="","",IF(ISERROR(MATCH($J1067,[3]SorP!$B$1:$B$6230,0)),"",INDIRECT("'SorP'!$A$"&amp;MATCH($J1067,[3]SorP!$B$1:$B$6230,0))))</f>
        <v/>
      </c>
      <c r="U1067" s="207"/>
      <c r="V1067" s="208" t="e">
        <f>IF(C1067="",NA(),IF(OR(C1067="Smelter not listed",C1067="Smelter not yet identified"),MATCH($B1067&amp;$D1067,'[3]Smelter Look-up'!$J:$J,0),MATCH($B1067&amp;$C1067,'[3]Smelter Look-up'!$J:$J,0)))</f>
        <v>#N/A</v>
      </c>
      <c r="X1067" s="83">
        <f t="shared" si="49"/>
        <v>0</v>
      </c>
      <c r="AB1067" s="84" t="str">
        <f t="shared" si="50"/>
        <v/>
      </c>
    </row>
    <row r="1068" spans="1:28" s="83" customFormat="1" ht="20.25" customHeight="1">
      <c r="A1068" s="206"/>
      <c r="B1068" s="198" t="s">
        <v>236</v>
      </c>
      <c r="C1068" s="199" t="s">
        <v>236</v>
      </c>
      <c r="D1068" s="200"/>
      <c r="E1068" s="198" t="s">
        <v>236</v>
      </c>
      <c r="F1068" s="198" t="s">
        <v>236</v>
      </c>
      <c r="G1068" s="198" t="s">
        <v>236</v>
      </c>
      <c r="H1068" s="201" t="s">
        <v>236</v>
      </c>
      <c r="I1068" s="202" t="s">
        <v>236</v>
      </c>
      <c r="J1068" s="202" t="s">
        <v>236</v>
      </c>
      <c r="K1068" s="203"/>
      <c r="L1068" s="203"/>
      <c r="M1068" s="203"/>
      <c r="N1068" s="203"/>
      <c r="O1068" s="203"/>
      <c r="P1068" s="204"/>
      <c r="Q1068" s="205"/>
      <c r="R1068" s="198" t="s">
        <v>236</v>
      </c>
      <c r="S1068" s="206" t="str">
        <f t="shared" ca="1" si="51"/>
        <v/>
      </c>
      <c r="T1068" s="206" t="str">
        <f ca="1">IF(B1068="","",IF(ISERROR(MATCH($J1068,[3]SorP!$B$1:$B$6230,0)),"",INDIRECT("'SorP'!$A$"&amp;MATCH($J1068,[3]SorP!$B$1:$B$6230,0))))</f>
        <v/>
      </c>
      <c r="U1068" s="207"/>
      <c r="V1068" s="208" t="e">
        <f>IF(C1068="",NA(),IF(OR(C1068="Smelter not listed",C1068="Smelter not yet identified"),MATCH($B1068&amp;$D1068,'[3]Smelter Look-up'!$J:$J,0),MATCH($B1068&amp;$C1068,'[3]Smelter Look-up'!$J:$J,0)))</f>
        <v>#N/A</v>
      </c>
      <c r="X1068" s="83">
        <f t="shared" si="49"/>
        <v>0</v>
      </c>
      <c r="AB1068" s="84" t="str">
        <f t="shared" si="50"/>
        <v/>
      </c>
    </row>
    <row r="1069" spans="1:28" s="83" customFormat="1" ht="20.25" customHeight="1">
      <c r="A1069" s="206"/>
      <c r="B1069" s="198" t="s">
        <v>236</v>
      </c>
      <c r="C1069" s="199" t="s">
        <v>236</v>
      </c>
      <c r="D1069" s="200"/>
      <c r="E1069" s="198" t="s">
        <v>236</v>
      </c>
      <c r="F1069" s="198" t="s">
        <v>236</v>
      </c>
      <c r="G1069" s="198" t="s">
        <v>236</v>
      </c>
      <c r="H1069" s="201" t="s">
        <v>236</v>
      </c>
      <c r="I1069" s="202" t="s">
        <v>236</v>
      </c>
      <c r="J1069" s="202" t="s">
        <v>236</v>
      </c>
      <c r="K1069" s="203"/>
      <c r="L1069" s="203"/>
      <c r="M1069" s="203"/>
      <c r="N1069" s="203"/>
      <c r="O1069" s="203"/>
      <c r="P1069" s="204"/>
      <c r="Q1069" s="205"/>
      <c r="R1069" s="198" t="s">
        <v>236</v>
      </c>
      <c r="S1069" s="206" t="str">
        <f t="shared" ca="1" si="51"/>
        <v/>
      </c>
      <c r="T1069" s="206" t="str">
        <f ca="1">IF(B1069="","",IF(ISERROR(MATCH($J1069,[3]SorP!$B$1:$B$6230,0)),"",INDIRECT("'SorP'!$A$"&amp;MATCH($J1069,[3]SorP!$B$1:$B$6230,0))))</f>
        <v/>
      </c>
      <c r="U1069" s="207"/>
      <c r="V1069" s="208" t="e">
        <f>IF(C1069="",NA(),IF(OR(C1069="Smelter not listed",C1069="Smelter not yet identified"),MATCH($B1069&amp;$D1069,'[3]Smelter Look-up'!$J:$J,0),MATCH($B1069&amp;$C1069,'[3]Smelter Look-up'!$J:$J,0)))</f>
        <v>#N/A</v>
      </c>
      <c r="X1069" s="83">
        <f t="shared" si="49"/>
        <v>0</v>
      </c>
      <c r="AB1069" s="84" t="str">
        <f t="shared" si="50"/>
        <v/>
      </c>
    </row>
    <row r="1070" spans="1:28" s="83" customFormat="1" ht="20.25" customHeight="1">
      <c r="A1070" s="206"/>
      <c r="B1070" s="198" t="s">
        <v>236</v>
      </c>
      <c r="C1070" s="199" t="s">
        <v>236</v>
      </c>
      <c r="D1070" s="200"/>
      <c r="E1070" s="198" t="s">
        <v>236</v>
      </c>
      <c r="F1070" s="198" t="s">
        <v>236</v>
      </c>
      <c r="G1070" s="198" t="s">
        <v>236</v>
      </c>
      <c r="H1070" s="201" t="s">
        <v>236</v>
      </c>
      <c r="I1070" s="202" t="s">
        <v>236</v>
      </c>
      <c r="J1070" s="202" t="s">
        <v>236</v>
      </c>
      <c r="K1070" s="203"/>
      <c r="L1070" s="203"/>
      <c r="M1070" s="203"/>
      <c r="N1070" s="203"/>
      <c r="O1070" s="203"/>
      <c r="P1070" s="204"/>
      <c r="Q1070" s="205"/>
      <c r="R1070" s="198" t="s">
        <v>236</v>
      </c>
      <c r="S1070" s="206" t="str">
        <f t="shared" ca="1" si="51"/>
        <v/>
      </c>
      <c r="T1070" s="206" t="str">
        <f ca="1">IF(B1070="","",IF(ISERROR(MATCH($J1070,[3]SorP!$B$1:$B$6230,0)),"",INDIRECT("'SorP'!$A$"&amp;MATCH($J1070,[3]SorP!$B$1:$B$6230,0))))</f>
        <v/>
      </c>
      <c r="U1070" s="207"/>
      <c r="V1070" s="208" t="e">
        <f>IF(C1070="",NA(),IF(OR(C1070="Smelter not listed",C1070="Smelter not yet identified"),MATCH($B1070&amp;$D1070,'[3]Smelter Look-up'!$J:$J,0),MATCH($B1070&amp;$C1070,'[3]Smelter Look-up'!$J:$J,0)))</f>
        <v>#N/A</v>
      </c>
      <c r="X1070" s="83">
        <f t="shared" si="49"/>
        <v>0</v>
      </c>
      <c r="AB1070" s="84" t="str">
        <f t="shared" si="50"/>
        <v/>
      </c>
    </row>
    <row r="1071" spans="1:28" s="83" customFormat="1" ht="20.25" customHeight="1">
      <c r="A1071" s="206"/>
      <c r="B1071" s="198" t="s">
        <v>236</v>
      </c>
      <c r="C1071" s="199" t="s">
        <v>236</v>
      </c>
      <c r="D1071" s="200"/>
      <c r="E1071" s="198" t="s">
        <v>236</v>
      </c>
      <c r="F1071" s="198" t="s">
        <v>236</v>
      </c>
      <c r="G1071" s="198" t="s">
        <v>236</v>
      </c>
      <c r="H1071" s="201" t="s">
        <v>236</v>
      </c>
      <c r="I1071" s="202" t="s">
        <v>236</v>
      </c>
      <c r="J1071" s="202" t="s">
        <v>236</v>
      </c>
      <c r="K1071" s="203"/>
      <c r="L1071" s="203"/>
      <c r="M1071" s="203"/>
      <c r="N1071" s="203"/>
      <c r="O1071" s="203"/>
      <c r="P1071" s="204"/>
      <c r="Q1071" s="205"/>
      <c r="R1071" s="198" t="s">
        <v>236</v>
      </c>
      <c r="S1071" s="206" t="str">
        <f t="shared" ca="1" si="51"/>
        <v/>
      </c>
      <c r="T1071" s="206" t="str">
        <f ca="1">IF(B1071="","",IF(ISERROR(MATCH($J1071,[3]SorP!$B$1:$B$6230,0)),"",INDIRECT("'SorP'!$A$"&amp;MATCH($J1071,[3]SorP!$B$1:$B$6230,0))))</f>
        <v/>
      </c>
      <c r="U1071" s="207"/>
      <c r="V1071" s="208" t="e">
        <f>IF(C1071="",NA(),IF(OR(C1071="Smelter not listed",C1071="Smelter not yet identified"),MATCH($B1071&amp;$D1071,'[3]Smelter Look-up'!$J:$J,0),MATCH($B1071&amp;$C1071,'[3]Smelter Look-up'!$J:$J,0)))</f>
        <v>#N/A</v>
      </c>
      <c r="X1071" s="83">
        <f t="shared" si="49"/>
        <v>0</v>
      </c>
      <c r="AB1071" s="84" t="str">
        <f t="shared" si="50"/>
        <v/>
      </c>
    </row>
    <row r="1072" spans="1:28" s="83" customFormat="1" ht="20.25" customHeight="1">
      <c r="A1072" s="206"/>
      <c r="B1072" s="198" t="s">
        <v>236</v>
      </c>
      <c r="C1072" s="199" t="s">
        <v>236</v>
      </c>
      <c r="D1072" s="200"/>
      <c r="E1072" s="198" t="s">
        <v>236</v>
      </c>
      <c r="F1072" s="198" t="s">
        <v>236</v>
      </c>
      <c r="G1072" s="198" t="s">
        <v>236</v>
      </c>
      <c r="H1072" s="201" t="s">
        <v>236</v>
      </c>
      <c r="I1072" s="202" t="s">
        <v>236</v>
      </c>
      <c r="J1072" s="202" t="s">
        <v>236</v>
      </c>
      <c r="K1072" s="203"/>
      <c r="L1072" s="203"/>
      <c r="M1072" s="203"/>
      <c r="N1072" s="203"/>
      <c r="O1072" s="203"/>
      <c r="P1072" s="204"/>
      <c r="Q1072" s="205"/>
      <c r="R1072" s="198" t="s">
        <v>236</v>
      </c>
      <c r="S1072" s="206" t="str">
        <f t="shared" ca="1" si="51"/>
        <v/>
      </c>
      <c r="T1072" s="206" t="str">
        <f ca="1">IF(B1072="","",IF(ISERROR(MATCH($J1072,[3]SorP!$B$1:$B$6230,0)),"",INDIRECT("'SorP'!$A$"&amp;MATCH($J1072,[3]SorP!$B$1:$B$6230,0))))</f>
        <v/>
      </c>
      <c r="U1072" s="207"/>
      <c r="V1072" s="208" t="e">
        <f>IF(C1072="",NA(),IF(OR(C1072="Smelter not listed",C1072="Smelter not yet identified"),MATCH($B1072&amp;$D1072,'[3]Smelter Look-up'!$J:$J,0),MATCH($B1072&amp;$C1072,'[3]Smelter Look-up'!$J:$J,0)))</f>
        <v>#N/A</v>
      </c>
      <c r="X1072" s="83">
        <f t="shared" si="49"/>
        <v>0</v>
      </c>
      <c r="AB1072" s="84" t="str">
        <f t="shared" si="50"/>
        <v/>
      </c>
    </row>
    <row r="1073" spans="1:28" s="83" customFormat="1" ht="20.25" customHeight="1">
      <c r="A1073" s="206"/>
      <c r="B1073" s="198" t="s">
        <v>236</v>
      </c>
      <c r="C1073" s="199" t="s">
        <v>236</v>
      </c>
      <c r="D1073" s="200"/>
      <c r="E1073" s="198" t="s">
        <v>236</v>
      </c>
      <c r="F1073" s="198" t="s">
        <v>236</v>
      </c>
      <c r="G1073" s="198" t="s">
        <v>236</v>
      </c>
      <c r="H1073" s="201" t="s">
        <v>236</v>
      </c>
      <c r="I1073" s="202" t="s">
        <v>236</v>
      </c>
      <c r="J1073" s="202" t="s">
        <v>236</v>
      </c>
      <c r="K1073" s="203"/>
      <c r="L1073" s="203"/>
      <c r="M1073" s="203"/>
      <c r="N1073" s="203"/>
      <c r="O1073" s="203"/>
      <c r="P1073" s="204"/>
      <c r="Q1073" s="205"/>
      <c r="R1073" s="198" t="s">
        <v>236</v>
      </c>
      <c r="S1073" s="206" t="str">
        <f t="shared" ca="1" si="51"/>
        <v/>
      </c>
      <c r="T1073" s="206" t="str">
        <f ca="1">IF(B1073="","",IF(ISERROR(MATCH($J1073,[3]SorP!$B$1:$B$6230,0)),"",INDIRECT("'SorP'!$A$"&amp;MATCH($J1073,[3]SorP!$B$1:$B$6230,0))))</f>
        <v/>
      </c>
      <c r="U1073" s="207"/>
      <c r="V1073" s="208" t="e">
        <f>IF(C1073="",NA(),IF(OR(C1073="Smelter not listed",C1073="Smelter not yet identified"),MATCH($B1073&amp;$D1073,'[3]Smelter Look-up'!$J:$J,0),MATCH($B1073&amp;$C1073,'[3]Smelter Look-up'!$J:$J,0)))</f>
        <v>#N/A</v>
      </c>
      <c r="X1073" s="83">
        <f t="shared" si="49"/>
        <v>0</v>
      </c>
      <c r="AB1073" s="84" t="str">
        <f t="shared" si="50"/>
        <v/>
      </c>
    </row>
    <row r="1074" spans="1:28" s="83" customFormat="1" ht="20.25" customHeight="1">
      <c r="A1074" s="206"/>
      <c r="B1074" s="198" t="s">
        <v>236</v>
      </c>
      <c r="C1074" s="199" t="s">
        <v>236</v>
      </c>
      <c r="D1074" s="200"/>
      <c r="E1074" s="198" t="s">
        <v>236</v>
      </c>
      <c r="F1074" s="198" t="s">
        <v>236</v>
      </c>
      <c r="G1074" s="198" t="s">
        <v>236</v>
      </c>
      <c r="H1074" s="201" t="s">
        <v>236</v>
      </c>
      <c r="I1074" s="202" t="s">
        <v>236</v>
      </c>
      <c r="J1074" s="202" t="s">
        <v>236</v>
      </c>
      <c r="K1074" s="203"/>
      <c r="L1074" s="203"/>
      <c r="M1074" s="203"/>
      <c r="N1074" s="203"/>
      <c r="O1074" s="203"/>
      <c r="P1074" s="204"/>
      <c r="Q1074" s="205"/>
      <c r="R1074" s="198" t="s">
        <v>236</v>
      </c>
      <c r="S1074" s="206" t="str">
        <f t="shared" ca="1" si="51"/>
        <v/>
      </c>
      <c r="T1074" s="206" t="str">
        <f ca="1">IF(B1074="","",IF(ISERROR(MATCH($J1074,[3]SorP!$B$1:$B$6230,0)),"",INDIRECT("'SorP'!$A$"&amp;MATCH($J1074,[3]SorP!$B$1:$B$6230,0))))</f>
        <v/>
      </c>
      <c r="U1074" s="207"/>
      <c r="V1074" s="208" t="e">
        <f>IF(C1074="",NA(),IF(OR(C1074="Smelter not listed",C1074="Smelter not yet identified"),MATCH($B1074&amp;$D1074,'[3]Smelter Look-up'!$J:$J,0),MATCH($B1074&amp;$C1074,'[3]Smelter Look-up'!$J:$J,0)))</f>
        <v>#N/A</v>
      </c>
      <c r="X1074" s="83">
        <f t="shared" si="49"/>
        <v>0</v>
      </c>
      <c r="AB1074" s="84" t="str">
        <f t="shared" si="50"/>
        <v/>
      </c>
    </row>
    <row r="1075" spans="1:28" s="83" customFormat="1" ht="20.25" customHeight="1">
      <c r="A1075" s="206"/>
      <c r="B1075" s="198" t="s">
        <v>236</v>
      </c>
      <c r="C1075" s="199" t="s">
        <v>236</v>
      </c>
      <c r="D1075" s="200"/>
      <c r="E1075" s="198" t="s">
        <v>236</v>
      </c>
      <c r="F1075" s="198" t="s">
        <v>236</v>
      </c>
      <c r="G1075" s="198" t="s">
        <v>236</v>
      </c>
      <c r="H1075" s="201" t="s">
        <v>236</v>
      </c>
      <c r="I1075" s="202" t="s">
        <v>236</v>
      </c>
      <c r="J1075" s="202" t="s">
        <v>236</v>
      </c>
      <c r="K1075" s="203"/>
      <c r="L1075" s="203"/>
      <c r="M1075" s="203"/>
      <c r="N1075" s="203"/>
      <c r="O1075" s="203"/>
      <c r="P1075" s="204"/>
      <c r="Q1075" s="205"/>
      <c r="R1075" s="198" t="s">
        <v>236</v>
      </c>
      <c r="S1075" s="206" t="str">
        <f t="shared" ca="1" si="51"/>
        <v/>
      </c>
      <c r="T1075" s="206" t="str">
        <f ca="1">IF(B1075="","",IF(ISERROR(MATCH($J1075,[3]SorP!$B$1:$B$6230,0)),"",INDIRECT("'SorP'!$A$"&amp;MATCH($J1075,[3]SorP!$B$1:$B$6230,0))))</f>
        <v/>
      </c>
      <c r="U1075" s="207"/>
      <c r="V1075" s="208" t="e">
        <f>IF(C1075="",NA(),IF(OR(C1075="Smelter not listed",C1075="Smelter not yet identified"),MATCH($B1075&amp;$D1075,'[3]Smelter Look-up'!$J:$J,0),MATCH($B1075&amp;$C1075,'[3]Smelter Look-up'!$J:$J,0)))</f>
        <v>#N/A</v>
      </c>
      <c r="X1075" s="83">
        <f t="shared" si="49"/>
        <v>0</v>
      </c>
      <c r="AB1075" s="84" t="str">
        <f t="shared" si="50"/>
        <v/>
      </c>
    </row>
    <row r="1076" spans="1:28" s="83" customFormat="1" ht="20.25" customHeight="1">
      <c r="A1076" s="206"/>
      <c r="B1076" s="198" t="s">
        <v>236</v>
      </c>
      <c r="C1076" s="199" t="s">
        <v>236</v>
      </c>
      <c r="D1076" s="200"/>
      <c r="E1076" s="198" t="s">
        <v>236</v>
      </c>
      <c r="F1076" s="198" t="s">
        <v>236</v>
      </c>
      <c r="G1076" s="198" t="s">
        <v>236</v>
      </c>
      <c r="H1076" s="201" t="s">
        <v>236</v>
      </c>
      <c r="I1076" s="202" t="s">
        <v>236</v>
      </c>
      <c r="J1076" s="202" t="s">
        <v>236</v>
      </c>
      <c r="K1076" s="203"/>
      <c r="L1076" s="203"/>
      <c r="M1076" s="203"/>
      <c r="N1076" s="203"/>
      <c r="O1076" s="203"/>
      <c r="P1076" s="204"/>
      <c r="Q1076" s="205"/>
      <c r="R1076" s="198" t="s">
        <v>236</v>
      </c>
      <c r="S1076" s="206" t="str">
        <f t="shared" ca="1" si="51"/>
        <v/>
      </c>
      <c r="T1076" s="206" t="str">
        <f ca="1">IF(B1076="","",IF(ISERROR(MATCH($J1076,[3]SorP!$B$1:$B$6230,0)),"",INDIRECT("'SorP'!$A$"&amp;MATCH($J1076,[3]SorP!$B$1:$B$6230,0))))</f>
        <v/>
      </c>
      <c r="U1076" s="207"/>
      <c r="V1076" s="208" t="e">
        <f>IF(C1076="",NA(),IF(OR(C1076="Smelter not listed",C1076="Smelter not yet identified"),MATCH($B1076&amp;$D1076,'[3]Smelter Look-up'!$J:$J,0),MATCH($B1076&amp;$C1076,'[3]Smelter Look-up'!$J:$J,0)))</f>
        <v>#N/A</v>
      </c>
      <c r="X1076" s="83">
        <f t="shared" si="49"/>
        <v>0</v>
      </c>
      <c r="AB1076" s="84" t="str">
        <f t="shared" si="50"/>
        <v/>
      </c>
    </row>
    <row r="1077" spans="1:28" s="83" customFormat="1" ht="20.25" customHeight="1">
      <c r="A1077" s="206"/>
      <c r="B1077" s="198" t="s">
        <v>236</v>
      </c>
      <c r="C1077" s="199" t="s">
        <v>236</v>
      </c>
      <c r="D1077" s="200"/>
      <c r="E1077" s="198" t="s">
        <v>236</v>
      </c>
      <c r="F1077" s="198" t="s">
        <v>236</v>
      </c>
      <c r="G1077" s="198" t="s">
        <v>236</v>
      </c>
      <c r="H1077" s="201" t="s">
        <v>236</v>
      </c>
      <c r="I1077" s="202" t="s">
        <v>236</v>
      </c>
      <c r="J1077" s="202" t="s">
        <v>236</v>
      </c>
      <c r="K1077" s="203"/>
      <c r="L1077" s="203"/>
      <c r="M1077" s="203"/>
      <c r="N1077" s="203"/>
      <c r="O1077" s="203"/>
      <c r="P1077" s="204"/>
      <c r="Q1077" s="205"/>
      <c r="R1077" s="198" t="s">
        <v>236</v>
      </c>
      <c r="S1077" s="206" t="str">
        <f t="shared" ca="1" si="51"/>
        <v/>
      </c>
      <c r="T1077" s="206" t="str">
        <f ca="1">IF(B1077="","",IF(ISERROR(MATCH($J1077,[3]SorP!$B$1:$B$6230,0)),"",INDIRECT("'SorP'!$A$"&amp;MATCH($J1077,[3]SorP!$B$1:$B$6230,0))))</f>
        <v/>
      </c>
      <c r="U1077" s="207"/>
      <c r="V1077" s="208" t="e">
        <f>IF(C1077="",NA(),IF(OR(C1077="Smelter not listed",C1077="Smelter not yet identified"),MATCH($B1077&amp;$D1077,'[3]Smelter Look-up'!$J:$J,0),MATCH($B1077&amp;$C1077,'[3]Smelter Look-up'!$J:$J,0)))</f>
        <v>#N/A</v>
      </c>
      <c r="X1077" s="83">
        <f t="shared" si="49"/>
        <v>0</v>
      </c>
      <c r="AB1077" s="84" t="str">
        <f t="shared" si="50"/>
        <v/>
      </c>
    </row>
    <row r="1078" spans="1:28" s="83" customFormat="1" ht="20.25" customHeight="1">
      <c r="A1078" s="206"/>
      <c r="B1078" s="198" t="s">
        <v>236</v>
      </c>
      <c r="C1078" s="199" t="s">
        <v>236</v>
      </c>
      <c r="D1078" s="200"/>
      <c r="E1078" s="198" t="s">
        <v>236</v>
      </c>
      <c r="F1078" s="198" t="s">
        <v>236</v>
      </c>
      <c r="G1078" s="198" t="s">
        <v>236</v>
      </c>
      <c r="H1078" s="201" t="s">
        <v>236</v>
      </c>
      <c r="I1078" s="202" t="s">
        <v>236</v>
      </c>
      <c r="J1078" s="202" t="s">
        <v>236</v>
      </c>
      <c r="K1078" s="203"/>
      <c r="L1078" s="203"/>
      <c r="M1078" s="203"/>
      <c r="N1078" s="203"/>
      <c r="O1078" s="203"/>
      <c r="P1078" s="204"/>
      <c r="Q1078" s="205"/>
      <c r="R1078" s="198" t="s">
        <v>236</v>
      </c>
      <c r="S1078" s="206" t="str">
        <f t="shared" ca="1" si="51"/>
        <v/>
      </c>
      <c r="T1078" s="206" t="str">
        <f ca="1">IF(B1078="","",IF(ISERROR(MATCH($J1078,[3]SorP!$B$1:$B$6230,0)),"",INDIRECT("'SorP'!$A$"&amp;MATCH($J1078,[3]SorP!$B$1:$B$6230,0))))</f>
        <v/>
      </c>
      <c r="U1078" s="207"/>
      <c r="V1078" s="208" t="e">
        <f>IF(C1078="",NA(),IF(OR(C1078="Smelter not listed",C1078="Smelter not yet identified"),MATCH($B1078&amp;$D1078,'[3]Smelter Look-up'!$J:$J,0),MATCH($B1078&amp;$C1078,'[3]Smelter Look-up'!$J:$J,0)))</f>
        <v>#N/A</v>
      </c>
      <c r="X1078" s="83">
        <f t="shared" si="49"/>
        <v>0</v>
      </c>
      <c r="AB1078" s="84" t="str">
        <f t="shared" si="50"/>
        <v/>
      </c>
    </row>
    <row r="1079" spans="1:28" s="83" customFormat="1" ht="20.25" customHeight="1">
      <c r="A1079" s="206"/>
      <c r="B1079" s="198" t="s">
        <v>236</v>
      </c>
      <c r="C1079" s="199" t="s">
        <v>236</v>
      </c>
      <c r="D1079" s="200"/>
      <c r="E1079" s="198" t="s">
        <v>236</v>
      </c>
      <c r="F1079" s="198" t="s">
        <v>236</v>
      </c>
      <c r="G1079" s="198" t="s">
        <v>236</v>
      </c>
      <c r="H1079" s="201" t="s">
        <v>236</v>
      </c>
      <c r="I1079" s="202" t="s">
        <v>236</v>
      </c>
      <c r="J1079" s="202" t="s">
        <v>236</v>
      </c>
      <c r="K1079" s="203"/>
      <c r="L1079" s="203"/>
      <c r="M1079" s="203"/>
      <c r="N1079" s="203"/>
      <c r="O1079" s="203"/>
      <c r="P1079" s="204"/>
      <c r="Q1079" s="205"/>
      <c r="R1079" s="198" t="s">
        <v>236</v>
      </c>
      <c r="S1079" s="206" t="str">
        <f t="shared" ca="1" si="51"/>
        <v/>
      </c>
      <c r="T1079" s="206" t="str">
        <f ca="1">IF(B1079="","",IF(ISERROR(MATCH($J1079,[3]SorP!$B$1:$B$6230,0)),"",INDIRECT("'SorP'!$A$"&amp;MATCH($J1079,[3]SorP!$B$1:$B$6230,0))))</f>
        <v/>
      </c>
      <c r="U1079" s="207"/>
      <c r="V1079" s="208" t="e">
        <f>IF(C1079="",NA(),IF(OR(C1079="Smelter not listed",C1079="Smelter not yet identified"),MATCH($B1079&amp;$D1079,'[3]Smelter Look-up'!$J:$J,0),MATCH($B1079&amp;$C1079,'[3]Smelter Look-up'!$J:$J,0)))</f>
        <v>#N/A</v>
      </c>
      <c r="X1079" s="83">
        <f t="shared" si="49"/>
        <v>0</v>
      </c>
      <c r="AB1079" s="84" t="str">
        <f t="shared" si="50"/>
        <v/>
      </c>
    </row>
    <row r="1080" spans="1:28" s="83" customFormat="1" ht="20.25" customHeight="1">
      <c r="A1080" s="206"/>
      <c r="B1080" s="198" t="s">
        <v>236</v>
      </c>
      <c r="C1080" s="199" t="s">
        <v>236</v>
      </c>
      <c r="D1080" s="200"/>
      <c r="E1080" s="198" t="s">
        <v>236</v>
      </c>
      <c r="F1080" s="198" t="s">
        <v>236</v>
      </c>
      <c r="G1080" s="198" t="s">
        <v>236</v>
      </c>
      <c r="H1080" s="201" t="s">
        <v>236</v>
      </c>
      <c r="I1080" s="202" t="s">
        <v>236</v>
      </c>
      <c r="J1080" s="202" t="s">
        <v>236</v>
      </c>
      <c r="K1080" s="203"/>
      <c r="L1080" s="203"/>
      <c r="M1080" s="203"/>
      <c r="N1080" s="203"/>
      <c r="O1080" s="203"/>
      <c r="P1080" s="204"/>
      <c r="Q1080" s="205"/>
      <c r="R1080" s="198" t="s">
        <v>236</v>
      </c>
      <c r="S1080" s="206" t="str">
        <f t="shared" ca="1" si="51"/>
        <v/>
      </c>
      <c r="T1080" s="206" t="str">
        <f ca="1">IF(B1080="","",IF(ISERROR(MATCH($J1080,[3]SorP!$B$1:$B$6230,0)),"",INDIRECT("'SorP'!$A$"&amp;MATCH($J1080,[3]SorP!$B$1:$B$6230,0))))</f>
        <v/>
      </c>
      <c r="U1080" s="207"/>
      <c r="V1080" s="208" t="e">
        <f>IF(C1080="",NA(),IF(OR(C1080="Smelter not listed",C1080="Smelter not yet identified"),MATCH($B1080&amp;$D1080,'[3]Smelter Look-up'!$J:$J,0),MATCH($B1080&amp;$C1080,'[3]Smelter Look-up'!$J:$J,0)))</f>
        <v>#N/A</v>
      </c>
      <c r="X1080" s="83">
        <f t="shared" si="49"/>
        <v>0</v>
      </c>
      <c r="AB1080" s="84" t="str">
        <f t="shared" si="50"/>
        <v/>
      </c>
    </row>
    <row r="1081" spans="1:28" s="83" customFormat="1" ht="20.25" customHeight="1">
      <c r="A1081" s="206"/>
      <c r="B1081" s="198" t="s">
        <v>236</v>
      </c>
      <c r="C1081" s="199" t="s">
        <v>236</v>
      </c>
      <c r="D1081" s="200"/>
      <c r="E1081" s="198" t="s">
        <v>236</v>
      </c>
      <c r="F1081" s="198" t="s">
        <v>236</v>
      </c>
      <c r="G1081" s="198" t="s">
        <v>236</v>
      </c>
      <c r="H1081" s="201" t="s">
        <v>236</v>
      </c>
      <c r="I1081" s="202" t="s">
        <v>236</v>
      </c>
      <c r="J1081" s="202" t="s">
        <v>236</v>
      </c>
      <c r="K1081" s="203"/>
      <c r="L1081" s="203"/>
      <c r="M1081" s="203"/>
      <c r="N1081" s="203"/>
      <c r="O1081" s="203"/>
      <c r="P1081" s="204"/>
      <c r="Q1081" s="205"/>
      <c r="R1081" s="198" t="s">
        <v>236</v>
      </c>
      <c r="S1081" s="206" t="str">
        <f t="shared" ca="1" si="51"/>
        <v/>
      </c>
      <c r="T1081" s="206" t="str">
        <f ca="1">IF(B1081="","",IF(ISERROR(MATCH($J1081,[3]SorP!$B$1:$B$6230,0)),"",INDIRECT("'SorP'!$A$"&amp;MATCH($J1081,[3]SorP!$B$1:$B$6230,0))))</f>
        <v/>
      </c>
      <c r="U1081" s="207"/>
      <c r="V1081" s="208" t="e">
        <f>IF(C1081="",NA(),IF(OR(C1081="Smelter not listed",C1081="Smelter not yet identified"),MATCH($B1081&amp;$D1081,'[3]Smelter Look-up'!$J:$J,0),MATCH($B1081&amp;$C1081,'[3]Smelter Look-up'!$J:$J,0)))</f>
        <v>#N/A</v>
      </c>
      <c r="X1081" s="83">
        <f t="shared" si="49"/>
        <v>0</v>
      </c>
      <c r="AB1081" s="84" t="str">
        <f t="shared" si="50"/>
        <v/>
      </c>
    </row>
    <row r="1082" spans="1:28" s="83" customFormat="1" ht="20.25" customHeight="1">
      <c r="A1082" s="206"/>
      <c r="B1082" s="198" t="s">
        <v>236</v>
      </c>
      <c r="C1082" s="199" t="s">
        <v>236</v>
      </c>
      <c r="D1082" s="200"/>
      <c r="E1082" s="198" t="s">
        <v>236</v>
      </c>
      <c r="F1082" s="198" t="s">
        <v>236</v>
      </c>
      <c r="G1082" s="198" t="s">
        <v>236</v>
      </c>
      <c r="H1082" s="201" t="s">
        <v>236</v>
      </c>
      <c r="I1082" s="202" t="s">
        <v>236</v>
      </c>
      <c r="J1082" s="202" t="s">
        <v>236</v>
      </c>
      <c r="K1082" s="203"/>
      <c r="L1082" s="203"/>
      <c r="M1082" s="203"/>
      <c r="N1082" s="203"/>
      <c r="O1082" s="203"/>
      <c r="P1082" s="204"/>
      <c r="Q1082" s="205"/>
      <c r="R1082" s="198" t="s">
        <v>236</v>
      </c>
      <c r="S1082" s="206" t="str">
        <f t="shared" ca="1" si="51"/>
        <v/>
      </c>
      <c r="T1082" s="206" t="str">
        <f ca="1">IF(B1082="","",IF(ISERROR(MATCH($J1082,[3]SorP!$B$1:$B$6230,0)),"",INDIRECT("'SorP'!$A$"&amp;MATCH($J1082,[3]SorP!$B$1:$B$6230,0))))</f>
        <v/>
      </c>
      <c r="U1082" s="207"/>
      <c r="V1082" s="208" t="e">
        <f>IF(C1082="",NA(),IF(OR(C1082="Smelter not listed",C1082="Smelter not yet identified"),MATCH($B1082&amp;$D1082,'[3]Smelter Look-up'!$J:$J,0),MATCH($B1082&amp;$C1082,'[3]Smelter Look-up'!$J:$J,0)))</f>
        <v>#N/A</v>
      </c>
      <c r="X1082" s="83">
        <f t="shared" si="49"/>
        <v>0</v>
      </c>
      <c r="AB1082" s="84" t="str">
        <f t="shared" si="50"/>
        <v/>
      </c>
    </row>
    <row r="1083" spans="1:28" s="83" customFormat="1" ht="20.25" customHeight="1">
      <c r="A1083" s="206"/>
      <c r="B1083" s="198" t="s">
        <v>236</v>
      </c>
      <c r="C1083" s="199" t="s">
        <v>236</v>
      </c>
      <c r="D1083" s="200"/>
      <c r="E1083" s="198" t="s">
        <v>236</v>
      </c>
      <c r="F1083" s="198" t="s">
        <v>236</v>
      </c>
      <c r="G1083" s="198" t="s">
        <v>236</v>
      </c>
      <c r="H1083" s="201" t="s">
        <v>236</v>
      </c>
      <c r="I1083" s="202" t="s">
        <v>236</v>
      </c>
      <c r="J1083" s="202" t="s">
        <v>236</v>
      </c>
      <c r="K1083" s="203"/>
      <c r="L1083" s="203"/>
      <c r="M1083" s="203"/>
      <c r="N1083" s="203"/>
      <c r="O1083" s="203"/>
      <c r="P1083" s="204"/>
      <c r="Q1083" s="205"/>
      <c r="R1083" s="198" t="s">
        <v>236</v>
      </c>
      <c r="S1083" s="206" t="str">
        <f t="shared" ca="1" si="51"/>
        <v/>
      </c>
      <c r="T1083" s="206" t="str">
        <f ca="1">IF(B1083="","",IF(ISERROR(MATCH($J1083,[3]SorP!$B$1:$B$6230,0)),"",INDIRECT("'SorP'!$A$"&amp;MATCH($J1083,[3]SorP!$B$1:$B$6230,0))))</f>
        <v/>
      </c>
      <c r="U1083" s="207"/>
      <c r="V1083" s="208" t="e">
        <f>IF(C1083="",NA(),IF(OR(C1083="Smelter not listed",C1083="Smelter not yet identified"),MATCH($B1083&amp;$D1083,'[3]Smelter Look-up'!$J:$J,0),MATCH($B1083&amp;$C1083,'[3]Smelter Look-up'!$J:$J,0)))</f>
        <v>#N/A</v>
      </c>
      <c r="X1083" s="83">
        <f t="shared" si="49"/>
        <v>0</v>
      </c>
      <c r="AB1083" s="84" t="str">
        <f t="shared" si="50"/>
        <v/>
      </c>
    </row>
    <row r="1084" spans="1:28" s="83" customFormat="1" ht="20.25" customHeight="1">
      <c r="A1084" s="206"/>
      <c r="B1084" s="198" t="s">
        <v>236</v>
      </c>
      <c r="C1084" s="199" t="s">
        <v>236</v>
      </c>
      <c r="D1084" s="200"/>
      <c r="E1084" s="198" t="s">
        <v>236</v>
      </c>
      <c r="F1084" s="198" t="s">
        <v>236</v>
      </c>
      <c r="G1084" s="198" t="s">
        <v>236</v>
      </c>
      <c r="H1084" s="201" t="s">
        <v>236</v>
      </c>
      <c r="I1084" s="202" t="s">
        <v>236</v>
      </c>
      <c r="J1084" s="202" t="s">
        <v>236</v>
      </c>
      <c r="K1084" s="203"/>
      <c r="L1084" s="203"/>
      <c r="M1084" s="203"/>
      <c r="N1084" s="203"/>
      <c r="O1084" s="203"/>
      <c r="P1084" s="204"/>
      <c r="Q1084" s="205"/>
      <c r="R1084" s="198" t="s">
        <v>236</v>
      </c>
      <c r="S1084" s="206" t="str">
        <f t="shared" ca="1" si="51"/>
        <v/>
      </c>
      <c r="T1084" s="206" t="str">
        <f ca="1">IF(B1084="","",IF(ISERROR(MATCH($J1084,[3]SorP!$B$1:$B$6230,0)),"",INDIRECT("'SorP'!$A$"&amp;MATCH($J1084,[3]SorP!$B$1:$B$6230,0))))</f>
        <v/>
      </c>
      <c r="U1084" s="207"/>
      <c r="V1084" s="208" t="e">
        <f>IF(C1084="",NA(),IF(OR(C1084="Smelter not listed",C1084="Smelter not yet identified"),MATCH($B1084&amp;$D1084,'[3]Smelter Look-up'!$J:$J,0),MATCH($B1084&amp;$C1084,'[3]Smelter Look-up'!$J:$J,0)))</f>
        <v>#N/A</v>
      </c>
      <c r="X1084" s="83">
        <f t="shared" si="49"/>
        <v>0</v>
      </c>
      <c r="AB1084" s="84" t="str">
        <f t="shared" si="50"/>
        <v/>
      </c>
    </row>
    <row r="1085" spans="1:28" s="83" customFormat="1" ht="20.25" customHeight="1">
      <c r="A1085" s="206"/>
      <c r="B1085" s="198" t="s">
        <v>236</v>
      </c>
      <c r="C1085" s="199" t="s">
        <v>236</v>
      </c>
      <c r="D1085" s="200"/>
      <c r="E1085" s="198" t="s">
        <v>236</v>
      </c>
      <c r="F1085" s="198" t="s">
        <v>236</v>
      </c>
      <c r="G1085" s="198" t="s">
        <v>236</v>
      </c>
      <c r="H1085" s="201" t="s">
        <v>236</v>
      </c>
      <c r="I1085" s="202" t="s">
        <v>236</v>
      </c>
      <c r="J1085" s="202" t="s">
        <v>236</v>
      </c>
      <c r="K1085" s="203"/>
      <c r="L1085" s="203"/>
      <c r="M1085" s="203"/>
      <c r="N1085" s="203"/>
      <c r="O1085" s="203"/>
      <c r="P1085" s="204"/>
      <c r="Q1085" s="205"/>
      <c r="R1085" s="198" t="s">
        <v>236</v>
      </c>
      <c r="S1085" s="206" t="str">
        <f t="shared" ca="1" si="51"/>
        <v/>
      </c>
      <c r="T1085" s="206" t="str">
        <f ca="1">IF(B1085="","",IF(ISERROR(MATCH($J1085,[3]SorP!$B$1:$B$6230,0)),"",INDIRECT("'SorP'!$A$"&amp;MATCH($J1085,[3]SorP!$B$1:$B$6230,0))))</f>
        <v/>
      </c>
      <c r="U1085" s="207"/>
      <c r="V1085" s="208" t="e">
        <f>IF(C1085="",NA(),IF(OR(C1085="Smelter not listed",C1085="Smelter not yet identified"),MATCH($B1085&amp;$D1085,'[3]Smelter Look-up'!$J:$J,0),MATCH($B1085&amp;$C1085,'[3]Smelter Look-up'!$J:$J,0)))</f>
        <v>#N/A</v>
      </c>
      <c r="X1085" s="83">
        <f t="shared" si="49"/>
        <v>0</v>
      </c>
      <c r="AB1085" s="84" t="str">
        <f t="shared" si="50"/>
        <v/>
      </c>
    </row>
    <row r="1086" spans="1:28" s="83" customFormat="1" ht="20.25" customHeight="1">
      <c r="A1086" s="206"/>
      <c r="B1086" s="198" t="s">
        <v>236</v>
      </c>
      <c r="C1086" s="199" t="s">
        <v>236</v>
      </c>
      <c r="D1086" s="200"/>
      <c r="E1086" s="198" t="s">
        <v>236</v>
      </c>
      <c r="F1086" s="198" t="s">
        <v>236</v>
      </c>
      <c r="G1086" s="198" t="s">
        <v>236</v>
      </c>
      <c r="H1086" s="201" t="s">
        <v>236</v>
      </c>
      <c r="I1086" s="202" t="s">
        <v>236</v>
      </c>
      <c r="J1086" s="202" t="s">
        <v>236</v>
      </c>
      <c r="K1086" s="203"/>
      <c r="L1086" s="203"/>
      <c r="M1086" s="203"/>
      <c r="N1086" s="203"/>
      <c r="O1086" s="203"/>
      <c r="P1086" s="204"/>
      <c r="Q1086" s="205"/>
      <c r="R1086" s="198" t="s">
        <v>236</v>
      </c>
      <c r="S1086" s="206" t="str">
        <f t="shared" ca="1" si="51"/>
        <v/>
      </c>
      <c r="T1086" s="206" t="str">
        <f ca="1">IF(B1086="","",IF(ISERROR(MATCH($J1086,[3]SorP!$B$1:$B$6230,0)),"",INDIRECT("'SorP'!$A$"&amp;MATCH($J1086,[3]SorP!$B$1:$B$6230,0))))</f>
        <v/>
      </c>
      <c r="U1086" s="207"/>
      <c r="V1086" s="208" t="e">
        <f>IF(C1086="",NA(),IF(OR(C1086="Smelter not listed",C1086="Smelter not yet identified"),MATCH($B1086&amp;$D1086,'[3]Smelter Look-up'!$J:$J,0),MATCH($B1086&amp;$C1086,'[3]Smelter Look-up'!$J:$J,0)))</f>
        <v>#N/A</v>
      </c>
      <c r="X1086" s="83">
        <f t="shared" si="49"/>
        <v>0</v>
      </c>
      <c r="AB1086" s="84" t="str">
        <f t="shared" si="50"/>
        <v/>
      </c>
    </row>
    <row r="1087" spans="1:28" s="83" customFormat="1" ht="20.25" customHeight="1">
      <c r="A1087" s="206"/>
      <c r="B1087" s="198" t="s">
        <v>236</v>
      </c>
      <c r="C1087" s="199" t="s">
        <v>236</v>
      </c>
      <c r="D1087" s="200"/>
      <c r="E1087" s="198" t="s">
        <v>236</v>
      </c>
      <c r="F1087" s="198" t="s">
        <v>236</v>
      </c>
      <c r="G1087" s="198" t="s">
        <v>236</v>
      </c>
      <c r="H1087" s="201" t="s">
        <v>236</v>
      </c>
      <c r="I1087" s="202" t="s">
        <v>236</v>
      </c>
      <c r="J1087" s="202" t="s">
        <v>236</v>
      </c>
      <c r="K1087" s="203"/>
      <c r="L1087" s="203"/>
      <c r="M1087" s="203"/>
      <c r="N1087" s="203"/>
      <c r="O1087" s="203"/>
      <c r="P1087" s="204"/>
      <c r="Q1087" s="205"/>
      <c r="R1087" s="198" t="s">
        <v>236</v>
      </c>
      <c r="S1087" s="206" t="str">
        <f t="shared" ca="1" si="51"/>
        <v/>
      </c>
      <c r="T1087" s="206" t="str">
        <f ca="1">IF(B1087="","",IF(ISERROR(MATCH($J1087,[3]SorP!$B$1:$B$6230,0)),"",INDIRECT("'SorP'!$A$"&amp;MATCH($J1087,[3]SorP!$B$1:$B$6230,0))))</f>
        <v/>
      </c>
      <c r="U1087" s="207"/>
      <c r="V1087" s="208" t="e">
        <f>IF(C1087="",NA(),IF(OR(C1087="Smelter not listed",C1087="Smelter not yet identified"),MATCH($B1087&amp;$D1087,'[3]Smelter Look-up'!$J:$J,0),MATCH($B1087&amp;$C1087,'[3]Smelter Look-up'!$J:$J,0)))</f>
        <v>#N/A</v>
      </c>
      <c r="X1087" s="83">
        <f t="shared" si="49"/>
        <v>0</v>
      </c>
      <c r="AB1087" s="84" t="str">
        <f t="shared" si="50"/>
        <v/>
      </c>
    </row>
    <row r="1088" spans="1:28" s="83" customFormat="1" ht="20.25" customHeight="1">
      <c r="A1088" s="206"/>
      <c r="B1088" s="198" t="s">
        <v>236</v>
      </c>
      <c r="C1088" s="199" t="s">
        <v>236</v>
      </c>
      <c r="D1088" s="200"/>
      <c r="E1088" s="198" t="s">
        <v>236</v>
      </c>
      <c r="F1088" s="198" t="s">
        <v>236</v>
      </c>
      <c r="G1088" s="198" t="s">
        <v>236</v>
      </c>
      <c r="H1088" s="201" t="s">
        <v>236</v>
      </c>
      <c r="I1088" s="202" t="s">
        <v>236</v>
      </c>
      <c r="J1088" s="202" t="s">
        <v>236</v>
      </c>
      <c r="K1088" s="203"/>
      <c r="L1088" s="203"/>
      <c r="M1088" s="203"/>
      <c r="N1088" s="203"/>
      <c r="O1088" s="203"/>
      <c r="P1088" s="204"/>
      <c r="Q1088" s="205"/>
      <c r="R1088" s="198" t="s">
        <v>236</v>
      </c>
      <c r="S1088" s="206" t="str">
        <f t="shared" ca="1" si="51"/>
        <v/>
      </c>
      <c r="T1088" s="206" t="str">
        <f ca="1">IF(B1088="","",IF(ISERROR(MATCH($J1088,[3]SorP!$B$1:$B$6230,0)),"",INDIRECT("'SorP'!$A$"&amp;MATCH($J1088,[3]SorP!$B$1:$B$6230,0))))</f>
        <v/>
      </c>
      <c r="U1088" s="207"/>
      <c r="V1088" s="208" t="e">
        <f>IF(C1088="",NA(),IF(OR(C1088="Smelter not listed",C1088="Smelter not yet identified"),MATCH($B1088&amp;$D1088,'[3]Smelter Look-up'!$J:$J,0),MATCH($B1088&amp;$C1088,'[3]Smelter Look-up'!$J:$J,0)))</f>
        <v>#N/A</v>
      </c>
      <c r="X1088" s="83">
        <f t="shared" si="49"/>
        <v>0</v>
      </c>
      <c r="AB1088" s="84" t="str">
        <f t="shared" si="50"/>
        <v/>
      </c>
    </row>
    <row r="1089" spans="1:28" s="83" customFormat="1" ht="20.25" customHeight="1">
      <c r="A1089" s="206"/>
      <c r="B1089" s="198" t="s">
        <v>236</v>
      </c>
      <c r="C1089" s="199" t="s">
        <v>236</v>
      </c>
      <c r="D1089" s="200"/>
      <c r="E1089" s="198" t="s">
        <v>236</v>
      </c>
      <c r="F1089" s="198" t="s">
        <v>236</v>
      </c>
      <c r="G1089" s="198" t="s">
        <v>236</v>
      </c>
      <c r="H1089" s="201" t="s">
        <v>236</v>
      </c>
      <c r="I1089" s="202" t="s">
        <v>236</v>
      </c>
      <c r="J1089" s="202" t="s">
        <v>236</v>
      </c>
      <c r="K1089" s="203"/>
      <c r="L1089" s="203"/>
      <c r="M1089" s="203"/>
      <c r="N1089" s="203"/>
      <c r="O1089" s="203"/>
      <c r="P1089" s="204"/>
      <c r="Q1089" s="205"/>
      <c r="R1089" s="198" t="s">
        <v>236</v>
      </c>
      <c r="S1089" s="206" t="str">
        <f t="shared" ca="1" si="51"/>
        <v/>
      </c>
      <c r="T1089" s="206" t="str">
        <f ca="1">IF(B1089="","",IF(ISERROR(MATCH($J1089,[3]SorP!$B$1:$B$6230,0)),"",INDIRECT("'SorP'!$A$"&amp;MATCH($J1089,[3]SorP!$B$1:$B$6230,0))))</f>
        <v/>
      </c>
      <c r="U1089" s="207"/>
      <c r="V1089" s="208" t="e">
        <f>IF(C1089="",NA(),IF(OR(C1089="Smelter not listed",C1089="Smelter not yet identified"),MATCH($B1089&amp;$D1089,'[3]Smelter Look-up'!$J:$J,0),MATCH($B1089&amp;$C1089,'[3]Smelter Look-up'!$J:$J,0)))</f>
        <v>#N/A</v>
      </c>
      <c r="X1089" s="83">
        <f t="shared" si="49"/>
        <v>0</v>
      </c>
      <c r="AB1089" s="84" t="str">
        <f t="shared" si="50"/>
        <v/>
      </c>
    </row>
    <row r="1090" spans="1:28" s="83" customFormat="1" ht="20.25" customHeight="1">
      <c r="A1090" s="206"/>
      <c r="B1090" s="198" t="s">
        <v>236</v>
      </c>
      <c r="C1090" s="199" t="s">
        <v>236</v>
      </c>
      <c r="D1090" s="200"/>
      <c r="E1090" s="198" t="s">
        <v>236</v>
      </c>
      <c r="F1090" s="198" t="s">
        <v>236</v>
      </c>
      <c r="G1090" s="198" t="s">
        <v>236</v>
      </c>
      <c r="H1090" s="201" t="s">
        <v>236</v>
      </c>
      <c r="I1090" s="202" t="s">
        <v>236</v>
      </c>
      <c r="J1090" s="202" t="s">
        <v>236</v>
      </c>
      <c r="K1090" s="203"/>
      <c r="L1090" s="203"/>
      <c r="M1090" s="203"/>
      <c r="N1090" s="203"/>
      <c r="O1090" s="203"/>
      <c r="P1090" s="204"/>
      <c r="Q1090" s="205"/>
      <c r="R1090" s="198" t="s">
        <v>236</v>
      </c>
      <c r="S1090" s="206" t="str">
        <f t="shared" ca="1" si="51"/>
        <v/>
      </c>
      <c r="T1090" s="206" t="str">
        <f ca="1">IF(B1090="","",IF(ISERROR(MATCH($J1090,[3]SorP!$B$1:$B$6230,0)),"",INDIRECT("'SorP'!$A$"&amp;MATCH($J1090,[3]SorP!$B$1:$B$6230,0))))</f>
        <v/>
      </c>
      <c r="U1090" s="207"/>
      <c r="V1090" s="208" t="e">
        <f>IF(C1090="",NA(),IF(OR(C1090="Smelter not listed",C1090="Smelter not yet identified"),MATCH($B1090&amp;$D1090,'[3]Smelter Look-up'!$J:$J,0),MATCH($B1090&amp;$C1090,'[3]Smelter Look-up'!$J:$J,0)))</f>
        <v>#N/A</v>
      </c>
      <c r="X1090" s="83">
        <f t="shared" si="49"/>
        <v>0</v>
      </c>
      <c r="AB1090" s="84" t="str">
        <f t="shared" si="50"/>
        <v/>
      </c>
    </row>
    <row r="1091" spans="1:28" s="83" customFormat="1" ht="20.25" customHeight="1">
      <c r="A1091" s="206"/>
      <c r="B1091" s="198" t="s">
        <v>236</v>
      </c>
      <c r="C1091" s="199" t="s">
        <v>236</v>
      </c>
      <c r="D1091" s="200"/>
      <c r="E1091" s="198" t="s">
        <v>236</v>
      </c>
      <c r="F1091" s="198" t="s">
        <v>236</v>
      </c>
      <c r="G1091" s="198" t="s">
        <v>236</v>
      </c>
      <c r="H1091" s="201" t="s">
        <v>236</v>
      </c>
      <c r="I1091" s="202" t="s">
        <v>236</v>
      </c>
      <c r="J1091" s="202" t="s">
        <v>236</v>
      </c>
      <c r="K1091" s="203"/>
      <c r="L1091" s="203"/>
      <c r="M1091" s="203"/>
      <c r="N1091" s="203"/>
      <c r="O1091" s="203"/>
      <c r="P1091" s="204"/>
      <c r="Q1091" s="205"/>
      <c r="R1091" s="198" t="s">
        <v>236</v>
      </c>
      <c r="S1091" s="206" t="str">
        <f t="shared" ca="1" si="51"/>
        <v/>
      </c>
      <c r="T1091" s="206" t="str">
        <f ca="1">IF(B1091="","",IF(ISERROR(MATCH($J1091,[3]SorP!$B$1:$B$6230,0)),"",INDIRECT("'SorP'!$A$"&amp;MATCH($J1091,[3]SorP!$B$1:$B$6230,0))))</f>
        <v/>
      </c>
      <c r="U1091" s="207"/>
      <c r="V1091" s="208" t="e">
        <f>IF(C1091="",NA(),IF(OR(C1091="Smelter not listed",C1091="Smelter not yet identified"),MATCH($B1091&amp;$D1091,'[3]Smelter Look-up'!$J:$J,0),MATCH($B1091&amp;$C1091,'[3]Smelter Look-up'!$J:$J,0)))</f>
        <v>#N/A</v>
      </c>
      <c r="X1091" s="83">
        <f t="shared" si="49"/>
        <v>0</v>
      </c>
      <c r="AB1091" s="84" t="str">
        <f t="shared" si="50"/>
        <v/>
      </c>
    </row>
    <row r="1092" spans="1:28" s="83" customFormat="1" ht="20.25" customHeight="1">
      <c r="A1092" s="206"/>
      <c r="B1092" s="198" t="s">
        <v>236</v>
      </c>
      <c r="C1092" s="199" t="s">
        <v>236</v>
      </c>
      <c r="D1092" s="200"/>
      <c r="E1092" s="198" t="s">
        <v>236</v>
      </c>
      <c r="F1092" s="198" t="s">
        <v>236</v>
      </c>
      <c r="G1092" s="198" t="s">
        <v>236</v>
      </c>
      <c r="H1092" s="201" t="s">
        <v>236</v>
      </c>
      <c r="I1092" s="202" t="s">
        <v>236</v>
      </c>
      <c r="J1092" s="202" t="s">
        <v>236</v>
      </c>
      <c r="K1092" s="203"/>
      <c r="L1092" s="203"/>
      <c r="M1092" s="203"/>
      <c r="N1092" s="203"/>
      <c r="O1092" s="203"/>
      <c r="P1092" s="204"/>
      <c r="Q1092" s="205"/>
      <c r="R1092" s="198" t="s">
        <v>236</v>
      </c>
      <c r="S1092" s="206" t="str">
        <f t="shared" ca="1" si="51"/>
        <v/>
      </c>
      <c r="T1092" s="206" t="str">
        <f ca="1">IF(B1092="","",IF(ISERROR(MATCH($J1092,[3]SorP!$B$1:$B$6230,0)),"",INDIRECT("'SorP'!$A$"&amp;MATCH($J1092,[3]SorP!$B$1:$B$6230,0))))</f>
        <v/>
      </c>
      <c r="U1092" s="207"/>
      <c r="V1092" s="208" t="e">
        <f>IF(C1092="",NA(),IF(OR(C1092="Smelter not listed",C1092="Smelter not yet identified"),MATCH($B1092&amp;$D1092,'[3]Smelter Look-up'!$J:$J,0),MATCH($B1092&amp;$C1092,'[3]Smelter Look-up'!$J:$J,0)))</f>
        <v>#N/A</v>
      </c>
      <c r="X1092" s="83">
        <f t="shared" si="49"/>
        <v>0</v>
      </c>
      <c r="AB1092" s="84" t="str">
        <f t="shared" si="50"/>
        <v/>
      </c>
    </row>
    <row r="1093" spans="1:28" s="83" customFormat="1" ht="20.25" customHeight="1">
      <c r="A1093" s="206"/>
      <c r="B1093" s="198" t="s">
        <v>236</v>
      </c>
      <c r="C1093" s="199" t="s">
        <v>236</v>
      </c>
      <c r="D1093" s="200"/>
      <c r="E1093" s="198" t="s">
        <v>236</v>
      </c>
      <c r="F1093" s="198" t="s">
        <v>236</v>
      </c>
      <c r="G1093" s="198" t="s">
        <v>236</v>
      </c>
      <c r="H1093" s="201" t="s">
        <v>236</v>
      </c>
      <c r="I1093" s="202" t="s">
        <v>236</v>
      </c>
      <c r="J1093" s="202" t="s">
        <v>236</v>
      </c>
      <c r="K1093" s="203"/>
      <c r="L1093" s="203"/>
      <c r="M1093" s="203"/>
      <c r="N1093" s="203"/>
      <c r="O1093" s="203"/>
      <c r="P1093" s="204"/>
      <c r="Q1093" s="205"/>
      <c r="R1093" s="198" t="s">
        <v>236</v>
      </c>
      <c r="S1093" s="206" t="str">
        <f t="shared" ca="1" si="51"/>
        <v/>
      </c>
      <c r="T1093" s="206" t="str">
        <f ca="1">IF(B1093="","",IF(ISERROR(MATCH($J1093,[3]SorP!$B$1:$B$6230,0)),"",INDIRECT("'SorP'!$A$"&amp;MATCH($J1093,[3]SorP!$B$1:$B$6230,0))))</f>
        <v/>
      </c>
      <c r="U1093" s="207"/>
      <c r="V1093" s="208" t="e">
        <f>IF(C1093="",NA(),IF(OR(C1093="Smelter not listed",C1093="Smelter not yet identified"),MATCH($B1093&amp;$D1093,'[3]Smelter Look-up'!$J:$J,0),MATCH($B1093&amp;$C1093,'[3]Smelter Look-up'!$J:$J,0)))</f>
        <v>#N/A</v>
      </c>
      <c r="X1093" s="83">
        <f t="shared" ref="X1093:X1156" si="52">IF(AND(C1093="Smelter not listed",OR(LEN(D1093)=0,LEN(E1093)=0)),1,0)</f>
        <v>0</v>
      </c>
      <c r="AB1093" s="84" t="str">
        <f t="shared" ref="AB1093:AB1156" si="53">B1093&amp;C1093</f>
        <v/>
      </c>
    </row>
    <row r="1094" spans="1:28" s="83" customFormat="1" ht="20.25" customHeight="1">
      <c r="A1094" s="206"/>
      <c r="B1094" s="198" t="s">
        <v>236</v>
      </c>
      <c r="C1094" s="199" t="s">
        <v>236</v>
      </c>
      <c r="D1094" s="200"/>
      <c r="E1094" s="198" t="s">
        <v>236</v>
      </c>
      <c r="F1094" s="198" t="s">
        <v>236</v>
      </c>
      <c r="G1094" s="198" t="s">
        <v>236</v>
      </c>
      <c r="H1094" s="201" t="s">
        <v>236</v>
      </c>
      <c r="I1094" s="202" t="s">
        <v>236</v>
      </c>
      <c r="J1094" s="202" t="s">
        <v>236</v>
      </c>
      <c r="K1094" s="203"/>
      <c r="L1094" s="203"/>
      <c r="M1094" s="203"/>
      <c r="N1094" s="203"/>
      <c r="O1094" s="203"/>
      <c r="P1094" s="204"/>
      <c r="Q1094" s="205"/>
      <c r="R1094" s="198" t="s">
        <v>236</v>
      </c>
      <c r="S1094" s="206" t="str">
        <f t="shared" ca="1" si="51"/>
        <v/>
      </c>
      <c r="T1094" s="206" t="str">
        <f ca="1">IF(B1094="","",IF(ISERROR(MATCH($J1094,[3]SorP!$B$1:$B$6230,0)),"",INDIRECT("'SorP'!$A$"&amp;MATCH($J1094,[3]SorP!$B$1:$B$6230,0))))</f>
        <v/>
      </c>
      <c r="U1094" s="207"/>
      <c r="V1094" s="208" t="e">
        <f>IF(C1094="",NA(),IF(OR(C1094="Smelter not listed",C1094="Smelter not yet identified"),MATCH($B1094&amp;$D1094,'[3]Smelter Look-up'!$J:$J,0),MATCH($B1094&amp;$C1094,'[3]Smelter Look-up'!$J:$J,0)))</f>
        <v>#N/A</v>
      </c>
      <c r="X1094" s="83">
        <f t="shared" si="52"/>
        <v>0</v>
      </c>
      <c r="AB1094" s="84" t="str">
        <f t="shared" si="53"/>
        <v/>
      </c>
    </row>
    <row r="1095" spans="1:28" s="83" customFormat="1" ht="20.25" customHeight="1">
      <c r="A1095" s="206"/>
      <c r="B1095" s="198" t="s">
        <v>236</v>
      </c>
      <c r="C1095" s="199" t="s">
        <v>236</v>
      </c>
      <c r="D1095" s="200"/>
      <c r="E1095" s="198" t="s">
        <v>236</v>
      </c>
      <c r="F1095" s="198" t="s">
        <v>236</v>
      </c>
      <c r="G1095" s="198" t="s">
        <v>236</v>
      </c>
      <c r="H1095" s="201" t="s">
        <v>236</v>
      </c>
      <c r="I1095" s="202" t="s">
        <v>236</v>
      </c>
      <c r="J1095" s="202" t="s">
        <v>236</v>
      </c>
      <c r="K1095" s="203"/>
      <c r="L1095" s="203"/>
      <c r="M1095" s="203"/>
      <c r="N1095" s="203"/>
      <c r="O1095" s="203"/>
      <c r="P1095" s="204"/>
      <c r="Q1095" s="205"/>
      <c r="R1095" s="198" t="s">
        <v>236</v>
      </c>
      <c r="S1095" s="206" t="str">
        <f t="shared" ca="1" si="51"/>
        <v/>
      </c>
      <c r="T1095" s="206" t="str">
        <f ca="1">IF(B1095="","",IF(ISERROR(MATCH($J1095,[3]SorP!$B$1:$B$6230,0)),"",INDIRECT("'SorP'!$A$"&amp;MATCH($J1095,[3]SorP!$B$1:$B$6230,0))))</f>
        <v/>
      </c>
      <c r="U1095" s="207"/>
      <c r="V1095" s="208" t="e">
        <f>IF(C1095="",NA(),IF(OR(C1095="Smelter not listed",C1095="Smelter not yet identified"),MATCH($B1095&amp;$D1095,'[3]Smelter Look-up'!$J:$J,0),MATCH($B1095&amp;$C1095,'[3]Smelter Look-up'!$J:$J,0)))</f>
        <v>#N/A</v>
      </c>
      <c r="X1095" s="83">
        <f t="shared" si="52"/>
        <v>0</v>
      </c>
      <c r="AB1095" s="84" t="str">
        <f t="shared" si="53"/>
        <v/>
      </c>
    </row>
    <row r="1096" spans="1:28" s="83" customFormat="1" ht="20.25" customHeight="1">
      <c r="A1096" s="206"/>
      <c r="B1096" s="198" t="s">
        <v>236</v>
      </c>
      <c r="C1096" s="199" t="s">
        <v>236</v>
      </c>
      <c r="D1096" s="200"/>
      <c r="E1096" s="198" t="s">
        <v>236</v>
      </c>
      <c r="F1096" s="198" t="s">
        <v>236</v>
      </c>
      <c r="G1096" s="198" t="s">
        <v>236</v>
      </c>
      <c r="H1096" s="201" t="s">
        <v>236</v>
      </c>
      <c r="I1096" s="202" t="s">
        <v>236</v>
      </c>
      <c r="J1096" s="202" t="s">
        <v>236</v>
      </c>
      <c r="K1096" s="203"/>
      <c r="L1096" s="203"/>
      <c r="M1096" s="203"/>
      <c r="N1096" s="203"/>
      <c r="O1096" s="203"/>
      <c r="P1096" s="204"/>
      <c r="Q1096" s="205"/>
      <c r="R1096" s="198" t="s">
        <v>236</v>
      </c>
      <c r="S1096" s="206" t="str">
        <f t="shared" ca="1" si="51"/>
        <v/>
      </c>
      <c r="T1096" s="206" t="str">
        <f ca="1">IF(B1096="","",IF(ISERROR(MATCH($J1096,[3]SorP!$B$1:$B$6230,0)),"",INDIRECT("'SorP'!$A$"&amp;MATCH($J1096,[3]SorP!$B$1:$B$6230,0))))</f>
        <v/>
      </c>
      <c r="U1096" s="207"/>
      <c r="V1096" s="208" t="e">
        <f>IF(C1096="",NA(),IF(OR(C1096="Smelter not listed",C1096="Smelter not yet identified"),MATCH($B1096&amp;$D1096,'[3]Smelter Look-up'!$J:$J,0),MATCH($B1096&amp;$C1096,'[3]Smelter Look-up'!$J:$J,0)))</f>
        <v>#N/A</v>
      </c>
      <c r="X1096" s="83">
        <f t="shared" si="52"/>
        <v>0</v>
      </c>
      <c r="AB1096" s="84" t="str">
        <f t="shared" si="53"/>
        <v/>
      </c>
    </row>
    <row r="1097" spans="1:28" s="83" customFormat="1" ht="20.25" customHeight="1">
      <c r="A1097" s="206"/>
      <c r="B1097" s="198" t="s">
        <v>236</v>
      </c>
      <c r="C1097" s="199" t="s">
        <v>236</v>
      </c>
      <c r="D1097" s="200"/>
      <c r="E1097" s="198" t="s">
        <v>236</v>
      </c>
      <c r="F1097" s="198" t="s">
        <v>236</v>
      </c>
      <c r="G1097" s="198" t="s">
        <v>236</v>
      </c>
      <c r="H1097" s="201" t="s">
        <v>236</v>
      </c>
      <c r="I1097" s="202" t="s">
        <v>236</v>
      </c>
      <c r="J1097" s="202" t="s">
        <v>236</v>
      </c>
      <c r="K1097" s="203"/>
      <c r="L1097" s="203"/>
      <c r="M1097" s="203"/>
      <c r="N1097" s="203"/>
      <c r="O1097" s="203"/>
      <c r="P1097" s="204"/>
      <c r="Q1097" s="205"/>
      <c r="R1097" s="198" t="s">
        <v>236</v>
      </c>
      <c r="S1097" s="206" t="str">
        <f t="shared" ca="1" si="51"/>
        <v/>
      </c>
      <c r="T1097" s="206" t="str">
        <f ca="1">IF(B1097="","",IF(ISERROR(MATCH($J1097,[3]SorP!$B$1:$B$6230,0)),"",INDIRECT("'SorP'!$A$"&amp;MATCH($J1097,[3]SorP!$B$1:$B$6230,0))))</f>
        <v/>
      </c>
      <c r="U1097" s="207"/>
      <c r="V1097" s="208" t="e">
        <f>IF(C1097="",NA(),IF(OR(C1097="Smelter not listed",C1097="Smelter not yet identified"),MATCH($B1097&amp;$D1097,'[3]Smelter Look-up'!$J:$J,0),MATCH($B1097&amp;$C1097,'[3]Smelter Look-up'!$J:$J,0)))</f>
        <v>#N/A</v>
      </c>
      <c r="X1097" s="83">
        <f t="shared" si="52"/>
        <v>0</v>
      </c>
      <c r="AB1097" s="84" t="str">
        <f t="shared" si="53"/>
        <v/>
      </c>
    </row>
    <row r="1098" spans="1:28" s="83" customFormat="1" ht="20.25" customHeight="1">
      <c r="A1098" s="206"/>
      <c r="B1098" s="198" t="s">
        <v>236</v>
      </c>
      <c r="C1098" s="199" t="s">
        <v>236</v>
      </c>
      <c r="D1098" s="200"/>
      <c r="E1098" s="198" t="s">
        <v>236</v>
      </c>
      <c r="F1098" s="198" t="s">
        <v>236</v>
      </c>
      <c r="G1098" s="198" t="s">
        <v>236</v>
      </c>
      <c r="H1098" s="201" t="s">
        <v>236</v>
      </c>
      <c r="I1098" s="202" t="s">
        <v>236</v>
      </c>
      <c r="J1098" s="202" t="s">
        <v>236</v>
      </c>
      <c r="K1098" s="203"/>
      <c r="L1098" s="203"/>
      <c r="M1098" s="203"/>
      <c r="N1098" s="203"/>
      <c r="O1098" s="203"/>
      <c r="P1098" s="204"/>
      <c r="Q1098" s="205"/>
      <c r="R1098" s="198" t="s">
        <v>236</v>
      </c>
      <c r="S1098" s="206" t="str">
        <f t="shared" ca="1" si="51"/>
        <v/>
      </c>
      <c r="T1098" s="206" t="str">
        <f ca="1">IF(B1098="","",IF(ISERROR(MATCH($J1098,[3]SorP!$B$1:$B$6230,0)),"",INDIRECT("'SorP'!$A$"&amp;MATCH($J1098,[3]SorP!$B$1:$B$6230,0))))</f>
        <v/>
      </c>
      <c r="U1098" s="207"/>
      <c r="V1098" s="208" t="e">
        <f>IF(C1098="",NA(),IF(OR(C1098="Smelter not listed",C1098="Smelter not yet identified"),MATCH($B1098&amp;$D1098,'[3]Smelter Look-up'!$J:$J,0),MATCH($B1098&amp;$C1098,'[3]Smelter Look-up'!$J:$J,0)))</f>
        <v>#N/A</v>
      </c>
      <c r="X1098" s="83">
        <f t="shared" si="52"/>
        <v>0</v>
      </c>
      <c r="AB1098" s="84" t="str">
        <f t="shared" si="53"/>
        <v/>
      </c>
    </row>
    <row r="1099" spans="1:28" s="83" customFormat="1" ht="20.25" customHeight="1">
      <c r="A1099" s="206"/>
      <c r="B1099" s="198" t="s">
        <v>236</v>
      </c>
      <c r="C1099" s="199" t="s">
        <v>236</v>
      </c>
      <c r="D1099" s="200"/>
      <c r="E1099" s="198" t="s">
        <v>236</v>
      </c>
      <c r="F1099" s="198" t="s">
        <v>236</v>
      </c>
      <c r="G1099" s="198" t="s">
        <v>236</v>
      </c>
      <c r="H1099" s="201" t="s">
        <v>236</v>
      </c>
      <c r="I1099" s="202" t="s">
        <v>236</v>
      </c>
      <c r="J1099" s="202" t="s">
        <v>236</v>
      </c>
      <c r="K1099" s="203"/>
      <c r="L1099" s="203"/>
      <c r="M1099" s="203"/>
      <c r="N1099" s="203"/>
      <c r="O1099" s="203"/>
      <c r="P1099" s="204"/>
      <c r="Q1099" s="205"/>
      <c r="R1099" s="198" t="s">
        <v>236</v>
      </c>
      <c r="S1099" s="206" t="str">
        <f t="shared" ca="1" si="51"/>
        <v/>
      </c>
      <c r="T1099" s="206" t="str">
        <f ca="1">IF(B1099="","",IF(ISERROR(MATCH($J1099,[3]SorP!$B$1:$B$6230,0)),"",INDIRECT("'SorP'!$A$"&amp;MATCH($J1099,[3]SorP!$B$1:$B$6230,0))))</f>
        <v/>
      </c>
      <c r="U1099" s="207"/>
      <c r="V1099" s="208" t="e">
        <f>IF(C1099="",NA(),IF(OR(C1099="Smelter not listed",C1099="Smelter not yet identified"),MATCH($B1099&amp;$D1099,'[3]Smelter Look-up'!$J:$J,0),MATCH($B1099&amp;$C1099,'[3]Smelter Look-up'!$J:$J,0)))</f>
        <v>#N/A</v>
      </c>
      <c r="X1099" s="83">
        <f t="shared" si="52"/>
        <v>0</v>
      </c>
      <c r="AB1099" s="84" t="str">
        <f t="shared" si="53"/>
        <v/>
      </c>
    </row>
    <row r="1100" spans="1:28" s="83" customFormat="1" ht="20.25" customHeight="1">
      <c r="A1100" s="206"/>
      <c r="B1100" s="198" t="s">
        <v>236</v>
      </c>
      <c r="C1100" s="199" t="s">
        <v>236</v>
      </c>
      <c r="D1100" s="200"/>
      <c r="E1100" s="198" t="s">
        <v>236</v>
      </c>
      <c r="F1100" s="198" t="s">
        <v>236</v>
      </c>
      <c r="G1100" s="198" t="s">
        <v>236</v>
      </c>
      <c r="H1100" s="201" t="s">
        <v>236</v>
      </c>
      <c r="I1100" s="202" t="s">
        <v>236</v>
      </c>
      <c r="J1100" s="202" t="s">
        <v>236</v>
      </c>
      <c r="K1100" s="203"/>
      <c r="L1100" s="203"/>
      <c r="M1100" s="203"/>
      <c r="N1100" s="203"/>
      <c r="O1100" s="203"/>
      <c r="P1100" s="204"/>
      <c r="Q1100" s="205"/>
      <c r="R1100" s="198" t="s">
        <v>236</v>
      </c>
      <c r="S1100" s="206" t="str">
        <f t="shared" ca="1" si="51"/>
        <v/>
      </c>
      <c r="T1100" s="206" t="str">
        <f ca="1">IF(B1100="","",IF(ISERROR(MATCH($J1100,[3]SorP!$B$1:$B$6230,0)),"",INDIRECT("'SorP'!$A$"&amp;MATCH($J1100,[3]SorP!$B$1:$B$6230,0))))</f>
        <v/>
      </c>
      <c r="U1100" s="207"/>
      <c r="V1100" s="208" t="e">
        <f>IF(C1100="",NA(),IF(OR(C1100="Smelter not listed",C1100="Smelter not yet identified"),MATCH($B1100&amp;$D1100,'[3]Smelter Look-up'!$J:$J,0),MATCH($B1100&amp;$C1100,'[3]Smelter Look-up'!$J:$J,0)))</f>
        <v>#N/A</v>
      </c>
      <c r="X1100" s="83">
        <f t="shared" si="52"/>
        <v>0</v>
      </c>
      <c r="AB1100" s="84" t="str">
        <f t="shared" si="53"/>
        <v/>
      </c>
    </row>
    <row r="1101" spans="1:28" s="83" customFormat="1" ht="20.25" customHeight="1">
      <c r="A1101" s="206"/>
      <c r="B1101" s="198" t="s">
        <v>236</v>
      </c>
      <c r="C1101" s="199" t="s">
        <v>236</v>
      </c>
      <c r="D1101" s="200"/>
      <c r="E1101" s="198" t="s">
        <v>236</v>
      </c>
      <c r="F1101" s="198" t="s">
        <v>236</v>
      </c>
      <c r="G1101" s="198" t="s">
        <v>236</v>
      </c>
      <c r="H1101" s="201" t="s">
        <v>236</v>
      </c>
      <c r="I1101" s="202" t="s">
        <v>236</v>
      </c>
      <c r="J1101" s="202" t="s">
        <v>236</v>
      </c>
      <c r="K1101" s="203"/>
      <c r="L1101" s="203"/>
      <c r="M1101" s="203"/>
      <c r="N1101" s="203"/>
      <c r="O1101" s="203"/>
      <c r="P1101" s="204"/>
      <c r="Q1101" s="205"/>
      <c r="R1101" s="198" t="s">
        <v>236</v>
      </c>
      <c r="S1101" s="206" t="str">
        <f t="shared" ca="1" si="51"/>
        <v/>
      </c>
      <c r="T1101" s="206" t="str">
        <f ca="1">IF(B1101="","",IF(ISERROR(MATCH($J1101,[3]SorP!$B$1:$B$6230,0)),"",INDIRECT("'SorP'!$A$"&amp;MATCH($J1101,[3]SorP!$B$1:$B$6230,0))))</f>
        <v/>
      </c>
      <c r="U1101" s="207"/>
      <c r="V1101" s="208" t="e">
        <f>IF(C1101="",NA(),IF(OR(C1101="Smelter not listed",C1101="Smelter not yet identified"),MATCH($B1101&amp;$D1101,'[3]Smelter Look-up'!$J:$J,0),MATCH($B1101&amp;$C1101,'[3]Smelter Look-up'!$J:$J,0)))</f>
        <v>#N/A</v>
      </c>
      <c r="X1101" s="83">
        <f t="shared" si="52"/>
        <v>0</v>
      </c>
      <c r="AB1101" s="84" t="str">
        <f t="shared" si="53"/>
        <v/>
      </c>
    </row>
    <row r="1102" spans="1:28" s="83" customFormat="1" ht="20.25" customHeight="1">
      <c r="A1102" s="206"/>
      <c r="B1102" s="198" t="s">
        <v>236</v>
      </c>
      <c r="C1102" s="199" t="s">
        <v>236</v>
      </c>
      <c r="D1102" s="200"/>
      <c r="E1102" s="198" t="s">
        <v>236</v>
      </c>
      <c r="F1102" s="198" t="s">
        <v>236</v>
      </c>
      <c r="G1102" s="198" t="s">
        <v>236</v>
      </c>
      <c r="H1102" s="201" t="s">
        <v>236</v>
      </c>
      <c r="I1102" s="202" t="s">
        <v>236</v>
      </c>
      <c r="J1102" s="202" t="s">
        <v>236</v>
      </c>
      <c r="K1102" s="203"/>
      <c r="L1102" s="203"/>
      <c r="M1102" s="203"/>
      <c r="N1102" s="203"/>
      <c r="O1102" s="203"/>
      <c r="P1102" s="204"/>
      <c r="Q1102" s="205"/>
      <c r="R1102" s="198" t="s">
        <v>236</v>
      </c>
      <c r="S1102" s="206" t="str">
        <f t="shared" ca="1" si="51"/>
        <v/>
      </c>
      <c r="T1102" s="206" t="str">
        <f ca="1">IF(B1102="","",IF(ISERROR(MATCH($J1102,[3]SorP!$B$1:$B$6230,0)),"",INDIRECT("'SorP'!$A$"&amp;MATCH($J1102,[3]SorP!$B$1:$B$6230,0))))</f>
        <v/>
      </c>
      <c r="U1102" s="207"/>
      <c r="V1102" s="208" t="e">
        <f>IF(C1102="",NA(),IF(OR(C1102="Smelter not listed",C1102="Smelter not yet identified"),MATCH($B1102&amp;$D1102,'[3]Smelter Look-up'!$J:$J,0),MATCH($B1102&amp;$C1102,'[3]Smelter Look-up'!$J:$J,0)))</f>
        <v>#N/A</v>
      </c>
      <c r="X1102" s="83">
        <f t="shared" si="52"/>
        <v>0</v>
      </c>
      <c r="AB1102" s="84" t="str">
        <f t="shared" si="53"/>
        <v/>
      </c>
    </row>
    <row r="1103" spans="1:28" s="83" customFormat="1" ht="20.25" customHeight="1">
      <c r="A1103" s="206"/>
      <c r="B1103" s="198" t="s">
        <v>236</v>
      </c>
      <c r="C1103" s="199" t="s">
        <v>236</v>
      </c>
      <c r="D1103" s="200"/>
      <c r="E1103" s="198" t="s">
        <v>236</v>
      </c>
      <c r="F1103" s="198" t="s">
        <v>236</v>
      </c>
      <c r="G1103" s="198" t="s">
        <v>236</v>
      </c>
      <c r="H1103" s="201" t="s">
        <v>236</v>
      </c>
      <c r="I1103" s="202" t="s">
        <v>236</v>
      </c>
      <c r="J1103" s="202" t="s">
        <v>236</v>
      </c>
      <c r="K1103" s="203"/>
      <c r="L1103" s="203"/>
      <c r="M1103" s="203"/>
      <c r="N1103" s="203"/>
      <c r="O1103" s="203"/>
      <c r="P1103" s="204"/>
      <c r="Q1103" s="205"/>
      <c r="R1103" s="198" t="s">
        <v>236</v>
      </c>
      <c r="S1103" s="206" t="str">
        <f t="shared" ca="1" si="51"/>
        <v/>
      </c>
      <c r="T1103" s="206" t="str">
        <f ca="1">IF(B1103="","",IF(ISERROR(MATCH($J1103,[3]SorP!$B$1:$B$6230,0)),"",INDIRECT("'SorP'!$A$"&amp;MATCH($J1103,[3]SorP!$B$1:$B$6230,0))))</f>
        <v/>
      </c>
      <c r="U1103" s="207"/>
      <c r="V1103" s="208" t="e">
        <f>IF(C1103="",NA(),IF(OR(C1103="Smelter not listed",C1103="Smelter not yet identified"),MATCH($B1103&amp;$D1103,'[3]Smelter Look-up'!$J:$J,0),MATCH($B1103&amp;$C1103,'[3]Smelter Look-up'!$J:$J,0)))</f>
        <v>#N/A</v>
      </c>
      <c r="X1103" s="83">
        <f t="shared" si="52"/>
        <v>0</v>
      </c>
      <c r="AB1103" s="84" t="str">
        <f t="shared" si="53"/>
        <v/>
      </c>
    </row>
    <row r="1104" spans="1:28" s="83" customFormat="1" ht="20.25" customHeight="1">
      <c r="A1104" s="206"/>
      <c r="B1104" s="198" t="s">
        <v>236</v>
      </c>
      <c r="C1104" s="199" t="s">
        <v>236</v>
      </c>
      <c r="D1104" s="200"/>
      <c r="E1104" s="198" t="s">
        <v>236</v>
      </c>
      <c r="F1104" s="198" t="s">
        <v>236</v>
      </c>
      <c r="G1104" s="198" t="s">
        <v>236</v>
      </c>
      <c r="H1104" s="201" t="s">
        <v>236</v>
      </c>
      <c r="I1104" s="202" t="s">
        <v>236</v>
      </c>
      <c r="J1104" s="202" t="s">
        <v>236</v>
      </c>
      <c r="K1104" s="203"/>
      <c r="L1104" s="203"/>
      <c r="M1104" s="203"/>
      <c r="N1104" s="203"/>
      <c r="O1104" s="203"/>
      <c r="P1104" s="204"/>
      <c r="Q1104" s="205"/>
      <c r="R1104" s="198" t="s">
        <v>236</v>
      </c>
      <c r="S1104" s="206" t="str">
        <f t="shared" ca="1" si="51"/>
        <v/>
      </c>
      <c r="T1104" s="206" t="str">
        <f ca="1">IF(B1104="","",IF(ISERROR(MATCH($J1104,[3]SorP!$B$1:$B$6230,0)),"",INDIRECT("'SorP'!$A$"&amp;MATCH($J1104,[3]SorP!$B$1:$B$6230,0))))</f>
        <v/>
      </c>
      <c r="U1104" s="207"/>
      <c r="V1104" s="208" t="e">
        <f>IF(C1104="",NA(),IF(OR(C1104="Smelter not listed",C1104="Smelter not yet identified"),MATCH($B1104&amp;$D1104,'[3]Smelter Look-up'!$J:$J,0),MATCH($B1104&amp;$C1104,'[3]Smelter Look-up'!$J:$J,0)))</f>
        <v>#N/A</v>
      </c>
      <c r="X1104" s="83">
        <f t="shared" si="52"/>
        <v>0</v>
      </c>
      <c r="AB1104" s="84" t="str">
        <f t="shared" si="53"/>
        <v/>
      </c>
    </row>
    <row r="1105" spans="1:28" s="83" customFormat="1" ht="20.25" customHeight="1">
      <c r="A1105" s="206"/>
      <c r="B1105" s="198" t="s">
        <v>236</v>
      </c>
      <c r="C1105" s="199" t="s">
        <v>236</v>
      </c>
      <c r="D1105" s="200"/>
      <c r="E1105" s="198" t="s">
        <v>236</v>
      </c>
      <c r="F1105" s="198" t="s">
        <v>236</v>
      </c>
      <c r="G1105" s="198" t="s">
        <v>236</v>
      </c>
      <c r="H1105" s="201" t="s">
        <v>236</v>
      </c>
      <c r="I1105" s="202" t="s">
        <v>236</v>
      </c>
      <c r="J1105" s="202" t="s">
        <v>236</v>
      </c>
      <c r="K1105" s="203"/>
      <c r="L1105" s="203"/>
      <c r="M1105" s="203"/>
      <c r="N1105" s="203"/>
      <c r="O1105" s="203"/>
      <c r="P1105" s="204"/>
      <c r="Q1105" s="205"/>
      <c r="R1105" s="198" t="s">
        <v>236</v>
      </c>
      <c r="S1105" s="206" t="str">
        <f t="shared" ca="1" si="51"/>
        <v/>
      </c>
      <c r="T1105" s="206" t="str">
        <f ca="1">IF(B1105="","",IF(ISERROR(MATCH($J1105,[3]SorP!$B$1:$B$6230,0)),"",INDIRECT("'SorP'!$A$"&amp;MATCH($J1105,[3]SorP!$B$1:$B$6230,0))))</f>
        <v/>
      </c>
      <c r="U1105" s="207"/>
      <c r="V1105" s="208" t="e">
        <f>IF(C1105="",NA(),IF(OR(C1105="Smelter not listed",C1105="Smelter not yet identified"),MATCH($B1105&amp;$D1105,'[3]Smelter Look-up'!$J:$J,0),MATCH($B1105&amp;$C1105,'[3]Smelter Look-up'!$J:$J,0)))</f>
        <v>#N/A</v>
      </c>
      <c r="X1105" s="83">
        <f t="shared" si="52"/>
        <v>0</v>
      </c>
      <c r="AB1105" s="84" t="str">
        <f t="shared" si="53"/>
        <v/>
      </c>
    </row>
    <row r="1106" spans="1:28" s="83" customFormat="1" ht="20.25" customHeight="1">
      <c r="A1106" s="206"/>
      <c r="B1106" s="198" t="s">
        <v>236</v>
      </c>
      <c r="C1106" s="199" t="s">
        <v>236</v>
      </c>
      <c r="D1106" s="200"/>
      <c r="E1106" s="198" t="s">
        <v>236</v>
      </c>
      <c r="F1106" s="198" t="s">
        <v>236</v>
      </c>
      <c r="G1106" s="198" t="s">
        <v>236</v>
      </c>
      <c r="H1106" s="201" t="s">
        <v>236</v>
      </c>
      <c r="I1106" s="202" t="s">
        <v>236</v>
      </c>
      <c r="J1106" s="202" t="s">
        <v>236</v>
      </c>
      <c r="K1106" s="203"/>
      <c r="L1106" s="203"/>
      <c r="M1106" s="203"/>
      <c r="N1106" s="203"/>
      <c r="O1106" s="203"/>
      <c r="P1106" s="204"/>
      <c r="Q1106" s="205"/>
      <c r="R1106" s="198" t="s">
        <v>236</v>
      </c>
      <c r="S1106" s="206" t="str">
        <f t="shared" ca="1" si="51"/>
        <v/>
      </c>
      <c r="T1106" s="206" t="str">
        <f ca="1">IF(B1106="","",IF(ISERROR(MATCH($J1106,[3]SorP!$B$1:$B$6230,0)),"",INDIRECT("'SorP'!$A$"&amp;MATCH($J1106,[3]SorP!$B$1:$B$6230,0))))</f>
        <v/>
      </c>
      <c r="U1106" s="207"/>
      <c r="V1106" s="208" t="e">
        <f>IF(C1106="",NA(),IF(OR(C1106="Smelter not listed",C1106="Smelter not yet identified"),MATCH($B1106&amp;$D1106,'[3]Smelter Look-up'!$J:$J,0),MATCH($B1106&amp;$C1106,'[3]Smelter Look-up'!$J:$J,0)))</f>
        <v>#N/A</v>
      </c>
      <c r="X1106" s="83">
        <f t="shared" si="52"/>
        <v>0</v>
      </c>
      <c r="AB1106" s="84" t="str">
        <f t="shared" si="53"/>
        <v/>
      </c>
    </row>
    <row r="1107" spans="1:28" s="83" customFormat="1" ht="20.25" customHeight="1">
      <c r="A1107" s="206"/>
      <c r="B1107" s="198" t="s">
        <v>236</v>
      </c>
      <c r="C1107" s="199" t="s">
        <v>236</v>
      </c>
      <c r="D1107" s="200"/>
      <c r="E1107" s="198" t="s">
        <v>236</v>
      </c>
      <c r="F1107" s="198" t="s">
        <v>236</v>
      </c>
      <c r="G1107" s="198" t="s">
        <v>236</v>
      </c>
      <c r="H1107" s="201" t="s">
        <v>236</v>
      </c>
      <c r="I1107" s="202" t="s">
        <v>236</v>
      </c>
      <c r="J1107" s="202" t="s">
        <v>236</v>
      </c>
      <c r="K1107" s="203"/>
      <c r="L1107" s="203"/>
      <c r="M1107" s="203"/>
      <c r="N1107" s="203"/>
      <c r="O1107" s="203"/>
      <c r="P1107" s="204"/>
      <c r="Q1107" s="205"/>
      <c r="R1107" s="198" t="s">
        <v>236</v>
      </c>
      <c r="S1107" s="206" t="str">
        <f t="shared" ca="1" si="51"/>
        <v/>
      </c>
      <c r="T1107" s="206" t="str">
        <f ca="1">IF(B1107="","",IF(ISERROR(MATCH($J1107,[3]SorP!$B$1:$B$6230,0)),"",INDIRECT("'SorP'!$A$"&amp;MATCH($J1107,[3]SorP!$B$1:$B$6230,0))))</f>
        <v/>
      </c>
      <c r="U1107" s="207"/>
      <c r="V1107" s="208" t="e">
        <f>IF(C1107="",NA(),IF(OR(C1107="Smelter not listed",C1107="Smelter not yet identified"),MATCH($B1107&amp;$D1107,'[3]Smelter Look-up'!$J:$J,0),MATCH($B1107&amp;$C1107,'[3]Smelter Look-up'!$J:$J,0)))</f>
        <v>#N/A</v>
      </c>
      <c r="X1107" s="83">
        <f t="shared" si="52"/>
        <v>0</v>
      </c>
      <c r="AB1107" s="84" t="str">
        <f t="shared" si="53"/>
        <v/>
      </c>
    </row>
    <row r="1108" spans="1:28" s="83" customFormat="1" ht="20.25" customHeight="1">
      <c r="A1108" s="206"/>
      <c r="B1108" s="198" t="s">
        <v>236</v>
      </c>
      <c r="C1108" s="199" t="s">
        <v>236</v>
      </c>
      <c r="D1108" s="200"/>
      <c r="E1108" s="198" t="s">
        <v>236</v>
      </c>
      <c r="F1108" s="198" t="s">
        <v>236</v>
      </c>
      <c r="G1108" s="198" t="s">
        <v>236</v>
      </c>
      <c r="H1108" s="201" t="s">
        <v>236</v>
      </c>
      <c r="I1108" s="202" t="s">
        <v>236</v>
      </c>
      <c r="J1108" s="202" t="s">
        <v>236</v>
      </c>
      <c r="K1108" s="203"/>
      <c r="L1108" s="203"/>
      <c r="M1108" s="203"/>
      <c r="N1108" s="203"/>
      <c r="O1108" s="203"/>
      <c r="P1108" s="204"/>
      <c r="Q1108" s="205"/>
      <c r="R1108" s="198" t="s">
        <v>236</v>
      </c>
      <c r="S1108" s="206" t="str">
        <f t="shared" ca="1" si="51"/>
        <v/>
      </c>
      <c r="T1108" s="206" t="str">
        <f ca="1">IF(B1108="","",IF(ISERROR(MATCH($J1108,[3]SorP!$B$1:$B$6230,0)),"",INDIRECT("'SorP'!$A$"&amp;MATCH($J1108,[3]SorP!$B$1:$B$6230,0))))</f>
        <v/>
      </c>
      <c r="U1108" s="207"/>
      <c r="V1108" s="208" t="e">
        <f>IF(C1108="",NA(),IF(OR(C1108="Smelter not listed",C1108="Smelter not yet identified"),MATCH($B1108&amp;$D1108,'[3]Smelter Look-up'!$J:$J,0),MATCH($B1108&amp;$C1108,'[3]Smelter Look-up'!$J:$J,0)))</f>
        <v>#N/A</v>
      </c>
      <c r="X1108" s="83">
        <f t="shared" si="52"/>
        <v>0</v>
      </c>
      <c r="AB1108" s="84" t="str">
        <f t="shared" si="53"/>
        <v/>
      </c>
    </row>
    <row r="1109" spans="1:28" s="83" customFormat="1" ht="20.25" customHeight="1">
      <c r="A1109" s="206"/>
      <c r="B1109" s="198" t="s">
        <v>236</v>
      </c>
      <c r="C1109" s="199" t="s">
        <v>236</v>
      </c>
      <c r="D1109" s="200"/>
      <c r="E1109" s="198" t="s">
        <v>236</v>
      </c>
      <c r="F1109" s="198" t="s">
        <v>236</v>
      </c>
      <c r="G1109" s="198" t="s">
        <v>236</v>
      </c>
      <c r="H1109" s="201" t="s">
        <v>236</v>
      </c>
      <c r="I1109" s="202" t="s">
        <v>236</v>
      </c>
      <c r="J1109" s="202" t="s">
        <v>236</v>
      </c>
      <c r="K1109" s="203"/>
      <c r="L1109" s="203"/>
      <c r="M1109" s="203"/>
      <c r="N1109" s="203"/>
      <c r="O1109" s="203"/>
      <c r="P1109" s="204"/>
      <c r="Q1109" s="205"/>
      <c r="R1109" s="198" t="s">
        <v>236</v>
      </c>
      <c r="S1109" s="206" t="str">
        <f t="shared" ca="1" si="51"/>
        <v/>
      </c>
      <c r="T1109" s="206" t="str">
        <f ca="1">IF(B1109="","",IF(ISERROR(MATCH($J1109,[3]SorP!$B$1:$B$6230,0)),"",INDIRECT("'SorP'!$A$"&amp;MATCH($J1109,[3]SorP!$B$1:$B$6230,0))))</f>
        <v/>
      </c>
      <c r="U1109" s="207"/>
      <c r="V1109" s="208" t="e">
        <f>IF(C1109="",NA(),IF(OR(C1109="Smelter not listed",C1109="Smelter not yet identified"),MATCH($B1109&amp;$D1109,'[3]Smelter Look-up'!$J:$J,0),MATCH($B1109&amp;$C1109,'[3]Smelter Look-up'!$J:$J,0)))</f>
        <v>#N/A</v>
      </c>
      <c r="X1109" s="83">
        <f t="shared" si="52"/>
        <v>0</v>
      </c>
      <c r="AB1109" s="84" t="str">
        <f t="shared" si="53"/>
        <v/>
      </c>
    </row>
    <row r="1110" spans="1:28" s="83" customFormat="1" ht="20.25" customHeight="1">
      <c r="A1110" s="206"/>
      <c r="B1110" s="198" t="s">
        <v>236</v>
      </c>
      <c r="C1110" s="199" t="s">
        <v>236</v>
      </c>
      <c r="D1110" s="200"/>
      <c r="E1110" s="198" t="s">
        <v>236</v>
      </c>
      <c r="F1110" s="198" t="s">
        <v>236</v>
      </c>
      <c r="G1110" s="198" t="s">
        <v>236</v>
      </c>
      <c r="H1110" s="201" t="s">
        <v>236</v>
      </c>
      <c r="I1110" s="202" t="s">
        <v>236</v>
      </c>
      <c r="J1110" s="202" t="s">
        <v>236</v>
      </c>
      <c r="K1110" s="203"/>
      <c r="L1110" s="203"/>
      <c r="M1110" s="203"/>
      <c r="N1110" s="203"/>
      <c r="O1110" s="203"/>
      <c r="P1110" s="204"/>
      <c r="Q1110" s="205"/>
      <c r="R1110" s="198" t="s">
        <v>236</v>
      </c>
      <c r="S1110" s="206" t="str">
        <f t="shared" ca="1" si="51"/>
        <v/>
      </c>
      <c r="T1110" s="206" t="str">
        <f ca="1">IF(B1110="","",IF(ISERROR(MATCH($J1110,[3]SorP!$B$1:$B$6230,0)),"",INDIRECT("'SorP'!$A$"&amp;MATCH($J1110,[3]SorP!$B$1:$B$6230,0))))</f>
        <v/>
      </c>
      <c r="U1110" s="207"/>
      <c r="V1110" s="208" t="e">
        <f>IF(C1110="",NA(),IF(OR(C1110="Smelter not listed",C1110="Smelter not yet identified"),MATCH($B1110&amp;$D1110,'[3]Smelter Look-up'!$J:$J,0),MATCH($B1110&amp;$C1110,'[3]Smelter Look-up'!$J:$J,0)))</f>
        <v>#N/A</v>
      </c>
      <c r="X1110" s="83">
        <f t="shared" si="52"/>
        <v>0</v>
      </c>
      <c r="AB1110" s="84" t="str">
        <f t="shared" si="53"/>
        <v/>
      </c>
    </row>
    <row r="1111" spans="1:28" s="83" customFormat="1" ht="20.25" customHeight="1">
      <c r="A1111" s="206"/>
      <c r="B1111" s="198" t="s">
        <v>236</v>
      </c>
      <c r="C1111" s="199" t="s">
        <v>236</v>
      </c>
      <c r="D1111" s="200"/>
      <c r="E1111" s="198" t="s">
        <v>236</v>
      </c>
      <c r="F1111" s="198" t="s">
        <v>236</v>
      </c>
      <c r="G1111" s="198" t="s">
        <v>236</v>
      </c>
      <c r="H1111" s="201" t="s">
        <v>236</v>
      </c>
      <c r="I1111" s="202" t="s">
        <v>236</v>
      </c>
      <c r="J1111" s="202" t="s">
        <v>236</v>
      </c>
      <c r="K1111" s="203"/>
      <c r="L1111" s="203"/>
      <c r="M1111" s="203"/>
      <c r="N1111" s="203"/>
      <c r="O1111" s="203"/>
      <c r="P1111" s="204"/>
      <c r="Q1111" s="205"/>
      <c r="R1111" s="198" t="s">
        <v>236</v>
      </c>
      <c r="S1111" s="206" t="str">
        <f t="shared" ca="1" si="51"/>
        <v/>
      </c>
      <c r="T1111" s="206" t="str">
        <f ca="1">IF(B1111="","",IF(ISERROR(MATCH($J1111,[3]SorP!$B$1:$B$6230,0)),"",INDIRECT("'SorP'!$A$"&amp;MATCH($J1111,[3]SorP!$B$1:$B$6230,0))))</f>
        <v/>
      </c>
      <c r="U1111" s="207"/>
      <c r="V1111" s="208" t="e">
        <f>IF(C1111="",NA(),IF(OR(C1111="Smelter not listed",C1111="Smelter not yet identified"),MATCH($B1111&amp;$D1111,'[3]Smelter Look-up'!$J:$J,0),MATCH($B1111&amp;$C1111,'[3]Smelter Look-up'!$J:$J,0)))</f>
        <v>#N/A</v>
      </c>
      <c r="X1111" s="83">
        <f t="shared" si="52"/>
        <v>0</v>
      </c>
      <c r="AB1111" s="84" t="str">
        <f t="shared" si="53"/>
        <v/>
      </c>
    </row>
    <row r="1112" spans="1:28" s="83" customFormat="1" ht="20.25" customHeight="1">
      <c r="A1112" s="206"/>
      <c r="B1112" s="198" t="s">
        <v>236</v>
      </c>
      <c r="C1112" s="199" t="s">
        <v>236</v>
      </c>
      <c r="D1112" s="200"/>
      <c r="E1112" s="198" t="s">
        <v>236</v>
      </c>
      <c r="F1112" s="198" t="s">
        <v>236</v>
      </c>
      <c r="G1112" s="198" t="s">
        <v>236</v>
      </c>
      <c r="H1112" s="201" t="s">
        <v>236</v>
      </c>
      <c r="I1112" s="202" t="s">
        <v>236</v>
      </c>
      <c r="J1112" s="202" t="s">
        <v>236</v>
      </c>
      <c r="K1112" s="203"/>
      <c r="L1112" s="203"/>
      <c r="M1112" s="203"/>
      <c r="N1112" s="203"/>
      <c r="O1112" s="203"/>
      <c r="P1112" s="204"/>
      <c r="Q1112" s="205"/>
      <c r="R1112" s="198" t="s">
        <v>236</v>
      </c>
      <c r="S1112" s="206" t="str">
        <f t="shared" ca="1" si="51"/>
        <v/>
      </c>
      <c r="T1112" s="206" t="str">
        <f ca="1">IF(B1112="","",IF(ISERROR(MATCH($J1112,[3]SorP!$B$1:$B$6230,0)),"",INDIRECT("'SorP'!$A$"&amp;MATCH($J1112,[3]SorP!$B$1:$B$6230,0))))</f>
        <v/>
      </c>
      <c r="U1112" s="207"/>
      <c r="V1112" s="208" t="e">
        <f>IF(C1112="",NA(),IF(OR(C1112="Smelter not listed",C1112="Smelter not yet identified"),MATCH($B1112&amp;$D1112,'[3]Smelter Look-up'!$J:$J,0),MATCH($B1112&amp;$C1112,'[3]Smelter Look-up'!$J:$J,0)))</f>
        <v>#N/A</v>
      </c>
      <c r="X1112" s="83">
        <f t="shared" si="52"/>
        <v>0</v>
      </c>
      <c r="AB1112" s="84" t="str">
        <f t="shared" si="53"/>
        <v/>
      </c>
    </row>
    <row r="1113" spans="1:28" s="83" customFormat="1" ht="20.25" customHeight="1">
      <c r="A1113" s="206"/>
      <c r="B1113" s="198" t="s">
        <v>236</v>
      </c>
      <c r="C1113" s="199" t="s">
        <v>236</v>
      </c>
      <c r="D1113" s="200"/>
      <c r="E1113" s="198" t="s">
        <v>236</v>
      </c>
      <c r="F1113" s="198" t="s">
        <v>236</v>
      </c>
      <c r="G1113" s="198" t="s">
        <v>236</v>
      </c>
      <c r="H1113" s="201" t="s">
        <v>236</v>
      </c>
      <c r="I1113" s="202" t="s">
        <v>236</v>
      </c>
      <c r="J1113" s="202" t="s">
        <v>236</v>
      </c>
      <c r="K1113" s="203"/>
      <c r="L1113" s="203"/>
      <c r="M1113" s="203"/>
      <c r="N1113" s="203"/>
      <c r="O1113" s="203"/>
      <c r="P1113" s="204"/>
      <c r="Q1113" s="205"/>
      <c r="R1113" s="198" t="s">
        <v>236</v>
      </c>
      <c r="S1113" s="206" t="str">
        <f t="shared" ca="1" si="51"/>
        <v/>
      </c>
      <c r="T1113" s="206" t="str">
        <f ca="1">IF(B1113="","",IF(ISERROR(MATCH($J1113,[3]SorP!$B$1:$B$6230,0)),"",INDIRECT("'SorP'!$A$"&amp;MATCH($J1113,[3]SorP!$B$1:$B$6230,0))))</f>
        <v/>
      </c>
      <c r="U1113" s="207"/>
      <c r="V1113" s="208" t="e">
        <f>IF(C1113="",NA(),IF(OR(C1113="Smelter not listed",C1113="Smelter not yet identified"),MATCH($B1113&amp;$D1113,'[3]Smelter Look-up'!$J:$J,0),MATCH($B1113&amp;$C1113,'[3]Smelter Look-up'!$J:$J,0)))</f>
        <v>#N/A</v>
      </c>
      <c r="X1113" s="83">
        <f t="shared" si="52"/>
        <v>0</v>
      </c>
      <c r="AB1113" s="84" t="str">
        <f t="shared" si="53"/>
        <v/>
      </c>
    </row>
    <row r="1114" spans="1:28" s="83" customFormat="1" ht="20.25" customHeight="1">
      <c r="A1114" s="206"/>
      <c r="B1114" s="198" t="s">
        <v>236</v>
      </c>
      <c r="C1114" s="199" t="s">
        <v>236</v>
      </c>
      <c r="D1114" s="200"/>
      <c r="E1114" s="198" t="s">
        <v>236</v>
      </c>
      <c r="F1114" s="198" t="s">
        <v>236</v>
      </c>
      <c r="G1114" s="198" t="s">
        <v>236</v>
      </c>
      <c r="H1114" s="201" t="s">
        <v>236</v>
      </c>
      <c r="I1114" s="202" t="s">
        <v>236</v>
      </c>
      <c r="J1114" s="202" t="s">
        <v>236</v>
      </c>
      <c r="K1114" s="203"/>
      <c r="L1114" s="203"/>
      <c r="M1114" s="203"/>
      <c r="N1114" s="203"/>
      <c r="O1114" s="203"/>
      <c r="P1114" s="204"/>
      <c r="Q1114" s="205"/>
      <c r="R1114" s="198" t="s">
        <v>236</v>
      </c>
      <c r="S1114" s="206" t="str">
        <f t="shared" ca="1" si="51"/>
        <v/>
      </c>
      <c r="T1114" s="206" t="str">
        <f ca="1">IF(B1114="","",IF(ISERROR(MATCH($J1114,[3]SorP!$B$1:$B$6230,0)),"",INDIRECT("'SorP'!$A$"&amp;MATCH($J1114,[3]SorP!$B$1:$B$6230,0))))</f>
        <v/>
      </c>
      <c r="U1114" s="207"/>
      <c r="V1114" s="208" t="e">
        <f>IF(C1114="",NA(),IF(OR(C1114="Smelter not listed",C1114="Smelter not yet identified"),MATCH($B1114&amp;$D1114,'[3]Smelter Look-up'!$J:$J,0),MATCH($B1114&amp;$C1114,'[3]Smelter Look-up'!$J:$J,0)))</f>
        <v>#N/A</v>
      </c>
      <c r="X1114" s="83">
        <f t="shared" si="52"/>
        <v>0</v>
      </c>
      <c r="AB1114" s="84" t="str">
        <f t="shared" si="53"/>
        <v/>
      </c>
    </row>
    <row r="1115" spans="1:28" s="83" customFormat="1" ht="20.25" customHeight="1">
      <c r="A1115" s="206"/>
      <c r="B1115" s="198" t="s">
        <v>236</v>
      </c>
      <c r="C1115" s="199" t="s">
        <v>236</v>
      </c>
      <c r="D1115" s="200"/>
      <c r="E1115" s="198" t="s">
        <v>236</v>
      </c>
      <c r="F1115" s="198" t="s">
        <v>236</v>
      </c>
      <c r="G1115" s="198" t="s">
        <v>236</v>
      </c>
      <c r="H1115" s="201" t="s">
        <v>236</v>
      </c>
      <c r="I1115" s="202" t="s">
        <v>236</v>
      </c>
      <c r="J1115" s="202" t="s">
        <v>236</v>
      </c>
      <c r="K1115" s="203"/>
      <c r="L1115" s="203"/>
      <c r="M1115" s="203"/>
      <c r="N1115" s="203"/>
      <c r="O1115" s="203"/>
      <c r="P1115" s="204"/>
      <c r="Q1115" s="205"/>
      <c r="R1115" s="198" t="s">
        <v>236</v>
      </c>
      <c r="S1115" s="206" t="str">
        <f t="shared" ca="1" si="51"/>
        <v/>
      </c>
      <c r="T1115" s="206" t="str">
        <f ca="1">IF(B1115="","",IF(ISERROR(MATCH($J1115,[3]SorP!$B$1:$B$6230,0)),"",INDIRECT("'SorP'!$A$"&amp;MATCH($J1115,[3]SorP!$B$1:$B$6230,0))))</f>
        <v/>
      </c>
      <c r="U1115" s="207"/>
      <c r="V1115" s="208" t="e">
        <f>IF(C1115="",NA(),IF(OR(C1115="Smelter not listed",C1115="Smelter not yet identified"),MATCH($B1115&amp;$D1115,'[3]Smelter Look-up'!$J:$J,0),MATCH($B1115&amp;$C1115,'[3]Smelter Look-up'!$J:$J,0)))</f>
        <v>#N/A</v>
      </c>
      <c r="X1115" s="83">
        <f t="shared" si="52"/>
        <v>0</v>
      </c>
      <c r="AB1115" s="84" t="str">
        <f t="shared" si="53"/>
        <v/>
      </c>
    </row>
    <row r="1116" spans="1:28" s="83" customFormat="1" ht="20.25" customHeight="1">
      <c r="A1116" s="206"/>
      <c r="B1116" s="198" t="s">
        <v>236</v>
      </c>
      <c r="C1116" s="199" t="s">
        <v>236</v>
      </c>
      <c r="D1116" s="200"/>
      <c r="E1116" s="198" t="s">
        <v>236</v>
      </c>
      <c r="F1116" s="198" t="s">
        <v>236</v>
      </c>
      <c r="G1116" s="198" t="s">
        <v>236</v>
      </c>
      <c r="H1116" s="201" t="s">
        <v>236</v>
      </c>
      <c r="I1116" s="202" t="s">
        <v>236</v>
      </c>
      <c r="J1116" s="202" t="s">
        <v>236</v>
      </c>
      <c r="K1116" s="203"/>
      <c r="L1116" s="203"/>
      <c r="M1116" s="203"/>
      <c r="N1116" s="203"/>
      <c r="O1116" s="203"/>
      <c r="P1116" s="204"/>
      <c r="Q1116" s="205"/>
      <c r="R1116" s="198" t="s">
        <v>236</v>
      </c>
      <c r="S1116" s="206" t="str">
        <f t="shared" ca="1" si="51"/>
        <v/>
      </c>
      <c r="T1116" s="206" t="str">
        <f ca="1">IF(B1116="","",IF(ISERROR(MATCH($J1116,[3]SorP!$B$1:$B$6230,0)),"",INDIRECT("'SorP'!$A$"&amp;MATCH($J1116,[3]SorP!$B$1:$B$6230,0))))</f>
        <v/>
      </c>
      <c r="U1116" s="207"/>
      <c r="V1116" s="208" t="e">
        <f>IF(C1116="",NA(),IF(OR(C1116="Smelter not listed",C1116="Smelter not yet identified"),MATCH($B1116&amp;$D1116,'[3]Smelter Look-up'!$J:$J,0),MATCH($B1116&amp;$C1116,'[3]Smelter Look-up'!$J:$J,0)))</f>
        <v>#N/A</v>
      </c>
      <c r="X1116" s="83">
        <f t="shared" si="52"/>
        <v>0</v>
      </c>
      <c r="AB1116" s="84" t="str">
        <f t="shared" si="53"/>
        <v/>
      </c>
    </row>
    <row r="1117" spans="1:28" s="83" customFormat="1" ht="20.25" customHeight="1">
      <c r="A1117" s="206"/>
      <c r="B1117" s="198" t="s">
        <v>236</v>
      </c>
      <c r="C1117" s="199" t="s">
        <v>236</v>
      </c>
      <c r="D1117" s="200"/>
      <c r="E1117" s="198" t="s">
        <v>236</v>
      </c>
      <c r="F1117" s="198" t="s">
        <v>236</v>
      </c>
      <c r="G1117" s="198" t="s">
        <v>236</v>
      </c>
      <c r="H1117" s="201" t="s">
        <v>236</v>
      </c>
      <c r="I1117" s="202" t="s">
        <v>236</v>
      </c>
      <c r="J1117" s="202" t="s">
        <v>236</v>
      </c>
      <c r="K1117" s="203"/>
      <c r="L1117" s="203"/>
      <c r="M1117" s="203"/>
      <c r="N1117" s="203"/>
      <c r="O1117" s="203"/>
      <c r="P1117" s="204"/>
      <c r="Q1117" s="205"/>
      <c r="R1117" s="198" t="s">
        <v>236</v>
      </c>
      <c r="S1117" s="206" t="str">
        <f t="shared" ca="1" si="51"/>
        <v/>
      </c>
      <c r="T1117" s="206" t="str">
        <f ca="1">IF(B1117="","",IF(ISERROR(MATCH($J1117,[3]SorP!$B$1:$B$6230,0)),"",INDIRECT("'SorP'!$A$"&amp;MATCH($J1117,[3]SorP!$B$1:$B$6230,0))))</f>
        <v/>
      </c>
      <c r="U1117" s="207"/>
      <c r="V1117" s="208" t="e">
        <f>IF(C1117="",NA(),IF(OR(C1117="Smelter not listed",C1117="Smelter not yet identified"),MATCH($B1117&amp;$D1117,'[3]Smelter Look-up'!$J:$J,0),MATCH($B1117&amp;$C1117,'[3]Smelter Look-up'!$J:$J,0)))</f>
        <v>#N/A</v>
      </c>
      <c r="X1117" s="83">
        <f t="shared" si="52"/>
        <v>0</v>
      </c>
      <c r="AB1117" s="84" t="str">
        <f t="shared" si="53"/>
        <v/>
      </c>
    </row>
    <row r="1118" spans="1:28" s="83" customFormat="1" ht="20.25" customHeight="1">
      <c r="A1118" s="206"/>
      <c r="B1118" s="198" t="s">
        <v>236</v>
      </c>
      <c r="C1118" s="199" t="s">
        <v>236</v>
      </c>
      <c r="D1118" s="200"/>
      <c r="E1118" s="198" t="s">
        <v>236</v>
      </c>
      <c r="F1118" s="198" t="s">
        <v>236</v>
      </c>
      <c r="G1118" s="198" t="s">
        <v>236</v>
      </c>
      <c r="H1118" s="201" t="s">
        <v>236</v>
      </c>
      <c r="I1118" s="202" t="s">
        <v>236</v>
      </c>
      <c r="J1118" s="202" t="s">
        <v>236</v>
      </c>
      <c r="K1118" s="203"/>
      <c r="L1118" s="203"/>
      <c r="M1118" s="203"/>
      <c r="N1118" s="203"/>
      <c r="O1118" s="203"/>
      <c r="P1118" s="204"/>
      <c r="Q1118" s="205"/>
      <c r="R1118" s="198" t="s">
        <v>236</v>
      </c>
      <c r="S1118" s="206" t="str">
        <f t="shared" ca="1" si="51"/>
        <v/>
      </c>
      <c r="T1118" s="206" t="str">
        <f ca="1">IF(B1118="","",IF(ISERROR(MATCH($J1118,[3]SorP!$B$1:$B$6230,0)),"",INDIRECT("'SorP'!$A$"&amp;MATCH($J1118,[3]SorP!$B$1:$B$6230,0))))</f>
        <v/>
      </c>
      <c r="U1118" s="207"/>
      <c r="V1118" s="208" t="e">
        <f>IF(C1118="",NA(),IF(OR(C1118="Smelter not listed",C1118="Smelter not yet identified"),MATCH($B1118&amp;$D1118,'[3]Smelter Look-up'!$J:$J,0),MATCH($B1118&amp;$C1118,'[3]Smelter Look-up'!$J:$J,0)))</f>
        <v>#N/A</v>
      </c>
      <c r="X1118" s="83">
        <f t="shared" si="52"/>
        <v>0</v>
      </c>
      <c r="AB1118" s="84" t="str">
        <f t="shared" si="53"/>
        <v/>
      </c>
    </row>
    <row r="1119" spans="1:28" s="83" customFormat="1" ht="20.25" customHeight="1">
      <c r="A1119" s="206"/>
      <c r="B1119" s="198" t="s">
        <v>236</v>
      </c>
      <c r="C1119" s="199" t="s">
        <v>236</v>
      </c>
      <c r="D1119" s="200"/>
      <c r="E1119" s="198" t="s">
        <v>236</v>
      </c>
      <c r="F1119" s="198" t="s">
        <v>236</v>
      </c>
      <c r="G1119" s="198" t="s">
        <v>236</v>
      </c>
      <c r="H1119" s="201" t="s">
        <v>236</v>
      </c>
      <c r="I1119" s="202" t="s">
        <v>236</v>
      </c>
      <c r="J1119" s="202" t="s">
        <v>236</v>
      </c>
      <c r="K1119" s="203"/>
      <c r="L1119" s="203"/>
      <c r="M1119" s="203"/>
      <c r="N1119" s="203"/>
      <c r="O1119" s="203"/>
      <c r="P1119" s="204"/>
      <c r="Q1119" s="205"/>
      <c r="R1119" s="198" t="s">
        <v>236</v>
      </c>
      <c r="S1119" s="206" t="str">
        <f t="shared" ca="1" si="51"/>
        <v/>
      </c>
      <c r="T1119" s="206" t="str">
        <f ca="1">IF(B1119="","",IF(ISERROR(MATCH($J1119,[3]SorP!$B$1:$B$6230,0)),"",INDIRECT("'SorP'!$A$"&amp;MATCH($J1119,[3]SorP!$B$1:$B$6230,0))))</f>
        <v/>
      </c>
      <c r="U1119" s="207"/>
      <c r="V1119" s="208" t="e">
        <f>IF(C1119="",NA(),IF(OR(C1119="Smelter not listed",C1119="Smelter not yet identified"),MATCH($B1119&amp;$D1119,'[3]Smelter Look-up'!$J:$J,0),MATCH($B1119&amp;$C1119,'[3]Smelter Look-up'!$J:$J,0)))</f>
        <v>#N/A</v>
      </c>
      <c r="X1119" s="83">
        <f t="shared" si="52"/>
        <v>0</v>
      </c>
      <c r="AB1119" s="84" t="str">
        <f t="shared" si="53"/>
        <v/>
      </c>
    </row>
    <row r="1120" spans="1:28" s="83" customFormat="1" ht="20.25" customHeight="1">
      <c r="A1120" s="206"/>
      <c r="B1120" s="198" t="s">
        <v>236</v>
      </c>
      <c r="C1120" s="199" t="s">
        <v>236</v>
      </c>
      <c r="D1120" s="200"/>
      <c r="E1120" s="198" t="s">
        <v>236</v>
      </c>
      <c r="F1120" s="198" t="s">
        <v>236</v>
      </c>
      <c r="G1120" s="198" t="s">
        <v>236</v>
      </c>
      <c r="H1120" s="201" t="s">
        <v>236</v>
      </c>
      <c r="I1120" s="202" t="s">
        <v>236</v>
      </c>
      <c r="J1120" s="202" t="s">
        <v>236</v>
      </c>
      <c r="K1120" s="203"/>
      <c r="L1120" s="203"/>
      <c r="M1120" s="203"/>
      <c r="N1120" s="203"/>
      <c r="O1120" s="203"/>
      <c r="P1120" s="204"/>
      <c r="Q1120" s="205"/>
      <c r="R1120" s="198" t="s">
        <v>236</v>
      </c>
      <c r="S1120" s="206" t="str">
        <f t="shared" ca="1" si="51"/>
        <v/>
      </c>
      <c r="T1120" s="206" t="str">
        <f ca="1">IF(B1120="","",IF(ISERROR(MATCH($J1120,[3]SorP!$B$1:$B$6230,0)),"",INDIRECT("'SorP'!$A$"&amp;MATCH($J1120,[3]SorP!$B$1:$B$6230,0))))</f>
        <v/>
      </c>
      <c r="U1120" s="207"/>
      <c r="V1120" s="208" t="e">
        <f>IF(C1120="",NA(),IF(OR(C1120="Smelter not listed",C1120="Smelter not yet identified"),MATCH($B1120&amp;$D1120,'[3]Smelter Look-up'!$J:$J,0),MATCH($B1120&amp;$C1120,'[3]Smelter Look-up'!$J:$J,0)))</f>
        <v>#N/A</v>
      </c>
      <c r="X1120" s="83">
        <f t="shared" si="52"/>
        <v>0</v>
      </c>
      <c r="AB1120" s="84" t="str">
        <f t="shared" si="53"/>
        <v/>
      </c>
    </row>
    <row r="1121" spans="1:28" s="83" customFormat="1" ht="20.25" customHeight="1">
      <c r="A1121" s="206"/>
      <c r="B1121" s="198" t="s">
        <v>236</v>
      </c>
      <c r="C1121" s="199" t="s">
        <v>236</v>
      </c>
      <c r="D1121" s="200"/>
      <c r="E1121" s="198" t="s">
        <v>236</v>
      </c>
      <c r="F1121" s="198" t="s">
        <v>236</v>
      </c>
      <c r="G1121" s="198" t="s">
        <v>236</v>
      </c>
      <c r="H1121" s="201" t="s">
        <v>236</v>
      </c>
      <c r="I1121" s="202" t="s">
        <v>236</v>
      </c>
      <c r="J1121" s="202" t="s">
        <v>236</v>
      </c>
      <c r="K1121" s="203"/>
      <c r="L1121" s="203"/>
      <c r="M1121" s="203"/>
      <c r="N1121" s="203"/>
      <c r="O1121" s="203"/>
      <c r="P1121" s="204"/>
      <c r="Q1121" s="205"/>
      <c r="R1121" s="198" t="s">
        <v>236</v>
      </c>
      <c r="S1121" s="206" t="str">
        <f t="shared" ca="1" si="51"/>
        <v/>
      </c>
      <c r="T1121" s="206" t="str">
        <f ca="1">IF(B1121="","",IF(ISERROR(MATCH($J1121,[3]SorP!$B$1:$B$6230,0)),"",INDIRECT("'SorP'!$A$"&amp;MATCH($J1121,[3]SorP!$B$1:$B$6230,0))))</f>
        <v/>
      </c>
      <c r="U1121" s="207"/>
      <c r="V1121" s="208" t="e">
        <f>IF(C1121="",NA(),IF(OR(C1121="Smelter not listed",C1121="Smelter not yet identified"),MATCH($B1121&amp;$D1121,'[3]Smelter Look-up'!$J:$J,0),MATCH($B1121&amp;$C1121,'[3]Smelter Look-up'!$J:$J,0)))</f>
        <v>#N/A</v>
      </c>
      <c r="X1121" s="83">
        <f t="shared" si="52"/>
        <v>0</v>
      </c>
      <c r="AB1121" s="84" t="str">
        <f t="shared" si="53"/>
        <v/>
      </c>
    </row>
    <row r="1122" spans="1:28" s="83" customFormat="1" ht="20.25" customHeight="1">
      <c r="A1122" s="206"/>
      <c r="B1122" s="198" t="s">
        <v>236</v>
      </c>
      <c r="C1122" s="199" t="s">
        <v>236</v>
      </c>
      <c r="D1122" s="200"/>
      <c r="E1122" s="198" t="s">
        <v>236</v>
      </c>
      <c r="F1122" s="198" t="s">
        <v>236</v>
      </c>
      <c r="G1122" s="198" t="s">
        <v>236</v>
      </c>
      <c r="H1122" s="201" t="s">
        <v>236</v>
      </c>
      <c r="I1122" s="202" t="s">
        <v>236</v>
      </c>
      <c r="J1122" s="202" t="s">
        <v>236</v>
      </c>
      <c r="K1122" s="203"/>
      <c r="L1122" s="203"/>
      <c r="M1122" s="203"/>
      <c r="N1122" s="203"/>
      <c r="O1122" s="203"/>
      <c r="P1122" s="204"/>
      <c r="Q1122" s="205"/>
      <c r="R1122" s="198" t="s">
        <v>236</v>
      </c>
      <c r="S1122" s="206" t="str">
        <f t="shared" ca="1" si="51"/>
        <v/>
      </c>
      <c r="T1122" s="206" t="str">
        <f ca="1">IF(B1122="","",IF(ISERROR(MATCH($J1122,[3]SorP!$B$1:$B$6230,0)),"",INDIRECT("'SorP'!$A$"&amp;MATCH($J1122,[3]SorP!$B$1:$B$6230,0))))</f>
        <v/>
      </c>
      <c r="U1122" s="207"/>
      <c r="V1122" s="208" t="e">
        <f>IF(C1122="",NA(),IF(OR(C1122="Smelter not listed",C1122="Smelter not yet identified"),MATCH($B1122&amp;$D1122,'[3]Smelter Look-up'!$J:$J,0),MATCH($B1122&amp;$C1122,'[3]Smelter Look-up'!$J:$J,0)))</f>
        <v>#N/A</v>
      </c>
      <c r="X1122" s="83">
        <f t="shared" si="52"/>
        <v>0</v>
      </c>
      <c r="AB1122" s="84" t="str">
        <f t="shared" si="53"/>
        <v/>
      </c>
    </row>
    <row r="1123" spans="1:28" s="83" customFormat="1" ht="20.25" customHeight="1">
      <c r="A1123" s="206"/>
      <c r="B1123" s="198" t="s">
        <v>236</v>
      </c>
      <c r="C1123" s="199" t="s">
        <v>236</v>
      </c>
      <c r="D1123" s="200"/>
      <c r="E1123" s="198" t="s">
        <v>236</v>
      </c>
      <c r="F1123" s="198" t="s">
        <v>236</v>
      </c>
      <c r="G1123" s="198" t="s">
        <v>236</v>
      </c>
      <c r="H1123" s="201" t="s">
        <v>236</v>
      </c>
      <c r="I1123" s="202" t="s">
        <v>236</v>
      </c>
      <c r="J1123" s="202" t="s">
        <v>236</v>
      </c>
      <c r="K1123" s="203"/>
      <c r="L1123" s="203"/>
      <c r="M1123" s="203"/>
      <c r="N1123" s="203"/>
      <c r="O1123" s="203"/>
      <c r="P1123" s="204"/>
      <c r="Q1123" s="205"/>
      <c r="R1123" s="198" t="s">
        <v>236</v>
      </c>
      <c r="S1123" s="206" t="str">
        <f t="shared" ca="1" si="51"/>
        <v/>
      </c>
      <c r="T1123" s="206" t="str">
        <f ca="1">IF(B1123="","",IF(ISERROR(MATCH($J1123,[3]SorP!$B$1:$B$6230,0)),"",INDIRECT("'SorP'!$A$"&amp;MATCH($J1123,[3]SorP!$B$1:$B$6230,0))))</f>
        <v/>
      </c>
      <c r="U1123" s="207"/>
      <c r="V1123" s="208" t="e">
        <f>IF(C1123="",NA(),IF(OR(C1123="Smelter not listed",C1123="Smelter not yet identified"),MATCH($B1123&amp;$D1123,'[3]Smelter Look-up'!$J:$J,0),MATCH($B1123&amp;$C1123,'[3]Smelter Look-up'!$J:$J,0)))</f>
        <v>#N/A</v>
      </c>
      <c r="X1123" s="83">
        <f t="shared" si="52"/>
        <v>0</v>
      </c>
      <c r="AB1123" s="84" t="str">
        <f t="shared" si="53"/>
        <v/>
      </c>
    </row>
    <row r="1124" spans="1:28" s="83" customFormat="1" ht="20.25" customHeight="1">
      <c r="A1124" s="206"/>
      <c r="B1124" s="198" t="s">
        <v>236</v>
      </c>
      <c r="C1124" s="199" t="s">
        <v>236</v>
      </c>
      <c r="D1124" s="200"/>
      <c r="E1124" s="198" t="s">
        <v>236</v>
      </c>
      <c r="F1124" s="198" t="s">
        <v>236</v>
      </c>
      <c r="G1124" s="198" t="s">
        <v>236</v>
      </c>
      <c r="H1124" s="201" t="s">
        <v>236</v>
      </c>
      <c r="I1124" s="202" t="s">
        <v>236</v>
      </c>
      <c r="J1124" s="202" t="s">
        <v>236</v>
      </c>
      <c r="K1124" s="203"/>
      <c r="L1124" s="203"/>
      <c r="M1124" s="203"/>
      <c r="N1124" s="203"/>
      <c r="O1124" s="203"/>
      <c r="P1124" s="204"/>
      <c r="Q1124" s="205"/>
      <c r="R1124" s="198" t="s">
        <v>236</v>
      </c>
      <c r="S1124" s="206" t="str">
        <f t="shared" ca="1" si="51"/>
        <v/>
      </c>
      <c r="T1124" s="206" t="str">
        <f ca="1">IF(B1124="","",IF(ISERROR(MATCH($J1124,[3]SorP!$B$1:$B$6230,0)),"",INDIRECT("'SorP'!$A$"&amp;MATCH($J1124,[3]SorP!$B$1:$B$6230,0))))</f>
        <v/>
      </c>
      <c r="U1124" s="207"/>
      <c r="V1124" s="208" t="e">
        <f>IF(C1124="",NA(),IF(OR(C1124="Smelter not listed",C1124="Smelter not yet identified"),MATCH($B1124&amp;$D1124,'[3]Smelter Look-up'!$J:$J,0),MATCH($B1124&amp;$C1124,'[3]Smelter Look-up'!$J:$J,0)))</f>
        <v>#N/A</v>
      </c>
      <c r="X1124" s="83">
        <f t="shared" si="52"/>
        <v>0</v>
      </c>
      <c r="AB1124" s="84" t="str">
        <f t="shared" si="53"/>
        <v/>
      </c>
    </row>
    <row r="1125" spans="1:28" s="83" customFormat="1" ht="20.25" customHeight="1">
      <c r="A1125" s="206"/>
      <c r="B1125" s="198" t="s">
        <v>236</v>
      </c>
      <c r="C1125" s="199" t="s">
        <v>236</v>
      </c>
      <c r="D1125" s="200"/>
      <c r="E1125" s="198" t="s">
        <v>236</v>
      </c>
      <c r="F1125" s="198" t="s">
        <v>236</v>
      </c>
      <c r="G1125" s="198" t="s">
        <v>236</v>
      </c>
      <c r="H1125" s="201" t="s">
        <v>236</v>
      </c>
      <c r="I1125" s="202" t="s">
        <v>236</v>
      </c>
      <c r="J1125" s="202" t="s">
        <v>236</v>
      </c>
      <c r="K1125" s="203"/>
      <c r="L1125" s="203"/>
      <c r="M1125" s="203"/>
      <c r="N1125" s="203"/>
      <c r="O1125" s="203"/>
      <c r="P1125" s="204"/>
      <c r="Q1125" s="205"/>
      <c r="R1125" s="198" t="s">
        <v>236</v>
      </c>
      <c r="S1125" s="206" t="str">
        <f t="shared" ca="1" si="51"/>
        <v/>
      </c>
      <c r="T1125" s="206" t="str">
        <f ca="1">IF(B1125="","",IF(ISERROR(MATCH($J1125,[3]SorP!$B$1:$B$6230,0)),"",INDIRECT("'SorP'!$A$"&amp;MATCH($J1125,[3]SorP!$B$1:$B$6230,0))))</f>
        <v/>
      </c>
      <c r="U1125" s="207"/>
      <c r="V1125" s="208" t="e">
        <f>IF(C1125="",NA(),IF(OR(C1125="Smelter not listed",C1125="Smelter not yet identified"),MATCH($B1125&amp;$D1125,'[3]Smelter Look-up'!$J:$J,0),MATCH($B1125&amp;$C1125,'[3]Smelter Look-up'!$J:$J,0)))</f>
        <v>#N/A</v>
      </c>
      <c r="X1125" s="83">
        <f t="shared" si="52"/>
        <v>0</v>
      </c>
      <c r="AB1125" s="84" t="str">
        <f t="shared" si="53"/>
        <v/>
      </c>
    </row>
    <row r="1126" spans="1:28" s="83" customFormat="1" ht="20.25" customHeight="1">
      <c r="A1126" s="206"/>
      <c r="B1126" s="198" t="s">
        <v>236</v>
      </c>
      <c r="C1126" s="199" t="s">
        <v>236</v>
      </c>
      <c r="D1126" s="200"/>
      <c r="E1126" s="198" t="s">
        <v>236</v>
      </c>
      <c r="F1126" s="198" t="s">
        <v>236</v>
      </c>
      <c r="G1126" s="198" t="s">
        <v>236</v>
      </c>
      <c r="H1126" s="201" t="s">
        <v>236</v>
      </c>
      <c r="I1126" s="202" t="s">
        <v>236</v>
      </c>
      <c r="J1126" s="202" t="s">
        <v>236</v>
      </c>
      <c r="K1126" s="203"/>
      <c r="L1126" s="203"/>
      <c r="M1126" s="203"/>
      <c r="N1126" s="203"/>
      <c r="O1126" s="203"/>
      <c r="P1126" s="204"/>
      <c r="Q1126" s="205"/>
      <c r="R1126" s="198" t="s">
        <v>236</v>
      </c>
      <c r="S1126" s="206" t="str">
        <f t="shared" ca="1" si="51"/>
        <v/>
      </c>
      <c r="T1126" s="206" t="str">
        <f ca="1">IF(B1126="","",IF(ISERROR(MATCH($J1126,[3]SorP!$B$1:$B$6230,0)),"",INDIRECT("'SorP'!$A$"&amp;MATCH($J1126,[3]SorP!$B$1:$B$6230,0))))</f>
        <v/>
      </c>
      <c r="U1126" s="207"/>
      <c r="V1126" s="208" t="e">
        <f>IF(C1126="",NA(),IF(OR(C1126="Smelter not listed",C1126="Smelter not yet identified"),MATCH($B1126&amp;$D1126,'[3]Smelter Look-up'!$J:$J,0),MATCH($B1126&amp;$C1126,'[3]Smelter Look-up'!$J:$J,0)))</f>
        <v>#N/A</v>
      </c>
      <c r="X1126" s="83">
        <f t="shared" si="52"/>
        <v>0</v>
      </c>
      <c r="AB1126" s="84" t="str">
        <f t="shared" si="53"/>
        <v/>
      </c>
    </row>
    <row r="1127" spans="1:28" s="83" customFormat="1" ht="20.25" customHeight="1">
      <c r="A1127" s="206"/>
      <c r="B1127" s="198" t="s">
        <v>236</v>
      </c>
      <c r="C1127" s="199" t="s">
        <v>236</v>
      </c>
      <c r="D1127" s="200"/>
      <c r="E1127" s="198" t="s">
        <v>236</v>
      </c>
      <c r="F1127" s="198" t="s">
        <v>236</v>
      </c>
      <c r="G1127" s="198" t="s">
        <v>236</v>
      </c>
      <c r="H1127" s="201" t="s">
        <v>236</v>
      </c>
      <c r="I1127" s="202" t="s">
        <v>236</v>
      </c>
      <c r="J1127" s="202" t="s">
        <v>236</v>
      </c>
      <c r="K1127" s="203"/>
      <c r="L1127" s="203"/>
      <c r="M1127" s="203"/>
      <c r="N1127" s="203"/>
      <c r="O1127" s="203"/>
      <c r="P1127" s="204"/>
      <c r="Q1127" s="205"/>
      <c r="R1127" s="198" t="s">
        <v>236</v>
      </c>
      <c r="S1127" s="206" t="str">
        <f t="shared" ca="1" si="51"/>
        <v/>
      </c>
      <c r="T1127" s="206" t="str">
        <f ca="1">IF(B1127="","",IF(ISERROR(MATCH($J1127,[3]SorP!$B$1:$B$6230,0)),"",INDIRECT("'SorP'!$A$"&amp;MATCH($J1127,[3]SorP!$B$1:$B$6230,0))))</f>
        <v/>
      </c>
      <c r="U1127" s="207"/>
      <c r="V1127" s="208" t="e">
        <f>IF(C1127="",NA(),IF(OR(C1127="Smelter not listed",C1127="Smelter not yet identified"),MATCH($B1127&amp;$D1127,'[3]Smelter Look-up'!$J:$J,0),MATCH($B1127&amp;$C1127,'[3]Smelter Look-up'!$J:$J,0)))</f>
        <v>#N/A</v>
      </c>
      <c r="X1127" s="83">
        <f t="shared" si="52"/>
        <v>0</v>
      </c>
      <c r="AB1127" s="84" t="str">
        <f t="shared" si="53"/>
        <v/>
      </c>
    </row>
    <row r="1128" spans="1:28" s="83" customFormat="1" ht="20.25" customHeight="1">
      <c r="A1128" s="206"/>
      <c r="B1128" s="198" t="s">
        <v>236</v>
      </c>
      <c r="C1128" s="199" t="s">
        <v>236</v>
      </c>
      <c r="D1128" s="200"/>
      <c r="E1128" s="198" t="s">
        <v>236</v>
      </c>
      <c r="F1128" s="198" t="s">
        <v>236</v>
      </c>
      <c r="G1128" s="198" t="s">
        <v>236</v>
      </c>
      <c r="H1128" s="201" t="s">
        <v>236</v>
      </c>
      <c r="I1128" s="202" t="s">
        <v>236</v>
      </c>
      <c r="J1128" s="202" t="s">
        <v>236</v>
      </c>
      <c r="K1128" s="203"/>
      <c r="L1128" s="203"/>
      <c r="M1128" s="203"/>
      <c r="N1128" s="203"/>
      <c r="O1128" s="203"/>
      <c r="P1128" s="204"/>
      <c r="Q1128" s="205"/>
      <c r="R1128" s="198" t="s">
        <v>236</v>
      </c>
      <c r="S1128" s="206" t="str">
        <f t="shared" ref="S1128:S1191" ca="1" si="54">IF(B1128="","",IF(ISERROR(MATCH($E1128,CL,0)),"Unknown",INDIRECT("'C'!$A$"&amp;MATCH($E1128,CL,0)+1)))</f>
        <v/>
      </c>
      <c r="T1128" s="206" t="str">
        <f ca="1">IF(B1128="","",IF(ISERROR(MATCH($J1128,[3]SorP!$B$1:$B$6230,0)),"",INDIRECT("'SorP'!$A$"&amp;MATCH($J1128,[3]SorP!$B$1:$B$6230,0))))</f>
        <v/>
      </c>
      <c r="U1128" s="207"/>
      <c r="V1128" s="208" t="e">
        <f>IF(C1128="",NA(),IF(OR(C1128="Smelter not listed",C1128="Smelter not yet identified"),MATCH($B1128&amp;$D1128,'[3]Smelter Look-up'!$J:$J,0),MATCH($B1128&amp;$C1128,'[3]Smelter Look-up'!$J:$J,0)))</f>
        <v>#N/A</v>
      </c>
      <c r="X1128" s="83">
        <f t="shared" si="52"/>
        <v>0</v>
      </c>
      <c r="AB1128" s="84" t="str">
        <f t="shared" si="53"/>
        <v/>
      </c>
    </row>
    <row r="1129" spans="1:28" s="83" customFormat="1" ht="20.25" customHeight="1">
      <c r="A1129" s="206"/>
      <c r="B1129" s="198" t="s">
        <v>236</v>
      </c>
      <c r="C1129" s="199" t="s">
        <v>236</v>
      </c>
      <c r="D1129" s="200"/>
      <c r="E1129" s="198" t="s">
        <v>236</v>
      </c>
      <c r="F1129" s="198" t="s">
        <v>236</v>
      </c>
      <c r="G1129" s="198" t="s">
        <v>236</v>
      </c>
      <c r="H1129" s="201" t="s">
        <v>236</v>
      </c>
      <c r="I1129" s="202" t="s">
        <v>236</v>
      </c>
      <c r="J1129" s="202" t="s">
        <v>236</v>
      </c>
      <c r="K1129" s="203"/>
      <c r="L1129" s="203"/>
      <c r="M1129" s="203"/>
      <c r="N1129" s="203"/>
      <c r="O1129" s="203"/>
      <c r="P1129" s="204"/>
      <c r="Q1129" s="205"/>
      <c r="R1129" s="198" t="s">
        <v>236</v>
      </c>
      <c r="S1129" s="206" t="str">
        <f t="shared" ca="1" si="54"/>
        <v/>
      </c>
      <c r="T1129" s="206" t="str">
        <f ca="1">IF(B1129="","",IF(ISERROR(MATCH($J1129,[3]SorP!$B$1:$B$6230,0)),"",INDIRECT("'SorP'!$A$"&amp;MATCH($J1129,[3]SorP!$B$1:$B$6230,0))))</f>
        <v/>
      </c>
      <c r="U1129" s="207"/>
      <c r="V1129" s="208" t="e">
        <f>IF(C1129="",NA(),IF(OR(C1129="Smelter not listed",C1129="Smelter not yet identified"),MATCH($B1129&amp;$D1129,'[3]Smelter Look-up'!$J:$J,0),MATCH($B1129&amp;$C1129,'[3]Smelter Look-up'!$J:$J,0)))</f>
        <v>#N/A</v>
      </c>
      <c r="X1129" s="83">
        <f t="shared" si="52"/>
        <v>0</v>
      </c>
      <c r="AB1129" s="84" t="str">
        <f t="shared" si="53"/>
        <v/>
      </c>
    </row>
    <row r="1130" spans="1:28" s="83" customFormat="1" ht="20.25" customHeight="1">
      <c r="A1130" s="206"/>
      <c r="B1130" s="198" t="s">
        <v>236</v>
      </c>
      <c r="C1130" s="199" t="s">
        <v>236</v>
      </c>
      <c r="D1130" s="200"/>
      <c r="E1130" s="198" t="s">
        <v>236</v>
      </c>
      <c r="F1130" s="198" t="s">
        <v>236</v>
      </c>
      <c r="G1130" s="198" t="s">
        <v>236</v>
      </c>
      <c r="H1130" s="201" t="s">
        <v>236</v>
      </c>
      <c r="I1130" s="202" t="s">
        <v>236</v>
      </c>
      <c r="J1130" s="202" t="s">
        <v>236</v>
      </c>
      <c r="K1130" s="203"/>
      <c r="L1130" s="203"/>
      <c r="M1130" s="203"/>
      <c r="N1130" s="203"/>
      <c r="O1130" s="203"/>
      <c r="P1130" s="204"/>
      <c r="Q1130" s="205"/>
      <c r="R1130" s="198" t="s">
        <v>236</v>
      </c>
      <c r="S1130" s="206" t="str">
        <f t="shared" ca="1" si="54"/>
        <v/>
      </c>
      <c r="T1130" s="206" t="str">
        <f ca="1">IF(B1130="","",IF(ISERROR(MATCH($J1130,[3]SorP!$B$1:$B$6230,0)),"",INDIRECT("'SorP'!$A$"&amp;MATCH($J1130,[3]SorP!$B$1:$B$6230,0))))</f>
        <v/>
      </c>
      <c r="U1130" s="207"/>
      <c r="V1130" s="208" t="e">
        <f>IF(C1130="",NA(),IF(OR(C1130="Smelter not listed",C1130="Smelter not yet identified"),MATCH($B1130&amp;$D1130,'[3]Smelter Look-up'!$J:$J,0),MATCH($B1130&amp;$C1130,'[3]Smelter Look-up'!$J:$J,0)))</f>
        <v>#N/A</v>
      </c>
      <c r="X1130" s="83">
        <f t="shared" si="52"/>
        <v>0</v>
      </c>
      <c r="AB1130" s="84" t="str">
        <f t="shared" si="53"/>
        <v/>
      </c>
    </row>
    <row r="1131" spans="1:28" s="83" customFormat="1" ht="20.25" customHeight="1">
      <c r="A1131" s="206"/>
      <c r="B1131" s="198" t="s">
        <v>236</v>
      </c>
      <c r="C1131" s="199" t="s">
        <v>236</v>
      </c>
      <c r="D1131" s="200"/>
      <c r="E1131" s="198" t="s">
        <v>236</v>
      </c>
      <c r="F1131" s="198" t="s">
        <v>236</v>
      </c>
      <c r="G1131" s="198" t="s">
        <v>236</v>
      </c>
      <c r="H1131" s="201" t="s">
        <v>236</v>
      </c>
      <c r="I1131" s="202" t="s">
        <v>236</v>
      </c>
      <c r="J1131" s="202" t="s">
        <v>236</v>
      </c>
      <c r="K1131" s="203"/>
      <c r="L1131" s="203"/>
      <c r="M1131" s="203"/>
      <c r="N1131" s="203"/>
      <c r="O1131" s="203"/>
      <c r="P1131" s="204"/>
      <c r="Q1131" s="205"/>
      <c r="R1131" s="198" t="s">
        <v>236</v>
      </c>
      <c r="S1131" s="206" t="str">
        <f t="shared" ca="1" si="54"/>
        <v/>
      </c>
      <c r="T1131" s="206" t="str">
        <f ca="1">IF(B1131="","",IF(ISERROR(MATCH($J1131,[3]SorP!$B$1:$B$6230,0)),"",INDIRECT("'SorP'!$A$"&amp;MATCH($J1131,[3]SorP!$B$1:$B$6230,0))))</f>
        <v/>
      </c>
      <c r="U1131" s="207"/>
      <c r="V1131" s="208" t="e">
        <f>IF(C1131="",NA(),IF(OR(C1131="Smelter not listed",C1131="Smelter not yet identified"),MATCH($B1131&amp;$D1131,'[3]Smelter Look-up'!$J:$J,0),MATCH($B1131&amp;$C1131,'[3]Smelter Look-up'!$J:$J,0)))</f>
        <v>#N/A</v>
      </c>
      <c r="X1131" s="83">
        <f t="shared" si="52"/>
        <v>0</v>
      </c>
      <c r="AB1131" s="84" t="str">
        <f t="shared" si="53"/>
        <v/>
      </c>
    </row>
    <row r="1132" spans="1:28" s="83" customFormat="1" ht="20.25" customHeight="1">
      <c r="A1132" s="206"/>
      <c r="B1132" s="198" t="s">
        <v>236</v>
      </c>
      <c r="C1132" s="199" t="s">
        <v>236</v>
      </c>
      <c r="D1132" s="200"/>
      <c r="E1132" s="198" t="s">
        <v>236</v>
      </c>
      <c r="F1132" s="198" t="s">
        <v>236</v>
      </c>
      <c r="G1132" s="198" t="s">
        <v>236</v>
      </c>
      <c r="H1132" s="201" t="s">
        <v>236</v>
      </c>
      <c r="I1132" s="202" t="s">
        <v>236</v>
      </c>
      <c r="J1132" s="202" t="s">
        <v>236</v>
      </c>
      <c r="K1132" s="203"/>
      <c r="L1132" s="203"/>
      <c r="M1132" s="203"/>
      <c r="N1132" s="203"/>
      <c r="O1132" s="203"/>
      <c r="P1132" s="204"/>
      <c r="Q1132" s="205"/>
      <c r="R1132" s="198" t="s">
        <v>236</v>
      </c>
      <c r="S1132" s="206" t="str">
        <f t="shared" ca="1" si="54"/>
        <v/>
      </c>
      <c r="T1132" s="206" t="str">
        <f ca="1">IF(B1132="","",IF(ISERROR(MATCH($J1132,[3]SorP!$B$1:$B$6230,0)),"",INDIRECT("'SorP'!$A$"&amp;MATCH($J1132,[3]SorP!$B$1:$B$6230,0))))</f>
        <v/>
      </c>
      <c r="U1132" s="207"/>
      <c r="V1132" s="208" t="e">
        <f>IF(C1132="",NA(),IF(OR(C1132="Smelter not listed",C1132="Smelter not yet identified"),MATCH($B1132&amp;$D1132,'[3]Smelter Look-up'!$J:$J,0),MATCH($B1132&amp;$C1132,'[3]Smelter Look-up'!$J:$J,0)))</f>
        <v>#N/A</v>
      </c>
      <c r="X1132" s="83">
        <f t="shared" si="52"/>
        <v>0</v>
      </c>
      <c r="AB1132" s="84" t="str">
        <f t="shared" si="53"/>
        <v/>
      </c>
    </row>
    <row r="1133" spans="1:28" s="83" customFormat="1" ht="20.25" customHeight="1">
      <c r="A1133" s="206"/>
      <c r="B1133" s="198" t="s">
        <v>236</v>
      </c>
      <c r="C1133" s="199" t="s">
        <v>236</v>
      </c>
      <c r="D1133" s="200"/>
      <c r="E1133" s="198" t="s">
        <v>236</v>
      </c>
      <c r="F1133" s="198" t="s">
        <v>236</v>
      </c>
      <c r="G1133" s="198" t="s">
        <v>236</v>
      </c>
      <c r="H1133" s="201" t="s">
        <v>236</v>
      </c>
      <c r="I1133" s="202" t="s">
        <v>236</v>
      </c>
      <c r="J1133" s="202" t="s">
        <v>236</v>
      </c>
      <c r="K1133" s="203"/>
      <c r="L1133" s="203"/>
      <c r="M1133" s="203"/>
      <c r="N1133" s="203"/>
      <c r="O1133" s="203"/>
      <c r="P1133" s="204"/>
      <c r="Q1133" s="205"/>
      <c r="R1133" s="198" t="s">
        <v>236</v>
      </c>
      <c r="S1133" s="206" t="str">
        <f t="shared" ca="1" si="54"/>
        <v/>
      </c>
      <c r="T1133" s="206" t="str">
        <f ca="1">IF(B1133="","",IF(ISERROR(MATCH($J1133,[3]SorP!$B$1:$B$6230,0)),"",INDIRECT("'SorP'!$A$"&amp;MATCH($J1133,[3]SorP!$B$1:$B$6230,0))))</f>
        <v/>
      </c>
      <c r="U1133" s="207"/>
      <c r="V1133" s="208" t="e">
        <f>IF(C1133="",NA(),IF(OR(C1133="Smelter not listed",C1133="Smelter not yet identified"),MATCH($B1133&amp;$D1133,'[3]Smelter Look-up'!$J:$J,0),MATCH($B1133&amp;$C1133,'[3]Smelter Look-up'!$J:$J,0)))</f>
        <v>#N/A</v>
      </c>
      <c r="X1133" s="83">
        <f t="shared" si="52"/>
        <v>0</v>
      </c>
      <c r="AB1133" s="84" t="str">
        <f t="shared" si="53"/>
        <v/>
      </c>
    </row>
    <row r="1134" spans="1:28" s="83" customFormat="1" ht="20.25" customHeight="1">
      <c r="A1134" s="206"/>
      <c r="B1134" s="198" t="s">
        <v>236</v>
      </c>
      <c r="C1134" s="199" t="s">
        <v>236</v>
      </c>
      <c r="D1134" s="200"/>
      <c r="E1134" s="198" t="s">
        <v>236</v>
      </c>
      <c r="F1134" s="198" t="s">
        <v>236</v>
      </c>
      <c r="G1134" s="198" t="s">
        <v>236</v>
      </c>
      <c r="H1134" s="201" t="s">
        <v>236</v>
      </c>
      <c r="I1134" s="202" t="s">
        <v>236</v>
      </c>
      <c r="J1134" s="202" t="s">
        <v>236</v>
      </c>
      <c r="K1134" s="203"/>
      <c r="L1134" s="203"/>
      <c r="M1134" s="203"/>
      <c r="N1134" s="203"/>
      <c r="O1134" s="203"/>
      <c r="P1134" s="204"/>
      <c r="Q1134" s="205"/>
      <c r="R1134" s="198" t="s">
        <v>236</v>
      </c>
      <c r="S1134" s="206" t="str">
        <f t="shared" ca="1" si="54"/>
        <v/>
      </c>
      <c r="T1134" s="206" t="str">
        <f ca="1">IF(B1134="","",IF(ISERROR(MATCH($J1134,[3]SorP!$B$1:$B$6230,0)),"",INDIRECT("'SorP'!$A$"&amp;MATCH($J1134,[3]SorP!$B$1:$B$6230,0))))</f>
        <v/>
      </c>
      <c r="U1134" s="207"/>
      <c r="V1134" s="208" t="e">
        <f>IF(C1134="",NA(),IF(OR(C1134="Smelter not listed",C1134="Smelter not yet identified"),MATCH($B1134&amp;$D1134,'[3]Smelter Look-up'!$J:$J,0),MATCH($B1134&amp;$C1134,'[3]Smelter Look-up'!$J:$J,0)))</f>
        <v>#N/A</v>
      </c>
      <c r="X1134" s="83">
        <f t="shared" si="52"/>
        <v>0</v>
      </c>
      <c r="AB1134" s="84" t="str">
        <f t="shared" si="53"/>
        <v/>
      </c>
    </row>
    <row r="1135" spans="1:28" s="83" customFormat="1" ht="20.25" customHeight="1">
      <c r="A1135" s="206"/>
      <c r="B1135" s="198" t="s">
        <v>236</v>
      </c>
      <c r="C1135" s="199" t="s">
        <v>236</v>
      </c>
      <c r="D1135" s="200"/>
      <c r="E1135" s="198" t="s">
        <v>236</v>
      </c>
      <c r="F1135" s="198" t="s">
        <v>236</v>
      </c>
      <c r="G1135" s="198" t="s">
        <v>236</v>
      </c>
      <c r="H1135" s="201" t="s">
        <v>236</v>
      </c>
      <c r="I1135" s="202" t="s">
        <v>236</v>
      </c>
      <c r="J1135" s="202" t="s">
        <v>236</v>
      </c>
      <c r="K1135" s="203"/>
      <c r="L1135" s="203"/>
      <c r="M1135" s="203"/>
      <c r="N1135" s="203"/>
      <c r="O1135" s="203"/>
      <c r="P1135" s="204"/>
      <c r="Q1135" s="205"/>
      <c r="R1135" s="198" t="s">
        <v>236</v>
      </c>
      <c r="S1135" s="206" t="str">
        <f t="shared" ca="1" si="54"/>
        <v/>
      </c>
      <c r="T1135" s="206" t="str">
        <f ca="1">IF(B1135="","",IF(ISERROR(MATCH($J1135,[3]SorP!$B$1:$B$6230,0)),"",INDIRECT("'SorP'!$A$"&amp;MATCH($J1135,[3]SorP!$B$1:$B$6230,0))))</f>
        <v/>
      </c>
      <c r="U1135" s="207"/>
      <c r="V1135" s="208" t="e">
        <f>IF(C1135="",NA(),IF(OR(C1135="Smelter not listed",C1135="Smelter not yet identified"),MATCH($B1135&amp;$D1135,'[3]Smelter Look-up'!$J:$J,0),MATCH($B1135&amp;$C1135,'[3]Smelter Look-up'!$J:$J,0)))</f>
        <v>#N/A</v>
      </c>
      <c r="X1135" s="83">
        <f t="shared" si="52"/>
        <v>0</v>
      </c>
      <c r="AB1135" s="84" t="str">
        <f t="shared" si="53"/>
        <v/>
      </c>
    </row>
    <row r="1136" spans="1:28" s="83" customFormat="1" ht="20.25" customHeight="1">
      <c r="A1136" s="206"/>
      <c r="B1136" s="198" t="s">
        <v>236</v>
      </c>
      <c r="C1136" s="199" t="s">
        <v>236</v>
      </c>
      <c r="D1136" s="200"/>
      <c r="E1136" s="198" t="s">
        <v>236</v>
      </c>
      <c r="F1136" s="198" t="s">
        <v>236</v>
      </c>
      <c r="G1136" s="198" t="s">
        <v>236</v>
      </c>
      <c r="H1136" s="201" t="s">
        <v>236</v>
      </c>
      <c r="I1136" s="202" t="s">
        <v>236</v>
      </c>
      <c r="J1136" s="202" t="s">
        <v>236</v>
      </c>
      <c r="K1136" s="203"/>
      <c r="L1136" s="203"/>
      <c r="M1136" s="203"/>
      <c r="N1136" s="203"/>
      <c r="O1136" s="203"/>
      <c r="P1136" s="204"/>
      <c r="Q1136" s="205"/>
      <c r="R1136" s="198" t="s">
        <v>236</v>
      </c>
      <c r="S1136" s="206" t="str">
        <f t="shared" ca="1" si="54"/>
        <v/>
      </c>
      <c r="T1136" s="206" t="str">
        <f ca="1">IF(B1136="","",IF(ISERROR(MATCH($J1136,[3]SorP!$B$1:$B$6230,0)),"",INDIRECT("'SorP'!$A$"&amp;MATCH($J1136,[3]SorP!$B$1:$B$6230,0))))</f>
        <v/>
      </c>
      <c r="U1136" s="207"/>
      <c r="V1136" s="208" t="e">
        <f>IF(C1136="",NA(),IF(OR(C1136="Smelter not listed",C1136="Smelter not yet identified"),MATCH($B1136&amp;$D1136,'[3]Smelter Look-up'!$J:$J,0),MATCH($B1136&amp;$C1136,'[3]Smelter Look-up'!$J:$J,0)))</f>
        <v>#N/A</v>
      </c>
      <c r="X1136" s="83">
        <f t="shared" si="52"/>
        <v>0</v>
      </c>
      <c r="AB1136" s="84" t="str">
        <f t="shared" si="53"/>
        <v/>
      </c>
    </row>
    <row r="1137" spans="1:28" s="83" customFormat="1" ht="20.25" customHeight="1">
      <c r="A1137" s="206"/>
      <c r="B1137" s="198" t="s">
        <v>236</v>
      </c>
      <c r="C1137" s="199" t="s">
        <v>236</v>
      </c>
      <c r="D1137" s="200"/>
      <c r="E1137" s="198" t="s">
        <v>236</v>
      </c>
      <c r="F1137" s="198" t="s">
        <v>236</v>
      </c>
      <c r="G1137" s="198" t="s">
        <v>236</v>
      </c>
      <c r="H1137" s="201" t="s">
        <v>236</v>
      </c>
      <c r="I1137" s="202" t="s">
        <v>236</v>
      </c>
      <c r="J1137" s="202" t="s">
        <v>236</v>
      </c>
      <c r="K1137" s="203"/>
      <c r="L1137" s="203"/>
      <c r="M1137" s="203"/>
      <c r="N1137" s="203"/>
      <c r="O1137" s="203"/>
      <c r="P1137" s="204"/>
      <c r="Q1137" s="205"/>
      <c r="R1137" s="198" t="s">
        <v>236</v>
      </c>
      <c r="S1137" s="206" t="str">
        <f t="shared" ca="1" si="54"/>
        <v/>
      </c>
      <c r="T1137" s="206" t="str">
        <f ca="1">IF(B1137="","",IF(ISERROR(MATCH($J1137,[3]SorP!$B$1:$B$6230,0)),"",INDIRECT("'SorP'!$A$"&amp;MATCH($J1137,[3]SorP!$B$1:$B$6230,0))))</f>
        <v/>
      </c>
      <c r="U1137" s="207"/>
      <c r="V1137" s="208" t="e">
        <f>IF(C1137="",NA(),IF(OR(C1137="Smelter not listed",C1137="Smelter not yet identified"),MATCH($B1137&amp;$D1137,'[3]Smelter Look-up'!$J:$J,0),MATCH($B1137&amp;$C1137,'[3]Smelter Look-up'!$J:$J,0)))</f>
        <v>#N/A</v>
      </c>
      <c r="X1137" s="83">
        <f t="shared" si="52"/>
        <v>0</v>
      </c>
      <c r="AB1137" s="84" t="str">
        <f t="shared" si="53"/>
        <v/>
      </c>
    </row>
    <row r="1138" spans="1:28" s="83" customFormat="1" ht="20.25" customHeight="1">
      <c r="A1138" s="206"/>
      <c r="B1138" s="198" t="s">
        <v>236</v>
      </c>
      <c r="C1138" s="199" t="s">
        <v>236</v>
      </c>
      <c r="D1138" s="200"/>
      <c r="E1138" s="198" t="s">
        <v>236</v>
      </c>
      <c r="F1138" s="198" t="s">
        <v>236</v>
      </c>
      <c r="G1138" s="198" t="s">
        <v>236</v>
      </c>
      <c r="H1138" s="201" t="s">
        <v>236</v>
      </c>
      <c r="I1138" s="202" t="s">
        <v>236</v>
      </c>
      <c r="J1138" s="202" t="s">
        <v>236</v>
      </c>
      <c r="K1138" s="203"/>
      <c r="L1138" s="203"/>
      <c r="M1138" s="203"/>
      <c r="N1138" s="203"/>
      <c r="O1138" s="203"/>
      <c r="P1138" s="204"/>
      <c r="Q1138" s="205"/>
      <c r="R1138" s="198" t="s">
        <v>236</v>
      </c>
      <c r="S1138" s="206" t="str">
        <f t="shared" ca="1" si="54"/>
        <v/>
      </c>
      <c r="T1138" s="206" t="str">
        <f ca="1">IF(B1138="","",IF(ISERROR(MATCH($J1138,[3]SorP!$B$1:$B$6230,0)),"",INDIRECT("'SorP'!$A$"&amp;MATCH($J1138,[3]SorP!$B$1:$B$6230,0))))</f>
        <v/>
      </c>
      <c r="U1138" s="207"/>
      <c r="V1138" s="208" t="e">
        <f>IF(C1138="",NA(),IF(OR(C1138="Smelter not listed",C1138="Smelter not yet identified"),MATCH($B1138&amp;$D1138,'[3]Smelter Look-up'!$J:$J,0),MATCH($B1138&amp;$C1138,'[3]Smelter Look-up'!$J:$J,0)))</f>
        <v>#N/A</v>
      </c>
      <c r="X1138" s="83">
        <f t="shared" si="52"/>
        <v>0</v>
      </c>
      <c r="AB1138" s="84" t="str">
        <f t="shared" si="53"/>
        <v/>
      </c>
    </row>
    <row r="1139" spans="1:28" s="83" customFormat="1" ht="20.25" customHeight="1">
      <c r="A1139" s="206"/>
      <c r="B1139" s="198" t="s">
        <v>236</v>
      </c>
      <c r="C1139" s="199" t="s">
        <v>236</v>
      </c>
      <c r="D1139" s="200"/>
      <c r="E1139" s="198" t="s">
        <v>236</v>
      </c>
      <c r="F1139" s="198" t="s">
        <v>236</v>
      </c>
      <c r="G1139" s="198" t="s">
        <v>236</v>
      </c>
      <c r="H1139" s="201" t="s">
        <v>236</v>
      </c>
      <c r="I1139" s="202" t="s">
        <v>236</v>
      </c>
      <c r="J1139" s="202" t="s">
        <v>236</v>
      </c>
      <c r="K1139" s="203"/>
      <c r="L1139" s="203"/>
      <c r="M1139" s="203"/>
      <c r="N1139" s="203"/>
      <c r="O1139" s="203"/>
      <c r="P1139" s="204"/>
      <c r="Q1139" s="205"/>
      <c r="R1139" s="198" t="s">
        <v>236</v>
      </c>
      <c r="S1139" s="206" t="str">
        <f t="shared" ca="1" si="54"/>
        <v/>
      </c>
      <c r="T1139" s="206" t="str">
        <f ca="1">IF(B1139="","",IF(ISERROR(MATCH($J1139,[3]SorP!$B$1:$B$6230,0)),"",INDIRECT("'SorP'!$A$"&amp;MATCH($J1139,[3]SorP!$B$1:$B$6230,0))))</f>
        <v/>
      </c>
      <c r="U1139" s="207"/>
      <c r="V1139" s="208" t="e">
        <f>IF(C1139="",NA(),IF(OR(C1139="Smelter not listed",C1139="Smelter not yet identified"),MATCH($B1139&amp;$D1139,'[3]Smelter Look-up'!$J:$J,0),MATCH($B1139&amp;$C1139,'[3]Smelter Look-up'!$J:$J,0)))</f>
        <v>#N/A</v>
      </c>
      <c r="X1139" s="83">
        <f t="shared" si="52"/>
        <v>0</v>
      </c>
      <c r="AB1139" s="84" t="str">
        <f t="shared" si="53"/>
        <v/>
      </c>
    </row>
    <row r="1140" spans="1:28" s="83" customFormat="1" ht="20.25" customHeight="1">
      <c r="A1140" s="206"/>
      <c r="B1140" s="198" t="s">
        <v>236</v>
      </c>
      <c r="C1140" s="199" t="s">
        <v>236</v>
      </c>
      <c r="D1140" s="200"/>
      <c r="E1140" s="198" t="s">
        <v>236</v>
      </c>
      <c r="F1140" s="198" t="s">
        <v>236</v>
      </c>
      <c r="G1140" s="198" t="s">
        <v>236</v>
      </c>
      <c r="H1140" s="201" t="s">
        <v>236</v>
      </c>
      <c r="I1140" s="202" t="s">
        <v>236</v>
      </c>
      <c r="J1140" s="202" t="s">
        <v>236</v>
      </c>
      <c r="K1140" s="203"/>
      <c r="L1140" s="203"/>
      <c r="M1140" s="203"/>
      <c r="N1140" s="203"/>
      <c r="O1140" s="203"/>
      <c r="P1140" s="204"/>
      <c r="Q1140" s="205"/>
      <c r="R1140" s="198" t="s">
        <v>236</v>
      </c>
      <c r="S1140" s="206" t="str">
        <f t="shared" ca="1" si="54"/>
        <v/>
      </c>
      <c r="T1140" s="206" t="str">
        <f ca="1">IF(B1140="","",IF(ISERROR(MATCH($J1140,[3]SorP!$B$1:$B$6230,0)),"",INDIRECT("'SorP'!$A$"&amp;MATCH($J1140,[3]SorP!$B$1:$B$6230,0))))</f>
        <v/>
      </c>
      <c r="U1140" s="207"/>
      <c r="V1140" s="208" t="e">
        <f>IF(C1140="",NA(),IF(OR(C1140="Smelter not listed",C1140="Smelter not yet identified"),MATCH($B1140&amp;$D1140,'[3]Smelter Look-up'!$J:$J,0),MATCH($B1140&amp;$C1140,'[3]Smelter Look-up'!$J:$J,0)))</f>
        <v>#N/A</v>
      </c>
      <c r="X1140" s="83">
        <f t="shared" si="52"/>
        <v>0</v>
      </c>
      <c r="AB1140" s="84" t="str">
        <f t="shared" si="53"/>
        <v/>
      </c>
    </row>
    <row r="1141" spans="1:28" s="83" customFormat="1" ht="20.25" customHeight="1">
      <c r="A1141" s="206"/>
      <c r="B1141" s="198" t="s">
        <v>236</v>
      </c>
      <c r="C1141" s="199" t="s">
        <v>236</v>
      </c>
      <c r="D1141" s="200"/>
      <c r="E1141" s="198" t="s">
        <v>236</v>
      </c>
      <c r="F1141" s="198" t="s">
        <v>236</v>
      </c>
      <c r="G1141" s="198" t="s">
        <v>236</v>
      </c>
      <c r="H1141" s="201" t="s">
        <v>236</v>
      </c>
      <c r="I1141" s="202" t="s">
        <v>236</v>
      </c>
      <c r="J1141" s="202" t="s">
        <v>236</v>
      </c>
      <c r="K1141" s="203"/>
      <c r="L1141" s="203"/>
      <c r="M1141" s="203"/>
      <c r="N1141" s="203"/>
      <c r="O1141" s="203"/>
      <c r="P1141" s="204"/>
      <c r="Q1141" s="205"/>
      <c r="R1141" s="198" t="s">
        <v>236</v>
      </c>
      <c r="S1141" s="206" t="str">
        <f t="shared" ca="1" si="54"/>
        <v/>
      </c>
      <c r="T1141" s="206" t="str">
        <f ca="1">IF(B1141="","",IF(ISERROR(MATCH($J1141,[3]SorP!$B$1:$B$6230,0)),"",INDIRECT("'SorP'!$A$"&amp;MATCH($J1141,[3]SorP!$B$1:$B$6230,0))))</f>
        <v/>
      </c>
      <c r="U1141" s="207"/>
      <c r="V1141" s="208" t="e">
        <f>IF(C1141="",NA(),IF(OR(C1141="Smelter not listed",C1141="Smelter not yet identified"),MATCH($B1141&amp;$D1141,'[3]Smelter Look-up'!$J:$J,0),MATCH($B1141&amp;$C1141,'[3]Smelter Look-up'!$J:$J,0)))</f>
        <v>#N/A</v>
      </c>
      <c r="X1141" s="83">
        <f t="shared" si="52"/>
        <v>0</v>
      </c>
      <c r="AB1141" s="84" t="str">
        <f t="shared" si="53"/>
        <v/>
      </c>
    </row>
    <row r="1142" spans="1:28" s="83" customFormat="1" ht="20.25" customHeight="1">
      <c r="A1142" s="206"/>
      <c r="B1142" s="198" t="s">
        <v>236</v>
      </c>
      <c r="C1142" s="199" t="s">
        <v>236</v>
      </c>
      <c r="D1142" s="200"/>
      <c r="E1142" s="198" t="s">
        <v>236</v>
      </c>
      <c r="F1142" s="198" t="s">
        <v>236</v>
      </c>
      <c r="G1142" s="198" t="s">
        <v>236</v>
      </c>
      <c r="H1142" s="201" t="s">
        <v>236</v>
      </c>
      <c r="I1142" s="202" t="s">
        <v>236</v>
      </c>
      <c r="J1142" s="202" t="s">
        <v>236</v>
      </c>
      <c r="K1142" s="203"/>
      <c r="L1142" s="203"/>
      <c r="M1142" s="203"/>
      <c r="N1142" s="203"/>
      <c r="O1142" s="203"/>
      <c r="P1142" s="204"/>
      <c r="Q1142" s="205"/>
      <c r="R1142" s="198" t="s">
        <v>236</v>
      </c>
      <c r="S1142" s="206" t="str">
        <f t="shared" ca="1" si="54"/>
        <v/>
      </c>
      <c r="T1142" s="206" t="str">
        <f ca="1">IF(B1142="","",IF(ISERROR(MATCH($J1142,[3]SorP!$B$1:$B$6230,0)),"",INDIRECT("'SorP'!$A$"&amp;MATCH($J1142,[3]SorP!$B$1:$B$6230,0))))</f>
        <v/>
      </c>
      <c r="U1142" s="207"/>
      <c r="V1142" s="208" t="e">
        <f>IF(C1142="",NA(),IF(OR(C1142="Smelter not listed",C1142="Smelter not yet identified"),MATCH($B1142&amp;$D1142,'[3]Smelter Look-up'!$J:$J,0),MATCH($B1142&amp;$C1142,'[3]Smelter Look-up'!$J:$J,0)))</f>
        <v>#N/A</v>
      </c>
      <c r="X1142" s="83">
        <f t="shared" si="52"/>
        <v>0</v>
      </c>
      <c r="AB1142" s="84" t="str">
        <f t="shared" si="53"/>
        <v/>
      </c>
    </row>
    <row r="1143" spans="1:28" s="83" customFormat="1" ht="20.25" customHeight="1">
      <c r="A1143" s="206"/>
      <c r="B1143" s="198" t="s">
        <v>236</v>
      </c>
      <c r="C1143" s="199" t="s">
        <v>236</v>
      </c>
      <c r="D1143" s="200"/>
      <c r="E1143" s="198" t="s">
        <v>236</v>
      </c>
      <c r="F1143" s="198" t="s">
        <v>236</v>
      </c>
      <c r="G1143" s="198" t="s">
        <v>236</v>
      </c>
      <c r="H1143" s="201" t="s">
        <v>236</v>
      </c>
      <c r="I1143" s="202" t="s">
        <v>236</v>
      </c>
      <c r="J1143" s="202" t="s">
        <v>236</v>
      </c>
      <c r="K1143" s="203"/>
      <c r="L1143" s="203"/>
      <c r="M1143" s="203"/>
      <c r="N1143" s="203"/>
      <c r="O1143" s="203"/>
      <c r="P1143" s="204"/>
      <c r="Q1143" s="205"/>
      <c r="R1143" s="198" t="s">
        <v>236</v>
      </c>
      <c r="S1143" s="206" t="str">
        <f t="shared" ca="1" si="54"/>
        <v/>
      </c>
      <c r="T1143" s="206" t="str">
        <f ca="1">IF(B1143="","",IF(ISERROR(MATCH($J1143,[3]SorP!$B$1:$B$6230,0)),"",INDIRECT("'SorP'!$A$"&amp;MATCH($J1143,[3]SorP!$B$1:$B$6230,0))))</f>
        <v/>
      </c>
      <c r="U1143" s="207"/>
      <c r="V1143" s="208" t="e">
        <f>IF(C1143="",NA(),IF(OR(C1143="Smelter not listed",C1143="Smelter not yet identified"),MATCH($B1143&amp;$D1143,'[3]Smelter Look-up'!$J:$J,0),MATCH($B1143&amp;$C1143,'[3]Smelter Look-up'!$J:$J,0)))</f>
        <v>#N/A</v>
      </c>
      <c r="X1143" s="83">
        <f t="shared" si="52"/>
        <v>0</v>
      </c>
      <c r="AB1143" s="84" t="str">
        <f t="shared" si="53"/>
        <v/>
      </c>
    </row>
    <row r="1144" spans="1:28" s="83" customFormat="1" ht="20.25" customHeight="1">
      <c r="A1144" s="206"/>
      <c r="B1144" s="198" t="s">
        <v>236</v>
      </c>
      <c r="C1144" s="199" t="s">
        <v>236</v>
      </c>
      <c r="D1144" s="200"/>
      <c r="E1144" s="198" t="s">
        <v>236</v>
      </c>
      <c r="F1144" s="198" t="s">
        <v>236</v>
      </c>
      <c r="G1144" s="198" t="s">
        <v>236</v>
      </c>
      <c r="H1144" s="201" t="s">
        <v>236</v>
      </c>
      <c r="I1144" s="202" t="s">
        <v>236</v>
      </c>
      <c r="J1144" s="202" t="s">
        <v>236</v>
      </c>
      <c r="K1144" s="203"/>
      <c r="L1144" s="203"/>
      <c r="M1144" s="203"/>
      <c r="N1144" s="203"/>
      <c r="O1144" s="203"/>
      <c r="P1144" s="204"/>
      <c r="Q1144" s="205"/>
      <c r="R1144" s="198" t="s">
        <v>236</v>
      </c>
      <c r="S1144" s="206" t="str">
        <f t="shared" ca="1" si="54"/>
        <v/>
      </c>
      <c r="T1144" s="206" t="str">
        <f ca="1">IF(B1144="","",IF(ISERROR(MATCH($J1144,[3]SorP!$B$1:$B$6230,0)),"",INDIRECT("'SorP'!$A$"&amp;MATCH($J1144,[3]SorP!$B$1:$B$6230,0))))</f>
        <v/>
      </c>
      <c r="U1144" s="207"/>
      <c r="V1144" s="208" t="e">
        <f>IF(C1144="",NA(),IF(OR(C1144="Smelter not listed",C1144="Smelter not yet identified"),MATCH($B1144&amp;$D1144,'[3]Smelter Look-up'!$J:$J,0),MATCH($B1144&amp;$C1144,'[3]Smelter Look-up'!$J:$J,0)))</f>
        <v>#N/A</v>
      </c>
      <c r="X1144" s="83">
        <f t="shared" si="52"/>
        <v>0</v>
      </c>
      <c r="AB1144" s="84" t="str">
        <f t="shared" si="53"/>
        <v/>
      </c>
    </row>
    <row r="1145" spans="1:28" s="83" customFormat="1" ht="20.25" customHeight="1">
      <c r="A1145" s="206"/>
      <c r="B1145" s="198" t="s">
        <v>236</v>
      </c>
      <c r="C1145" s="199" t="s">
        <v>236</v>
      </c>
      <c r="D1145" s="200"/>
      <c r="E1145" s="198" t="s">
        <v>236</v>
      </c>
      <c r="F1145" s="198" t="s">
        <v>236</v>
      </c>
      <c r="G1145" s="198" t="s">
        <v>236</v>
      </c>
      <c r="H1145" s="201" t="s">
        <v>236</v>
      </c>
      <c r="I1145" s="202" t="s">
        <v>236</v>
      </c>
      <c r="J1145" s="202" t="s">
        <v>236</v>
      </c>
      <c r="K1145" s="203"/>
      <c r="L1145" s="203"/>
      <c r="M1145" s="203"/>
      <c r="N1145" s="203"/>
      <c r="O1145" s="203"/>
      <c r="P1145" s="204"/>
      <c r="Q1145" s="205"/>
      <c r="R1145" s="198" t="s">
        <v>236</v>
      </c>
      <c r="S1145" s="206" t="str">
        <f t="shared" ca="1" si="54"/>
        <v/>
      </c>
      <c r="T1145" s="206" t="str">
        <f ca="1">IF(B1145="","",IF(ISERROR(MATCH($J1145,[3]SorP!$B$1:$B$6230,0)),"",INDIRECT("'SorP'!$A$"&amp;MATCH($J1145,[3]SorP!$B$1:$B$6230,0))))</f>
        <v/>
      </c>
      <c r="U1145" s="207"/>
      <c r="V1145" s="208" t="e">
        <f>IF(C1145="",NA(),IF(OR(C1145="Smelter not listed",C1145="Smelter not yet identified"),MATCH($B1145&amp;$D1145,'[3]Smelter Look-up'!$J:$J,0),MATCH($B1145&amp;$C1145,'[3]Smelter Look-up'!$J:$J,0)))</f>
        <v>#N/A</v>
      </c>
      <c r="X1145" s="83">
        <f t="shared" si="52"/>
        <v>0</v>
      </c>
      <c r="AB1145" s="84" t="str">
        <f t="shared" si="53"/>
        <v/>
      </c>
    </row>
    <row r="1146" spans="1:28" s="83" customFormat="1" ht="20.25" customHeight="1">
      <c r="A1146" s="206"/>
      <c r="B1146" s="198" t="s">
        <v>236</v>
      </c>
      <c r="C1146" s="199" t="s">
        <v>236</v>
      </c>
      <c r="D1146" s="200"/>
      <c r="E1146" s="198" t="s">
        <v>236</v>
      </c>
      <c r="F1146" s="198" t="s">
        <v>236</v>
      </c>
      <c r="G1146" s="198" t="s">
        <v>236</v>
      </c>
      <c r="H1146" s="201" t="s">
        <v>236</v>
      </c>
      <c r="I1146" s="202" t="s">
        <v>236</v>
      </c>
      <c r="J1146" s="202" t="s">
        <v>236</v>
      </c>
      <c r="K1146" s="203"/>
      <c r="L1146" s="203"/>
      <c r="M1146" s="203"/>
      <c r="N1146" s="203"/>
      <c r="O1146" s="203"/>
      <c r="P1146" s="204"/>
      <c r="Q1146" s="205"/>
      <c r="R1146" s="198" t="s">
        <v>236</v>
      </c>
      <c r="S1146" s="206" t="str">
        <f t="shared" ca="1" si="54"/>
        <v/>
      </c>
      <c r="T1146" s="206" t="str">
        <f ca="1">IF(B1146="","",IF(ISERROR(MATCH($J1146,[3]SorP!$B$1:$B$6230,0)),"",INDIRECT("'SorP'!$A$"&amp;MATCH($J1146,[3]SorP!$B$1:$B$6230,0))))</f>
        <v/>
      </c>
      <c r="U1146" s="207"/>
      <c r="V1146" s="208" t="e">
        <f>IF(C1146="",NA(),IF(OR(C1146="Smelter not listed",C1146="Smelter not yet identified"),MATCH($B1146&amp;$D1146,'[3]Smelter Look-up'!$J:$J,0),MATCH($B1146&amp;$C1146,'[3]Smelter Look-up'!$J:$J,0)))</f>
        <v>#N/A</v>
      </c>
      <c r="X1146" s="83">
        <f t="shared" si="52"/>
        <v>0</v>
      </c>
      <c r="AB1146" s="84" t="str">
        <f t="shared" si="53"/>
        <v/>
      </c>
    </row>
    <row r="1147" spans="1:28" s="83" customFormat="1" ht="20.25" customHeight="1">
      <c r="A1147" s="206"/>
      <c r="B1147" s="198" t="s">
        <v>236</v>
      </c>
      <c r="C1147" s="199" t="s">
        <v>236</v>
      </c>
      <c r="D1147" s="200"/>
      <c r="E1147" s="198" t="s">
        <v>236</v>
      </c>
      <c r="F1147" s="198" t="s">
        <v>236</v>
      </c>
      <c r="G1147" s="198" t="s">
        <v>236</v>
      </c>
      <c r="H1147" s="201" t="s">
        <v>236</v>
      </c>
      <c r="I1147" s="202" t="s">
        <v>236</v>
      </c>
      <c r="J1147" s="202" t="s">
        <v>236</v>
      </c>
      <c r="K1147" s="203"/>
      <c r="L1147" s="203"/>
      <c r="M1147" s="203"/>
      <c r="N1147" s="203"/>
      <c r="O1147" s="203"/>
      <c r="P1147" s="204"/>
      <c r="Q1147" s="205"/>
      <c r="R1147" s="198" t="s">
        <v>236</v>
      </c>
      <c r="S1147" s="206" t="str">
        <f t="shared" ca="1" si="54"/>
        <v/>
      </c>
      <c r="T1147" s="206" t="str">
        <f ca="1">IF(B1147="","",IF(ISERROR(MATCH($J1147,[3]SorP!$B$1:$B$6230,0)),"",INDIRECT("'SorP'!$A$"&amp;MATCH($J1147,[3]SorP!$B$1:$B$6230,0))))</f>
        <v/>
      </c>
      <c r="U1147" s="207"/>
      <c r="V1147" s="208" t="e">
        <f>IF(C1147="",NA(),IF(OR(C1147="Smelter not listed",C1147="Smelter not yet identified"),MATCH($B1147&amp;$D1147,'[3]Smelter Look-up'!$J:$J,0),MATCH($B1147&amp;$C1147,'[3]Smelter Look-up'!$J:$J,0)))</f>
        <v>#N/A</v>
      </c>
      <c r="X1147" s="83">
        <f t="shared" si="52"/>
        <v>0</v>
      </c>
      <c r="AB1147" s="84" t="str">
        <f t="shared" si="53"/>
        <v/>
      </c>
    </row>
    <row r="1148" spans="1:28" s="83" customFormat="1" ht="20.25" customHeight="1">
      <c r="A1148" s="206"/>
      <c r="B1148" s="198" t="s">
        <v>236</v>
      </c>
      <c r="C1148" s="199" t="s">
        <v>236</v>
      </c>
      <c r="D1148" s="200"/>
      <c r="E1148" s="198" t="s">
        <v>236</v>
      </c>
      <c r="F1148" s="198" t="s">
        <v>236</v>
      </c>
      <c r="G1148" s="198" t="s">
        <v>236</v>
      </c>
      <c r="H1148" s="201" t="s">
        <v>236</v>
      </c>
      <c r="I1148" s="202" t="s">
        <v>236</v>
      </c>
      <c r="J1148" s="202" t="s">
        <v>236</v>
      </c>
      <c r="K1148" s="203"/>
      <c r="L1148" s="203"/>
      <c r="M1148" s="203"/>
      <c r="N1148" s="203"/>
      <c r="O1148" s="203"/>
      <c r="P1148" s="204"/>
      <c r="Q1148" s="205"/>
      <c r="R1148" s="198" t="s">
        <v>236</v>
      </c>
      <c r="S1148" s="206" t="str">
        <f t="shared" ca="1" si="54"/>
        <v/>
      </c>
      <c r="T1148" s="206" t="str">
        <f ca="1">IF(B1148="","",IF(ISERROR(MATCH($J1148,[3]SorP!$B$1:$B$6230,0)),"",INDIRECT("'SorP'!$A$"&amp;MATCH($J1148,[3]SorP!$B$1:$B$6230,0))))</f>
        <v/>
      </c>
      <c r="U1148" s="207"/>
      <c r="V1148" s="208" t="e">
        <f>IF(C1148="",NA(),IF(OR(C1148="Smelter not listed",C1148="Smelter not yet identified"),MATCH($B1148&amp;$D1148,'[3]Smelter Look-up'!$J:$J,0),MATCH($B1148&amp;$C1148,'[3]Smelter Look-up'!$J:$J,0)))</f>
        <v>#N/A</v>
      </c>
      <c r="X1148" s="83">
        <f t="shared" si="52"/>
        <v>0</v>
      </c>
      <c r="AB1148" s="84" t="str">
        <f t="shared" si="53"/>
        <v/>
      </c>
    </row>
    <row r="1149" spans="1:28" s="83" customFormat="1" ht="20.25" customHeight="1">
      <c r="A1149" s="206"/>
      <c r="B1149" s="198" t="s">
        <v>236</v>
      </c>
      <c r="C1149" s="199" t="s">
        <v>236</v>
      </c>
      <c r="D1149" s="200"/>
      <c r="E1149" s="198" t="s">
        <v>236</v>
      </c>
      <c r="F1149" s="198" t="s">
        <v>236</v>
      </c>
      <c r="G1149" s="198" t="s">
        <v>236</v>
      </c>
      <c r="H1149" s="201" t="s">
        <v>236</v>
      </c>
      <c r="I1149" s="202" t="s">
        <v>236</v>
      </c>
      <c r="J1149" s="202" t="s">
        <v>236</v>
      </c>
      <c r="K1149" s="203"/>
      <c r="L1149" s="203"/>
      <c r="M1149" s="203"/>
      <c r="N1149" s="203"/>
      <c r="O1149" s="203"/>
      <c r="P1149" s="204"/>
      <c r="Q1149" s="205"/>
      <c r="R1149" s="198" t="s">
        <v>236</v>
      </c>
      <c r="S1149" s="206" t="str">
        <f t="shared" ca="1" si="54"/>
        <v/>
      </c>
      <c r="T1149" s="206" t="str">
        <f ca="1">IF(B1149="","",IF(ISERROR(MATCH($J1149,[3]SorP!$B$1:$B$6230,0)),"",INDIRECT("'SorP'!$A$"&amp;MATCH($J1149,[3]SorP!$B$1:$B$6230,0))))</f>
        <v/>
      </c>
      <c r="U1149" s="207"/>
      <c r="V1149" s="208" t="e">
        <f>IF(C1149="",NA(),IF(OR(C1149="Smelter not listed",C1149="Smelter not yet identified"),MATCH($B1149&amp;$D1149,'[3]Smelter Look-up'!$J:$J,0),MATCH($B1149&amp;$C1149,'[3]Smelter Look-up'!$J:$J,0)))</f>
        <v>#N/A</v>
      </c>
      <c r="X1149" s="83">
        <f t="shared" si="52"/>
        <v>0</v>
      </c>
      <c r="AB1149" s="84" t="str">
        <f t="shared" si="53"/>
        <v/>
      </c>
    </row>
    <row r="1150" spans="1:28" s="83" customFormat="1" ht="20.25" customHeight="1">
      <c r="A1150" s="206"/>
      <c r="B1150" s="198" t="s">
        <v>236</v>
      </c>
      <c r="C1150" s="199" t="s">
        <v>236</v>
      </c>
      <c r="D1150" s="200"/>
      <c r="E1150" s="198" t="s">
        <v>236</v>
      </c>
      <c r="F1150" s="198" t="s">
        <v>236</v>
      </c>
      <c r="G1150" s="198" t="s">
        <v>236</v>
      </c>
      <c r="H1150" s="201" t="s">
        <v>236</v>
      </c>
      <c r="I1150" s="202" t="s">
        <v>236</v>
      </c>
      <c r="J1150" s="202" t="s">
        <v>236</v>
      </c>
      <c r="K1150" s="203"/>
      <c r="L1150" s="203"/>
      <c r="M1150" s="203"/>
      <c r="N1150" s="203"/>
      <c r="O1150" s="203"/>
      <c r="P1150" s="204"/>
      <c r="Q1150" s="205"/>
      <c r="R1150" s="198" t="s">
        <v>236</v>
      </c>
      <c r="S1150" s="206" t="str">
        <f t="shared" ca="1" si="54"/>
        <v/>
      </c>
      <c r="T1150" s="206" t="str">
        <f ca="1">IF(B1150="","",IF(ISERROR(MATCH($J1150,[3]SorP!$B$1:$B$6230,0)),"",INDIRECT("'SorP'!$A$"&amp;MATCH($J1150,[3]SorP!$B$1:$B$6230,0))))</f>
        <v/>
      </c>
      <c r="U1150" s="207"/>
      <c r="V1150" s="208" t="e">
        <f>IF(C1150="",NA(),IF(OR(C1150="Smelter not listed",C1150="Smelter not yet identified"),MATCH($B1150&amp;$D1150,'[3]Smelter Look-up'!$J:$J,0),MATCH($B1150&amp;$C1150,'[3]Smelter Look-up'!$J:$J,0)))</f>
        <v>#N/A</v>
      </c>
      <c r="X1150" s="83">
        <f t="shared" si="52"/>
        <v>0</v>
      </c>
      <c r="AB1150" s="84" t="str">
        <f t="shared" si="53"/>
        <v/>
      </c>
    </row>
    <row r="1151" spans="1:28" s="83" customFormat="1" ht="20.25" customHeight="1">
      <c r="A1151" s="206"/>
      <c r="B1151" s="198" t="s">
        <v>236</v>
      </c>
      <c r="C1151" s="199" t="s">
        <v>236</v>
      </c>
      <c r="D1151" s="200"/>
      <c r="E1151" s="198" t="s">
        <v>236</v>
      </c>
      <c r="F1151" s="198" t="s">
        <v>236</v>
      </c>
      <c r="G1151" s="198" t="s">
        <v>236</v>
      </c>
      <c r="H1151" s="201" t="s">
        <v>236</v>
      </c>
      <c r="I1151" s="202" t="s">
        <v>236</v>
      </c>
      <c r="J1151" s="202" t="s">
        <v>236</v>
      </c>
      <c r="K1151" s="203"/>
      <c r="L1151" s="203"/>
      <c r="M1151" s="203"/>
      <c r="N1151" s="203"/>
      <c r="O1151" s="203"/>
      <c r="P1151" s="204"/>
      <c r="Q1151" s="205"/>
      <c r="R1151" s="198" t="s">
        <v>236</v>
      </c>
      <c r="S1151" s="206" t="str">
        <f t="shared" ca="1" si="54"/>
        <v/>
      </c>
      <c r="T1151" s="206" t="str">
        <f ca="1">IF(B1151="","",IF(ISERROR(MATCH($J1151,[3]SorP!$B$1:$B$6230,0)),"",INDIRECT("'SorP'!$A$"&amp;MATCH($J1151,[3]SorP!$B$1:$B$6230,0))))</f>
        <v/>
      </c>
      <c r="U1151" s="207"/>
      <c r="V1151" s="208" t="e">
        <f>IF(C1151="",NA(),IF(OR(C1151="Smelter not listed",C1151="Smelter not yet identified"),MATCH($B1151&amp;$D1151,'[3]Smelter Look-up'!$J:$J,0),MATCH($B1151&amp;$C1151,'[3]Smelter Look-up'!$J:$J,0)))</f>
        <v>#N/A</v>
      </c>
      <c r="X1151" s="83">
        <f t="shared" si="52"/>
        <v>0</v>
      </c>
      <c r="AB1151" s="84" t="str">
        <f t="shared" si="53"/>
        <v/>
      </c>
    </row>
    <row r="1152" spans="1:28" s="83" customFormat="1" ht="20.25" customHeight="1">
      <c r="A1152" s="206"/>
      <c r="B1152" s="198" t="s">
        <v>236</v>
      </c>
      <c r="C1152" s="199" t="s">
        <v>236</v>
      </c>
      <c r="D1152" s="200"/>
      <c r="E1152" s="198" t="s">
        <v>236</v>
      </c>
      <c r="F1152" s="198" t="s">
        <v>236</v>
      </c>
      <c r="G1152" s="198" t="s">
        <v>236</v>
      </c>
      <c r="H1152" s="201" t="s">
        <v>236</v>
      </c>
      <c r="I1152" s="202" t="s">
        <v>236</v>
      </c>
      <c r="J1152" s="202" t="s">
        <v>236</v>
      </c>
      <c r="K1152" s="203"/>
      <c r="L1152" s="203"/>
      <c r="M1152" s="203"/>
      <c r="N1152" s="203"/>
      <c r="O1152" s="203"/>
      <c r="P1152" s="204"/>
      <c r="Q1152" s="205"/>
      <c r="R1152" s="198" t="s">
        <v>236</v>
      </c>
      <c r="S1152" s="206" t="str">
        <f t="shared" ca="1" si="54"/>
        <v/>
      </c>
      <c r="T1152" s="206" t="str">
        <f ca="1">IF(B1152="","",IF(ISERROR(MATCH($J1152,[3]SorP!$B$1:$B$6230,0)),"",INDIRECT("'SorP'!$A$"&amp;MATCH($J1152,[3]SorP!$B$1:$B$6230,0))))</f>
        <v/>
      </c>
      <c r="U1152" s="207"/>
      <c r="V1152" s="208" t="e">
        <f>IF(C1152="",NA(),IF(OR(C1152="Smelter not listed",C1152="Smelter not yet identified"),MATCH($B1152&amp;$D1152,'[3]Smelter Look-up'!$J:$J,0),MATCH($B1152&amp;$C1152,'[3]Smelter Look-up'!$J:$J,0)))</f>
        <v>#N/A</v>
      </c>
      <c r="X1152" s="83">
        <f t="shared" si="52"/>
        <v>0</v>
      </c>
      <c r="AB1152" s="84" t="str">
        <f t="shared" si="53"/>
        <v/>
      </c>
    </row>
    <row r="1153" spans="1:28" s="83" customFormat="1" ht="20.25" customHeight="1">
      <c r="A1153" s="206"/>
      <c r="B1153" s="198" t="s">
        <v>236</v>
      </c>
      <c r="C1153" s="199" t="s">
        <v>236</v>
      </c>
      <c r="D1153" s="200"/>
      <c r="E1153" s="198" t="s">
        <v>236</v>
      </c>
      <c r="F1153" s="198" t="s">
        <v>236</v>
      </c>
      <c r="G1153" s="198" t="s">
        <v>236</v>
      </c>
      <c r="H1153" s="201" t="s">
        <v>236</v>
      </c>
      <c r="I1153" s="202" t="s">
        <v>236</v>
      </c>
      <c r="J1153" s="202" t="s">
        <v>236</v>
      </c>
      <c r="K1153" s="203"/>
      <c r="L1153" s="203"/>
      <c r="M1153" s="203"/>
      <c r="N1153" s="203"/>
      <c r="O1153" s="203"/>
      <c r="P1153" s="204"/>
      <c r="Q1153" s="205"/>
      <c r="R1153" s="198" t="s">
        <v>236</v>
      </c>
      <c r="S1153" s="206" t="str">
        <f t="shared" ca="1" si="54"/>
        <v/>
      </c>
      <c r="T1153" s="206" t="str">
        <f ca="1">IF(B1153="","",IF(ISERROR(MATCH($J1153,[3]SorP!$B$1:$B$6230,0)),"",INDIRECT("'SorP'!$A$"&amp;MATCH($J1153,[3]SorP!$B$1:$B$6230,0))))</f>
        <v/>
      </c>
      <c r="U1153" s="207"/>
      <c r="V1153" s="208" t="e">
        <f>IF(C1153="",NA(),IF(OR(C1153="Smelter not listed",C1153="Smelter not yet identified"),MATCH($B1153&amp;$D1153,'[3]Smelter Look-up'!$J:$J,0),MATCH($B1153&amp;$C1153,'[3]Smelter Look-up'!$J:$J,0)))</f>
        <v>#N/A</v>
      </c>
      <c r="X1153" s="83">
        <f t="shared" si="52"/>
        <v>0</v>
      </c>
      <c r="AB1153" s="84" t="str">
        <f t="shared" si="53"/>
        <v/>
      </c>
    </row>
    <row r="1154" spans="1:28" s="83" customFormat="1" ht="20.25" customHeight="1">
      <c r="A1154" s="206"/>
      <c r="B1154" s="198" t="s">
        <v>236</v>
      </c>
      <c r="C1154" s="199" t="s">
        <v>236</v>
      </c>
      <c r="D1154" s="200"/>
      <c r="E1154" s="198" t="s">
        <v>236</v>
      </c>
      <c r="F1154" s="198" t="s">
        <v>236</v>
      </c>
      <c r="G1154" s="198" t="s">
        <v>236</v>
      </c>
      <c r="H1154" s="201" t="s">
        <v>236</v>
      </c>
      <c r="I1154" s="202" t="s">
        <v>236</v>
      </c>
      <c r="J1154" s="202" t="s">
        <v>236</v>
      </c>
      <c r="K1154" s="203"/>
      <c r="L1154" s="203"/>
      <c r="M1154" s="203"/>
      <c r="N1154" s="203"/>
      <c r="O1154" s="203"/>
      <c r="P1154" s="204"/>
      <c r="Q1154" s="205"/>
      <c r="R1154" s="198" t="s">
        <v>236</v>
      </c>
      <c r="S1154" s="206" t="str">
        <f t="shared" ca="1" si="54"/>
        <v/>
      </c>
      <c r="T1154" s="206" t="str">
        <f ca="1">IF(B1154="","",IF(ISERROR(MATCH($J1154,[3]SorP!$B$1:$B$6230,0)),"",INDIRECT("'SorP'!$A$"&amp;MATCH($J1154,[3]SorP!$B$1:$B$6230,0))))</f>
        <v/>
      </c>
      <c r="U1154" s="207"/>
      <c r="V1154" s="208" t="e">
        <f>IF(C1154="",NA(),IF(OR(C1154="Smelter not listed",C1154="Smelter not yet identified"),MATCH($B1154&amp;$D1154,'[3]Smelter Look-up'!$J:$J,0),MATCH($B1154&amp;$C1154,'[3]Smelter Look-up'!$J:$J,0)))</f>
        <v>#N/A</v>
      </c>
      <c r="X1154" s="83">
        <f t="shared" si="52"/>
        <v>0</v>
      </c>
      <c r="AB1154" s="84" t="str">
        <f t="shared" si="53"/>
        <v/>
      </c>
    </row>
    <row r="1155" spans="1:28" s="83" customFormat="1" ht="20.25" customHeight="1">
      <c r="A1155" s="206"/>
      <c r="B1155" s="198" t="s">
        <v>236</v>
      </c>
      <c r="C1155" s="199" t="s">
        <v>236</v>
      </c>
      <c r="D1155" s="200"/>
      <c r="E1155" s="198" t="s">
        <v>236</v>
      </c>
      <c r="F1155" s="198" t="s">
        <v>236</v>
      </c>
      <c r="G1155" s="198" t="s">
        <v>236</v>
      </c>
      <c r="H1155" s="201" t="s">
        <v>236</v>
      </c>
      <c r="I1155" s="202" t="s">
        <v>236</v>
      </c>
      <c r="J1155" s="202" t="s">
        <v>236</v>
      </c>
      <c r="K1155" s="203"/>
      <c r="L1155" s="203"/>
      <c r="M1155" s="203"/>
      <c r="N1155" s="203"/>
      <c r="O1155" s="203"/>
      <c r="P1155" s="204"/>
      <c r="Q1155" s="205"/>
      <c r="R1155" s="198" t="s">
        <v>236</v>
      </c>
      <c r="S1155" s="206" t="str">
        <f t="shared" ca="1" si="54"/>
        <v/>
      </c>
      <c r="T1155" s="206" t="str">
        <f ca="1">IF(B1155="","",IF(ISERROR(MATCH($J1155,[3]SorP!$B$1:$B$6230,0)),"",INDIRECT("'SorP'!$A$"&amp;MATCH($J1155,[3]SorP!$B$1:$B$6230,0))))</f>
        <v/>
      </c>
      <c r="U1155" s="207"/>
      <c r="V1155" s="208" t="e">
        <f>IF(C1155="",NA(),IF(OR(C1155="Smelter not listed",C1155="Smelter not yet identified"),MATCH($B1155&amp;$D1155,'[3]Smelter Look-up'!$J:$J,0),MATCH($B1155&amp;$C1155,'[3]Smelter Look-up'!$J:$J,0)))</f>
        <v>#N/A</v>
      </c>
      <c r="X1155" s="83">
        <f t="shared" si="52"/>
        <v>0</v>
      </c>
      <c r="AB1155" s="84" t="str">
        <f t="shared" si="53"/>
        <v/>
      </c>
    </row>
    <row r="1156" spans="1:28" s="83" customFormat="1" ht="20.25" customHeight="1">
      <c r="A1156" s="206"/>
      <c r="B1156" s="198" t="s">
        <v>236</v>
      </c>
      <c r="C1156" s="199" t="s">
        <v>236</v>
      </c>
      <c r="D1156" s="200"/>
      <c r="E1156" s="198" t="s">
        <v>236</v>
      </c>
      <c r="F1156" s="198" t="s">
        <v>236</v>
      </c>
      <c r="G1156" s="198" t="s">
        <v>236</v>
      </c>
      <c r="H1156" s="201" t="s">
        <v>236</v>
      </c>
      <c r="I1156" s="202" t="s">
        <v>236</v>
      </c>
      <c r="J1156" s="202" t="s">
        <v>236</v>
      </c>
      <c r="K1156" s="203"/>
      <c r="L1156" s="203"/>
      <c r="M1156" s="203"/>
      <c r="N1156" s="203"/>
      <c r="O1156" s="203"/>
      <c r="P1156" s="204"/>
      <c r="Q1156" s="205"/>
      <c r="R1156" s="198" t="s">
        <v>236</v>
      </c>
      <c r="S1156" s="206" t="str">
        <f t="shared" ca="1" si="54"/>
        <v/>
      </c>
      <c r="T1156" s="206" t="str">
        <f ca="1">IF(B1156="","",IF(ISERROR(MATCH($J1156,[3]SorP!$B$1:$B$6230,0)),"",INDIRECT("'SorP'!$A$"&amp;MATCH($J1156,[3]SorP!$B$1:$B$6230,0))))</f>
        <v/>
      </c>
      <c r="U1156" s="207"/>
      <c r="V1156" s="208" t="e">
        <f>IF(C1156="",NA(),IF(OR(C1156="Smelter not listed",C1156="Smelter not yet identified"),MATCH($B1156&amp;$D1156,'[3]Smelter Look-up'!$J:$J,0),MATCH($B1156&amp;$C1156,'[3]Smelter Look-up'!$J:$J,0)))</f>
        <v>#N/A</v>
      </c>
      <c r="X1156" s="83">
        <f t="shared" si="52"/>
        <v>0</v>
      </c>
      <c r="AB1156" s="84" t="str">
        <f t="shared" si="53"/>
        <v/>
      </c>
    </row>
    <row r="1157" spans="1:28" s="83" customFormat="1" ht="20.25" customHeight="1">
      <c r="A1157" s="206"/>
      <c r="B1157" s="198" t="s">
        <v>236</v>
      </c>
      <c r="C1157" s="199" t="s">
        <v>236</v>
      </c>
      <c r="D1157" s="200"/>
      <c r="E1157" s="198" t="s">
        <v>236</v>
      </c>
      <c r="F1157" s="198" t="s">
        <v>236</v>
      </c>
      <c r="G1157" s="198" t="s">
        <v>236</v>
      </c>
      <c r="H1157" s="201" t="s">
        <v>236</v>
      </c>
      <c r="I1157" s="202" t="s">
        <v>236</v>
      </c>
      <c r="J1157" s="202" t="s">
        <v>236</v>
      </c>
      <c r="K1157" s="203"/>
      <c r="L1157" s="203"/>
      <c r="M1157" s="203"/>
      <c r="N1157" s="203"/>
      <c r="O1157" s="203"/>
      <c r="P1157" s="204"/>
      <c r="Q1157" s="205"/>
      <c r="R1157" s="198" t="s">
        <v>236</v>
      </c>
      <c r="S1157" s="206" t="str">
        <f t="shared" ca="1" si="54"/>
        <v/>
      </c>
      <c r="T1157" s="206" t="str">
        <f ca="1">IF(B1157="","",IF(ISERROR(MATCH($J1157,[3]SorP!$B$1:$B$6230,0)),"",INDIRECT("'SorP'!$A$"&amp;MATCH($J1157,[3]SorP!$B$1:$B$6230,0))))</f>
        <v/>
      </c>
      <c r="U1157" s="207"/>
      <c r="V1157" s="208" t="e">
        <f>IF(C1157="",NA(),IF(OR(C1157="Smelter not listed",C1157="Smelter not yet identified"),MATCH($B1157&amp;$D1157,'[3]Smelter Look-up'!$J:$J,0),MATCH($B1157&amp;$C1157,'[3]Smelter Look-up'!$J:$J,0)))</f>
        <v>#N/A</v>
      </c>
      <c r="X1157" s="83">
        <f t="shared" ref="X1157:X1220" si="55">IF(AND(C1157="Smelter not listed",OR(LEN(D1157)=0,LEN(E1157)=0)),1,0)</f>
        <v>0</v>
      </c>
      <c r="AB1157" s="84" t="str">
        <f t="shared" ref="AB1157:AB1220" si="56">B1157&amp;C1157</f>
        <v/>
      </c>
    </row>
    <row r="1158" spans="1:28" s="83" customFormat="1" ht="20.25" customHeight="1">
      <c r="A1158" s="206"/>
      <c r="B1158" s="198" t="s">
        <v>236</v>
      </c>
      <c r="C1158" s="199" t="s">
        <v>236</v>
      </c>
      <c r="D1158" s="200"/>
      <c r="E1158" s="198" t="s">
        <v>236</v>
      </c>
      <c r="F1158" s="198" t="s">
        <v>236</v>
      </c>
      <c r="G1158" s="198" t="s">
        <v>236</v>
      </c>
      <c r="H1158" s="201" t="s">
        <v>236</v>
      </c>
      <c r="I1158" s="202" t="s">
        <v>236</v>
      </c>
      <c r="J1158" s="202" t="s">
        <v>236</v>
      </c>
      <c r="K1158" s="203"/>
      <c r="L1158" s="203"/>
      <c r="M1158" s="203"/>
      <c r="N1158" s="203"/>
      <c r="O1158" s="203"/>
      <c r="P1158" s="204"/>
      <c r="Q1158" s="205"/>
      <c r="R1158" s="198" t="s">
        <v>236</v>
      </c>
      <c r="S1158" s="206" t="str">
        <f t="shared" ca="1" si="54"/>
        <v/>
      </c>
      <c r="T1158" s="206" t="str">
        <f ca="1">IF(B1158="","",IF(ISERROR(MATCH($J1158,[3]SorP!$B$1:$B$6230,0)),"",INDIRECT("'SorP'!$A$"&amp;MATCH($J1158,[3]SorP!$B$1:$B$6230,0))))</f>
        <v/>
      </c>
      <c r="U1158" s="207"/>
      <c r="V1158" s="208" t="e">
        <f>IF(C1158="",NA(),IF(OR(C1158="Smelter not listed",C1158="Smelter not yet identified"),MATCH($B1158&amp;$D1158,'[3]Smelter Look-up'!$J:$J,0),MATCH($B1158&amp;$C1158,'[3]Smelter Look-up'!$J:$J,0)))</f>
        <v>#N/A</v>
      </c>
      <c r="X1158" s="83">
        <f t="shared" si="55"/>
        <v>0</v>
      </c>
      <c r="AB1158" s="84" t="str">
        <f t="shared" si="56"/>
        <v/>
      </c>
    </row>
    <row r="1159" spans="1:28" s="83" customFormat="1" ht="20.25" customHeight="1">
      <c r="A1159" s="206"/>
      <c r="B1159" s="198" t="s">
        <v>236</v>
      </c>
      <c r="C1159" s="199" t="s">
        <v>236</v>
      </c>
      <c r="D1159" s="200"/>
      <c r="E1159" s="198" t="s">
        <v>236</v>
      </c>
      <c r="F1159" s="198" t="s">
        <v>236</v>
      </c>
      <c r="G1159" s="198" t="s">
        <v>236</v>
      </c>
      <c r="H1159" s="201" t="s">
        <v>236</v>
      </c>
      <c r="I1159" s="202" t="s">
        <v>236</v>
      </c>
      <c r="J1159" s="202" t="s">
        <v>236</v>
      </c>
      <c r="K1159" s="203"/>
      <c r="L1159" s="203"/>
      <c r="M1159" s="203"/>
      <c r="N1159" s="203"/>
      <c r="O1159" s="203"/>
      <c r="P1159" s="204"/>
      <c r="Q1159" s="205"/>
      <c r="R1159" s="198" t="s">
        <v>236</v>
      </c>
      <c r="S1159" s="206" t="str">
        <f t="shared" ca="1" si="54"/>
        <v/>
      </c>
      <c r="T1159" s="206" t="str">
        <f ca="1">IF(B1159="","",IF(ISERROR(MATCH($J1159,[3]SorP!$B$1:$B$6230,0)),"",INDIRECT("'SorP'!$A$"&amp;MATCH($J1159,[3]SorP!$B$1:$B$6230,0))))</f>
        <v/>
      </c>
      <c r="U1159" s="207"/>
      <c r="V1159" s="208" t="e">
        <f>IF(C1159="",NA(),IF(OR(C1159="Smelter not listed",C1159="Smelter not yet identified"),MATCH($B1159&amp;$D1159,'[3]Smelter Look-up'!$J:$J,0),MATCH($B1159&amp;$C1159,'[3]Smelter Look-up'!$J:$J,0)))</f>
        <v>#N/A</v>
      </c>
      <c r="X1159" s="83">
        <f t="shared" si="55"/>
        <v>0</v>
      </c>
      <c r="AB1159" s="84" t="str">
        <f t="shared" si="56"/>
        <v/>
      </c>
    </row>
    <row r="1160" spans="1:28" s="83" customFormat="1" ht="20.25" customHeight="1">
      <c r="A1160" s="206"/>
      <c r="B1160" s="198" t="s">
        <v>236</v>
      </c>
      <c r="C1160" s="199" t="s">
        <v>236</v>
      </c>
      <c r="D1160" s="200"/>
      <c r="E1160" s="198" t="s">
        <v>236</v>
      </c>
      <c r="F1160" s="198" t="s">
        <v>236</v>
      </c>
      <c r="G1160" s="198" t="s">
        <v>236</v>
      </c>
      <c r="H1160" s="201" t="s">
        <v>236</v>
      </c>
      <c r="I1160" s="202" t="s">
        <v>236</v>
      </c>
      <c r="J1160" s="202" t="s">
        <v>236</v>
      </c>
      <c r="K1160" s="203"/>
      <c r="L1160" s="203"/>
      <c r="M1160" s="203"/>
      <c r="N1160" s="203"/>
      <c r="O1160" s="203"/>
      <c r="P1160" s="204"/>
      <c r="Q1160" s="205"/>
      <c r="R1160" s="198" t="s">
        <v>236</v>
      </c>
      <c r="S1160" s="206" t="str">
        <f t="shared" ca="1" si="54"/>
        <v/>
      </c>
      <c r="T1160" s="206" t="str">
        <f ca="1">IF(B1160="","",IF(ISERROR(MATCH($J1160,[3]SorP!$B$1:$B$6230,0)),"",INDIRECT("'SorP'!$A$"&amp;MATCH($J1160,[3]SorP!$B$1:$B$6230,0))))</f>
        <v/>
      </c>
      <c r="U1160" s="207"/>
      <c r="V1160" s="208" t="e">
        <f>IF(C1160="",NA(),IF(OR(C1160="Smelter not listed",C1160="Smelter not yet identified"),MATCH($B1160&amp;$D1160,'[3]Smelter Look-up'!$J:$J,0),MATCH($B1160&amp;$C1160,'[3]Smelter Look-up'!$J:$J,0)))</f>
        <v>#N/A</v>
      </c>
      <c r="X1160" s="83">
        <f t="shared" si="55"/>
        <v>0</v>
      </c>
      <c r="AB1160" s="84" t="str">
        <f t="shared" si="56"/>
        <v/>
      </c>
    </row>
    <row r="1161" spans="1:28" s="83" customFormat="1" ht="20.25" customHeight="1">
      <c r="A1161" s="206"/>
      <c r="B1161" s="198" t="s">
        <v>236</v>
      </c>
      <c r="C1161" s="199" t="s">
        <v>236</v>
      </c>
      <c r="D1161" s="200"/>
      <c r="E1161" s="198" t="s">
        <v>236</v>
      </c>
      <c r="F1161" s="198" t="s">
        <v>236</v>
      </c>
      <c r="G1161" s="198" t="s">
        <v>236</v>
      </c>
      <c r="H1161" s="201" t="s">
        <v>236</v>
      </c>
      <c r="I1161" s="202" t="s">
        <v>236</v>
      </c>
      <c r="J1161" s="202" t="s">
        <v>236</v>
      </c>
      <c r="K1161" s="203"/>
      <c r="L1161" s="203"/>
      <c r="M1161" s="203"/>
      <c r="N1161" s="203"/>
      <c r="O1161" s="203"/>
      <c r="P1161" s="204"/>
      <c r="Q1161" s="205"/>
      <c r="R1161" s="198" t="s">
        <v>236</v>
      </c>
      <c r="S1161" s="206" t="str">
        <f t="shared" ca="1" si="54"/>
        <v/>
      </c>
      <c r="T1161" s="206" t="str">
        <f ca="1">IF(B1161="","",IF(ISERROR(MATCH($J1161,[3]SorP!$B$1:$B$6230,0)),"",INDIRECT("'SorP'!$A$"&amp;MATCH($J1161,[3]SorP!$B$1:$B$6230,0))))</f>
        <v/>
      </c>
      <c r="U1161" s="207"/>
      <c r="V1161" s="208" t="e">
        <f>IF(C1161="",NA(),IF(OR(C1161="Smelter not listed",C1161="Smelter not yet identified"),MATCH($B1161&amp;$D1161,'[3]Smelter Look-up'!$J:$J,0),MATCH($B1161&amp;$C1161,'[3]Smelter Look-up'!$J:$J,0)))</f>
        <v>#N/A</v>
      </c>
      <c r="X1161" s="83">
        <f t="shared" si="55"/>
        <v>0</v>
      </c>
      <c r="AB1161" s="84" t="str">
        <f t="shared" si="56"/>
        <v/>
      </c>
    </row>
    <row r="1162" spans="1:28" s="83" customFormat="1" ht="20.25" customHeight="1">
      <c r="A1162" s="206"/>
      <c r="B1162" s="198" t="s">
        <v>236</v>
      </c>
      <c r="C1162" s="199" t="s">
        <v>236</v>
      </c>
      <c r="D1162" s="200"/>
      <c r="E1162" s="198" t="s">
        <v>236</v>
      </c>
      <c r="F1162" s="198" t="s">
        <v>236</v>
      </c>
      <c r="G1162" s="198" t="s">
        <v>236</v>
      </c>
      <c r="H1162" s="201" t="s">
        <v>236</v>
      </c>
      <c r="I1162" s="202" t="s">
        <v>236</v>
      </c>
      <c r="J1162" s="202" t="s">
        <v>236</v>
      </c>
      <c r="K1162" s="203"/>
      <c r="L1162" s="203"/>
      <c r="M1162" s="203"/>
      <c r="N1162" s="203"/>
      <c r="O1162" s="203"/>
      <c r="P1162" s="204"/>
      <c r="Q1162" s="205"/>
      <c r="R1162" s="198" t="s">
        <v>236</v>
      </c>
      <c r="S1162" s="206" t="str">
        <f t="shared" ca="1" si="54"/>
        <v/>
      </c>
      <c r="T1162" s="206" t="str">
        <f ca="1">IF(B1162="","",IF(ISERROR(MATCH($J1162,[3]SorP!$B$1:$B$6230,0)),"",INDIRECT("'SorP'!$A$"&amp;MATCH($J1162,[3]SorP!$B$1:$B$6230,0))))</f>
        <v/>
      </c>
      <c r="U1162" s="207"/>
      <c r="V1162" s="208" t="e">
        <f>IF(C1162="",NA(),IF(OR(C1162="Smelter not listed",C1162="Smelter not yet identified"),MATCH($B1162&amp;$D1162,'[3]Smelter Look-up'!$J:$J,0),MATCH($B1162&amp;$C1162,'[3]Smelter Look-up'!$J:$J,0)))</f>
        <v>#N/A</v>
      </c>
      <c r="X1162" s="83">
        <f t="shared" si="55"/>
        <v>0</v>
      </c>
      <c r="AB1162" s="84" t="str">
        <f t="shared" si="56"/>
        <v/>
      </c>
    </row>
    <row r="1163" spans="1:28" s="83" customFormat="1" ht="20.25" customHeight="1">
      <c r="A1163" s="206"/>
      <c r="B1163" s="198" t="s">
        <v>236</v>
      </c>
      <c r="C1163" s="199" t="s">
        <v>236</v>
      </c>
      <c r="D1163" s="200"/>
      <c r="E1163" s="198" t="s">
        <v>236</v>
      </c>
      <c r="F1163" s="198" t="s">
        <v>236</v>
      </c>
      <c r="G1163" s="198" t="s">
        <v>236</v>
      </c>
      <c r="H1163" s="201" t="s">
        <v>236</v>
      </c>
      <c r="I1163" s="202" t="s">
        <v>236</v>
      </c>
      <c r="J1163" s="202" t="s">
        <v>236</v>
      </c>
      <c r="K1163" s="203"/>
      <c r="L1163" s="203"/>
      <c r="M1163" s="203"/>
      <c r="N1163" s="203"/>
      <c r="O1163" s="203"/>
      <c r="P1163" s="204"/>
      <c r="Q1163" s="205"/>
      <c r="R1163" s="198" t="s">
        <v>236</v>
      </c>
      <c r="S1163" s="206" t="str">
        <f t="shared" ca="1" si="54"/>
        <v/>
      </c>
      <c r="T1163" s="206" t="str">
        <f ca="1">IF(B1163="","",IF(ISERROR(MATCH($J1163,[3]SorP!$B$1:$B$6230,0)),"",INDIRECT("'SorP'!$A$"&amp;MATCH($J1163,[3]SorP!$B$1:$B$6230,0))))</f>
        <v/>
      </c>
      <c r="U1163" s="207"/>
      <c r="V1163" s="208" t="e">
        <f>IF(C1163="",NA(),IF(OR(C1163="Smelter not listed",C1163="Smelter not yet identified"),MATCH($B1163&amp;$D1163,'[3]Smelter Look-up'!$J:$J,0),MATCH($B1163&amp;$C1163,'[3]Smelter Look-up'!$J:$J,0)))</f>
        <v>#N/A</v>
      </c>
      <c r="X1163" s="83">
        <f t="shared" si="55"/>
        <v>0</v>
      </c>
      <c r="AB1163" s="84" t="str">
        <f t="shared" si="56"/>
        <v/>
      </c>
    </row>
    <row r="1164" spans="1:28" s="83" customFormat="1" ht="20.25" customHeight="1">
      <c r="A1164" s="206"/>
      <c r="B1164" s="198" t="s">
        <v>236</v>
      </c>
      <c r="C1164" s="199" t="s">
        <v>236</v>
      </c>
      <c r="D1164" s="200"/>
      <c r="E1164" s="198" t="s">
        <v>236</v>
      </c>
      <c r="F1164" s="198" t="s">
        <v>236</v>
      </c>
      <c r="G1164" s="198" t="s">
        <v>236</v>
      </c>
      <c r="H1164" s="201" t="s">
        <v>236</v>
      </c>
      <c r="I1164" s="202" t="s">
        <v>236</v>
      </c>
      <c r="J1164" s="202" t="s">
        <v>236</v>
      </c>
      <c r="K1164" s="203"/>
      <c r="L1164" s="203"/>
      <c r="M1164" s="203"/>
      <c r="N1164" s="203"/>
      <c r="O1164" s="203"/>
      <c r="P1164" s="204"/>
      <c r="Q1164" s="205"/>
      <c r="R1164" s="198" t="s">
        <v>236</v>
      </c>
      <c r="S1164" s="206" t="str">
        <f t="shared" ca="1" si="54"/>
        <v/>
      </c>
      <c r="T1164" s="206" t="str">
        <f ca="1">IF(B1164="","",IF(ISERROR(MATCH($J1164,[3]SorP!$B$1:$B$6230,0)),"",INDIRECT("'SorP'!$A$"&amp;MATCH($J1164,[3]SorP!$B$1:$B$6230,0))))</f>
        <v/>
      </c>
      <c r="U1164" s="207"/>
      <c r="V1164" s="208" t="e">
        <f>IF(C1164="",NA(),IF(OR(C1164="Smelter not listed",C1164="Smelter not yet identified"),MATCH($B1164&amp;$D1164,'[3]Smelter Look-up'!$J:$J,0),MATCH($B1164&amp;$C1164,'[3]Smelter Look-up'!$J:$J,0)))</f>
        <v>#N/A</v>
      </c>
      <c r="X1164" s="83">
        <f t="shared" si="55"/>
        <v>0</v>
      </c>
      <c r="AB1164" s="84" t="str">
        <f t="shared" si="56"/>
        <v/>
      </c>
    </row>
    <row r="1165" spans="1:28" s="83" customFormat="1" ht="20.25" customHeight="1">
      <c r="A1165" s="206"/>
      <c r="B1165" s="198" t="s">
        <v>236</v>
      </c>
      <c r="C1165" s="199" t="s">
        <v>236</v>
      </c>
      <c r="D1165" s="200"/>
      <c r="E1165" s="198" t="s">
        <v>236</v>
      </c>
      <c r="F1165" s="198" t="s">
        <v>236</v>
      </c>
      <c r="G1165" s="198" t="s">
        <v>236</v>
      </c>
      <c r="H1165" s="201" t="s">
        <v>236</v>
      </c>
      <c r="I1165" s="202" t="s">
        <v>236</v>
      </c>
      <c r="J1165" s="202" t="s">
        <v>236</v>
      </c>
      <c r="K1165" s="203"/>
      <c r="L1165" s="203"/>
      <c r="M1165" s="203"/>
      <c r="N1165" s="203"/>
      <c r="O1165" s="203"/>
      <c r="P1165" s="204"/>
      <c r="Q1165" s="205"/>
      <c r="R1165" s="198" t="s">
        <v>236</v>
      </c>
      <c r="S1165" s="206" t="str">
        <f t="shared" ca="1" si="54"/>
        <v/>
      </c>
      <c r="T1165" s="206" t="str">
        <f ca="1">IF(B1165="","",IF(ISERROR(MATCH($J1165,[3]SorP!$B$1:$B$6230,0)),"",INDIRECT("'SorP'!$A$"&amp;MATCH($J1165,[3]SorP!$B$1:$B$6230,0))))</f>
        <v/>
      </c>
      <c r="U1165" s="207"/>
      <c r="V1165" s="208" t="e">
        <f>IF(C1165="",NA(),IF(OR(C1165="Smelter not listed",C1165="Smelter not yet identified"),MATCH($B1165&amp;$D1165,'[3]Smelter Look-up'!$J:$J,0),MATCH($B1165&amp;$C1165,'[3]Smelter Look-up'!$J:$J,0)))</f>
        <v>#N/A</v>
      </c>
      <c r="X1165" s="83">
        <f t="shared" si="55"/>
        <v>0</v>
      </c>
      <c r="AB1165" s="84" t="str">
        <f t="shared" si="56"/>
        <v/>
      </c>
    </row>
    <row r="1166" spans="1:28" s="83" customFormat="1" ht="20.25" customHeight="1">
      <c r="A1166" s="206"/>
      <c r="B1166" s="198" t="s">
        <v>236</v>
      </c>
      <c r="C1166" s="199" t="s">
        <v>236</v>
      </c>
      <c r="D1166" s="200"/>
      <c r="E1166" s="198" t="s">
        <v>236</v>
      </c>
      <c r="F1166" s="198" t="s">
        <v>236</v>
      </c>
      <c r="G1166" s="198" t="s">
        <v>236</v>
      </c>
      <c r="H1166" s="201" t="s">
        <v>236</v>
      </c>
      <c r="I1166" s="202" t="s">
        <v>236</v>
      </c>
      <c r="J1166" s="202" t="s">
        <v>236</v>
      </c>
      <c r="K1166" s="203"/>
      <c r="L1166" s="203"/>
      <c r="M1166" s="203"/>
      <c r="N1166" s="203"/>
      <c r="O1166" s="203"/>
      <c r="P1166" s="204"/>
      <c r="Q1166" s="205"/>
      <c r="R1166" s="198" t="s">
        <v>236</v>
      </c>
      <c r="S1166" s="206" t="str">
        <f t="shared" ca="1" si="54"/>
        <v/>
      </c>
      <c r="T1166" s="206" t="str">
        <f ca="1">IF(B1166="","",IF(ISERROR(MATCH($J1166,[3]SorP!$B$1:$B$6230,0)),"",INDIRECT("'SorP'!$A$"&amp;MATCH($J1166,[3]SorP!$B$1:$B$6230,0))))</f>
        <v/>
      </c>
      <c r="U1166" s="207"/>
      <c r="V1166" s="208" t="e">
        <f>IF(C1166="",NA(),IF(OR(C1166="Smelter not listed",C1166="Smelter not yet identified"),MATCH($B1166&amp;$D1166,'[3]Smelter Look-up'!$J:$J,0),MATCH($B1166&amp;$C1166,'[3]Smelter Look-up'!$J:$J,0)))</f>
        <v>#N/A</v>
      </c>
      <c r="X1166" s="83">
        <f t="shared" si="55"/>
        <v>0</v>
      </c>
      <c r="AB1166" s="84" t="str">
        <f t="shared" si="56"/>
        <v/>
      </c>
    </row>
    <row r="1167" spans="1:28" s="83" customFormat="1" ht="20.25" customHeight="1">
      <c r="A1167" s="206"/>
      <c r="B1167" s="198" t="s">
        <v>236</v>
      </c>
      <c r="C1167" s="199" t="s">
        <v>236</v>
      </c>
      <c r="D1167" s="200"/>
      <c r="E1167" s="198" t="s">
        <v>236</v>
      </c>
      <c r="F1167" s="198" t="s">
        <v>236</v>
      </c>
      <c r="G1167" s="198" t="s">
        <v>236</v>
      </c>
      <c r="H1167" s="201" t="s">
        <v>236</v>
      </c>
      <c r="I1167" s="202" t="s">
        <v>236</v>
      </c>
      <c r="J1167" s="202" t="s">
        <v>236</v>
      </c>
      <c r="K1167" s="203"/>
      <c r="L1167" s="203"/>
      <c r="M1167" s="203"/>
      <c r="N1167" s="203"/>
      <c r="O1167" s="203"/>
      <c r="P1167" s="204"/>
      <c r="Q1167" s="205"/>
      <c r="R1167" s="198" t="s">
        <v>236</v>
      </c>
      <c r="S1167" s="206" t="str">
        <f t="shared" ca="1" si="54"/>
        <v/>
      </c>
      <c r="T1167" s="206" t="str">
        <f ca="1">IF(B1167="","",IF(ISERROR(MATCH($J1167,[3]SorP!$B$1:$B$6230,0)),"",INDIRECT("'SorP'!$A$"&amp;MATCH($J1167,[3]SorP!$B$1:$B$6230,0))))</f>
        <v/>
      </c>
      <c r="U1167" s="207"/>
      <c r="V1167" s="208" t="e">
        <f>IF(C1167="",NA(),IF(OR(C1167="Smelter not listed",C1167="Smelter not yet identified"),MATCH($B1167&amp;$D1167,'[3]Smelter Look-up'!$J:$J,0),MATCH($B1167&amp;$C1167,'[3]Smelter Look-up'!$J:$J,0)))</f>
        <v>#N/A</v>
      </c>
      <c r="X1167" s="83">
        <f t="shared" si="55"/>
        <v>0</v>
      </c>
      <c r="AB1167" s="84" t="str">
        <f t="shared" si="56"/>
        <v/>
      </c>
    </row>
    <row r="1168" spans="1:28" s="83" customFormat="1" ht="20.25" customHeight="1">
      <c r="A1168" s="206"/>
      <c r="B1168" s="198" t="s">
        <v>236</v>
      </c>
      <c r="C1168" s="199" t="s">
        <v>236</v>
      </c>
      <c r="D1168" s="200"/>
      <c r="E1168" s="198" t="s">
        <v>236</v>
      </c>
      <c r="F1168" s="198" t="s">
        <v>236</v>
      </c>
      <c r="G1168" s="198" t="s">
        <v>236</v>
      </c>
      <c r="H1168" s="201" t="s">
        <v>236</v>
      </c>
      <c r="I1168" s="202" t="s">
        <v>236</v>
      </c>
      <c r="J1168" s="202" t="s">
        <v>236</v>
      </c>
      <c r="K1168" s="203"/>
      <c r="L1168" s="203"/>
      <c r="M1168" s="203"/>
      <c r="N1168" s="203"/>
      <c r="O1168" s="203"/>
      <c r="P1168" s="204"/>
      <c r="Q1168" s="205"/>
      <c r="R1168" s="198" t="s">
        <v>236</v>
      </c>
      <c r="S1168" s="206" t="str">
        <f t="shared" ca="1" si="54"/>
        <v/>
      </c>
      <c r="T1168" s="206" t="str">
        <f ca="1">IF(B1168="","",IF(ISERROR(MATCH($J1168,[3]SorP!$B$1:$B$6230,0)),"",INDIRECT("'SorP'!$A$"&amp;MATCH($J1168,[3]SorP!$B$1:$B$6230,0))))</f>
        <v/>
      </c>
      <c r="U1168" s="207"/>
      <c r="V1168" s="208" t="e">
        <f>IF(C1168="",NA(),IF(OR(C1168="Smelter not listed",C1168="Smelter not yet identified"),MATCH($B1168&amp;$D1168,'[3]Smelter Look-up'!$J:$J,0),MATCH($B1168&amp;$C1168,'[3]Smelter Look-up'!$J:$J,0)))</f>
        <v>#N/A</v>
      </c>
      <c r="X1168" s="83">
        <f t="shared" si="55"/>
        <v>0</v>
      </c>
      <c r="AB1168" s="84" t="str">
        <f t="shared" si="56"/>
        <v/>
      </c>
    </row>
    <row r="1169" spans="1:28" s="83" customFormat="1" ht="20.25" customHeight="1">
      <c r="A1169" s="206"/>
      <c r="B1169" s="198" t="s">
        <v>236</v>
      </c>
      <c r="C1169" s="199" t="s">
        <v>236</v>
      </c>
      <c r="D1169" s="200"/>
      <c r="E1169" s="198" t="s">
        <v>236</v>
      </c>
      <c r="F1169" s="198" t="s">
        <v>236</v>
      </c>
      <c r="G1169" s="198" t="s">
        <v>236</v>
      </c>
      <c r="H1169" s="201" t="s">
        <v>236</v>
      </c>
      <c r="I1169" s="202" t="s">
        <v>236</v>
      </c>
      <c r="J1169" s="202" t="s">
        <v>236</v>
      </c>
      <c r="K1169" s="203"/>
      <c r="L1169" s="203"/>
      <c r="M1169" s="203"/>
      <c r="N1169" s="203"/>
      <c r="O1169" s="203"/>
      <c r="P1169" s="204"/>
      <c r="Q1169" s="205"/>
      <c r="R1169" s="198" t="s">
        <v>236</v>
      </c>
      <c r="S1169" s="206" t="str">
        <f t="shared" ca="1" si="54"/>
        <v/>
      </c>
      <c r="T1169" s="206" t="str">
        <f ca="1">IF(B1169="","",IF(ISERROR(MATCH($J1169,[3]SorP!$B$1:$B$6230,0)),"",INDIRECT("'SorP'!$A$"&amp;MATCH($J1169,[3]SorP!$B$1:$B$6230,0))))</f>
        <v/>
      </c>
      <c r="U1169" s="207"/>
      <c r="V1169" s="208" t="e">
        <f>IF(C1169="",NA(),IF(OR(C1169="Smelter not listed",C1169="Smelter not yet identified"),MATCH($B1169&amp;$D1169,'[3]Smelter Look-up'!$J:$J,0),MATCH($B1169&amp;$C1169,'[3]Smelter Look-up'!$J:$J,0)))</f>
        <v>#N/A</v>
      </c>
      <c r="X1169" s="83">
        <f t="shared" si="55"/>
        <v>0</v>
      </c>
      <c r="AB1169" s="84" t="str">
        <f t="shared" si="56"/>
        <v/>
      </c>
    </row>
    <row r="1170" spans="1:28" s="83" customFormat="1" ht="20.25" customHeight="1">
      <c r="A1170" s="206"/>
      <c r="B1170" s="198" t="s">
        <v>236</v>
      </c>
      <c r="C1170" s="199" t="s">
        <v>236</v>
      </c>
      <c r="D1170" s="200"/>
      <c r="E1170" s="198" t="s">
        <v>236</v>
      </c>
      <c r="F1170" s="198" t="s">
        <v>236</v>
      </c>
      <c r="G1170" s="198" t="s">
        <v>236</v>
      </c>
      <c r="H1170" s="201" t="s">
        <v>236</v>
      </c>
      <c r="I1170" s="202" t="s">
        <v>236</v>
      </c>
      <c r="J1170" s="202" t="s">
        <v>236</v>
      </c>
      <c r="K1170" s="203"/>
      <c r="L1170" s="203"/>
      <c r="M1170" s="203"/>
      <c r="N1170" s="203"/>
      <c r="O1170" s="203"/>
      <c r="P1170" s="204"/>
      <c r="Q1170" s="205"/>
      <c r="R1170" s="198" t="s">
        <v>236</v>
      </c>
      <c r="S1170" s="206" t="str">
        <f t="shared" ca="1" si="54"/>
        <v/>
      </c>
      <c r="T1170" s="206" t="str">
        <f ca="1">IF(B1170="","",IF(ISERROR(MATCH($J1170,[3]SorP!$B$1:$B$6230,0)),"",INDIRECT("'SorP'!$A$"&amp;MATCH($J1170,[3]SorP!$B$1:$B$6230,0))))</f>
        <v/>
      </c>
      <c r="U1170" s="207"/>
      <c r="V1170" s="208" t="e">
        <f>IF(C1170="",NA(),IF(OR(C1170="Smelter not listed",C1170="Smelter not yet identified"),MATCH($B1170&amp;$D1170,'[3]Smelter Look-up'!$J:$J,0),MATCH($B1170&amp;$C1170,'[3]Smelter Look-up'!$J:$J,0)))</f>
        <v>#N/A</v>
      </c>
      <c r="X1170" s="83">
        <f t="shared" si="55"/>
        <v>0</v>
      </c>
      <c r="AB1170" s="84" t="str">
        <f t="shared" si="56"/>
        <v/>
      </c>
    </row>
    <row r="1171" spans="1:28" s="83" customFormat="1" ht="20.25" customHeight="1">
      <c r="A1171" s="206"/>
      <c r="B1171" s="198" t="s">
        <v>236</v>
      </c>
      <c r="C1171" s="199" t="s">
        <v>236</v>
      </c>
      <c r="D1171" s="200"/>
      <c r="E1171" s="198" t="s">
        <v>236</v>
      </c>
      <c r="F1171" s="198" t="s">
        <v>236</v>
      </c>
      <c r="G1171" s="198" t="s">
        <v>236</v>
      </c>
      <c r="H1171" s="201" t="s">
        <v>236</v>
      </c>
      <c r="I1171" s="202" t="s">
        <v>236</v>
      </c>
      <c r="J1171" s="202" t="s">
        <v>236</v>
      </c>
      <c r="K1171" s="203"/>
      <c r="L1171" s="203"/>
      <c r="M1171" s="203"/>
      <c r="N1171" s="203"/>
      <c r="O1171" s="203"/>
      <c r="P1171" s="204"/>
      <c r="Q1171" s="205"/>
      <c r="R1171" s="198" t="s">
        <v>236</v>
      </c>
      <c r="S1171" s="206" t="str">
        <f t="shared" ca="1" si="54"/>
        <v/>
      </c>
      <c r="T1171" s="206" t="str">
        <f ca="1">IF(B1171="","",IF(ISERROR(MATCH($J1171,[3]SorP!$B$1:$B$6230,0)),"",INDIRECT("'SorP'!$A$"&amp;MATCH($J1171,[3]SorP!$B$1:$B$6230,0))))</f>
        <v/>
      </c>
      <c r="U1171" s="207"/>
      <c r="V1171" s="208" t="e">
        <f>IF(C1171="",NA(),IF(OR(C1171="Smelter not listed",C1171="Smelter not yet identified"),MATCH($B1171&amp;$D1171,'[3]Smelter Look-up'!$J:$J,0),MATCH($B1171&amp;$C1171,'[3]Smelter Look-up'!$J:$J,0)))</f>
        <v>#N/A</v>
      </c>
      <c r="X1171" s="83">
        <f t="shared" si="55"/>
        <v>0</v>
      </c>
      <c r="AB1171" s="84" t="str">
        <f t="shared" si="56"/>
        <v/>
      </c>
    </row>
    <row r="1172" spans="1:28" s="83" customFormat="1" ht="20.25" customHeight="1">
      <c r="A1172" s="206"/>
      <c r="B1172" s="198" t="s">
        <v>236</v>
      </c>
      <c r="C1172" s="199" t="s">
        <v>236</v>
      </c>
      <c r="D1172" s="200"/>
      <c r="E1172" s="198" t="s">
        <v>236</v>
      </c>
      <c r="F1172" s="198" t="s">
        <v>236</v>
      </c>
      <c r="G1172" s="198" t="s">
        <v>236</v>
      </c>
      <c r="H1172" s="201" t="s">
        <v>236</v>
      </c>
      <c r="I1172" s="202" t="s">
        <v>236</v>
      </c>
      <c r="J1172" s="202" t="s">
        <v>236</v>
      </c>
      <c r="K1172" s="203"/>
      <c r="L1172" s="203"/>
      <c r="M1172" s="203"/>
      <c r="N1172" s="203"/>
      <c r="O1172" s="203"/>
      <c r="P1172" s="204"/>
      <c r="Q1172" s="205"/>
      <c r="R1172" s="198" t="s">
        <v>236</v>
      </c>
      <c r="S1172" s="206" t="str">
        <f t="shared" ca="1" si="54"/>
        <v/>
      </c>
      <c r="T1172" s="206" t="str">
        <f ca="1">IF(B1172="","",IF(ISERROR(MATCH($J1172,[3]SorP!$B$1:$B$6230,0)),"",INDIRECT("'SorP'!$A$"&amp;MATCH($J1172,[3]SorP!$B$1:$B$6230,0))))</f>
        <v/>
      </c>
      <c r="U1172" s="207"/>
      <c r="V1172" s="208" t="e">
        <f>IF(C1172="",NA(),IF(OR(C1172="Smelter not listed",C1172="Smelter not yet identified"),MATCH($B1172&amp;$D1172,'[3]Smelter Look-up'!$J:$J,0),MATCH($B1172&amp;$C1172,'[3]Smelter Look-up'!$J:$J,0)))</f>
        <v>#N/A</v>
      </c>
      <c r="X1172" s="83">
        <f t="shared" si="55"/>
        <v>0</v>
      </c>
      <c r="AB1172" s="84" t="str">
        <f t="shared" si="56"/>
        <v/>
      </c>
    </row>
    <row r="1173" spans="1:28" s="83" customFormat="1" ht="20.25" customHeight="1">
      <c r="A1173" s="206"/>
      <c r="B1173" s="198" t="s">
        <v>236</v>
      </c>
      <c r="C1173" s="199" t="s">
        <v>236</v>
      </c>
      <c r="D1173" s="200"/>
      <c r="E1173" s="198" t="s">
        <v>236</v>
      </c>
      <c r="F1173" s="198" t="s">
        <v>236</v>
      </c>
      <c r="G1173" s="198" t="s">
        <v>236</v>
      </c>
      <c r="H1173" s="201" t="s">
        <v>236</v>
      </c>
      <c r="I1173" s="202" t="s">
        <v>236</v>
      </c>
      <c r="J1173" s="202" t="s">
        <v>236</v>
      </c>
      <c r="K1173" s="203"/>
      <c r="L1173" s="203"/>
      <c r="M1173" s="203"/>
      <c r="N1173" s="203"/>
      <c r="O1173" s="203"/>
      <c r="P1173" s="204"/>
      <c r="Q1173" s="205"/>
      <c r="R1173" s="198" t="s">
        <v>236</v>
      </c>
      <c r="S1173" s="206" t="str">
        <f t="shared" ca="1" si="54"/>
        <v/>
      </c>
      <c r="T1173" s="206" t="str">
        <f ca="1">IF(B1173="","",IF(ISERROR(MATCH($J1173,[3]SorP!$B$1:$B$6230,0)),"",INDIRECT("'SorP'!$A$"&amp;MATCH($J1173,[3]SorP!$B$1:$B$6230,0))))</f>
        <v/>
      </c>
      <c r="U1173" s="207"/>
      <c r="V1173" s="208" t="e">
        <f>IF(C1173="",NA(),IF(OR(C1173="Smelter not listed",C1173="Smelter not yet identified"),MATCH($B1173&amp;$D1173,'[3]Smelter Look-up'!$J:$J,0),MATCH($B1173&amp;$C1173,'[3]Smelter Look-up'!$J:$J,0)))</f>
        <v>#N/A</v>
      </c>
      <c r="X1173" s="83">
        <f t="shared" si="55"/>
        <v>0</v>
      </c>
      <c r="AB1173" s="84" t="str">
        <f t="shared" si="56"/>
        <v/>
      </c>
    </row>
    <row r="1174" spans="1:28" s="83" customFormat="1" ht="20.25" customHeight="1">
      <c r="A1174" s="206"/>
      <c r="B1174" s="198" t="s">
        <v>236</v>
      </c>
      <c r="C1174" s="199" t="s">
        <v>236</v>
      </c>
      <c r="D1174" s="200"/>
      <c r="E1174" s="198" t="s">
        <v>236</v>
      </c>
      <c r="F1174" s="198" t="s">
        <v>236</v>
      </c>
      <c r="G1174" s="198" t="s">
        <v>236</v>
      </c>
      <c r="H1174" s="201" t="s">
        <v>236</v>
      </c>
      <c r="I1174" s="202" t="s">
        <v>236</v>
      </c>
      <c r="J1174" s="202" t="s">
        <v>236</v>
      </c>
      <c r="K1174" s="203"/>
      <c r="L1174" s="203"/>
      <c r="M1174" s="203"/>
      <c r="N1174" s="203"/>
      <c r="O1174" s="203"/>
      <c r="P1174" s="204"/>
      <c r="Q1174" s="205"/>
      <c r="R1174" s="198" t="s">
        <v>236</v>
      </c>
      <c r="S1174" s="206" t="str">
        <f t="shared" ca="1" si="54"/>
        <v/>
      </c>
      <c r="T1174" s="206" t="str">
        <f ca="1">IF(B1174="","",IF(ISERROR(MATCH($J1174,[3]SorP!$B$1:$B$6230,0)),"",INDIRECT("'SorP'!$A$"&amp;MATCH($J1174,[3]SorP!$B$1:$B$6230,0))))</f>
        <v/>
      </c>
      <c r="U1174" s="207"/>
      <c r="V1174" s="208" t="e">
        <f>IF(C1174="",NA(),IF(OR(C1174="Smelter not listed",C1174="Smelter not yet identified"),MATCH($B1174&amp;$D1174,'[3]Smelter Look-up'!$J:$J,0),MATCH($B1174&amp;$C1174,'[3]Smelter Look-up'!$J:$J,0)))</f>
        <v>#N/A</v>
      </c>
      <c r="X1174" s="83">
        <f t="shared" si="55"/>
        <v>0</v>
      </c>
      <c r="AB1174" s="84" t="str">
        <f t="shared" si="56"/>
        <v/>
      </c>
    </row>
    <row r="1175" spans="1:28" s="83" customFormat="1" ht="20.25" customHeight="1">
      <c r="A1175" s="206"/>
      <c r="B1175" s="198" t="s">
        <v>236</v>
      </c>
      <c r="C1175" s="199" t="s">
        <v>236</v>
      </c>
      <c r="D1175" s="200"/>
      <c r="E1175" s="198" t="s">
        <v>236</v>
      </c>
      <c r="F1175" s="198" t="s">
        <v>236</v>
      </c>
      <c r="G1175" s="198" t="s">
        <v>236</v>
      </c>
      <c r="H1175" s="201" t="s">
        <v>236</v>
      </c>
      <c r="I1175" s="202" t="s">
        <v>236</v>
      </c>
      <c r="J1175" s="202" t="s">
        <v>236</v>
      </c>
      <c r="K1175" s="203"/>
      <c r="L1175" s="203"/>
      <c r="M1175" s="203"/>
      <c r="N1175" s="203"/>
      <c r="O1175" s="203"/>
      <c r="P1175" s="204"/>
      <c r="Q1175" s="205"/>
      <c r="R1175" s="198" t="s">
        <v>236</v>
      </c>
      <c r="S1175" s="206" t="str">
        <f t="shared" ca="1" si="54"/>
        <v/>
      </c>
      <c r="T1175" s="206" t="str">
        <f ca="1">IF(B1175="","",IF(ISERROR(MATCH($J1175,[3]SorP!$B$1:$B$6230,0)),"",INDIRECT("'SorP'!$A$"&amp;MATCH($J1175,[3]SorP!$B$1:$B$6230,0))))</f>
        <v/>
      </c>
      <c r="U1175" s="207"/>
      <c r="V1175" s="208" t="e">
        <f>IF(C1175="",NA(),IF(OR(C1175="Smelter not listed",C1175="Smelter not yet identified"),MATCH($B1175&amp;$D1175,'[3]Smelter Look-up'!$J:$J,0),MATCH($B1175&amp;$C1175,'[3]Smelter Look-up'!$J:$J,0)))</f>
        <v>#N/A</v>
      </c>
      <c r="X1175" s="83">
        <f t="shared" si="55"/>
        <v>0</v>
      </c>
      <c r="AB1175" s="84" t="str">
        <f t="shared" si="56"/>
        <v/>
      </c>
    </row>
    <row r="1176" spans="1:28" s="83" customFormat="1" ht="20.25" customHeight="1">
      <c r="A1176" s="206"/>
      <c r="B1176" s="198" t="s">
        <v>236</v>
      </c>
      <c r="C1176" s="199" t="s">
        <v>236</v>
      </c>
      <c r="D1176" s="200"/>
      <c r="E1176" s="198" t="s">
        <v>236</v>
      </c>
      <c r="F1176" s="198" t="s">
        <v>236</v>
      </c>
      <c r="G1176" s="198" t="s">
        <v>236</v>
      </c>
      <c r="H1176" s="201" t="s">
        <v>236</v>
      </c>
      <c r="I1176" s="202" t="s">
        <v>236</v>
      </c>
      <c r="J1176" s="202" t="s">
        <v>236</v>
      </c>
      <c r="K1176" s="203"/>
      <c r="L1176" s="203"/>
      <c r="M1176" s="203"/>
      <c r="N1176" s="203"/>
      <c r="O1176" s="203"/>
      <c r="P1176" s="204"/>
      <c r="Q1176" s="205"/>
      <c r="R1176" s="198" t="s">
        <v>236</v>
      </c>
      <c r="S1176" s="206" t="str">
        <f t="shared" ca="1" si="54"/>
        <v/>
      </c>
      <c r="T1176" s="206" t="str">
        <f ca="1">IF(B1176="","",IF(ISERROR(MATCH($J1176,[3]SorP!$B$1:$B$6230,0)),"",INDIRECT("'SorP'!$A$"&amp;MATCH($J1176,[3]SorP!$B$1:$B$6230,0))))</f>
        <v/>
      </c>
      <c r="U1176" s="207"/>
      <c r="V1176" s="208" t="e">
        <f>IF(C1176="",NA(),IF(OR(C1176="Smelter not listed",C1176="Smelter not yet identified"),MATCH($B1176&amp;$D1176,'[3]Smelter Look-up'!$J:$J,0),MATCH($B1176&amp;$C1176,'[3]Smelter Look-up'!$J:$J,0)))</f>
        <v>#N/A</v>
      </c>
      <c r="X1176" s="83">
        <f t="shared" si="55"/>
        <v>0</v>
      </c>
      <c r="AB1176" s="84" t="str">
        <f t="shared" si="56"/>
        <v/>
      </c>
    </row>
    <row r="1177" spans="1:28" s="83" customFormat="1" ht="20.25" customHeight="1">
      <c r="A1177" s="206"/>
      <c r="B1177" s="198" t="s">
        <v>236</v>
      </c>
      <c r="C1177" s="199" t="s">
        <v>236</v>
      </c>
      <c r="D1177" s="200"/>
      <c r="E1177" s="198" t="s">
        <v>236</v>
      </c>
      <c r="F1177" s="198" t="s">
        <v>236</v>
      </c>
      <c r="G1177" s="198" t="s">
        <v>236</v>
      </c>
      <c r="H1177" s="201" t="s">
        <v>236</v>
      </c>
      <c r="I1177" s="202" t="s">
        <v>236</v>
      </c>
      <c r="J1177" s="202" t="s">
        <v>236</v>
      </c>
      <c r="K1177" s="203"/>
      <c r="L1177" s="203"/>
      <c r="M1177" s="203"/>
      <c r="N1177" s="203"/>
      <c r="O1177" s="203"/>
      <c r="P1177" s="204"/>
      <c r="Q1177" s="205"/>
      <c r="R1177" s="198" t="s">
        <v>236</v>
      </c>
      <c r="S1177" s="206" t="str">
        <f t="shared" ca="1" si="54"/>
        <v/>
      </c>
      <c r="T1177" s="206" t="str">
        <f ca="1">IF(B1177="","",IF(ISERROR(MATCH($J1177,[3]SorP!$B$1:$B$6230,0)),"",INDIRECT("'SorP'!$A$"&amp;MATCH($J1177,[3]SorP!$B$1:$B$6230,0))))</f>
        <v/>
      </c>
      <c r="U1177" s="207"/>
      <c r="V1177" s="208" t="e">
        <f>IF(C1177="",NA(),IF(OR(C1177="Smelter not listed",C1177="Smelter not yet identified"),MATCH($B1177&amp;$D1177,'[3]Smelter Look-up'!$J:$J,0),MATCH($B1177&amp;$C1177,'[3]Smelter Look-up'!$J:$J,0)))</f>
        <v>#N/A</v>
      </c>
      <c r="X1177" s="83">
        <f t="shared" si="55"/>
        <v>0</v>
      </c>
      <c r="AB1177" s="84" t="str">
        <f t="shared" si="56"/>
        <v/>
      </c>
    </row>
    <row r="1178" spans="1:28" s="83" customFormat="1" ht="20.25" customHeight="1">
      <c r="A1178" s="206"/>
      <c r="B1178" s="198" t="s">
        <v>236</v>
      </c>
      <c r="C1178" s="199" t="s">
        <v>236</v>
      </c>
      <c r="D1178" s="200"/>
      <c r="E1178" s="198" t="s">
        <v>236</v>
      </c>
      <c r="F1178" s="198" t="s">
        <v>236</v>
      </c>
      <c r="G1178" s="198" t="s">
        <v>236</v>
      </c>
      <c r="H1178" s="201" t="s">
        <v>236</v>
      </c>
      <c r="I1178" s="202" t="s">
        <v>236</v>
      </c>
      <c r="J1178" s="202" t="s">
        <v>236</v>
      </c>
      <c r="K1178" s="203"/>
      <c r="L1178" s="203"/>
      <c r="M1178" s="203"/>
      <c r="N1178" s="203"/>
      <c r="O1178" s="203"/>
      <c r="P1178" s="204"/>
      <c r="Q1178" s="205"/>
      <c r="R1178" s="198" t="s">
        <v>236</v>
      </c>
      <c r="S1178" s="206" t="str">
        <f t="shared" ca="1" si="54"/>
        <v/>
      </c>
      <c r="T1178" s="206" t="str">
        <f ca="1">IF(B1178="","",IF(ISERROR(MATCH($J1178,[3]SorP!$B$1:$B$6230,0)),"",INDIRECT("'SorP'!$A$"&amp;MATCH($J1178,[3]SorP!$B$1:$B$6230,0))))</f>
        <v/>
      </c>
      <c r="U1178" s="207"/>
      <c r="V1178" s="208" t="e">
        <f>IF(C1178="",NA(),IF(OR(C1178="Smelter not listed",C1178="Smelter not yet identified"),MATCH($B1178&amp;$D1178,'[3]Smelter Look-up'!$J:$J,0),MATCH($B1178&amp;$C1178,'[3]Smelter Look-up'!$J:$J,0)))</f>
        <v>#N/A</v>
      </c>
      <c r="X1178" s="83">
        <f t="shared" si="55"/>
        <v>0</v>
      </c>
      <c r="AB1178" s="84" t="str">
        <f t="shared" si="56"/>
        <v/>
      </c>
    </row>
    <row r="1179" spans="1:28" s="83" customFormat="1" ht="20.25" customHeight="1">
      <c r="A1179" s="206"/>
      <c r="B1179" s="198" t="s">
        <v>236</v>
      </c>
      <c r="C1179" s="199" t="s">
        <v>236</v>
      </c>
      <c r="D1179" s="200"/>
      <c r="E1179" s="198" t="s">
        <v>236</v>
      </c>
      <c r="F1179" s="198" t="s">
        <v>236</v>
      </c>
      <c r="G1179" s="198" t="s">
        <v>236</v>
      </c>
      <c r="H1179" s="201" t="s">
        <v>236</v>
      </c>
      <c r="I1179" s="202" t="s">
        <v>236</v>
      </c>
      <c r="J1179" s="202" t="s">
        <v>236</v>
      </c>
      <c r="K1179" s="203"/>
      <c r="L1179" s="203"/>
      <c r="M1179" s="203"/>
      <c r="N1179" s="203"/>
      <c r="O1179" s="203"/>
      <c r="P1179" s="204"/>
      <c r="Q1179" s="205"/>
      <c r="R1179" s="198" t="s">
        <v>236</v>
      </c>
      <c r="S1179" s="206" t="str">
        <f t="shared" ca="1" si="54"/>
        <v/>
      </c>
      <c r="T1179" s="206" t="str">
        <f ca="1">IF(B1179="","",IF(ISERROR(MATCH($J1179,[3]SorP!$B$1:$B$6230,0)),"",INDIRECT("'SorP'!$A$"&amp;MATCH($J1179,[3]SorP!$B$1:$B$6230,0))))</f>
        <v/>
      </c>
      <c r="U1179" s="207"/>
      <c r="V1179" s="208" t="e">
        <f>IF(C1179="",NA(),IF(OR(C1179="Smelter not listed",C1179="Smelter not yet identified"),MATCH($B1179&amp;$D1179,'[3]Smelter Look-up'!$J:$J,0),MATCH($B1179&amp;$C1179,'[3]Smelter Look-up'!$J:$J,0)))</f>
        <v>#N/A</v>
      </c>
      <c r="X1179" s="83">
        <f t="shared" si="55"/>
        <v>0</v>
      </c>
      <c r="AB1179" s="84" t="str">
        <f t="shared" si="56"/>
        <v/>
      </c>
    </row>
    <row r="1180" spans="1:28" s="83" customFormat="1" ht="20.25" customHeight="1">
      <c r="A1180" s="206"/>
      <c r="B1180" s="198" t="s">
        <v>236</v>
      </c>
      <c r="C1180" s="199" t="s">
        <v>236</v>
      </c>
      <c r="D1180" s="200"/>
      <c r="E1180" s="198" t="s">
        <v>236</v>
      </c>
      <c r="F1180" s="198" t="s">
        <v>236</v>
      </c>
      <c r="G1180" s="198" t="s">
        <v>236</v>
      </c>
      <c r="H1180" s="201" t="s">
        <v>236</v>
      </c>
      <c r="I1180" s="202" t="s">
        <v>236</v>
      </c>
      <c r="J1180" s="202" t="s">
        <v>236</v>
      </c>
      <c r="K1180" s="203"/>
      <c r="L1180" s="203"/>
      <c r="M1180" s="203"/>
      <c r="N1180" s="203"/>
      <c r="O1180" s="203"/>
      <c r="P1180" s="204"/>
      <c r="Q1180" s="205"/>
      <c r="R1180" s="198" t="s">
        <v>236</v>
      </c>
      <c r="S1180" s="206" t="str">
        <f t="shared" ca="1" si="54"/>
        <v/>
      </c>
      <c r="T1180" s="206" t="str">
        <f ca="1">IF(B1180="","",IF(ISERROR(MATCH($J1180,[3]SorP!$B$1:$B$6230,0)),"",INDIRECT("'SorP'!$A$"&amp;MATCH($J1180,[3]SorP!$B$1:$B$6230,0))))</f>
        <v/>
      </c>
      <c r="U1180" s="207"/>
      <c r="V1180" s="208" t="e">
        <f>IF(C1180="",NA(),IF(OR(C1180="Smelter not listed",C1180="Smelter not yet identified"),MATCH($B1180&amp;$D1180,'[3]Smelter Look-up'!$J:$J,0),MATCH($B1180&amp;$C1180,'[3]Smelter Look-up'!$J:$J,0)))</f>
        <v>#N/A</v>
      </c>
      <c r="X1180" s="83">
        <f t="shared" si="55"/>
        <v>0</v>
      </c>
      <c r="AB1180" s="84" t="str">
        <f t="shared" si="56"/>
        <v/>
      </c>
    </row>
    <row r="1181" spans="1:28" s="83" customFormat="1" ht="20.25" customHeight="1">
      <c r="A1181" s="206"/>
      <c r="B1181" s="198" t="s">
        <v>236</v>
      </c>
      <c r="C1181" s="199" t="s">
        <v>236</v>
      </c>
      <c r="D1181" s="200"/>
      <c r="E1181" s="198" t="s">
        <v>236</v>
      </c>
      <c r="F1181" s="198" t="s">
        <v>236</v>
      </c>
      <c r="G1181" s="198" t="s">
        <v>236</v>
      </c>
      <c r="H1181" s="201" t="s">
        <v>236</v>
      </c>
      <c r="I1181" s="202" t="s">
        <v>236</v>
      </c>
      <c r="J1181" s="202" t="s">
        <v>236</v>
      </c>
      <c r="K1181" s="203"/>
      <c r="L1181" s="203"/>
      <c r="M1181" s="203"/>
      <c r="N1181" s="203"/>
      <c r="O1181" s="203"/>
      <c r="P1181" s="204"/>
      <c r="Q1181" s="205"/>
      <c r="R1181" s="198" t="s">
        <v>236</v>
      </c>
      <c r="S1181" s="206" t="str">
        <f t="shared" ca="1" si="54"/>
        <v/>
      </c>
      <c r="T1181" s="206" t="str">
        <f ca="1">IF(B1181="","",IF(ISERROR(MATCH($J1181,[3]SorP!$B$1:$B$6230,0)),"",INDIRECT("'SorP'!$A$"&amp;MATCH($J1181,[3]SorP!$B$1:$B$6230,0))))</f>
        <v/>
      </c>
      <c r="U1181" s="207"/>
      <c r="V1181" s="208" t="e">
        <f>IF(C1181="",NA(),IF(OR(C1181="Smelter not listed",C1181="Smelter not yet identified"),MATCH($B1181&amp;$D1181,'[3]Smelter Look-up'!$J:$J,0),MATCH($B1181&amp;$C1181,'[3]Smelter Look-up'!$J:$J,0)))</f>
        <v>#N/A</v>
      </c>
      <c r="X1181" s="83">
        <f t="shared" si="55"/>
        <v>0</v>
      </c>
      <c r="AB1181" s="84" t="str">
        <f t="shared" si="56"/>
        <v/>
      </c>
    </row>
    <row r="1182" spans="1:28" s="83" customFormat="1" ht="20.25" customHeight="1">
      <c r="A1182" s="206"/>
      <c r="B1182" s="198" t="s">
        <v>236</v>
      </c>
      <c r="C1182" s="199" t="s">
        <v>236</v>
      </c>
      <c r="D1182" s="200"/>
      <c r="E1182" s="198" t="s">
        <v>236</v>
      </c>
      <c r="F1182" s="198" t="s">
        <v>236</v>
      </c>
      <c r="G1182" s="198" t="s">
        <v>236</v>
      </c>
      <c r="H1182" s="201" t="s">
        <v>236</v>
      </c>
      <c r="I1182" s="202" t="s">
        <v>236</v>
      </c>
      <c r="J1182" s="202" t="s">
        <v>236</v>
      </c>
      <c r="K1182" s="203"/>
      <c r="L1182" s="203"/>
      <c r="M1182" s="203"/>
      <c r="N1182" s="203"/>
      <c r="O1182" s="203"/>
      <c r="P1182" s="204"/>
      <c r="Q1182" s="205"/>
      <c r="R1182" s="198" t="s">
        <v>236</v>
      </c>
      <c r="S1182" s="206" t="str">
        <f t="shared" ca="1" si="54"/>
        <v/>
      </c>
      <c r="T1182" s="206" t="str">
        <f ca="1">IF(B1182="","",IF(ISERROR(MATCH($J1182,[3]SorP!$B$1:$B$6230,0)),"",INDIRECT("'SorP'!$A$"&amp;MATCH($J1182,[3]SorP!$B$1:$B$6230,0))))</f>
        <v/>
      </c>
      <c r="U1182" s="207"/>
      <c r="V1182" s="208" t="e">
        <f>IF(C1182="",NA(),IF(OR(C1182="Smelter not listed",C1182="Smelter not yet identified"),MATCH($B1182&amp;$D1182,'[3]Smelter Look-up'!$J:$J,0),MATCH($B1182&amp;$C1182,'[3]Smelter Look-up'!$J:$J,0)))</f>
        <v>#N/A</v>
      </c>
      <c r="X1182" s="83">
        <f t="shared" si="55"/>
        <v>0</v>
      </c>
      <c r="AB1182" s="84" t="str">
        <f t="shared" si="56"/>
        <v/>
      </c>
    </row>
    <row r="1183" spans="1:28" s="83" customFormat="1" ht="20.25" customHeight="1">
      <c r="A1183" s="206"/>
      <c r="B1183" s="198" t="s">
        <v>236</v>
      </c>
      <c r="C1183" s="199" t="s">
        <v>236</v>
      </c>
      <c r="D1183" s="200"/>
      <c r="E1183" s="198" t="s">
        <v>236</v>
      </c>
      <c r="F1183" s="198" t="s">
        <v>236</v>
      </c>
      <c r="G1183" s="198" t="s">
        <v>236</v>
      </c>
      <c r="H1183" s="201" t="s">
        <v>236</v>
      </c>
      <c r="I1183" s="202" t="s">
        <v>236</v>
      </c>
      <c r="J1183" s="202" t="s">
        <v>236</v>
      </c>
      <c r="K1183" s="203"/>
      <c r="L1183" s="203"/>
      <c r="M1183" s="203"/>
      <c r="N1183" s="203"/>
      <c r="O1183" s="203"/>
      <c r="P1183" s="204"/>
      <c r="Q1183" s="205"/>
      <c r="R1183" s="198" t="s">
        <v>236</v>
      </c>
      <c r="S1183" s="206" t="str">
        <f t="shared" ca="1" si="54"/>
        <v/>
      </c>
      <c r="T1183" s="206" t="str">
        <f ca="1">IF(B1183="","",IF(ISERROR(MATCH($J1183,[3]SorP!$B$1:$B$6230,0)),"",INDIRECT("'SorP'!$A$"&amp;MATCH($J1183,[3]SorP!$B$1:$B$6230,0))))</f>
        <v/>
      </c>
      <c r="U1183" s="207"/>
      <c r="V1183" s="208" t="e">
        <f>IF(C1183="",NA(),IF(OR(C1183="Smelter not listed",C1183="Smelter not yet identified"),MATCH($B1183&amp;$D1183,'[3]Smelter Look-up'!$J:$J,0),MATCH($B1183&amp;$C1183,'[3]Smelter Look-up'!$J:$J,0)))</f>
        <v>#N/A</v>
      </c>
      <c r="X1183" s="83">
        <f t="shared" si="55"/>
        <v>0</v>
      </c>
      <c r="AB1183" s="84" t="str">
        <f t="shared" si="56"/>
        <v/>
      </c>
    </row>
    <row r="1184" spans="1:28" s="83" customFormat="1" ht="20.25" customHeight="1">
      <c r="A1184" s="206"/>
      <c r="B1184" s="198" t="s">
        <v>236</v>
      </c>
      <c r="C1184" s="199" t="s">
        <v>236</v>
      </c>
      <c r="D1184" s="200"/>
      <c r="E1184" s="198" t="s">
        <v>236</v>
      </c>
      <c r="F1184" s="198" t="s">
        <v>236</v>
      </c>
      <c r="G1184" s="198" t="s">
        <v>236</v>
      </c>
      <c r="H1184" s="201" t="s">
        <v>236</v>
      </c>
      <c r="I1184" s="202" t="s">
        <v>236</v>
      </c>
      <c r="J1184" s="202" t="s">
        <v>236</v>
      </c>
      <c r="K1184" s="203"/>
      <c r="L1184" s="203"/>
      <c r="M1184" s="203"/>
      <c r="N1184" s="203"/>
      <c r="O1184" s="203"/>
      <c r="P1184" s="204"/>
      <c r="Q1184" s="205"/>
      <c r="R1184" s="198" t="s">
        <v>236</v>
      </c>
      <c r="S1184" s="206" t="str">
        <f t="shared" ca="1" si="54"/>
        <v/>
      </c>
      <c r="T1184" s="206" t="str">
        <f ca="1">IF(B1184="","",IF(ISERROR(MATCH($J1184,[3]SorP!$B$1:$B$6230,0)),"",INDIRECT("'SorP'!$A$"&amp;MATCH($J1184,[3]SorP!$B$1:$B$6230,0))))</f>
        <v/>
      </c>
      <c r="U1184" s="207"/>
      <c r="V1184" s="208" t="e">
        <f>IF(C1184="",NA(),IF(OR(C1184="Smelter not listed",C1184="Smelter not yet identified"),MATCH($B1184&amp;$D1184,'[3]Smelter Look-up'!$J:$J,0),MATCH($B1184&amp;$C1184,'[3]Smelter Look-up'!$J:$J,0)))</f>
        <v>#N/A</v>
      </c>
      <c r="X1184" s="83">
        <f t="shared" si="55"/>
        <v>0</v>
      </c>
      <c r="AB1184" s="84" t="str">
        <f t="shared" si="56"/>
        <v/>
      </c>
    </row>
    <row r="1185" spans="1:28" s="83" customFormat="1" ht="20.25" customHeight="1">
      <c r="A1185" s="206"/>
      <c r="B1185" s="198" t="s">
        <v>236</v>
      </c>
      <c r="C1185" s="199" t="s">
        <v>236</v>
      </c>
      <c r="D1185" s="200"/>
      <c r="E1185" s="198" t="s">
        <v>236</v>
      </c>
      <c r="F1185" s="198" t="s">
        <v>236</v>
      </c>
      <c r="G1185" s="198" t="s">
        <v>236</v>
      </c>
      <c r="H1185" s="201" t="s">
        <v>236</v>
      </c>
      <c r="I1185" s="202" t="s">
        <v>236</v>
      </c>
      <c r="J1185" s="202" t="s">
        <v>236</v>
      </c>
      <c r="K1185" s="203"/>
      <c r="L1185" s="203"/>
      <c r="M1185" s="203"/>
      <c r="N1185" s="203"/>
      <c r="O1185" s="203"/>
      <c r="P1185" s="204"/>
      <c r="Q1185" s="205"/>
      <c r="R1185" s="198" t="s">
        <v>236</v>
      </c>
      <c r="S1185" s="206" t="str">
        <f t="shared" ca="1" si="54"/>
        <v/>
      </c>
      <c r="T1185" s="206" t="str">
        <f ca="1">IF(B1185="","",IF(ISERROR(MATCH($J1185,[3]SorP!$B$1:$B$6230,0)),"",INDIRECT("'SorP'!$A$"&amp;MATCH($J1185,[3]SorP!$B$1:$B$6230,0))))</f>
        <v/>
      </c>
      <c r="U1185" s="207"/>
      <c r="V1185" s="208" t="e">
        <f>IF(C1185="",NA(),IF(OR(C1185="Smelter not listed",C1185="Smelter not yet identified"),MATCH($B1185&amp;$D1185,'[3]Smelter Look-up'!$J:$J,0),MATCH($B1185&amp;$C1185,'[3]Smelter Look-up'!$J:$J,0)))</f>
        <v>#N/A</v>
      </c>
      <c r="X1185" s="83">
        <f t="shared" si="55"/>
        <v>0</v>
      </c>
      <c r="AB1185" s="84" t="str">
        <f t="shared" si="56"/>
        <v/>
      </c>
    </row>
    <row r="1186" spans="1:28" s="83" customFormat="1" ht="20.25" customHeight="1">
      <c r="A1186" s="206"/>
      <c r="B1186" s="198" t="s">
        <v>236</v>
      </c>
      <c r="C1186" s="199" t="s">
        <v>236</v>
      </c>
      <c r="D1186" s="200"/>
      <c r="E1186" s="198" t="s">
        <v>236</v>
      </c>
      <c r="F1186" s="198" t="s">
        <v>236</v>
      </c>
      <c r="G1186" s="198" t="s">
        <v>236</v>
      </c>
      <c r="H1186" s="201" t="s">
        <v>236</v>
      </c>
      <c r="I1186" s="202" t="s">
        <v>236</v>
      </c>
      <c r="J1186" s="202" t="s">
        <v>236</v>
      </c>
      <c r="K1186" s="203"/>
      <c r="L1186" s="203"/>
      <c r="M1186" s="203"/>
      <c r="N1186" s="203"/>
      <c r="O1186" s="203"/>
      <c r="P1186" s="204"/>
      <c r="Q1186" s="205"/>
      <c r="R1186" s="198" t="s">
        <v>236</v>
      </c>
      <c r="S1186" s="206" t="str">
        <f t="shared" ca="1" si="54"/>
        <v/>
      </c>
      <c r="T1186" s="206" t="str">
        <f ca="1">IF(B1186="","",IF(ISERROR(MATCH($J1186,[3]SorP!$B$1:$B$6230,0)),"",INDIRECT("'SorP'!$A$"&amp;MATCH($J1186,[3]SorP!$B$1:$B$6230,0))))</f>
        <v/>
      </c>
      <c r="U1186" s="207"/>
      <c r="V1186" s="208" t="e">
        <f>IF(C1186="",NA(),IF(OR(C1186="Smelter not listed",C1186="Smelter not yet identified"),MATCH($B1186&amp;$D1186,'[3]Smelter Look-up'!$J:$J,0),MATCH($B1186&amp;$C1186,'[3]Smelter Look-up'!$J:$J,0)))</f>
        <v>#N/A</v>
      </c>
      <c r="X1186" s="83">
        <f t="shared" si="55"/>
        <v>0</v>
      </c>
      <c r="AB1186" s="84" t="str">
        <f t="shared" si="56"/>
        <v/>
      </c>
    </row>
    <row r="1187" spans="1:28" s="83" customFormat="1" ht="20.25" customHeight="1">
      <c r="A1187" s="206"/>
      <c r="B1187" s="198" t="s">
        <v>236</v>
      </c>
      <c r="C1187" s="199" t="s">
        <v>236</v>
      </c>
      <c r="D1187" s="200"/>
      <c r="E1187" s="198" t="s">
        <v>236</v>
      </c>
      <c r="F1187" s="198" t="s">
        <v>236</v>
      </c>
      <c r="G1187" s="198" t="s">
        <v>236</v>
      </c>
      <c r="H1187" s="201" t="s">
        <v>236</v>
      </c>
      <c r="I1187" s="202" t="s">
        <v>236</v>
      </c>
      <c r="J1187" s="202" t="s">
        <v>236</v>
      </c>
      <c r="K1187" s="203"/>
      <c r="L1187" s="203"/>
      <c r="M1187" s="203"/>
      <c r="N1187" s="203"/>
      <c r="O1187" s="203"/>
      <c r="P1187" s="204"/>
      <c r="Q1187" s="205"/>
      <c r="R1187" s="198" t="s">
        <v>236</v>
      </c>
      <c r="S1187" s="206" t="str">
        <f t="shared" ca="1" si="54"/>
        <v/>
      </c>
      <c r="T1187" s="206" t="str">
        <f ca="1">IF(B1187="","",IF(ISERROR(MATCH($J1187,[3]SorP!$B$1:$B$6230,0)),"",INDIRECT("'SorP'!$A$"&amp;MATCH($J1187,[3]SorP!$B$1:$B$6230,0))))</f>
        <v/>
      </c>
      <c r="U1187" s="207"/>
      <c r="V1187" s="208" t="e">
        <f>IF(C1187="",NA(),IF(OR(C1187="Smelter not listed",C1187="Smelter not yet identified"),MATCH($B1187&amp;$D1187,'[3]Smelter Look-up'!$J:$J,0),MATCH($B1187&amp;$C1187,'[3]Smelter Look-up'!$J:$J,0)))</f>
        <v>#N/A</v>
      </c>
      <c r="X1187" s="83">
        <f t="shared" si="55"/>
        <v>0</v>
      </c>
      <c r="AB1187" s="84" t="str">
        <f t="shared" si="56"/>
        <v/>
      </c>
    </row>
    <row r="1188" spans="1:28" s="83" customFormat="1" ht="20.25" customHeight="1">
      <c r="A1188" s="206"/>
      <c r="B1188" s="198" t="s">
        <v>236</v>
      </c>
      <c r="C1188" s="199" t="s">
        <v>236</v>
      </c>
      <c r="D1188" s="200"/>
      <c r="E1188" s="198" t="s">
        <v>236</v>
      </c>
      <c r="F1188" s="198" t="s">
        <v>236</v>
      </c>
      <c r="G1188" s="198" t="s">
        <v>236</v>
      </c>
      <c r="H1188" s="201" t="s">
        <v>236</v>
      </c>
      <c r="I1188" s="202" t="s">
        <v>236</v>
      </c>
      <c r="J1188" s="202" t="s">
        <v>236</v>
      </c>
      <c r="K1188" s="203"/>
      <c r="L1188" s="203"/>
      <c r="M1188" s="203"/>
      <c r="N1188" s="203"/>
      <c r="O1188" s="203"/>
      <c r="P1188" s="204"/>
      <c r="Q1188" s="205"/>
      <c r="R1188" s="198" t="s">
        <v>236</v>
      </c>
      <c r="S1188" s="206" t="str">
        <f t="shared" ca="1" si="54"/>
        <v/>
      </c>
      <c r="T1188" s="206" t="str">
        <f ca="1">IF(B1188="","",IF(ISERROR(MATCH($J1188,[3]SorP!$B$1:$B$6230,0)),"",INDIRECT("'SorP'!$A$"&amp;MATCH($J1188,[3]SorP!$B$1:$B$6230,0))))</f>
        <v/>
      </c>
      <c r="U1188" s="207"/>
      <c r="V1188" s="208" t="e">
        <f>IF(C1188="",NA(),IF(OR(C1188="Smelter not listed",C1188="Smelter not yet identified"),MATCH($B1188&amp;$D1188,'[3]Smelter Look-up'!$J:$J,0),MATCH($B1188&amp;$C1188,'[3]Smelter Look-up'!$J:$J,0)))</f>
        <v>#N/A</v>
      </c>
      <c r="X1188" s="83">
        <f t="shared" si="55"/>
        <v>0</v>
      </c>
      <c r="AB1188" s="84" t="str">
        <f t="shared" si="56"/>
        <v/>
      </c>
    </row>
    <row r="1189" spans="1:28" s="83" customFormat="1" ht="20.25" customHeight="1">
      <c r="A1189" s="206"/>
      <c r="B1189" s="198" t="s">
        <v>236</v>
      </c>
      <c r="C1189" s="199" t="s">
        <v>236</v>
      </c>
      <c r="D1189" s="200"/>
      <c r="E1189" s="198" t="s">
        <v>236</v>
      </c>
      <c r="F1189" s="198" t="s">
        <v>236</v>
      </c>
      <c r="G1189" s="198" t="s">
        <v>236</v>
      </c>
      <c r="H1189" s="201" t="s">
        <v>236</v>
      </c>
      <c r="I1189" s="202" t="s">
        <v>236</v>
      </c>
      <c r="J1189" s="202" t="s">
        <v>236</v>
      </c>
      <c r="K1189" s="203"/>
      <c r="L1189" s="203"/>
      <c r="M1189" s="203"/>
      <c r="N1189" s="203"/>
      <c r="O1189" s="203"/>
      <c r="P1189" s="204"/>
      <c r="Q1189" s="205"/>
      <c r="R1189" s="198" t="s">
        <v>236</v>
      </c>
      <c r="S1189" s="206" t="str">
        <f t="shared" ca="1" si="54"/>
        <v/>
      </c>
      <c r="T1189" s="206" t="str">
        <f ca="1">IF(B1189="","",IF(ISERROR(MATCH($J1189,[3]SorP!$B$1:$B$6230,0)),"",INDIRECT("'SorP'!$A$"&amp;MATCH($J1189,[3]SorP!$B$1:$B$6230,0))))</f>
        <v/>
      </c>
      <c r="U1189" s="207"/>
      <c r="V1189" s="208" t="e">
        <f>IF(C1189="",NA(),IF(OR(C1189="Smelter not listed",C1189="Smelter not yet identified"),MATCH($B1189&amp;$D1189,'[3]Smelter Look-up'!$J:$J,0),MATCH($B1189&amp;$C1189,'[3]Smelter Look-up'!$J:$J,0)))</f>
        <v>#N/A</v>
      </c>
      <c r="X1189" s="83">
        <f t="shared" si="55"/>
        <v>0</v>
      </c>
      <c r="AB1189" s="84" t="str">
        <f t="shared" si="56"/>
        <v/>
      </c>
    </row>
    <row r="1190" spans="1:28" s="83" customFormat="1" ht="20.25" customHeight="1">
      <c r="A1190" s="206"/>
      <c r="B1190" s="198" t="s">
        <v>236</v>
      </c>
      <c r="C1190" s="199" t="s">
        <v>236</v>
      </c>
      <c r="D1190" s="200"/>
      <c r="E1190" s="198" t="s">
        <v>236</v>
      </c>
      <c r="F1190" s="198" t="s">
        <v>236</v>
      </c>
      <c r="G1190" s="198" t="s">
        <v>236</v>
      </c>
      <c r="H1190" s="201" t="s">
        <v>236</v>
      </c>
      <c r="I1190" s="202" t="s">
        <v>236</v>
      </c>
      <c r="J1190" s="202" t="s">
        <v>236</v>
      </c>
      <c r="K1190" s="203"/>
      <c r="L1190" s="203"/>
      <c r="M1190" s="203"/>
      <c r="N1190" s="203"/>
      <c r="O1190" s="203"/>
      <c r="P1190" s="204"/>
      <c r="Q1190" s="205"/>
      <c r="R1190" s="198" t="s">
        <v>236</v>
      </c>
      <c r="S1190" s="206" t="str">
        <f t="shared" ca="1" si="54"/>
        <v/>
      </c>
      <c r="T1190" s="206" t="str">
        <f ca="1">IF(B1190="","",IF(ISERROR(MATCH($J1190,[3]SorP!$B$1:$B$6230,0)),"",INDIRECT("'SorP'!$A$"&amp;MATCH($J1190,[3]SorP!$B$1:$B$6230,0))))</f>
        <v/>
      </c>
      <c r="U1190" s="207"/>
      <c r="V1190" s="208" t="e">
        <f>IF(C1190="",NA(),IF(OR(C1190="Smelter not listed",C1190="Smelter not yet identified"),MATCH($B1190&amp;$D1190,'[3]Smelter Look-up'!$J:$J,0),MATCH($B1190&amp;$C1190,'[3]Smelter Look-up'!$J:$J,0)))</f>
        <v>#N/A</v>
      </c>
      <c r="X1190" s="83">
        <f t="shared" si="55"/>
        <v>0</v>
      </c>
      <c r="AB1190" s="84" t="str">
        <f t="shared" si="56"/>
        <v/>
      </c>
    </row>
    <row r="1191" spans="1:28" s="83" customFormat="1" ht="20.25" customHeight="1">
      <c r="A1191" s="206"/>
      <c r="B1191" s="198" t="s">
        <v>236</v>
      </c>
      <c r="C1191" s="199" t="s">
        <v>236</v>
      </c>
      <c r="D1191" s="200"/>
      <c r="E1191" s="198" t="s">
        <v>236</v>
      </c>
      <c r="F1191" s="198" t="s">
        <v>236</v>
      </c>
      <c r="G1191" s="198" t="s">
        <v>236</v>
      </c>
      <c r="H1191" s="201" t="s">
        <v>236</v>
      </c>
      <c r="I1191" s="202" t="s">
        <v>236</v>
      </c>
      <c r="J1191" s="202" t="s">
        <v>236</v>
      </c>
      <c r="K1191" s="203"/>
      <c r="L1191" s="203"/>
      <c r="M1191" s="203"/>
      <c r="N1191" s="203"/>
      <c r="O1191" s="203"/>
      <c r="P1191" s="204"/>
      <c r="Q1191" s="205"/>
      <c r="R1191" s="198" t="s">
        <v>236</v>
      </c>
      <c r="S1191" s="206" t="str">
        <f t="shared" ca="1" si="54"/>
        <v/>
      </c>
      <c r="T1191" s="206" t="str">
        <f ca="1">IF(B1191="","",IF(ISERROR(MATCH($J1191,[3]SorP!$B$1:$B$6230,0)),"",INDIRECT("'SorP'!$A$"&amp;MATCH($J1191,[3]SorP!$B$1:$B$6230,0))))</f>
        <v/>
      </c>
      <c r="U1191" s="207"/>
      <c r="V1191" s="208" t="e">
        <f>IF(C1191="",NA(),IF(OR(C1191="Smelter not listed",C1191="Smelter not yet identified"),MATCH($B1191&amp;$D1191,'[3]Smelter Look-up'!$J:$J,0),MATCH($B1191&amp;$C1191,'[3]Smelter Look-up'!$J:$J,0)))</f>
        <v>#N/A</v>
      </c>
      <c r="X1191" s="83">
        <f t="shared" si="55"/>
        <v>0</v>
      </c>
      <c r="AB1191" s="84" t="str">
        <f t="shared" si="56"/>
        <v/>
      </c>
    </row>
    <row r="1192" spans="1:28" s="83" customFormat="1" ht="20.25" customHeight="1">
      <c r="A1192" s="206"/>
      <c r="B1192" s="198" t="s">
        <v>236</v>
      </c>
      <c r="C1192" s="199" t="s">
        <v>236</v>
      </c>
      <c r="D1192" s="200"/>
      <c r="E1192" s="198" t="s">
        <v>236</v>
      </c>
      <c r="F1192" s="198" t="s">
        <v>236</v>
      </c>
      <c r="G1192" s="198" t="s">
        <v>236</v>
      </c>
      <c r="H1192" s="201" t="s">
        <v>236</v>
      </c>
      <c r="I1192" s="202" t="s">
        <v>236</v>
      </c>
      <c r="J1192" s="202" t="s">
        <v>236</v>
      </c>
      <c r="K1192" s="203"/>
      <c r="L1192" s="203"/>
      <c r="M1192" s="203"/>
      <c r="N1192" s="203"/>
      <c r="O1192" s="203"/>
      <c r="P1192" s="204"/>
      <c r="Q1192" s="205"/>
      <c r="R1192" s="198" t="s">
        <v>236</v>
      </c>
      <c r="S1192" s="206" t="str">
        <f t="shared" ref="S1192:S1255" ca="1" si="57">IF(B1192="","",IF(ISERROR(MATCH($E1192,CL,0)),"Unknown",INDIRECT("'C'!$A$"&amp;MATCH($E1192,CL,0)+1)))</f>
        <v/>
      </c>
      <c r="T1192" s="206" t="str">
        <f ca="1">IF(B1192="","",IF(ISERROR(MATCH($J1192,[3]SorP!$B$1:$B$6230,0)),"",INDIRECT("'SorP'!$A$"&amp;MATCH($J1192,[3]SorP!$B$1:$B$6230,0))))</f>
        <v/>
      </c>
      <c r="U1192" s="207"/>
      <c r="V1192" s="208" t="e">
        <f>IF(C1192="",NA(),IF(OR(C1192="Smelter not listed",C1192="Smelter not yet identified"),MATCH($B1192&amp;$D1192,'[3]Smelter Look-up'!$J:$J,0),MATCH($B1192&amp;$C1192,'[3]Smelter Look-up'!$J:$J,0)))</f>
        <v>#N/A</v>
      </c>
      <c r="X1192" s="83">
        <f t="shared" si="55"/>
        <v>0</v>
      </c>
      <c r="AB1192" s="84" t="str">
        <f t="shared" si="56"/>
        <v/>
      </c>
    </row>
    <row r="1193" spans="1:28" s="83" customFormat="1" ht="20.25" customHeight="1">
      <c r="A1193" s="206"/>
      <c r="B1193" s="198" t="s">
        <v>236</v>
      </c>
      <c r="C1193" s="199" t="s">
        <v>236</v>
      </c>
      <c r="D1193" s="200"/>
      <c r="E1193" s="198" t="s">
        <v>236</v>
      </c>
      <c r="F1193" s="198" t="s">
        <v>236</v>
      </c>
      <c r="G1193" s="198" t="s">
        <v>236</v>
      </c>
      <c r="H1193" s="201" t="s">
        <v>236</v>
      </c>
      <c r="I1193" s="202" t="s">
        <v>236</v>
      </c>
      <c r="J1193" s="202" t="s">
        <v>236</v>
      </c>
      <c r="K1193" s="203"/>
      <c r="L1193" s="203"/>
      <c r="M1193" s="203"/>
      <c r="N1193" s="203"/>
      <c r="O1193" s="203"/>
      <c r="P1193" s="204"/>
      <c r="Q1193" s="205"/>
      <c r="R1193" s="198" t="s">
        <v>236</v>
      </c>
      <c r="S1193" s="206" t="str">
        <f t="shared" ca="1" si="57"/>
        <v/>
      </c>
      <c r="T1193" s="206" t="str">
        <f ca="1">IF(B1193="","",IF(ISERROR(MATCH($J1193,[3]SorP!$B$1:$B$6230,0)),"",INDIRECT("'SorP'!$A$"&amp;MATCH($J1193,[3]SorP!$B$1:$B$6230,0))))</f>
        <v/>
      </c>
      <c r="U1193" s="207"/>
      <c r="V1193" s="208" t="e">
        <f>IF(C1193="",NA(),IF(OR(C1193="Smelter not listed",C1193="Smelter not yet identified"),MATCH($B1193&amp;$D1193,'[3]Smelter Look-up'!$J:$J,0),MATCH($B1193&amp;$C1193,'[3]Smelter Look-up'!$J:$J,0)))</f>
        <v>#N/A</v>
      </c>
      <c r="X1193" s="83">
        <f t="shared" si="55"/>
        <v>0</v>
      </c>
      <c r="AB1193" s="84" t="str">
        <f t="shared" si="56"/>
        <v/>
      </c>
    </row>
    <row r="1194" spans="1:28" s="83" customFormat="1" ht="20.25" customHeight="1">
      <c r="A1194" s="206"/>
      <c r="B1194" s="198" t="s">
        <v>236</v>
      </c>
      <c r="C1194" s="199" t="s">
        <v>236</v>
      </c>
      <c r="D1194" s="200"/>
      <c r="E1194" s="198" t="s">
        <v>236</v>
      </c>
      <c r="F1194" s="198" t="s">
        <v>236</v>
      </c>
      <c r="G1194" s="198" t="s">
        <v>236</v>
      </c>
      <c r="H1194" s="201" t="s">
        <v>236</v>
      </c>
      <c r="I1194" s="202" t="s">
        <v>236</v>
      </c>
      <c r="J1194" s="202" t="s">
        <v>236</v>
      </c>
      <c r="K1194" s="203"/>
      <c r="L1194" s="203"/>
      <c r="M1194" s="203"/>
      <c r="N1194" s="203"/>
      <c r="O1194" s="203"/>
      <c r="P1194" s="204"/>
      <c r="Q1194" s="205"/>
      <c r="R1194" s="198" t="s">
        <v>236</v>
      </c>
      <c r="S1194" s="206" t="str">
        <f t="shared" ca="1" si="57"/>
        <v/>
      </c>
      <c r="T1194" s="206" t="str">
        <f ca="1">IF(B1194="","",IF(ISERROR(MATCH($J1194,[3]SorP!$B$1:$B$6230,0)),"",INDIRECT("'SorP'!$A$"&amp;MATCH($J1194,[3]SorP!$B$1:$B$6230,0))))</f>
        <v/>
      </c>
      <c r="U1194" s="207"/>
      <c r="V1194" s="208" t="e">
        <f>IF(C1194="",NA(),IF(OR(C1194="Smelter not listed",C1194="Smelter not yet identified"),MATCH($B1194&amp;$D1194,'[3]Smelter Look-up'!$J:$J,0),MATCH($B1194&amp;$C1194,'[3]Smelter Look-up'!$J:$J,0)))</f>
        <v>#N/A</v>
      </c>
      <c r="X1194" s="83">
        <f t="shared" si="55"/>
        <v>0</v>
      </c>
      <c r="AB1194" s="84" t="str">
        <f t="shared" si="56"/>
        <v/>
      </c>
    </row>
    <row r="1195" spans="1:28" s="83" customFormat="1" ht="20.25" customHeight="1">
      <c r="A1195" s="206"/>
      <c r="B1195" s="198" t="s">
        <v>236</v>
      </c>
      <c r="C1195" s="199" t="s">
        <v>236</v>
      </c>
      <c r="D1195" s="200"/>
      <c r="E1195" s="198" t="s">
        <v>236</v>
      </c>
      <c r="F1195" s="198" t="s">
        <v>236</v>
      </c>
      <c r="G1195" s="198" t="s">
        <v>236</v>
      </c>
      <c r="H1195" s="201" t="s">
        <v>236</v>
      </c>
      <c r="I1195" s="202" t="s">
        <v>236</v>
      </c>
      <c r="J1195" s="202" t="s">
        <v>236</v>
      </c>
      <c r="K1195" s="203"/>
      <c r="L1195" s="203"/>
      <c r="M1195" s="203"/>
      <c r="N1195" s="203"/>
      <c r="O1195" s="203"/>
      <c r="P1195" s="204"/>
      <c r="Q1195" s="205"/>
      <c r="R1195" s="198" t="s">
        <v>236</v>
      </c>
      <c r="S1195" s="206" t="str">
        <f t="shared" ca="1" si="57"/>
        <v/>
      </c>
      <c r="T1195" s="206" t="str">
        <f ca="1">IF(B1195="","",IF(ISERROR(MATCH($J1195,[3]SorP!$B$1:$B$6230,0)),"",INDIRECT("'SorP'!$A$"&amp;MATCH($J1195,[3]SorP!$B$1:$B$6230,0))))</f>
        <v/>
      </c>
      <c r="U1195" s="207"/>
      <c r="V1195" s="208" t="e">
        <f>IF(C1195="",NA(),IF(OR(C1195="Smelter not listed",C1195="Smelter not yet identified"),MATCH($B1195&amp;$D1195,'[3]Smelter Look-up'!$J:$J,0),MATCH($B1195&amp;$C1195,'[3]Smelter Look-up'!$J:$J,0)))</f>
        <v>#N/A</v>
      </c>
      <c r="X1195" s="83">
        <f t="shared" si="55"/>
        <v>0</v>
      </c>
      <c r="AB1195" s="84" t="str">
        <f t="shared" si="56"/>
        <v/>
      </c>
    </row>
    <row r="1196" spans="1:28" s="83" customFormat="1" ht="20.25" customHeight="1">
      <c r="A1196" s="206"/>
      <c r="B1196" s="198" t="s">
        <v>236</v>
      </c>
      <c r="C1196" s="199" t="s">
        <v>236</v>
      </c>
      <c r="D1196" s="200"/>
      <c r="E1196" s="198" t="s">
        <v>236</v>
      </c>
      <c r="F1196" s="198" t="s">
        <v>236</v>
      </c>
      <c r="G1196" s="198" t="s">
        <v>236</v>
      </c>
      <c r="H1196" s="201" t="s">
        <v>236</v>
      </c>
      <c r="I1196" s="202" t="s">
        <v>236</v>
      </c>
      <c r="J1196" s="202" t="s">
        <v>236</v>
      </c>
      <c r="K1196" s="203"/>
      <c r="L1196" s="203"/>
      <c r="M1196" s="203"/>
      <c r="N1196" s="203"/>
      <c r="O1196" s="203"/>
      <c r="P1196" s="204"/>
      <c r="Q1196" s="205"/>
      <c r="R1196" s="198" t="s">
        <v>236</v>
      </c>
      <c r="S1196" s="206" t="str">
        <f t="shared" ca="1" si="57"/>
        <v/>
      </c>
      <c r="T1196" s="206" t="str">
        <f ca="1">IF(B1196="","",IF(ISERROR(MATCH($J1196,[3]SorP!$B$1:$B$6230,0)),"",INDIRECT("'SorP'!$A$"&amp;MATCH($J1196,[3]SorP!$B$1:$B$6230,0))))</f>
        <v/>
      </c>
      <c r="U1196" s="207"/>
      <c r="V1196" s="208" t="e">
        <f>IF(C1196="",NA(),IF(OR(C1196="Smelter not listed",C1196="Smelter not yet identified"),MATCH($B1196&amp;$D1196,'[3]Smelter Look-up'!$J:$J,0),MATCH($B1196&amp;$C1196,'[3]Smelter Look-up'!$J:$J,0)))</f>
        <v>#N/A</v>
      </c>
      <c r="X1196" s="83">
        <f t="shared" si="55"/>
        <v>0</v>
      </c>
      <c r="AB1196" s="84" t="str">
        <f t="shared" si="56"/>
        <v/>
      </c>
    </row>
    <row r="1197" spans="1:28" s="83" customFormat="1" ht="20.25" customHeight="1">
      <c r="A1197" s="206"/>
      <c r="B1197" s="198" t="s">
        <v>236</v>
      </c>
      <c r="C1197" s="199" t="s">
        <v>236</v>
      </c>
      <c r="D1197" s="200"/>
      <c r="E1197" s="198" t="s">
        <v>236</v>
      </c>
      <c r="F1197" s="198" t="s">
        <v>236</v>
      </c>
      <c r="G1197" s="198" t="s">
        <v>236</v>
      </c>
      <c r="H1197" s="201" t="s">
        <v>236</v>
      </c>
      <c r="I1197" s="202" t="s">
        <v>236</v>
      </c>
      <c r="J1197" s="202" t="s">
        <v>236</v>
      </c>
      <c r="K1197" s="203"/>
      <c r="L1197" s="203"/>
      <c r="M1197" s="203"/>
      <c r="N1197" s="203"/>
      <c r="O1197" s="203"/>
      <c r="P1197" s="204"/>
      <c r="Q1197" s="205"/>
      <c r="R1197" s="198" t="s">
        <v>236</v>
      </c>
      <c r="S1197" s="206" t="str">
        <f t="shared" ca="1" si="57"/>
        <v/>
      </c>
      <c r="T1197" s="206" t="str">
        <f ca="1">IF(B1197="","",IF(ISERROR(MATCH($J1197,[3]SorP!$B$1:$B$6230,0)),"",INDIRECT("'SorP'!$A$"&amp;MATCH($J1197,[3]SorP!$B$1:$B$6230,0))))</f>
        <v/>
      </c>
      <c r="U1197" s="207"/>
      <c r="V1197" s="208" t="e">
        <f>IF(C1197="",NA(),IF(OR(C1197="Smelter not listed",C1197="Smelter not yet identified"),MATCH($B1197&amp;$D1197,'[3]Smelter Look-up'!$J:$J,0),MATCH($B1197&amp;$C1197,'[3]Smelter Look-up'!$J:$J,0)))</f>
        <v>#N/A</v>
      </c>
      <c r="X1197" s="83">
        <f t="shared" si="55"/>
        <v>0</v>
      </c>
      <c r="AB1197" s="84" t="str">
        <f t="shared" si="56"/>
        <v/>
      </c>
    </row>
    <row r="1198" spans="1:28" s="83" customFormat="1" ht="20.25" customHeight="1">
      <c r="A1198" s="206"/>
      <c r="B1198" s="198" t="s">
        <v>236</v>
      </c>
      <c r="C1198" s="199" t="s">
        <v>236</v>
      </c>
      <c r="D1198" s="200"/>
      <c r="E1198" s="198" t="s">
        <v>236</v>
      </c>
      <c r="F1198" s="198" t="s">
        <v>236</v>
      </c>
      <c r="G1198" s="198" t="s">
        <v>236</v>
      </c>
      <c r="H1198" s="201" t="s">
        <v>236</v>
      </c>
      <c r="I1198" s="202" t="s">
        <v>236</v>
      </c>
      <c r="J1198" s="202" t="s">
        <v>236</v>
      </c>
      <c r="K1198" s="203"/>
      <c r="L1198" s="203"/>
      <c r="M1198" s="203"/>
      <c r="N1198" s="203"/>
      <c r="O1198" s="203"/>
      <c r="P1198" s="204"/>
      <c r="Q1198" s="205"/>
      <c r="R1198" s="198" t="s">
        <v>236</v>
      </c>
      <c r="S1198" s="206" t="str">
        <f t="shared" ca="1" si="57"/>
        <v/>
      </c>
      <c r="T1198" s="206" t="str">
        <f ca="1">IF(B1198="","",IF(ISERROR(MATCH($J1198,[3]SorP!$B$1:$B$6230,0)),"",INDIRECT("'SorP'!$A$"&amp;MATCH($J1198,[3]SorP!$B$1:$B$6230,0))))</f>
        <v/>
      </c>
      <c r="U1198" s="207"/>
      <c r="V1198" s="208" t="e">
        <f>IF(C1198="",NA(),IF(OR(C1198="Smelter not listed",C1198="Smelter not yet identified"),MATCH($B1198&amp;$D1198,'[3]Smelter Look-up'!$J:$J,0),MATCH($B1198&amp;$C1198,'[3]Smelter Look-up'!$J:$J,0)))</f>
        <v>#N/A</v>
      </c>
      <c r="X1198" s="83">
        <f t="shared" si="55"/>
        <v>0</v>
      </c>
      <c r="AB1198" s="84" t="str">
        <f t="shared" si="56"/>
        <v/>
      </c>
    </row>
    <row r="1199" spans="1:28" s="83" customFormat="1" ht="20.25" customHeight="1">
      <c r="A1199" s="206"/>
      <c r="B1199" s="198" t="s">
        <v>236</v>
      </c>
      <c r="C1199" s="199" t="s">
        <v>236</v>
      </c>
      <c r="D1199" s="200"/>
      <c r="E1199" s="198" t="s">
        <v>236</v>
      </c>
      <c r="F1199" s="198" t="s">
        <v>236</v>
      </c>
      <c r="G1199" s="198" t="s">
        <v>236</v>
      </c>
      <c r="H1199" s="201" t="s">
        <v>236</v>
      </c>
      <c r="I1199" s="202" t="s">
        <v>236</v>
      </c>
      <c r="J1199" s="202" t="s">
        <v>236</v>
      </c>
      <c r="K1199" s="203"/>
      <c r="L1199" s="203"/>
      <c r="M1199" s="203"/>
      <c r="N1199" s="203"/>
      <c r="O1199" s="203"/>
      <c r="P1199" s="204"/>
      <c r="Q1199" s="205"/>
      <c r="R1199" s="198" t="s">
        <v>236</v>
      </c>
      <c r="S1199" s="206" t="str">
        <f t="shared" ca="1" si="57"/>
        <v/>
      </c>
      <c r="T1199" s="206" t="str">
        <f ca="1">IF(B1199="","",IF(ISERROR(MATCH($J1199,[3]SorP!$B$1:$B$6230,0)),"",INDIRECT("'SorP'!$A$"&amp;MATCH($J1199,[3]SorP!$B$1:$B$6230,0))))</f>
        <v/>
      </c>
      <c r="U1199" s="207"/>
      <c r="V1199" s="208" t="e">
        <f>IF(C1199="",NA(),IF(OR(C1199="Smelter not listed",C1199="Smelter not yet identified"),MATCH($B1199&amp;$D1199,'[3]Smelter Look-up'!$J:$J,0),MATCH($B1199&amp;$C1199,'[3]Smelter Look-up'!$J:$J,0)))</f>
        <v>#N/A</v>
      </c>
      <c r="X1199" s="83">
        <f t="shared" si="55"/>
        <v>0</v>
      </c>
      <c r="AB1199" s="84" t="str">
        <f t="shared" si="56"/>
        <v/>
      </c>
    </row>
    <row r="1200" spans="1:28" s="83" customFormat="1" ht="20.25" customHeight="1">
      <c r="A1200" s="206"/>
      <c r="B1200" s="198" t="s">
        <v>236</v>
      </c>
      <c r="C1200" s="199" t="s">
        <v>236</v>
      </c>
      <c r="D1200" s="200"/>
      <c r="E1200" s="198" t="s">
        <v>236</v>
      </c>
      <c r="F1200" s="198" t="s">
        <v>236</v>
      </c>
      <c r="G1200" s="198" t="s">
        <v>236</v>
      </c>
      <c r="H1200" s="201" t="s">
        <v>236</v>
      </c>
      <c r="I1200" s="202" t="s">
        <v>236</v>
      </c>
      <c r="J1200" s="202" t="s">
        <v>236</v>
      </c>
      <c r="K1200" s="203"/>
      <c r="L1200" s="203"/>
      <c r="M1200" s="203"/>
      <c r="N1200" s="203"/>
      <c r="O1200" s="203"/>
      <c r="P1200" s="204"/>
      <c r="Q1200" s="205"/>
      <c r="R1200" s="198" t="s">
        <v>236</v>
      </c>
      <c r="S1200" s="206" t="str">
        <f t="shared" ca="1" si="57"/>
        <v/>
      </c>
      <c r="T1200" s="206" t="str">
        <f ca="1">IF(B1200="","",IF(ISERROR(MATCH($J1200,[3]SorP!$B$1:$B$6230,0)),"",INDIRECT("'SorP'!$A$"&amp;MATCH($J1200,[3]SorP!$B$1:$B$6230,0))))</f>
        <v/>
      </c>
      <c r="U1200" s="207"/>
      <c r="V1200" s="208" t="e">
        <f>IF(C1200="",NA(),IF(OR(C1200="Smelter not listed",C1200="Smelter not yet identified"),MATCH($B1200&amp;$D1200,'[3]Smelter Look-up'!$J:$J,0),MATCH($B1200&amp;$C1200,'[3]Smelter Look-up'!$J:$J,0)))</f>
        <v>#N/A</v>
      </c>
      <c r="X1200" s="83">
        <f t="shared" si="55"/>
        <v>0</v>
      </c>
      <c r="AB1200" s="84" t="str">
        <f t="shared" si="56"/>
        <v/>
      </c>
    </row>
    <row r="1201" spans="1:28" s="83" customFormat="1" ht="20.25" customHeight="1">
      <c r="A1201" s="206"/>
      <c r="B1201" s="198" t="s">
        <v>236</v>
      </c>
      <c r="C1201" s="199" t="s">
        <v>236</v>
      </c>
      <c r="D1201" s="200"/>
      <c r="E1201" s="198" t="s">
        <v>236</v>
      </c>
      <c r="F1201" s="198" t="s">
        <v>236</v>
      </c>
      <c r="G1201" s="198" t="s">
        <v>236</v>
      </c>
      <c r="H1201" s="201" t="s">
        <v>236</v>
      </c>
      <c r="I1201" s="202" t="s">
        <v>236</v>
      </c>
      <c r="J1201" s="202" t="s">
        <v>236</v>
      </c>
      <c r="K1201" s="203"/>
      <c r="L1201" s="203"/>
      <c r="M1201" s="203"/>
      <c r="N1201" s="203"/>
      <c r="O1201" s="203"/>
      <c r="P1201" s="204"/>
      <c r="Q1201" s="205"/>
      <c r="R1201" s="198" t="s">
        <v>236</v>
      </c>
      <c r="S1201" s="206" t="str">
        <f t="shared" ca="1" si="57"/>
        <v/>
      </c>
      <c r="T1201" s="206" t="str">
        <f ca="1">IF(B1201="","",IF(ISERROR(MATCH($J1201,[3]SorP!$B$1:$B$6230,0)),"",INDIRECT("'SorP'!$A$"&amp;MATCH($J1201,[3]SorP!$B$1:$B$6230,0))))</f>
        <v/>
      </c>
      <c r="U1201" s="207"/>
      <c r="V1201" s="208" t="e">
        <f>IF(C1201="",NA(),IF(OR(C1201="Smelter not listed",C1201="Smelter not yet identified"),MATCH($B1201&amp;$D1201,'[3]Smelter Look-up'!$J:$J,0),MATCH($B1201&amp;$C1201,'[3]Smelter Look-up'!$J:$J,0)))</f>
        <v>#N/A</v>
      </c>
      <c r="X1201" s="83">
        <f t="shared" si="55"/>
        <v>0</v>
      </c>
      <c r="AB1201" s="84" t="str">
        <f t="shared" si="56"/>
        <v/>
      </c>
    </row>
    <row r="1202" spans="1:28" s="83" customFormat="1" ht="20.25" customHeight="1">
      <c r="A1202" s="206"/>
      <c r="B1202" s="198" t="s">
        <v>236</v>
      </c>
      <c r="C1202" s="199" t="s">
        <v>236</v>
      </c>
      <c r="D1202" s="200"/>
      <c r="E1202" s="198" t="s">
        <v>236</v>
      </c>
      <c r="F1202" s="198" t="s">
        <v>236</v>
      </c>
      <c r="G1202" s="198" t="s">
        <v>236</v>
      </c>
      <c r="H1202" s="201" t="s">
        <v>236</v>
      </c>
      <c r="I1202" s="202" t="s">
        <v>236</v>
      </c>
      <c r="J1202" s="202" t="s">
        <v>236</v>
      </c>
      <c r="K1202" s="203"/>
      <c r="L1202" s="203"/>
      <c r="M1202" s="203"/>
      <c r="N1202" s="203"/>
      <c r="O1202" s="203"/>
      <c r="P1202" s="204"/>
      <c r="Q1202" s="205"/>
      <c r="R1202" s="198" t="s">
        <v>236</v>
      </c>
      <c r="S1202" s="206" t="str">
        <f t="shared" ca="1" si="57"/>
        <v/>
      </c>
      <c r="T1202" s="206" t="str">
        <f ca="1">IF(B1202="","",IF(ISERROR(MATCH($J1202,[3]SorP!$B$1:$B$6230,0)),"",INDIRECT("'SorP'!$A$"&amp;MATCH($J1202,[3]SorP!$B$1:$B$6230,0))))</f>
        <v/>
      </c>
      <c r="U1202" s="207"/>
      <c r="V1202" s="208" t="e">
        <f>IF(C1202="",NA(),IF(OR(C1202="Smelter not listed",C1202="Smelter not yet identified"),MATCH($B1202&amp;$D1202,'[3]Smelter Look-up'!$J:$J,0),MATCH($B1202&amp;$C1202,'[3]Smelter Look-up'!$J:$J,0)))</f>
        <v>#N/A</v>
      </c>
      <c r="X1202" s="83">
        <f t="shared" si="55"/>
        <v>0</v>
      </c>
      <c r="AB1202" s="84" t="str">
        <f t="shared" si="56"/>
        <v/>
      </c>
    </row>
    <row r="1203" spans="1:28" s="83" customFormat="1" ht="20.25" customHeight="1">
      <c r="A1203" s="206"/>
      <c r="B1203" s="198" t="s">
        <v>236</v>
      </c>
      <c r="C1203" s="199" t="s">
        <v>236</v>
      </c>
      <c r="D1203" s="200"/>
      <c r="E1203" s="198" t="s">
        <v>236</v>
      </c>
      <c r="F1203" s="198" t="s">
        <v>236</v>
      </c>
      <c r="G1203" s="198" t="s">
        <v>236</v>
      </c>
      <c r="H1203" s="201" t="s">
        <v>236</v>
      </c>
      <c r="I1203" s="202" t="s">
        <v>236</v>
      </c>
      <c r="J1203" s="202" t="s">
        <v>236</v>
      </c>
      <c r="K1203" s="203"/>
      <c r="L1203" s="203"/>
      <c r="M1203" s="203"/>
      <c r="N1203" s="203"/>
      <c r="O1203" s="203"/>
      <c r="P1203" s="204"/>
      <c r="Q1203" s="205"/>
      <c r="R1203" s="198" t="s">
        <v>236</v>
      </c>
      <c r="S1203" s="206" t="str">
        <f t="shared" ca="1" si="57"/>
        <v/>
      </c>
      <c r="T1203" s="206" t="str">
        <f ca="1">IF(B1203="","",IF(ISERROR(MATCH($J1203,[3]SorP!$B$1:$B$6230,0)),"",INDIRECT("'SorP'!$A$"&amp;MATCH($J1203,[3]SorP!$B$1:$B$6230,0))))</f>
        <v/>
      </c>
      <c r="U1203" s="207"/>
      <c r="V1203" s="208" t="e">
        <f>IF(C1203="",NA(),IF(OR(C1203="Smelter not listed",C1203="Smelter not yet identified"),MATCH($B1203&amp;$D1203,'[3]Smelter Look-up'!$J:$J,0),MATCH($B1203&amp;$C1203,'[3]Smelter Look-up'!$J:$J,0)))</f>
        <v>#N/A</v>
      </c>
      <c r="X1203" s="83">
        <f t="shared" si="55"/>
        <v>0</v>
      </c>
      <c r="AB1203" s="84" t="str">
        <f t="shared" si="56"/>
        <v/>
      </c>
    </row>
    <row r="1204" spans="1:28" s="83" customFormat="1" ht="20.25" customHeight="1">
      <c r="A1204" s="206"/>
      <c r="B1204" s="198" t="s">
        <v>236</v>
      </c>
      <c r="C1204" s="199" t="s">
        <v>236</v>
      </c>
      <c r="D1204" s="200"/>
      <c r="E1204" s="198" t="s">
        <v>236</v>
      </c>
      <c r="F1204" s="198" t="s">
        <v>236</v>
      </c>
      <c r="G1204" s="198" t="s">
        <v>236</v>
      </c>
      <c r="H1204" s="201" t="s">
        <v>236</v>
      </c>
      <c r="I1204" s="202" t="s">
        <v>236</v>
      </c>
      <c r="J1204" s="202" t="s">
        <v>236</v>
      </c>
      <c r="K1204" s="203"/>
      <c r="L1204" s="203"/>
      <c r="M1204" s="203"/>
      <c r="N1204" s="203"/>
      <c r="O1204" s="203"/>
      <c r="P1204" s="204"/>
      <c r="Q1204" s="205"/>
      <c r="R1204" s="198" t="s">
        <v>236</v>
      </c>
      <c r="S1204" s="206" t="str">
        <f t="shared" ca="1" si="57"/>
        <v/>
      </c>
      <c r="T1204" s="206" t="str">
        <f ca="1">IF(B1204="","",IF(ISERROR(MATCH($J1204,[3]SorP!$B$1:$B$6230,0)),"",INDIRECT("'SorP'!$A$"&amp;MATCH($J1204,[3]SorP!$B$1:$B$6230,0))))</f>
        <v/>
      </c>
      <c r="U1204" s="207"/>
      <c r="V1204" s="208" t="e">
        <f>IF(C1204="",NA(),IF(OR(C1204="Smelter not listed",C1204="Smelter not yet identified"),MATCH($B1204&amp;$D1204,'[3]Smelter Look-up'!$J:$J,0),MATCH($B1204&amp;$C1204,'[3]Smelter Look-up'!$J:$J,0)))</f>
        <v>#N/A</v>
      </c>
      <c r="X1204" s="83">
        <f t="shared" si="55"/>
        <v>0</v>
      </c>
      <c r="AB1204" s="84" t="str">
        <f t="shared" si="56"/>
        <v/>
      </c>
    </row>
    <row r="1205" spans="1:28" s="83" customFormat="1" ht="20.25" customHeight="1">
      <c r="A1205" s="206"/>
      <c r="B1205" s="198" t="s">
        <v>236</v>
      </c>
      <c r="C1205" s="199" t="s">
        <v>236</v>
      </c>
      <c r="D1205" s="200"/>
      <c r="E1205" s="198" t="s">
        <v>236</v>
      </c>
      <c r="F1205" s="198" t="s">
        <v>236</v>
      </c>
      <c r="G1205" s="198" t="s">
        <v>236</v>
      </c>
      <c r="H1205" s="201" t="s">
        <v>236</v>
      </c>
      <c r="I1205" s="202" t="s">
        <v>236</v>
      </c>
      <c r="J1205" s="202" t="s">
        <v>236</v>
      </c>
      <c r="K1205" s="203"/>
      <c r="L1205" s="203"/>
      <c r="M1205" s="203"/>
      <c r="N1205" s="203"/>
      <c r="O1205" s="203"/>
      <c r="P1205" s="204"/>
      <c r="Q1205" s="205"/>
      <c r="R1205" s="198" t="s">
        <v>236</v>
      </c>
      <c r="S1205" s="206" t="str">
        <f t="shared" ca="1" si="57"/>
        <v/>
      </c>
      <c r="T1205" s="206" t="str">
        <f ca="1">IF(B1205="","",IF(ISERROR(MATCH($J1205,[3]SorP!$B$1:$B$6230,0)),"",INDIRECT("'SorP'!$A$"&amp;MATCH($J1205,[3]SorP!$B$1:$B$6230,0))))</f>
        <v/>
      </c>
      <c r="U1205" s="207"/>
      <c r="V1205" s="208" t="e">
        <f>IF(C1205="",NA(),IF(OR(C1205="Smelter not listed",C1205="Smelter not yet identified"),MATCH($B1205&amp;$D1205,'[3]Smelter Look-up'!$J:$J,0),MATCH($B1205&amp;$C1205,'[3]Smelter Look-up'!$J:$J,0)))</f>
        <v>#N/A</v>
      </c>
      <c r="X1205" s="83">
        <f t="shared" si="55"/>
        <v>0</v>
      </c>
      <c r="AB1205" s="84" t="str">
        <f t="shared" si="56"/>
        <v/>
      </c>
    </row>
    <row r="1206" spans="1:28" s="83" customFormat="1" ht="20.25" customHeight="1">
      <c r="A1206" s="206"/>
      <c r="B1206" s="198" t="s">
        <v>236</v>
      </c>
      <c r="C1206" s="199" t="s">
        <v>236</v>
      </c>
      <c r="D1206" s="200"/>
      <c r="E1206" s="198" t="s">
        <v>236</v>
      </c>
      <c r="F1206" s="198" t="s">
        <v>236</v>
      </c>
      <c r="G1206" s="198" t="s">
        <v>236</v>
      </c>
      <c r="H1206" s="201" t="s">
        <v>236</v>
      </c>
      <c r="I1206" s="202" t="s">
        <v>236</v>
      </c>
      <c r="J1206" s="202" t="s">
        <v>236</v>
      </c>
      <c r="K1206" s="203"/>
      <c r="L1206" s="203"/>
      <c r="M1206" s="203"/>
      <c r="N1206" s="203"/>
      <c r="O1206" s="203"/>
      <c r="P1206" s="204"/>
      <c r="Q1206" s="205"/>
      <c r="R1206" s="198" t="s">
        <v>236</v>
      </c>
      <c r="S1206" s="206" t="str">
        <f t="shared" ca="1" si="57"/>
        <v/>
      </c>
      <c r="T1206" s="206" t="str">
        <f ca="1">IF(B1206="","",IF(ISERROR(MATCH($J1206,[3]SorP!$B$1:$B$6230,0)),"",INDIRECT("'SorP'!$A$"&amp;MATCH($J1206,[3]SorP!$B$1:$B$6230,0))))</f>
        <v/>
      </c>
      <c r="U1206" s="207"/>
      <c r="V1206" s="208" t="e">
        <f>IF(C1206="",NA(),IF(OR(C1206="Smelter not listed",C1206="Smelter not yet identified"),MATCH($B1206&amp;$D1206,'[3]Smelter Look-up'!$J:$J,0),MATCH($B1206&amp;$C1206,'[3]Smelter Look-up'!$J:$J,0)))</f>
        <v>#N/A</v>
      </c>
      <c r="X1206" s="83">
        <f t="shared" si="55"/>
        <v>0</v>
      </c>
      <c r="AB1206" s="84" t="str">
        <f t="shared" si="56"/>
        <v/>
      </c>
    </row>
    <row r="1207" spans="1:28" s="83" customFormat="1" ht="20.25" customHeight="1">
      <c r="A1207" s="206"/>
      <c r="B1207" s="198" t="s">
        <v>236</v>
      </c>
      <c r="C1207" s="199" t="s">
        <v>236</v>
      </c>
      <c r="D1207" s="200"/>
      <c r="E1207" s="198" t="s">
        <v>236</v>
      </c>
      <c r="F1207" s="198" t="s">
        <v>236</v>
      </c>
      <c r="G1207" s="198" t="s">
        <v>236</v>
      </c>
      <c r="H1207" s="201" t="s">
        <v>236</v>
      </c>
      <c r="I1207" s="202" t="s">
        <v>236</v>
      </c>
      <c r="J1207" s="202" t="s">
        <v>236</v>
      </c>
      <c r="K1207" s="203"/>
      <c r="L1207" s="203"/>
      <c r="M1207" s="203"/>
      <c r="N1207" s="203"/>
      <c r="O1207" s="203"/>
      <c r="P1207" s="204"/>
      <c r="Q1207" s="205"/>
      <c r="R1207" s="198" t="s">
        <v>236</v>
      </c>
      <c r="S1207" s="206" t="str">
        <f t="shared" ca="1" si="57"/>
        <v/>
      </c>
      <c r="T1207" s="206" t="str">
        <f ca="1">IF(B1207="","",IF(ISERROR(MATCH($J1207,[3]SorP!$B$1:$B$6230,0)),"",INDIRECT("'SorP'!$A$"&amp;MATCH($J1207,[3]SorP!$B$1:$B$6230,0))))</f>
        <v/>
      </c>
      <c r="U1207" s="207"/>
      <c r="V1207" s="208" t="e">
        <f>IF(C1207="",NA(),IF(OR(C1207="Smelter not listed",C1207="Smelter not yet identified"),MATCH($B1207&amp;$D1207,'[3]Smelter Look-up'!$J:$J,0),MATCH($B1207&amp;$C1207,'[3]Smelter Look-up'!$J:$J,0)))</f>
        <v>#N/A</v>
      </c>
      <c r="X1207" s="83">
        <f t="shared" si="55"/>
        <v>0</v>
      </c>
      <c r="AB1207" s="84" t="str">
        <f t="shared" si="56"/>
        <v/>
      </c>
    </row>
    <row r="1208" spans="1:28" s="83" customFormat="1" ht="20.25" customHeight="1">
      <c r="A1208" s="206"/>
      <c r="B1208" s="198" t="s">
        <v>236</v>
      </c>
      <c r="C1208" s="199" t="s">
        <v>236</v>
      </c>
      <c r="D1208" s="200"/>
      <c r="E1208" s="198" t="s">
        <v>236</v>
      </c>
      <c r="F1208" s="198" t="s">
        <v>236</v>
      </c>
      <c r="G1208" s="198" t="s">
        <v>236</v>
      </c>
      <c r="H1208" s="201" t="s">
        <v>236</v>
      </c>
      <c r="I1208" s="202" t="s">
        <v>236</v>
      </c>
      <c r="J1208" s="202" t="s">
        <v>236</v>
      </c>
      <c r="K1208" s="203"/>
      <c r="L1208" s="203"/>
      <c r="M1208" s="203"/>
      <c r="N1208" s="203"/>
      <c r="O1208" s="203"/>
      <c r="P1208" s="204"/>
      <c r="Q1208" s="205"/>
      <c r="R1208" s="198" t="s">
        <v>236</v>
      </c>
      <c r="S1208" s="206" t="str">
        <f t="shared" ca="1" si="57"/>
        <v/>
      </c>
      <c r="T1208" s="206" t="str">
        <f ca="1">IF(B1208="","",IF(ISERROR(MATCH($J1208,[3]SorP!$B$1:$B$6230,0)),"",INDIRECT("'SorP'!$A$"&amp;MATCH($J1208,[3]SorP!$B$1:$B$6230,0))))</f>
        <v/>
      </c>
      <c r="U1208" s="207"/>
      <c r="V1208" s="208" t="e">
        <f>IF(C1208="",NA(),IF(OR(C1208="Smelter not listed",C1208="Smelter not yet identified"),MATCH($B1208&amp;$D1208,'[3]Smelter Look-up'!$J:$J,0),MATCH($B1208&amp;$C1208,'[3]Smelter Look-up'!$J:$J,0)))</f>
        <v>#N/A</v>
      </c>
      <c r="X1208" s="83">
        <f t="shared" si="55"/>
        <v>0</v>
      </c>
      <c r="AB1208" s="84" t="str">
        <f t="shared" si="56"/>
        <v/>
      </c>
    </row>
    <row r="1209" spans="1:28" s="83" customFormat="1" ht="20.25" customHeight="1">
      <c r="A1209" s="206"/>
      <c r="B1209" s="198" t="s">
        <v>236</v>
      </c>
      <c r="C1209" s="199" t="s">
        <v>236</v>
      </c>
      <c r="D1209" s="200"/>
      <c r="E1209" s="198" t="s">
        <v>236</v>
      </c>
      <c r="F1209" s="198" t="s">
        <v>236</v>
      </c>
      <c r="G1209" s="198" t="s">
        <v>236</v>
      </c>
      <c r="H1209" s="201" t="s">
        <v>236</v>
      </c>
      <c r="I1209" s="202" t="s">
        <v>236</v>
      </c>
      <c r="J1209" s="202" t="s">
        <v>236</v>
      </c>
      <c r="K1209" s="203"/>
      <c r="L1209" s="203"/>
      <c r="M1209" s="203"/>
      <c r="N1209" s="203"/>
      <c r="O1209" s="203"/>
      <c r="P1209" s="204"/>
      <c r="Q1209" s="205"/>
      <c r="R1209" s="198" t="s">
        <v>236</v>
      </c>
      <c r="S1209" s="206" t="str">
        <f t="shared" ca="1" si="57"/>
        <v/>
      </c>
      <c r="T1209" s="206" t="str">
        <f ca="1">IF(B1209="","",IF(ISERROR(MATCH($J1209,[3]SorP!$B$1:$B$6230,0)),"",INDIRECT("'SorP'!$A$"&amp;MATCH($J1209,[3]SorP!$B$1:$B$6230,0))))</f>
        <v/>
      </c>
      <c r="U1209" s="207"/>
      <c r="V1209" s="208" t="e">
        <f>IF(C1209="",NA(),IF(OR(C1209="Smelter not listed",C1209="Smelter not yet identified"),MATCH($B1209&amp;$D1209,'[3]Smelter Look-up'!$J:$J,0),MATCH($B1209&amp;$C1209,'[3]Smelter Look-up'!$J:$J,0)))</f>
        <v>#N/A</v>
      </c>
      <c r="X1209" s="83">
        <f t="shared" si="55"/>
        <v>0</v>
      </c>
      <c r="AB1209" s="84" t="str">
        <f t="shared" si="56"/>
        <v/>
      </c>
    </row>
    <row r="1210" spans="1:28" s="83" customFormat="1" ht="20.25" customHeight="1">
      <c r="A1210" s="206"/>
      <c r="B1210" s="198" t="s">
        <v>236</v>
      </c>
      <c r="C1210" s="199" t="s">
        <v>236</v>
      </c>
      <c r="D1210" s="200"/>
      <c r="E1210" s="198" t="s">
        <v>236</v>
      </c>
      <c r="F1210" s="198" t="s">
        <v>236</v>
      </c>
      <c r="G1210" s="198" t="s">
        <v>236</v>
      </c>
      <c r="H1210" s="201" t="s">
        <v>236</v>
      </c>
      <c r="I1210" s="202" t="s">
        <v>236</v>
      </c>
      <c r="J1210" s="202" t="s">
        <v>236</v>
      </c>
      <c r="K1210" s="203"/>
      <c r="L1210" s="203"/>
      <c r="M1210" s="203"/>
      <c r="N1210" s="203"/>
      <c r="O1210" s="203"/>
      <c r="P1210" s="204"/>
      <c r="Q1210" s="205"/>
      <c r="R1210" s="198" t="s">
        <v>236</v>
      </c>
      <c r="S1210" s="206" t="str">
        <f t="shared" ca="1" si="57"/>
        <v/>
      </c>
      <c r="T1210" s="206" t="str">
        <f ca="1">IF(B1210="","",IF(ISERROR(MATCH($J1210,[3]SorP!$B$1:$B$6230,0)),"",INDIRECT("'SorP'!$A$"&amp;MATCH($J1210,[3]SorP!$B$1:$B$6230,0))))</f>
        <v/>
      </c>
      <c r="U1210" s="207"/>
      <c r="V1210" s="208" t="e">
        <f>IF(C1210="",NA(),IF(OR(C1210="Smelter not listed",C1210="Smelter not yet identified"),MATCH($B1210&amp;$D1210,'[3]Smelter Look-up'!$J:$J,0),MATCH($B1210&amp;$C1210,'[3]Smelter Look-up'!$J:$J,0)))</f>
        <v>#N/A</v>
      </c>
      <c r="X1210" s="83">
        <f t="shared" si="55"/>
        <v>0</v>
      </c>
      <c r="AB1210" s="84" t="str">
        <f t="shared" si="56"/>
        <v/>
      </c>
    </row>
    <row r="1211" spans="1:28" s="83" customFormat="1" ht="20.25" customHeight="1">
      <c r="A1211" s="206"/>
      <c r="B1211" s="198" t="s">
        <v>236</v>
      </c>
      <c r="C1211" s="199" t="s">
        <v>236</v>
      </c>
      <c r="D1211" s="200"/>
      <c r="E1211" s="198" t="s">
        <v>236</v>
      </c>
      <c r="F1211" s="198" t="s">
        <v>236</v>
      </c>
      <c r="G1211" s="198" t="s">
        <v>236</v>
      </c>
      <c r="H1211" s="201" t="s">
        <v>236</v>
      </c>
      <c r="I1211" s="202" t="s">
        <v>236</v>
      </c>
      <c r="J1211" s="202" t="s">
        <v>236</v>
      </c>
      <c r="K1211" s="203"/>
      <c r="L1211" s="203"/>
      <c r="M1211" s="203"/>
      <c r="N1211" s="203"/>
      <c r="O1211" s="203"/>
      <c r="P1211" s="204"/>
      <c r="Q1211" s="205"/>
      <c r="R1211" s="198" t="s">
        <v>236</v>
      </c>
      <c r="S1211" s="206" t="str">
        <f t="shared" ca="1" si="57"/>
        <v/>
      </c>
      <c r="T1211" s="206" t="str">
        <f ca="1">IF(B1211="","",IF(ISERROR(MATCH($J1211,[3]SorP!$B$1:$B$6230,0)),"",INDIRECT("'SorP'!$A$"&amp;MATCH($J1211,[3]SorP!$B$1:$B$6230,0))))</f>
        <v/>
      </c>
      <c r="U1211" s="207"/>
      <c r="V1211" s="208" t="e">
        <f>IF(C1211="",NA(),IF(OR(C1211="Smelter not listed",C1211="Smelter not yet identified"),MATCH($B1211&amp;$D1211,'[3]Smelter Look-up'!$J:$J,0),MATCH($B1211&amp;$C1211,'[3]Smelter Look-up'!$J:$J,0)))</f>
        <v>#N/A</v>
      </c>
      <c r="X1211" s="83">
        <f t="shared" si="55"/>
        <v>0</v>
      </c>
      <c r="AB1211" s="84" t="str">
        <f t="shared" si="56"/>
        <v/>
      </c>
    </row>
    <row r="1212" spans="1:28" s="83" customFormat="1" ht="20.25" customHeight="1">
      <c r="A1212" s="206"/>
      <c r="B1212" s="198" t="s">
        <v>236</v>
      </c>
      <c r="C1212" s="199" t="s">
        <v>236</v>
      </c>
      <c r="D1212" s="200"/>
      <c r="E1212" s="198" t="s">
        <v>236</v>
      </c>
      <c r="F1212" s="198" t="s">
        <v>236</v>
      </c>
      <c r="G1212" s="198" t="s">
        <v>236</v>
      </c>
      <c r="H1212" s="201" t="s">
        <v>236</v>
      </c>
      <c r="I1212" s="202" t="s">
        <v>236</v>
      </c>
      <c r="J1212" s="202" t="s">
        <v>236</v>
      </c>
      <c r="K1212" s="203"/>
      <c r="L1212" s="203"/>
      <c r="M1212" s="203"/>
      <c r="N1212" s="203"/>
      <c r="O1212" s="203"/>
      <c r="P1212" s="204"/>
      <c r="Q1212" s="205"/>
      <c r="R1212" s="198" t="s">
        <v>236</v>
      </c>
      <c r="S1212" s="206" t="str">
        <f t="shared" ca="1" si="57"/>
        <v/>
      </c>
      <c r="T1212" s="206" t="str">
        <f ca="1">IF(B1212="","",IF(ISERROR(MATCH($J1212,[3]SorP!$B$1:$B$6230,0)),"",INDIRECT("'SorP'!$A$"&amp;MATCH($J1212,[3]SorP!$B$1:$B$6230,0))))</f>
        <v/>
      </c>
      <c r="U1212" s="207"/>
      <c r="V1212" s="208" t="e">
        <f>IF(C1212="",NA(),IF(OR(C1212="Smelter not listed",C1212="Smelter not yet identified"),MATCH($B1212&amp;$D1212,'[3]Smelter Look-up'!$J:$J,0),MATCH($B1212&amp;$C1212,'[3]Smelter Look-up'!$J:$J,0)))</f>
        <v>#N/A</v>
      </c>
      <c r="X1212" s="83">
        <f t="shared" si="55"/>
        <v>0</v>
      </c>
      <c r="AB1212" s="84" t="str">
        <f t="shared" si="56"/>
        <v/>
      </c>
    </row>
    <row r="1213" spans="1:28" s="83" customFormat="1" ht="20.25" customHeight="1">
      <c r="A1213" s="206"/>
      <c r="B1213" s="198" t="s">
        <v>236</v>
      </c>
      <c r="C1213" s="199" t="s">
        <v>236</v>
      </c>
      <c r="D1213" s="200"/>
      <c r="E1213" s="198" t="s">
        <v>236</v>
      </c>
      <c r="F1213" s="198" t="s">
        <v>236</v>
      </c>
      <c r="G1213" s="198" t="s">
        <v>236</v>
      </c>
      <c r="H1213" s="201" t="s">
        <v>236</v>
      </c>
      <c r="I1213" s="202" t="s">
        <v>236</v>
      </c>
      <c r="J1213" s="202" t="s">
        <v>236</v>
      </c>
      <c r="K1213" s="203"/>
      <c r="L1213" s="203"/>
      <c r="M1213" s="203"/>
      <c r="N1213" s="203"/>
      <c r="O1213" s="203"/>
      <c r="P1213" s="204"/>
      <c r="Q1213" s="205"/>
      <c r="R1213" s="198" t="s">
        <v>236</v>
      </c>
      <c r="S1213" s="206" t="str">
        <f t="shared" ca="1" si="57"/>
        <v/>
      </c>
      <c r="T1213" s="206" t="str">
        <f ca="1">IF(B1213="","",IF(ISERROR(MATCH($J1213,[3]SorP!$B$1:$B$6230,0)),"",INDIRECT("'SorP'!$A$"&amp;MATCH($J1213,[3]SorP!$B$1:$B$6230,0))))</f>
        <v/>
      </c>
      <c r="U1213" s="207"/>
      <c r="V1213" s="208" t="e">
        <f>IF(C1213="",NA(),IF(OR(C1213="Smelter not listed",C1213="Smelter not yet identified"),MATCH($B1213&amp;$D1213,'[3]Smelter Look-up'!$J:$J,0),MATCH($B1213&amp;$C1213,'[3]Smelter Look-up'!$J:$J,0)))</f>
        <v>#N/A</v>
      </c>
      <c r="X1213" s="83">
        <f t="shared" si="55"/>
        <v>0</v>
      </c>
      <c r="AB1213" s="84" t="str">
        <f t="shared" si="56"/>
        <v/>
      </c>
    </row>
    <row r="1214" spans="1:28" s="83" customFormat="1" ht="20.25" customHeight="1">
      <c r="A1214" s="206"/>
      <c r="B1214" s="198" t="s">
        <v>236</v>
      </c>
      <c r="C1214" s="199" t="s">
        <v>236</v>
      </c>
      <c r="D1214" s="200"/>
      <c r="E1214" s="198" t="s">
        <v>236</v>
      </c>
      <c r="F1214" s="198" t="s">
        <v>236</v>
      </c>
      <c r="G1214" s="198" t="s">
        <v>236</v>
      </c>
      <c r="H1214" s="201" t="s">
        <v>236</v>
      </c>
      <c r="I1214" s="202" t="s">
        <v>236</v>
      </c>
      <c r="J1214" s="202" t="s">
        <v>236</v>
      </c>
      <c r="K1214" s="203"/>
      <c r="L1214" s="203"/>
      <c r="M1214" s="203"/>
      <c r="N1214" s="203"/>
      <c r="O1214" s="203"/>
      <c r="P1214" s="204"/>
      <c r="Q1214" s="205"/>
      <c r="R1214" s="198" t="s">
        <v>236</v>
      </c>
      <c r="S1214" s="206" t="str">
        <f t="shared" ca="1" si="57"/>
        <v/>
      </c>
      <c r="T1214" s="206" t="str">
        <f ca="1">IF(B1214="","",IF(ISERROR(MATCH($J1214,[3]SorP!$B$1:$B$6230,0)),"",INDIRECT("'SorP'!$A$"&amp;MATCH($J1214,[3]SorP!$B$1:$B$6230,0))))</f>
        <v/>
      </c>
      <c r="U1214" s="207"/>
      <c r="V1214" s="208" t="e">
        <f>IF(C1214="",NA(),IF(OR(C1214="Smelter not listed",C1214="Smelter not yet identified"),MATCH($B1214&amp;$D1214,'[3]Smelter Look-up'!$J:$J,0),MATCH($B1214&amp;$C1214,'[3]Smelter Look-up'!$J:$J,0)))</f>
        <v>#N/A</v>
      </c>
      <c r="X1214" s="83">
        <f t="shared" si="55"/>
        <v>0</v>
      </c>
      <c r="AB1214" s="84" t="str">
        <f t="shared" si="56"/>
        <v/>
      </c>
    </row>
    <row r="1215" spans="1:28" s="83" customFormat="1" ht="20.25" customHeight="1">
      <c r="A1215" s="206"/>
      <c r="B1215" s="198" t="s">
        <v>236</v>
      </c>
      <c r="C1215" s="199" t="s">
        <v>236</v>
      </c>
      <c r="D1215" s="200"/>
      <c r="E1215" s="198" t="s">
        <v>236</v>
      </c>
      <c r="F1215" s="198" t="s">
        <v>236</v>
      </c>
      <c r="G1215" s="198" t="s">
        <v>236</v>
      </c>
      <c r="H1215" s="201" t="s">
        <v>236</v>
      </c>
      <c r="I1215" s="202" t="s">
        <v>236</v>
      </c>
      <c r="J1215" s="202" t="s">
        <v>236</v>
      </c>
      <c r="K1215" s="203"/>
      <c r="L1215" s="203"/>
      <c r="M1215" s="203"/>
      <c r="N1215" s="203"/>
      <c r="O1215" s="203"/>
      <c r="P1215" s="204"/>
      <c r="Q1215" s="205"/>
      <c r="R1215" s="198" t="s">
        <v>236</v>
      </c>
      <c r="S1215" s="206" t="str">
        <f t="shared" ca="1" si="57"/>
        <v/>
      </c>
      <c r="T1215" s="206" t="str">
        <f ca="1">IF(B1215="","",IF(ISERROR(MATCH($J1215,[3]SorP!$B$1:$B$6230,0)),"",INDIRECT("'SorP'!$A$"&amp;MATCH($J1215,[3]SorP!$B$1:$B$6230,0))))</f>
        <v/>
      </c>
      <c r="U1215" s="207"/>
      <c r="V1215" s="208" t="e">
        <f>IF(C1215="",NA(),IF(OR(C1215="Smelter not listed",C1215="Smelter not yet identified"),MATCH($B1215&amp;$D1215,'[3]Smelter Look-up'!$J:$J,0),MATCH($B1215&amp;$C1215,'[3]Smelter Look-up'!$J:$J,0)))</f>
        <v>#N/A</v>
      </c>
      <c r="X1215" s="83">
        <f t="shared" si="55"/>
        <v>0</v>
      </c>
      <c r="AB1215" s="84" t="str">
        <f t="shared" si="56"/>
        <v/>
      </c>
    </row>
    <row r="1216" spans="1:28" s="83" customFormat="1" ht="20.25" customHeight="1">
      <c r="A1216" s="206"/>
      <c r="B1216" s="198" t="s">
        <v>236</v>
      </c>
      <c r="C1216" s="199" t="s">
        <v>236</v>
      </c>
      <c r="D1216" s="200"/>
      <c r="E1216" s="198" t="s">
        <v>236</v>
      </c>
      <c r="F1216" s="198" t="s">
        <v>236</v>
      </c>
      <c r="G1216" s="198" t="s">
        <v>236</v>
      </c>
      <c r="H1216" s="201" t="s">
        <v>236</v>
      </c>
      <c r="I1216" s="202" t="s">
        <v>236</v>
      </c>
      <c r="J1216" s="202" t="s">
        <v>236</v>
      </c>
      <c r="K1216" s="203"/>
      <c r="L1216" s="203"/>
      <c r="M1216" s="203"/>
      <c r="N1216" s="203"/>
      <c r="O1216" s="203"/>
      <c r="P1216" s="204"/>
      <c r="Q1216" s="205"/>
      <c r="R1216" s="198" t="s">
        <v>236</v>
      </c>
      <c r="S1216" s="206" t="str">
        <f t="shared" ca="1" si="57"/>
        <v/>
      </c>
      <c r="T1216" s="206" t="str">
        <f ca="1">IF(B1216="","",IF(ISERROR(MATCH($J1216,[3]SorP!$B$1:$B$6230,0)),"",INDIRECT("'SorP'!$A$"&amp;MATCH($J1216,[3]SorP!$B$1:$B$6230,0))))</f>
        <v/>
      </c>
      <c r="U1216" s="207"/>
      <c r="V1216" s="208" t="e">
        <f>IF(C1216="",NA(),IF(OR(C1216="Smelter not listed",C1216="Smelter not yet identified"),MATCH($B1216&amp;$D1216,'[3]Smelter Look-up'!$J:$J,0),MATCH($B1216&amp;$C1216,'[3]Smelter Look-up'!$J:$J,0)))</f>
        <v>#N/A</v>
      </c>
      <c r="X1216" s="83">
        <f t="shared" si="55"/>
        <v>0</v>
      </c>
      <c r="AB1216" s="84" t="str">
        <f t="shared" si="56"/>
        <v/>
      </c>
    </row>
    <row r="1217" spans="1:28" s="83" customFormat="1" ht="20.25" customHeight="1">
      <c r="A1217" s="206"/>
      <c r="B1217" s="198" t="s">
        <v>236</v>
      </c>
      <c r="C1217" s="199" t="s">
        <v>236</v>
      </c>
      <c r="D1217" s="200"/>
      <c r="E1217" s="198" t="s">
        <v>236</v>
      </c>
      <c r="F1217" s="198" t="s">
        <v>236</v>
      </c>
      <c r="G1217" s="198" t="s">
        <v>236</v>
      </c>
      <c r="H1217" s="201" t="s">
        <v>236</v>
      </c>
      <c r="I1217" s="202" t="s">
        <v>236</v>
      </c>
      <c r="J1217" s="202" t="s">
        <v>236</v>
      </c>
      <c r="K1217" s="203"/>
      <c r="L1217" s="203"/>
      <c r="M1217" s="203"/>
      <c r="N1217" s="203"/>
      <c r="O1217" s="203"/>
      <c r="P1217" s="204"/>
      <c r="Q1217" s="205"/>
      <c r="R1217" s="198" t="s">
        <v>236</v>
      </c>
      <c r="S1217" s="206" t="str">
        <f t="shared" ca="1" si="57"/>
        <v/>
      </c>
      <c r="T1217" s="206" t="str">
        <f ca="1">IF(B1217="","",IF(ISERROR(MATCH($J1217,[3]SorP!$B$1:$B$6230,0)),"",INDIRECT("'SorP'!$A$"&amp;MATCH($J1217,[3]SorP!$B$1:$B$6230,0))))</f>
        <v/>
      </c>
      <c r="U1217" s="207"/>
      <c r="V1217" s="208" t="e">
        <f>IF(C1217="",NA(),IF(OR(C1217="Smelter not listed",C1217="Smelter not yet identified"),MATCH($B1217&amp;$D1217,'[3]Smelter Look-up'!$J:$J,0),MATCH($B1217&amp;$C1217,'[3]Smelter Look-up'!$J:$J,0)))</f>
        <v>#N/A</v>
      </c>
      <c r="X1217" s="83">
        <f t="shared" si="55"/>
        <v>0</v>
      </c>
      <c r="AB1217" s="84" t="str">
        <f t="shared" si="56"/>
        <v/>
      </c>
    </row>
    <row r="1218" spans="1:28" s="83" customFormat="1" ht="20.25" customHeight="1">
      <c r="A1218" s="206"/>
      <c r="B1218" s="198" t="s">
        <v>236</v>
      </c>
      <c r="C1218" s="199" t="s">
        <v>236</v>
      </c>
      <c r="D1218" s="200"/>
      <c r="E1218" s="198" t="s">
        <v>236</v>
      </c>
      <c r="F1218" s="198" t="s">
        <v>236</v>
      </c>
      <c r="G1218" s="198" t="s">
        <v>236</v>
      </c>
      <c r="H1218" s="201" t="s">
        <v>236</v>
      </c>
      <c r="I1218" s="202" t="s">
        <v>236</v>
      </c>
      <c r="J1218" s="202" t="s">
        <v>236</v>
      </c>
      <c r="K1218" s="203"/>
      <c r="L1218" s="203"/>
      <c r="M1218" s="203"/>
      <c r="N1218" s="203"/>
      <c r="O1218" s="203"/>
      <c r="P1218" s="204"/>
      <c r="Q1218" s="205"/>
      <c r="R1218" s="198" t="s">
        <v>236</v>
      </c>
      <c r="S1218" s="206" t="str">
        <f t="shared" ca="1" si="57"/>
        <v/>
      </c>
      <c r="T1218" s="206" t="str">
        <f ca="1">IF(B1218="","",IF(ISERROR(MATCH($J1218,[3]SorP!$B$1:$B$6230,0)),"",INDIRECT("'SorP'!$A$"&amp;MATCH($J1218,[3]SorP!$B$1:$B$6230,0))))</f>
        <v/>
      </c>
      <c r="U1218" s="207"/>
      <c r="V1218" s="208" t="e">
        <f>IF(C1218="",NA(),IF(OR(C1218="Smelter not listed",C1218="Smelter not yet identified"),MATCH($B1218&amp;$D1218,'[3]Smelter Look-up'!$J:$J,0),MATCH($B1218&amp;$C1218,'[3]Smelter Look-up'!$J:$J,0)))</f>
        <v>#N/A</v>
      </c>
      <c r="X1218" s="83">
        <f t="shared" si="55"/>
        <v>0</v>
      </c>
      <c r="AB1218" s="84" t="str">
        <f t="shared" si="56"/>
        <v/>
      </c>
    </row>
    <row r="1219" spans="1:28" s="83" customFormat="1" ht="20.25" customHeight="1">
      <c r="A1219" s="206"/>
      <c r="B1219" s="198" t="s">
        <v>236</v>
      </c>
      <c r="C1219" s="199" t="s">
        <v>236</v>
      </c>
      <c r="D1219" s="200"/>
      <c r="E1219" s="198" t="s">
        <v>236</v>
      </c>
      <c r="F1219" s="198" t="s">
        <v>236</v>
      </c>
      <c r="G1219" s="198" t="s">
        <v>236</v>
      </c>
      <c r="H1219" s="201" t="s">
        <v>236</v>
      </c>
      <c r="I1219" s="202" t="s">
        <v>236</v>
      </c>
      <c r="J1219" s="202" t="s">
        <v>236</v>
      </c>
      <c r="K1219" s="203"/>
      <c r="L1219" s="203"/>
      <c r="M1219" s="203"/>
      <c r="N1219" s="203"/>
      <c r="O1219" s="203"/>
      <c r="P1219" s="204"/>
      <c r="Q1219" s="205"/>
      <c r="R1219" s="198" t="s">
        <v>236</v>
      </c>
      <c r="S1219" s="206" t="str">
        <f t="shared" ca="1" si="57"/>
        <v/>
      </c>
      <c r="T1219" s="206" t="str">
        <f ca="1">IF(B1219="","",IF(ISERROR(MATCH($J1219,[3]SorP!$B$1:$B$6230,0)),"",INDIRECT("'SorP'!$A$"&amp;MATCH($J1219,[3]SorP!$B$1:$B$6230,0))))</f>
        <v/>
      </c>
      <c r="U1219" s="207"/>
      <c r="V1219" s="208" t="e">
        <f>IF(C1219="",NA(),IF(OR(C1219="Smelter not listed",C1219="Smelter not yet identified"),MATCH($B1219&amp;$D1219,'[3]Smelter Look-up'!$J:$J,0),MATCH($B1219&amp;$C1219,'[3]Smelter Look-up'!$J:$J,0)))</f>
        <v>#N/A</v>
      </c>
      <c r="X1219" s="83">
        <f t="shared" si="55"/>
        <v>0</v>
      </c>
      <c r="AB1219" s="84" t="str">
        <f t="shared" si="56"/>
        <v/>
      </c>
    </row>
    <row r="1220" spans="1:28" s="83" customFormat="1" ht="20.25" customHeight="1">
      <c r="A1220" s="206"/>
      <c r="B1220" s="198" t="s">
        <v>236</v>
      </c>
      <c r="C1220" s="199" t="s">
        <v>236</v>
      </c>
      <c r="D1220" s="200"/>
      <c r="E1220" s="198" t="s">
        <v>236</v>
      </c>
      <c r="F1220" s="198" t="s">
        <v>236</v>
      </c>
      <c r="G1220" s="198" t="s">
        <v>236</v>
      </c>
      <c r="H1220" s="201" t="s">
        <v>236</v>
      </c>
      <c r="I1220" s="202" t="s">
        <v>236</v>
      </c>
      <c r="J1220" s="202" t="s">
        <v>236</v>
      </c>
      <c r="K1220" s="203"/>
      <c r="L1220" s="203"/>
      <c r="M1220" s="203"/>
      <c r="N1220" s="203"/>
      <c r="O1220" s="203"/>
      <c r="P1220" s="204"/>
      <c r="Q1220" s="205"/>
      <c r="R1220" s="198" t="s">
        <v>236</v>
      </c>
      <c r="S1220" s="206" t="str">
        <f t="shared" ca="1" si="57"/>
        <v/>
      </c>
      <c r="T1220" s="206" t="str">
        <f ca="1">IF(B1220="","",IF(ISERROR(MATCH($J1220,[3]SorP!$B$1:$B$6230,0)),"",INDIRECT("'SorP'!$A$"&amp;MATCH($J1220,[3]SorP!$B$1:$B$6230,0))))</f>
        <v/>
      </c>
      <c r="U1220" s="207"/>
      <c r="V1220" s="208" t="e">
        <f>IF(C1220="",NA(),IF(OR(C1220="Smelter not listed",C1220="Smelter not yet identified"),MATCH($B1220&amp;$D1220,'[3]Smelter Look-up'!$J:$J,0),MATCH($B1220&amp;$C1220,'[3]Smelter Look-up'!$J:$J,0)))</f>
        <v>#N/A</v>
      </c>
      <c r="X1220" s="83">
        <f t="shared" si="55"/>
        <v>0</v>
      </c>
      <c r="AB1220" s="84" t="str">
        <f t="shared" si="56"/>
        <v/>
      </c>
    </row>
    <row r="1221" spans="1:28" s="83" customFormat="1" ht="20.25" customHeight="1">
      <c r="A1221" s="206"/>
      <c r="B1221" s="198" t="s">
        <v>236</v>
      </c>
      <c r="C1221" s="199" t="s">
        <v>236</v>
      </c>
      <c r="D1221" s="200"/>
      <c r="E1221" s="198" t="s">
        <v>236</v>
      </c>
      <c r="F1221" s="198" t="s">
        <v>236</v>
      </c>
      <c r="G1221" s="198" t="s">
        <v>236</v>
      </c>
      <c r="H1221" s="201" t="s">
        <v>236</v>
      </c>
      <c r="I1221" s="202" t="s">
        <v>236</v>
      </c>
      <c r="J1221" s="202" t="s">
        <v>236</v>
      </c>
      <c r="K1221" s="203"/>
      <c r="L1221" s="203"/>
      <c r="M1221" s="203"/>
      <c r="N1221" s="203"/>
      <c r="O1221" s="203"/>
      <c r="P1221" s="204"/>
      <c r="Q1221" s="205"/>
      <c r="R1221" s="198" t="s">
        <v>236</v>
      </c>
      <c r="S1221" s="206" t="str">
        <f t="shared" ca="1" si="57"/>
        <v/>
      </c>
      <c r="T1221" s="206" t="str">
        <f ca="1">IF(B1221="","",IF(ISERROR(MATCH($J1221,[3]SorP!$B$1:$B$6230,0)),"",INDIRECT("'SorP'!$A$"&amp;MATCH($J1221,[3]SorP!$B$1:$B$6230,0))))</f>
        <v/>
      </c>
      <c r="U1221" s="207"/>
      <c r="V1221" s="208" t="e">
        <f>IF(C1221="",NA(),IF(OR(C1221="Smelter not listed",C1221="Smelter not yet identified"),MATCH($B1221&amp;$D1221,'[3]Smelter Look-up'!$J:$J,0),MATCH($B1221&amp;$C1221,'[3]Smelter Look-up'!$J:$J,0)))</f>
        <v>#N/A</v>
      </c>
      <c r="X1221" s="83">
        <f t="shared" ref="X1221:X1284" si="58">IF(AND(C1221="Smelter not listed",OR(LEN(D1221)=0,LEN(E1221)=0)),1,0)</f>
        <v>0</v>
      </c>
      <c r="AB1221" s="84" t="str">
        <f t="shared" ref="AB1221:AB1284" si="59">B1221&amp;C1221</f>
        <v/>
      </c>
    </row>
    <row r="1222" spans="1:28" s="83" customFormat="1" ht="20.25" customHeight="1">
      <c r="A1222" s="206"/>
      <c r="B1222" s="198" t="s">
        <v>236</v>
      </c>
      <c r="C1222" s="199" t="s">
        <v>236</v>
      </c>
      <c r="D1222" s="200"/>
      <c r="E1222" s="198" t="s">
        <v>236</v>
      </c>
      <c r="F1222" s="198" t="s">
        <v>236</v>
      </c>
      <c r="G1222" s="198" t="s">
        <v>236</v>
      </c>
      <c r="H1222" s="201" t="s">
        <v>236</v>
      </c>
      <c r="I1222" s="202" t="s">
        <v>236</v>
      </c>
      <c r="J1222" s="202" t="s">
        <v>236</v>
      </c>
      <c r="K1222" s="203"/>
      <c r="L1222" s="203"/>
      <c r="M1222" s="203"/>
      <c r="N1222" s="203"/>
      <c r="O1222" s="203"/>
      <c r="P1222" s="204"/>
      <c r="Q1222" s="205"/>
      <c r="R1222" s="198" t="s">
        <v>236</v>
      </c>
      <c r="S1222" s="206" t="str">
        <f t="shared" ca="1" si="57"/>
        <v/>
      </c>
      <c r="T1222" s="206" t="str">
        <f ca="1">IF(B1222="","",IF(ISERROR(MATCH($J1222,[3]SorP!$B$1:$B$6230,0)),"",INDIRECT("'SorP'!$A$"&amp;MATCH($J1222,[3]SorP!$B$1:$B$6230,0))))</f>
        <v/>
      </c>
      <c r="U1222" s="207"/>
      <c r="V1222" s="208" t="e">
        <f>IF(C1222="",NA(),IF(OR(C1222="Smelter not listed",C1222="Smelter not yet identified"),MATCH($B1222&amp;$D1222,'[3]Smelter Look-up'!$J:$J,0),MATCH($B1222&amp;$C1222,'[3]Smelter Look-up'!$J:$J,0)))</f>
        <v>#N/A</v>
      </c>
      <c r="X1222" s="83">
        <f t="shared" si="58"/>
        <v>0</v>
      </c>
      <c r="AB1222" s="84" t="str">
        <f t="shared" si="59"/>
        <v/>
      </c>
    </row>
    <row r="1223" spans="1:28" s="83" customFormat="1" ht="20.25" customHeight="1">
      <c r="A1223" s="206"/>
      <c r="B1223" s="198" t="s">
        <v>236</v>
      </c>
      <c r="C1223" s="199" t="s">
        <v>236</v>
      </c>
      <c r="D1223" s="200"/>
      <c r="E1223" s="198" t="s">
        <v>236</v>
      </c>
      <c r="F1223" s="198" t="s">
        <v>236</v>
      </c>
      <c r="G1223" s="198" t="s">
        <v>236</v>
      </c>
      <c r="H1223" s="201" t="s">
        <v>236</v>
      </c>
      <c r="I1223" s="202" t="s">
        <v>236</v>
      </c>
      <c r="J1223" s="202" t="s">
        <v>236</v>
      </c>
      <c r="K1223" s="203"/>
      <c r="L1223" s="203"/>
      <c r="M1223" s="203"/>
      <c r="N1223" s="203"/>
      <c r="O1223" s="203"/>
      <c r="P1223" s="204"/>
      <c r="Q1223" s="205"/>
      <c r="R1223" s="198" t="s">
        <v>236</v>
      </c>
      <c r="S1223" s="206" t="str">
        <f t="shared" ca="1" si="57"/>
        <v/>
      </c>
      <c r="T1223" s="206" t="str">
        <f ca="1">IF(B1223="","",IF(ISERROR(MATCH($J1223,[3]SorP!$B$1:$B$6230,0)),"",INDIRECT("'SorP'!$A$"&amp;MATCH($J1223,[3]SorP!$B$1:$B$6230,0))))</f>
        <v/>
      </c>
      <c r="U1223" s="207"/>
      <c r="V1223" s="208" t="e">
        <f>IF(C1223="",NA(),IF(OR(C1223="Smelter not listed",C1223="Smelter not yet identified"),MATCH($B1223&amp;$D1223,'[3]Smelter Look-up'!$J:$J,0),MATCH($B1223&amp;$C1223,'[3]Smelter Look-up'!$J:$J,0)))</f>
        <v>#N/A</v>
      </c>
      <c r="X1223" s="83">
        <f t="shared" si="58"/>
        <v>0</v>
      </c>
      <c r="AB1223" s="84" t="str">
        <f t="shared" si="59"/>
        <v/>
      </c>
    </row>
    <row r="1224" spans="1:28" s="83" customFormat="1" ht="20.25" customHeight="1">
      <c r="A1224" s="206"/>
      <c r="B1224" s="198" t="s">
        <v>236</v>
      </c>
      <c r="C1224" s="199" t="s">
        <v>236</v>
      </c>
      <c r="D1224" s="200"/>
      <c r="E1224" s="198" t="s">
        <v>236</v>
      </c>
      <c r="F1224" s="198" t="s">
        <v>236</v>
      </c>
      <c r="G1224" s="198" t="s">
        <v>236</v>
      </c>
      <c r="H1224" s="201" t="s">
        <v>236</v>
      </c>
      <c r="I1224" s="202" t="s">
        <v>236</v>
      </c>
      <c r="J1224" s="202" t="s">
        <v>236</v>
      </c>
      <c r="K1224" s="203"/>
      <c r="L1224" s="203"/>
      <c r="M1224" s="203"/>
      <c r="N1224" s="203"/>
      <c r="O1224" s="203"/>
      <c r="P1224" s="204"/>
      <c r="Q1224" s="205"/>
      <c r="R1224" s="198" t="s">
        <v>236</v>
      </c>
      <c r="S1224" s="206" t="str">
        <f t="shared" ca="1" si="57"/>
        <v/>
      </c>
      <c r="T1224" s="206" t="str">
        <f ca="1">IF(B1224="","",IF(ISERROR(MATCH($J1224,[3]SorP!$B$1:$B$6230,0)),"",INDIRECT("'SorP'!$A$"&amp;MATCH($J1224,[3]SorP!$B$1:$B$6230,0))))</f>
        <v/>
      </c>
      <c r="U1224" s="207"/>
      <c r="V1224" s="208" t="e">
        <f>IF(C1224="",NA(),IF(OR(C1224="Smelter not listed",C1224="Smelter not yet identified"),MATCH($B1224&amp;$D1224,'[3]Smelter Look-up'!$J:$J,0),MATCH($B1224&amp;$C1224,'[3]Smelter Look-up'!$J:$J,0)))</f>
        <v>#N/A</v>
      </c>
      <c r="X1224" s="83">
        <f t="shared" si="58"/>
        <v>0</v>
      </c>
      <c r="AB1224" s="84" t="str">
        <f t="shared" si="59"/>
        <v/>
      </c>
    </row>
    <row r="1225" spans="1:28" s="83" customFormat="1" ht="20.25" customHeight="1">
      <c r="A1225" s="206"/>
      <c r="B1225" s="198" t="s">
        <v>236</v>
      </c>
      <c r="C1225" s="199" t="s">
        <v>236</v>
      </c>
      <c r="D1225" s="200"/>
      <c r="E1225" s="198" t="s">
        <v>236</v>
      </c>
      <c r="F1225" s="198" t="s">
        <v>236</v>
      </c>
      <c r="G1225" s="198" t="s">
        <v>236</v>
      </c>
      <c r="H1225" s="201" t="s">
        <v>236</v>
      </c>
      <c r="I1225" s="202" t="s">
        <v>236</v>
      </c>
      <c r="J1225" s="202" t="s">
        <v>236</v>
      </c>
      <c r="K1225" s="203"/>
      <c r="L1225" s="203"/>
      <c r="M1225" s="203"/>
      <c r="N1225" s="203"/>
      <c r="O1225" s="203"/>
      <c r="P1225" s="204"/>
      <c r="Q1225" s="205"/>
      <c r="R1225" s="198" t="s">
        <v>236</v>
      </c>
      <c r="S1225" s="206" t="str">
        <f t="shared" ca="1" si="57"/>
        <v/>
      </c>
      <c r="T1225" s="206" t="str">
        <f ca="1">IF(B1225="","",IF(ISERROR(MATCH($J1225,[3]SorP!$B$1:$B$6230,0)),"",INDIRECT("'SorP'!$A$"&amp;MATCH($J1225,[3]SorP!$B$1:$B$6230,0))))</f>
        <v/>
      </c>
      <c r="U1225" s="207"/>
      <c r="V1225" s="208" t="e">
        <f>IF(C1225="",NA(),IF(OR(C1225="Smelter not listed",C1225="Smelter not yet identified"),MATCH($B1225&amp;$D1225,'[3]Smelter Look-up'!$J:$J,0),MATCH($B1225&amp;$C1225,'[3]Smelter Look-up'!$J:$J,0)))</f>
        <v>#N/A</v>
      </c>
      <c r="X1225" s="83">
        <f t="shared" si="58"/>
        <v>0</v>
      </c>
      <c r="AB1225" s="84" t="str">
        <f t="shared" si="59"/>
        <v/>
      </c>
    </row>
    <row r="1226" spans="1:28" s="83" customFormat="1" ht="20.25" customHeight="1">
      <c r="A1226" s="206"/>
      <c r="B1226" s="198" t="s">
        <v>236</v>
      </c>
      <c r="C1226" s="199" t="s">
        <v>236</v>
      </c>
      <c r="D1226" s="200"/>
      <c r="E1226" s="198" t="s">
        <v>236</v>
      </c>
      <c r="F1226" s="198" t="s">
        <v>236</v>
      </c>
      <c r="G1226" s="198" t="s">
        <v>236</v>
      </c>
      <c r="H1226" s="201" t="s">
        <v>236</v>
      </c>
      <c r="I1226" s="202" t="s">
        <v>236</v>
      </c>
      <c r="J1226" s="202" t="s">
        <v>236</v>
      </c>
      <c r="K1226" s="203"/>
      <c r="L1226" s="203"/>
      <c r="M1226" s="203"/>
      <c r="N1226" s="203"/>
      <c r="O1226" s="203"/>
      <c r="P1226" s="204"/>
      <c r="Q1226" s="205"/>
      <c r="R1226" s="198" t="s">
        <v>236</v>
      </c>
      <c r="S1226" s="206" t="str">
        <f t="shared" ca="1" si="57"/>
        <v/>
      </c>
      <c r="T1226" s="206" t="str">
        <f ca="1">IF(B1226="","",IF(ISERROR(MATCH($J1226,[3]SorP!$B$1:$B$6230,0)),"",INDIRECT("'SorP'!$A$"&amp;MATCH($J1226,[3]SorP!$B$1:$B$6230,0))))</f>
        <v/>
      </c>
      <c r="U1226" s="207"/>
      <c r="V1226" s="208" t="e">
        <f>IF(C1226="",NA(),IF(OR(C1226="Smelter not listed",C1226="Smelter not yet identified"),MATCH($B1226&amp;$D1226,'[3]Smelter Look-up'!$J:$J,0),MATCH($B1226&amp;$C1226,'[3]Smelter Look-up'!$J:$J,0)))</f>
        <v>#N/A</v>
      </c>
      <c r="X1226" s="83">
        <f t="shared" si="58"/>
        <v>0</v>
      </c>
      <c r="AB1226" s="84" t="str">
        <f t="shared" si="59"/>
        <v/>
      </c>
    </row>
    <row r="1227" spans="1:28" s="83" customFormat="1" ht="20.25" customHeight="1">
      <c r="A1227" s="206"/>
      <c r="B1227" s="198" t="s">
        <v>236</v>
      </c>
      <c r="C1227" s="199" t="s">
        <v>236</v>
      </c>
      <c r="D1227" s="200"/>
      <c r="E1227" s="198" t="s">
        <v>236</v>
      </c>
      <c r="F1227" s="198" t="s">
        <v>236</v>
      </c>
      <c r="G1227" s="198" t="s">
        <v>236</v>
      </c>
      <c r="H1227" s="201" t="s">
        <v>236</v>
      </c>
      <c r="I1227" s="202" t="s">
        <v>236</v>
      </c>
      <c r="J1227" s="202" t="s">
        <v>236</v>
      </c>
      <c r="K1227" s="203"/>
      <c r="L1227" s="203"/>
      <c r="M1227" s="203"/>
      <c r="N1227" s="203"/>
      <c r="O1227" s="203"/>
      <c r="P1227" s="204"/>
      <c r="Q1227" s="205"/>
      <c r="R1227" s="198" t="s">
        <v>236</v>
      </c>
      <c r="S1227" s="206" t="str">
        <f t="shared" ca="1" si="57"/>
        <v/>
      </c>
      <c r="T1227" s="206" t="str">
        <f ca="1">IF(B1227="","",IF(ISERROR(MATCH($J1227,[3]SorP!$B$1:$B$6230,0)),"",INDIRECT("'SorP'!$A$"&amp;MATCH($J1227,[3]SorP!$B$1:$B$6230,0))))</f>
        <v/>
      </c>
      <c r="U1227" s="207"/>
      <c r="V1227" s="208" t="e">
        <f>IF(C1227="",NA(),IF(OR(C1227="Smelter not listed",C1227="Smelter not yet identified"),MATCH($B1227&amp;$D1227,'[3]Smelter Look-up'!$J:$J,0),MATCH($B1227&amp;$C1227,'[3]Smelter Look-up'!$J:$J,0)))</f>
        <v>#N/A</v>
      </c>
      <c r="X1227" s="83">
        <f t="shared" si="58"/>
        <v>0</v>
      </c>
      <c r="AB1227" s="84" t="str">
        <f t="shared" si="59"/>
        <v/>
      </c>
    </row>
    <row r="1228" spans="1:28" s="83" customFormat="1" ht="20.25" customHeight="1">
      <c r="A1228" s="206"/>
      <c r="B1228" s="198" t="s">
        <v>236</v>
      </c>
      <c r="C1228" s="199" t="s">
        <v>236</v>
      </c>
      <c r="D1228" s="200"/>
      <c r="E1228" s="198" t="s">
        <v>236</v>
      </c>
      <c r="F1228" s="198" t="s">
        <v>236</v>
      </c>
      <c r="G1228" s="198" t="s">
        <v>236</v>
      </c>
      <c r="H1228" s="201" t="s">
        <v>236</v>
      </c>
      <c r="I1228" s="202" t="s">
        <v>236</v>
      </c>
      <c r="J1228" s="202" t="s">
        <v>236</v>
      </c>
      <c r="K1228" s="203"/>
      <c r="L1228" s="203"/>
      <c r="M1228" s="203"/>
      <c r="N1228" s="203"/>
      <c r="O1228" s="203"/>
      <c r="P1228" s="204"/>
      <c r="Q1228" s="205"/>
      <c r="R1228" s="198" t="s">
        <v>236</v>
      </c>
      <c r="S1228" s="206" t="str">
        <f t="shared" ca="1" si="57"/>
        <v/>
      </c>
      <c r="T1228" s="206" t="str">
        <f ca="1">IF(B1228="","",IF(ISERROR(MATCH($J1228,[3]SorP!$B$1:$B$6230,0)),"",INDIRECT("'SorP'!$A$"&amp;MATCH($J1228,[3]SorP!$B$1:$B$6230,0))))</f>
        <v/>
      </c>
      <c r="U1228" s="207"/>
      <c r="V1228" s="208" t="e">
        <f>IF(C1228="",NA(),IF(OR(C1228="Smelter not listed",C1228="Smelter not yet identified"),MATCH($B1228&amp;$D1228,'[3]Smelter Look-up'!$J:$J,0),MATCH($B1228&amp;$C1228,'[3]Smelter Look-up'!$J:$J,0)))</f>
        <v>#N/A</v>
      </c>
      <c r="X1228" s="83">
        <f t="shared" si="58"/>
        <v>0</v>
      </c>
      <c r="AB1228" s="84" t="str">
        <f t="shared" si="59"/>
        <v/>
      </c>
    </row>
    <row r="1229" spans="1:28" s="83" customFormat="1" ht="20.25" customHeight="1">
      <c r="A1229" s="206"/>
      <c r="B1229" s="198" t="s">
        <v>236</v>
      </c>
      <c r="C1229" s="199" t="s">
        <v>236</v>
      </c>
      <c r="D1229" s="200"/>
      <c r="E1229" s="198" t="s">
        <v>236</v>
      </c>
      <c r="F1229" s="198" t="s">
        <v>236</v>
      </c>
      <c r="G1229" s="198" t="s">
        <v>236</v>
      </c>
      <c r="H1229" s="201" t="s">
        <v>236</v>
      </c>
      <c r="I1229" s="202" t="s">
        <v>236</v>
      </c>
      <c r="J1229" s="202" t="s">
        <v>236</v>
      </c>
      <c r="K1229" s="203"/>
      <c r="L1229" s="203"/>
      <c r="M1229" s="203"/>
      <c r="N1229" s="203"/>
      <c r="O1229" s="203"/>
      <c r="P1229" s="204"/>
      <c r="Q1229" s="205"/>
      <c r="R1229" s="198" t="s">
        <v>236</v>
      </c>
      <c r="S1229" s="206" t="str">
        <f t="shared" ca="1" si="57"/>
        <v/>
      </c>
      <c r="T1229" s="206" t="str">
        <f ca="1">IF(B1229="","",IF(ISERROR(MATCH($J1229,[3]SorP!$B$1:$B$6230,0)),"",INDIRECT("'SorP'!$A$"&amp;MATCH($J1229,[3]SorP!$B$1:$B$6230,0))))</f>
        <v/>
      </c>
      <c r="U1229" s="207"/>
      <c r="V1229" s="208" t="e">
        <f>IF(C1229="",NA(),IF(OR(C1229="Smelter not listed",C1229="Smelter not yet identified"),MATCH($B1229&amp;$D1229,'[3]Smelter Look-up'!$J:$J,0),MATCH($B1229&amp;$C1229,'[3]Smelter Look-up'!$J:$J,0)))</f>
        <v>#N/A</v>
      </c>
      <c r="X1229" s="83">
        <f t="shared" si="58"/>
        <v>0</v>
      </c>
      <c r="AB1229" s="84" t="str">
        <f t="shared" si="59"/>
        <v/>
      </c>
    </row>
    <row r="1230" spans="1:28" s="83" customFormat="1" ht="20.25" customHeight="1">
      <c r="A1230" s="206"/>
      <c r="B1230" s="198" t="s">
        <v>236</v>
      </c>
      <c r="C1230" s="199" t="s">
        <v>236</v>
      </c>
      <c r="D1230" s="200"/>
      <c r="E1230" s="198" t="s">
        <v>236</v>
      </c>
      <c r="F1230" s="198" t="s">
        <v>236</v>
      </c>
      <c r="G1230" s="198" t="s">
        <v>236</v>
      </c>
      <c r="H1230" s="201" t="s">
        <v>236</v>
      </c>
      <c r="I1230" s="202" t="s">
        <v>236</v>
      </c>
      <c r="J1230" s="202" t="s">
        <v>236</v>
      </c>
      <c r="K1230" s="203"/>
      <c r="L1230" s="203"/>
      <c r="M1230" s="203"/>
      <c r="N1230" s="203"/>
      <c r="O1230" s="203"/>
      <c r="P1230" s="204"/>
      <c r="Q1230" s="205"/>
      <c r="R1230" s="198" t="s">
        <v>236</v>
      </c>
      <c r="S1230" s="206" t="str">
        <f t="shared" ca="1" si="57"/>
        <v/>
      </c>
      <c r="T1230" s="206" t="str">
        <f ca="1">IF(B1230="","",IF(ISERROR(MATCH($J1230,[3]SorP!$B$1:$B$6230,0)),"",INDIRECT("'SorP'!$A$"&amp;MATCH($J1230,[3]SorP!$B$1:$B$6230,0))))</f>
        <v/>
      </c>
      <c r="U1230" s="207"/>
      <c r="V1230" s="208" t="e">
        <f>IF(C1230="",NA(),IF(OR(C1230="Smelter not listed",C1230="Smelter not yet identified"),MATCH($B1230&amp;$D1230,'[3]Smelter Look-up'!$J:$J,0),MATCH($B1230&amp;$C1230,'[3]Smelter Look-up'!$J:$J,0)))</f>
        <v>#N/A</v>
      </c>
      <c r="X1230" s="83">
        <f t="shared" si="58"/>
        <v>0</v>
      </c>
      <c r="AB1230" s="84" t="str">
        <f t="shared" si="59"/>
        <v/>
      </c>
    </row>
    <row r="1231" spans="1:28" s="83" customFormat="1" ht="20.25" customHeight="1">
      <c r="A1231" s="206"/>
      <c r="B1231" s="198" t="s">
        <v>236</v>
      </c>
      <c r="C1231" s="199" t="s">
        <v>236</v>
      </c>
      <c r="D1231" s="200"/>
      <c r="E1231" s="198" t="s">
        <v>236</v>
      </c>
      <c r="F1231" s="198" t="s">
        <v>236</v>
      </c>
      <c r="G1231" s="198" t="s">
        <v>236</v>
      </c>
      <c r="H1231" s="201" t="s">
        <v>236</v>
      </c>
      <c r="I1231" s="202" t="s">
        <v>236</v>
      </c>
      <c r="J1231" s="202" t="s">
        <v>236</v>
      </c>
      <c r="K1231" s="203"/>
      <c r="L1231" s="203"/>
      <c r="M1231" s="203"/>
      <c r="N1231" s="203"/>
      <c r="O1231" s="203"/>
      <c r="P1231" s="204"/>
      <c r="Q1231" s="205"/>
      <c r="R1231" s="198" t="s">
        <v>236</v>
      </c>
      <c r="S1231" s="206" t="str">
        <f t="shared" ca="1" si="57"/>
        <v/>
      </c>
      <c r="T1231" s="206" t="str">
        <f ca="1">IF(B1231="","",IF(ISERROR(MATCH($J1231,[3]SorP!$B$1:$B$6230,0)),"",INDIRECT("'SorP'!$A$"&amp;MATCH($J1231,[3]SorP!$B$1:$B$6230,0))))</f>
        <v/>
      </c>
      <c r="U1231" s="207"/>
      <c r="V1231" s="208" t="e">
        <f>IF(C1231="",NA(),IF(OR(C1231="Smelter not listed",C1231="Smelter not yet identified"),MATCH($B1231&amp;$D1231,'[3]Smelter Look-up'!$J:$J,0),MATCH($B1231&amp;$C1231,'[3]Smelter Look-up'!$J:$J,0)))</f>
        <v>#N/A</v>
      </c>
      <c r="X1231" s="83">
        <f t="shared" si="58"/>
        <v>0</v>
      </c>
      <c r="AB1231" s="84" t="str">
        <f t="shared" si="59"/>
        <v/>
      </c>
    </row>
    <row r="1232" spans="1:28" s="83" customFormat="1" ht="20.25" customHeight="1">
      <c r="A1232" s="206"/>
      <c r="B1232" s="198" t="s">
        <v>236</v>
      </c>
      <c r="C1232" s="199" t="s">
        <v>236</v>
      </c>
      <c r="D1232" s="200"/>
      <c r="E1232" s="198" t="s">
        <v>236</v>
      </c>
      <c r="F1232" s="198" t="s">
        <v>236</v>
      </c>
      <c r="G1232" s="198" t="s">
        <v>236</v>
      </c>
      <c r="H1232" s="201" t="s">
        <v>236</v>
      </c>
      <c r="I1232" s="202" t="s">
        <v>236</v>
      </c>
      <c r="J1232" s="202" t="s">
        <v>236</v>
      </c>
      <c r="K1232" s="203"/>
      <c r="L1232" s="203"/>
      <c r="M1232" s="203"/>
      <c r="N1232" s="203"/>
      <c r="O1232" s="203"/>
      <c r="P1232" s="204"/>
      <c r="Q1232" s="205"/>
      <c r="R1232" s="198" t="s">
        <v>236</v>
      </c>
      <c r="S1232" s="206" t="str">
        <f t="shared" ca="1" si="57"/>
        <v/>
      </c>
      <c r="T1232" s="206" t="str">
        <f ca="1">IF(B1232="","",IF(ISERROR(MATCH($J1232,[3]SorP!$B$1:$B$6230,0)),"",INDIRECT("'SorP'!$A$"&amp;MATCH($J1232,[3]SorP!$B$1:$B$6230,0))))</f>
        <v/>
      </c>
      <c r="U1232" s="207"/>
      <c r="V1232" s="208" t="e">
        <f>IF(C1232="",NA(),IF(OR(C1232="Smelter not listed",C1232="Smelter not yet identified"),MATCH($B1232&amp;$D1232,'[3]Smelter Look-up'!$J:$J,0),MATCH($B1232&amp;$C1232,'[3]Smelter Look-up'!$J:$J,0)))</f>
        <v>#N/A</v>
      </c>
      <c r="X1232" s="83">
        <f t="shared" si="58"/>
        <v>0</v>
      </c>
      <c r="AB1232" s="84" t="str">
        <f t="shared" si="59"/>
        <v/>
      </c>
    </row>
    <row r="1233" spans="1:28" s="83" customFormat="1" ht="20.25" customHeight="1">
      <c r="A1233" s="206"/>
      <c r="B1233" s="198" t="s">
        <v>236</v>
      </c>
      <c r="C1233" s="199" t="s">
        <v>236</v>
      </c>
      <c r="D1233" s="200"/>
      <c r="E1233" s="198" t="s">
        <v>236</v>
      </c>
      <c r="F1233" s="198" t="s">
        <v>236</v>
      </c>
      <c r="G1233" s="198" t="s">
        <v>236</v>
      </c>
      <c r="H1233" s="201" t="s">
        <v>236</v>
      </c>
      <c r="I1233" s="202" t="s">
        <v>236</v>
      </c>
      <c r="J1233" s="202" t="s">
        <v>236</v>
      </c>
      <c r="K1233" s="203"/>
      <c r="L1233" s="203"/>
      <c r="M1233" s="203"/>
      <c r="N1233" s="203"/>
      <c r="O1233" s="203"/>
      <c r="P1233" s="204"/>
      <c r="Q1233" s="205"/>
      <c r="R1233" s="198" t="s">
        <v>236</v>
      </c>
      <c r="S1233" s="206" t="str">
        <f t="shared" ca="1" si="57"/>
        <v/>
      </c>
      <c r="T1233" s="206" t="str">
        <f ca="1">IF(B1233="","",IF(ISERROR(MATCH($J1233,[3]SorP!$B$1:$B$6230,0)),"",INDIRECT("'SorP'!$A$"&amp;MATCH($J1233,[3]SorP!$B$1:$B$6230,0))))</f>
        <v/>
      </c>
      <c r="U1233" s="207"/>
      <c r="V1233" s="208" t="e">
        <f>IF(C1233="",NA(),IF(OR(C1233="Smelter not listed",C1233="Smelter not yet identified"),MATCH($B1233&amp;$D1233,'[3]Smelter Look-up'!$J:$J,0),MATCH($B1233&amp;$C1233,'[3]Smelter Look-up'!$J:$J,0)))</f>
        <v>#N/A</v>
      </c>
      <c r="X1233" s="83">
        <f t="shared" si="58"/>
        <v>0</v>
      </c>
      <c r="AB1233" s="84" t="str">
        <f t="shared" si="59"/>
        <v/>
      </c>
    </row>
    <row r="1234" spans="1:28" s="83" customFormat="1" ht="20.25" customHeight="1">
      <c r="A1234" s="206"/>
      <c r="B1234" s="198" t="s">
        <v>236</v>
      </c>
      <c r="C1234" s="199" t="s">
        <v>236</v>
      </c>
      <c r="D1234" s="200"/>
      <c r="E1234" s="198" t="s">
        <v>236</v>
      </c>
      <c r="F1234" s="198" t="s">
        <v>236</v>
      </c>
      <c r="G1234" s="198" t="s">
        <v>236</v>
      </c>
      <c r="H1234" s="201" t="s">
        <v>236</v>
      </c>
      <c r="I1234" s="202" t="s">
        <v>236</v>
      </c>
      <c r="J1234" s="202" t="s">
        <v>236</v>
      </c>
      <c r="K1234" s="203"/>
      <c r="L1234" s="203"/>
      <c r="M1234" s="203"/>
      <c r="N1234" s="203"/>
      <c r="O1234" s="203"/>
      <c r="P1234" s="204"/>
      <c r="Q1234" s="205"/>
      <c r="R1234" s="198" t="s">
        <v>236</v>
      </c>
      <c r="S1234" s="206" t="str">
        <f t="shared" ca="1" si="57"/>
        <v/>
      </c>
      <c r="T1234" s="206" t="str">
        <f ca="1">IF(B1234="","",IF(ISERROR(MATCH($J1234,[3]SorP!$B$1:$B$6230,0)),"",INDIRECT("'SorP'!$A$"&amp;MATCH($J1234,[3]SorP!$B$1:$B$6230,0))))</f>
        <v/>
      </c>
      <c r="U1234" s="207"/>
      <c r="V1234" s="208" t="e">
        <f>IF(C1234="",NA(),IF(OR(C1234="Smelter not listed",C1234="Smelter not yet identified"),MATCH($B1234&amp;$D1234,'[3]Smelter Look-up'!$J:$J,0),MATCH($B1234&amp;$C1234,'[3]Smelter Look-up'!$J:$J,0)))</f>
        <v>#N/A</v>
      </c>
      <c r="X1234" s="83">
        <f t="shared" si="58"/>
        <v>0</v>
      </c>
      <c r="AB1234" s="84" t="str">
        <f t="shared" si="59"/>
        <v/>
      </c>
    </row>
    <row r="1235" spans="1:28" s="83" customFormat="1" ht="20.25" customHeight="1">
      <c r="A1235" s="206"/>
      <c r="B1235" s="198" t="s">
        <v>236</v>
      </c>
      <c r="C1235" s="199" t="s">
        <v>236</v>
      </c>
      <c r="D1235" s="200"/>
      <c r="E1235" s="198" t="s">
        <v>236</v>
      </c>
      <c r="F1235" s="198" t="s">
        <v>236</v>
      </c>
      <c r="G1235" s="198" t="s">
        <v>236</v>
      </c>
      <c r="H1235" s="201" t="s">
        <v>236</v>
      </c>
      <c r="I1235" s="202" t="s">
        <v>236</v>
      </c>
      <c r="J1235" s="202" t="s">
        <v>236</v>
      </c>
      <c r="K1235" s="203"/>
      <c r="L1235" s="203"/>
      <c r="M1235" s="203"/>
      <c r="N1235" s="203"/>
      <c r="O1235" s="203"/>
      <c r="P1235" s="204"/>
      <c r="Q1235" s="205"/>
      <c r="R1235" s="198" t="s">
        <v>236</v>
      </c>
      <c r="S1235" s="206" t="str">
        <f t="shared" ca="1" si="57"/>
        <v/>
      </c>
      <c r="T1235" s="206" t="str">
        <f ca="1">IF(B1235="","",IF(ISERROR(MATCH($J1235,[3]SorP!$B$1:$B$6230,0)),"",INDIRECT("'SorP'!$A$"&amp;MATCH($J1235,[3]SorP!$B$1:$B$6230,0))))</f>
        <v/>
      </c>
      <c r="U1235" s="207"/>
      <c r="V1235" s="208" t="e">
        <f>IF(C1235="",NA(),IF(OR(C1235="Smelter not listed",C1235="Smelter not yet identified"),MATCH($B1235&amp;$D1235,'[3]Smelter Look-up'!$J:$J,0),MATCH($B1235&amp;$C1235,'[3]Smelter Look-up'!$J:$J,0)))</f>
        <v>#N/A</v>
      </c>
      <c r="X1235" s="83">
        <f t="shared" si="58"/>
        <v>0</v>
      </c>
      <c r="AB1235" s="84" t="str">
        <f t="shared" si="59"/>
        <v/>
      </c>
    </row>
    <row r="1236" spans="1:28" s="83" customFormat="1" ht="20.25" customHeight="1">
      <c r="A1236" s="206"/>
      <c r="B1236" s="198" t="s">
        <v>236</v>
      </c>
      <c r="C1236" s="199" t="s">
        <v>236</v>
      </c>
      <c r="D1236" s="200"/>
      <c r="E1236" s="198" t="s">
        <v>236</v>
      </c>
      <c r="F1236" s="198" t="s">
        <v>236</v>
      </c>
      <c r="G1236" s="198" t="s">
        <v>236</v>
      </c>
      <c r="H1236" s="201" t="s">
        <v>236</v>
      </c>
      <c r="I1236" s="202" t="s">
        <v>236</v>
      </c>
      <c r="J1236" s="202" t="s">
        <v>236</v>
      </c>
      <c r="K1236" s="203"/>
      <c r="L1236" s="203"/>
      <c r="M1236" s="203"/>
      <c r="N1236" s="203"/>
      <c r="O1236" s="203"/>
      <c r="P1236" s="204"/>
      <c r="Q1236" s="205"/>
      <c r="R1236" s="198" t="s">
        <v>236</v>
      </c>
      <c r="S1236" s="206" t="str">
        <f t="shared" ca="1" si="57"/>
        <v/>
      </c>
      <c r="T1236" s="206" t="str">
        <f ca="1">IF(B1236="","",IF(ISERROR(MATCH($J1236,[3]SorP!$B$1:$B$6230,0)),"",INDIRECT("'SorP'!$A$"&amp;MATCH($J1236,[3]SorP!$B$1:$B$6230,0))))</f>
        <v/>
      </c>
      <c r="U1236" s="207"/>
      <c r="V1236" s="208" t="e">
        <f>IF(C1236="",NA(),IF(OR(C1236="Smelter not listed",C1236="Smelter not yet identified"),MATCH($B1236&amp;$D1236,'[3]Smelter Look-up'!$J:$J,0),MATCH($B1236&amp;$C1236,'[3]Smelter Look-up'!$J:$J,0)))</f>
        <v>#N/A</v>
      </c>
      <c r="X1236" s="83">
        <f t="shared" si="58"/>
        <v>0</v>
      </c>
      <c r="AB1236" s="84" t="str">
        <f t="shared" si="59"/>
        <v/>
      </c>
    </row>
    <row r="1237" spans="1:28" s="83" customFormat="1" ht="20.25" customHeight="1">
      <c r="A1237" s="206"/>
      <c r="B1237" s="198" t="s">
        <v>236</v>
      </c>
      <c r="C1237" s="199" t="s">
        <v>236</v>
      </c>
      <c r="D1237" s="200"/>
      <c r="E1237" s="198" t="s">
        <v>236</v>
      </c>
      <c r="F1237" s="198" t="s">
        <v>236</v>
      </c>
      <c r="G1237" s="198" t="s">
        <v>236</v>
      </c>
      <c r="H1237" s="201" t="s">
        <v>236</v>
      </c>
      <c r="I1237" s="202" t="s">
        <v>236</v>
      </c>
      <c r="J1237" s="202" t="s">
        <v>236</v>
      </c>
      <c r="K1237" s="203"/>
      <c r="L1237" s="203"/>
      <c r="M1237" s="203"/>
      <c r="N1237" s="203"/>
      <c r="O1237" s="203"/>
      <c r="P1237" s="204"/>
      <c r="Q1237" s="205"/>
      <c r="R1237" s="198" t="s">
        <v>236</v>
      </c>
      <c r="S1237" s="206" t="str">
        <f t="shared" ca="1" si="57"/>
        <v/>
      </c>
      <c r="T1237" s="206" t="str">
        <f ca="1">IF(B1237="","",IF(ISERROR(MATCH($J1237,[3]SorP!$B$1:$B$6230,0)),"",INDIRECT("'SorP'!$A$"&amp;MATCH($J1237,[3]SorP!$B$1:$B$6230,0))))</f>
        <v/>
      </c>
      <c r="U1237" s="207"/>
      <c r="V1237" s="208" t="e">
        <f>IF(C1237="",NA(),IF(OR(C1237="Smelter not listed",C1237="Smelter not yet identified"),MATCH($B1237&amp;$D1237,'[3]Smelter Look-up'!$J:$J,0),MATCH($B1237&amp;$C1237,'[3]Smelter Look-up'!$J:$J,0)))</f>
        <v>#N/A</v>
      </c>
      <c r="X1237" s="83">
        <f t="shared" si="58"/>
        <v>0</v>
      </c>
      <c r="AB1237" s="84" t="str">
        <f t="shared" si="59"/>
        <v/>
      </c>
    </row>
    <row r="1238" spans="1:28" s="83" customFormat="1" ht="20.25" customHeight="1">
      <c r="A1238" s="206"/>
      <c r="B1238" s="198" t="s">
        <v>236</v>
      </c>
      <c r="C1238" s="199" t="s">
        <v>236</v>
      </c>
      <c r="D1238" s="200"/>
      <c r="E1238" s="198" t="s">
        <v>236</v>
      </c>
      <c r="F1238" s="198" t="s">
        <v>236</v>
      </c>
      <c r="G1238" s="198" t="s">
        <v>236</v>
      </c>
      <c r="H1238" s="201" t="s">
        <v>236</v>
      </c>
      <c r="I1238" s="202" t="s">
        <v>236</v>
      </c>
      <c r="J1238" s="202" t="s">
        <v>236</v>
      </c>
      <c r="K1238" s="203"/>
      <c r="L1238" s="203"/>
      <c r="M1238" s="203"/>
      <c r="N1238" s="203"/>
      <c r="O1238" s="203"/>
      <c r="P1238" s="204"/>
      <c r="Q1238" s="205"/>
      <c r="R1238" s="198" t="s">
        <v>236</v>
      </c>
      <c r="S1238" s="206" t="str">
        <f t="shared" ca="1" si="57"/>
        <v/>
      </c>
      <c r="T1238" s="206" t="str">
        <f ca="1">IF(B1238="","",IF(ISERROR(MATCH($J1238,[3]SorP!$B$1:$B$6230,0)),"",INDIRECT("'SorP'!$A$"&amp;MATCH($J1238,[3]SorP!$B$1:$B$6230,0))))</f>
        <v/>
      </c>
      <c r="U1238" s="207"/>
      <c r="V1238" s="208" t="e">
        <f>IF(C1238="",NA(),IF(OR(C1238="Smelter not listed",C1238="Smelter not yet identified"),MATCH($B1238&amp;$D1238,'[3]Smelter Look-up'!$J:$J,0),MATCH($B1238&amp;$C1238,'[3]Smelter Look-up'!$J:$J,0)))</f>
        <v>#N/A</v>
      </c>
      <c r="X1238" s="83">
        <f t="shared" si="58"/>
        <v>0</v>
      </c>
      <c r="AB1238" s="84" t="str">
        <f t="shared" si="59"/>
        <v/>
      </c>
    </row>
    <row r="1239" spans="1:28" s="83" customFormat="1" ht="20.25" customHeight="1">
      <c r="A1239" s="206"/>
      <c r="B1239" s="198" t="s">
        <v>236</v>
      </c>
      <c r="C1239" s="199" t="s">
        <v>236</v>
      </c>
      <c r="D1239" s="200"/>
      <c r="E1239" s="198" t="s">
        <v>236</v>
      </c>
      <c r="F1239" s="198" t="s">
        <v>236</v>
      </c>
      <c r="G1239" s="198" t="s">
        <v>236</v>
      </c>
      <c r="H1239" s="201" t="s">
        <v>236</v>
      </c>
      <c r="I1239" s="202" t="s">
        <v>236</v>
      </c>
      <c r="J1239" s="202" t="s">
        <v>236</v>
      </c>
      <c r="K1239" s="203"/>
      <c r="L1239" s="203"/>
      <c r="M1239" s="203"/>
      <c r="N1239" s="203"/>
      <c r="O1239" s="203"/>
      <c r="P1239" s="204"/>
      <c r="Q1239" s="205"/>
      <c r="R1239" s="198" t="s">
        <v>236</v>
      </c>
      <c r="S1239" s="206" t="str">
        <f t="shared" ca="1" si="57"/>
        <v/>
      </c>
      <c r="T1239" s="206" t="str">
        <f ca="1">IF(B1239="","",IF(ISERROR(MATCH($J1239,[3]SorP!$B$1:$B$6230,0)),"",INDIRECT("'SorP'!$A$"&amp;MATCH($J1239,[3]SorP!$B$1:$B$6230,0))))</f>
        <v/>
      </c>
      <c r="U1239" s="207"/>
      <c r="V1239" s="208" t="e">
        <f>IF(C1239="",NA(),IF(OR(C1239="Smelter not listed",C1239="Smelter not yet identified"),MATCH($B1239&amp;$D1239,'[3]Smelter Look-up'!$J:$J,0),MATCH($B1239&amp;$C1239,'[3]Smelter Look-up'!$J:$J,0)))</f>
        <v>#N/A</v>
      </c>
      <c r="X1239" s="83">
        <f t="shared" si="58"/>
        <v>0</v>
      </c>
      <c r="AB1239" s="84" t="str">
        <f t="shared" si="59"/>
        <v/>
      </c>
    </row>
    <row r="1240" spans="1:28" s="83" customFormat="1" ht="20.25" customHeight="1">
      <c r="A1240" s="206"/>
      <c r="B1240" s="198" t="s">
        <v>236</v>
      </c>
      <c r="C1240" s="199" t="s">
        <v>236</v>
      </c>
      <c r="D1240" s="200"/>
      <c r="E1240" s="198" t="s">
        <v>236</v>
      </c>
      <c r="F1240" s="198" t="s">
        <v>236</v>
      </c>
      <c r="G1240" s="198" t="s">
        <v>236</v>
      </c>
      <c r="H1240" s="201" t="s">
        <v>236</v>
      </c>
      <c r="I1240" s="202" t="s">
        <v>236</v>
      </c>
      <c r="J1240" s="202" t="s">
        <v>236</v>
      </c>
      <c r="K1240" s="203"/>
      <c r="L1240" s="203"/>
      <c r="M1240" s="203"/>
      <c r="N1240" s="203"/>
      <c r="O1240" s="203"/>
      <c r="P1240" s="204"/>
      <c r="Q1240" s="205"/>
      <c r="R1240" s="198" t="s">
        <v>236</v>
      </c>
      <c r="S1240" s="206" t="str">
        <f t="shared" ca="1" si="57"/>
        <v/>
      </c>
      <c r="T1240" s="206" t="str">
        <f ca="1">IF(B1240="","",IF(ISERROR(MATCH($J1240,[3]SorP!$B$1:$B$6230,0)),"",INDIRECT("'SorP'!$A$"&amp;MATCH($J1240,[3]SorP!$B$1:$B$6230,0))))</f>
        <v/>
      </c>
      <c r="U1240" s="207"/>
      <c r="V1240" s="208" t="e">
        <f>IF(C1240="",NA(),IF(OR(C1240="Smelter not listed",C1240="Smelter not yet identified"),MATCH($B1240&amp;$D1240,'[3]Smelter Look-up'!$J:$J,0),MATCH($B1240&amp;$C1240,'[3]Smelter Look-up'!$J:$J,0)))</f>
        <v>#N/A</v>
      </c>
      <c r="X1240" s="83">
        <f t="shared" si="58"/>
        <v>0</v>
      </c>
      <c r="AB1240" s="84" t="str">
        <f t="shared" si="59"/>
        <v/>
      </c>
    </row>
    <row r="1241" spans="1:28" s="83" customFormat="1" ht="20.25" customHeight="1">
      <c r="A1241" s="206"/>
      <c r="B1241" s="198" t="s">
        <v>236</v>
      </c>
      <c r="C1241" s="199" t="s">
        <v>236</v>
      </c>
      <c r="D1241" s="200"/>
      <c r="E1241" s="198" t="s">
        <v>236</v>
      </c>
      <c r="F1241" s="198" t="s">
        <v>236</v>
      </c>
      <c r="G1241" s="198" t="s">
        <v>236</v>
      </c>
      <c r="H1241" s="201" t="s">
        <v>236</v>
      </c>
      <c r="I1241" s="202" t="s">
        <v>236</v>
      </c>
      <c r="J1241" s="202" t="s">
        <v>236</v>
      </c>
      <c r="K1241" s="203"/>
      <c r="L1241" s="203"/>
      <c r="M1241" s="203"/>
      <c r="N1241" s="203"/>
      <c r="O1241" s="203"/>
      <c r="P1241" s="204"/>
      <c r="Q1241" s="205"/>
      <c r="R1241" s="198" t="s">
        <v>236</v>
      </c>
      <c r="S1241" s="206" t="str">
        <f t="shared" ca="1" si="57"/>
        <v/>
      </c>
      <c r="T1241" s="206" t="str">
        <f ca="1">IF(B1241="","",IF(ISERROR(MATCH($J1241,[3]SorP!$B$1:$B$6230,0)),"",INDIRECT("'SorP'!$A$"&amp;MATCH($J1241,[3]SorP!$B$1:$B$6230,0))))</f>
        <v/>
      </c>
      <c r="U1241" s="207"/>
      <c r="V1241" s="208" t="e">
        <f>IF(C1241="",NA(),IF(OR(C1241="Smelter not listed",C1241="Smelter not yet identified"),MATCH($B1241&amp;$D1241,'[3]Smelter Look-up'!$J:$J,0),MATCH($B1241&amp;$C1241,'[3]Smelter Look-up'!$J:$J,0)))</f>
        <v>#N/A</v>
      </c>
      <c r="X1241" s="83">
        <f t="shared" si="58"/>
        <v>0</v>
      </c>
      <c r="AB1241" s="84" t="str">
        <f t="shared" si="59"/>
        <v/>
      </c>
    </row>
    <row r="1242" spans="1:28" s="83" customFormat="1" ht="20.25" customHeight="1">
      <c r="A1242" s="206"/>
      <c r="B1242" s="198" t="s">
        <v>236</v>
      </c>
      <c r="C1242" s="199" t="s">
        <v>236</v>
      </c>
      <c r="D1242" s="200"/>
      <c r="E1242" s="198" t="s">
        <v>236</v>
      </c>
      <c r="F1242" s="198" t="s">
        <v>236</v>
      </c>
      <c r="G1242" s="198" t="s">
        <v>236</v>
      </c>
      <c r="H1242" s="201" t="s">
        <v>236</v>
      </c>
      <c r="I1242" s="202" t="s">
        <v>236</v>
      </c>
      <c r="J1242" s="202" t="s">
        <v>236</v>
      </c>
      <c r="K1242" s="203"/>
      <c r="L1242" s="203"/>
      <c r="M1242" s="203"/>
      <c r="N1242" s="203"/>
      <c r="O1242" s="203"/>
      <c r="P1242" s="204"/>
      <c r="Q1242" s="205"/>
      <c r="R1242" s="198" t="s">
        <v>236</v>
      </c>
      <c r="S1242" s="206" t="str">
        <f t="shared" ca="1" si="57"/>
        <v/>
      </c>
      <c r="T1242" s="206" t="str">
        <f ca="1">IF(B1242="","",IF(ISERROR(MATCH($J1242,[3]SorP!$B$1:$B$6230,0)),"",INDIRECT("'SorP'!$A$"&amp;MATCH($J1242,[3]SorP!$B$1:$B$6230,0))))</f>
        <v/>
      </c>
      <c r="U1242" s="207"/>
      <c r="V1242" s="208" t="e">
        <f>IF(C1242="",NA(),IF(OR(C1242="Smelter not listed",C1242="Smelter not yet identified"),MATCH($B1242&amp;$D1242,'[3]Smelter Look-up'!$J:$J,0),MATCH($B1242&amp;$C1242,'[3]Smelter Look-up'!$J:$J,0)))</f>
        <v>#N/A</v>
      </c>
      <c r="X1242" s="83">
        <f t="shared" si="58"/>
        <v>0</v>
      </c>
      <c r="AB1242" s="84" t="str">
        <f t="shared" si="59"/>
        <v/>
      </c>
    </row>
    <row r="1243" spans="1:28" s="83" customFormat="1" ht="20.25" customHeight="1">
      <c r="A1243" s="206"/>
      <c r="B1243" s="198" t="s">
        <v>236</v>
      </c>
      <c r="C1243" s="199" t="s">
        <v>236</v>
      </c>
      <c r="D1243" s="200"/>
      <c r="E1243" s="198" t="s">
        <v>236</v>
      </c>
      <c r="F1243" s="198" t="s">
        <v>236</v>
      </c>
      <c r="G1243" s="198" t="s">
        <v>236</v>
      </c>
      <c r="H1243" s="201" t="s">
        <v>236</v>
      </c>
      <c r="I1243" s="202" t="s">
        <v>236</v>
      </c>
      <c r="J1243" s="202" t="s">
        <v>236</v>
      </c>
      <c r="K1243" s="203"/>
      <c r="L1243" s="203"/>
      <c r="M1243" s="203"/>
      <c r="N1243" s="203"/>
      <c r="O1243" s="203"/>
      <c r="P1243" s="204"/>
      <c r="Q1243" s="205"/>
      <c r="R1243" s="198" t="s">
        <v>236</v>
      </c>
      <c r="S1243" s="206" t="str">
        <f t="shared" ca="1" si="57"/>
        <v/>
      </c>
      <c r="T1243" s="206" t="str">
        <f ca="1">IF(B1243="","",IF(ISERROR(MATCH($J1243,[3]SorP!$B$1:$B$6230,0)),"",INDIRECT("'SorP'!$A$"&amp;MATCH($J1243,[3]SorP!$B$1:$B$6230,0))))</f>
        <v/>
      </c>
      <c r="U1243" s="207"/>
      <c r="V1243" s="208" t="e">
        <f>IF(C1243="",NA(),IF(OR(C1243="Smelter not listed",C1243="Smelter not yet identified"),MATCH($B1243&amp;$D1243,'[3]Smelter Look-up'!$J:$J,0),MATCH($B1243&amp;$C1243,'[3]Smelter Look-up'!$J:$J,0)))</f>
        <v>#N/A</v>
      </c>
      <c r="X1243" s="83">
        <f t="shared" si="58"/>
        <v>0</v>
      </c>
      <c r="AB1243" s="84" t="str">
        <f t="shared" si="59"/>
        <v/>
      </c>
    </row>
    <row r="1244" spans="1:28" s="83" customFormat="1" ht="20.25" customHeight="1">
      <c r="A1244" s="206"/>
      <c r="B1244" s="198" t="s">
        <v>236</v>
      </c>
      <c r="C1244" s="199" t="s">
        <v>236</v>
      </c>
      <c r="D1244" s="200"/>
      <c r="E1244" s="198" t="s">
        <v>236</v>
      </c>
      <c r="F1244" s="198" t="s">
        <v>236</v>
      </c>
      <c r="G1244" s="198" t="s">
        <v>236</v>
      </c>
      <c r="H1244" s="201" t="s">
        <v>236</v>
      </c>
      <c r="I1244" s="202" t="s">
        <v>236</v>
      </c>
      <c r="J1244" s="202" t="s">
        <v>236</v>
      </c>
      <c r="K1244" s="203"/>
      <c r="L1244" s="203"/>
      <c r="M1244" s="203"/>
      <c r="N1244" s="203"/>
      <c r="O1244" s="203"/>
      <c r="P1244" s="204"/>
      <c r="Q1244" s="205"/>
      <c r="R1244" s="198" t="s">
        <v>236</v>
      </c>
      <c r="S1244" s="206" t="str">
        <f t="shared" ca="1" si="57"/>
        <v/>
      </c>
      <c r="T1244" s="206" t="str">
        <f ca="1">IF(B1244="","",IF(ISERROR(MATCH($J1244,[3]SorP!$B$1:$B$6230,0)),"",INDIRECT("'SorP'!$A$"&amp;MATCH($J1244,[3]SorP!$B$1:$B$6230,0))))</f>
        <v/>
      </c>
      <c r="U1244" s="207"/>
      <c r="V1244" s="208" t="e">
        <f>IF(C1244="",NA(),IF(OR(C1244="Smelter not listed",C1244="Smelter not yet identified"),MATCH($B1244&amp;$D1244,'[3]Smelter Look-up'!$J:$J,0),MATCH($B1244&amp;$C1244,'[3]Smelter Look-up'!$J:$J,0)))</f>
        <v>#N/A</v>
      </c>
      <c r="X1244" s="83">
        <f t="shared" si="58"/>
        <v>0</v>
      </c>
      <c r="AB1244" s="84" t="str">
        <f t="shared" si="59"/>
        <v/>
      </c>
    </row>
    <row r="1245" spans="1:28" s="83" customFormat="1" ht="20.25" customHeight="1">
      <c r="A1245" s="206"/>
      <c r="B1245" s="198" t="s">
        <v>236</v>
      </c>
      <c r="C1245" s="199" t="s">
        <v>236</v>
      </c>
      <c r="D1245" s="200"/>
      <c r="E1245" s="198" t="s">
        <v>236</v>
      </c>
      <c r="F1245" s="198" t="s">
        <v>236</v>
      </c>
      <c r="G1245" s="198" t="s">
        <v>236</v>
      </c>
      <c r="H1245" s="201" t="s">
        <v>236</v>
      </c>
      <c r="I1245" s="202" t="s">
        <v>236</v>
      </c>
      <c r="J1245" s="202" t="s">
        <v>236</v>
      </c>
      <c r="K1245" s="203"/>
      <c r="L1245" s="203"/>
      <c r="M1245" s="203"/>
      <c r="N1245" s="203"/>
      <c r="O1245" s="203"/>
      <c r="P1245" s="204"/>
      <c r="Q1245" s="205"/>
      <c r="R1245" s="198" t="s">
        <v>236</v>
      </c>
      <c r="S1245" s="206" t="str">
        <f t="shared" ca="1" si="57"/>
        <v/>
      </c>
      <c r="T1245" s="206" t="str">
        <f ca="1">IF(B1245="","",IF(ISERROR(MATCH($J1245,[3]SorP!$B$1:$B$6230,0)),"",INDIRECT("'SorP'!$A$"&amp;MATCH($J1245,[3]SorP!$B$1:$B$6230,0))))</f>
        <v/>
      </c>
      <c r="U1245" s="207"/>
      <c r="V1245" s="208" t="e">
        <f>IF(C1245="",NA(),IF(OR(C1245="Smelter not listed",C1245="Smelter not yet identified"),MATCH($B1245&amp;$D1245,'[3]Smelter Look-up'!$J:$J,0),MATCH($B1245&amp;$C1245,'[3]Smelter Look-up'!$J:$J,0)))</f>
        <v>#N/A</v>
      </c>
      <c r="X1245" s="83">
        <f t="shared" si="58"/>
        <v>0</v>
      </c>
      <c r="AB1245" s="84" t="str">
        <f t="shared" si="59"/>
        <v/>
      </c>
    </row>
    <row r="1246" spans="1:28" s="83" customFormat="1" ht="20.25" customHeight="1">
      <c r="A1246" s="206"/>
      <c r="B1246" s="198" t="s">
        <v>236</v>
      </c>
      <c r="C1246" s="199" t="s">
        <v>236</v>
      </c>
      <c r="D1246" s="200"/>
      <c r="E1246" s="198" t="s">
        <v>236</v>
      </c>
      <c r="F1246" s="198" t="s">
        <v>236</v>
      </c>
      <c r="G1246" s="198" t="s">
        <v>236</v>
      </c>
      <c r="H1246" s="201" t="s">
        <v>236</v>
      </c>
      <c r="I1246" s="202" t="s">
        <v>236</v>
      </c>
      <c r="J1246" s="202" t="s">
        <v>236</v>
      </c>
      <c r="K1246" s="203"/>
      <c r="L1246" s="203"/>
      <c r="M1246" s="203"/>
      <c r="N1246" s="203"/>
      <c r="O1246" s="203"/>
      <c r="P1246" s="204"/>
      <c r="Q1246" s="205"/>
      <c r="R1246" s="198" t="s">
        <v>236</v>
      </c>
      <c r="S1246" s="206" t="str">
        <f t="shared" ca="1" si="57"/>
        <v/>
      </c>
      <c r="T1246" s="206" t="str">
        <f ca="1">IF(B1246="","",IF(ISERROR(MATCH($J1246,[3]SorP!$B$1:$B$6230,0)),"",INDIRECT("'SorP'!$A$"&amp;MATCH($J1246,[3]SorP!$B$1:$B$6230,0))))</f>
        <v/>
      </c>
      <c r="U1246" s="207"/>
      <c r="V1246" s="208" t="e">
        <f>IF(C1246="",NA(),IF(OR(C1246="Smelter not listed",C1246="Smelter not yet identified"),MATCH($B1246&amp;$D1246,'[3]Smelter Look-up'!$J:$J,0),MATCH($B1246&amp;$C1246,'[3]Smelter Look-up'!$J:$J,0)))</f>
        <v>#N/A</v>
      </c>
      <c r="X1246" s="83">
        <f t="shared" si="58"/>
        <v>0</v>
      </c>
      <c r="AB1246" s="84" t="str">
        <f t="shared" si="59"/>
        <v/>
      </c>
    </row>
    <row r="1247" spans="1:28" s="83" customFormat="1" ht="20.25" customHeight="1">
      <c r="A1247" s="206"/>
      <c r="B1247" s="198" t="s">
        <v>236</v>
      </c>
      <c r="C1247" s="199" t="s">
        <v>236</v>
      </c>
      <c r="D1247" s="200"/>
      <c r="E1247" s="198" t="s">
        <v>236</v>
      </c>
      <c r="F1247" s="198" t="s">
        <v>236</v>
      </c>
      <c r="G1247" s="198" t="s">
        <v>236</v>
      </c>
      <c r="H1247" s="201" t="s">
        <v>236</v>
      </c>
      <c r="I1247" s="202" t="s">
        <v>236</v>
      </c>
      <c r="J1247" s="202" t="s">
        <v>236</v>
      </c>
      <c r="K1247" s="203"/>
      <c r="L1247" s="203"/>
      <c r="M1247" s="203"/>
      <c r="N1247" s="203"/>
      <c r="O1247" s="203"/>
      <c r="P1247" s="204"/>
      <c r="Q1247" s="205"/>
      <c r="R1247" s="198" t="s">
        <v>236</v>
      </c>
      <c r="S1247" s="206" t="str">
        <f t="shared" ca="1" si="57"/>
        <v/>
      </c>
      <c r="T1247" s="206" t="str">
        <f ca="1">IF(B1247="","",IF(ISERROR(MATCH($J1247,[3]SorP!$B$1:$B$6230,0)),"",INDIRECT("'SorP'!$A$"&amp;MATCH($J1247,[3]SorP!$B$1:$B$6230,0))))</f>
        <v/>
      </c>
      <c r="U1247" s="207"/>
      <c r="V1247" s="208" t="e">
        <f>IF(C1247="",NA(),IF(OR(C1247="Smelter not listed",C1247="Smelter not yet identified"),MATCH($B1247&amp;$D1247,'[3]Smelter Look-up'!$J:$J,0),MATCH($B1247&amp;$C1247,'[3]Smelter Look-up'!$J:$J,0)))</f>
        <v>#N/A</v>
      </c>
      <c r="X1247" s="83">
        <f t="shared" si="58"/>
        <v>0</v>
      </c>
      <c r="AB1247" s="84" t="str">
        <f t="shared" si="59"/>
        <v/>
      </c>
    </row>
    <row r="1248" spans="1:28" s="83" customFormat="1" ht="20.25" customHeight="1">
      <c r="A1248" s="206"/>
      <c r="B1248" s="198" t="s">
        <v>236</v>
      </c>
      <c r="C1248" s="199" t="s">
        <v>236</v>
      </c>
      <c r="D1248" s="200"/>
      <c r="E1248" s="198" t="s">
        <v>236</v>
      </c>
      <c r="F1248" s="198" t="s">
        <v>236</v>
      </c>
      <c r="G1248" s="198" t="s">
        <v>236</v>
      </c>
      <c r="H1248" s="201" t="s">
        <v>236</v>
      </c>
      <c r="I1248" s="202" t="s">
        <v>236</v>
      </c>
      <c r="J1248" s="202" t="s">
        <v>236</v>
      </c>
      <c r="K1248" s="203"/>
      <c r="L1248" s="203"/>
      <c r="M1248" s="203"/>
      <c r="N1248" s="203"/>
      <c r="O1248" s="203"/>
      <c r="P1248" s="204"/>
      <c r="Q1248" s="205"/>
      <c r="R1248" s="198" t="s">
        <v>236</v>
      </c>
      <c r="S1248" s="206" t="str">
        <f t="shared" ca="1" si="57"/>
        <v/>
      </c>
      <c r="T1248" s="206" t="str">
        <f ca="1">IF(B1248="","",IF(ISERROR(MATCH($J1248,[3]SorP!$B$1:$B$6230,0)),"",INDIRECT("'SorP'!$A$"&amp;MATCH($J1248,[3]SorP!$B$1:$B$6230,0))))</f>
        <v/>
      </c>
      <c r="U1248" s="207"/>
      <c r="V1248" s="208" t="e">
        <f>IF(C1248="",NA(),IF(OR(C1248="Smelter not listed",C1248="Smelter not yet identified"),MATCH($B1248&amp;$D1248,'[3]Smelter Look-up'!$J:$J,0),MATCH($B1248&amp;$C1248,'[3]Smelter Look-up'!$J:$J,0)))</f>
        <v>#N/A</v>
      </c>
      <c r="X1248" s="83">
        <f t="shared" si="58"/>
        <v>0</v>
      </c>
      <c r="AB1248" s="84" t="str">
        <f t="shared" si="59"/>
        <v/>
      </c>
    </row>
    <row r="1249" spans="1:28" s="83" customFormat="1" ht="20.25" customHeight="1">
      <c r="A1249" s="206"/>
      <c r="B1249" s="198" t="s">
        <v>236</v>
      </c>
      <c r="C1249" s="199" t="s">
        <v>236</v>
      </c>
      <c r="D1249" s="200"/>
      <c r="E1249" s="198" t="s">
        <v>236</v>
      </c>
      <c r="F1249" s="198" t="s">
        <v>236</v>
      </c>
      <c r="G1249" s="198" t="s">
        <v>236</v>
      </c>
      <c r="H1249" s="201" t="s">
        <v>236</v>
      </c>
      <c r="I1249" s="202" t="s">
        <v>236</v>
      </c>
      <c r="J1249" s="202" t="s">
        <v>236</v>
      </c>
      <c r="K1249" s="203"/>
      <c r="L1249" s="203"/>
      <c r="M1249" s="203"/>
      <c r="N1249" s="203"/>
      <c r="O1249" s="203"/>
      <c r="P1249" s="204"/>
      <c r="Q1249" s="205"/>
      <c r="R1249" s="198" t="s">
        <v>236</v>
      </c>
      <c r="S1249" s="206" t="str">
        <f t="shared" ca="1" si="57"/>
        <v/>
      </c>
      <c r="T1249" s="206" t="str">
        <f ca="1">IF(B1249="","",IF(ISERROR(MATCH($J1249,[3]SorP!$B$1:$B$6230,0)),"",INDIRECT("'SorP'!$A$"&amp;MATCH($J1249,[3]SorP!$B$1:$B$6230,0))))</f>
        <v/>
      </c>
      <c r="U1249" s="207"/>
      <c r="V1249" s="208" t="e">
        <f>IF(C1249="",NA(),IF(OR(C1249="Smelter not listed",C1249="Smelter not yet identified"),MATCH($B1249&amp;$D1249,'[3]Smelter Look-up'!$J:$J,0),MATCH($B1249&amp;$C1249,'[3]Smelter Look-up'!$J:$J,0)))</f>
        <v>#N/A</v>
      </c>
      <c r="X1249" s="83">
        <f t="shared" si="58"/>
        <v>0</v>
      </c>
      <c r="AB1249" s="84" t="str">
        <f t="shared" si="59"/>
        <v/>
      </c>
    </row>
    <row r="1250" spans="1:28" s="83" customFormat="1" ht="20.25" customHeight="1">
      <c r="A1250" s="206"/>
      <c r="B1250" s="198" t="s">
        <v>236</v>
      </c>
      <c r="C1250" s="199" t="s">
        <v>236</v>
      </c>
      <c r="D1250" s="200"/>
      <c r="E1250" s="198" t="s">
        <v>236</v>
      </c>
      <c r="F1250" s="198" t="s">
        <v>236</v>
      </c>
      <c r="G1250" s="198" t="s">
        <v>236</v>
      </c>
      <c r="H1250" s="201" t="s">
        <v>236</v>
      </c>
      <c r="I1250" s="202" t="s">
        <v>236</v>
      </c>
      <c r="J1250" s="202" t="s">
        <v>236</v>
      </c>
      <c r="K1250" s="203"/>
      <c r="L1250" s="203"/>
      <c r="M1250" s="203"/>
      <c r="N1250" s="203"/>
      <c r="O1250" s="203"/>
      <c r="P1250" s="204"/>
      <c r="Q1250" s="205"/>
      <c r="R1250" s="198" t="s">
        <v>236</v>
      </c>
      <c r="S1250" s="206" t="str">
        <f t="shared" ca="1" si="57"/>
        <v/>
      </c>
      <c r="T1250" s="206" t="str">
        <f ca="1">IF(B1250="","",IF(ISERROR(MATCH($J1250,[3]SorP!$B$1:$B$6230,0)),"",INDIRECT("'SorP'!$A$"&amp;MATCH($J1250,[3]SorP!$B$1:$B$6230,0))))</f>
        <v/>
      </c>
      <c r="U1250" s="207"/>
      <c r="V1250" s="208" t="e">
        <f>IF(C1250="",NA(),IF(OR(C1250="Smelter not listed",C1250="Smelter not yet identified"),MATCH($B1250&amp;$D1250,'[3]Smelter Look-up'!$J:$J,0),MATCH($B1250&amp;$C1250,'[3]Smelter Look-up'!$J:$J,0)))</f>
        <v>#N/A</v>
      </c>
      <c r="X1250" s="83">
        <f t="shared" si="58"/>
        <v>0</v>
      </c>
      <c r="AB1250" s="84" t="str">
        <f t="shared" si="59"/>
        <v/>
      </c>
    </row>
    <row r="1251" spans="1:28" s="83" customFormat="1" ht="20.25" customHeight="1">
      <c r="A1251" s="206"/>
      <c r="B1251" s="198" t="s">
        <v>236</v>
      </c>
      <c r="C1251" s="199" t="s">
        <v>236</v>
      </c>
      <c r="D1251" s="200"/>
      <c r="E1251" s="198" t="s">
        <v>236</v>
      </c>
      <c r="F1251" s="198" t="s">
        <v>236</v>
      </c>
      <c r="G1251" s="198" t="s">
        <v>236</v>
      </c>
      <c r="H1251" s="201" t="s">
        <v>236</v>
      </c>
      <c r="I1251" s="202" t="s">
        <v>236</v>
      </c>
      <c r="J1251" s="202" t="s">
        <v>236</v>
      </c>
      <c r="K1251" s="203"/>
      <c r="L1251" s="203"/>
      <c r="M1251" s="203"/>
      <c r="N1251" s="203"/>
      <c r="O1251" s="203"/>
      <c r="P1251" s="204"/>
      <c r="Q1251" s="205"/>
      <c r="R1251" s="198" t="s">
        <v>236</v>
      </c>
      <c r="S1251" s="206" t="str">
        <f t="shared" ca="1" si="57"/>
        <v/>
      </c>
      <c r="T1251" s="206" t="str">
        <f ca="1">IF(B1251="","",IF(ISERROR(MATCH($J1251,[3]SorP!$B$1:$B$6230,0)),"",INDIRECT("'SorP'!$A$"&amp;MATCH($J1251,[3]SorP!$B$1:$B$6230,0))))</f>
        <v/>
      </c>
      <c r="U1251" s="207"/>
      <c r="V1251" s="208" t="e">
        <f>IF(C1251="",NA(),IF(OR(C1251="Smelter not listed",C1251="Smelter not yet identified"),MATCH($B1251&amp;$D1251,'[3]Smelter Look-up'!$J:$J,0),MATCH($B1251&amp;$C1251,'[3]Smelter Look-up'!$J:$J,0)))</f>
        <v>#N/A</v>
      </c>
      <c r="X1251" s="83">
        <f t="shared" si="58"/>
        <v>0</v>
      </c>
      <c r="AB1251" s="84" t="str">
        <f t="shared" si="59"/>
        <v/>
      </c>
    </row>
    <row r="1252" spans="1:28" s="83" customFormat="1" ht="20.25" customHeight="1">
      <c r="A1252" s="206"/>
      <c r="B1252" s="198" t="s">
        <v>236</v>
      </c>
      <c r="C1252" s="199" t="s">
        <v>236</v>
      </c>
      <c r="D1252" s="200"/>
      <c r="E1252" s="198" t="s">
        <v>236</v>
      </c>
      <c r="F1252" s="198" t="s">
        <v>236</v>
      </c>
      <c r="G1252" s="198" t="s">
        <v>236</v>
      </c>
      <c r="H1252" s="201" t="s">
        <v>236</v>
      </c>
      <c r="I1252" s="202" t="s">
        <v>236</v>
      </c>
      <c r="J1252" s="202" t="s">
        <v>236</v>
      </c>
      <c r="K1252" s="203"/>
      <c r="L1252" s="203"/>
      <c r="M1252" s="203"/>
      <c r="N1252" s="203"/>
      <c r="O1252" s="203"/>
      <c r="P1252" s="204"/>
      <c r="Q1252" s="205"/>
      <c r="R1252" s="198" t="s">
        <v>236</v>
      </c>
      <c r="S1252" s="206" t="str">
        <f t="shared" ca="1" si="57"/>
        <v/>
      </c>
      <c r="T1252" s="206" t="str">
        <f ca="1">IF(B1252="","",IF(ISERROR(MATCH($J1252,[3]SorP!$B$1:$B$6230,0)),"",INDIRECT("'SorP'!$A$"&amp;MATCH($J1252,[3]SorP!$B$1:$B$6230,0))))</f>
        <v/>
      </c>
      <c r="U1252" s="207"/>
      <c r="V1252" s="208" t="e">
        <f>IF(C1252="",NA(),IF(OR(C1252="Smelter not listed",C1252="Smelter not yet identified"),MATCH($B1252&amp;$D1252,'[3]Smelter Look-up'!$J:$J,0),MATCH($B1252&amp;$C1252,'[3]Smelter Look-up'!$J:$J,0)))</f>
        <v>#N/A</v>
      </c>
      <c r="X1252" s="83">
        <f t="shared" si="58"/>
        <v>0</v>
      </c>
      <c r="AB1252" s="84" t="str">
        <f t="shared" si="59"/>
        <v/>
      </c>
    </row>
    <row r="1253" spans="1:28" s="83" customFormat="1" ht="20.25" customHeight="1">
      <c r="A1253" s="206"/>
      <c r="B1253" s="198" t="s">
        <v>236</v>
      </c>
      <c r="C1253" s="199" t="s">
        <v>236</v>
      </c>
      <c r="D1253" s="200"/>
      <c r="E1253" s="198" t="s">
        <v>236</v>
      </c>
      <c r="F1253" s="198" t="s">
        <v>236</v>
      </c>
      <c r="G1253" s="198" t="s">
        <v>236</v>
      </c>
      <c r="H1253" s="201" t="s">
        <v>236</v>
      </c>
      <c r="I1253" s="202" t="s">
        <v>236</v>
      </c>
      <c r="J1253" s="202" t="s">
        <v>236</v>
      </c>
      <c r="K1253" s="203"/>
      <c r="L1253" s="203"/>
      <c r="M1253" s="203"/>
      <c r="N1253" s="203"/>
      <c r="O1253" s="203"/>
      <c r="P1253" s="204"/>
      <c r="Q1253" s="205"/>
      <c r="R1253" s="198" t="s">
        <v>236</v>
      </c>
      <c r="S1253" s="206" t="str">
        <f t="shared" ca="1" si="57"/>
        <v/>
      </c>
      <c r="T1253" s="206" t="str">
        <f ca="1">IF(B1253="","",IF(ISERROR(MATCH($J1253,[3]SorP!$B$1:$B$6230,0)),"",INDIRECT("'SorP'!$A$"&amp;MATCH($J1253,[3]SorP!$B$1:$B$6230,0))))</f>
        <v/>
      </c>
      <c r="U1253" s="207"/>
      <c r="V1253" s="208" t="e">
        <f>IF(C1253="",NA(),IF(OR(C1253="Smelter not listed",C1253="Smelter not yet identified"),MATCH($B1253&amp;$D1253,'[3]Smelter Look-up'!$J:$J,0),MATCH($B1253&amp;$C1253,'[3]Smelter Look-up'!$J:$J,0)))</f>
        <v>#N/A</v>
      </c>
      <c r="X1253" s="83">
        <f t="shared" si="58"/>
        <v>0</v>
      </c>
      <c r="AB1253" s="84" t="str">
        <f t="shared" si="59"/>
        <v/>
      </c>
    </row>
    <row r="1254" spans="1:28" s="83" customFormat="1" ht="20.25" customHeight="1">
      <c r="A1254" s="206"/>
      <c r="B1254" s="198" t="s">
        <v>236</v>
      </c>
      <c r="C1254" s="199" t="s">
        <v>236</v>
      </c>
      <c r="D1254" s="200"/>
      <c r="E1254" s="198" t="s">
        <v>236</v>
      </c>
      <c r="F1254" s="198" t="s">
        <v>236</v>
      </c>
      <c r="G1254" s="198" t="s">
        <v>236</v>
      </c>
      <c r="H1254" s="201" t="s">
        <v>236</v>
      </c>
      <c r="I1254" s="202" t="s">
        <v>236</v>
      </c>
      <c r="J1254" s="202" t="s">
        <v>236</v>
      </c>
      <c r="K1254" s="203"/>
      <c r="L1254" s="203"/>
      <c r="M1254" s="203"/>
      <c r="N1254" s="203"/>
      <c r="O1254" s="203"/>
      <c r="P1254" s="204"/>
      <c r="Q1254" s="205"/>
      <c r="R1254" s="198" t="s">
        <v>236</v>
      </c>
      <c r="S1254" s="206" t="str">
        <f t="shared" ca="1" si="57"/>
        <v/>
      </c>
      <c r="T1254" s="206" t="str">
        <f ca="1">IF(B1254="","",IF(ISERROR(MATCH($J1254,[3]SorP!$B$1:$B$6230,0)),"",INDIRECT("'SorP'!$A$"&amp;MATCH($J1254,[3]SorP!$B$1:$B$6230,0))))</f>
        <v/>
      </c>
      <c r="U1254" s="207"/>
      <c r="V1254" s="208" t="e">
        <f>IF(C1254="",NA(),IF(OR(C1254="Smelter not listed",C1254="Smelter not yet identified"),MATCH($B1254&amp;$D1254,'[3]Smelter Look-up'!$J:$J,0),MATCH($B1254&amp;$C1254,'[3]Smelter Look-up'!$J:$J,0)))</f>
        <v>#N/A</v>
      </c>
      <c r="X1254" s="83">
        <f t="shared" si="58"/>
        <v>0</v>
      </c>
      <c r="AB1254" s="84" t="str">
        <f t="shared" si="59"/>
        <v/>
      </c>
    </row>
    <row r="1255" spans="1:28" s="83" customFormat="1" ht="20.25" customHeight="1">
      <c r="A1255" s="206"/>
      <c r="B1255" s="198" t="s">
        <v>236</v>
      </c>
      <c r="C1255" s="199" t="s">
        <v>236</v>
      </c>
      <c r="D1255" s="200"/>
      <c r="E1255" s="198" t="s">
        <v>236</v>
      </c>
      <c r="F1255" s="198" t="s">
        <v>236</v>
      </c>
      <c r="G1255" s="198" t="s">
        <v>236</v>
      </c>
      <c r="H1255" s="201" t="s">
        <v>236</v>
      </c>
      <c r="I1255" s="202" t="s">
        <v>236</v>
      </c>
      <c r="J1255" s="202" t="s">
        <v>236</v>
      </c>
      <c r="K1255" s="203"/>
      <c r="L1255" s="203"/>
      <c r="M1255" s="203"/>
      <c r="N1255" s="203"/>
      <c r="O1255" s="203"/>
      <c r="P1255" s="204"/>
      <c r="Q1255" s="205"/>
      <c r="R1255" s="198" t="s">
        <v>236</v>
      </c>
      <c r="S1255" s="206" t="str">
        <f t="shared" ca="1" si="57"/>
        <v/>
      </c>
      <c r="T1255" s="206" t="str">
        <f ca="1">IF(B1255="","",IF(ISERROR(MATCH($J1255,[3]SorP!$B$1:$B$6230,0)),"",INDIRECT("'SorP'!$A$"&amp;MATCH($J1255,[3]SorP!$B$1:$B$6230,0))))</f>
        <v/>
      </c>
      <c r="U1255" s="207"/>
      <c r="V1255" s="208" t="e">
        <f>IF(C1255="",NA(),IF(OR(C1255="Smelter not listed",C1255="Smelter not yet identified"),MATCH($B1255&amp;$D1255,'[3]Smelter Look-up'!$J:$J,0),MATCH($B1255&amp;$C1255,'[3]Smelter Look-up'!$J:$J,0)))</f>
        <v>#N/A</v>
      </c>
      <c r="X1255" s="83">
        <f t="shared" si="58"/>
        <v>0</v>
      </c>
      <c r="AB1255" s="84" t="str">
        <f t="shared" si="59"/>
        <v/>
      </c>
    </row>
    <row r="1256" spans="1:28" s="83" customFormat="1" ht="20.25" customHeight="1">
      <c r="A1256" s="206"/>
      <c r="B1256" s="198" t="s">
        <v>236</v>
      </c>
      <c r="C1256" s="199" t="s">
        <v>236</v>
      </c>
      <c r="D1256" s="200"/>
      <c r="E1256" s="198" t="s">
        <v>236</v>
      </c>
      <c r="F1256" s="198" t="s">
        <v>236</v>
      </c>
      <c r="G1256" s="198" t="s">
        <v>236</v>
      </c>
      <c r="H1256" s="201" t="s">
        <v>236</v>
      </c>
      <c r="I1256" s="202" t="s">
        <v>236</v>
      </c>
      <c r="J1256" s="202" t="s">
        <v>236</v>
      </c>
      <c r="K1256" s="203"/>
      <c r="L1256" s="203"/>
      <c r="M1256" s="203"/>
      <c r="N1256" s="203"/>
      <c r="O1256" s="203"/>
      <c r="P1256" s="204"/>
      <c r="Q1256" s="205"/>
      <c r="R1256" s="198" t="s">
        <v>236</v>
      </c>
      <c r="S1256" s="206" t="str">
        <f t="shared" ref="S1256:S1319" ca="1" si="60">IF(B1256="","",IF(ISERROR(MATCH($E1256,CL,0)),"Unknown",INDIRECT("'C'!$A$"&amp;MATCH($E1256,CL,0)+1)))</f>
        <v/>
      </c>
      <c r="T1256" s="206" t="str">
        <f ca="1">IF(B1256="","",IF(ISERROR(MATCH($J1256,[3]SorP!$B$1:$B$6230,0)),"",INDIRECT("'SorP'!$A$"&amp;MATCH($J1256,[3]SorP!$B$1:$B$6230,0))))</f>
        <v/>
      </c>
      <c r="U1256" s="207"/>
      <c r="V1256" s="208" t="e">
        <f>IF(C1256="",NA(),IF(OR(C1256="Smelter not listed",C1256="Smelter not yet identified"),MATCH($B1256&amp;$D1256,'[3]Smelter Look-up'!$J:$J,0),MATCH($B1256&amp;$C1256,'[3]Smelter Look-up'!$J:$J,0)))</f>
        <v>#N/A</v>
      </c>
      <c r="X1256" s="83">
        <f t="shared" si="58"/>
        <v>0</v>
      </c>
      <c r="AB1256" s="84" t="str">
        <f t="shared" si="59"/>
        <v/>
      </c>
    </row>
    <row r="1257" spans="1:28" s="83" customFormat="1" ht="20.25" customHeight="1">
      <c r="A1257" s="206"/>
      <c r="B1257" s="198" t="s">
        <v>236</v>
      </c>
      <c r="C1257" s="199" t="s">
        <v>236</v>
      </c>
      <c r="D1257" s="200"/>
      <c r="E1257" s="198" t="s">
        <v>236</v>
      </c>
      <c r="F1257" s="198" t="s">
        <v>236</v>
      </c>
      <c r="G1257" s="198" t="s">
        <v>236</v>
      </c>
      <c r="H1257" s="201" t="s">
        <v>236</v>
      </c>
      <c r="I1257" s="202" t="s">
        <v>236</v>
      </c>
      <c r="J1257" s="202" t="s">
        <v>236</v>
      </c>
      <c r="K1257" s="203"/>
      <c r="L1257" s="203"/>
      <c r="M1257" s="203"/>
      <c r="N1257" s="203"/>
      <c r="O1257" s="203"/>
      <c r="P1257" s="204"/>
      <c r="Q1257" s="205"/>
      <c r="R1257" s="198" t="s">
        <v>236</v>
      </c>
      <c r="S1257" s="206" t="str">
        <f t="shared" ca="1" si="60"/>
        <v/>
      </c>
      <c r="T1257" s="206" t="str">
        <f ca="1">IF(B1257="","",IF(ISERROR(MATCH($J1257,[3]SorP!$B$1:$B$6230,0)),"",INDIRECT("'SorP'!$A$"&amp;MATCH($J1257,[3]SorP!$B$1:$B$6230,0))))</f>
        <v/>
      </c>
      <c r="U1257" s="207"/>
      <c r="V1257" s="208" t="e">
        <f>IF(C1257="",NA(),IF(OR(C1257="Smelter not listed",C1257="Smelter not yet identified"),MATCH($B1257&amp;$D1257,'[3]Smelter Look-up'!$J:$J,0),MATCH($B1257&amp;$C1257,'[3]Smelter Look-up'!$J:$J,0)))</f>
        <v>#N/A</v>
      </c>
      <c r="X1257" s="83">
        <f t="shared" si="58"/>
        <v>0</v>
      </c>
      <c r="AB1257" s="84" t="str">
        <f t="shared" si="59"/>
        <v/>
      </c>
    </row>
    <row r="1258" spans="1:28" s="83" customFormat="1" ht="20.25" customHeight="1">
      <c r="A1258" s="206"/>
      <c r="B1258" s="198" t="s">
        <v>236</v>
      </c>
      <c r="C1258" s="199" t="s">
        <v>236</v>
      </c>
      <c r="D1258" s="200"/>
      <c r="E1258" s="198" t="s">
        <v>236</v>
      </c>
      <c r="F1258" s="198" t="s">
        <v>236</v>
      </c>
      <c r="G1258" s="198" t="s">
        <v>236</v>
      </c>
      <c r="H1258" s="201" t="s">
        <v>236</v>
      </c>
      <c r="I1258" s="202" t="s">
        <v>236</v>
      </c>
      <c r="J1258" s="202" t="s">
        <v>236</v>
      </c>
      <c r="K1258" s="203"/>
      <c r="L1258" s="203"/>
      <c r="M1258" s="203"/>
      <c r="N1258" s="203"/>
      <c r="O1258" s="203"/>
      <c r="P1258" s="204"/>
      <c r="Q1258" s="205"/>
      <c r="R1258" s="198" t="s">
        <v>236</v>
      </c>
      <c r="S1258" s="206" t="str">
        <f t="shared" ca="1" si="60"/>
        <v/>
      </c>
      <c r="T1258" s="206" t="str">
        <f ca="1">IF(B1258="","",IF(ISERROR(MATCH($J1258,[3]SorP!$B$1:$B$6230,0)),"",INDIRECT("'SorP'!$A$"&amp;MATCH($J1258,[3]SorP!$B$1:$B$6230,0))))</f>
        <v/>
      </c>
      <c r="U1258" s="207"/>
      <c r="V1258" s="208" t="e">
        <f>IF(C1258="",NA(),IF(OR(C1258="Smelter not listed",C1258="Smelter not yet identified"),MATCH($B1258&amp;$D1258,'[3]Smelter Look-up'!$J:$J,0),MATCH($B1258&amp;$C1258,'[3]Smelter Look-up'!$J:$J,0)))</f>
        <v>#N/A</v>
      </c>
      <c r="X1258" s="83">
        <f t="shared" si="58"/>
        <v>0</v>
      </c>
      <c r="AB1258" s="84" t="str">
        <f t="shared" si="59"/>
        <v/>
      </c>
    </row>
    <row r="1259" spans="1:28" s="83" customFormat="1" ht="20.25" customHeight="1">
      <c r="A1259" s="206"/>
      <c r="B1259" s="198" t="s">
        <v>236</v>
      </c>
      <c r="C1259" s="199" t="s">
        <v>236</v>
      </c>
      <c r="D1259" s="200"/>
      <c r="E1259" s="198" t="s">
        <v>236</v>
      </c>
      <c r="F1259" s="198" t="s">
        <v>236</v>
      </c>
      <c r="G1259" s="198" t="s">
        <v>236</v>
      </c>
      <c r="H1259" s="201" t="s">
        <v>236</v>
      </c>
      <c r="I1259" s="202" t="s">
        <v>236</v>
      </c>
      <c r="J1259" s="202" t="s">
        <v>236</v>
      </c>
      <c r="K1259" s="203"/>
      <c r="L1259" s="203"/>
      <c r="M1259" s="203"/>
      <c r="N1259" s="203"/>
      <c r="O1259" s="203"/>
      <c r="P1259" s="204"/>
      <c r="Q1259" s="205"/>
      <c r="R1259" s="198" t="s">
        <v>236</v>
      </c>
      <c r="S1259" s="206" t="str">
        <f t="shared" ca="1" si="60"/>
        <v/>
      </c>
      <c r="T1259" s="206" t="str">
        <f ca="1">IF(B1259="","",IF(ISERROR(MATCH($J1259,[3]SorP!$B$1:$B$6230,0)),"",INDIRECT("'SorP'!$A$"&amp;MATCH($J1259,[3]SorP!$B$1:$B$6230,0))))</f>
        <v/>
      </c>
      <c r="U1259" s="207"/>
      <c r="V1259" s="208" t="e">
        <f>IF(C1259="",NA(),IF(OR(C1259="Smelter not listed",C1259="Smelter not yet identified"),MATCH($B1259&amp;$D1259,'[3]Smelter Look-up'!$J:$J,0),MATCH($B1259&amp;$C1259,'[3]Smelter Look-up'!$J:$J,0)))</f>
        <v>#N/A</v>
      </c>
      <c r="X1259" s="83">
        <f t="shared" si="58"/>
        <v>0</v>
      </c>
      <c r="AB1259" s="84" t="str">
        <f t="shared" si="59"/>
        <v/>
      </c>
    </row>
    <row r="1260" spans="1:28" s="83" customFormat="1" ht="20.25" customHeight="1">
      <c r="A1260" s="206"/>
      <c r="B1260" s="198" t="s">
        <v>236</v>
      </c>
      <c r="C1260" s="199" t="s">
        <v>236</v>
      </c>
      <c r="D1260" s="200"/>
      <c r="E1260" s="198" t="s">
        <v>236</v>
      </c>
      <c r="F1260" s="198" t="s">
        <v>236</v>
      </c>
      <c r="G1260" s="198" t="s">
        <v>236</v>
      </c>
      <c r="H1260" s="201" t="s">
        <v>236</v>
      </c>
      <c r="I1260" s="202" t="s">
        <v>236</v>
      </c>
      <c r="J1260" s="202" t="s">
        <v>236</v>
      </c>
      <c r="K1260" s="203"/>
      <c r="L1260" s="203"/>
      <c r="M1260" s="203"/>
      <c r="N1260" s="203"/>
      <c r="O1260" s="203"/>
      <c r="P1260" s="204"/>
      <c r="Q1260" s="205"/>
      <c r="R1260" s="198" t="s">
        <v>236</v>
      </c>
      <c r="S1260" s="206" t="str">
        <f t="shared" ca="1" si="60"/>
        <v/>
      </c>
      <c r="T1260" s="206" t="str">
        <f ca="1">IF(B1260="","",IF(ISERROR(MATCH($J1260,[3]SorP!$B$1:$B$6230,0)),"",INDIRECT("'SorP'!$A$"&amp;MATCH($J1260,[3]SorP!$B$1:$B$6230,0))))</f>
        <v/>
      </c>
      <c r="U1260" s="207"/>
      <c r="V1260" s="208" t="e">
        <f>IF(C1260="",NA(),IF(OR(C1260="Smelter not listed",C1260="Smelter not yet identified"),MATCH($B1260&amp;$D1260,'[3]Smelter Look-up'!$J:$J,0),MATCH($B1260&amp;$C1260,'[3]Smelter Look-up'!$J:$J,0)))</f>
        <v>#N/A</v>
      </c>
      <c r="X1260" s="83">
        <f t="shared" si="58"/>
        <v>0</v>
      </c>
      <c r="AB1260" s="84" t="str">
        <f t="shared" si="59"/>
        <v/>
      </c>
    </row>
    <row r="1261" spans="1:28" s="83" customFormat="1" ht="20.25" customHeight="1">
      <c r="A1261" s="206"/>
      <c r="B1261" s="198" t="s">
        <v>236</v>
      </c>
      <c r="C1261" s="199" t="s">
        <v>236</v>
      </c>
      <c r="D1261" s="200"/>
      <c r="E1261" s="198" t="s">
        <v>236</v>
      </c>
      <c r="F1261" s="198" t="s">
        <v>236</v>
      </c>
      <c r="G1261" s="198" t="s">
        <v>236</v>
      </c>
      <c r="H1261" s="201" t="s">
        <v>236</v>
      </c>
      <c r="I1261" s="202" t="s">
        <v>236</v>
      </c>
      <c r="J1261" s="202" t="s">
        <v>236</v>
      </c>
      <c r="K1261" s="203"/>
      <c r="L1261" s="203"/>
      <c r="M1261" s="203"/>
      <c r="N1261" s="203"/>
      <c r="O1261" s="203"/>
      <c r="P1261" s="204"/>
      <c r="Q1261" s="205"/>
      <c r="R1261" s="198" t="s">
        <v>236</v>
      </c>
      <c r="S1261" s="206" t="str">
        <f t="shared" ca="1" si="60"/>
        <v/>
      </c>
      <c r="T1261" s="206" t="str">
        <f ca="1">IF(B1261="","",IF(ISERROR(MATCH($J1261,[3]SorP!$B$1:$B$6230,0)),"",INDIRECT("'SorP'!$A$"&amp;MATCH($J1261,[3]SorP!$B$1:$B$6230,0))))</f>
        <v/>
      </c>
      <c r="U1261" s="207"/>
      <c r="V1261" s="208" t="e">
        <f>IF(C1261="",NA(),IF(OR(C1261="Smelter not listed",C1261="Smelter not yet identified"),MATCH($B1261&amp;$D1261,'[3]Smelter Look-up'!$J:$J,0),MATCH($B1261&amp;$C1261,'[3]Smelter Look-up'!$J:$J,0)))</f>
        <v>#N/A</v>
      </c>
      <c r="X1261" s="83">
        <f t="shared" si="58"/>
        <v>0</v>
      </c>
      <c r="AB1261" s="84" t="str">
        <f t="shared" si="59"/>
        <v/>
      </c>
    </row>
    <row r="1262" spans="1:28" s="83" customFormat="1" ht="20.25" customHeight="1">
      <c r="A1262" s="206"/>
      <c r="B1262" s="198" t="s">
        <v>236</v>
      </c>
      <c r="C1262" s="199" t="s">
        <v>236</v>
      </c>
      <c r="D1262" s="200"/>
      <c r="E1262" s="198" t="s">
        <v>236</v>
      </c>
      <c r="F1262" s="198" t="s">
        <v>236</v>
      </c>
      <c r="G1262" s="198" t="s">
        <v>236</v>
      </c>
      <c r="H1262" s="201" t="s">
        <v>236</v>
      </c>
      <c r="I1262" s="202" t="s">
        <v>236</v>
      </c>
      <c r="J1262" s="202" t="s">
        <v>236</v>
      </c>
      <c r="K1262" s="203"/>
      <c r="L1262" s="203"/>
      <c r="M1262" s="203"/>
      <c r="N1262" s="203"/>
      <c r="O1262" s="203"/>
      <c r="P1262" s="204"/>
      <c r="Q1262" s="205"/>
      <c r="R1262" s="198" t="s">
        <v>236</v>
      </c>
      <c r="S1262" s="206" t="str">
        <f t="shared" ca="1" si="60"/>
        <v/>
      </c>
      <c r="T1262" s="206" t="str">
        <f ca="1">IF(B1262="","",IF(ISERROR(MATCH($J1262,[3]SorP!$B$1:$B$6230,0)),"",INDIRECT("'SorP'!$A$"&amp;MATCH($J1262,[3]SorP!$B$1:$B$6230,0))))</f>
        <v/>
      </c>
      <c r="U1262" s="207"/>
      <c r="V1262" s="208" t="e">
        <f>IF(C1262="",NA(),IF(OR(C1262="Smelter not listed",C1262="Smelter not yet identified"),MATCH($B1262&amp;$D1262,'[3]Smelter Look-up'!$J:$J,0),MATCH($B1262&amp;$C1262,'[3]Smelter Look-up'!$J:$J,0)))</f>
        <v>#N/A</v>
      </c>
      <c r="X1262" s="83">
        <f t="shared" si="58"/>
        <v>0</v>
      </c>
      <c r="AB1262" s="84" t="str">
        <f t="shared" si="59"/>
        <v/>
      </c>
    </row>
    <row r="1263" spans="1:28" s="83" customFormat="1" ht="20.25" customHeight="1">
      <c r="A1263" s="206"/>
      <c r="B1263" s="198" t="s">
        <v>236</v>
      </c>
      <c r="C1263" s="199" t="s">
        <v>236</v>
      </c>
      <c r="D1263" s="200"/>
      <c r="E1263" s="198" t="s">
        <v>236</v>
      </c>
      <c r="F1263" s="198" t="s">
        <v>236</v>
      </c>
      <c r="G1263" s="198" t="s">
        <v>236</v>
      </c>
      <c r="H1263" s="201" t="s">
        <v>236</v>
      </c>
      <c r="I1263" s="202" t="s">
        <v>236</v>
      </c>
      <c r="J1263" s="202" t="s">
        <v>236</v>
      </c>
      <c r="K1263" s="203"/>
      <c r="L1263" s="203"/>
      <c r="M1263" s="203"/>
      <c r="N1263" s="203"/>
      <c r="O1263" s="203"/>
      <c r="P1263" s="204"/>
      <c r="Q1263" s="205"/>
      <c r="R1263" s="198" t="s">
        <v>236</v>
      </c>
      <c r="S1263" s="206" t="str">
        <f t="shared" ca="1" si="60"/>
        <v/>
      </c>
      <c r="T1263" s="206" t="str">
        <f ca="1">IF(B1263="","",IF(ISERROR(MATCH($J1263,[3]SorP!$B$1:$B$6230,0)),"",INDIRECT("'SorP'!$A$"&amp;MATCH($J1263,[3]SorP!$B$1:$B$6230,0))))</f>
        <v/>
      </c>
      <c r="U1263" s="207"/>
      <c r="V1263" s="208" t="e">
        <f>IF(C1263="",NA(),IF(OR(C1263="Smelter not listed",C1263="Smelter not yet identified"),MATCH($B1263&amp;$D1263,'[3]Smelter Look-up'!$J:$J,0),MATCH($B1263&amp;$C1263,'[3]Smelter Look-up'!$J:$J,0)))</f>
        <v>#N/A</v>
      </c>
      <c r="X1263" s="83">
        <f t="shared" si="58"/>
        <v>0</v>
      </c>
      <c r="AB1263" s="84" t="str">
        <f t="shared" si="59"/>
        <v/>
      </c>
    </row>
    <row r="1264" spans="1:28" s="83" customFormat="1" ht="20.25" customHeight="1">
      <c r="A1264" s="206"/>
      <c r="B1264" s="198" t="s">
        <v>236</v>
      </c>
      <c r="C1264" s="199" t="s">
        <v>236</v>
      </c>
      <c r="D1264" s="200"/>
      <c r="E1264" s="198" t="s">
        <v>236</v>
      </c>
      <c r="F1264" s="198" t="s">
        <v>236</v>
      </c>
      <c r="G1264" s="198" t="s">
        <v>236</v>
      </c>
      <c r="H1264" s="201" t="s">
        <v>236</v>
      </c>
      <c r="I1264" s="202" t="s">
        <v>236</v>
      </c>
      <c r="J1264" s="202" t="s">
        <v>236</v>
      </c>
      <c r="K1264" s="203"/>
      <c r="L1264" s="203"/>
      <c r="M1264" s="203"/>
      <c r="N1264" s="203"/>
      <c r="O1264" s="203"/>
      <c r="P1264" s="204"/>
      <c r="Q1264" s="205"/>
      <c r="R1264" s="198" t="s">
        <v>236</v>
      </c>
      <c r="S1264" s="206" t="str">
        <f t="shared" ca="1" si="60"/>
        <v/>
      </c>
      <c r="T1264" s="206" t="str">
        <f ca="1">IF(B1264="","",IF(ISERROR(MATCH($J1264,[3]SorP!$B$1:$B$6230,0)),"",INDIRECT("'SorP'!$A$"&amp;MATCH($J1264,[3]SorP!$B$1:$B$6230,0))))</f>
        <v/>
      </c>
      <c r="U1264" s="207"/>
      <c r="V1264" s="208" t="e">
        <f>IF(C1264="",NA(),IF(OR(C1264="Smelter not listed",C1264="Smelter not yet identified"),MATCH($B1264&amp;$D1264,'[3]Smelter Look-up'!$J:$J,0),MATCH($B1264&amp;$C1264,'[3]Smelter Look-up'!$J:$J,0)))</f>
        <v>#N/A</v>
      </c>
      <c r="X1264" s="83">
        <f t="shared" si="58"/>
        <v>0</v>
      </c>
      <c r="AB1264" s="84" t="str">
        <f t="shared" si="59"/>
        <v/>
      </c>
    </row>
    <row r="1265" spans="1:28" s="83" customFormat="1" ht="20.25" customHeight="1">
      <c r="A1265" s="206"/>
      <c r="B1265" s="198" t="s">
        <v>236</v>
      </c>
      <c r="C1265" s="199" t="s">
        <v>236</v>
      </c>
      <c r="D1265" s="200"/>
      <c r="E1265" s="198" t="s">
        <v>236</v>
      </c>
      <c r="F1265" s="198" t="s">
        <v>236</v>
      </c>
      <c r="G1265" s="198" t="s">
        <v>236</v>
      </c>
      <c r="H1265" s="201" t="s">
        <v>236</v>
      </c>
      <c r="I1265" s="202" t="s">
        <v>236</v>
      </c>
      <c r="J1265" s="202" t="s">
        <v>236</v>
      </c>
      <c r="K1265" s="203"/>
      <c r="L1265" s="203"/>
      <c r="M1265" s="203"/>
      <c r="N1265" s="203"/>
      <c r="O1265" s="203"/>
      <c r="P1265" s="204"/>
      <c r="Q1265" s="205"/>
      <c r="R1265" s="198" t="s">
        <v>236</v>
      </c>
      <c r="S1265" s="206" t="str">
        <f t="shared" ca="1" si="60"/>
        <v/>
      </c>
      <c r="T1265" s="206" t="str">
        <f ca="1">IF(B1265="","",IF(ISERROR(MATCH($J1265,[3]SorP!$B$1:$B$6230,0)),"",INDIRECT("'SorP'!$A$"&amp;MATCH($J1265,[3]SorP!$B$1:$B$6230,0))))</f>
        <v/>
      </c>
      <c r="U1265" s="207"/>
      <c r="V1265" s="208" t="e">
        <f>IF(C1265="",NA(),IF(OR(C1265="Smelter not listed",C1265="Smelter not yet identified"),MATCH($B1265&amp;$D1265,'[3]Smelter Look-up'!$J:$J,0),MATCH($B1265&amp;$C1265,'[3]Smelter Look-up'!$J:$J,0)))</f>
        <v>#N/A</v>
      </c>
      <c r="X1265" s="83">
        <f t="shared" si="58"/>
        <v>0</v>
      </c>
      <c r="AB1265" s="84" t="str">
        <f t="shared" si="59"/>
        <v/>
      </c>
    </row>
    <row r="1266" spans="1:28" s="83" customFormat="1" ht="20.25" customHeight="1">
      <c r="A1266" s="206"/>
      <c r="B1266" s="198" t="s">
        <v>236</v>
      </c>
      <c r="C1266" s="199" t="s">
        <v>236</v>
      </c>
      <c r="D1266" s="200"/>
      <c r="E1266" s="198" t="s">
        <v>236</v>
      </c>
      <c r="F1266" s="198" t="s">
        <v>236</v>
      </c>
      <c r="G1266" s="198" t="s">
        <v>236</v>
      </c>
      <c r="H1266" s="201" t="s">
        <v>236</v>
      </c>
      <c r="I1266" s="202" t="s">
        <v>236</v>
      </c>
      <c r="J1266" s="202" t="s">
        <v>236</v>
      </c>
      <c r="K1266" s="203"/>
      <c r="L1266" s="203"/>
      <c r="M1266" s="203"/>
      <c r="N1266" s="203"/>
      <c r="O1266" s="203"/>
      <c r="P1266" s="204"/>
      <c r="Q1266" s="205"/>
      <c r="R1266" s="198" t="s">
        <v>236</v>
      </c>
      <c r="S1266" s="206" t="str">
        <f t="shared" ca="1" si="60"/>
        <v/>
      </c>
      <c r="T1266" s="206" t="str">
        <f ca="1">IF(B1266="","",IF(ISERROR(MATCH($J1266,[3]SorP!$B$1:$B$6230,0)),"",INDIRECT("'SorP'!$A$"&amp;MATCH($J1266,[3]SorP!$B$1:$B$6230,0))))</f>
        <v/>
      </c>
      <c r="U1266" s="207"/>
      <c r="V1266" s="208" t="e">
        <f>IF(C1266="",NA(),IF(OR(C1266="Smelter not listed",C1266="Smelter not yet identified"),MATCH($B1266&amp;$D1266,'[3]Smelter Look-up'!$J:$J,0),MATCH($B1266&amp;$C1266,'[3]Smelter Look-up'!$J:$J,0)))</f>
        <v>#N/A</v>
      </c>
      <c r="X1266" s="83">
        <f t="shared" si="58"/>
        <v>0</v>
      </c>
      <c r="AB1266" s="84" t="str">
        <f t="shared" si="59"/>
        <v/>
      </c>
    </row>
    <row r="1267" spans="1:28" s="83" customFormat="1" ht="20.25" customHeight="1">
      <c r="A1267" s="206"/>
      <c r="B1267" s="198" t="s">
        <v>236</v>
      </c>
      <c r="C1267" s="199" t="s">
        <v>236</v>
      </c>
      <c r="D1267" s="200"/>
      <c r="E1267" s="198" t="s">
        <v>236</v>
      </c>
      <c r="F1267" s="198" t="s">
        <v>236</v>
      </c>
      <c r="G1267" s="198" t="s">
        <v>236</v>
      </c>
      <c r="H1267" s="201" t="s">
        <v>236</v>
      </c>
      <c r="I1267" s="202" t="s">
        <v>236</v>
      </c>
      <c r="J1267" s="202" t="s">
        <v>236</v>
      </c>
      <c r="K1267" s="203"/>
      <c r="L1267" s="203"/>
      <c r="M1267" s="203"/>
      <c r="N1267" s="203"/>
      <c r="O1267" s="203"/>
      <c r="P1267" s="204"/>
      <c r="Q1267" s="205"/>
      <c r="R1267" s="198" t="s">
        <v>236</v>
      </c>
      <c r="S1267" s="206" t="str">
        <f t="shared" ca="1" si="60"/>
        <v/>
      </c>
      <c r="T1267" s="206" t="str">
        <f ca="1">IF(B1267="","",IF(ISERROR(MATCH($J1267,[3]SorP!$B$1:$B$6230,0)),"",INDIRECT("'SorP'!$A$"&amp;MATCH($J1267,[3]SorP!$B$1:$B$6230,0))))</f>
        <v/>
      </c>
      <c r="U1267" s="207"/>
      <c r="V1267" s="208" t="e">
        <f>IF(C1267="",NA(),IF(OR(C1267="Smelter not listed",C1267="Smelter not yet identified"),MATCH($B1267&amp;$D1267,'[3]Smelter Look-up'!$J:$J,0),MATCH($B1267&amp;$C1267,'[3]Smelter Look-up'!$J:$J,0)))</f>
        <v>#N/A</v>
      </c>
      <c r="X1267" s="83">
        <f t="shared" si="58"/>
        <v>0</v>
      </c>
      <c r="AB1267" s="84" t="str">
        <f t="shared" si="59"/>
        <v/>
      </c>
    </row>
    <row r="1268" spans="1:28" s="83" customFormat="1" ht="20.25" customHeight="1">
      <c r="A1268" s="206"/>
      <c r="B1268" s="198" t="s">
        <v>236</v>
      </c>
      <c r="C1268" s="199" t="s">
        <v>236</v>
      </c>
      <c r="D1268" s="200"/>
      <c r="E1268" s="198" t="s">
        <v>236</v>
      </c>
      <c r="F1268" s="198" t="s">
        <v>236</v>
      </c>
      <c r="G1268" s="198" t="s">
        <v>236</v>
      </c>
      <c r="H1268" s="201" t="s">
        <v>236</v>
      </c>
      <c r="I1268" s="202" t="s">
        <v>236</v>
      </c>
      <c r="J1268" s="202" t="s">
        <v>236</v>
      </c>
      <c r="K1268" s="203"/>
      <c r="L1268" s="203"/>
      <c r="M1268" s="203"/>
      <c r="N1268" s="203"/>
      <c r="O1268" s="203"/>
      <c r="P1268" s="204"/>
      <c r="Q1268" s="205"/>
      <c r="R1268" s="198" t="s">
        <v>236</v>
      </c>
      <c r="S1268" s="206" t="str">
        <f t="shared" ca="1" si="60"/>
        <v/>
      </c>
      <c r="T1268" s="206" t="str">
        <f ca="1">IF(B1268="","",IF(ISERROR(MATCH($J1268,[3]SorP!$B$1:$B$6230,0)),"",INDIRECT("'SorP'!$A$"&amp;MATCH($J1268,[3]SorP!$B$1:$B$6230,0))))</f>
        <v/>
      </c>
      <c r="U1268" s="207"/>
      <c r="V1268" s="208" t="e">
        <f>IF(C1268="",NA(),IF(OR(C1268="Smelter not listed",C1268="Smelter not yet identified"),MATCH($B1268&amp;$D1268,'[3]Smelter Look-up'!$J:$J,0),MATCH($B1268&amp;$C1268,'[3]Smelter Look-up'!$J:$J,0)))</f>
        <v>#N/A</v>
      </c>
      <c r="X1268" s="83">
        <f t="shared" si="58"/>
        <v>0</v>
      </c>
      <c r="AB1268" s="84" t="str">
        <f t="shared" si="59"/>
        <v/>
      </c>
    </row>
    <row r="1269" spans="1:28" s="83" customFormat="1" ht="20.25" customHeight="1">
      <c r="A1269" s="206"/>
      <c r="B1269" s="198" t="s">
        <v>236</v>
      </c>
      <c r="C1269" s="199" t="s">
        <v>236</v>
      </c>
      <c r="D1269" s="200"/>
      <c r="E1269" s="198" t="s">
        <v>236</v>
      </c>
      <c r="F1269" s="198" t="s">
        <v>236</v>
      </c>
      <c r="G1269" s="198" t="s">
        <v>236</v>
      </c>
      <c r="H1269" s="201" t="s">
        <v>236</v>
      </c>
      <c r="I1269" s="202" t="s">
        <v>236</v>
      </c>
      <c r="J1269" s="202" t="s">
        <v>236</v>
      </c>
      <c r="K1269" s="203"/>
      <c r="L1269" s="203"/>
      <c r="M1269" s="203"/>
      <c r="N1269" s="203"/>
      <c r="O1269" s="203"/>
      <c r="P1269" s="204"/>
      <c r="Q1269" s="205"/>
      <c r="R1269" s="198" t="s">
        <v>236</v>
      </c>
      <c r="S1269" s="206" t="str">
        <f t="shared" ca="1" si="60"/>
        <v/>
      </c>
      <c r="T1269" s="206" t="str">
        <f ca="1">IF(B1269="","",IF(ISERROR(MATCH($J1269,[3]SorP!$B$1:$B$6230,0)),"",INDIRECT("'SorP'!$A$"&amp;MATCH($J1269,[3]SorP!$B$1:$B$6230,0))))</f>
        <v/>
      </c>
      <c r="U1269" s="207"/>
      <c r="V1269" s="208" t="e">
        <f>IF(C1269="",NA(),IF(OR(C1269="Smelter not listed",C1269="Smelter not yet identified"),MATCH($B1269&amp;$D1269,'[3]Smelter Look-up'!$J:$J,0),MATCH($B1269&amp;$C1269,'[3]Smelter Look-up'!$J:$J,0)))</f>
        <v>#N/A</v>
      </c>
      <c r="X1269" s="83">
        <f t="shared" si="58"/>
        <v>0</v>
      </c>
      <c r="AB1269" s="84" t="str">
        <f t="shared" si="59"/>
        <v/>
      </c>
    </row>
    <row r="1270" spans="1:28" s="83" customFormat="1" ht="20.25" customHeight="1">
      <c r="A1270" s="206"/>
      <c r="B1270" s="198" t="s">
        <v>236</v>
      </c>
      <c r="C1270" s="199" t="s">
        <v>236</v>
      </c>
      <c r="D1270" s="200"/>
      <c r="E1270" s="198" t="s">
        <v>236</v>
      </c>
      <c r="F1270" s="198" t="s">
        <v>236</v>
      </c>
      <c r="G1270" s="198" t="s">
        <v>236</v>
      </c>
      <c r="H1270" s="201" t="s">
        <v>236</v>
      </c>
      <c r="I1270" s="202" t="s">
        <v>236</v>
      </c>
      <c r="J1270" s="202" t="s">
        <v>236</v>
      </c>
      <c r="K1270" s="203"/>
      <c r="L1270" s="203"/>
      <c r="M1270" s="203"/>
      <c r="N1270" s="203"/>
      <c r="O1270" s="203"/>
      <c r="P1270" s="204"/>
      <c r="Q1270" s="205"/>
      <c r="R1270" s="198" t="s">
        <v>236</v>
      </c>
      <c r="S1270" s="206" t="str">
        <f t="shared" ca="1" si="60"/>
        <v/>
      </c>
      <c r="T1270" s="206" t="str">
        <f ca="1">IF(B1270="","",IF(ISERROR(MATCH($J1270,[3]SorP!$B$1:$B$6230,0)),"",INDIRECT("'SorP'!$A$"&amp;MATCH($J1270,[3]SorP!$B$1:$B$6230,0))))</f>
        <v/>
      </c>
      <c r="U1270" s="207"/>
      <c r="V1270" s="208" t="e">
        <f>IF(C1270="",NA(),IF(OR(C1270="Smelter not listed",C1270="Smelter not yet identified"),MATCH($B1270&amp;$D1270,'[3]Smelter Look-up'!$J:$J,0),MATCH($B1270&amp;$C1270,'[3]Smelter Look-up'!$J:$J,0)))</f>
        <v>#N/A</v>
      </c>
      <c r="X1270" s="83">
        <f t="shared" si="58"/>
        <v>0</v>
      </c>
      <c r="AB1270" s="84" t="str">
        <f t="shared" si="59"/>
        <v/>
      </c>
    </row>
    <row r="1271" spans="1:28" s="83" customFormat="1" ht="20.25" customHeight="1">
      <c r="A1271" s="206"/>
      <c r="B1271" s="198" t="s">
        <v>236</v>
      </c>
      <c r="C1271" s="199" t="s">
        <v>236</v>
      </c>
      <c r="D1271" s="200"/>
      <c r="E1271" s="198" t="s">
        <v>236</v>
      </c>
      <c r="F1271" s="198" t="s">
        <v>236</v>
      </c>
      <c r="G1271" s="198" t="s">
        <v>236</v>
      </c>
      <c r="H1271" s="201" t="s">
        <v>236</v>
      </c>
      <c r="I1271" s="202" t="s">
        <v>236</v>
      </c>
      <c r="J1271" s="202" t="s">
        <v>236</v>
      </c>
      <c r="K1271" s="203"/>
      <c r="L1271" s="203"/>
      <c r="M1271" s="203"/>
      <c r="N1271" s="203"/>
      <c r="O1271" s="203"/>
      <c r="P1271" s="204"/>
      <c r="Q1271" s="205"/>
      <c r="R1271" s="198" t="s">
        <v>236</v>
      </c>
      <c r="S1271" s="206" t="str">
        <f t="shared" ca="1" si="60"/>
        <v/>
      </c>
      <c r="T1271" s="206" t="str">
        <f ca="1">IF(B1271="","",IF(ISERROR(MATCH($J1271,[3]SorP!$B$1:$B$6230,0)),"",INDIRECT("'SorP'!$A$"&amp;MATCH($J1271,[3]SorP!$B$1:$B$6230,0))))</f>
        <v/>
      </c>
      <c r="U1271" s="207"/>
      <c r="V1271" s="208" t="e">
        <f>IF(C1271="",NA(),IF(OR(C1271="Smelter not listed",C1271="Smelter not yet identified"),MATCH($B1271&amp;$D1271,'[3]Smelter Look-up'!$J:$J,0),MATCH($B1271&amp;$C1271,'[3]Smelter Look-up'!$J:$J,0)))</f>
        <v>#N/A</v>
      </c>
      <c r="X1271" s="83">
        <f t="shared" si="58"/>
        <v>0</v>
      </c>
      <c r="AB1271" s="84" t="str">
        <f t="shared" si="59"/>
        <v/>
      </c>
    </row>
    <row r="1272" spans="1:28" s="83" customFormat="1" ht="20.25" customHeight="1">
      <c r="A1272" s="206"/>
      <c r="B1272" s="198" t="s">
        <v>236</v>
      </c>
      <c r="C1272" s="199" t="s">
        <v>236</v>
      </c>
      <c r="D1272" s="200"/>
      <c r="E1272" s="198" t="s">
        <v>236</v>
      </c>
      <c r="F1272" s="198" t="s">
        <v>236</v>
      </c>
      <c r="G1272" s="198" t="s">
        <v>236</v>
      </c>
      <c r="H1272" s="201" t="s">
        <v>236</v>
      </c>
      <c r="I1272" s="202" t="s">
        <v>236</v>
      </c>
      <c r="J1272" s="202" t="s">
        <v>236</v>
      </c>
      <c r="K1272" s="203"/>
      <c r="L1272" s="203"/>
      <c r="M1272" s="203"/>
      <c r="N1272" s="203"/>
      <c r="O1272" s="203"/>
      <c r="P1272" s="204"/>
      <c r="Q1272" s="205"/>
      <c r="R1272" s="198" t="s">
        <v>236</v>
      </c>
      <c r="S1272" s="206" t="str">
        <f t="shared" ca="1" si="60"/>
        <v/>
      </c>
      <c r="T1272" s="206" t="str">
        <f ca="1">IF(B1272="","",IF(ISERROR(MATCH($J1272,[3]SorP!$B$1:$B$6230,0)),"",INDIRECT("'SorP'!$A$"&amp;MATCH($J1272,[3]SorP!$B$1:$B$6230,0))))</f>
        <v/>
      </c>
      <c r="U1272" s="207"/>
      <c r="V1272" s="208" t="e">
        <f>IF(C1272="",NA(),IF(OR(C1272="Smelter not listed",C1272="Smelter not yet identified"),MATCH($B1272&amp;$D1272,'[3]Smelter Look-up'!$J:$J,0),MATCH($B1272&amp;$C1272,'[3]Smelter Look-up'!$J:$J,0)))</f>
        <v>#N/A</v>
      </c>
      <c r="X1272" s="83">
        <f t="shared" si="58"/>
        <v>0</v>
      </c>
      <c r="AB1272" s="84" t="str">
        <f t="shared" si="59"/>
        <v/>
      </c>
    </row>
    <row r="1273" spans="1:28" s="83" customFormat="1" ht="20.25" customHeight="1">
      <c r="A1273" s="206"/>
      <c r="B1273" s="198" t="s">
        <v>236</v>
      </c>
      <c r="C1273" s="199" t="s">
        <v>236</v>
      </c>
      <c r="D1273" s="200"/>
      <c r="E1273" s="198" t="s">
        <v>236</v>
      </c>
      <c r="F1273" s="198" t="s">
        <v>236</v>
      </c>
      <c r="G1273" s="198" t="s">
        <v>236</v>
      </c>
      <c r="H1273" s="201" t="s">
        <v>236</v>
      </c>
      <c r="I1273" s="202" t="s">
        <v>236</v>
      </c>
      <c r="J1273" s="202" t="s">
        <v>236</v>
      </c>
      <c r="K1273" s="203"/>
      <c r="L1273" s="203"/>
      <c r="M1273" s="203"/>
      <c r="N1273" s="203"/>
      <c r="O1273" s="203"/>
      <c r="P1273" s="204"/>
      <c r="Q1273" s="205"/>
      <c r="R1273" s="198" t="s">
        <v>236</v>
      </c>
      <c r="S1273" s="206" t="str">
        <f t="shared" ca="1" si="60"/>
        <v/>
      </c>
      <c r="T1273" s="206" t="str">
        <f ca="1">IF(B1273="","",IF(ISERROR(MATCH($J1273,[3]SorP!$B$1:$B$6230,0)),"",INDIRECT("'SorP'!$A$"&amp;MATCH($J1273,[3]SorP!$B$1:$B$6230,0))))</f>
        <v/>
      </c>
      <c r="U1273" s="207"/>
      <c r="V1273" s="208" t="e">
        <f>IF(C1273="",NA(),IF(OR(C1273="Smelter not listed",C1273="Smelter not yet identified"),MATCH($B1273&amp;$D1273,'[3]Smelter Look-up'!$J:$J,0),MATCH($B1273&amp;$C1273,'[3]Smelter Look-up'!$J:$J,0)))</f>
        <v>#N/A</v>
      </c>
      <c r="X1273" s="83">
        <f t="shared" si="58"/>
        <v>0</v>
      </c>
      <c r="AB1273" s="84" t="str">
        <f t="shared" si="59"/>
        <v/>
      </c>
    </row>
    <row r="1274" spans="1:28" s="83" customFormat="1" ht="20.25" customHeight="1">
      <c r="A1274" s="206"/>
      <c r="B1274" s="198" t="s">
        <v>236</v>
      </c>
      <c r="C1274" s="199" t="s">
        <v>236</v>
      </c>
      <c r="D1274" s="200"/>
      <c r="E1274" s="198" t="s">
        <v>236</v>
      </c>
      <c r="F1274" s="198" t="s">
        <v>236</v>
      </c>
      <c r="G1274" s="198" t="s">
        <v>236</v>
      </c>
      <c r="H1274" s="201" t="s">
        <v>236</v>
      </c>
      <c r="I1274" s="202" t="s">
        <v>236</v>
      </c>
      <c r="J1274" s="202" t="s">
        <v>236</v>
      </c>
      <c r="K1274" s="203"/>
      <c r="L1274" s="203"/>
      <c r="M1274" s="203"/>
      <c r="N1274" s="203"/>
      <c r="O1274" s="203"/>
      <c r="P1274" s="204"/>
      <c r="Q1274" s="205"/>
      <c r="R1274" s="198" t="s">
        <v>236</v>
      </c>
      <c r="S1274" s="206" t="str">
        <f t="shared" ca="1" si="60"/>
        <v/>
      </c>
      <c r="T1274" s="206" t="str">
        <f ca="1">IF(B1274="","",IF(ISERROR(MATCH($J1274,[3]SorP!$B$1:$B$6230,0)),"",INDIRECT("'SorP'!$A$"&amp;MATCH($J1274,[3]SorP!$B$1:$B$6230,0))))</f>
        <v/>
      </c>
      <c r="U1274" s="207"/>
      <c r="V1274" s="208" t="e">
        <f>IF(C1274="",NA(),IF(OR(C1274="Smelter not listed",C1274="Smelter not yet identified"),MATCH($B1274&amp;$D1274,'[3]Smelter Look-up'!$J:$J,0),MATCH($B1274&amp;$C1274,'[3]Smelter Look-up'!$J:$J,0)))</f>
        <v>#N/A</v>
      </c>
      <c r="X1274" s="83">
        <f t="shared" si="58"/>
        <v>0</v>
      </c>
      <c r="AB1274" s="84" t="str">
        <f t="shared" si="59"/>
        <v/>
      </c>
    </row>
    <row r="1275" spans="1:28" s="83" customFormat="1" ht="20.25" customHeight="1">
      <c r="A1275" s="206"/>
      <c r="B1275" s="198" t="s">
        <v>236</v>
      </c>
      <c r="C1275" s="199" t="s">
        <v>236</v>
      </c>
      <c r="D1275" s="200"/>
      <c r="E1275" s="198" t="s">
        <v>236</v>
      </c>
      <c r="F1275" s="198" t="s">
        <v>236</v>
      </c>
      <c r="G1275" s="198" t="s">
        <v>236</v>
      </c>
      <c r="H1275" s="201" t="s">
        <v>236</v>
      </c>
      <c r="I1275" s="202" t="s">
        <v>236</v>
      </c>
      <c r="J1275" s="202" t="s">
        <v>236</v>
      </c>
      <c r="K1275" s="203"/>
      <c r="L1275" s="203"/>
      <c r="M1275" s="203"/>
      <c r="N1275" s="203"/>
      <c r="O1275" s="203"/>
      <c r="P1275" s="204"/>
      <c r="Q1275" s="205"/>
      <c r="R1275" s="198" t="s">
        <v>236</v>
      </c>
      <c r="S1275" s="206" t="str">
        <f t="shared" ca="1" si="60"/>
        <v/>
      </c>
      <c r="T1275" s="206" t="str">
        <f ca="1">IF(B1275="","",IF(ISERROR(MATCH($J1275,[3]SorP!$B$1:$B$6230,0)),"",INDIRECT("'SorP'!$A$"&amp;MATCH($J1275,[3]SorP!$B$1:$B$6230,0))))</f>
        <v/>
      </c>
      <c r="U1275" s="207"/>
      <c r="V1275" s="208" t="e">
        <f>IF(C1275="",NA(),IF(OR(C1275="Smelter not listed",C1275="Smelter not yet identified"),MATCH($B1275&amp;$D1275,'[3]Smelter Look-up'!$J:$J,0),MATCH($B1275&amp;$C1275,'[3]Smelter Look-up'!$J:$J,0)))</f>
        <v>#N/A</v>
      </c>
      <c r="X1275" s="83">
        <f t="shared" si="58"/>
        <v>0</v>
      </c>
      <c r="AB1275" s="84" t="str">
        <f t="shared" si="59"/>
        <v/>
      </c>
    </row>
    <row r="1276" spans="1:28" s="83" customFormat="1" ht="20.25" customHeight="1">
      <c r="A1276" s="206"/>
      <c r="B1276" s="198" t="s">
        <v>236</v>
      </c>
      <c r="C1276" s="199" t="s">
        <v>236</v>
      </c>
      <c r="D1276" s="200"/>
      <c r="E1276" s="198" t="s">
        <v>236</v>
      </c>
      <c r="F1276" s="198" t="s">
        <v>236</v>
      </c>
      <c r="G1276" s="198" t="s">
        <v>236</v>
      </c>
      <c r="H1276" s="201" t="s">
        <v>236</v>
      </c>
      <c r="I1276" s="202" t="s">
        <v>236</v>
      </c>
      <c r="J1276" s="202" t="s">
        <v>236</v>
      </c>
      <c r="K1276" s="203"/>
      <c r="L1276" s="203"/>
      <c r="M1276" s="203"/>
      <c r="N1276" s="203"/>
      <c r="O1276" s="203"/>
      <c r="P1276" s="204"/>
      <c r="Q1276" s="205"/>
      <c r="R1276" s="198" t="s">
        <v>236</v>
      </c>
      <c r="S1276" s="206" t="str">
        <f t="shared" ca="1" si="60"/>
        <v/>
      </c>
      <c r="T1276" s="206" t="str">
        <f ca="1">IF(B1276="","",IF(ISERROR(MATCH($J1276,[3]SorP!$B$1:$B$6230,0)),"",INDIRECT("'SorP'!$A$"&amp;MATCH($J1276,[3]SorP!$B$1:$B$6230,0))))</f>
        <v/>
      </c>
      <c r="U1276" s="207"/>
      <c r="V1276" s="208" t="e">
        <f>IF(C1276="",NA(),IF(OR(C1276="Smelter not listed",C1276="Smelter not yet identified"),MATCH($B1276&amp;$D1276,'[3]Smelter Look-up'!$J:$J,0),MATCH($B1276&amp;$C1276,'[3]Smelter Look-up'!$J:$J,0)))</f>
        <v>#N/A</v>
      </c>
      <c r="X1276" s="83">
        <f t="shared" si="58"/>
        <v>0</v>
      </c>
      <c r="AB1276" s="84" t="str">
        <f t="shared" si="59"/>
        <v/>
      </c>
    </row>
    <row r="1277" spans="1:28" s="83" customFormat="1" ht="20.25" customHeight="1">
      <c r="A1277" s="206"/>
      <c r="B1277" s="198" t="s">
        <v>236</v>
      </c>
      <c r="C1277" s="199" t="s">
        <v>236</v>
      </c>
      <c r="D1277" s="200"/>
      <c r="E1277" s="198" t="s">
        <v>236</v>
      </c>
      <c r="F1277" s="198" t="s">
        <v>236</v>
      </c>
      <c r="G1277" s="198" t="s">
        <v>236</v>
      </c>
      <c r="H1277" s="201" t="s">
        <v>236</v>
      </c>
      <c r="I1277" s="202" t="s">
        <v>236</v>
      </c>
      <c r="J1277" s="202" t="s">
        <v>236</v>
      </c>
      <c r="K1277" s="203"/>
      <c r="L1277" s="203"/>
      <c r="M1277" s="203"/>
      <c r="N1277" s="203"/>
      <c r="O1277" s="203"/>
      <c r="P1277" s="204"/>
      <c r="Q1277" s="205"/>
      <c r="R1277" s="198" t="s">
        <v>236</v>
      </c>
      <c r="S1277" s="206" t="str">
        <f t="shared" ca="1" si="60"/>
        <v/>
      </c>
      <c r="T1277" s="206" t="str">
        <f ca="1">IF(B1277="","",IF(ISERROR(MATCH($J1277,[3]SorP!$B$1:$B$6230,0)),"",INDIRECT("'SorP'!$A$"&amp;MATCH($J1277,[3]SorP!$B$1:$B$6230,0))))</f>
        <v/>
      </c>
      <c r="U1277" s="207"/>
      <c r="V1277" s="208" t="e">
        <f>IF(C1277="",NA(),IF(OR(C1277="Smelter not listed",C1277="Smelter not yet identified"),MATCH($B1277&amp;$D1277,'[3]Smelter Look-up'!$J:$J,0),MATCH($B1277&amp;$C1277,'[3]Smelter Look-up'!$J:$J,0)))</f>
        <v>#N/A</v>
      </c>
      <c r="X1277" s="83">
        <f t="shared" si="58"/>
        <v>0</v>
      </c>
      <c r="AB1277" s="84" t="str">
        <f t="shared" si="59"/>
        <v/>
      </c>
    </row>
    <row r="1278" spans="1:28" s="83" customFormat="1" ht="20.25" customHeight="1">
      <c r="A1278" s="206"/>
      <c r="B1278" s="198" t="s">
        <v>236</v>
      </c>
      <c r="C1278" s="199" t="s">
        <v>236</v>
      </c>
      <c r="D1278" s="200"/>
      <c r="E1278" s="198" t="s">
        <v>236</v>
      </c>
      <c r="F1278" s="198" t="s">
        <v>236</v>
      </c>
      <c r="G1278" s="198" t="s">
        <v>236</v>
      </c>
      <c r="H1278" s="201" t="s">
        <v>236</v>
      </c>
      <c r="I1278" s="202" t="s">
        <v>236</v>
      </c>
      <c r="J1278" s="202" t="s">
        <v>236</v>
      </c>
      <c r="K1278" s="203"/>
      <c r="L1278" s="203"/>
      <c r="M1278" s="203"/>
      <c r="N1278" s="203"/>
      <c r="O1278" s="203"/>
      <c r="P1278" s="204"/>
      <c r="Q1278" s="205"/>
      <c r="R1278" s="198" t="s">
        <v>236</v>
      </c>
      <c r="S1278" s="206" t="str">
        <f t="shared" ca="1" si="60"/>
        <v/>
      </c>
      <c r="T1278" s="206" t="str">
        <f ca="1">IF(B1278="","",IF(ISERROR(MATCH($J1278,[3]SorP!$B$1:$B$6230,0)),"",INDIRECT("'SorP'!$A$"&amp;MATCH($J1278,[3]SorP!$B$1:$B$6230,0))))</f>
        <v/>
      </c>
      <c r="U1278" s="207"/>
      <c r="V1278" s="208" t="e">
        <f>IF(C1278="",NA(),IF(OR(C1278="Smelter not listed",C1278="Smelter not yet identified"),MATCH($B1278&amp;$D1278,'[3]Smelter Look-up'!$J:$J,0),MATCH($B1278&amp;$C1278,'[3]Smelter Look-up'!$J:$J,0)))</f>
        <v>#N/A</v>
      </c>
      <c r="X1278" s="83">
        <f t="shared" si="58"/>
        <v>0</v>
      </c>
      <c r="AB1278" s="84" t="str">
        <f t="shared" si="59"/>
        <v/>
      </c>
    </row>
    <row r="1279" spans="1:28" s="83" customFormat="1" ht="20.25" customHeight="1">
      <c r="A1279" s="206"/>
      <c r="B1279" s="198" t="s">
        <v>236</v>
      </c>
      <c r="C1279" s="199" t="s">
        <v>236</v>
      </c>
      <c r="D1279" s="200"/>
      <c r="E1279" s="198" t="s">
        <v>236</v>
      </c>
      <c r="F1279" s="198" t="s">
        <v>236</v>
      </c>
      <c r="G1279" s="198" t="s">
        <v>236</v>
      </c>
      <c r="H1279" s="201" t="s">
        <v>236</v>
      </c>
      <c r="I1279" s="202" t="s">
        <v>236</v>
      </c>
      <c r="J1279" s="202" t="s">
        <v>236</v>
      </c>
      <c r="K1279" s="203"/>
      <c r="L1279" s="203"/>
      <c r="M1279" s="203"/>
      <c r="N1279" s="203"/>
      <c r="O1279" s="203"/>
      <c r="P1279" s="204"/>
      <c r="Q1279" s="205"/>
      <c r="R1279" s="198" t="s">
        <v>236</v>
      </c>
      <c r="S1279" s="206" t="str">
        <f t="shared" ca="1" si="60"/>
        <v/>
      </c>
      <c r="T1279" s="206" t="str">
        <f ca="1">IF(B1279="","",IF(ISERROR(MATCH($J1279,[3]SorP!$B$1:$B$6230,0)),"",INDIRECT("'SorP'!$A$"&amp;MATCH($J1279,[3]SorP!$B$1:$B$6230,0))))</f>
        <v/>
      </c>
      <c r="U1279" s="207"/>
      <c r="V1279" s="208" t="e">
        <f>IF(C1279="",NA(),IF(OR(C1279="Smelter not listed",C1279="Smelter not yet identified"),MATCH($B1279&amp;$D1279,'[3]Smelter Look-up'!$J:$J,0),MATCH($B1279&amp;$C1279,'[3]Smelter Look-up'!$J:$J,0)))</f>
        <v>#N/A</v>
      </c>
      <c r="X1279" s="83">
        <f t="shared" si="58"/>
        <v>0</v>
      </c>
      <c r="AB1279" s="84" t="str">
        <f t="shared" si="59"/>
        <v/>
      </c>
    </row>
    <row r="1280" spans="1:28" s="83" customFormat="1" ht="20.25" customHeight="1">
      <c r="A1280" s="206"/>
      <c r="B1280" s="198" t="s">
        <v>236</v>
      </c>
      <c r="C1280" s="199" t="s">
        <v>236</v>
      </c>
      <c r="D1280" s="200"/>
      <c r="E1280" s="198" t="s">
        <v>236</v>
      </c>
      <c r="F1280" s="198" t="s">
        <v>236</v>
      </c>
      <c r="G1280" s="198" t="s">
        <v>236</v>
      </c>
      <c r="H1280" s="201" t="s">
        <v>236</v>
      </c>
      <c r="I1280" s="202" t="s">
        <v>236</v>
      </c>
      <c r="J1280" s="202" t="s">
        <v>236</v>
      </c>
      <c r="K1280" s="203"/>
      <c r="L1280" s="203"/>
      <c r="M1280" s="203"/>
      <c r="N1280" s="203"/>
      <c r="O1280" s="203"/>
      <c r="P1280" s="204"/>
      <c r="Q1280" s="205"/>
      <c r="R1280" s="198" t="s">
        <v>236</v>
      </c>
      <c r="S1280" s="206" t="str">
        <f t="shared" ca="1" si="60"/>
        <v/>
      </c>
      <c r="T1280" s="206" t="str">
        <f ca="1">IF(B1280="","",IF(ISERROR(MATCH($J1280,[3]SorP!$B$1:$B$6230,0)),"",INDIRECT("'SorP'!$A$"&amp;MATCH($J1280,[3]SorP!$B$1:$B$6230,0))))</f>
        <v/>
      </c>
      <c r="U1280" s="207"/>
      <c r="V1280" s="208" t="e">
        <f>IF(C1280="",NA(),IF(OR(C1280="Smelter not listed",C1280="Smelter not yet identified"),MATCH($B1280&amp;$D1280,'[3]Smelter Look-up'!$J:$J,0),MATCH($B1280&amp;$C1280,'[3]Smelter Look-up'!$J:$J,0)))</f>
        <v>#N/A</v>
      </c>
      <c r="X1280" s="83">
        <f t="shared" si="58"/>
        <v>0</v>
      </c>
      <c r="AB1280" s="84" t="str">
        <f t="shared" si="59"/>
        <v/>
      </c>
    </row>
    <row r="1281" spans="1:28" s="83" customFormat="1" ht="20.25" customHeight="1">
      <c r="A1281" s="206"/>
      <c r="B1281" s="198" t="s">
        <v>236</v>
      </c>
      <c r="C1281" s="199" t="s">
        <v>236</v>
      </c>
      <c r="D1281" s="200"/>
      <c r="E1281" s="198" t="s">
        <v>236</v>
      </c>
      <c r="F1281" s="198" t="s">
        <v>236</v>
      </c>
      <c r="G1281" s="198" t="s">
        <v>236</v>
      </c>
      <c r="H1281" s="201" t="s">
        <v>236</v>
      </c>
      <c r="I1281" s="202" t="s">
        <v>236</v>
      </c>
      <c r="J1281" s="202" t="s">
        <v>236</v>
      </c>
      <c r="K1281" s="203"/>
      <c r="L1281" s="203"/>
      <c r="M1281" s="203"/>
      <c r="N1281" s="203"/>
      <c r="O1281" s="203"/>
      <c r="P1281" s="204"/>
      <c r="Q1281" s="205"/>
      <c r="R1281" s="198" t="s">
        <v>236</v>
      </c>
      <c r="S1281" s="206" t="str">
        <f t="shared" ca="1" si="60"/>
        <v/>
      </c>
      <c r="T1281" s="206" t="str">
        <f ca="1">IF(B1281="","",IF(ISERROR(MATCH($J1281,[3]SorP!$B$1:$B$6230,0)),"",INDIRECT("'SorP'!$A$"&amp;MATCH($J1281,[3]SorP!$B$1:$B$6230,0))))</f>
        <v/>
      </c>
      <c r="U1281" s="207"/>
      <c r="V1281" s="208" t="e">
        <f>IF(C1281="",NA(),IF(OR(C1281="Smelter not listed",C1281="Smelter not yet identified"),MATCH($B1281&amp;$D1281,'[3]Smelter Look-up'!$J:$J,0),MATCH($B1281&amp;$C1281,'[3]Smelter Look-up'!$J:$J,0)))</f>
        <v>#N/A</v>
      </c>
      <c r="X1281" s="83">
        <f t="shared" si="58"/>
        <v>0</v>
      </c>
      <c r="AB1281" s="84" t="str">
        <f t="shared" si="59"/>
        <v/>
      </c>
    </row>
    <row r="1282" spans="1:28" s="83" customFormat="1" ht="20.25" customHeight="1">
      <c r="A1282" s="206"/>
      <c r="B1282" s="198" t="s">
        <v>236</v>
      </c>
      <c r="C1282" s="199" t="s">
        <v>236</v>
      </c>
      <c r="D1282" s="200"/>
      <c r="E1282" s="198" t="s">
        <v>236</v>
      </c>
      <c r="F1282" s="198" t="s">
        <v>236</v>
      </c>
      <c r="G1282" s="198" t="s">
        <v>236</v>
      </c>
      <c r="H1282" s="201" t="s">
        <v>236</v>
      </c>
      <c r="I1282" s="202" t="s">
        <v>236</v>
      </c>
      <c r="J1282" s="202" t="s">
        <v>236</v>
      </c>
      <c r="K1282" s="203"/>
      <c r="L1282" s="203"/>
      <c r="M1282" s="203"/>
      <c r="N1282" s="203"/>
      <c r="O1282" s="203"/>
      <c r="P1282" s="204"/>
      <c r="Q1282" s="205"/>
      <c r="R1282" s="198" t="s">
        <v>236</v>
      </c>
      <c r="S1282" s="206" t="str">
        <f t="shared" ca="1" si="60"/>
        <v/>
      </c>
      <c r="T1282" s="206" t="str">
        <f ca="1">IF(B1282="","",IF(ISERROR(MATCH($J1282,[3]SorP!$B$1:$B$6230,0)),"",INDIRECT("'SorP'!$A$"&amp;MATCH($J1282,[3]SorP!$B$1:$B$6230,0))))</f>
        <v/>
      </c>
      <c r="U1282" s="207"/>
      <c r="V1282" s="208" t="e">
        <f>IF(C1282="",NA(),IF(OR(C1282="Smelter not listed",C1282="Smelter not yet identified"),MATCH($B1282&amp;$D1282,'[3]Smelter Look-up'!$J:$J,0),MATCH($B1282&amp;$C1282,'[3]Smelter Look-up'!$J:$J,0)))</f>
        <v>#N/A</v>
      </c>
      <c r="X1282" s="83">
        <f t="shared" si="58"/>
        <v>0</v>
      </c>
      <c r="AB1282" s="84" t="str">
        <f t="shared" si="59"/>
        <v/>
      </c>
    </row>
    <row r="1283" spans="1:28" s="83" customFormat="1" ht="20.25" customHeight="1">
      <c r="A1283" s="206"/>
      <c r="B1283" s="198" t="s">
        <v>236</v>
      </c>
      <c r="C1283" s="199" t="s">
        <v>236</v>
      </c>
      <c r="D1283" s="200"/>
      <c r="E1283" s="198" t="s">
        <v>236</v>
      </c>
      <c r="F1283" s="198" t="s">
        <v>236</v>
      </c>
      <c r="G1283" s="198" t="s">
        <v>236</v>
      </c>
      <c r="H1283" s="201" t="s">
        <v>236</v>
      </c>
      <c r="I1283" s="202" t="s">
        <v>236</v>
      </c>
      <c r="J1283" s="202" t="s">
        <v>236</v>
      </c>
      <c r="K1283" s="203"/>
      <c r="L1283" s="203"/>
      <c r="M1283" s="203"/>
      <c r="N1283" s="203"/>
      <c r="O1283" s="203"/>
      <c r="P1283" s="204"/>
      <c r="Q1283" s="205"/>
      <c r="R1283" s="198" t="s">
        <v>236</v>
      </c>
      <c r="S1283" s="206" t="str">
        <f t="shared" ca="1" si="60"/>
        <v/>
      </c>
      <c r="T1283" s="206" t="str">
        <f ca="1">IF(B1283="","",IF(ISERROR(MATCH($J1283,[3]SorP!$B$1:$B$6230,0)),"",INDIRECT("'SorP'!$A$"&amp;MATCH($J1283,[3]SorP!$B$1:$B$6230,0))))</f>
        <v/>
      </c>
      <c r="U1283" s="207"/>
      <c r="V1283" s="208" t="e">
        <f>IF(C1283="",NA(),IF(OR(C1283="Smelter not listed",C1283="Smelter not yet identified"),MATCH($B1283&amp;$D1283,'[3]Smelter Look-up'!$J:$J,0),MATCH($B1283&amp;$C1283,'[3]Smelter Look-up'!$J:$J,0)))</f>
        <v>#N/A</v>
      </c>
      <c r="X1283" s="83">
        <f t="shared" si="58"/>
        <v>0</v>
      </c>
      <c r="AB1283" s="84" t="str">
        <f t="shared" si="59"/>
        <v/>
      </c>
    </row>
    <row r="1284" spans="1:28" s="83" customFormat="1" ht="20.25" customHeight="1">
      <c r="A1284" s="206"/>
      <c r="B1284" s="198" t="s">
        <v>236</v>
      </c>
      <c r="C1284" s="199" t="s">
        <v>236</v>
      </c>
      <c r="D1284" s="200"/>
      <c r="E1284" s="198" t="s">
        <v>236</v>
      </c>
      <c r="F1284" s="198" t="s">
        <v>236</v>
      </c>
      <c r="G1284" s="198" t="s">
        <v>236</v>
      </c>
      <c r="H1284" s="201" t="s">
        <v>236</v>
      </c>
      <c r="I1284" s="202" t="s">
        <v>236</v>
      </c>
      <c r="J1284" s="202" t="s">
        <v>236</v>
      </c>
      <c r="K1284" s="203"/>
      <c r="L1284" s="203"/>
      <c r="M1284" s="203"/>
      <c r="N1284" s="203"/>
      <c r="O1284" s="203"/>
      <c r="P1284" s="204"/>
      <c r="Q1284" s="205"/>
      <c r="R1284" s="198" t="s">
        <v>236</v>
      </c>
      <c r="S1284" s="206" t="str">
        <f t="shared" ca="1" si="60"/>
        <v/>
      </c>
      <c r="T1284" s="206" t="str">
        <f ca="1">IF(B1284="","",IF(ISERROR(MATCH($J1284,[3]SorP!$B$1:$B$6230,0)),"",INDIRECT("'SorP'!$A$"&amp;MATCH($J1284,[3]SorP!$B$1:$B$6230,0))))</f>
        <v/>
      </c>
      <c r="U1284" s="207"/>
      <c r="V1284" s="208" t="e">
        <f>IF(C1284="",NA(),IF(OR(C1284="Smelter not listed",C1284="Smelter not yet identified"),MATCH($B1284&amp;$D1284,'[3]Smelter Look-up'!$J:$J,0),MATCH($B1284&amp;$C1284,'[3]Smelter Look-up'!$J:$J,0)))</f>
        <v>#N/A</v>
      </c>
      <c r="X1284" s="83">
        <f t="shared" si="58"/>
        <v>0</v>
      </c>
      <c r="AB1284" s="84" t="str">
        <f t="shared" si="59"/>
        <v/>
      </c>
    </row>
    <row r="1285" spans="1:28" s="83" customFormat="1" ht="20.25" customHeight="1">
      <c r="A1285" s="206"/>
      <c r="B1285" s="198" t="s">
        <v>236</v>
      </c>
      <c r="C1285" s="199" t="s">
        <v>236</v>
      </c>
      <c r="D1285" s="200"/>
      <c r="E1285" s="198" t="s">
        <v>236</v>
      </c>
      <c r="F1285" s="198" t="s">
        <v>236</v>
      </c>
      <c r="G1285" s="198" t="s">
        <v>236</v>
      </c>
      <c r="H1285" s="201" t="s">
        <v>236</v>
      </c>
      <c r="I1285" s="202" t="s">
        <v>236</v>
      </c>
      <c r="J1285" s="202" t="s">
        <v>236</v>
      </c>
      <c r="K1285" s="203"/>
      <c r="L1285" s="203"/>
      <c r="M1285" s="203"/>
      <c r="N1285" s="203"/>
      <c r="O1285" s="203"/>
      <c r="P1285" s="204"/>
      <c r="Q1285" s="205"/>
      <c r="R1285" s="198" t="s">
        <v>236</v>
      </c>
      <c r="S1285" s="206" t="str">
        <f t="shared" ca="1" si="60"/>
        <v/>
      </c>
      <c r="T1285" s="206" t="str">
        <f ca="1">IF(B1285="","",IF(ISERROR(MATCH($J1285,[3]SorP!$B$1:$B$6230,0)),"",INDIRECT("'SorP'!$A$"&amp;MATCH($J1285,[3]SorP!$B$1:$B$6230,0))))</f>
        <v/>
      </c>
      <c r="U1285" s="207"/>
      <c r="V1285" s="208" t="e">
        <f>IF(C1285="",NA(),IF(OR(C1285="Smelter not listed",C1285="Smelter not yet identified"),MATCH($B1285&amp;$D1285,'[3]Smelter Look-up'!$J:$J,0),MATCH($B1285&amp;$C1285,'[3]Smelter Look-up'!$J:$J,0)))</f>
        <v>#N/A</v>
      </c>
      <c r="X1285" s="83">
        <f t="shared" ref="X1285:X1348" si="61">IF(AND(C1285="Smelter not listed",OR(LEN(D1285)=0,LEN(E1285)=0)),1,0)</f>
        <v>0</v>
      </c>
      <c r="AB1285" s="84" t="str">
        <f t="shared" ref="AB1285:AB1348" si="62">B1285&amp;C1285</f>
        <v/>
      </c>
    </row>
    <row r="1286" spans="1:28" s="83" customFormat="1" ht="20.25" customHeight="1">
      <c r="A1286" s="206"/>
      <c r="B1286" s="198" t="s">
        <v>236</v>
      </c>
      <c r="C1286" s="199" t="s">
        <v>236</v>
      </c>
      <c r="D1286" s="200"/>
      <c r="E1286" s="198" t="s">
        <v>236</v>
      </c>
      <c r="F1286" s="198" t="s">
        <v>236</v>
      </c>
      <c r="G1286" s="198" t="s">
        <v>236</v>
      </c>
      <c r="H1286" s="201" t="s">
        <v>236</v>
      </c>
      <c r="I1286" s="202" t="s">
        <v>236</v>
      </c>
      <c r="J1286" s="202" t="s">
        <v>236</v>
      </c>
      <c r="K1286" s="203"/>
      <c r="L1286" s="203"/>
      <c r="M1286" s="203"/>
      <c r="N1286" s="203"/>
      <c r="O1286" s="203"/>
      <c r="P1286" s="204"/>
      <c r="Q1286" s="205"/>
      <c r="R1286" s="198" t="s">
        <v>236</v>
      </c>
      <c r="S1286" s="206" t="str">
        <f t="shared" ca="1" si="60"/>
        <v/>
      </c>
      <c r="T1286" s="206" t="str">
        <f ca="1">IF(B1286="","",IF(ISERROR(MATCH($J1286,[3]SorP!$B$1:$B$6230,0)),"",INDIRECT("'SorP'!$A$"&amp;MATCH($J1286,[3]SorP!$B$1:$B$6230,0))))</f>
        <v/>
      </c>
      <c r="U1286" s="207"/>
      <c r="V1286" s="208" t="e">
        <f>IF(C1286="",NA(),IF(OR(C1286="Smelter not listed",C1286="Smelter not yet identified"),MATCH($B1286&amp;$D1286,'[3]Smelter Look-up'!$J:$J,0),MATCH($B1286&amp;$C1286,'[3]Smelter Look-up'!$J:$J,0)))</f>
        <v>#N/A</v>
      </c>
      <c r="X1286" s="83">
        <f t="shared" si="61"/>
        <v>0</v>
      </c>
      <c r="AB1286" s="84" t="str">
        <f t="shared" si="62"/>
        <v/>
      </c>
    </row>
    <row r="1287" spans="1:28" s="83" customFormat="1" ht="20.25" customHeight="1">
      <c r="A1287" s="206"/>
      <c r="B1287" s="198" t="s">
        <v>236</v>
      </c>
      <c r="C1287" s="199" t="s">
        <v>236</v>
      </c>
      <c r="D1287" s="200"/>
      <c r="E1287" s="198" t="s">
        <v>236</v>
      </c>
      <c r="F1287" s="198" t="s">
        <v>236</v>
      </c>
      <c r="G1287" s="198" t="s">
        <v>236</v>
      </c>
      <c r="H1287" s="201" t="s">
        <v>236</v>
      </c>
      <c r="I1287" s="202" t="s">
        <v>236</v>
      </c>
      <c r="J1287" s="202" t="s">
        <v>236</v>
      </c>
      <c r="K1287" s="203"/>
      <c r="L1287" s="203"/>
      <c r="M1287" s="203"/>
      <c r="N1287" s="203"/>
      <c r="O1287" s="203"/>
      <c r="P1287" s="204"/>
      <c r="Q1287" s="205"/>
      <c r="R1287" s="198" t="s">
        <v>236</v>
      </c>
      <c r="S1287" s="206" t="str">
        <f t="shared" ca="1" si="60"/>
        <v/>
      </c>
      <c r="T1287" s="206" t="str">
        <f ca="1">IF(B1287="","",IF(ISERROR(MATCH($J1287,[3]SorP!$B$1:$B$6230,0)),"",INDIRECT("'SorP'!$A$"&amp;MATCH($J1287,[3]SorP!$B$1:$B$6230,0))))</f>
        <v/>
      </c>
      <c r="U1287" s="207"/>
      <c r="V1287" s="208" t="e">
        <f>IF(C1287="",NA(),IF(OR(C1287="Smelter not listed",C1287="Smelter not yet identified"),MATCH($B1287&amp;$D1287,'[3]Smelter Look-up'!$J:$J,0),MATCH($B1287&amp;$C1287,'[3]Smelter Look-up'!$J:$J,0)))</f>
        <v>#N/A</v>
      </c>
      <c r="X1287" s="83">
        <f t="shared" si="61"/>
        <v>0</v>
      </c>
      <c r="AB1287" s="84" t="str">
        <f t="shared" si="62"/>
        <v/>
      </c>
    </row>
    <row r="1288" spans="1:28" s="83" customFormat="1" ht="20.25" customHeight="1">
      <c r="A1288" s="206"/>
      <c r="B1288" s="198" t="s">
        <v>236</v>
      </c>
      <c r="C1288" s="199" t="s">
        <v>236</v>
      </c>
      <c r="D1288" s="200"/>
      <c r="E1288" s="198" t="s">
        <v>236</v>
      </c>
      <c r="F1288" s="198" t="s">
        <v>236</v>
      </c>
      <c r="G1288" s="198" t="s">
        <v>236</v>
      </c>
      <c r="H1288" s="201" t="s">
        <v>236</v>
      </c>
      <c r="I1288" s="202" t="s">
        <v>236</v>
      </c>
      <c r="J1288" s="202" t="s">
        <v>236</v>
      </c>
      <c r="K1288" s="203"/>
      <c r="L1288" s="203"/>
      <c r="M1288" s="203"/>
      <c r="N1288" s="203"/>
      <c r="O1288" s="203"/>
      <c r="P1288" s="204"/>
      <c r="Q1288" s="205"/>
      <c r="R1288" s="198" t="s">
        <v>236</v>
      </c>
      <c r="S1288" s="206" t="str">
        <f t="shared" ca="1" si="60"/>
        <v/>
      </c>
      <c r="T1288" s="206" t="str">
        <f ca="1">IF(B1288="","",IF(ISERROR(MATCH($J1288,[3]SorP!$B$1:$B$6230,0)),"",INDIRECT("'SorP'!$A$"&amp;MATCH($J1288,[3]SorP!$B$1:$B$6230,0))))</f>
        <v/>
      </c>
      <c r="U1288" s="207"/>
      <c r="V1288" s="208" t="e">
        <f>IF(C1288="",NA(),IF(OR(C1288="Smelter not listed",C1288="Smelter not yet identified"),MATCH($B1288&amp;$D1288,'[3]Smelter Look-up'!$J:$J,0),MATCH($B1288&amp;$C1288,'[3]Smelter Look-up'!$J:$J,0)))</f>
        <v>#N/A</v>
      </c>
      <c r="X1288" s="83">
        <f t="shared" si="61"/>
        <v>0</v>
      </c>
      <c r="AB1288" s="84" t="str">
        <f t="shared" si="62"/>
        <v/>
      </c>
    </row>
    <row r="1289" spans="1:28" s="83" customFormat="1" ht="20.25" customHeight="1">
      <c r="A1289" s="206"/>
      <c r="B1289" s="198" t="s">
        <v>236</v>
      </c>
      <c r="C1289" s="199" t="s">
        <v>236</v>
      </c>
      <c r="D1289" s="200"/>
      <c r="E1289" s="198" t="s">
        <v>236</v>
      </c>
      <c r="F1289" s="198" t="s">
        <v>236</v>
      </c>
      <c r="G1289" s="198" t="s">
        <v>236</v>
      </c>
      <c r="H1289" s="201" t="s">
        <v>236</v>
      </c>
      <c r="I1289" s="202" t="s">
        <v>236</v>
      </c>
      <c r="J1289" s="202" t="s">
        <v>236</v>
      </c>
      <c r="K1289" s="203"/>
      <c r="L1289" s="203"/>
      <c r="M1289" s="203"/>
      <c r="N1289" s="203"/>
      <c r="O1289" s="203"/>
      <c r="P1289" s="204"/>
      <c r="Q1289" s="205"/>
      <c r="R1289" s="198" t="s">
        <v>236</v>
      </c>
      <c r="S1289" s="206" t="str">
        <f t="shared" ca="1" si="60"/>
        <v/>
      </c>
      <c r="T1289" s="206" t="str">
        <f ca="1">IF(B1289="","",IF(ISERROR(MATCH($J1289,[3]SorP!$B$1:$B$6230,0)),"",INDIRECT("'SorP'!$A$"&amp;MATCH($J1289,[3]SorP!$B$1:$B$6230,0))))</f>
        <v/>
      </c>
      <c r="U1289" s="207"/>
      <c r="V1289" s="208" t="e">
        <f>IF(C1289="",NA(),IF(OR(C1289="Smelter not listed",C1289="Smelter not yet identified"),MATCH($B1289&amp;$D1289,'[3]Smelter Look-up'!$J:$J,0),MATCH($B1289&amp;$C1289,'[3]Smelter Look-up'!$J:$J,0)))</f>
        <v>#N/A</v>
      </c>
      <c r="X1289" s="83">
        <f t="shared" si="61"/>
        <v>0</v>
      </c>
      <c r="AB1289" s="84" t="str">
        <f t="shared" si="62"/>
        <v/>
      </c>
    </row>
    <row r="1290" spans="1:28" s="83" customFormat="1" ht="20.25" customHeight="1">
      <c r="A1290" s="206"/>
      <c r="B1290" s="198" t="s">
        <v>236</v>
      </c>
      <c r="C1290" s="199" t="s">
        <v>236</v>
      </c>
      <c r="D1290" s="200"/>
      <c r="E1290" s="198" t="s">
        <v>236</v>
      </c>
      <c r="F1290" s="198" t="s">
        <v>236</v>
      </c>
      <c r="G1290" s="198" t="s">
        <v>236</v>
      </c>
      <c r="H1290" s="201" t="s">
        <v>236</v>
      </c>
      <c r="I1290" s="202" t="s">
        <v>236</v>
      </c>
      <c r="J1290" s="202" t="s">
        <v>236</v>
      </c>
      <c r="K1290" s="203"/>
      <c r="L1290" s="203"/>
      <c r="M1290" s="203"/>
      <c r="N1290" s="203"/>
      <c r="O1290" s="203"/>
      <c r="P1290" s="204"/>
      <c r="Q1290" s="205"/>
      <c r="R1290" s="198" t="s">
        <v>236</v>
      </c>
      <c r="S1290" s="206" t="str">
        <f t="shared" ca="1" si="60"/>
        <v/>
      </c>
      <c r="T1290" s="206" t="str">
        <f ca="1">IF(B1290="","",IF(ISERROR(MATCH($J1290,[3]SorP!$B$1:$B$6230,0)),"",INDIRECT("'SorP'!$A$"&amp;MATCH($J1290,[3]SorP!$B$1:$B$6230,0))))</f>
        <v/>
      </c>
      <c r="U1290" s="207"/>
      <c r="V1290" s="208" t="e">
        <f>IF(C1290="",NA(),IF(OR(C1290="Smelter not listed",C1290="Smelter not yet identified"),MATCH($B1290&amp;$D1290,'[3]Smelter Look-up'!$J:$J,0),MATCH($B1290&amp;$C1290,'[3]Smelter Look-up'!$J:$J,0)))</f>
        <v>#N/A</v>
      </c>
      <c r="X1290" s="83">
        <f t="shared" si="61"/>
        <v>0</v>
      </c>
      <c r="AB1290" s="84" t="str">
        <f t="shared" si="62"/>
        <v/>
      </c>
    </row>
    <row r="1291" spans="1:28" s="83" customFormat="1" ht="20.25" customHeight="1">
      <c r="A1291" s="206"/>
      <c r="B1291" s="198" t="s">
        <v>236</v>
      </c>
      <c r="C1291" s="199" t="s">
        <v>236</v>
      </c>
      <c r="D1291" s="200"/>
      <c r="E1291" s="198" t="s">
        <v>236</v>
      </c>
      <c r="F1291" s="198" t="s">
        <v>236</v>
      </c>
      <c r="G1291" s="198" t="s">
        <v>236</v>
      </c>
      <c r="H1291" s="201" t="s">
        <v>236</v>
      </c>
      <c r="I1291" s="202" t="s">
        <v>236</v>
      </c>
      <c r="J1291" s="202" t="s">
        <v>236</v>
      </c>
      <c r="K1291" s="203"/>
      <c r="L1291" s="203"/>
      <c r="M1291" s="203"/>
      <c r="N1291" s="203"/>
      <c r="O1291" s="203"/>
      <c r="P1291" s="204"/>
      <c r="Q1291" s="205"/>
      <c r="R1291" s="198" t="s">
        <v>236</v>
      </c>
      <c r="S1291" s="206" t="str">
        <f t="shared" ca="1" si="60"/>
        <v/>
      </c>
      <c r="T1291" s="206" t="str">
        <f ca="1">IF(B1291="","",IF(ISERROR(MATCH($J1291,[3]SorP!$B$1:$B$6230,0)),"",INDIRECT("'SorP'!$A$"&amp;MATCH($J1291,[3]SorP!$B$1:$B$6230,0))))</f>
        <v/>
      </c>
      <c r="U1291" s="207"/>
      <c r="V1291" s="208" t="e">
        <f>IF(C1291="",NA(),IF(OR(C1291="Smelter not listed",C1291="Smelter not yet identified"),MATCH($B1291&amp;$D1291,'[3]Smelter Look-up'!$J:$J,0),MATCH($B1291&amp;$C1291,'[3]Smelter Look-up'!$J:$J,0)))</f>
        <v>#N/A</v>
      </c>
      <c r="X1291" s="83">
        <f t="shared" si="61"/>
        <v>0</v>
      </c>
      <c r="AB1291" s="84" t="str">
        <f t="shared" si="62"/>
        <v/>
      </c>
    </row>
    <row r="1292" spans="1:28" s="83" customFormat="1" ht="20.25" customHeight="1">
      <c r="A1292" s="206"/>
      <c r="B1292" s="198" t="s">
        <v>236</v>
      </c>
      <c r="C1292" s="199" t="s">
        <v>236</v>
      </c>
      <c r="D1292" s="200"/>
      <c r="E1292" s="198" t="s">
        <v>236</v>
      </c>
      <c r="F1292" s="198" t="s">
        <v>236</v>
      </c>
      <c r="G1292" s="198" t="s">
        <v>236</v>
      </c>
      <c r="H1292" s="201" t="s">
        <v>236</v>
      </c>
      <c r="I1292" s="202" t="s">
        <v>236</v>
      </c>
      <c r="J1292" s="202" t="s">
        <v>236</v>
      </c>
      <c r="K1292" s="203"/>
      <c r="L1292" s="203"/>
      <c r="M1292" s="203"/>
      <c r="N1292" s="203"/>
      <c r="O1292" s="203"/>
      <c r="P1292" s="204"/>
      <c r="Q1292" s="205"/>
      <c r="R1292" s="198" t="s">
        <v>236</v>
      </c>
      <c r="S1292" s="206" t="str">
        <f t="shared" ca="1" si="60"/>
        <v/>
      </c>
      <c r="T1292" s="206" t="str">
        <f ca="1">IF(B1292="","",IF(ISERROR(MATCH($J1292,[3]SorP!$B$1:$B$6230,0)),"",INDIRECT("'SorP'!$A$"&amp;MATCH($J1292,[3]SorP!$B$1:$B$6230,0))))</f>
        <v/>
      </c>
      <c r="U1292" s="207"/>
      <c r="V1292" s="208" t="e">
        <f>IF(C1292="",NA(),IF(OR(C1292="Smelter not listed",C1292="Smelter not yet identified"),MATCH($B1292&amp;$D1292,'[3]Smelter Look-up'!$J:$J,0),MATCH($B1292&amp;$C1292,'[3]Smelter Look-up'!$J:$J,0)))</f>
        <v>#N/A</v>
      </c>
      <c r="X1292" s="83">
        <f t="shared" si="61"/>
        <v>0</v>
      </c>
      <c r="AB1292" s="84" t="str">
        <f t="shared" si="62"/>
        <v/>
      </c>
    </row>
    <row r="1293" spans="1:28" s="83" customFormat="1" ht="20.25" customHeight="1">
      <c r="A1293" s="206"/>
      <c r="B1293" s="198" t="s">
        <v>236</v>
      </c>
      <c r="C1293" s="199" t="s">
        <v>236</v>
      </c>
      <c r="D1293" s="200"/>
      <c r="E1293" s="198" t="s">
        <v>236</v>
      </c>
      <c r="F1293" s="198" t="s">
        <v>236</v>
      </c>
      <c r="G1293" s="198" t="s">
        <v>236</v>
      </c>
      <c r="H1293" s="201" t="s">
        <v>236</v>
      </c>
      <c r="I1293" s="202" t="s">
        <v>236</v>
      </c>
      <c r="J1293" s="202" t="s">
        <v>236</v>
      </c>
      <c r="K1293" s="203"/>
      <c r="L1293" s="203"/>
      <c r="M1293" s="203"/>
      <c r="N1293" s="203"/>
      <c r="O1293" s="203"/>
      <c r="P1293" s="204"/>
      <c r="Q1293" s="205"/>
      <c r="R1293" s="198" t="s">
        <v>236</v>
      </c>
      <c r="S1293" s="206" t="str">
        <f t="shared" ca="1" si="60"/>
        <v/>
      </c>
      <c r="T1293" s="206" t="str">
        <f ca="1">IF(B1293="","",IF(ISERROR(MATCH($J1293,[3]SorP!$B$1:$B$6230,0)),"",INDIRECT("'SorP'!$A$"&amp;MATCH($J1293,[3]SorP!$B$1:$B$6230,0))))</f>
        <v/>
      </c>
      <c r="U1293" s="207"/>
      <c r="V1293" s="208" t="e">
        <f>IF(C1293="",NA(),IF(OR(C1293="Smelter not listed",C1293="Smelter not yet identified"),MATCH($B1293&amp;$D1293,'[3]Smelter Look-up'!$J:$J,0),MATCH($B1293&amp;$C1293,'[3]Smelter Look-up'!$J:$J,0)))</f>
        <v>#N/A</v>
      </c>
      <c r="X1293" s="83">
        <f t="shared" si="61"/>
        <v>0</v>
      </c>
      <c r="AB1293" s="84" t="str">
        <f t="shared" si="62"/>
        <v/>
      </c>
    </row>
    <row r="1294" spans="1:28" s="83" customFormat="1" ht="20.25" customHeight="1">
      <c r="A1294" s="206"/>
      <c r="B1294" s="198" t="s">
        <v>236</v>
      </c>
      <c r="C1294" s="199" t="s">
        <v>236</v>
      </c>
      <c r="D1294" s="200"/>
      <c r="E1294" s="198" t="s">
        <v>236</v>
      </c>
      <c r="F1294" s="198" t="s">
        <v>236</v>
      </c>
      <c r="G1294" s="198" t="s">
        <v>236</v>
      </c>
      <c r="H1294" s="201" t="s">
        <v>236</v>
      </c>
      <c r="I1294" s="202" t="s">
        <v>236</v>
      </c>
      <c r="J1294" s="202" t="s">
        <v>236</v>
      </c>
      <c r="K1294" s="203"/>
      <c r="L1294" s="203"/>
      <c r="M1294" s="203"/>
      <c r="N1294" s="203"/>
      <c r="O1294" s="203"/>
      <c r="P1294" s="204"/>
      <c r="Q1294" s="205"/>
      <c r="R1294" s="198" t="s">
        <v>236</v>
      </c>
      <c r="S1294" s="206" t="str">
        <f t="shared" ca="1" si="60"/>
        <v/>
      </c>
      <c r="T1294" s="206" t="str">
        <f ca="1">IF(B1294="","",IF(ISERROR(MATCH($J1294,[3]SorP!$B$1:$B$6230,0)),"",INDIRECT("'SorP'!$A$"&amp;MATCH($J1294,[3]SorP!$B$1:$B$6230,0))))</f>
        <v/>
      </c>
      <c r="U1294" s="207"/>
      <c r="V1294" s="208" t="e">
        <f>IF(C1294="",NA(),IF(OR(C1294="Smelter not listed",C1294="Smelter not yet identified"),MATCH($B1294&amp;$D1294,'[3]Smelter Look-up'!$J:$J,0),MATCH($B1294&amp;$C1294,'[3]Smelter Look-up'!$J:$J,0)))</f>
        <v>#N/A</v>
      </c>
      <c r="X1294" s="83">
        <f t="shared" si="61"/>
        <v>0</v>
      </c>
      <c r="AB1294" s="84" t="str">
        <f t="shared" si="62"/>
        <v/>
      </c>
    </row>
    <row r="1295" spans="1:28" s="83" customFormat="1" ht="20.25" customHeight="1">
      <c r="A1295" s="206"/>
      <c r="B1295" s="198" t="s">
        <v>236</v>
      </c>
      <c r="C1295" s="199" t="s">
        <v>236</v>
      </c>
      <c r="D1295" s="200"/>
      <c r="E1295" s="198" t="s">
        <v>236</v>
      </c>
      <c r="F1295" s="198" t="s">
        <v>236</v>
      </c>
      <c r="G1295" s="198" t="s">
        <v>236</v>
      </c>
      <c r="H1295" s="201" t="s">
        <v>236</v>
      </c>
      <c r="I1295" s="202" t="s">
        <v>236</v>
      </c>
      <c r="J1295" s="202" t="s">
        <v>236</v>
      </c>
      <c r="K1295" s="203"/>
      <c r="L1295" s="203"/>
      <c r="M1295" s="203"/>
      <c r="N1295" s="203"/>
      <c r="O1295" s="203"/>
      <c r="P1295" s="204"/>
      <c r="Q1295" s="205"/>
      <c r="R1295" s="198" t="s">
        <v>236</v>
      </c>
      <c r="S1295" s="206" t="str">
        <f t="shared" ca="1" si="60"/>
        <v/>
      </c>
      <c r="T1295" s="206" t="str">
        <f ca="1">IF(B1295="","",IF(ISERROR(MATCH($J1295,[3]SorP!$B$1:$B$6230,0)),"",INDIRECT("'SorP'!$A$"&amp;MATCH($J1295,[3]SorP!$B$1:$B$6230,0))))</f>
        <v/>
      </c>
      <c r="U1295" s="207"/>
      <c r="V1295" s="208" t="e">
        <f>IF(C1295="",NA(),IF(OR(C1295="Smelter not listed",C1295="Smelter not yet identified"),MATCH($B1295&amp;$D1295,'[3]Smelter Look-up'!$J:$J,0),MATCH($B1295&amp;$C1295,'[3]Smelter Look-up'!$J:$J,0)))</f>
        <v>#N/A</v>
      </c>
      <c r="X1295" s="83">
        <f t="shared" si="61"/>
        <v>0</v>
      </c>
      <c r="AB1295" s="84" t="str">
        <f t="shared" si="62"/>
        <v/>
      </c>
    </row>
    <row r="1296" spans="1:28" s="83" customFormat="1" ht="20.25" customHeight="1">
      <c r="A1296" s="206"/>
      <c r="B1296" s="198" t="s">
        <v>236</v>
      </c>
      <c r="C1296" s="199" t="s">
        <v>236</v>
      </c>
      <c r="D1296" s="200"/>
      <c r="E1296" s="198" t="s">
        <v>236</v>
      </c>
      <c r="F1296" s="198" t="s">
        <v>236</v>
      </c>
      <c r="G1296" s="198" t="s">
        <v>236</v>
      </c>
      <c r="H1296" s="201" t="s">
        <v>236</v>
      </c>
      <c r="I1296" s="202" t="s">
        <v>236</v>
      </c>
      <c r="J1296" s="202" t="s">
        <v>236</v>
      </c>
      <c r="K1296" s="203"/>
      <c r="L1296" s="203"/>
      <c r="M1296" s="203"/>
      <c r="N1296" s="203"/>
      <c r="O1296" s="203"/>
      <c r="P1296" s="204"/>
      <c r="Q1296" s="205"/>
      <c r="R1296" s="198" t="s">
        <v>236</v>
      </c>
      <c r="S1296" s="206" t="str">
        <f t="shared" ca="1" si="60"/>
        <v/>
      </c>
      <c r="T1296" s="206" t="str">
        <f ca="1">IF(B1296="","",IF(ISERROR(MATCH($J1296,[3]SorP!$B$1:$B$6230,0)),"",INDIRECT("'SorP'!$A$"&amp;MATCH($J1296,[3]SorP!$B$1:$B$6230,0))))</f>
        <v/>
      </c>
      <c r="U1296" s="207"/>
      <c r="V1296" s="208" t="e">
        <f>IF(C1296="",NA(),IF(OR(C1296="Smelter not listed",C1296="Smelter not yet identified"),MATCH($B1296&amp;$D1296,'[3]Smelter Look-up'!$J:$J,0),MATCH($B1296&amp;$C1296,'[3]Smelter Look-up'!$J:$J,0)))</f>
        <v>#N/A</v>
      </c>
      <c r="X1296" s="83">
        <f t="shared" si="61"/>
        <v>0</v>
      </c>
      <c r="AB1296" s="84" t="str">
        <f t="shared" si="62"/>
        <v/>
      </c>
    </row>
    <row r="1297" spans="1:28" s="83" customFormat="1" ht="20.25" customHeight="1">
      <c r="A1297" s="206"/>
      <c r="B1297" s="198" t="s">
        <v>236</v>
      </c>
      <c r="C1297" s="199" t="s">
        <v>236</v>
      </c>
      <c r="D1297" s="200"/>
      <c r="E1297" s="198" t="s">
        <v>236</v>
      </c>
      <c r="F1297" s="198" t="s">
        <v>236</v>
      </c>
      <c r="G1297" s="198" t="s">
        <v>236</v>
      </c>
      <c r="H1297" s="201" t="s">
        <v>236</v>
      </c>
      <c r="I1297" s="202" t="s">
        <v>236</v>
      </c>
      <c r="J1297" s="202" t="s">
        <v>236</v>
      </c>
      <c r="K1297" s="203"/>
      <c r="L1297" s="203"/>
      <c r="M1297" s="203"/>
      <c r="N1297" s="203"/>
      <c r="O1297" s="203"/>
      <c r="P1297" s="204"/>
      <c r="Q1297" s="205"/>
      <c r="R1297" s="198" t="s">
        <v>236</v>
      </c>
      <c r="S1297" s="206" t="str">
        <f t="shared" ca="1" si="60"/>
        <v/>
      </c>
      <c r="T1297" s="206" t="str">
        <f ca="1">IF(B1297="","",IF(ISERROR(MATCH($J1297,[3]SorP!$B$1:$B$6230,0)),"",INDIRECT("'SorP'!$A$"&amp;MATCH($J1297,[3]SorP!$B$1:$B$6230,0))))</f>
        <v/>
      </c>
      <c r="U1297" s="207"/>
      <c r="V1297" s="208" t="e">
        <f>IF(C1297="",NA(),IF(OR(C1297="Smelter not listed",C1297="Smelter not yet identified"),MATCH($B1297&amp;$D1297,'[3]Smelter Look-up'!$J:$J,0),MATCH($B1297&amp;$C1297,'[3]Smelter Look-up'!$J:$J,0)))</f>
        <v>#N/A</v>
      </c>
      <c r="X1297" s="83">
        <f t="shared" si="61"/>
        <v>0</v>
      </c>
      <c r="AB1297" s="84" t="str">
        <f t="shared" si="62"/>
        <v/>
      </c>
    </row>
    <row r="1298" spans="1:28" s="83" customFormat="1" ht="20.25" customHeight="1">
      <c r="A1298" s="206"/>
      <c r="B1298" s="198" t="s">
        <v>236</v>
      </c>
      <c r="C1298" s="199" t="s">
        <v>236</v>
      </c>
      <c r="D1298" s="200"/>
      <c r="E1298" s="198" t="s">
        <v>236</v>
      </c>
      <c r="F1298" s="198" t="s">
        <v>236</v>
      </c>
      <c r="G1298" s="198" t="s">
        <v>236</v>
      </c>
      <c r="H1298" s="201" t="s">
        <v>236</v>
      </c>
      <c r="I1298" s="202" t="s">
        <v>236</v>
      </c>
      <c r="J1298" s="202" t="s">
        <v>236</v>
      </c>
      <c r="K1298" s="203"/>
      <c r="L1298" s="203"/>
      <c r="M1298" s="203"/>
      <c r="N1298" s="203"/>
      <c r="O1298" s="203"/>
      <c r="P1298" s="204"/>
      <c r="Q1298" s="205"/>
      <c r="R1298" s="198" t="s">
        <v>236</v>
      </c>
      <c r="S1298" s="206" t="str">
        <f t="shared" ca="1" si="60"/>
        <v/>
      </c>
      <c r="T1298" s="206" t="str">
        <f ca="1">IF(B1298="","",IF(ISERROR(MATCH($J1298,[3]SorP!$B$1:$B$6230,0)),"",INDIRECT("'SorP'!$A$"&amp;MATCH($J1298,[3]SorP!$B$1:$B$6230,0))))</f>
        <v/>
      </c>
      <c r="U1298" s="207"/>
      <c r="V1298" s="208" t="e">
        <f>IF(C1298="",NA(),IF(OR(C1298="Smelter not listed",C1298="Smelter not yet identified"),MATCH($B1298&amp;$D1298,'[3]Smelter Look-up'!$J:$J,0),MATCH($B1298&amp;$C1298,'[3]Smelter Look-up'!$J:$J,0)))</f>
        <v>#N/A</v>
      </c>
      <c r="X1298" s="83">
        <f t="shared" si="61"/>
        <v>0</v>
      </c>
      <c r="AB1298" s="84" t="str">
        <f t="shared" si="62"/>
        <v/>
      </c>
    </row>
    <row r="1299" spans="1:28" s="83" customFormat="1" ht="20.25" customHeight="1">
      <c r="A1299" s="206"/>
      <c r="B1299" s="198" t="s">
        <v>236</v>
      </c>
      <c r="C1299" s="199" t="s">
        <v>236</v>
      </c>
      <c r="D1299" s="200"/>
      <c r="E1299" s="198" t="s">
        <v>236</v>
      </c>
      <c r="F1299" s="198" t="s">
        <v>236</v>
      </c>
      <c r="G1299" s="198" t="s">
        <v>236</v>
      </c>
      <c r="H1299" s="201" t="s">
        <v>236</v>
      </c>
      <c r="I1299" s="202" t="s">
        <v>236</v>
      </c>
      <c r="J1299" s="202" t="s">
        <v>236</v>
      </c>
      <c r="K1299" s="203"/>
      <c r="L1299" s="203"/>
      <c r="M1299" s="203"/>
      <c r="N1299" s="203"/>
      <c r="O1299" s="203"/>
      <c r="P1299" s="204"/>
      <c r="Q1299" s="205"/>
      <c r="R1299" s="198" t="s">
        <v>236</v>
      </c>
      <c r="S1299" s="206" t="str">
        <f t="shared" ca="1" si="60"/>
        <v/>
      </c>
      <c r="T1299" s="206" t="str">
        <f ca="1">IF(B1299="","",IF(ISERROR(MATCH($J1299,[3]SorP!$B$1:$B$6230,0)),"",INDIRECT("'SorP'!$A$"&amp;MATCH($J1299,[3]SorP!$B$1:$B$6230,0))))</f>
        <v/>
      </c>
      <c r="U1299" s="207"/>
      <c r="V1299" s="208" t="e">
        <f>IF(C1299="",NA(),IF(OR(C1299="Smelter not listed",C1299="Smelter not yet identified"),MATCH($B1299&amp;$D1299,'[3]Smelter Look-up'!$J:$J,0),MATCH($B1299&amp;$C1299,'[3]Smelter Look-up'!$J:$J,0)))</f>
        <v>#N/A</v>
      </c>
      <c r="X1299" s="83">
        <f t="shared" si="61"/>
        <v>0</v>
      </c>
      <c r="AB1299" s="84" t="str">
        <f t="shared" si="62"/>
        <v/>
      </c>
    </row>
    <row r="1300" spans="1:28" s="83" customFormat="1" ht="20.25" customHeight="1">
      <c r="A1300" s="206"/>
      <c r="B1300" s="198" t="s">
        <v>236</v>
      </c>
      <c r="C1300" s="199" t="s">
        <v>236</v>
      </c>
      <c r="D1300" s="200"/>
      <c r="E1300" s="198" t="s">
        <v>236</v>
      </c>
      <c r="F1300" s="198" t="s">
        <v>236</v>
      </c>
      <c r="G1300" s="198" t="s">
        <v>236</v>
      </c>
      <c r="H1300" s="201" t="s">
        <v>236</v>
      </c>
      <c r="I1300" s="202" t="s">
        <v>236</v>
      </c>
      <c r="J1300" s="202" t="s">
        <v>236</v>
      </c>
      <c r="K1300" s="203"/>
      <c r="L1300" s="203"/>
      <c r="M1300" s="203"/>
      <c r="N1300" s="203"/>
      <c r="O1300" s="203"/>
      <c r="P1300" s="204"/>
      <c r="Q1300" s="205"/>
      <c r="R1300" s="198" t="s">
        <v>236</v>
      </c>
      <c r="S1300" s="206" t="str">
        <f t="shared" ca="1" si="60"/>
        <v/>
      </c>
      <c r="T1300" s="206" t="str">
        <f ca="1">IF(B1300="","",IF(ISERROR(MATCH($J1300,[3]SorP!$B$1:$B$6230,0)),"",INDIRECT("'SorP'!$A$"&amp;MATCH($J1300,[3]SorP!$B$1:$B$6230,0))))</f>
        <v/>
      </c>
      <c r="U1300" s="207"/>
      <c r="V1300" s="208" t="e">
        <f>IF(C1300="",NA(),IF(OR(C1300="Smelter not listed",C1300="Smelter not yet identified"),MATCH($B1300&amp;$D1300,'[3]Smelter Look-up'!$J:$J,0),MATCH($B1300&amp;$C1300,'[3]Smelter Look-up'!$J:$J,0)))</f>
        <v>#N/A</v>
      </c>
      <c r="X1300" s="83">
        <f t="shared" si="61"/>
        <v>0</v>
      </c>
      <c r="AB1300" s="84" t="str">
        <f t="shared" si="62"/>
        <v/>
      </c>
    </row>
    <row r="1301" spans="1:28" s="83" customFormat="1" ht="20.25" customHeight="1">
      <c r="A1301" s="206"/>
      <c r="B1301" s="198" t="s">
        <v>236</v>
      </c>
      <c r="C1301" s="199" t="s">
        <v>236</v>
      </c>
      <c r="D1301" s="200"/>
      <c r="E1301" s="198" t="s">
        <v>236</v>
      </c>
      <c r="F1301" s="198" t="s">
        <v>236</v>
      </c>
      <c r="G1301" s="198" t="s">
        <v>236</v>
      </c>
      <c r="H1301" s="201" t="s">
        <v>236</v>
      </c>
      <c r="I1301" s="202" t="s">
        <v>236</v>
      </c>
      <c r="J1301" s="202" t="s">
        <v>236</v>
      </c>
      <c r="K1301" s="203"/>
      <c r="L1301" s="203"/>
      <c r="M1301" s="203"/>
      <c r="N1301" s="203"/>
      <c r="O1301" s="203"/>
      <c r="P1301" s="204"/>
      <c r="Q1301" s="205"/>
      <c r="R1301" s="198" t="s">
        <v>236</v>
      </c>
      <c r="S1301" s="206" t="str">
        <f t="shared" ca="1" si="60"/>
        <v/>
      </c>
      <c r="T1301" s="206" t="str">
        <f ca="1">IF(B1301="","",IF(ISERROR(MATCH($J1301,[3]SorP!$B$1:$B$6230,0)),"",INDIRECT("'SorP'!$A$"&amp;MATCH($J1301,[3]SorP!$B$1:$B$6230,0))))</f>
        <v/>
      </c>
      <c r="U1301" s="207"/>
      <c r="V1301" s="208" t="e">
        <f>IF(C1301="",NA(),IF(OR(C1301="Smelter not listed",C1301="Smelter not yet identified"),MATCH($B1301&amp;$D1301,'[3]Smelter Look-up'!$J:$J,0),MATCH($B1301&amp;$C1301,'[3]Smelter Look-up'!$J:$J,0)))</f>
        <v>#N/A</v>
      </c>
      <c r="X1301" s="83">
        <f t="shared" si="61"/>
        <v>0</v>
      </c>
      <c r="AB1301" s="84" t="str">
        <f t="shared" si="62"/>
        <v/>
      </c>
    </row>
    <row r="1302" spans="1:28" s="83" customFormat="1" ht="20.25" customHeight="1">
      <c r="A1302" s="206"/>
      <c r="B1302" s="198" t="s">
        <v>236</v>
      </c>
      <c r="C1302" s="199" t="s">
        <v>236</v>
      </c>
      <c r="D1302" s="200"/>
      <c r="E1302" s="198" t="s">
        <v>236</v>
      </c>
      <c r="F1302" s="198" t="s">
        <v>236</v>
      </c>
      <c r="G1302" s="198" t="s">
        <v>236</v>
      </c>
      <c r="H1302" s="201" t="s">
        <v>236</v>
      </c>
      <c r="I1302" s="202" t="s">
        <v>236</v>
      </c>
      <c r="J1302" s="202" t="s">
        <v>236</v>
      </c>
      <c r="K1302" s="203"/>
      <c r="L1302" s="203"/>
      <c r="M1302" s="203"/>
      <c r="N1302" s="203"/>
      <c r="O1302" s="203"/>
      <c r="P1302" s="204"/>
      <c r="Q1302" s="205"/>
      <c r="R1302" s="198" t="s">
        <v>236</v>
      </c>
      <c r="S1302" s="206" t="str">
        <f t="shared" ca="1" si="60"/>
        <v/>
      </c>
      <c r="T1302" s="206" t="str">
        <f ca="1">IF(B1302="","",IF(ISERROR(MATCH($J1302,[3]SorP!$B$1:$B$6230,0)),"",INDIRECT("'SorP'!$A$"&amp;MATCH($J1302,[3]SorP!$B$1:$B$6230,0))))</f>
        <v/>
      </c>
      <c r="U1302" s="207"/>
      <c r="V1302" s="208" t="e">
        <f>IF(C1302="",NA(),IF(OR(C1302="Smelter not listed",C1302="Smelter not yet identified"),MATCH($B1302&amp;$D1302,'[3]Smelter Look-up'!$J:$J,0),MATCH($B1302&amp;$C1302,'[3]Smelter Look-up'!$J:$J,0)))</f>
        <v>#N/A</v>
      </c>
      <c r="X1302" s="83">
        <f t="shared" si="61"/>
        <v>0</v>
      </c>
      <c r="AB1302" s="84" t="str">
        <f t="shared" si="62"/>
        <v/>
      </c>
    </row>
    <row r="1303" spans="1:28" s="83" customFormat="1" ht="20.25" customHeight="1">
      <c r="A1303" s="206"/>
      <c r="B1303" s="198" t="s">
        <v>236</v>
      </c>
      <c r="C1303" s="199" t="s">
        <v>236</v>
      </c>
      <c r="D1303" s="200"/>
      <c r="E1303" s="198" t="s">
        <v>236</v>
      </c>
      <c r="F1303" s="198" t="s">
        <v>236</v>
      </c>
      <c r="G1303" s="198" t="s">
        <v>236</v>
      </c>
      <c r="H1303" s="201" t="s">
        <v>236</v>
      </c>
      <c r="I1303" s="202" t="s">
        <v>236</v>
      </c>
      <c r="J1303" s="202" t="s">
        <v>236</v>
      </c>
      <c r="K1303" s="203"/>
      <c r="L1303" s="203"/>
      <c r="M1303" s="203"/>
      <c r="N1303" s="203"/>
      <c r="O1303" s="203"/>
      <c r="P1303" s="204"/>
      <c r="Q1303" s="205"/>
      <c r="R1303" s="198" t="s">
        <v>236</v>
      </c>
      <c r="S1303" s="206" t="str">
        <f t="shared" ca="1" si="60"/>
        <v/>
      </c>
      <c r="T1303" s="206" t="str">
        <f ca="1">IF(B1303="","",IF(ISERROR(MATCH($J1303,[3]SorP!$B$1:$B$6230,0)),"",INDIRECT("'SorP'!$A$"&amp;MATCH($J1303,[3]SorP!$B$1:$B$6230,0))))</f>
        <v/>
      </c>
      <c r="U1303" s="207"/>
      <c r="V1303" s="208" t="e">
        <f>IF(C1303="",NA(),IF(OR(C1303="Smelter not listed",C1303="Smelter not yet identified"),MATCH($B1303&amp;$D1303,'[3]Smelter Look-up'!$J:$J,0),MATCH($B1303&amp;$C1303,'[3]Smelter Look-up'!$J:$J,0)))</f>
        <v>#N/A</v>
      </c>
      <c r="X1303" s="83">
        <f t="shared" si="61"/>
        <v>0</v>
      </c>
      <c r="AB1303" s="84" t="str">
        <f t="shared" si="62"/>
        <v/>
      </c>
    </row>
    <row r="1304" spans="1:28" s="83" customFormat="1" ht="20.25" customHeight="1">
      <c r="A1304" s="206"/>
      <c r="B1304" s="198" t="s">
        <v>236</v>
      </c>
      <c r="C1304" s="199" t="s">
        <v>236</v>
      </c>
      <c r="D1304" s="200"/>
      <c r="E1304" s="198" t="s">
        <v>236</v>
      </c>
      <c r="F1304" s="198" t="s">
        <v>236</v>
      </c>
      <c r="G1304" s="198" t="s">
        <v>236</v>
      </c>
      <c r="H1304" s="201" t="s">
        <v>236</v>
      </c>
      <c r="I1304" s="202" t="s">
        <v>236</v>
      </c>
      <c r="J1304" s="202" t="s">
        <v>236</v>
      </c>
      <c r="K1304" s="203"/>
      <c r="L1304" s="203"/>
      <c r="M1304" s="203"/>
      <c r="N1304" s="203"/>
      <c r="O1304" s="203"/>
      <c r="P1304" s="204"/>
      <c r="Q1304" s="205"/>
      <c r="R1304" s="198" t="s">
        <v>236</v>
      </c>
      <c r="S1304" s="206" t="str">
        <f t="shared" ca="1" si="60"/>
        <v/>
      </c>
      <c r="T1304" s="206" t="str">
        <f ca="1">IF(B1304="","",IF(ISERROR(MATCH($J1304,[3]SorP!$B$1:$B$6230,0)),"",INDIRECT("'SorP'!$A$"&amp;MATCH($J1304,[3]SorP!$B$1:$B$6230,0))))</f>
        <v/>
      </c>
      <c r="U1304" s="207"/>
      <c r="V1304" s="208" t="e">
        <f>IF(C1304="",NA(),IF(OR(C1304="Smelter not listed",C1304="Smelter not yet identified"),MATCH($B1304&amp;$D1304,'[3]Smelter Look-up'!$J:$J,0),MATCH($B1304&amp;$C1304,'[3]Smelter Look-up'!$J:$J,0)))</f>
        <v>#N/A</v>
      </c>
      <c r="X1304" s="83">
        <f t="shared" si="61"/>
        <v>0</v>
      </c>
      <c r="AB1304" s="84" t="str">
        <f t="shared" si="62"/>
        <v/>
      </c>
    </row>
    <row r="1305" spans="1:28" s="83" customFormat="1" ht="20.25" customHeight="1">
      <c r="A1305" s="206"/>
      <c r="B1305" s="198" t="s">
        <v>236</v>
      </c>
      <c r="C1305" s="199" t="s">
        <v>236</v>
      </c>
      <c r="D1305" s="200"/>
      <c r="E1305" s="198" t="s">
        <v>236</v>
      </c>
      <c r="F1305" s="198" t="s">
        <v>236</v>
      </c>
      <c r="G1305" s="198" t="s">
        <v>236</v>
      </c>
      <c r="H1305" s="201" t="s">
        <v>236</v>
      </c>
      <c r="I1305" s="202" t="s">
        <v>236</v>
      </c>
      <c r="J1305" s="202" t="s">
        <v>236</v>
      </c>
      <c r="K1305" s="203"/>
      <c r="L1305" s="203"/>
      <c r="M1305" s="203"/>
      <c r="N1305" s="203"/>
      <c r="O1305" s="203"/>
      <c r="P1305" s="204"/>
      <c r="Q1305" s="205"/>
      <c r="R1305" s="198" t="s">
        <v>236</v>
      </c>
      <c r="S1305" s="206" t="str">
        <f t="shared" ca="1" si="60"/>
        <v/>
      </c>
      <c r="T1305" s="206" t="str">
        <f ca="1">IF(B1305="","",IF(ISERROR(MATCH($J1305,[3]SorP!$B$1:$B$6230,0)),"",INDIRECT("'SorP'!$A$"&amp;MATCH($J1305,[3]SorP!$B$1:$B$6230,0))))</f>
        <v/>
      </c>
      <c r="U1305" s="207"/>
      <c r="V1305" s="208" t="e">
        <f>IF(C1305="",NA(),IF(OR(C1305="Smelter not listed",C1305="Smelter not yet identified"),MATCH($B1305&amp;$D1305,'[3]Smelter Look-up'!$J:$J,0),MATCH($B1305&amp;$C1305,'[3]Smelter Look-up'!$J:$J,0)))</f>
        <v>#N/A</v>
      </c>
      <c r="X1305" s="83">
        <f t="shared" si="61"/>
        <v>0</v>
      </c>
      <c r="AB1305" s="84" t="str">
        <f t="shared" si="62"/>
        <v/>
      </c>
    </row>
    <row r="1306" spans="1:28" s="83" customFormat="1" ht="20.25" customHeight="1">
      <c r="A1306" s="206"/>
      <c r="B1306" s="198" t="s">
        <v>236</v>
      </c>
      <c r="C1306" s="199" t="s">
        <v>236</v>
      </c>
      <c r="D1306" s="200"/>
      <c r="E1306" s="198" t="s">
        <v>236</v>
      </c>
      <c r="F1306" s="198" t="s">
        <v>236</v>
      </c>
      <c r="G1306" s="198" t="s">
        <v>236</v>
      </c>
      <c r="H1306" s="201" t="s">
        <v>236</v>
      </c>
      <c r="I1306" s="202" t="s">
        <v>236</v>
      </c>
      <c r="J1306" s="202" t="s">
        <v>236</v>
      </c>
      <c r="K1306" s="203"/>
      <c r="L1306" s="203"/>
      <c r="M1306" s="203"/>
      <c r="N1306" s="203"/>
      <c r="O1306" s="203"/>
      <c r="P1306" s="204"/>
      <c r="Q1306" s="205"/>
      <c r="R1306" s="198" t="s">
        <v>236</v>
      </c>
      <c r="S1306" s="206" t="str">
        <f t="shared" ca="1" si="60"/>
        <v/>
      </c>
      <c r="T1306" s="206" t="str">
        <f ca="1">IF(B1306="","",IF(ISERROR(MATCH($J1306,[3]SorP!$B$1:$B$6230,0)),"",INDIRECT("'SorP'!$A$"&amp;MATCH($J1306,[3]SorP!$B$1:$B$6230,0))))</f>
        <v/>
      </c>
      <c r="U1306" s="207"/>
      <c r="V1306" s="208" t="e">
        <f>IF(C1306="",NA(),IF(OR(C1306="Smelter not listed",C1306="Smelter not yet identified"),MATCH($B1306&amp;$D1306,'[3]Smelter Look-up'!$J:$J,0),MATCH($B1306&amp;$C1306,'[3]Smelter Look-up'!$J:$J,0)))</f>
        <v>#N/A</v>
      </c>
      <c r="X1306" s="83">
        <f t="shared" si="61"/>
        <v>0</v>
      </c>
      <c r="AB1306" s="84" t="str">
        <f t="shared" si="62"/>
        <v/>
      </c>
    </row>
    <row r="1307" spans="1:28" s="83" customFormat="1" ht="20.25" customHeight="1">
      <c r="A1307" s="206"/>
      <c r="B1307" s="198" t="s">
        <v>236</v>
      </c>
      <c r="C1307" s="199" t="s">
        <v>236</v>
      </c>
      <c r="D1307" s="200"/>
      <c r="E1307" s="198" t="s">
        <v>236</v>
      </c>
      <c r="F1307" s="198" t="s">
        <v>236</v>
      </c>
      <c r="G1307" s="198" t="s">
        <v>236</v>
      </c>
      <c r="H1307" s="201" t="s">
        <v>236</v>
      </c>
      <c r="I1307" s="202" t="s">
        <v>236</v>
      </c>
      <c r="J1307" s="202" t="s">
        <v>236</v>
      </c>
      <c r="K1307" s="203"/>
      <c r="L1307" s="203"/>
      <c r="M1307" s="203"/>
      <c r="N1307" s="203"/>
      <c r="O1307" s="203"/>
      <c r="P1307" s="204"/>
      <c r="Q1307" s="205"/>
      <c r="R1307" s="198" t="s">
        <v>236</v>
      </c>
      <c r="S1307" s="206" t="str">
        <f t="shared" ca="1" si="60"/>
        <v/>
      </c>
      <c r="T1307" s="206" t="str">
        <f ca="1">IF(B1307="","",IF(ISERROR(MATCH($J1307,[3]SorP!$B$1:$B$6230,0)),"",INDIRECT("'SorP'!$A$"&amp;MATCH($J1307,[3]SorP!$B$1:$B$6230,0))))</f>
        <v/>
      </c>
      <c r="U1307" s="207"/>
      <c r="V1307" s="208" t="e">
        <f>IF(C1307="",NA(),IF(OR(C1307="Smelter not listed",C1307="Smelter not yet identified"),MATCH($B1307&amp;$D1307,'[3]Smelter Look-up'!$J:$J,0),MATCH($B1307&amp;$C1307,'[3]Smelter Look-up'!$J:$J,0)))</f>
        <v>#N/A</v>
      </c>
      <c r="X1307" s="83">
        <f t="shared" si="61"/>
        <v>0</v>
      </c>
      <c r="AB1307" s="84" t="str">
        <f t="shared" si="62"/>
        <v/>
      </c>
    </row>
    <row r="1308" spans="1:28" s="83" customFormat="1" ht="20.25" customHeight="1">
      <c r="A1308" s="206"/>
      <c r="B1308" s="198" t="s">
        <v>236</v>
      </c>
      <c r="C1308" s="199" t="s">
        <v>236</v>
      </c>
      <c r="D1308" s="200"/>
      <c r="E1308" s="198" t="s">
        <v>236</v>
      </c>
      <c r="F1308" s="198" t="s">
        <v>236</v>
      </c>
      <c r="G1308" s="198" t="s">
        <v>236</v>
      </c>
      <c r="H1308" s="201" t="s">
        <v>236</v>
      </c>
      <c r="I1308" s="202" t="s">
        <v>236</v>
      </c>
      <c r="J1308" s="202" t="s">
        <v>236</v>
      </c>
      <c r="K1308" s="203"/>
      <c r="L1308" s="203"/>
      <c r="M1308" s="203"/>
      <c r="N1308" s="203"/>
      <c r="O1308" s="203"/>
      <c r="P1308" s="204"/>
      <c r="Q1308" s="205"/>
      <c r="R1308" s="198" t="s">
        <v>236</v>
      </c>
      <c r="S1308" s="206" t="str">
        <f t="shared" ca="1" si="60"/>
        <v/>
      </c>
      <c r="T1308" s="206" t="str">
        <f ca="1">IF(B1308="","",IF(ISERROR(MATCH($J1308,[3]SorP!$B$1:$B$6230,0)),"",INDIRECT("'SorP'!$A$"&amp;MATCH($J1308,[3]SorP!$B$1:$B$6230,0))))</f>
        <v/>
      </c>
      <c r="U1308" s="207"/>
      <c r="V1308" s="208" t="e">
        <f>IF(C1308="",NA(),IF(OR(C1308="Smelter not listed",C1308="Smelter not yet identified"),MATCH($B1308&amp;$D1308,'[3]Smelter Look-up'!$J:$J,0),MATCH($B1308&amp;$C1308,'[3]Smelter Look-up'!$J:$J,0)))</f>
        <v>#N/A</v>
      </c>
      <c r="X1308" s="83">
        <f t="shared" si="61"/>
        <v>0</v>
      </c>
      <c r="AB1308" s="84" t="str">
        <f t="shared" si="62"/>
        <v/>
      </c>
    </row>
    <row r="1309" spans="1:28" s="83" customFormat="1" ht="20.25" customHeight="1">
      <c r="A1309" s="206"/>
      <c r="B1309" s="198" t="s">
        <v>236</v>
      </c>
      <c r="C1309" s="199" t="s">
        <v>236</v>
      </c>
      <c r="D1309" s="200"/>
      <c r="E1309" s="198" t="s">
        <v>236</v>
      </c>
      <c r="F1309" s="198" t="s">
        <v>236</v>
      </c>
      <c r="G1309" s="198" t="s">
        <v>236</v>
      </c>
      <c r="H1309" s="201" t="s">
        <v>236</v>
      </c>
      <c r="I1309" s="202" t="s">
        <v>236</v>
      </c>
      <c r="J1309" s="202" t="s">
        <v>236</v>
      </c>
      <c r="K1309" s="203"/>
      <c r="L1309" s="203"/>
      <c r="M1309" s="203"/>
      <c r="N1309" s="203"/>
      <c r="O1309" s="203"/>
      <c r="P1309" s="204"/>
      <c r="Q1309" s="205"/>
      <c r="R1309" s="198" t="s">
        <v>236</v>
      </c>
      <c r="S1309" s="206" t="str">
        <f t="shared" ca="1" si="60"/>
        <v/>
      </c>
      <c r="T1309" s="206" t="str">
        <f ca="1">IF(B1309="","",IF(ISERROR(MATCH($J1309,[3]SorP!$B$1:$B$6230,0)),"",INDIRECT("'SorP'!$A$"&amp;MATCH($J1309,[3]SorP!$B$1:$B$6230,0))))</f>
        <v/>
      </c>
      <c r="U1309" s="207"/>
      <c r="V1309" s="208" t="e">
        <f>IF(C1309="",NA(),IF(OR(C1309="Smelter not listed",C1309="Smelter not yet identified"),MATCH($B1309&amp;$D1309,'[3]Smelter Look-up'!$J:$J,0),MATCH($B1309&amp;$C1309,'[3]Smelter Look-up'!$J:$J,0)))</f>
        <v>#N/A</v>
      </c>
      <c r="X1309" s="83">
        <f t="shared" si="61"/>
        <v>0</v>
      </c>
      <c r="AB1309" s="84" t="str">
        <f t="shared" si="62"/>
        <v/>
      </c>
    </row>
    <row r="1310" spans="1:28" s="83" customFormat="1" ht="20.25" customHeight="1">
      <c r="A1310" s="206"/>
      <c r="B1310" s="198" t="s">
        <v>236</v>
      </c>
      <c r="C1310" s="199" t="s">
        <v>236</v>
      </c>
      <c r="D1310" s="200"/>
      <c r="E1310" s="198" t="s">
        <v>236</v>
      </c>
      <c r="F1310" s="198" t="s">
        <v>236</v>
      </c>
      <c r="G1310" s="198" t="s">
        <v>236</v>
      </c>
      <c r="H1310" s="201" t="s">
        <v>236</v>
      </c>
      <c r="I1310" s="202" t="s">
        <v>236</v>
      </c>
      <c r="J1310" s="202" t="s">
        <v>236</v>
      </c>
      <c r="K1310" s="203"/>
      <c r="L1310" s="203"/>
      <c r="M1310" s="203"/>
      <c r="N1310" s="203"/>
      <c r="O1310" s="203"/>
      <c r="P1310" s="204"/>
      <c r="Q1310" s="205"/>
      <c r="R1310" s="198" t="s">
        <v>236</v>
      </c>
      <c r="S1310" s="206" t="str">
        <f t="shared" ca="1" si="60"/>
        <v/>
      </c>
      <c r="T1310" s="206" t="str">
        <f ca="1">IF(B1310="","",IF(ISERROR(MATCH($J1310,[3]SorP!$B$1:$B$6230,0)),"",INDIRECT("'SorP'!$A$"&amp;MATCH($J1310,[3]SorP!$B$1:$B$6230,0))))</f>
        <v/>
      </c>
      <c r="U1310" s="207"/>
      <c r="V1310" s="208" t="e">
        <f>IF(C1310="",NA(),IF(OR(C1310="Smelter not listed",C1310="Smelter not yet identified"),MATCH($B1310&amp;$D1310,'[3]Smelter Look-up'!$J:$J,0),MATCH($B1310&amp;$C1310,'[3]Smelter Look-up'!$J:$J,0)))</f>
        <v>#N/A</v>
      </c>
      <c r="X1310" s="83">
        <f t="shared" si="61"/>
        <v>0</v>
      </c>
      <c r="AB1310" s="84" t="str">
        <f t="shared" si="62"/>
        <v/>
      </c>
    </row>
    <row r="1311" spans="1:28" s="83" customFormat="1" ht="20.25" customHeight="1">
      <c r="A1311" s="206"/>
      <c r="B1311" s="198" t="s">
        <v>236</v>
      </c>
      <c r="C1311" s="199" t="s">
        <v>236</v>
      </c>
      <c r="D1311" s="200"/>
      <c r="E1311" s="198" t="s">
        <v>236</v>
      </c>
      <c r="F1311" s="198" t="s">
        <v>236</v>
      </c>
      <c r="G1311" s="198" t="s">
        <v>236</v>
      </c>
      <c r="H1311" s="201" t="s">
        <v>236</v>
      </c>
      <c r="I1311" s="202" t="s">
        <v>236</v>
      </c>
      <c r="J1311" s="202" t="s">
        <v>236</v>
      </c>
      <c r="K1311" s="203"/>
      <c r="L1311" s="203"/>
      <c r="M1311" s="203"/>
      <c r="N1311" s="203"/>
      <c r="O1311" s="203"/>
      <c r="P1311" s="204"/>
      <c r="Q1311" s="205"/>
      <c r="R1311" s="198" t="s">
        <v>236</v>
      </c>
      <c r="S1311" s="206" t="str">
        <f t="shared" ca="1" si="60"/>
        <v/>
      </c>
      <c r="T1311" s="206" t="str">
        <f ca="1">IF(B1311="","",IF(ISERROR(MATCH($J1311,[3]SorP!$B$1:$B$6230,0)),"",INDIRECT("'SorP'!$A$"&amp;MATCH($J1311,[3]SorP!$B$1:$B$6230,0))))</f>
        <v/>
      </c>
      <c r="U1311" s="207"/>
      <c r="V1311" s="208" t="e">
        <f>IF(C1311="",NA(),IF(OR(C1311="Smelter not listed",C1311="Smelter not yet identified"),MATCH($B1311&amp;$D1311,'[3]Smelter Look-up'!$J:$J,0),MATCH($B1311&amp;$C1311,'[3]Smelter Look-up'!$J:$J,0)))</f>
        <v>#N/A</v>
      </c>
      <c r="X1311" s="83">
        <f t="shared" si="61"/>
        <v>0</v>
      </c>
      <c r="AB1311" s="84" t="str">
        <f t="shared" si="62"/>
        <v/>
      </c>
    </row>
    <row r="1312" spans="1:28" s="83" customFormat="1" ht="20.25" customHeight="1">
      <c r="A1312" s="206"/>
      <c r="B1312" s="198" t="s">
        <v>236</v>
      </c>
      <c r="C1312" s="199" t="s">
        <v>236</v>
      </c>
      <c r="D1312" s="200"/>
      <c r="E1312" s="198" t="s">
        <v>236</v>
      </c>
      <c r="F1312" s="198" t="s">
        <v>236</v>
      </c>
      <c r="G1312" s="198" t="s">
        <v>236</v>
      </c>
      <c r="H1312" s="201" t="s">
        <v>236</v>
      </c>
      <c r="I1312" s="202" t="s">
        <v>236</v>
      </c>
      <c r="J1312" s="202" t="s">
        <v>236</v>
      </c>
      <c r="K1312" s="203"/>
      <c r="L1312" s="203"/>
      <c r="M1312" s="203"/>
      <c r="N1312" s="203"/>
      <c r="O1312" s="203"/>
      <c r="P1312" s="204"/>
      <c r="Q1312" s="205"/>
      <c r="R1312" s="198" t="s">
        <v>236</v>
      </c>
      <c r="S1312" s="206" t="str">
        <f t="shared" ca="1" si="60"/>
        <v/>
      </c>
      <c r="T1312" s="206" t="str">
        <f ca="1">IF(B1312="","",IF(ISERROR(MATCH($J1312,[3]SorP!$B$1:$B$6230,0)),"",INDIRECT("'SorP'!$A$"&amp;MATCH($J1312,[3]SorP!$B$1:$B$6230,0))))</f>
        <v/>
      </c>
      <c r="U1312" s="207"/>
      <c r="V1312" s="208" t="e">
        <f>IF(C1312="",NA(),IF(OR(C1312="Smelter not listed",C1312="Smelter not yet identified"),MATCH($B1312&amp;$D1312,'[3]Smelter Look-up'!$J:$J,0),MATCH($B1312&amp;$C1312,'[3]Smelter Look-up'!$J:$J,0)))</f>
        <v>#N/A</v>
      </c>
      <c r="X1312" s="83">
        <f t="shared" si="61"/>
        <v>0</v>
      </c>
      <c r="AB1312" s="84" t="str">
        <f t="shared" si="62"/>
        <v/>
      </c>
    </row>
    <row r="1313" spans="1:28" s="83" customFormat="1" ht="20.25" customHeight="1">
      <c r="A1313" s="206"/>
      <c r="B1313" s="198" t="s">
        <v>236</v>
      </c>
      <c r="C1313" s="199" t="s">
        <v>236</v>
      </c>
      <c r="D1313" s="200"/>
      <c r="E1313" s="198" t="s">
        <v>236</v>
      </c>
      <c r="F1313" s="198" t="s">
        <v>236</v>
      </c>
      <c r="G1313" s="198" t="s">
        <v>236</v>
      </c>
      <c r="H1313" s="201" t="s">
        <v>236</v>
      </c>
      <c r="I1313" s="202" t="s">
        <v>236</v>
      </c>
      <c r="J1313" s="202" t="s">
        <v>236</v>
      </c>
      <c r="K1313" s="203"/>
      <c r="L1313" s="203"/>
      <c r="M1313" s="203"/>
      <c r="N1313" s="203"/>
      <c r="O1313" s="203"/>
      <c r="P1313" s="204"/>
      <c r="Q1313" s="205"/>
      <c r="R1313" s="198" t="s">
        <v>236</v>
      </c>
      <c r="S1313" s="206" t="str">
        <f t="shared" ca="1" si="60"/>
        <v/>
      </c>
      <c r="T1313" s="206" t="str">
        <f ca="1">IF(B1313="","",IF(ISERROR(MATCH($J1313,[3]SorP!$B$1:$B$6230,0)),"",INDIRECT("'SorP'!$A$"&amp;MATCH($J1313,[3]SorP!$B$1:$B$6230,0))))</f>
        <v/>
      </c>
      <c r="U1313" s="207"/>
      <c r="V1313" s="208" t="e">
        <f>IF(C1313="",NA(),IF(OR(C1313="Smelter not listed",C1313="Smelter not yet identified"),MATCH($B1313&amp;$D1313,'[3]Smelter Look-up'!$J:$J,0),MATCH($B1313&amp;$C1313,'[3]Smelter Look-up'!$J:$J,0)))</f>
        <v>#N/A</v>
      </c>
      <c r="X1313" s="83">
        <f t="shared" si="61"/>
        <v>0</v>
      </c>
      <c r="AB1313" s="84" t="str">
        <f t="shared" si="62"/>
        <v/>
      </c>
    </row>
    <row r="1314" spans="1:28" s="83" customFormat="1" ht="20.25" customHeight="1">
      <c r="A1314" s="206"/>
      <c r="B1314" s="198" t="s">
        <v>236</v>
      </c>
      <c r="C1314" s="199" t="s">
        <v>236</v>
      </c>
      <c r="D1314" s="200"/>
      <c r="E1314" s="198" t="s">
        <v>236</v>
      </c>
      <c r="F1314" s="198" t="s">
        <v>236</v>
      </c>
      <c r="G1314" s="198" t="s">
        <v>236</v>
      </c>
      <c r="H1314" s="201" t="s">
        <v>236</v>
      </c>
      <c r="I1314" s="202" t="s">
        <v>236</v>
      </c>
      <c r="J1314" s="202" t="s">
        <v>236</v>
      </c>
      <c r="K1314" s="203"/>
      <c r="L1314" s="203"/>
      <c r="M1314" s="203"/>
      <c r="N1314" s="203"/>
      <c r="O1314" s="203"/>
      <c r="P1314" s="204"/>
      <c r="Q1314" s="205"/>
      <c r="R1314" s="198" t="s">
        <v>236</v>
      </c>
      <c r="S1314" s="206" t="str">
        <f t="shared" ca="1" si="60"/>
        <v/>
      </c>
      <c r="T1314" s="206" t="str">
        <f ca="1">IF(B1314="","",IF(ISERROR(MATCH($J1314,[3]SorP!$B$1:$B$6230,0)),"",INDIRECT("'SorP'!$A$"&amp;MATCH($J1314,[3]SorP!$B$1:$B$6230,0))))</f>
        <v/>
      </c>
      <c r="U1314" s="207"/>
      <c r="V1314" s="208" t="e">
        <f>IF(C1314="",NA(),IF(OR(C1314="Smelter not listed",C1314="Smelter not yet identified"),MATCH($B1314&amp;$D1314,'[3]Smelter Look-up'!$J:$J,0),MATCH($B1314&amp;$C1314,'[3]Smelter Look-up'!$J:$J,0)))</f>
        <v>#N/A</v>
      </c>
      <c r="X1314" s="83">
        <f t="shared" si="61"/>
        <v>0</v>
      </c>
      <c r="AB1314" s="84" t="str">
        <f t="shared" si="62"/>
        <v/>
      </c>
    </row>
    <row r="1315" spans="1:28" s="83" customFormat="1" ht="20.25" customHeight="1">
      <c r="A1315" s="206"/>
      <c r="B1315" s="198" t="s">
        <v>236</v>
      </c>
      <c r="C1315" s="199" t="s">
        <v>236</v>
      </c>
      <c r="D1315" s="200"/>
      <c r="E1315" s="198" t="s">
        <v>236</v>
      </c>
      <c r="F1315" s="198" t="s">
        <v>236</v>
      </c>
      <c r="G1315" s="198" t="s">
        <v>236</v>
      </c>
      <c r="H1315" s="201" t="s">
        <v>236</v>
      </c>
      <c r="I1315" s="202" t="s">
        <v>236</v>
      </c>
      <c r="J1315" s="202" t="s">
        <v>236</v>
      </c>
      <c r="K1315" s="203"/>
      <c r="L1315" s="203"/>
      <c r="M1315" s="203"/>
      <c r="N1315" s="203"/>
      <c r="O1315" s="203"/>
      <c r="P1315" s="204"/>
      <c r="Q1315" s="205"/>
      <c r="R1315" s="198" t="s">
        <v>236</v>
      </c>
      <c r="S1315" s="206" t="str">
        <f t="shared" ca="1" si="60"/>
        <v/>
      </c>
      <c r="T1315" s="206" t="str">
        <f ca="1">IF(B1315="","",IF(ISERROR(MATCH($J1315,[3]SorP!$B$1:$B$6230,0)),"",INDIRECT("'SorP'!$A$"&amp;MATCH($J1315,[3]SorP!$B$1:$B$6230,0))))</f>
        <v/>
      </c>
      <c r="U1315" s="207"/>
      <c r="V1315" s="208" t="e">
        <f>IF(C1315="",NA(),IF(OR(C1315="Smelter not listed",C1315="Smelter not yet identified"),MATCH($B1315&amp;$D1315,'[3]Smelter Look-up'!$J:$J,0),MATCH($B1315&amp;$C1315,'[3]Smelter Look-up'!$J:$J,0)))</f>
        <v>#N/A</v>
      </c>
      <c r="X1315" s="83">
        <f t="shared" si="61"/>
        <v>0</v>
      </c>
      <c r="AB1315" s="84" t="str">
        <f t="shared" si="62"/>
        <v/>
      </c>
    </row>
    <row r="1316" spans="1:28" s="83" customFormat="1" ht="20.25" customHeight="1">
      <c r="A1316" s="206"/>
      <c r="B1316" s="198" t="s">
        <v>236</v>
      </c>
      <c r="C1316" s="199" t="s">
        <v>236</v>
      </c>
      <c r="D1316" s="200"/>
      <c r="E1316" s="198" t="s">
        <v>236</v>
      </c>
      <c r="F1316" s="198" t="s">
        <v>236</v>
      </c>
      <c r="G1316" s="198" t="s">
        <v>236</v>
      </c>
      <c r="H1316" s="201" t="s">
        <v>236</v>
      </c>
      <c r="I1316" s="202" t="s">
        <v>236</v>
      </c>
      <c r="J1316" s="202" t="s">
        <v>236</v>
      </c>
      <c r="K1316" s="203"/>
      <c r="L1316" s="203"/>
      <c r="M1316" s="203"/>
      <c r="N1316" s="203"/>
      <c r="O1316" s="203"/>
      <c r="P1316" s="204"/>
      <c r="Q1316" s="205"/>
      <c r="R1316" s="198" t="s">
        <v>236</v>
      </c>
      <c r="S1316" s="206" t="str">
        <f t="shared" ca="1" si="60"/>
        <v/>
      </c>
      <c r="T1316" s="206" t="str">
        <f ca="1">IF(B1316="","",IF(ISERROR(MATCH($J1316,[3]SorP!$B$1:$B$6230,0)),"",INDIRECT("'SorP'!$A$"&amp;MATCH($J1316,[3]SorP!$B$1:$B$6230,0))))</f>
        <v/>
      </c>
      <c r="U1316" s="207"/>
      <c r="V1316" s="208" t="e">
        <f>IF(C1316="",NA(),IF(OR(C1316="Smelter not listed",C1316="Smelter not yet identified"),MATCH($B1316&amp;$D1316,'[3]Smelter Look-up'!$J:$J,0),MATCH($B1316&amp;$C1316,'[3]Smelter Look-up'!$J:$J,0)))</f>
        <v>#N/A</v>
      </c>
      <c r="X1316" s="83">
        <f t="shared" si="61"/>
        <v>0</v>
      </c>
      <c r="AB1316" s="84" t="str">
        <f t="shared" si="62"/>
        <v/>
      </c>
    </row>
    <row r="1317" spans="1:28" s="83" customFormat="1" ht="20.25" customHeight="1">
      <c r="A1317" s="206"/>
      <c r="B1317" s="198" t="s">
        <v>236</v>
      </c>
      <c r="C1317" s="199" t="s">
        <v>236</v>
      </c>
      <c r="D1317" s="200"/>
      <c r="E1317" s="198" t="s">
        <v>236</v>
      </c>
      <c r="F1317" s="198" t="s">
        <v>236</v>
      </c>
      <c r="G1317" s="198" t="s">
        <v>236</v>
      </c>
      <c r="H1317" s="201" t="s">
        <v>236</v>
      </c>
      <c r="I1317" s="202" t="s">
        <v>236</v>
      </c>
      <c r="J1317" s="202" t="s">
        <v>236</v>
      </c>
      <c r="K1317" s="203"/>
      <c r="L1317" s="203"/>
      <c r="M1317" s="203"/>
      <c r="N1317" s="203"/>
      <c r="O1317" s="203"/>
      <c r="P1317" s="204"/>
      <c r="Q1317" s="205"/>
      <c r="R1317" s="198" t="s">
        <v>236</v>
      </c>
      <c r="S1317" s="206" t="str">
        <f t="shared" ca="1" si="60"/>
        <v/>
      </c>
      <c r="T1317" s="206" t="str">
        <f ca="1">IF(B1317="","",IF(ISERROR(MATCH($J1317,[3]SorP!$B$1:$B$6230,0)),"",INDIRECT("'SorP'!$A$"&amp;MATCH($J1317,[3]SorP!$B$1:$B$6230,0))))</f>
        <v/>
      </c>
      <c r="U1317" s="207"/>
      <c r="V1317" s="208" t="e">
        <f>IF(C1317="",NA(),IF(OR(C1317="Smelter not listed",C1317="Smelter not yet identified"),MATCH($B1317&amp;$D1317,'[3]Smelter Look-up'!$J:$J,0),MATCH($B1317&amp;$C1317,'[3]Smelter Look-up'!$J:$J,0)))</f>
        <v>#N/A</v>
      </c>
      <c r="X1317" s="83">
        <f t="shared" si="61"/>
        <v>0</v>
      </c>
      <c r="AB1317" s="84" t="str">
        <f t="shared" si="62"/>
        <v/>
      </c>
    </row>
    <row r="1318" spans="1:28" s="83" customFormat="1" ht="20.25" customHeight="1">
      <c r="A1318" s="206"/>
      <c r="B1318" s="198" t="s">
        <v>236</v>
      </c>
      <c r="C1318" s="199" t="s">
        <v>236</v>
      </c>
      <c r="D1318" s="200"/>
      <c r="E1318" s="198" t="s">
        <v>236</v>
      </c>
      <c r="F1318" s="198" t="s">
        <v>236</v>
      </c>
      <c r="G1318" s="198" t="s">
        <v>236</v>
      </c>
      <c r="H1318" s="201" t="s">
        <v>236</v>
      </c>
      <c r="I1318" s="202" t="s">
        <v>236</v>
      </c>
      <c r="J1318" s="202" t="s">
        <v>236</v>
      </c>
      <c r="K1318" s="203"/>
      <c r="L1318" s="203"/>
      <c r="M1318" s="203"/>
      <c r="N1318" s="203"/>
      <c r="O1318" s="203"/>
      <c r="P1318" s="204"/>
      <c r="Q1318" s="205"/>
      <c r="R1318" s="198" t="s">
        <v>236</v>
      </c>
      <c r="S1318" s="206" t="str">
        <f t="shared" ca="1" si="60"/>
        <v/>
      </c>
      <c r="T1318" s="206" t="str">
        <f ca="1">IF(B1318="","",IF(ISERROR(MATCH($J1318,[3]SorP!$B$1:$B$6230,0)),"",INDIRECT("'SorP'!$A$"&amp;MATCH($J1318,[3]SorP!$B$1:$B$6230,0))))</f>
        <v/>
      </c>
      <c r="U1318" s="207"/>
      <c r="V1318" s="208" t="e">
        <f>IF(C1318="",NA(),IF(OR(C1318="Smelter not listed",C1318="Smelter not yet identified"),MATCH($B1318&amp;$D1318,'[3]Smelter Look-up'!$J:$J,0),MATCH($B1318&amp;$C1318,'[3]Smelter Look-up'!$J:$J,0)))</f>
        <v>#N/A</v>
      </c>
      <c r="X1318" s="83">
        <f t="shared" si="61"/>
        <v>0</v>
      </c>
      <c r="AB1318" s="84" t="str">
        <f t="shared" si="62"/>
        <v/>
      </c>
    </row>
    <row r="1319" spans="1:28" s="83" customFormat="1" ht="20.25" customHeight="1">
      <c r="A1319" s="206"/>
      <c r="B1319" s="198" t="s">
        <v>236</v>
      </c>
      <c r="C1319" s="199" t="s">
        <v>236</v>
      </c>
      <c r="D1319" s="200"/>
      <c r="E1319" s="198" t="s">
        <v>236</v>
      </c>
      <c r="F1319" s="198" t="s">
        <v>236</v>
      </c>
      <c r="G1319" s="198" t="s">
        <v>236</v>
      </c>
      <c r="H1319" s="201" t="s">
        <v>236</v>
      </c>
      <c r="I1319" s="202" t="s">
        <v>236</v>
      </c>
      <c r="J1319" s="202" t="s">
        <v>236</v>
      </c>
      <c r="K1319" s="203"/>
      <c r="L1319" s="203"/>
      <c r="M1319" s="203"/>
      <c r="N1319" s="203"/>
      <c r="O1319" s="203"/>
      <c r="P1319" s="204"/>
      <c r="Q1319" s="205"/>
      <c r="R1319" s="198" t="s">
        <v>236</v>
      </c>
      <c r="S1319" s="206" t="str">
        <f t="shared" ca="1" si="60"/>
        <v/>
      </c>
      <c r="T1319" s="206" t="str">
        <f ca="1">IF(B1319="","",IF(ISERROR(MATCH($J1319,[3]SorP!$B$1:$B$6230,0)),"",INDIRECT("'SorP'!$A$"&amp;MATCH($J1319,[3]SorP!$B$1:$B$6230,0))))</f>
        <v/>
      </c>
      <c r="U1319" s="207"/>
      <c r="V1319" s="208" t="e">
        <f>IF(C1319="",NA(),IF(OR(C1319="Smelter not listed",C1319="Smelter not yet identified"),MATCH($B1319&amp;$D1319,'[3]Smelter Look-up'!$J:$J,0),MATCH($B1319&amp;$C1319,'[3]Smelter Look-up'!$J:$J,0)))</f>
        <v>#N/A</v>
      </c>
      <c r="X1319" s="83">
        <f t="shared" si="61"/>
        <v>0</v>
      </c>
      <c r="AB1319" s="84" t="str">
        <f t="shared" si="62"/>
        <v/>
      </c>
    </row>
    <row r="1320" spans="1:28" s="83" customFormat="1" ht="20.25" customHeight="1">
      <c r="A1320" s="206"/>
      <c r="B1320" s="198" t="s">
        <v>236</v>
      </c>
      <c r="C1320" s="199" t="s">
        <v>236</v>
      </c>
      <c r="D1320" s="200"/>
      <c r="E1320" s="198" t="s">
        <v>236</v>
      </c>
      <c r="F1320" s="198" t="s">
        <v>236</v>
      </c>
      <c r="G1320" s="198" t="s">
        <v>236</v>
      </c>
      <c r="H1320" s="201" t="s">
        <v>236</v>
      </c>
      <c r="I1320" s="202" t="s">
        <v>236</v>
      </c>
      <c r="J1320" s="202" t="s">
        <v>236</v>
      </c>
      <c r="K1320" s="203"/>
      <c r="L1320" s="203"/>
      <c r="M1320" s="203"/>
      <c r="N1320" s="203"/>
      <c r="O1320" s="203"/>
      <c r="P1320" s="204"/>
      <c r="Q1320" s="205"/>
      <c r="R1320" s="198" t="s">
        <v>236</v>
      </c>
      <c r="S1320" s="206" t="str">
        <f t="shared" ref="S1320:S1383" ca="1" si="63">IF(B1320="","",IF(ISERROR(MATCH($E1320,CL,0)),"Unknown",INDIRECT("'C'!$A$"&amp;MATCH($E1320,CL,0)+1)))</f>
        <v/>
      </c>
      <c r="T1320" s="206" t="str">
        <f ca="1">IF(B1320="","",IF(ISERROR(MATCH($J1320,[3]SorP!$B$1:$B$6230,0)),"",INDIRECT("'SorP'!$A$"&amp;MATCH($J1320,[3]SorP!$B$1:$B$6230,0))))</f>
        <v/>
      </c>
      <c r="U1320" s="207"/>
      <c r="V1320" s="208" t="e">
        <f>IF(C1320="",NA(),IF(OR(C1320="Smelter not listed",C1320="Smelter not yet identified"),MATCH($B1320&amp;$D1320,'[3]Smelter Look-up'!$J:$J,0),MATCH($B1320&amp;$C1320,'[3]Smelter Look-up'!$J:$J,0)))</f>
        <v>#N/A</v>
      </c>
      <c r="X1320" s="83">
        <f t="shared" si="61"/>
        <v>0</v>
      </c>
      <c r="AB1320" s="84" t="str">
        <f t="shared" si="62"/>
        <v/>
      </c>
    </row>
    <row r="1321" spans="1:28" s="83" customFormat="1" ht="20.25" customHeight="1">
      <c r="A1321" s="206"/>
      <c r="B1321" s="198" t="s">
        <v>236</v>
      </c>
      <c r="C1321" s="199" t="s">
        <v>236</v>
      </c>
      <c r="D1321" s="200"/>
      <c r="E1321" s="198" t="s">
        <v>236</v>
      </c>
      <c r="F1321" s="198" t="s">
        <v>236</v>
      </c>
      <c r="G1321" s="198" t="s">
        <v>236</v>
      </c>
      <c r="H1321" s="201" t="s">
        <v>236</v>
      </c>
      <c r="I1321" s="202" t="s">
        <v>236</v>
      </c>
      <c r="J1321" s="202" t="s">
        <v>236</v>
      </c>
      <c r="K1321" s="203"/>
      <c r="L1321" s="203"/>
      <c r="M1321" s="203"/>
      <c r="N1321" s="203"/>
      <c r="O1321" s="203"/>
      <c r="P1321" s="204"/>
      <c r="Q1321" s="205"/>
      <c r="R1321" s="198" t="s">
        <v>236</v>
      </c>
      <c r="S1321" s="206" t="str">
        <f t="shared" ca="1" si="63"/>
        <v/>
      </c>
      <c r="T1321" s="206" t="str">
        <f ca="1">IF(B1321="","",IF(ISERROR(MATCH($J1321,[3]SorP!$B$1:$B$6230,0)),"",INDIRECT("'SorP'!$A$"&amp;MATCH($J1321,[3]SorP!$B$1:$B$6230,0))))</f>
        <v/>
      </c>
      <c r="U1321" s="207"/>
      <c r="V1321" s="208" t="e">
        <f>IF(C1321="",NA(),IF(OR(C1321="Smelter not listed",C1321="Smelter not yet identified"),MATCH($B1321&amp;$D1321,'[3]Smelter Look-up'!$J:$J,0),MATCH($B1321&amp;$C1321,'[3]Smelter Look-up'!$J:$J,0)))</f>
        <v>#N/A</v>
      </c>
      <c r="X1321" s="83">
        <f t="shared" si="61"/>
        <v>0</v>
      </c>
      <c r="AB1321" s="84" t="str">
        <f t="shared" si="62"/>
        <v/>
      </c>
    </row>
    <row r="1322" spans="1:28" s="83" customFormat="1" ht="20.25" customHeight="1">
      <c r="A1322" s="206"/>
      <c r="B1322" s="198" t="s">
        <v>236</v>
      </c>
      <c r="C1322" s="199" t="s">
        <v>236</v>
      </c>
      <c r="D1322" s="200"/>
      <c r="E1322" s="198" t="s">
        <v>236</v>
      </c>
      <c r="F1322" s="198" t="s">
        <v>236</v>
      </c>
      <c r="G1322" s="198" t="s">
        <v>236</v>
      </c>
      <c r="H1322" s="201" t="s">
        <v>236</v>
      </c>
      <c r="I1322" s="202" t="s">
        <v>236</v>
      </c>
      <c r="J1322" s="202" t="s">
        <v>236</v>
      </c>
      <c r="K1322" s="203"/>
      <c r="L1322" s="203"/>
      <c r="M1322" s="203"/>
      <c r="N1322" s="203"/>
      <c r="O1322" s="203"/>
      <c r="P1322" s="204"/>
      <c r="Q1322" s="205"/>
      <c r="R1322" s="198" t="s">
        <v>236</v>
      </c>
      <c r="S1322" s="206" t="str">
        <f t="shared" ca="1" si="63"/>
        <v/>
      </c>
      <c r="T1322" s="206" t="str">
        <f ca="1">IF(B1322="","",IF(ISERROR(MATCH($J1322,[3]SorP!$B$1:$B$6230,0)),"",INDIRECT("'SorP'!$A$"&amp;MATCH($J1322,[3]SorP!$B$1:$B$6230,0))))</f>
        <v/>
      </c>
      <c r="U1322" s="207"/>
      <c r="V1322" s="208" t="e">
        <f>IF(C1322="",NA(),IF(OR(C1322="Smelter not listed",C1322="Smelter not yet identified"),MATCH($B1322&amp;$D1322,'[3]Smelter Look-up'!$J:$J,0),MATCH($B1322&amp;$C1322,'[3]Smelter Look-up'!$J:$J,0)))</f>
        <v>#N/A</v>
      </c>
      <c r="X1322" s="83">
        <f t="shared" si="61"/>
        <v>0</v>
      </c>
      <c r="AB1322" s="84" t="str">
        <f t="shared" si="62"/>
        <v/>
      </c>
    </row>
    <row r="1323" spans="1:28" s="83" customFormat="1" ht="20.25" customHeight="1">
      <c r="A1323" s="206"/>
      <c r="B1323" s="198" t="s">
        <v>236</v>
      </c>
      <c r="C1323" s="199" t="s">
        <v>236</v>
      </c>
      <c r="D1323" s="200"/>
      <c r="E1323" s="198" t="s">
        <v>236</v>
      </c>
      <c r="F1323" s="198" t="s">
        <v>236</v>
      </c>
      <c r="G1323" s="198" t="s">
        <v>236</v>
      </c>
      <c r="H1323" s="201" t="s">
        <v>236</v>
      </c>
      <c r="I1323" s="202" t="s">
        <v>236</v>
      </c>
      <c r="J1323" s="202" t="s">
        <v>236</v>
      </c>
      <c r="K1323" s="203"/>
      <c r="L1323" s="203"/>
      <c r="M1323" s="203"/>
      <c r="N1323" s="203"/>
      <c r="O1323" s="203"/>
      <c r="P1323" s="204"/>
      <c r="Q1323" s="205"/>
      <c r="R1323" s="198" t="s">
        <v>236</v>
      </c>
      <c r="S1323" s="206" t="str">
        <f t="shared" ca="1" si="63"/>
        <v/>
      </c>
      <c r="T1323" s="206" t="str">
        <f ca="1">IF(B1323="","",IF(ISERROR(MATCH($J1323,[3]SorP!$B$1:$B$6230,0)),"",INDIRECT("'SorP'!$A$"&amp;MATCH($J1323,[3]SorP!$B$1:$B$6230,0))))</f>
        <v/>
      </c>
      <c r="U1323" s="207"/>
      <c r="V1323" s="208" t="e">
        <f>IF(C1323="",NA(),IF(OR(C1323="Smelter not listed",C1323="Smelter not yet identified"),MATCH($B1323&amp;$D1323,'[3]Smelter Look-up'!$J:$J,0),MATCH($B1323&amp;$C1323,'[3]Smelter Look-up'!$J:$J,0)))</f>
        <v>#N/A</v>
      </c>
      <c r="X1323" s="83">
        <f t="shared" si="61"/>
        <v>0</v>
      </c>
      <c r="AB1323" s="84" t="str">
        <f t="shared" si="62"/>
        <v/>
      </c>
    </row>
    <row r="1324" spans="1:28" s="83" customFormat="1" ht="20.25" customHeight="1">
      <c r="A1324" s="206"/>
      <c r="B1324" s="198" t="s">
        <v>236</v>
      </c>
      <c r="C1324" s="199" t="s">
        <v>236</v>
      </c>
      <c r="D1324" s="200"/>
      <c r="E1324" s="198" t="s">
        <v>236</v>
      </c>
      <c r="F1324" s="198" t="s">
        <v>236</v>
      </c>
      <c r="G1324" s="198" t="s">
        <v>236</v>
      </c>
      <c r="H1324" s="201" t="s">
        <v>236</v>
      </c>
      <c r="I1324" s="202" t="s">
        <v>236</v>
      </c>
      <c r="J1324" s="202" t="s">
        <v>236</v>
      </c>
      <c r="K1324" s="203"/>
      <c r="L1324" s="203"/>
      <c r="M1324" s="203"/>
      <c r="N1324" s="203"/>
      <c r="O1324" s="203"/>
      <c r="P1324" s="204"/>
      <c r="Q1324" s="205"/>
      <c r="R1324" s="198" t="s">
        <v>236</v>
      </c>
      <c r="S1324" s="206" t="str">
        <f t="shared" ca="1" si="63"/>
        <v/>
      </c>
      <c r="T1324" s="206" t="str">
        <f ca="1">IF(B1324="","",IF(ISERROR(MATCH($J1324,[3]SorP!$B$1:$B$6230,0)),"",INDIRECT("'SorP'!$A$"&amp;MATCH($J1324,[3]SorP!$B$1:$B$6230,0))))</f>
        <v/>
      </c>
      <c r="U1324" s="207"/>
      <c r="V1324" s="208" t="e">
        <f>IF(C1324="",NA(),IF(OR(C1324="Smelter not listed",C1324="Smelter not yet identified"),MATCH($B1324&amp;$D1324,'[3]Smelter Look-up'!$J:$J,0),MATCH($B1324&amp;$C1324,'[3]Smelter Look-up'!$J:$J,0)))</f>
        <v>#N/A</v>
      </c>
      <c r="X1324" s="83">
        <f t="shared" si="61"/>
        <v>0</v>
      </c>
      <c r="AB1324" s="84" t="str">
        <f t="shared" si="62"/>
        <v/>
      </c>
    </row>
    <row r="1325" spans="1:28" s="83" customFormat="1" ht="20.25" customHeight="1">
      <c r="A1325" s="206"/>
      <c r="B1325" s="198" t="s">
        <v>236</v>
      </c>
      <c r="C1325" s="199" t="s">
        <v>236</v>
      </c>
      <c r="D1325" s="200"/>
      <c r="E1325" s="198" t="s">
        <v>236</v>
      </c>
      <c r="F1325" s="198" t="s">
        <v>236</v>
      </c>
      <c r="G1325" s="198" t="s">
        <v>236</v>
      </c>
      <c r="H1325" s="201" t="s">
        <v>236</v>
      </c>
      <c r="I1325" s="202" t="s">
        <v>236</v>
      </c>
      <c r="J1325" s="202" t="s">
        <v>236</v>
      </c>
      <c r="K1325" s="203"/>
      <c r="L1325" s="203"/>
      <c r="M1325" s="203"/>
      <c r="N1325" s="203"/>
      <c r="O1325" s="203"/>
      <c r="P1325" s="204"/>
      <c r="Q1325" s="205"/>
      <c r="R1325" s="198" t="s">
        <v>236</v>
      </c>
      <c r="S1325" s="206" t="str">
        <f t="shared" ca="1" si="63"/>
        <v/>
      </c>
      <c r="T1325" s="206" t="str">
        <f ca="1">IF(B1325="","",IF(ISERROR(MATCH($J1325,[3]SorP!$B$1:$B$6230,0)),"",INDIRECT("'SorP'!$A$"&amp;MATCH($J1325,[3]SorP!$B$1:$B$6230,0))))</f>
        <v/>
      </c>
      <c r="U1325" s="207"/>
      <c r="V1325" s="208" t="e">
        <f>IF(C1325="",NA(),IF(OR(C1325="Smelter not listed",C1325="Smelter not yet identified"),MATCH($B1325&amp;$D1325,'[3]Smelter Look-up'!$J:$J,0),MATCH($B1325&amp;$C1325,'[3]Smelter Look-up'!$J:$J,0)))</f>
        <v>#N/A</v>
      </c>
      <c r="X1325" s="83">
        <f t="shared" si="61"/>
        <v>0</v>
      </c>
      <c r="AB1325" s="84" t="str">
        <f t="shared" si="62"/>
        <v/>
      </c>
    </row>
    <row r="1326" spans="1:28" s="83" customFormat="1" ht="20.25" customHeight="1">
      <c r="A1326" s="206"/>
      <c r="B1326" s="198" t="s">
        <v>236</v>
      </c>
      <c r="C1326" s="199" t="s">
        <v>236</v>
      </c>
      <c r="D1326" s="200"/>
      <c r="E1326" s="198" t="s">
        <v>236</v>
      </c>
      <c r="F1326" s="198" t="s">
        <v>236</v>
      </c>
      <c r="G1326" s="198" t="s">
        <v>236</v>
      </c>
      <c r="H1326" s="201" t="s">
        <v>236</v>
      </c>
      <c r="I1326" s="202" t="s">
        <v>236</v>
      </c>
      <c r="J1326" s="202" t="s">
        <v>236</v>
      </c>
      <c r="K1326" s="203"/>
      <c r="L1326" s="203"/>
      <c r="M1326" s="203"/>
      <c r="N1326" s="203"/>
      <c r="O1326" s="203"/>
      <c r="P1326" s="204"/>
      <c r="Q1326" s="205"/>
      <c r="R1326" s="198" t="s">
        <v>236</v>
      </c>
      <c r="S1326" s="206" t="str">
        <f t="shared" ca="1" si="63"/>
        <v/>
      </c>
      <c r="T1326" s="206" t="str">
        <f ca="1">IF(B1326="","",IF(ISERROR(MATCH($J1326,[3]SorP!$B$1:$B$6230,0)),"",INDIRECT("'SorP'!$A$"&amp;MATCH($J1326,[3]SorP!$B$1:$B$6230,0))))</f>
        <v/>
      </c>
      <c r="U1326" s="207"/>
      <c r="V1326" s="208" t="e">
        <f>IF(C1326="",NA(),IF(OR(C1326="Smelter not listed",C1326="Smelter not yet identified"),MATCH($B1326&amp;$D1326,'[3]Smelter Look-up'!$J:$J,0),MATCH($B1326&amp;$C1326,'[3]Smelter Look-up'!$J:$J,0)))</f>
        <v>#N/A</v>
      </c>
      <c r="X1326" s="83">
        <f t="shared" si="61"/>
        <v>0</v>
      </c>
      <c r="AB1326" s="84" t="str">
        <f t="shared" si="62"/>
        <v/>
      </c>
    </row>
    <row r="1327" spans="1:28" s="83" customFormat="1" ht="20.25" customHeight="1">
      <c r="A1327" s="206"/>
      <c r="B1327" s="198" t="s">
        <v>236</v>
      </c>
      <c r="C1327" s="199" t="s">
        <v>236</v>
      </c>
      <c r="D1327" s="200"/>
      <c r="E1327" s="198" t="s">
        <v>236</v>
      </c>
      <c r="F1327" s="198" t="s">
        <v>236</v>
      </c>
      <c r="G1327" s="198" t="s">
        <v>236</v>
      </c>
      <c r="H1327" s="201" t="s">
        <v>236</v>
      </c>
      <c r="I1327" s="202" t="s">
        <v>236</v>
      </c>
      <c r="J1327" s="202" t="s">
        <v>236</v>
      </c>
      <c r="K1327" s="203"/>
      <c r="L1327" s="203"/>
      <c r="M1327" s="203"/>
      <c r="N1327" s="203"/>
      <c r="O1327" s="203"/>
      <c r="P1327" s="204"/>
      <c r="Q1327" s="205"/>
      <c r="R1327" s="198" t="s">
        <v>236</v>
      </c>
      <c r="S1327" s="206" t="str">
        <f t="shared" ca="1" si="63"/>
        <v/>
      </c>
      <c r="T1327" s="206" t="str">
        <f ca="1">IF(B1327="","",IF(ISERROR(MATCH($J1327,[3]SorP!$B$1:$B$6230,0)),"",INDIRECT("'SorP'!$A$"&amp;MATCH($J1327,[3]SorP!$B$1:$B$6230,0))))</f>
        <v/>
      </c>
      <c r="U1327" s="207"/>
      <c r="V1327" s="208" t="e">
        <f>IF(C1327="",NA(),IF(OR(C1327="Smelter not listed",C1327="Smelter not yet identified"),MATCH($B1327&amp;$D1327,'[3]Smelter Look-up'!$J:$J,0),MATCH($B1327&amp;$C1327,'[3]Smelter Look-up'!$J:$J,0)))</f>
        <v>#N/A</v>
      </c>
      <c r="X1327" s="83">
        <f t="shared" si="61"/>
        <v>0</v>
      </c>
      <c r="AB1327" s="84" t="str">
        <f t="shared" si="62"/>
        <v/>
      </c>
    </row>
    <row r="1328" spans="1:28" s="83" customFormat="1" ht="20.25" customHeight="1">
      <c r="A1328" s="206"/>
      <c r="B1328" s="198" t="s">
        <v>236</v>
      </c>
      <c r="C1328" s="199" t="s">
        <v>236</v>
      </c>
      <c r="D1328" s="200"/>
      <c r="E1328" s="198" t="s">
        <v>236</v>
      </c>
      <c r="F1328" s="198" t="s">
        <v>236</v>
      </c>
      <c r="G1328" s="198" t="s">
        <v>236</v>
      </c>
      <c r="H1328" s="201" t="s">
        <v>236</v>
      </c>
      <c r="I1328" s="202" t="s">
        <v>236</v>
      </c>
      <c r="J1328" s="202" t="s">
        <v>236</v>
      </c>
      <c r="K1328" s="203"/>
      <c r="L1328" s="203"/>
      <c r="M1328" s="203"/>
      <c r="N1328" s="203"/>
      <c r="O1328" s="203"/>
      <c r="P1328" s="204"/>
      <c r="Q1328" s="205"/>
      <c r="R1328" s="198" t="s">
        <v>236</v>
      </c>
      <c r="S1328" s="206" t="str">
        <f t="shared" ca="1" si="63"/>
        <v/>
      </c>
      <c r="T1328" s="206" t="str">
        <f ca="1">IF(B1328="","",IF(ISERROR(MATCH($J1328,[3]SorP!$B$1:$B$6230,0)),"",INDIRECT("'SorP'!$A$"&amp;MATCH($J1328,[3]SorP!$B$1:$B$6230,0))))</f>
        <v/>
      </c>
      <c r="U1328" s="207"/>
      <c r="V1328" s="208" t="e">
        <f>IF(C1328="",NA(),IF(OR(C1328="Smelter not listed",C1328="Smelter not yet identified"),MATCH($B1328&amp;$D1328,'[3]Smelter Look-up'!$J:$J,0),MATCH($B1328&amp;$C1328,'[3]Smelter Look-up'!$J:$J,0)))</f>
        <v>#N/A</v>
      </c>
      <c r="X1328" s="83">
        <f t="shared" si="61"/>
        <v>0</v>
      </c>
      <c r="AB1328" s="84" t="str">
        <f t="shared" si="62"/>
        <v/>
      </c>
    </row>
    <row r="1329" spans="1:28" s="83" customFormat="1" ht="20.25" customHeight="1">
      <c r="A1329" s="206"/>
      <c r="B1329" s="198" t="s">
        <v>236</v>
      </c>
      <c r="C1329" s="199" t="s">
        <v>236</v>
      </c>
      <c r="D1329" s="200"/>
      <c r="E1329" s="198" t="s">
        <v>236</v>
      </c>
      <c r="F1329" s="198" t="s">
        <v>236</v>
      </c>
      <c r="G1329" s="198" t="s">
        <v>236</v>
      </c>
      <c r="H1329" s="201" t="s">
        <v>236</v>
      </c>
      <c r="I1329" s="202" t="s">
        <v>236</v>
      </c>
      <c r="J1329" s="202" t="s">
        <v>236</v>
      </c>
      <c r="K1329" s="203"/>
      <c r="L1329" s="203"/>
      <c r="M1329" s="203"/>
      <c r="N1329" s="203"/>
      <c r="O1329" s="203"/>
      <c r="P1329" s="204"/>
      <c r="Q1329" s="205"/>
      <c r="R1329" s="198" t="s">
        <v>236</v>
      </c>
      <c r="S1329" s="206" t="str">
        <f t="shared" ca="1" si="63"/>
        <v/>
      </c>
      <c r="T1329" s="206" t="str">
        <f ca="1">IF(B1329="","",IF(ISERROR(MATCH($J1329,[3]SorP!$B$1:$B$6230,0)),"",INDIRECT("'SorP'!$A$"&amp;MATCH($J1329,[3]SorP!$B$1:$B$6230,0))))</f>
        <v/>
      </c>
      <c r="U1329" s="207"/>
      <c r="V1329" s="208" t="e">
        <f>IF(C1329="",NA(),IF(OR(C1329="Smelter not listed",C1329="Smelter not yet identified"),MATCH($B1329&amp;$D1329,'[3]Smelter Look-up'!$J:$J,0),MATCH($B1329&amp;$C1329,'[3]Smelter Look-up'!$J:$J,0)))</f>
        <v>#N/A</v>
      </c>
      <c r="X1329" s="83">
        <f t="shared" si="61"/>
        <v>0</v>
      </c>
      <c r="AB1329" s="84" t="str">
        <f t="shared" si="62"/>
        <v/>
      </c>
    </row>
    <row r="1330" spans="1:28" s="83" customFormat="1" ht="20.25" customHeight="1">
      <c r="A1330" s="206"/>
      <c r="B1330" s="198" t="s">
        <v>236</v>
      </c>
      <c r="C1330" s="199" t="s">
        <v>236</v>
      </c>
      <c r="D1330" s="200"/>
      <c r="E1330" s="198" t="s">
        <v>236</v>
      </c>
      <c r="F1330" s="198" t="s">
        <v>236</v>
      </c>
      <c r="G1330" s="198" t="s">
        <v>236</v>
      </c>
      <c r="H1330" s="201" t="s">
        <v>236</v>
      </c>
      <c r="I1330" s="202" t="s">
        <v>236</v>
      </c>
      <c r="J1330" s="202" t="s">
        <v>236</v>
      </c>
      <c r="K1330" s="203"/>
      <c r="L1330" s="203"/>
      <c r="M1330" s="203"/>
      <c r="N1330" s="203"/>
      <c r="O1330" s="203"/>
      <c r="P1330" s="204"/>
      <c r="Q1330" s="205"/>
      <c r="R1330" s="198" t="s">
        <v>236</v>
      </c>
      <c r="S1330" s="206" t="str">
        <f t="shared" ca="1" si="63"/>
        <v/>
      </c>
      <c r="T1330" s="206" t="str">
        <f ca="1">IF(B1330="","",IF(ISERROR(MATCH($J1330,[3]SorP!$B$1:$B$6230,0)),"",INDIRECT("'SorP'!$A$"&amp;MATCH($J1330,[3]SorP!$B$1:$B$6230,0))))</f>
        <v/>
      </c>
      <c r="U1330" s="207"/>
      <c r="V1330" s="208" t="e">
        <f>IF(C1330="",NA(),IF(OR(C1330="Smelter not listed",C1330="Smelter not yet identified"),MATCH($B1330&amp;$D1330,'[3]Smelter Look-up'!$J:$J,0),MATCH($B1330&amp;$C1330,'[3]Smelter Look-up'!$J:$J,0)))</f>
        <v>#N/A</v>
      </c>
      <c r="X1330" s="83">
        <f t="shared" si="61"/>
        <v>0</v>
      </c>
      <c r="AB1330" s="84" t="str">
        <f t="shared" si="62"/>
        <v/>
      </c>
    </row>
    <row r="1331" spans="1:28" s="83" customFormat="1" ht="20.25" customHeight="1">
      <c r="A1331" s="206"/>
      <c r="B1331" s="198" t="s">
        <v>236</v>
      </c>
      <c r="C1331" s="199" t="s">
        <v>236</v>
      </c>
      <c r="D1331" s="200"/>
      <c r="E1331" s="198" t="s">
        <v>236</v>
      </c>
      <c r="F1331" s="198" t="s">
        <v>236</v>
      </c>
      <c r="G1331" s="198" t="s">
        <v>236</v>
      </c>
      <c r="H1331" s="201" t="s">
        <v>236</v>
      </c>
      <c r="I1331" s="202" t="s">
        <v>236</v>
      </c>
      <c r="J1331" s="202" t="s">
        <v>236</v>
      </c>
      <c r="K1331" s="203"/>
      <c r="L1331" s="203"/>
      <c r="M1331" s="203"/>
      <c r="N1331" s="203"/>
      <c r="O1331" s="203"/>
      <c r="P1331" s="204"/>
      <c r="Q1331" s="205"/>
      <c r="R1331" s="198" t="s">
        <v>236</v>
      </c>
      <c r="S1331" s="206" t="str">
        <f t="shared" ca="1" si="63"/>
        <v/>
      </c>
      <c r="T1331" s="206" t="str">
        <f ca="1">IF(B1331="","",IF(ISERROR(MATCH($J1331,[3]SorP!$B$1:$B$6230,0)),"",INDIRECT("'SorP'!$A$"&amp;MATCH($J1331,[3]SorP!$B$1:$B$6230,0))))</f>
        <v/>
      </c>
      <c r="U1331" s="207"/>
      <c r="V1331" s="208" t="e">
        <f>IF(C1331="",NA(),IF(OR(C1331="Smelter not listed",C1331="Smelter not yet identified"),MATCH($B1331&amp;$D1331,'[3]Smelter Look-up'!$J:$J,0),MATCH($B1331&amp;$C1331,'[3]Smelter Look-up'!$J:$J,0)))</f>
        <v>#N/A</v>
      </c>
      <c r="X1331" s="83">
        <f t="shared" si="61"/>
        <v>0</v>
      </c>
      <c r="AB1331" s="84" t="str">
        <f t="shared" si="62"/>
        <v/>
      </c>
    </row>
    <row r="1332" spans="1:28" s="83" customFormat="1" ht="20.25" customHeight="1">
      <c r="A1332" s="206"/>
      <c r="B1332" s="198" t="s">
        <v>236</v>
      </c>
      <c r="C1332" s="199" t="s">
        <v>236</v>
      </c>
      <c r="D1332" s="200"/>
      <c r="E1332" s="198" t="s">
        <v>236</v>
      </c>
      <c r="F1332" s="198" t="s">
        <v>236</v>
      </c>
      <c r="G1332" s="198" t="s">
        <v>236</v>
      </c>
      <c r="H1332" s="201" t="s">
        <v>236</v>
      </c>
      <c r="I1332" s="202" t="s">
        <v>236</v>
      </c>
      <c r="J1332" s="202" t="s">
        <v>236</v>
      </c>
      <c r="K1332" s="203"/>
      <c r="L1332" s="203"/>
      <c r="M1332" s="203"/>
      <c r="N1332" s="203"/>
      <c r="O1332" s="203"/>
      <c r="P1332" s="204"/>
      <c r="Q1332" s="205"/>
      <c r="R1332" s="198" t="s">
        <v>236</v>
      </c>
      <c r="S1332" s="206" t="str">
        <f t="shared" ca="1" si="63"/>
        <v/>
      </c>
      <c r="T1332" s="206" t="str">
        <f ca="1">IF(B1332="","",IF(ISERROR(MATCH($J1332,[3]SorP!$B$1:$B$6230,0)),"",INDIRECT("'SorP'!$A$"&amp;MATCH($J1332,[3]SorP!$B$1:$B$6230,0))))</f>
        <v/>
      </c>
      <c r="U1332" s="207"/>
      <c r="V1332" s="208" t="e">
        <f>IF(C1332="",NA(),IF(OR(C1332="Smelter not listed",C1332="Smelter not yet identified"),MATCH($B1332&amp;$D1332,'[3]Smelter Look-up'!$J:$J,0),MATCH($B1332&amp;$C1332,'[3]Smelter Look-up'!$J:$J,0)))</f>
        <v>#N/A</v>
      </c>
      <c r="X1332" s="83">
        <f t="shared" si="61"/>
        <v>0</v>
      </c>
      <c r="AB1332" s="84" t="str">
        <f t="shared" si="62"/>
        <v/>
      </c>
    </row>
    <row r="1333" spans="1:28" s="83" customFormat="1" ht="20.25" customHeight="1">
      <c r="A1333" s="206"/>
      <c r="B1333" s="198" t="s">
        <v>236</v>
      </c>
      <c r="C1333" s="199" t="s">
        <v>236</v>
      </c>
      <c r="D1333" s="200"/>
      <c r="E1333" s="198" t="s">
        <v>236</v>
      </c>
      <c r="F1333" s="198" t="s">
        <v>236</v>
      </c>
      <c r="G1333" s="198" t="s">
        <v>236</v>
      </c>
      <c r="H1333" s="201" t="s">
        <v>236</v>
      </c>
      <c r="I1333" s="202" t="s">
        <v>236</v>
      </c>
      <c r="J1333" s="202" t="s">
        <v>236</v>
      </c>
      <c r="K1333" s="203"/>
      <c r="L1333" s="203"/>
      <c r="M1333" s="203"/>
      <c r="N1333" s="203"/>
      <c r="O1333" s="203"/>
      <c r="P1333" s="204"/>
      <c r="Q1333" s="205"/>
      <c r="R1333" s="198" t="s">
        <v>236</v>
      </c>
      <c r="S1333" s="206" t="str">
        <f t="shared" ca="1" si="63"/>
        <v/>
      </c>
      <c r="T1333" s="206" t="str">
        <f ca="1">IF(B1333="","",IF(ISERROR(MATCH($J1333,[3]SorP!$B$1:$B$6230,0)),"",INDIRECT("'SorP'!$A$"&amp;MATCH($J1333,[3]SorP!$B$1:$B$6230,0))))</f>
        <v/>
      </c>
      <c r="U1333" s="207"/>
      <c r="V1333" s="208" t="e">
        <f>IF(C1333="",NA(),IF(OR(C1333="Smelter not listed",C1333="Smelter not yet identified"),MATCH($B1333&amp;$D1333,'[3]Smelter Look-up'!$J:$J,0),MATCH($B1333&amp;$C1333,'[3]Smelter Look-up'!$J:$J,0)))</f>
        <v>#N/A</v>
      </c>
      <c r="X1333" s="83">
        <f t="shared" si="61"/>
        <v>0</v>
      </c>
      <c r="AB1333" s="84" t="str">
        <f t="shared" si="62"/>
        <v/>
      </c>
    </row>
    <row r="1334" spans="1:28" s="83" customFormat="1" ht="20.25" customHeight="1">
      <c r="A1334" s="206"/>
      <c r="B1334" s="198" t="s">
        <v>236</v>
      </c>
      <c r="C1334" s="199" t="s">
        <v>236</v>
      </c>
      <c r="D1334" s="200"/>
      <c r="E1334" s="198" t="s">
        <v>236</v>
      </c>
      <c r="F1334" s="198" t="s">
        <v>236</v>
      </c>
      <c r="G1334" s="198" t="s">
        <v>236</v>
      </c>
      <c r="H1334" s="201" t="s">
        <v>236</v>
      </c>
      <c r="I1334" s="202" t="s">
        <v>236</v>
      </c>
      <c r="J1334" s="202" t="s">
        <v>236</v>
      </c>
      <c r="K1334" s="203"/>
      <c r="L1334" s="203"/>
      <c r="M1334" s="203"/>
      <c r="N1334" s="203"/>
      <c r="O1334" s="203"/>
      <c r="P1334" s="204"/>
      <c r="Q1334" s="205"/>
      <c r="R1334" s="198" t="s">
        <v>236</v>
      </c>
      <c r="S1334" s="206" t="str">
        <f t="shared" ca="1" si="63"/>
        <v/>
      </c>
      <c r="T1334" s="206" t="str">
        <f ca="1">IF(B1334="","",IF(ISERROR(MATCH($J1334,[3]SorP!$B$1:$B$6230,0)),"",INDIRECT("'SorP'!$A$"&amp;MATCH($J1334,[3]SorP!$B$1:$B$6230,0))))</f>
        <v/>
      </c>
      <c r="U1334" s="207"/>
      <c r="V1334" s="208" t="e">
        <f>IF(C1334="",NA(),IF(OR(C1334="Smelter not listed",C1334="Smelter not yet identified"),MATCH($B1334&amp;$D1334,'[3]Smelter Look-up'!$J:$J,0),MATCH($B1334&amp;$C1334,'[3]Smelter Look-up'!$J:$J,0)))</f>
        <v>#N/A</v>
      </c>
      <c r="X1334" s="83">
        <f t="shared" si="61"/>
        <v>0</v>
      </c>
      <c r="AB1334" s="84" t="str">
        <f t="shared" si="62"/>
        <v/>
      </c>
    </row>
    <row r="1335" spans="1:28" s="83" customFormat="1" ht="20.25" customHeight="1">
      <c r="A1335" s="206"/>
      <c r="B1335" s="198" t="s">
        <v>236</v>
      </c>
      <c r="C1335" s="199" t="s">
        <v>236</v>
      </c>
      <c r="D1335" s="200"/>
      <c r="E1335" s="198" t="s">
        <v>236</v>
      </c>
      <c r="F1335" s="198" t="s">
        <v>236</v>
      </c>
      <c r="G1335" s="198" t="s">
        <v>236</v>
      </c>
      <c r="H1335" s="201" t="s">
        <v>236</v>
      </c>
      <c r="I1335" s="202" t="s">
        <v>236</v>
      </c>
      <c r="J1335" s="202" t="s">
        <v>236</v>
      </c>
      <c r="K1335" s="203"/>
      <c r="L1335" s="203"/>
      <c r="M1335" s="203"/>
      <c r="N1335" s="203"/>
      <c r="O1335" s="203"/>
      <c r="P1335" s="204"/>
      <c r="Q1335" s="205"/>
      <c r="R1335" s="198" t="s">
        <v>236</v>
      </c>
      <c r="S1335" s="206" t="str">
        <f t="shared" ca="1" si="63"/>
        <v/>
      </c>
      <c r="T1335" s="206" t="str">
        <f ca="1">IF(B1335="","",IF(ISERROR(MATCH($J1335,[3]SorP!$B$1:$B$6230,0)),"",INDIRECT("'SorP'!$A$"&amp;MATCH($J1335,[3]SorP!$B$1:$B$6230,0))))</f>
        <v/>
      </c>
      <c r="U1335" s="207"/>
      <c r="V1335" s="208" t="e">
        <f>IF(C1335="",NA(),IF(OR(C1335="Smelter not listed",C1335="Smelter not yet identified"),MATCH($B1335&amp;$D1335,'[3]Smelter Look-up'!$J:$J,0),MATCH($B1335&amp;$C1335,'[3]Smelter Look-up'!$J:$J,0)))</f>
        <v>#N/A</v>
      </c>
      <c r="X1335" s="83">
        <f t="shared" si="61"/>
        <v>0</v>
      </c>
      <c r="AB1335" s="84" t="str">
        <f t="shared" si="62"/>
        <v/>
      </c>
    </row>
    <row r="1336" spans="1:28" s="83" customFormat="1" ht="20.25" customHeight="1">
      <c r="A1336" s="206"/>
      <c r="B1336" s="198" t="s">
        <v>236</v>
      </c>
      <c r="C1336" s="199" t="s">
        <v>236</v>
      </c>
      <c r="D1336" s="200"/>
      <c r="E1336" s="198" t="s">
        <v>236</v>
      </c>
      <c r="F1336" s="198" t="s">
        <v>236</v>
      </c>
      <c r="G1336" s="198" t="s">
        <v>236</v>
      </c>
      <c r="H1336" s="201" t="s">
        <v>236</v>
      </c>
      <c r="I1336" s="202" t="s">
        <v>236</v>
      </c>
      <c r="J1336" s="202" t="s">
        <v>236</v>
      </c>
      <c r="K1336" s="203"/>
      <c r="L1336" s="203"/>
      <c r="M1336" s="203"/>
      <c r="N1336" s="203"/>
      <c r="O1336" s="203"/>
      <c r="P1336" s="204"/>
      <c r="Q1336" s="205"/>
      <c r="R1336" s="198" t="s">
        <v>236</v>
      </c>
      <c r="S1336" s="206" t="str">
        <f t="shared" ca="1" si="63"/>
        <v/>
      </c>
      <c r="T1336" s="206" t="str">
        <f ca="1">IF(B1336="","",IF(ISERROR(MATCH($J1336,[3]SorP!$B$1:$B$6230,0)),"",INDIRECT("'SorP'!$A$"&amp;MATCH($J1336,[3]SorP!$B$1:$B$6230,0))))</f>
        <v/>
      </c>
      <c r="U1336" s="207"/>
      <c r="V1336" s="208" t="e">
        <f>IF(C1336="",NA(),IF(OR(C1336="Smelter not listed",C1336="Smelter not yet identified"),MATCH($B1336&amp;$D1336,'[3]Smelter Look-up'!$J:$J,0),MATCH($B1336&amp;$C1336,'[3]Smelter Look-up'!$J:$J,0)))</f>
        <v>#N/A</v>
      </c>
      <c r="X1336" s="83">
        <f t="shared" si="61"/>
        <v>0</v>
      </c>
      <c r="AB1336" s="84" t="str">
        <f t="shared" si="62"/>
        <v/>
      </c>
    </row>
    <row r="1337" spans="1:28" s="83" customFormat="1" ht="20.25" customHeight="1">
      <c r="A1337" s="206"/>
      <c r="B1337" s="198" t="s">
        <v>236</v>
      </c>
      <c r="C1337" s="199" t="s">
        <v>236</v>
      </c>
      <c r="D1337" s="200"/>
      <c r="E1337" s="198" t="s">
        <v>236</v>
      </c>
      <c r="F1337" s="198" t="s">
        <v>236</v>
      </c>
      <c r="G1337" s="198" t="s">
        <v>236</v>
      </c>
      <c r="H1337" s="201" t="s">
        <v>236</v>
      </c>
      <c r="I1337" s="202" t="s">
        <v>236</v>
      </c>
      <c r="J1337" s="202" t="s">
        <v>236</v>
      </c>
      <c r="K1337" s="203"/>
      <c r="L1337" s="203"/>
      <c r="M1337" s="203"/>
      <c r="N1337" s="203"/>
      <c r="O1337" s="203"/>
      <c r="P1337" s="204"/>
      <c r="Q1337" s="205"/>
      <c r="R1337" s="198" t="s">
        <v>236</v>
      </c>
      <c r="S1337" s="206" t="str">
        <f t="shared" ca="1" si="63"/>
        <v/>
      </c>
      <c r="T1337" s="206" t="str">
        <f ca="1">IF(B1337="","",IF(ISERROR(MATCH($J1337,[3]SorP!$B$1:$B$6230,0)),"",INDIRECT("'SorP'!$A$"&amp;MATCH($J1337,[3]SorP!$B$1:$B$6230,0))))</f>
        <v/>
      </c>
      <c r="U1337" s="207"/>
      <c r="V1337" s="208" t="e">
        <f>IF(C1337="",NA(),IF(OR(C1337="Smelter not listed",C1337="Smelter not yet identified"),MATCH($B1337&amp;$D1337,'[3]Smelter Look-up'!$J:$J,0),MATCH($B1337&amp;$C1337,'[3]Smelter Look-up'!$J:$J,0)))</f>
        <v>#N/A</v>
      </c>
      <c r="X1337" s="83">
        <f t="shared" si="61"/>
        <v>0</v>
      </c>
      <c r="AB1337" s="84" t="str">
        <f t="shared" si="62"/>
        <v/>
      </c>
    </row>
    <row r="1338" spans="1:28" s="83" customFormat="1" ht="20.25" customHeight="1">
      <c r="A1338" s="206"/>
      <c r="B1338" s="198" t="s">
        <v>236</v>
      </c>
      <c r="C1338" s="199" t="s">
        <v>236</v>
      </c>
      <c r="D1338" s="200"/>
      <c r="E1338" s="198" t="s">
        <v>236</v>
      </c>
      <c r="F1338" s="198" t="s">
        <v>236</v>
      </c>
      <c r="G1338" s="198" t="s">
        <v>236</v>
      </c>
      <c r="H1338" s="201" t="s">
        <v>236</v>
      </c>
      <c r="I1338" s="202" t="s">
        <v>236</v>
      </c>
      <c r="J1338" s="202" t="s">
        <v>236</v>
      </c>
      <c r="K1338" s="203"/>
      <c r="L1338" s="203"/>
      <c r="M1338" s="203"/>
      <c r="N1338" s="203"/>
      <c r="O1338" s="203"/>
      <c r="P1338" s="204"/>
      <c r="Q1338" s="205"/>
      <c r="R1338" s="198" t="s">
        <v>236</v>
      </c>
      <c r="S1338" s="206" t="str">
        <f t="shared" ca="1" si="63"/>
        <v/>
      </c>
      <c r="T1338" s="206" t="str">
        <f ca="1">IF(B1338="","",IF(ISERROR(MATCH($J1338,[3]SorP!$B$1:$B$6230,0)),"",INDIRECT("'SorP'!$A$"&amp;MATCH($J1338,[3]SorP!$B$1:$B$6230,0))))</f>
        <v/>
      </c>
      <c r="U1338" s="207"/>
      <c r="V1338" s="208" t="e">
        <f>IF(C1338="",NA(),IF(OR(C1338="Smelter not listed",C1338="Smelter not yet identified"),MATCH($B1338&amp;$D1338,'[3]Smelter Look-up'!$J:$J,0),MATCH($B1338&amp;$C1338,'[3]Smelter Look-up'!$J:$J,0)))</f>
        <v>#N/A</v>
      </c>
      <c r="X1338" s="83">
        <f t="shared" si="61"/>
        <v>0</v>
      </c>
      <c r="AB1338" s="84" t="str">
        <f t="shared" si="62"/>
        <v/>
      </c>
    </row>
    <row r="1339" spans="1:28" s="83" customFormat="1" ht="20.25" customHeight="1">
      <c r="A1339" s="206"/>
      <c r="B1339" s="198" t="s">
        <v>236</v>
      </c>
      <c r="C1339" s="199" t="s">
        <v>236</v>
      </c>
      <c r="D1339" s="200"/>
      <c r="E1339" s="198" t="s">
        <v>236</v>
      </c>
      <c r="F1339" s="198" t="s">
        <v>236</v>
      </c>
      <c r="G1339" s="198" t="s">
        <v>236</v>
      </c>
      <c r="H1339" s="201" t="s">
        <v>236</v>
      </c>
      <c r="I1339" s="202" t="s">
        <v>236</v>
      </c>
      <c r="J1339" s="202" t="s">
        <v>236</v>
      </c>
      <c r="K1339" s="203"/>
      <c r="L1339" s="203"/>
      <c r="M1339" s="203"/>
      <c r="N1339" s="203"/>
      <c r="O1339" s="203"/>
      <c r="P1339" s="204"/>
      <c r="Q1339" s="205"/>
      <c r="R1339" s="198" t="s">
        <v>236</v>
      </c>
      <c r="S1339" s="206" t="str">
        <f t="shared" ca="1" si="63"/>
        <v/>
      </c>
      <c r="T1339" s="206" t="str">
        <f ca="1">IF(B1339="","",IF(ISERROR(MATCH($J1339,[3]SorP!$B$1:$B$6230,0)),"",INDIRECT("'SorP'!$A$"&amp;MATCH($J1339,[3]SorP!$B$1:$B$6230,0))))</f>
        <v/>
      </c>
      <c r="U1339" s="207"/>
      <c r="V1339" s="208" t="e">
        <f>IF(C1339="",NA(),IF(OR(C1339="Smelter not listed",C1339="Smelter not yet identified"),MATCH($B1339&amp;$D1339,'[3]Smelter Look-up'!$J:$J,0),MATCH($B1339&amp;$C1339,'[3]Smelter Look-up'!$J:$J,0)))</f>
        <v>#N/A</v>
      </c>
      <c r="X1339" s="83">
        <f t="shared" si="61"/>
        <v>0</v>
      </c>
      <c r="AB1339" s="84" t="str">
        <f t="shared" si="62"/>
        <v/>
      </c>
    </row>
    <row r="1340" spans="1:28" s="83" customFormat="1" ht="20.25" customHeight="1">
      <c r="A1340" s="206"/>
      <c r="B1340" s="198" t="s">
        <v>236</v>
      </c>
      <c r="C1340" s="199" t="s">
        <v>236</v>
      </c>
      <c r="D1340" s="200"/>
      <c r="E1340" s="198" t="s">
        <v>236</v>
      </c>
      <c r="F1340" s="198" t="s">
        <v>236</v>
      </c>
      <c r="G1340" s="198" t="s">
        <v>236</v>
      </c>
      <c r="H1340" s="201" t="s">
        <v>236</v>
      </c>
      <c r="I1340" s="202" t="s">
        <v>236</v>
      </c>
      <c r="J1340" s="202" t="s">
        <v>236</v>
      </c>
      <c r="K1340" s="203"/>
      <c r="L1340" s="203"/>
      <c r="M1340" s="203"/>
      <c r="N1340" s="203"/>
      <c r="O1340" s="203"/>
      <c r="P1340" s="204"/>
      <c r="Q1340" s="205"/>
      <c r="R1340" s="198" t="s">
        <v>236</v>
      </c>
      <c r="S1340" s="206" t="str">
        <f t="shared" ca="1" si="63"/>
        <v/>
      </c>
      <c r="T1340" s="206" t="str">
        <f ca="1">IF(B1340="","",IF(ISERROR(MATCH($J1340,[3]SorP!$B$1:$B$6230,0)),"",INDIRECT("'SorP'!$A$"&amp;MATCH($J1340,[3]SorP!$B$1:$B$6230,0))))</f>
        <v/>
      </c>
      <c r="U1340" s="207"/>
      <c r="V1340" s="208" t="e">
        <f>IF(C1340="",NA(),IF(OR(C1340="Smelter not listed",C1340="Smelter not yet identified"),MATCH($B1340&amp;$D1340,'[3]Smelter Look-up'!$J:$J,0),MATCH($B1340&amp;$C1340,'[3]Smelter Look-up'!$J:$J,0)))</f>
        <v>#N/A</v>
      </c>
      <c r="X1340" s="83">
        <f t="shared" si="61"/>
        <v>0</v>
      </c>
      <c r="AB1340" s="84" t="str">
        <f t="shared" si="62"/>
        <v/>
      </c>
    </row>
    <row r="1341" spans="1:28" s="83" customFormat="1" ht="20.25" customHeight="1">
      <c r="A1341" s="206"/>
      <c r="B1341" s="198" t="s">
        <v>236</v>
      </c>
      <c r="C1341" s="199" t="s">
        <v>236</v>
      </c>
      <c r="D1341" s="200"/>
      <c r="E1341" s="198" t="s">
        <v>236</v>
      </c>
      <c r="F1341" s="198" t="s">
        <v>236</v>
      </c>
      <c r="G1341" s="198" t="s">
        <v>236</v>
      </c>
      <c r="H1341" s="201" t="s">
        <v>236</v>
      </c>
      <c r="I1341" s="202" t="s">
        <v>236</v>
      </c>
      <c r="J1341" s="202" t="s">
        <v>236</v>
      </c>
      <c r="K1341" s="203"/>
      <c r="L1341" s="203"/>
      <c r="M1341" s="203"/>
      <c r="N1341" s="203"/>
      <c r="O1341" s="203"/>
      <c r="P1341" s="204"/>
      <c r="Q1341" s="205"/>
      <c r="R1341" s="198" t="s">
        <v>236</v>
      </c>
      <c r="S1341" s="206" t="str">
        <f t="shared" ca="1" si="63"/>
        <v/>
      </c>
      <c r="T1341" s="206" t="str">
        <f ca="1">IF(B1341="","",IF(ISERROR(MATCH($J1341,[3]SorP!$B$1:$B$6230,0)),"",INDIRECT("'SorP'!$A$"&amp;MATCH($J1341,[3]SorP!$B$1:$B$6230,0))))</f>
        <v/>
      </c>
      <c r="U1341" s="207"/>
      <c r="V1341" s="208" t="e">
        <f>IF(C1341="",NA(),IF(OR(C1341="Smelter not listed",C1341="Smelter not yet identified"),MATCH($B1341&amp;$D1341,'[3]Smelter Look-up'!$J:$J,0),MATCH($B1341&amp;$C1341,'[3]Smelter Look-up'!$J:$J,0)))</f>
        <v>#N/A</v>
      </c>
      <c r="X1341" s="83">
        <f t="shared" si="61"/>
        <v>0</v>
      </c>
      <c r="AB1341" s="84" t="str">
        <f t="shared" si="62"/>
        <v/>
      </c>
    </row>
    <row r="1342" spans="1:28" s="83" customFormat="1" ht="20.25" customHeight="1">
      <c r="A1342" s="206"/>
      <c r="B1342" s="198" t="s">
        <v>236</v>
      </c>
      <c r="C1342" s="199" t="s">
        <v>236</v>
      </c>
      <c r="D1342" s="200"/>
      <c r="E1342" s="198" t="s">
        <v>236</v>
      </c>
      <c r="F1342" s="198" t="s">
        <v>236</v>
      </c>
      <c r="G1342" s="198" t="s">
        <v>236</v>
      </c>
      <c r="H1342" s="201" t="s">
        <v>236</v>
      </c>
      <c r="I1342" s="202" t="s">
        <v>236</v>
      </c>
      <c r="J1342" s="202" t="s">
        <v>236</v>
      </c>
      <c r="K1342" s="203"/>
      <c r="L1342" s="203"/>
      <c r="M1342" s="203"/>
      <c r="N1342" s="203"/>
      <c r="O1342" s="203"/>
      <c r="P1342" s="204"/>
      <c r="Q1342" s="205"/>
      <c r="R1342" s="198" t="s">
        <v>236</v>
      </c>
      <c r="S1342" s="206" t="str">
        <f t="shared" ca="1" si="63"/>
        <v/>
      </c>
      <c r="T1342" s="206" t="str">
        <f ca="1">IF(B1342="","",IF(ISERROR(MATCH($J1342,[3]SorP!$B$1:$B$6230,0)),"",INDIRECT("'SorP'!$A$"&amp;MATCH($J1342,[3]SorP!$B$1:$B$6230,0))))</f>
        <v/>
      </c>
      <c r="U1342" s="207"/>
      <c r="V1342" s="208" t="e">
        <f>IF(C1342="",NA(),IF(OR(C1342="Smelter not listed",C1342="Smelter not yet identified"),MATCH($B1342&amp;$D1342,'[3]Smelter Look-up'!$J:$J,0),MATCH($B1342&amp;$C1342,'[3]Smelter Look-up'!$J:$J,0)))</f>
        <v>#N/A</v>
      </c>
      <c r="X1342" s="83">
        <f t="shared" si="61"/>
        <v>0</v>
      </c>
      <c r="AB1342" s="84" t="str">
        <f t="shared" si="62"/>
        <v/>
      </c>
    </row>
    <row r="1343" spans="1:28" s="83" customFormat="1" ht="20.25" customHeight="1">
      <c r="A1343" s="206"/>
      <c r="B1343" s="198" t="s">
        <v>236</v>
      </c>
      <c r="C1343" s="199" t="s">
        <v>236</v>
      </c>
      <c r="D1343" s="200"/>
      <c r="E1343" s="198" t="s">
        <v>236</v>
      </c>
      <c r="F1343" s="198" t="s">
        <v>236</v>
      </c>
      <c r="G1343" s="198" t="s">
        <v>236</v>
      </c>
      <c r="H1343" s="201" t="s">
        <v>236</v>
      </c>
      <c r="I1343" s="202" t="s">
        <v>236</v>
      </c>
      <c r="J1343" s="202" t="s">
        <v>236</v>
      </c>
      <c r="K1343" s="203"/>
      <c r="L1343" s="203"/>
      <c r="M1343" s="203"/>
      <c r="N1343" s="203"/>
      <c r="O1343" s="203"/>
      <c r="P1343" s="204"/>
      <c r="Q1343" s="205"/>
      <c r="R1343" s="198" t="s">
        <v>236</v>
      </c>
      <c r="S1343" s="206" t="str">
        <f t="shared" ca="1" si="63"/>
        <v/>
      </c>
      <c r="T1343" s="206" t="str">
        <f ca="1">IF(B1343="","",IF(ISERROR(MATCH($J1343,[3]SorP!$B$1:$B$6230,0)),"",INDIRECT("'SorP'!$A$"&amp;MATCH($J1343,[3]SorP!$B$1:$B$6230,0))))</f>
        <v/>
      </c>
      <c r="U1343" s="207"/>
      <c r="V1343" s="208" t="e">
        <f>IF(C1343="",NA(),IF(OR(C1343="Smelter not listed",C1343="Smelter not yet identified"),MATCH($B1343&amp;$D1343,'[3]Smelter Look-up'!$J:$J,0),MATCH($B1343&amp;$C1343,'[3]Smelter Look-up'!$J:$J,0)))</f>
        <v>#N/A</v>
      </c>
      <c r="X1343" s="83">
        <f t="shared" si="61"/>
        <v>0</v>
      </c>
      <c r="AB1343" s="84" t="str">
        <f t="shared" si="62"/>
        <v/>
      </c>
    </row>
    <row r="1344" spans="1:28" s="83" customFormat="1" ht="20.25" customHeight="1">
      <c r="A1344" s="206"/>
      <c r="B1344" s="198" t="s">
        <v>236</v>
      </c>
      <c r="C1344" s="199" t="s">
        <v>236</v>
      </c>
      <c r="D1344" s="200"/>
      <c r="E1344" s="198" t="s">
        <v>236</v>
      </c>
      <c r="F1344" s="198" t="s">
        <v>236</v>
      </c>
      <c r="G1344" s="198" t="s">
        <v>236</v>
      </c>
      <c r="H1344" s="201" t="s">
        <v>236</v>
      </c>
      <c r="I1344" s="202" t="s">
        <v>236</v>
      </c>
      <c r="J1344" s="202" t="s">
        <v>236</v>
      </c>
      <c r="K1344" s="203"/>
      <c r="L1344" s="203"/>
      <c r="M1344" s="203"/>
      <c r="N1344" s="203"/>
      <c r="O1344" s="203"/>
      <c r="P1344" s="204"/>
      <c r="Q1344" s="205"/>
      <c r="R1344" s="198" t="s">
        <v>236</v>
      </c>
      <c r="S1344" s="206" t="str">
        <f t="shared" ca="1" si="63"/>
        <v/>
      </c>
      <c r="T1344" s="206" t="str">
        <f ca="1">IF(B1344="","",IF(ISERROR(MATCH($J1344,[3]SorP!$B$1:$B$6230,0)),"",INDIRECT("'SorP'!$A$"&amp;MATCH($J1344,[3]SorP!$B$1:$B$6230,0))))</f>
        <v/>
      </c>
      <c r="U1344" s="207"/>
      <c r="V1344" s="208" t="e">
        <f>IF(C1344="",NA(),IF(OR(C1344="Smelter not listed",C1344="Smelter not yet identified"),MATCH($B1344&amp;$D1344,'[3]Smelter Look-up'!$J:$J,0),MATCH($B1344&amp;$C1344,'[3]Smelter Look-up'!$J:$J,0)))</f>
        <v>#N/A</v>
      </c>
      <c r="X1344" s="83">
        <f t="shared" si="61"/>
        <v>0</v>
      </c>
      <c r="AB1344" s="84" t="str">
        <f t="shared" si="62"/>
        <v/>
      </c>
    </row>
    <row r="1345" spans="1:28" s="83" customFormat="1" ht="20.25" customHeight="1">
      <c r="A1345" s="206"/>
      <c r="B1345" s="198" t="s">
        <v>236</v>
      </c>
      <c r="C1345" s="199" t="s">
        <v>236</v>
      </c>
      <c r="D1345" s="200"/>
      <c r="E1345" s="198" t="s">
        <v>236</v>
      </c>
      <c r="F1345" s="198" t="s">
        <v>236</v>
      </c>
      <c r="G1345" s="198" t="s">
        <v>236</v>
      </c>
      <c r="H1345" s="201" t="s">
        <v>236</v>
      </c>
      <c r="I1345" s="202" t="s">
        <v>236</v>
      </c>
      <c r="J1345" s="202" t="s">
        <v>236</v>
      </c>
      <c r="K1345" s="203"/>
      <c r="L1345" s="203"/>
      <c r="M1345" s="203"/>
      <c r="N1345" s="203"/>
      <c r="O1345" s="203"/>
      <c r="P1345" s="204"/>
      <c r="Q1345" s="205"/>
      <c r="R1345" s="198" t="s">
        <v>236</v>
      </c>
      <c r="S1345" s="206" t="str">
        <f t="shared" ca="1" si="63"/>
        <v/>
      </c>
      <c r="T1345" s="206" t="str">
        <f ca="1">IF(B1345="","",IF(ISERROR(MATCH($J1345,[3]SorP!$B$1:$B$6230,0)),"",INDIRECT("'SorP'!$A$"&amp;MATCH($J1345,[3]SorP!$B$1:$B$6230,0))))</f>
        <v/>
      </c>
      <c r="U1345" s="207"/>
      <c r="V1345" s="208" t="e">
        <f>IF(C1345="",NA(),IF(OR(C1345="Smelter not listed",C1345="Smelter not yet identified"),MATCH($B1345&amp;$D1345,'[3]Smelter Look-up'!$J:$J,0),MATCH($B1345&amp;$C1345,'[3]Smelter Look-up'!$J:$J,0)))</f>
        <v>#N/A</v>
      </c>
      <c r="X1345" s="83">
        <f t="shared" si="61"/>
        <v>0</v>
      </c>
      <c r="AB1345" s="84" t="str">
        <f t="shared" si="62"/>
        <v/>
      </c>
    </row>
    <row r="1346" spans="1:28" s="83" customFormat="1" ht="20.25" customHeight="1">
      <c r="A1346" s="206"/>
      <c r="B1346" s="198" t="s">
        <v>236</v>
      </c>
      <c r="C1346" s="199" t="s">
        <v>236</v>
      </c>
      <c r="D1346" s="200"/>
      <c r="E1346" s="198" t="s">
        <v>236</v>
      </c>
      <c r="F1346" s="198" t="s">
        <v>236</v>
      </c>
      <c r="G1346" s="198" t="s">
        <v>236</v>
      </c>
      <c r="H1346" s="201" t="s">
        <v>236</v>
      </c>
      <c r="I1346" s="202" t="s">
        <v>236</v>
      </c>
      <c r="J1346" s="202" t="s">
        <v>236</v>
      </c>
      <c r="K1346" s="203"/>
      <c r="L1346" s="203"/>
      <c r="M1346" s="203"/>
      <c r="N1346" s="203"/>
      <c r="O1346" s="203"/>
      <c r="P1346" s="204"/>
      <c r="Q1346" s="205"/>
      <c r="R1346" s="198" t="s">
        <v>236</v>
      </c>
      <c r="S1346" s="206" t="str">
        <f t="shared" ca="1" si="63"/>
        <v/>
      </c>
      <c r="T1346" s="206" t="str">
        <f ca="1">IF(B1346="","",IF(ISERROR(MATCH($J1346,[3]SorP!$B$1:$B$6230,0)),"",INDIRECT("'SorP'!$A$"&amp;MATCH($J1346,[3]SorP!$B$1:$B$6230,0))))</f>
        <v/>
      </c>
      <c r="U1346" s="207"/>
      <c r="V1346" s="208" t="e">
        <f>IF(C1346="",NA(),IF(OR(C1346="Smelter not listed",C1346="Smelter not yet identified"),MATCH($B1346&amp;$D1346,'[3]Smelter Look-up'!$J:$J,0),MATCH($B1346&amp;$C1346,'[3]Smelter Look-up'!$J:$J,0)))</f>
        <v>#N/A</v>
      </c>
      <c r="X1346" s="83">
        <f t="shared" si="61"/>
        <v>0</v>
      </c>
      <c r="AB1346" s="84" t="str">
        <f t="shared" si="62"/>
        <v/>
      </c>
    </row>
    <row r="1347" spans="1:28" s="83" customFormat="1" ht="20.25" customHeight="1">
      <c r="A1347" s="206"/>
      <c r="B1347" s="198" t="s">
        <v>236</v>
      </c>
      <c r="C1347" s="199" t="s">
        <v>236</v>
      </c>
      <c r="D1347" s="200"/>
      <c r="E1347" s="198" t="s">
        <v>236</v>
      </c>
      <c r="F1347" s="198" t="s">
        <v>236</v>
      </c>
      <c r="G1347" s="198" t="s">
        <v>236</v>
      </c>
      <c r="H1347" s="201" t="s">
        <v>236</v>
      </c>
      <c r="I1347" s="202" t="s">
        <v>236</v>
      </c>
      <c r="J1347" s="202" t="s">
        <v>236</v>
      </c>
      <c r="K1347" s="203"/>
      <c r="L1347" s="203"/>
      <c r="M1347" s="203"/>
      <c r="N1347" s="203"/>
      <c r="O1347" s="203"/>
      <c r="P1347" s="204"/>
      <c r="Q1347" s="205"/>
      <c r="R1347" s="198" t="s">
        <v>236</v>
      </c>
      <c r="S1347" s="206" t="str">
        <f t="shared" ca="1" si="63"/>
        <v/>
      </c>
      <c r="T1347" s="206" t="str">
        <f ca="1">IF(B1347="","",IF(ISERROR(MATCH($J1347,[3]SorP!$B$1:$B$6230,0)),"",INDIRECT("'SorP'!$A$"&amp;MATCH($J1347,[3]SorP!$B$1:$B$6230,0))))</f>
        <v/>
      </c>
      <c r="U1347" s="207"/>
      <c r="V1347" s="208" t="e">
        <f>IF(C1347="",NA(),IF(OR(C1347="Smelter not listed",C1347="Smelter not yet identified"),MATCH($B1347&amp;$D1347,'[3]Smelter Look-up'!$J:$J,0),MATCH($B1347&amp;$C1347,'[3]Smelter Look-up'!$J:$J,0)))</f>
        <v>#N/A</v>
      </c>
      <c r="X1347" s="83">
        <f t="shared" si="61"/>
        <v>0</v>
      </c>
      <c r="AB1347" s="84" t="str">
        <f t="shared" si="62"/>
        <v/>
      </c>
    </row>
    <row r="1348" spans="1:28" s="83" customFormat="1" ht="20.25" customHeight="1">
      <c r="A1348" s="206"/>
      <c r="B1348" s="198" t="s">
        <v>236</v>
      </c>
      <c r="C1348" s="199" t="s">
        <v>236</v>
      </c>
      <c r="D1348" s="200"/>
      <c r="E1348" s="198" t="s">
        <v>236</v>
      </c>
      <c r="F1348" s="198" t="s">
        <v>236</v>
      </c>
      <c r="G1348" s="198" t="s">
        <v>236</v>
      </c>
      <c r="H1348" s="201" t="s">
        <v>236</v>
      </c>
      <c r="I1348" s="202" t="s">
        <v>236</v>
      </c>
      <c r="J1348" s="202" t="s">
        <v>236</v>
      </c>
      <c r="K1348" s="203"/>
      <c r="L1348" s="203"/>
      <c r="M1348" s="203"/>
      <c r="N1348" s="203"/>
      <c r="O1348" s="203"/>
      <c r="P1348" s="204"/>
      <c r="Q1348" s="205"/>
      <c r="R1348" s="198" t="s">
        <v>236</v>
      </c>
      <c r="S1348" s="206" t="str">
        <f t="shared" ca="1" si="63"/>
        <v/>
      </c>
      <c r="T1348" s="206" t="str">
        <f ca="1">IF(B1348="","",IF(ISERROR(MATCH($J1348,[3]SorP!$B$1:$B$6230,0)),"",INDIRECT("'SorP'!$A$"&amp;MATCH($J1348,[3]SorP!$B$1:$B$6230,0))))</f>
        <v/>
      </c>
      <c r="U1348" s="207"/>
      <c r="V1348" s="208" t="e">
        <f>IF(C1348="",NA(),IF(OR(C1348="Smelter not listed",C1348="Smelter not yet identified"),MATCH($B1348&amp;$D1348,'[3]Smelter Look-up'!$J:$J,0),MATCH($B1348&amp;$C1348,'[3]Smelter Look-up'!$J:$J,0)))</f>
        <v>#N/A</v>
      </c>
      <c r="X1348" s="83">
        <f t="shared" si="61"/>
        <v>0</v>
      </c>
      <c r="AB1348" s="84" t="str">
        <f t="shared" si="62"/>
        <v/>
      </c>
    </row>
    <row r="1349" spans="1:28" s="83" customFormat="1" ht="20.25" customHeight="1">
      <c r="A1349" s="206"/>
      <c r="B1349" s="198" t="s">
        <v>236</v>
      </c>
      <c r="C1349" s="199" t="s">
        <v>236</v>
      </c>
      <c r="D1349" s="200"/>
      <c r="E1349" s="198" t="s">
        <v>236</v>
      </c>
      <c r="F1349" s="198" t="s">
        <v>236</v>
      </c>
      <c r="G1349" s="198" t="s">
        <v>236</v>
      </c>
      <c r="H1349" s="201" t="s">
        <v>236</v>
      </c>
      <c r="I1349" s="202" t="s">
        <v>236</v>
      </c>
      <c r="J1349" s="202" t="s">
        <v>236</v>
      </c>
      <c r="K1349" s="203"/>
      <c r="L1349" s="203"/>
      <c r="M1349" s="203"/>
      <c r="N1349" s="203"/>
      <c r="O1349" s="203"/>
      <c r="P1349" s="204"/>
      <c r="Q1349" s="205"/>
      <c r="R1349" s="198" t="s">
        <v>236</v>
      </c>
      <c r="S1349" s="206" t="str">
        <f t="shared" ca="1" si="63"/>
        <v/>
      </c>
      <c r="T1349" s="206" t="str">
        <f ca="1">IF(B1349="","",IF(ISERROR(MATCH($J1349,[3]SorP!$B$1:$B$6230,0)),"",INDIRECT("'SorP'!$A$"&amp;MATCH($J1349,[3]SorP!$B$1:$B$6230,0))))</f>
        <v/>
      </c>
      <c r="U1349" s="207"/>
      <c r="V1349" s="208" t="e">
        <f>IF(C1349="",NA(),IF(OR(C1349="Smelter not listed",C1349="Smelter not yet identified"),MATCH($B1349&amp;$D1349,'[3]Smelter Look-up'!$J:$J,0),MATCH($B1349&amp;$C1349,'[3]Smelter Look-up'!$J:$J,0)))</f>
        <v>#N/A</v>
      </c>
      <c r="X1349" s="83">
        <f t="shared" ref="X1349:X1412" si="64">IF(AND(C1349="Smelter not listed",OR(LEN(D1349)=0,LEN(E1349)=0)),1,0)</f>
        <v>0</v>
      </c>
      <c r="AB1349" s="84" t="str">
        <f t="shared" ref="AB1349:AB1412" si="65">B1349&amp;C1349</f>
        <v/>
      </c>
    </row>
    <row r="1350" spans="1:28" s="83" customFormat="1" ht="20.25" customHeight="1">
      <c r="A1350" s="206"/>
      <c r="B1350" s="198" t="s">
        <v>236</v>
      </c>
      <c r="C1350" s="199" t="s">
        <v>236</v>
      </c>
      <c r="D1350" s="200"/>
      <c r="E1350" s="198" t="s">
        <v>236</v>
      </c>
      <c r="F1350" s="198" t="s">
        <v>236</v>
      </c>
      <c r="G1350" s="198" t="s">
        <v>236</v>
      </c>
      <c r="H1350" s="201" t="s">
        <v>236</v>
      </c>
      <c r="I1350" s="202" t="s">
        <v>236</v>
      </c>
      <c r="J1350" s="202" t="s">
        <v>236</v>
      </c>
      <c r="K1350" s="203"/>
      <c r="L1350" s="203"/>
      <c r="M1350" s="203"/>
      <c r="N1350" s="203"/>
      <c r="O1350" s="203"/>
      <c r="P1350" s="204"/>
      <c r="Q1350" s="205"/>
      <c r="R1350" s="198" t="s">
        <v>236</v>
      </c>
      <c r="S1350" s="206" t="str">
        <f t="shared" ca="1" si="63"/>
        <v/>
      </c>
      <c r="T1350" s="206" t="str">
        <f ca="1">IF(B1350="","",IF(ISERROR(MATCH($J1350,[3]SorP!$B$1:$B$6230,0)),"",INDIRECT("'SorP'!$A$"&amp;MATCH($J1350,[3]SorP!$B$1:$B$6230,0))))</f>
        <v/>
      </c>
      <c r="U1350" s="207"/>
      <c r="V1350" s="208" t="e">
        <f>IF(C1350="",NA(),IF(OR(C1350="Smelter not listed",C1350="Smelter not yet identified"),MATCH($B1350&amp;$D1350,'[3]Smelter Look-up'!$J:$J,0),MATCH($B1350&amp;$C1350,'[3]Smelter Look-up'!$J:$J,0)))</f>
        <v>#N/A</v>
      </c>
      <c r="X1350" s="83">
        <f t="shared" si="64"/>
        <v>0</v>
      </c>
      <c r="AB1350" s="84" t="str">
        <f t="shared" si="65"/>
        <v/>
      </c>
    </row>
    <row r="1351" spans="1:28" s="83" customFormat="1" ht="20.25" customHeight="1">
      <c r="A1351" s="206"/>
      <c r="B1351" s="198" t="s">
        <v>236</v>
      </c>
      <c r="C1351" s="199" t="s">
        <v>236</v>
      </c>
      <c r="D1351" s="200"/>
      <c r="E1351" s="198" t="s">
        <v>236</v>
      </c>
      <c r="F1351" s="198" t="s">
        <v>236</v>
      </c>
      <c r="G1351" s="198" t="s">
        <v>236</v>
      </c>
      <c r="H1351" s="201" t="s">
        <v>236</v>
      </c>
      <c r="I1351" s="202" t="s">
        <v>236</v>
      </c>
      <c r="J1351" s="202" t="s">
        <v>236</v>
      </c>
      <c r="K1351" s="203"/>
      <c r="L1351" s="203"/>
      <c r="M1351" s="203"/>
      <c r="N1351" s="203"/>
      <c r="O1351" s="203"/>
      <c r="P1351" s="204"/>
      <c r="Q1351" s="205"/>
      <c r="R1351" s="198" t="s">
        <v>236</v>
      </c>
      <c r="S1351" s="206" t="str">
        <f t="shared" ca="1" si="63"/>
        <v/>
      </c>
      <c r="T1351" s="206" t="str">
        <f ca="1">IF(B1351="","",IF(ISERROR(MATCH($J1351,[3]SorP!$B$1:$B$6230,0)),"",INDIRECT("'SorP'!$A$"&amp;MATCH($J1351,[3]SorP!$B$1:$B$6230,0))))</f>
        <v/>
      </c>
      <c r="U1351" s="207"/>
      <c r="V1351" s="208" t="e">
        <f>IF(C1351="",NA(),IF(OR(C1351="Smelter not listed",C1351="Smelter not yet identified"),MATCH($B1351&amp;$D1351,'[3]Smelter Look-up'!$J:$J,0),MATCH($B1351&amp;$C1351,'[3]Smelter Look-up'!$J:$J,0)))</f>
        <v>#N/A</v>
      </c>
      <c r="X1351" s="83">
        <f t="shared" si="64"/>
        <v>0</v>
      </c>
      <c r="AB1351" s="84" t="str">
        <f t="shared" si="65"/>
        <v/>
      </c>
    </row>
    <row r="1352" spans="1:28" s="83" customFormat="1" ht="20.25" customHeight="1">
      <c r="A1352" s="206"/>
      <c r="B1352" s="198" t="s">
        <v>236</v>
      </c>
      <c r="C1352" s="199" t="s">
        <v>236</v>
      </c>
      <c r="D1352" s="200"/>
      <c r="E1352" s="198" t="s">
        <v>236</v>
      </c>
      <c r="F1352" s="198" t="s">
        <v>236</v>
      </c>
      <c r="G1352" s="198" t="s">
        <v>236</v>
      </c>
      <c r="H1352" s="201" t="s">
        <v>236</v>
      </c>
      <c r="I1352" s="202" t="s">
        <v>236</v>
      </c>
      <c r="J1352" s="202" t="s">
        <v>236</v>
      </c>
      <c r="K1352" s="203"/>
      <c r="L1352" s="203"/>
      <c r="M1352" s="203"/>
      <c r="N1352" s="203"/>
      <c r="O1352" s="203"/>
      <c r="P1352" s="204"/>
      <c r="Q1352" s="205"/>
      <c r="R1352" s="198" t="s">
        <v>236</v>
      </c>
      <c r="S1352" s="206" t="str">
        <f t="shared" ca="1" si="63"/>
        <v/>
      </c>
      <c r="T1352" s="206" t="str">
        <f ca="1">IF(B1352="","",IF(ISERROR(MATCH($J1352,[3]SorP!$B$1:$B$6230,0)),"",INDIRECT("'SorP'!$A$"&amp;MATCH($J1352,[3]SorP!$B$1:$B$6230,0))))</f>
        <v/>
      </c>
      <c r="U1352" s="207"/>
      <c r="V1352" s="208" t="e">
        <f>IF(C1352="",NA(),IF(OR(C1352="Smelter not listed",C1352="Smelter not yet identified"),MATCH($B1352&amp;$D1352,'[3]Smelter Look-up'!$J:$J,0),MATCH($B1352&amp;$C1352,'[3]Smelter Look-up'!$J:$J,0)))</f>
        <v>#N/A</v>
      </c>
      <c r="X1352" s="83">
        <f t="shared" si="64"/>
        <v>0</v>
      </c>
      <c r="AB1352" s="84" t="str">
        <f t="shared" si="65"/>
        <v/>
      </c>
    </row>
    <row r="1353" spans="1:28" s="83" customFormat="1" ht="20.25" customHeight="1">
      <c r="A1353" s="206"/>
      <c r="B1353" s="198" t="s">
        <v>236</v>
      </c>
      <c r="C1353" s="199" t="s">
        <v>236</v>
      </c>
      <c r="D1353" s="200"/>
      <c r="E1353" s="198" t="s">
        <v>236</v>
      </c>
      <c r="F1353" s="198" t="s">
        <v>236</v>
      </c>
      <c r="G1353" s="198" t="s">
        <v>236</v>
      </c>
      <c r="H1353" s="201" t="s">
        <v>236</v>
      </c>
      <c r="I1353" s="202" t="s">
        <v>236</v>
      </c>
      <c r="J1353" s="202" t="s">
        <v>236</v>
      </c>
      <c r="K1353" s="203"/>
      <c r="L1353" s="203"/>
      <c r="M1353" s="203"/>
      <c r="N1353" s="203"/>
      <c r="O1353" s="203"/>
      <c r="P1353" s="204"/>
      <c r="Q1353" s="205"/>
      <c r="R1353" s="198" t="s">
        <v>236</v>
      </c>
      <c r="S1353" s="206" t="str">
        <f t="shared" ca="1" si="63"/>
        <v/>
      </c>
      <c r="T1353" s="206" t="str">
        <f ca="1">IF(B1353="","",IF(ISERROR(MATCH($J1353,[3]SorP!$B$1:$B$6230,0)),"",INDIRECT("'SorP'!$A$"&amp;MATCH($J1353,[3]SorP!$B$1:$B$6230,0))))</f>
        <v/>
      </c>
      <c r="U1353" s="207"/>
      <c r="V1353" s="208" t="e">
        <f>IF(C1353="",NA(),IF(OR(C1353="Smelter not listed",C1353="Smelter not yet identified"),MATCH($B1353&amp;$D1353,'[3]Smelter Look-up'!$J:$J,0),MATCH($B1353&amp;$C1353,'[3]Smelter Look-up'!$J:$J,0)))</f>
        <v>#N/A</v>
      </c>
      <c r="X1353" s="83">
        <f t="shared" si="64"/>
        <v>0</v>
      </c>
      <c r="AB1353" s="84" t="str">
        <f t="shared" si="65"/>
        <v/>
      </c>
    </row>
    <row r="1354" spans="1:28" s="83" customFormat="1" ht="20.25" customHeight="1">
      <c r="A1354" s="206"/>
      <c r="B1354" s="198" t="s">
        <v>236</v>
      </c>
      <c r="C1354" s="199" t="s">
        <v>236</v>
      </c>
      <c r="D1354" s="200"/>
      <c r="E1354" s="198" t="s">
        <v>236</v>
      </c>
      <c r="F1354" s="198" t="s">
        <v>236</v>
      </c>
      <c r="G1354" s="198" t="s">
        <v>236</v>
      </c>
      <c r="H1354" s="201" t="s">
        <v>236</v>
      </c>
      <c r="I1354" s="202" t="s">
        <v>236</v>
      </c>
      <c r="J1354" s="202" t="s">
        <v>236</v>
      </c>
      <c r="K1354" s="203"/>
      <c r="L1354" s="203"/>
      <c r="M1354" s="203"/>
      <c r="N1354" s="203"/>
      <c r="O1354" s="203"/>
      <c r="P1354" s="204"/>
      <c r="Q1354" s="205"/>
      <c r="R1354" s="198" t="s">
        <v>236</v>
      </c>
      <c r="S1354" s="206" t="str">
        <f t="shared" ca="1" si="63"/>
        <v/>
      </c>
      <c r="T1354" s="206" t="str">
        <f ca="1">IF(B1354="","",IF(ISERROR(MATCH($J1354,[3]SorP!$B$1:$B$6230,0)),"",INDIRECT("'SorP'!$A$"&amp;MATCH($J1354,[3]SorP!$B$1:$B$6230,0))))</f>
        <v/>
      </c>
      <c r="U1354" s="207"/>
      <c r="V1354" s="208" t="e">
        <f>IF(C1354="",NA(),IF(OR(C1354="Smelter not listed",C1354="Smelter not yet identified"),MATCH($B1354&amp;$D1354,'[3]Smelter Look-up'!$J:$J,0),MATCH($B1354&amp;$C1354,'[3]Smelter Look-up'!$J:$J,0)))</f>
        <v>#N/A</v>
      </c>
      <c r="X1354" s="83">
        <f t="shared" si="64"/>
        <v>0</v>
      </c>
      <c r="AB1354" s="84" t="str">
        <f t="shared" si="65"/>
        <v/>
      </c>
    </row>
    <row r="1355" spans="1:28" s="83" customFormat="1" ht="20.25" customHeight="1">
      <c r="A1355" s="206"/>
      <c r="B1355" s="198" t="s">
        <v>236</v>
      </c>
      <c r="C1355" s="199" t="s">
        <v>236</v>
      </c>
      <c r="D1355" s="200"/>
      <c r="E1355" s="198" t="s">
        <v>236</v>
      </c>
      <c r="F1355" s="198" t="s">
        <v>236</v>
      </c>
      <c r="G1355" s="198" t="s">
        <v>236</v>
      </c>
      <c r="H1355" s="201" t="s">
        <v>236</v>
      </c>
      <c r="I1355" s="202" t="s">
        <v>236</v>
      </c>
      <c r="J1355" s="202" t="s">
        <v>236</v>
      </c>
      <c r="K1355" s="203"/>
      <c r="L1355" s="203"/>
      <c r="M1355" s="203"/>
      <c r="N1355" s="203"/>
      <c r="O1355" s="203"/>
      <c r="P1355" s="204"/>
      <c r="Q1355" s="205"/>
      <c r="R1355" s="198" t="s">
        <v>236</v>
      </c>
      <c r="S1355" s="206" t="str">
        <f t="shared" ca="1" si="63"/>
        <v/>
      </c>
      <c r="T1355" s="206" t="str">
        <f ca="1">IF(B1355="","",IF(ISERROR(MATCH($J1355,[3]SorP!$B$1:$B$6230,0)),"",INDIRECT("'SorP'!$A$"&amp;MATCH($J1355,[3]SorP!$B$1:$B$6230,0))))</f>
        <v/>
      </c>
      <c r="U1355" s="207"/>
      <c r="V1355" s="208" t="e">
        <f>IF(C1355="",NA(),IF(OR(C1355="Smelter not listed",C1355="Smelter not yet identified"),MATCH($B1355&amp;$D1355,'[3]Smelter Look-up'!$J:$J,0),MATCH($B1355&amp;$C1355,'[3]Smelter Look-up'!$J:$J,0)))</f>
        <v>#N/A</v>
      </c>
      <c r="X1355" s="83">
        <f t="shared" si="64"/>
        <v>0</v>
      </c>
      <c r="AB1355" s="84" t="str">
        <f t="shared" si="65"/>
        <v/>
      </c>
    </row>
    <row r="1356" spans="1:28" s="83" customFormat="1" ht="20.25" customHeight="1">
      <c r="A1356" s="206"/>
      <c r="B1356" s="198" t="s">
        <v>236</v>
      </c>
      <c r="C1356" s="199" t="s">
        <v>236</v>
      </c>
      <c r="D1356" s="200"/>
      <c r="E1356" s="198" t="s">
        <v>236</v>
      </c>
      <c r="F1356" s="198" t="s">
        <v>236</v>
      </c>
      <c r="G1356" s="198" t="s">
        <v>236</v>
      </c>
      <c r="H1356" s="201" t="s">
        <v>236</v>
      </c>
      <c r="I1356" s="202" t="s">
        <v>236</v>
      </c>
      <c r="J1356" s="202" t="s">
        <v>236</v>
      </c>
      <c r="K1356" s="203"/>
      <c r="L1356" s="203"/>
      <c r="M1356" s="203"/>
      <c r="N1356" s="203"/>
      <c r="O1356" s="203"/>
      <c r="P1356" s="204"/>
      <c r="Q1356" s="205"/>
      <c r="R1356" s="198" t="s">
        <v>236</v>
      </c>
      <c r="S1356" s="206" t="str">
        <f t="shared" ca="1" si="63"/>
        <v/>
      </c>
      <c r="T1356" s="206" t="str">
        <f ca="1">IF(B1356="","",IF(ISERROR(MATCH($J1356,[3]SorP!$B$1:$B$6230,0)),"",INDIRECT("'SorP'!$A$"&amp;MATCH($J1356,[3]SorP!$B$1:$B$6230,0))))</f>
        <v/>
      </c>
      <c r="U1356" s="207"/>
      <c r="V1356" s="208" t="e">
        <f>IF(C1356="",NA(),IF(OR(C1356="Smelter not listed",C1356="Smelter not yet identified"),MATCH($B1356&amp;$D1356,'[3]Smelter Look-up'!$J:$J,0),MATCH($B1356&amp;$C1356,'[3]Smelter Look-up'!$J:$J,0)))</f>
        <v>#N/A</v>
      </c>
      <c r="X1356" s="83">
        <f t="shared" si="64"/>
        <v>0</v>
      </c>
      <c r="AB1356" s="84" t="str">
        <f t="shared" si="65"/>
        <v/>
      </c>
    </row>
    <row r="1357" spans="1:28" s="83" customFormat="1" ht="20.25" customHeight="1">
      <c r="A1357" s="206"/>
      <c r="B1357" s="198" t="s">
        <v>236</v>
      </c>
      <c r="C1357" s="199" t="s">
        <v>236</v>
      </c>
      <c r="D1357" s="200"/>
      <c r="E1357" s="198" t="s">
        <v>236</v>
      </c>
      <c r="F1357" s="198" t="s">
        <v>236</v>
      </c>
      <c r="G1357" s="198" t="s">
        <v>236</v>
      </c>
      <c r="H1357" s="201" t="s">
        <v>236</v>
      </c>
      <c r="I1357" s="202" t="s">
        <v>236</v>
      </c>
      <c r="J1357" s="202" t="s">
        <v>236</v>
      </c>
      <c r="K1357" s="203"/>
      <c r="L1357" s="203"/>
      <c r="M1357" s="203"/>
      <c r="N1357" s="203"/>
      <c r="O1357" s="203"/>
      <c r="P1357" s="204"/>
      <c r="Q1357" s="205"/>
      <c r="R1357" s="198" t="s">
        <v>236</v>
      </c>
      <c r="S1357" s="206" t="str">
        <f t="shared" ca="1" si="63"/>
        <v/>
      </c>
      <c r="T1357" s="206" t="str">
        <f ca="1">IF(B1357="","",IF(ISERROR(MATCH($J1357,[3]SorP!$B$1:$B$6230,0)),"",INDIRECT("'SorP'!$A$"&amp;MATCH($J1357,[3]SorP!$B$1:$B$6230,0))))</f>
        <v/>
      </c>
      <c r="U1357" s="207"/>
      <c r="V1357" s="208" t="e">
        <f>IF(C1357="",NA(),IF(OR(C1357="Smelter not listed",C1357="Smelter not yet identified"),MATCH($B1357&amp;$D1357,'[3]Smelter Look-up'!$J:$J,0),MATCH($B1357&amp;$C1357,'[3]Smelter Look-up'!$J:$J,0)))</f>
        <v>#N/A</v>
      </c>
      <c r="X1357" s="83">
        <f t="shared" si="64"/>
        <v>0</v>
      </c>
      <c r="AB1357" s="84" t="str">
        <f t="shared" si="65"/>
        <v/>
      </c>
    </row>
    <row r="1358" spans="1:28" s="83" customFormat="1" ht="20.25" customHeight="1">
      <c r="A1358" s="206"/>
      <c r="B1358" s="198" t="s">
        <v>236</v>
      </c>
      <c r="C1358" s="199" t="s">
        <v>236</v>
      </c>
      <c r="D1358" s="200"/>
      <c r="E1358" s="198" t="s">
        <v>236</v>
      </c>
      <c r="F1358" s="198" t="s">
        <v>236</v>
      </c>
      <c r="G1358" s="198" t="s">
        <v>236</v>
      </c>
      <c r="H1358" s="201" t="s">
        <v>236</v>
      </c>
      <c r="I1358" s="202" t="s">
        <v>236</v>
      </c>
      <c r="J1358" s="202" t="s">
        <v>236</v>
      </c>
      <c r="K1358" s="203"/>
      <c r="L1358" s="203"/>
      <c r="M1358" s="203"/>
      <c r="N1358" s="203"/>
      <c r="O1358" s="203"/>
      <c r="P1358" s="204"/>
      <c r="Q1358" s="205"/>
      <c r="R1358" s="198" t="s">
        <v>236</v>
      </c>
      <c r="S1358" s="206" t="str">
        <f t="shared" ca="1" si="63"/>
        <v/>
      </c>
      <c r="T1358" s="206" t="str">
        <f ca="1">IF(B1358="","",IF(ISERROR(MATCH($J1358,[3]SorP!$B$1:$B$6230,0)),"",INDIRECT("'SorP'!$A$"&amp;MATCH($J1358,[3]SorP!$B$1:$B$6230,0))))</f>
        <v/>
      </c>
      <c r="U1358" s="207"/>
      <c r="V1358" s="208" t="e">
        <f>IF(C1358="",NA(),IF(OR(C1358="Smelter not listed",C1358="Smelter not yet identified"),MATCH($B1358&amp;$D1358,'[3]Smelter Look-up'!$J:$J,0),MATCH($B1358&amp;$C1358,'[3]Smelter Look-up'!$J:$J,0)))</f>
        <v>#N/A</v>
      </c>
      <c r="X1358" s="83">
        <f t="shared" si="64"/>
        <v>0</v>
      </c>
      <c r="AB1358" s="84" t="str">
        <f t="shared" si="65"/>
        <v/>
      </c>
    </row>
    <row r="1359" spans="1:28" s="83" customFormat="1" ht="20.25" customHeight="1">
      <c r="A1359" s="206"/>
      <c r="B1359" s="198" t="s">
        <v>236</v>
      </c>
      <c r="C1359" s="199" t="s">
        <v>236</v>
      </c>
      <c r="D1359" s="200"/>
      <c r="E1359" s="198" t="s">
        <v>236</v>
      </c>
      <c r="F1359" s="198" t="s">
        <v>236</v>
      </c>
      <c r="G1359" s="198" t="s">
        <v>236</v>
      </c>
      <c r="H1359" s="201" t="s">
        <v>236</v>
      </c>
      <c r="I1359" s="202" t="s">
        <v>236</v>
      </c>
      <c r="J1359" s="202" t="s">
        <v>236</v>
      </c>
      <c r="K1359" s="203"/>
      <c r="L1359" s="203"/>
      <c r="M1359" s="203"/>
      <c r="N1359" s="203"/>
      <c r="O1359" s="203"/>
      <c r="P1359" s="204"/>
      <c r="Q1359" s="205"/>
      <c r="R1359" s="198" t="s">
        <v>236</v>
      </c>
      <c r="S1359" s="206" t="str">
        <f t="shared" ca="1" si="63"/>
        <v/>
      </c>
      <c r="T1359" s="206" t="str">
        <f ca="1">IF(B1359="","",IF(ISERROR(MATCH($J1359,[3]SorP!$B$1:$B$6230,0)),"",INDIRECT("'SorP'!$A$"&amp;MATCH($J1359,[3]SorP!$B$1:$B$6230,0))))</f>
        <v/>
      </c>
      <c r="U1359" s="207"/>
      <c r="V1359" s="208" t="e">
        <f>IF(C1359="",NA(),IF(OR(C1359="Smelter not listed",C1359="Smelter not yet identified"),MATCH($B1359&amp;$D1359,'[3]Smelter Look-up'!$J:$J,0),MATCH($B1359&amp;$C1359,'[3]Smelter Look-up'!$J:$J,0)))</f>
        <v>#N/A</v>
      </c>
      <c r="X1359" s="83">
        <f t="shared" si="64"/>
        <v>0</v>
      </c>
      <c r="AB1359" s="84" t="str">
        <f t="shared" si="65"/>
        <v/>
      </c>
    </row>
    <row r="1360" spans="1:28" s="83" customFormat="1" ht="20.25" customHeight="1">
      <c r="A1360" s="206"/>
      <c r="B1360" s="198" t="s">
        <v>236</v>
      </c>
      <c r="C1360" s="199" t="s">
        <v>236</v>
      </c>
      <c r="D1360" s="200"/>
      <c r="E1360" s="198" t="s">
        <v>236</v>
      </c>
      <c r="F1360" s="198" t="s">
        <v>236</v>
      </c>
      <c r="G1360" s="198" t="s">
        <v>236</v>
      </c>
      <c r="H1360" s="201" t="s">
        <v>236</v>
      </c>
      <c r="I1360" s="202" t="s">
        <v>236</v>
      </c>
      <c r="J1360" s="202" t="s">
        <v>236</v>
      </c>
      <c r="K1360" s="203"/>
      <c r="L1360" s="203"/>
      <c r="M1360" s="203"/>
      <c r="N1360" s="203"/>
      <c r="O1360" s="203"/>
      <c r="P1360" s="204"/>
      <c r="Q1360" s="205"/>
      <c r="R1360" s="198" t="s">
        <v>236</v>
      </c>
      <c r="S1360" s="206" t="str">
        <f t="shared" ca="1" si="63"/>
        <v/>
      </c>
      <c r="T1360" s="206" t="str">
        <f ca="1">IF(B1360="","",IF(ISERROR(MATCH($J1360,[3]SorP!$B$1:$B$6230,0)),"",INDIRECT("'SorP'!$A$"&amp;MATCH($J1360,[3]SorP!$B$1:$B$6230,0))))</f>
        <v/>
      </c>
      <c r="U1360" s="207"/>
      <c r="V1360" s="208" t="e">
        <f>IF(C1360="",NA(),IF(OR(C1360="Smelter not listed",C1360="Smelter not yet identified"),MATCH($B1360&amp;$D1360,'[3]Smelter Look-up'!$J:$J,0),MATCH($B1360&amp;$C1360,'[3]Smelter Look-up'!$J:$J,0)))</f>
        <v>#N/A</v>
      </c>
      <c r="X1360" s="83">
        <f t="shared" si="64"/>
        <v>0</v>
      </c>
      <c r="AB1360" s="84" t="str">
        <f t="shared" si="65"/>
        <v/>
      </c>
    </row>
    <row r="1361" spans="1:28" s="83" customFormat="1" ht="20.25" customHeight="1">
      <c r="A1361" s="206"/>
      <c r="B1361" s="198" t="s">
        <v>236</v>
      </c>
      <c r="C1361" s="199" t="s">
        <v>236</v>
      </c>
      <c r="D1361" s="200"/>
      <c r="E1361" s="198" t="s">
        <v>236</v>
      </c>
      <c r="F1361" s="198" t="s">
        <v>236</v>
      </c>
      <c r="G1361" s="198" t="s">
        <v>236</v>
      </c>
      <c r="H1361" s="201" t="s">
        <v>236</v>
      </c>
      <c r="I1361" s="202" t="s">
        <v>236</v>
      </c>
      <c r="J1361" s="202" t="s">
        <v>236</v>
      </c>
      <c r="K1361" s="203"/>
      <c r="L1361" s="203"/>
      <c r="M1361" s="203"/>
      <c r="N1361" s="203"/>
      <c r="O1361" s="203"/>
      <c r="P1361" s="204"/>
      <c r="Q1361" s="205"/>
      <c r="R1361" s="198" t="s">
        <v>236</v>
      </c>
      <c r="S1361" s="206" t="str">
        <f t="shared" ca="1" si="63"/>
        <v/>
      </c>
      <c r="T1361" s="206" t="str">
        <f ca="1">IF(B1361="","",IF(ISERROR(MATCH($J1361,[3]SorP!$B$1:$B$6230,0)),"",INDIRECT("'SorP'!$A$"&amp;MATCH($J1361,[3]SorP!$B$1:$B$6230,0))))</f>
        <v/>
      </c>
      <c r="U1361" s="207"/>
      <c r="V1361" s="208" t="e">
        <f>IF(C1361="",NA(),IF(OR(C1361="Smelter not listed",C1361="Smelter not yet identified"),MATCH($B1361&amp;$D1361,'[3]Smelter Look-up'!$J:$J,0),MATCH($B1361&amp;$C1361,'[3]Smelter Look-up'!$J:$J,0)))</f>
        <v>#N/A</v>
      </c>
      <c r="X1361" s="83">
        <f t="shared" si="64"/>
        <v>0</v>
      </c>
      <c r="AB1361" s="84" t="str">
        <f t="shared" si="65"/>
        <v/>
      </c>
    </row>
    <row r="1362" spans="1:28" s="83" customFormat="1" ht="20.25" customHeight="1">
      <c r="A1362" s="206"/>
      <c r="B1362" s="198" t="s">
        <v>236</v>
      </c>
      <c r="C1362" s="199" t="s">
        <v>236</v>
      </c>
      <c r="D1362" s="200"/>
      <c r="E1362" s="198" t="s">
        <v>236</v>
      </c>
      <c r="F1362" s="198" t="s">
        <v>236</v>
      </c>
      <c r="G1362" s="198" t="s">
        <v>236</v>
      </c>
      <c r="H1362" s="201" t="s">
        <v>236</v>
      </c>
      <c r="I1362" s="202" t="s">
        <v>236</v>
      </c>
      <c r="J1362" s="202" t="s">
        <v>236</v>
      </c>
      <c r="K1362" s="203"/>
      <c r="L1362" s="203"/>
      <c r="M1362" s="203"/>
      <c r="N1362" s="203"/>
      <c r="O1362" s="203"/>
      <c r="P1362" s="204"/>
      <c r="Q1362" s="205"/>
      <c r="R1362" s="198" t="s">
        <v>236</v>
      </c>
      <c r="S1362" s="206" t="str">
        <f t="shared" ca="1" si="63"/>
        <v/>
      </c>
      <c r="T1362" s="206" t="str">
        <f ca="1">IF(B1362="","",IF(ISERROR(MATCH($J1362,[3]SorP!$B$1:$B$6230,0)),"",INDIRECT("'SorP'!$A$"&amp;MATCH($J1362,[3]SorP!$B$1:$B$6230,0))))</f>
        <v/>
      </c>
      <c r="U1362" s="207"/>
      <c r="V1362" s="208" t="e">
        <f>IF(C1362="",NA(),IF(OR(C1362="Smelter not listed",C1362="Smelter not yet identified"),MATCH($B1362&amp;$D1362,'[3]Smelter Look-up'!$J:$J,0),MATCH($B1362&amp;$C1362,'[3]Smelter Look-up'!$J:$J,0)))</f>
        <v>#N/A</v>
      </c>
      <c r="X1362" s="83">
        <f t="shared" si="64"/>
        <v>0</v>
      </c>
      <c r="AB1362" s="84" t="str">
        <f t="shared" si="65"/>
        <v/>
      </c>
    </row>
    <row r="1363" spans="1:28" s="83" customFormat="1" ht="20.25" customHeight="1">
      <c r="A1363" s="206"/>
      <c r="B1363" s="198" t="s">
        <v>236</v>
      </c>
      <c r="C1363" s="199" t="s">
        <v>236</v>
      </c>
      <c r="D1363" s="200"/>
      <c r="E1363" s="198" t="s">
        <v>236</v>
      </c>
      <c r="F1363" s="198" t="s">
        <v>236</v>
      </c>
      <c r="G1363" s="198" t="s">
        <v>236</v>
      </c>
      <c r="H1363" s="201" t="s">
        <v>236</v>
      </c>
      <c r="I1363" s="202" t="s">
        <v>236</v>
      </c>
      <c r="J1363" s="202" t="s">
        <v>236</v>
      </c>
      <c r="K1363" s="203"/>
      <c r="L1363" s="203"/>
      <c r="M1363" s="203"/>
      <c r="N1363" s="203"/>
      <c r="O1363" s="203"/>
      <c r="P1363" s="204"/>
      <c r="Q1363" s="205"/>
      <c r="R1363" s="198" t="s">
        <v>236</v>
      </c>
      <c r="S1363" s="206" t="str">
        <f t="shared" ca="1" si="63"/>
        <v/>
      </c>
      <c r="T1363" s="206" t="str">
        <f ca="1">IF(B1363="","",IF(ISERROR(MATCH($J1363,[3]SorP!$B$1:$B$6230,0)),"",INDIRECT("'SorP'!$A$"&amp;MATCH($J1363,[3]SorP!$B$1:$B$6230,0))))</f>
        <v/>
      </c>
      <c r="U1363" s="207"/>
      <c r="V1363" s="208" t="e">
        <f>IF(C1363="",NA(),IF(OR(C1363="Smelter not listed",C1363="Smelter not yet identified"),MATCH($B1363&amp;$D1363,'[3]Smelter Look-up'!$J:$J,0),MATCH($B1363&amp;$C1363,'[3]Smelter Look-up'!$J:$J,0)))</f>
        <v>#N/A</v>
      </c>
      <c r="X1363" s="83">
        <f t="shared" si="64"/>
        <v>0</v>
      </c>
      <c r="AB1363" s="84" t="str">
        <f t="shared" si="65"/>
        <v/>
      </c>
    </row>
    <row r="1364" spans="1:28" s="83" customFormat="1" ht="20.25" customHeight="1">
      <c r="A1364" s="206"/>
      <c r="B1364" s="198" t="s">
        <v>236</v>
      </c>
      <c r="C1364" s="199" t="s">
        <v>236</v>
      </c>
      <c r="D1364" s="200"/>
      <c r="E1364" s="198" t="s">
        <v>236</v>
      </c>
      <c r="F1364" s="198" t="s">
        <v>236</v>
      </c>
      <c r="G1364" s="198" t="s">
        <v>236</v>
      </c>
      <c r="H1364" s="201" t="s">
        <v>236</v>
      </c>
      <c r="I1364" s="202" t="s">
        <v>236</v>
      </c>
      <c r="J1364" s="202" t="s">
        <v>236</v>
      </c>
      <c r="K1364" s="203"/>
      <c r="L1364" s="203"/>
      <c r="M1364" s="203"/>
      <c r="N1364" s="203"/>
      <c r="O1364" s="203"/>
      <c r="P1364" s="204"/>
      <c r="Q1364" s="205"/>
      <c r="R1364" s="198" t="s">
        <v>236</v>
      </c>
      <c r="S1364" s="206" t="str">
        <f t="shared" ca="1" si="63"/>
        <v/>
      </c>
      <c r="T1364" s="206" t="str">
        <f ca="1">IF(B1364="","",IF(ISERROR(MATCH($J1364,[3]SorP!$B$1:$B$6230,0)),"",INDIRECT("'SorP'!$A$"&amp;MATCH($J1364,[3]SorP!$B$1:$B$6230,0))))</f>
        <v/>
      </c>
      <c r="U1364" s="207"/>
      <c r="V1364" s="208" t="e">
        <f>IF(C1364="",NA(),IF(OR(C1364="Smelter not listed",C1364="Smelter not yet identified"),MATCH($B1364&amp;$D1364,'[3]Smelter Look-up'!$J:$J,0),MATCH($B1364&amp;$C1364,'[3]Smelter Look-up'!$J:$J,0)))</f>
        <v>#N/A</v>
      </c>
      <c r="X1364" s="83">
        <f t="shared" si="64"/>
        <v>0</v>
      </c>
      <c r="AB1364" s="84" t="str">
        <f t="shared" si="65"/>
        <v/>
      </c>
    </row>
    <row r="1365" spans="1:28" s="83" customFormat="1" ht="20.25" customHeight="1">
      <c r="A1365" s="206"/>
      <c r="B1365" s="198" t="s">
        <v>236</v>
      </c>
      <c r="C1365" s="199" t="s">
        <v>236</v>
      </c>
      <c r="D1365" s="200"/>
      <c r="E1365" s="198" t="s">
        <v>236</v>
      </c>
      <c r="F1365" s="198" t="s">
        <v>236</v>
      </c>
      <c r="G1365" s="198" t="s">
        <v>236</v>
      </c>
      <c r="H1365" s="201" t="s">
        <v>236</v>
      </c>
      <c r="I1365" s="202" t="s">
        <v>236</v>
      </c>
      <c r="J1365" s="202" t="s">
        <v>236</v>
      </c>
      <c r="K1365" s="203"/>
      <c r="L1365" s="203"/>
      <c r="M1365" s="203"/>
      <c r="N1365" s="203"/>
      <c r="O1365" s="203"/>
      <c r="P1365" s="204"/>
      <c r="Q1365" s="205"/>
      <c r="R1365" s="198" t="s">
        <v>236</v>
      </c>
      <c r="S1365" s="206" t="str">
        <f t="shared" ca="1" si="63"/>
        <v/>
      </c>
      <c r="T1365" s="206" t="str">
        <f ca="1">IF(B1365="","",IF(ISERROR(MATCH($J1365,[3]SorP!$B$1:$B$6230,0)),"",INDIRECT("'SorP'!$A$"&amp;MATCH($J1365,[3]SorP!$B$1:$B$6230,0))))</f>
        <v/>
      </c>
      <c r="U1365" s="207"/>
      <c r="V1365" s="208" t="e">
        <f>IF(C1365="",NA(),IF(OR(C1365="Smelter not listed",C1365="Smelter not yet identified"),MATCH($B1365&amp;$D1365,'[3]Smelter Look-up'!$J:$J,0),MATCH($B1365&amp;$C1365,'[3]Smelter Look-up'!$J:$J,0)))</f>
        <v>#N/A</v>
      </c>
      <c r="X1365" s="83">
        <f t="shared" si="64"/>
        <v>0</v>
      </c>
      <c r="AB1365" s="84" t="str">
        <f t="shared" si="65"/>
        <v/>
      </c>
    </row>
    <row r="1366" spans="1:28" s="83" customFormat="1" ht="20.25" customHeight="1">
      <c r="A1366" s="206"/>
      <c r="B1366" s="198" t="s">
        <v>236</v>
      </c>
      <c r="C1366" s="199" t="s">
        <v>236</v>
      </c>
      <c r="D1366" s="200"/>
      <c r="E1366" s="198" t="s">
        <v>236</v>
      </c>
      <c r="F1366" s="198" t="s">
        <v>236</v>
      </c>
      <c r="G1366" s="198" t="s">
        <v>236</v>
      </c>
      <c r="H1366" s="201" t="s">
        <v>236</v>
      </c>
      <c r="I1366" s="202" t="s">
        <v>236</v>
      </c>
      <c r="J1366" s="202" t="s">
        <v>236</v>
      </c>
      <c r="K1366" s="203"/>
      <c r="L1366" s="203"/>
      <c r="M1366" s="203"/>
      <c r="N1366" s="203"/>
      <c r="O1366" s="203"/>
      <c r="P1366" s="204"/>
      <c r="Q1366" s="205"/>
      <c r="R1366" s="198" t="s">
        <v>236</v>
      </c>
      <c r="S1366" s="206" t="str">
        <f t="shared" ca="1" si="63"/>
        <v/>
      </c>
      <c r="T1366" s="206" t="str">
        <f ca="1">IF(B1366="","",IF(ISERROR(MATCH($J1366,[3]SorP!$B$1:$B$6230,0)),"",INDIRECT("'SorP'!$A$"&amp;MATCH($J1366,[3]SorP!$B$1:$B$6230,0))))</f>
        <v/>
      </c>
      <c r="U1366" s="207"/>
      <c r="V1366" s="208" t="e">
        <f>IF(C1366="",NA(),IF(OR(C1366="Smelter not listed",C1366="Smelter not yet identified"),MATCH($B1366&amp;$D1366,'[3]Smelter Look-up'!$J:$J,0),MATCH($B1366&amp;$C1366,'[3]Smelter Look-up'!$J:$J,0)))</f>
        <v>#N/A</v>
      </c>
      <c r="X1366" s="83">
        <f t="shared" si="64"/>
        <v>0</v>
      </c>
      <c r="AB1366" s="84" t="str">
        <f t="shared" si="65"/>
        <v/>
      </c>
    </row>
    <row r="1367" spans="1:28" s="83" customFormat="1" ht="20.25" customHeight="1">
      <c r="A1367" s="206"/>
      <c r="B1367" s="198" t="s">
        <v>236</v>
      </c>
      <c r="C1367" s="199" t="s">
        <v>236</v>
      </c>
      <c r="D1367" s="200"/>
      <c r="E1367" s="198" t="s">
        <v>236</v>
      </c>
      <c r="F1367" s="198" t="s">
        <v>236</v>
      </c>
      <c r="G1367" s="198" t="s">
        <v>236</v>
      </c>
      <c r="H1367" s="201" t="s">
        <v>236</v>
      </c>
      <c r="I1367" s="202" t="s">
        <v>236</v>
      </c>
      <c r="J1367" s="202" t="s">
        <v>236</v>
      </c>
      <c r="K1367" s="203"/>
      <c r="L1367" s="203"/>
      <c r="M1367" s="203"/>
      <c r="N1367" s="203"/>
      <c r="O1367" s="203"/>
      <c r="P1367" s="204"/>
      <c r="Q1367" s="205"/>
      <c r="R1367" s="198" t="s">
        <v>236</v>
      </c>
      <c r="S1367" s="206" t="str">
        <f t="shared" ca="1" si="63"/>
        <v/>
      </c>
      <c r="T1367" s="206" t="str">
        <f ca="1">IF(B1367="","",IF(ISERROR(MATCH($J1367,[3]SorP!$B$1:$B$6230,0)),"",INDIRECT("'SorP'!$A$"&amp;MATCH($J1367,[3]SorP!$B$1:$B$6230,0))))</f>
        <v/>
      </c>
      <c r="U1367" s="207"/>
      <c r="V1367" s="208" t="e">
        <f>IF(C1367="",NA(),IF(OR(C1367="Smelter not listed",C1367="Smelter not yet identified"),MATCH($B1367&amp;$D1367,'[3]Smelter Look-up'!$J:$J,0),MATCH($B1367&amp;$C1367,'[3]Smelter Look-up'!$J:$J,0)))</f>
        <v>#N/A</v>
      </c>
      <c r="X1367" s="83">
        <f t="shared" si="64"/>
        <v>0</v>
      </c>
      <c r="AB1367" s="84" t="str">
        <f t="shared" si="65"/>
        <v/>
      </c>
    </row>
    <row r="1368" spans="1:28" s="83" customFormat="1" ht="20.25" customHeight="1">
      <c r="A1368" s="206"/>
      <c r="B1368" s="198" t="s">
        <v>236</v>
      </c>
      <c r="C1368" s="199" t="s">
        <v>236</v>
      </c>
      <c r="D1368" s="200"/>
      <c r="E1368" s="198" t="s">
        <v>236</v>
      </c>
      <c r="F1368" s="198" t="s">
        <v>236</v>
      </c>
      <c r="G1368" s="198" t="s">
        <v>236</v>
      </c>
      <c r="H1368" s="201" t="s">
        <v>236</v>
      </c>
      <c r="I1368" s="202" t="s">
        <v>236</v>
      </c>
      <c r="J1368" s="202" t="s">
        <v>236</v>
      </c>
      <c r="K1368" s="203"/>
      <c r="L1368" s="203"/>
      <c r="M1368" s="203"/>
      <c r="N1368" s="203"/>
      <c r="O1368" s="203"/>
      <c r="P1368" s="204"/>
      <c r="Q1368" s="205"/>
      <c r="R1368" s="198" t="s">
        <v>236</v>
      </c>
      <c r="S1368" s="206" t="str">
        <f t="shared" ca="1" si="63"/>
        <v/>
      </c>
      <c r="T1368" s="206" t="str">
        <f ca="1">IF(B1368="","",IF(ISERROR(MATCH($J1368,[3]SorP!$B$1:$B$6230,0)),"",INDIRECT("'SorP'!$A$"&amp;MATCH($J1368,[3]SorP!$B$1:$B$6230,0))))</f>
        <v/>
      </c>
      <c r="U1368" s="207"/>
      <c r="V1368" s="208" t="e">
        <f>IF(C1368="",NA(),IF(OR(C1368="Smelter not listed",C1368="Smelter not yet identified"),MATCH($B1368&amp;$D1368,'[3]Smelter Look-up'!$J:$J,0),MATCH($B1368&amp;$C1368,'[3]Smelter Look-up'!$J:$J,0)))</f>
        <v>#N/A</v>
      </c>
      <c r="X1368" s="83">
        <f t="shared" si="64"/>
        <v>0</v>
      </c>
      <c r="AB1368" s="84" t="str">
        <f t="shared" si="65"/>
        <v/>
      </c>
    </row>
    <row r="1369" spans="1:28" s="83" customFormat="1" ht="20.25" customHeight="1">
      <c r="A1369" s="206"/>
      <c r="B1369" s="198" t="s">
        <v>236</v>
      </c>
      <c r="C1369" s="199" t="s">
        <v>236</v>
      </c>
      <c r="D1369" s="200"/>
      <c r="E1369" s="198" t="s">
        <v>236</v>
      </c>
      <c r="F1369" s="198" t="s">
        <v>236</v>
      </c>
      <c r="G1369" s="198" t="s">
        <v>236</v>
      </c>
      <c r="H1369" s="201" t="s">
        <v>236</v>
      </c>
      <c r="I1369" s="202" t="s">
        <v>236</v>
      </c>
      <c r="J1369" s="202" t="s">
        <v>236</v>
      </c>
      <c r="K1369" s="203"/>
      <c r="L1369" s="203"/>
      <c r="M1369" s="203"/>
      <c r="N1369" s="203"/>
      <c r="O1369" s="203"/>
      <c r="P1369" s="204"/>
      <c r="Q1369" s="205"/>
      <c r="R1369" s="198" t="s">
        <v>236</v>
      </c>
      <c r="S1369" s="206" t="str">
        <f t="shared" ca="1" si="63"/>
        <v/>
      </c>
      <c r="T1369" s="206" t="str">
        <f ca="1">IF(B1369="","",IF(ISERROR(MATCH($J1369,[3]SorP!$B$1:$B$6230,0)),"",INDIRECT("'SorP'!$A$"&amp;MATCH($J1369,[3]SorP!$B$1:$B$6230,0))))</f>
        <v/>
      </c>
      <c r="U1369" s="207"/>
      <c r="V1369" s="208" t="e">
        <f>IF(C1369="",NA(),IF(OR(C1369="Smelter not listed",C1369="Smelter not yet identified"),MATCH($B1369&amp;$D1369,'[3]Smelter Look-up'!$J:$J,0),MATCH($B1369&amp;$C1369,'[3]Smelter Look-up'!$J:$J,0)))</f>
        <v>#N/A</v>
      </c>
      <c r="X1369" s="83">
        <f t="shared" si="64"/>
        <v>0</v>
      </c>
      <c r="AB1369" s="84" t="str">
        <f t="shared" si="65"/>
        <v/>
      </c>
    </row>
    <row r="1370" spans="1:28" s="83" customFormat="1" ht="20.25" customHeight="1">
      <c r="A1370" s="206"/>
      <c r="B1370" s="198" t="s">
        <v>236</v>
      </c>
      <c r="C1370" s="199" t="s">
        <v>236</v>
      </c>
      <c r="D1370" s="200"/>
      <c r="E1370" s="198" t="s">
        <v>236</v>
      </c>
      <c r="F1370" s="198" t="s">
        <v>236</v>
      </c>
      <c r="G1370" s="198" t="s">
        <v>236</v>
      </c>
      <c r="H1370" s="201" t="s">
        <v>236</v>
      </c>
      <c r="I1370" s="202" t="s">
        <v>236</v>
      </c>
      <c r="J1370" s="202" t="s">
        <v>236</v>
      </c>
      <c r="K1370" s="203"/>
      <c r="L1370" s="203"/>
      <c r="M1370" s="203"/>
      <c r="N1370" s="203"/>
      <c r="O1370" s="203"/>
      <c r="P1370" s="204"/>
      <c r="Q1370" s="205"/>
      <c r="R1370" s="198" t="s">
        <v>236</v>
      </c>
      <c r="S1370" s="206" t="str">
        <f t="shared" ca="1" si="63"/>
        <v/>
      </c>
      <c r="T1370" s="206" t="str">
        <f ca="1">IF(B1370="","",IF(ISERROR(MATCH($J1370,[3]SorP!$B$1:$B$6230,0)),"",INDIRECT("'SorP'!$A$"&amp;MATCH($J1370,[3]SorP!$B$1:$B$6230,0))))</f>
        <v/>
      </c>
      <c r="U1370" s="207"/>
      <c r="V1370" s="208" t="e">
        <f>IF(C1370="",NA(),IF(OR(C1370="Smelter not listed",C1370="Smelter not yet identified"),MATCH($B1370&amp;$D1370,'[3]Smelter Look-up'!$J:$J,0),MATCH($B1370&amp;$C1370,'[3]Smelter Look-up'!$J:$J,0)))</f>
        <v>#N/A</v>
      </c>
      <c r="X1370" s="83">
        <f t="shared" si="64"/>
        <v>0</v>
      </c>
      <c r="AB1370" s="84" t="str">
        <f t="shared" si="65"/>
        <v/>
      </c>
    </row>
    <row r="1371" spans="1:28" s="83" customFormat="1" ht="20.25" customHeight="1">
      <c r="A1371" s="206"/>
      <c r="B1371" s="198" t="s">
        <v>236</v>
      </c>
      <c r="C1371" s="199" t="s">
        <v>236</v>
      </c>
      <c r="D1371" s="200"/>
      <c r="E1371" s="198" t="s">
        <v>236</v>
      </c>
      <c r="F1371" s="198" t="s">
        <v>236</v>
      </c>
      <c r="G1371" s="198" t="s">
        <v>236</v>
      </c>
      <c r="H1371" s="201" t="s">
        <v>236</v>
      </c>
      <c r="I1371" s="202" t="s">
        <v>236</v>
      </c>
      <c r="J1371" s="202" t="s">
        <v>236</v>
      </c>
      <c r="K1371" s="203"/>
      <c r="L1371" s="203"/>
      <c r="M1371" s="203"/>
      <c r="N1371" s="203"/>
      <c r="O1371" s="203"/>
      <c r="P1371" s="204"/>
      <c r="Q1371" s="205"/>
      <c r="R1371" s="198" t="s">
        <v>236</v>
      </c>
      <c r="S1371" s="206" t="str">
        <f t="shared" ca="1" si="63"/>
        <v/>
      </c>
      <c r="T1371" s="206" t="str">
        <f ca="1">IF(B1371="","",IF(ISERROR(MATCH($J1371,[3]SorP!$B$1:$B$6230,0)),"",INDIRECT("'SorP'!$A$"&amp;MATCH($J1371,[3]SorP!$B$1:$B$6230,0))))</f>
        <v/>
      </c>
      <c r="U1371" s="207"/>
      <c r="V1371" s="208" t="e">
        <f>IF(C1371="",NA(),IF(OR(C1371="Smelter not listed",C1371="Smelter not yet identified"),MATCH($B1371&amp;$D1371,'[3]Smelter Look-up'!$J:$J,0),MATCH($B1371&amp;$C1371,'[3]Smelter Look-up'!$J:$J,0)))</f>
        <v>#N/A</v>
      </c>
      <c r="X1371" s="83">
        <f t="shared" si="64"/>
        <v>0</v>
      </c>
      <c r="AB1371" s="84" t="str">
        <f t="shared" si="65"/>
        <v/>
      </c>
    </row>
    <row r="1372" spans="1:28" s="83" customFormat="1" ht="20.25" customHeight="1">
      <c r="A1372" s="206"/>
      <c r="B1372" s="198" t="s">
        <v>236</v>
      </c>
      <c r="C1372" s="199" t="s">
        <v>236</v>
      </c>
      <c r="D1372" s="200"/>
      <c r="E1372" s="198" t="s">
        <v>236</v>
      </c>
      <c r="F1372" s="198" t="s">
        <v>236</v>
      </c>
      <c r="G1372" s="198" t="s">
        <v>236</v>
      </c>
      <c r="H1372" s="201" t="s">
        <v>236</v>
      </c>
      <c r="I1372" s="202" t="s">
        <v>236</v>
      </c>
      <c r="J1372" s="202" t="s">
        <v>236</v>
      </c>
      <c r="K1372" s="203"/>
      <c r="L1372" s="203"/>
      <c r="M1372" s="203"/>
      <c r="N1372" s="203"/>
      <c r="O1372" s="203"/>
      <c r="P1372" s="204"/>
      <c r="Q1372" s="205"/>
      <c r="R1372" s="198" t="s">
        <v>236</v>
      </c>
      <c r="S1372" s="206" t="str">
        <f t="shared" ca="1" si="63"/>
        <v/>
      </c>
      <c r="T1372" s="206" t="str">
        <f ca="1">IF(B1372="","",IF(ISERROR(MATCH($J1372,[3]SorP!$B$1:$B$6230,0)),"",INDIRECT("'SorP'!$A$"&amp;MATCH($J1372,[3]SorP!$B$1:$B$6230,0))))</f>
        <v/>
      </c>
      <c r="U1372" s="207"/>
      <c r="V1372" s="208" t="e">
        <f>IF(C1372="",NA(),IF(OR(C1372="Smelter not listed",C1372="Smelter not yet identified"),MATCH($B1372&amp;$D1372,'[3]Smelter Look-up'!$J:$J,0),MATCH($B1372&amp;$C1372,'[3]Smelter Look-up'!$J:$J,0)))</f>
        <v>#N/A</v>
      </c>
      <c r="X1372" s="83">
        <f t="shared" si="64"/>
        <v>0</v>
      </c>
      <c r="AB1372" s="84" t="str">
        <f t="shared" si="65"/>
        <v/>
      </c>
    </row>
    <row r="1373" spans="1:28" s="83" customFormat="1" ht="20.25" customHeight="1">
      <c r="A1373" s="206"/>
      <c r="B1373" s="198" t="s">
        <v>236</v>
      </c>
      <c r="C1373" s="199" t="s">
        <v>236</v>
      </c>
      <c r="D1373" s="200"/>
      <c r="E1373" s="198" t="s">
        <v>236</v>
      </c>
      <c r="F1373" s="198" t="s">
        <v>236</v>
      </c>
      <c r="G1373" s="198" t="s">
        <v>236</v>
      </c>
      <c r="H1373" s="201" t="s">
        <v>236</v>
      </c>
      <c r="I1373" s="202" t="s">
        <v>236</v>
      </c>
      <c r="J1373" s="202" t="s">
        <v>236</v>
      </c>
      <c r="K1373" s="203"/>
      <c r="L1373" s="203"/>
      <c r="M1373" s="203"/>
      <c r="N1373" s="203"/>
      <c r="O1373" s="203"/>
      <c r="P1373" s="204"/>
      <c r="Q1373" s="205"/>
      <c r="R1373" s="198" t="s">
        <v>236</v>
      </c>
      <c r="S1373" s="206" t="str">
        <f t="shared" ca="1" si="63"/>
        <v/>
      </c>
      <c r="T1373" s="206" t="str">
        <f ca="1">IF(B1373="","",IF(ISERROR(MATCH($J1373,[3]SorP!$B$1:$B$6230,0)),"",INDIRECT("'SorP'!$A$"&amp;MATCH($J1373,[3]SorP!$B$1:$B$6230,0))))</f>
        <v/>
      </c>
      <c r="U1373" s="207"/>
      <c r="V1373" s="208" t="e">
        <f>IF(C1373="",NA(),IF(OR(C1373="Smelter not listed",C1373="Smelter not yet identified"),MATCH($B1373&amp;$D1373,'[3]Smelter Look-up'!$J:$J,0),MATCH($B1373&amp;$C1373,'[3]Smelter Look-up'!$J:$J,0)))</f>
        <v>#N/A</v>
      </c>
      <c r="X1373" s="83">
        <f t="shared" si="64"/>
        <v>0</v>
      </c>
      <c r="AB1373" s="84" t="str">
        <f t="shared" si="65"/>
        <v/>
      </c>
    </row>
    <row r="1374" spans="1:28" s="83" customFormat="1" ht="20.25" customHeight="1">
      <c r="A1374" s="206"/>
      <c r="B1374" s="198" t="s">
        <v>236</v>
      </c>
      <c r="C1374" s="199" t="s">
        <v>236</v>
      </c>
      <c r="D1374" s="200"/>
      <c r="E1374" s="198" t="s">
        <v>236</v>
      </c>
      <c r="F1374" s="198" t="s">
        <v>236</v>
      </c>
      <c r="G1374" s="198" t="s">
        <v>236</v>
      </c>
      <c r="H1374" s="201" t="s">
        <v>236</v>
      </c>
      <c r="I1374" s="202" t="s">
        <v>236</v>
      </c>
      <c r="J1374" s="202" t="s">
        <v>236</v>
      </c>
      <c r="K1374" s="203"/>
      <c r="L1374" s="203"/>
      <c r="M1374" s="203"/>
      <c r="N1374" s="203"/>
      <c r="O1374" s="203"/>
      <c r="P1374" s="204"/>
      <c r="Q1374" s="205"/>
      <c r="R1374" s="198" t="s">
        <v>236</v>
      </c>
      <c r="S1374" s="206" t="str">
        <f t="shared" ca="1" si="63"/>
        <v/>
      </c>
      <c r="T1374" s="206" t="str">
        <f ca="1">IF(B1374="","",IF(ISERROR(MATCH($J1374,[3]SorP!$B$1:$B$6230,0)),"",INDIRECT("'SorP'!$A$"&amp;MATCH($J1374,[3]SorP!$B$1:$B$6230,0))))</f>
        <v/>
      </c>
      <c r="U1374" s="207"/>
      <c r="V1374" s="208" t="e">
        <f>IF(C1374="",NA(),IF(OR(C1374="Smelter not listed",C1374="Smelter not yet identified"),MATCH($B1374&amp;$D1374,'[3]Smelter Look-up'!$J:$J,0),MATCH($B1374&amp;$C1374,'[3]Smelter Look-up'!$J:$J,0)))</f>
        <v>#N/A</v>
      </c>
      <c r="X1374" s="83">
        <f t="shared" si="64"/>
        <v>0</v>
      </c>
      <c r="AB1374" s="84" t="str">
        <f t="shared" si="65"/>
        <v/>
      </c>
    </row>
    <row r="1375" spans="1:28" s="83" customFormat="1" ht="20.25" customHeight="1">
      <c r="A1375" s="206"/>
      <c r="B1375" s="198" t="s">
        <v>236</v>
      </c>
      <c r="C1375" s="199" t="s">
        <v>236</v>
      </c>
      <c r="D1375" s="200"/>
      <c r="E1375" s="198" t="s">
        <v>236</v>
      </c>
      <c r="F1375" s="198" t="s">
        <v>236</v>
      </c>
      <c r="G1375" s="198" t="s">
        <v>236</v>
      </c>
      <c r="H1375" s="201" t="s">
        <v>236</v>
      </c>
      <c r="I1375" s="202" t="s">
        <v>236</v>
      </c>
      <c r="J1375" s="202" t="s">
        <v>236</v>
      </c>
      <c r="K1375" s="203"/>
      <c r="L1375" s="203"/>
      <c r="M1375" s="203"/>
      <c r="N1375" s="203"/>
      <c r="O1375" s="203"/>
      <c r="P1375" s="204"/>
      <c r="Q1375" s="205"/>
      <c r="R1375" s="198" t="s">
        <v>236</v>
      </c>
      <c r="S1375" s="206" t="str">
        <f t="shared" ca="1" si="63"/>
        <v/>
      </c>
      <c r="T1375" s="206" t="str">
        <f ca="1">IF(B1375="","",IF(ISERROR(MATCH($J1375,[3]SorP!$B$1:$B$6230,0)),"",INDIRECT("'SorP'!$A$"&amp;MATCH($J1375,[3]SorP!$B$1:$B$6230,0))))</f>
        <v/>
      </c>
      <c r="U1375" s="207"/>
      <c r="V1375" s="208" t="e">
        <f>IF(C1375="",NA(),IF(OR(C1375="Smelter not listed",C1375="Smelter not yet identified"),MATCH($B1375&amp;$D1375,'[3]Smelter Look-up'!$J:$J,0),MATCH($B1375&amp;$C1375,'[3]Smelter Look-up'!$J:$J,0)))</f>
        <v>#N/A</v>
      </c>
      <c r="X1375" s="83">
        <f t="shared" si="64"/>
        <v>0</v>
      </c>
      <c r="AB1375" s="84" t="str">
        <f t="shared" si="65"/>
        <v/>
      </c>
    </row>
    <row r="1376" spans="1:28" s="83" customFormat="1" ht="20.25" customHeight="1">
      <c r="A1376" s="206"/>
      <c r="B1376" s="198" t="s">
        <v>236</v>
      </c>
      <c r="C1376" s="199" t="s">
        <v>236</v>
      </c>
      <c r="D1376" s="200"/>
      <c r="E1376" s="198" t="s">
        <v>236</v>
      </c>
      <c r="F1376" s="198" t="s">
        <v>236</v>
      </c>
      <c r="G1376" s="198" t="s">
        <v>236</v>
      </c>
      <c r="H1376" s="201" t="s">
        <v>236</v>
      </c>
      <c r="I1376" s="202" t="s">
        <v>236</v>
      </c>
      <c r="J1376" s="202" t="s">
        <v>236</v>
      </c>
      <c r="K1376" s="203"/>
      <c r="L1376" s="203"/>
      <c r="M1376" s="203"/>
      <c r="N1376" s="203"/>
      <c r="O1376" s="203"/>
      <c r="P1376" s="204"/>
      <c r="Q1376" s="205"/>
      <c r="R1376" s="198" t="s">
        <v>236</v>
      </c>
      <c r="S1376" s="206" t="str">
        <f t="shared" ca="1" si="63"/>
        <v/>
      </c>
      <c r="T1376" s="206" t="str">
        <f ca="1">IF(B1376="","",IF(ISERROR(MATCH($J1376,[3]SorP!$B$1:$B$6230,0)),"",INDIRECT("'SorP'!$A$"&amp;MATCH($J1376,[3]SorP!$B$1:$B$6230,0))))</f>
        <v/>
      </c>
      <c r="U1376" s="207"/>
      <c r="V1376" s="208" t="e">
        <f>IF(C1376="",NA(),IF(OR(C1376="Smelter not listed",C1376="Smelter not yet identified"),MATCH($B1376&amp;$D1376,'[3]Smelter Look-up'!$J:$J,0),MATCH($B1376&amp;$C1376,'[3]Smelter Look-up'!$J:$J,0)))</f>
        <v>#N/A</v>
      </c>
      <c r="X1376" s="83">
        <f t="shared" si="64"/>
        <v>0</v>
      </c>
      <c r="AB1376" s="84" t="str">
        <f t="shared" si="65"/>
        <v/>
      </c>
    </row>
    <row r="1377" spans="1:28" s="83" customFormat="1" ht="20.25" customHeight="1">
      <c r="A1377" s="206"/>
      <c r="B1377" s="198" t="s">
        <v>236</v>
      </c>
      <c r="C1377" s="199" t="s">
        <v>236</v>
      </c>
      <c r="D1377" s="200"/>
      <c r="E1377" s="198" t="s">
        <v>236</v>
      </c>
      <c r="F1377" s="198" t="s">
        <v>236</v>
      </c>
      <c r="G1377" s="198" t="s">
        <v>236</v>
      </c>
      <c r="H1377" s="201" t="s">
        <v>236</v>
      </c>
      <c r="I1377" s="202" t="s">
        <v>236</v>
      </c>
      <c r="J1377" s="202" t="s">
        <v>236</v>
      </c>
      <c r="K1377" s="203"/>
      <c r="L1377" s="203"/>
      <c r="M1377" s="203"/>
      <c r="N1377" s="203"/>
      <c r="O1377" s="203"/>
      <c r="P1377" s="204"/>
      <c r="Q1377" s="205"/>
      <c r="R1377" s="198" t="s">
        <v>236</v>
      </c>
      <c r="S1377" s="206" t="str">
        <f t="shared" ca="1" si="63"/>
        <v/>
      </c>
      <c r="T1377" s="206" t="str">
        <f ca="1">IF(B1377="","",IF(ISERROR(MATCH($J1377,[3]SorP!$B$1:$B$6230,0)),"",INDIRECT("'SorP'!$A$"&amp;MATCH($J1377,[3]SorP!$B$1:$B$6230,0))))</f>
        <v/>
      </c>
      <c r="U1377" s="207"/>
      <c r="V1377" s="208" t="e">
        <f>IF(C1377="",NA(),IF(OR(C1377="Smelter not listed",C1377="Smelter not yet identified"),MATCH($B1377&amp;$D1377,'[3]Smelter Look-up'!$J:$J,0),MATCH($B1377&amp;$C1377,'[3]Smelter Look-up'!$J:$J,0)))</f>
        <v>#N/A</v>
      </c>
      <c r="X1377" s="83">
        <f t="shared" si="64"/>
        <v>0</v>
      </c>
      <c r="AB1377" s="84" t="str">
        <f t="shared" si="65"/>
        <v/>
      </c>
    </row>
    <row r="1378" spans="1:28" s="83" customFormat="1" ht="20.25" customHeight="1">
      <c r="A1378" s="206"/>
      <c r="B1378" s="198" t="s">
        <v>236</v>
      </c>
      <c r="C1378" s="199" t="s">
        <v>236</v>
      </c>
      <c r="D1378" s="200"/>
      <c r="E1378" s="198" t="s">
        <v>236</v>
      </c>
      <c r="F1378" s="198" t="s">
        <v>236</v>
      </c>
      <c r="G1378" s="198" t="s">
        <v>236</v>
      </c>
      <c r="H1378" s="201" t="s">
        <v>236</v>
      </c>
      <c r="I1378" s="202" t="s">
        <v>236</v>
      </c>
      <c r="J1378" s="202" t="s">
        <v>236</v>
      </c>
      <c r="K1378" s="203"/>
      <c r="L1378" s="203"/>
      <c r="M1378" s="203"/>
      <c r="N1378" s="203"/>
      <c r="O1378" s="203"/>
      <c r="P1378" s="204"/>
      <c r="Q1378" s="205"/>
      <c r="R1378" s="198" t="s">
        <v>236</v>
      </c>
      <c r="S1378" s="206" t="str">
        <f t="shared" ca="1" si="63"/>
        <v/>
      </c>
      <c r="T1378" s="206" t="str">
        <f ca="1">IF(B1378="","",IF(ISERROR(MATCH($J1378,[3]SorP!$B$1:$B$6230,0)),"",INDIRECT("'SorP'!$A$"&amp;MATCH($J1378,[3]SorP!$B$1:$B$6230,0))))</f>
        <v/>
      </c>
      <c r="U1378" s="207"/>
      <c r="V1378" s="208" t="e">
        <f>IF(C1378="",NA(),IF(OR(C1378="Smelter not listed",C1378="Smelter not yet identified"),MATCH($B1378&amp;$D1378,'[3]Smelter Look-up'!$J:$J,0),MATCH($B1378&amp;$C1378,'[3]Smelter Look-up'!$J:$J,0)))</f>
        <v>#N/A</v>
      </c>
      <c r="X1378" s="83">
        <f t="shared" si="64"/>
        <v>0</v>
      </c>
      <c r="AB1378" s="84" t="str">
        <f t="shared" si="65"/>
        <v/>
      </c>
    </row>
    <row r="1379" spans="1:28" s="83" customFormat="1" ht="20.25" customHeight="1">
      <c r="A1379" s="206"/>
      <c r="B1379" s="198" t="s">
        <v>236</v>
      </c>
      <c r="C1379" s="199" t="s">
        <v>236</v>
      </c>
      <c r="D1379" s="200"/>
      <c r="E1379" s="198" t="s">
        <v>236</v>
      </c>
      <c r="F1379" s="198" t="s">
        <v>236</v>
      </c>
      <c r="G1379" s="198" t="s">
        <v>236</v>
      </c>
      <c r="H1379" s="201" t="s">
        <v>236</v>
      </c>
      <c r="I1379" s="202" t="s">
        <v>236</v>
      </c>
      <c r="J1379" s="202" t="s">
        <v>236</v>
      </c>
      <c r="K1379" s="203"/>
      <c r="L1379" s="203"/>
      <c r="M1379" s="203"/>
      <c r="N1379" s="203"/>
      <c r="O1379" s="203"/>
      <c r="P1379" s="204"/>
      <c r="Q1379" s="205"/>
      <c r="R1379" s="198" t="s">
        <v>236</v>
      </c>
      <c r="S1379" s="206" t="str">
        <f t="shared" ca="1" si="63"/>
        <v/>
      </c>
      <c r="T1379" s="206" t="str">
        <f ca="1">IF(B1379="","",IF(ISERROR(MATCH($J1379,[3]SorP!$B$1:$B$6230,0)),"",INDIRECT("'SorP'!$A$"&amp;MATCH($J1379,[3]SorP!$B$1:$B$6230,0))))</f>
        <v/>
      </c>
      <c r="U1379" s="207"/>
      <c r="V1379" s="208" t="e">
        <f>IF(C1379="",NA(),IF(OR(C1379="Smelter not listed",C1379="Smelter not yet identified"),MATCH($B1379&amp;$D1379,'[3]Smelter Look-up'!$J:$J,0),MATCH($B1379&amp;$C1379,'[3]Smelter Look-up'!$J:$J,0)))</f>
        <v>#N/A</v>
      </c>
      <c r="X1379" s="83">
        <f t="shared" si="64"/>
        <v>0</v>
      </c>
      <c r="AB1379" s="84" t="str">
        <f t="shared" si="65"/>
        <v/>
      </c>
    </row>
    <row r="1380" spans="1:28" s="83" customFormat="1" ht="20.25" customHeight="1">
      <c r="A1380" s="206"/>
      <c r="B1380" s="198" t="s">
        <v>236</v>
      </c>
      <c r="C1380" s="199" t="s">
        <v>236</v>
      </c>
      <c r="D1380" s="200"/>
      <c r="E1380" s="198" t="s">
        <v>236</v>
      </c>
      <c r="F1380" s="198" t="s">
        <v>236</v>
      </c>
      <c r="G1380" s="198" t="s">
        <v>236</v>
      </c>
      <c r="H1380" s="201" t="s">
        <v>236</v>
      </c>
      <c r="I1380" s="202" t="s">
        <v>236</v>
      </c>
      <c r="J1380" s="202" t="s">
        <v>236</v>
      </c>
      <c r="K1380" s="203"/>
      <c r="L1380" s="203"/>
      <c r="M1380" s="203"/>
      <c r="N1380" s="203"/>
      <c r="O1380" s="203"/>
      <c r="P1380" s="204"/>
      <c r="Q1380" s="205"/>
      <c r="R1380" s="198" t="s">
        <v>236</v>
      </c>
      <c r="S1380" s="206" t="str">
        <f t="shared" ca="1" si="63"/>
        <v/>
      </c>
      <c r="T1380" s="206" t="str">
        <f ca="1">IF(B1380="","",IF(ISERROR(MATCH($J1380,[3]SorP!$B$1:$B$6230,0)),"",INDIRECT("'SorP'!$A$"&amp;MATCH($J1380,[3]SorP!$B$1:$B$6230,0))))</f>
        <v/>
      </c>
      <c r="U1380" s="207"/>
      <c r="V1380" s="208" t="e">
        <f>IF(C1380="",NA(),IF(OR(C1380="Smelter not listed",C1380="Smelter not yet identified"),MATCH($B1380&amp;$D1380,'[3]Smelter Look-up'!$J:$J,0),MATCH($B1380&amp;$C1380,'[3]Smelter Look-up'!$J:$J,0)))</f>
        <v>#N/A</v>
      </c>
      <c r="X1380" s="83">
        <f t="shared" si="64"/>
        <v>0</v>
      </c>
      <c r="AB1380" s="84" t="str">
        <f t="shared" si="65"/>
        <v/>
      </c>
    </row>
    <row r="1381" spans="1:28" s="83" customFormat="1" ht="20.25" customHeight="1">
      <c r="A1381" s="206"/>
      <c r="B1381" s="198" t="s">
        <v>236</v>
      </c>
      <c r="C1381" s="199" t="s">
        <v>236</v>
      </c>
      <c r="D1381" s="200"/>
      <c r="E1381" s="198" t="s">
        <v>236</v>
      </c>
      <c r="F1381" s="198" t="s">
        <v>236</v>
      </c>
      <c r="G1381" s="198" t="s">
        <v>236</v>
      </c>
      <c r="H1381" s="201" t="s">
        <v>236</v>
      </c>
      <c r="I1381" s="202" t="s">
        <v>236</v>
      </c>
      <c r="J1381" s="202" t="s">
        <v>236</v>
      </c>
      <c r="K1381" s="203"/>
      <c r="L1381" s="203"/>
      <c r="M1381" s="203"/>
      <c r="N1381" s="203"/>
      <c r="O1381" s="203"/>
      <c r="P1381" s="204"/>
      <c r="Q1381" s="205"/>
      <c r="R1381" s="198" t="s">
        <v>236</v>
      </c>
      <c r="S1381" s="206" t="str">
        <f t="shared" ca="1" si="63"/>
        <v/>
      </c>
      <c r="T1381" s="206" t="str">
        <f ca="1">IF(B1381="","",IF(ISERROR(MATCH($J1381,[3]SorP!$B$1:$B$6230,0)),"",INDIRECT("'SorP'!$A$"&amp;MATCH($J1381,[3]SorP!$B$1:$B$6230,0))))</f>
        <v/>
      </c>
      <c r="U1381" s="207"/>
      <c r="V1381" s="208" t="e">
        <f>IF(C1381="",NA(),IF(OR(C1381="Smelter not listed",C1381="Smelter not yet identified"),MATCH($B1381&amp;$D1381,'[3]Smelter Look-up'!$J:$J,0),MATCH($B1381&amp;$C1381,'[3]Smelter Look-up'!$J:$J,0)))</f>
        <v>#N/A</v>
      </c>
      <c r="X1381" s="83">
        <f t="shared" si="64"/>
        <v>0</v>
      </c>
      <c r="AB1381" s="84" t="str">
        <f t="shared" si="65"/>
        <v/>
      </c>
    </row>
    <row r="1382" spans="1:28" s="83" customFormat="1" ht="20.25" customHeight="1">
      <c r="A1382" s="206"/>
      <c r="B1382" s="198" t="s">
        <v>236</v>
      </c>
      <c r="C1382" s="199" t="s">
        <v>236</v>
      </c>
      <c r="D1382" s="200"/>
      <c r="E1382" s="198" t="s">
        <v>236</v>
      </c>
      <c r="F1382" s="198" t="s">
        <v>236</v>
      </c>
      <c r="G1382" s="198" t="s">
        <v>236</v>
      </c>
      <c r="H1382" s="201" t="s">
        <v>236</v>
      </c>
      <c r="I1382" s="202" t="s">
        <v>236</v>
      </c>
      <c r="J1382" s="202" t="s">
        <v>236</v>
      </c>
      <c r="K1382" s="203"/>
      <c r="L1382" s="203"/>
      <c r="M1382" s="203"/>
      <c r="N1382" s="203"/>
      <c r="O1382" s="203"/>
      <c r="P1382" s="204"/>
      <c r="Q1382" s="205"/>
      <c r="R1382" s="198" t="s">
        <v>236</v>
      </c>
      <c r="S1382" s="206" t="str">
        <f t="shared" ca="1" si="63"/>
        <v/>
      </c>
      <c r="T1382" s="206" t="str">
        <f ca="1">IF(B1382="","",IF(ISERROR(MATCH($J1382,[3]SorP!$B$1:$B$6230,0)),"",INDIRECT("'SorP'!$A$"&amp;MATCH($J1382,[3]SorP!$B$1:$B$6230,0))))</f>
        <v/>
      </c>
      <c r="U1382" s="207"/>
      <c r="V1382" s="208" t="e">
        <f>IF(C1382="",NA(),IF(OR(C1382="Smelter not listed",C1382="Smelter not yet identified"),MATCH($B1382&amp;$D1382,'[3]Smelter Look-up'!$J:$J,0),MATCH($B1382&amp;$C1382,'[3]Smelter Look-up'!$J:$J,0)))</f>
        <v>#N/A</v>
      </c>
      <c r="X1382" s="83">
        <f t="shared" si="64"/>
        <v>0</v>
      </c>
      <c r="AB1382" s="84" t="str">
        <f t="shared" si="65"/>
        <v/>
      </c>
    </row>
    <row r="1383" spans="1:28" s="83" customFormat="1" ht="20.25" customHeight="1">
      <c r="A1383" s="206"/>
      <c r="B1383" s="198" t="s">
        <v>236</v>
      </c>
      <c r="C1383" s="199" t="s">
        <v>236</v>
      </c>
      <c r="D1383" s="200"/>
      <c r="E1383" s="198" t="s">
        <v>236</v>
      </c>
      <c r="F1383" s="198" t="s">
        <v>236</v>
      </c>
      <c r="G1383" s="198" t="s">
        <v>236</v>
      </c>
      <c r="H1383" s="201" t="s">
        <v>236</v>
      </c>
      <c r="I1383" s="202" t="s">
        <v>236</v>
      </c>
      <c r="J1383" s="202" t="s">
        <v>236</v>
      </c>
      <c r="K1383" s="203"/>
      <c r="L1383" s="203"/>
      <c r="M1383" s="203"/>
      <c r="N1383" s="203"/>
      <c r="O1383" s="203"/>
      <c r="P1383" s="204"/>
      <c r="Q1383" s="205"/>
      <c r="R1383" s="198" t="s">
        <v>236</v>
      </c>
      <c r="S1383" s="206" t="str">
        <f t="shared" ca="1" si="63"/>
        <v/>
      </c>
      <c r="T1383" s="206" t="str">
        <f ca="1">IF(B1383="","",IF(ISERROR(MATCH($J1383,[3]SorP!$B$1:$B$6230,0)),"",INDIRECT("'SorP'!$A$"&amp;MATCH($J1383,[3]SorP!$B$1:$B$6230,0))))</f>
        <v/>
      </c>
      <c r="U1383" s="207"/>
      <c r="V1383" s="208" t="e">
        <f>IF(C1383="",NA(),IF(OR(C1383="Smelter not listed",C1383="Smelter not yet identified"),MATCH($B1383&amp;$D1383,'[3]Smelter Look-up'!$J:$J,0),MATCH($B1383&amp;$C1383,'[3]Smelter Look-up'!$J:$J,0)))</f>
        <v>#N/A</v>
      </c>
      <c r="X1383" s="83">
        <f t="shared" si="64"/>
        <v>0</v>
      </c>
      <c r="AB1383" s="84" t="str">
        <f t="shared" si="65"/>
        <v/>
      </c>
    </row>
    <row r="1384" spans="1:28" s="83" customFormat="1" ht="20.25" customHeight="1">
      <c r="A1384" s="206"/>
      <c r="B1384" s="198" t="s">
        <v>236</v>
      </c>
      <c r="C1384" s="199" t="s">
        <v>236</v>
      </c>
      <c r="D1384" s="200"/>
      <c r="E1384" s="198" t="s">
        <v>236</v>
      </c>
      <c r="F1384" s="198" t="s">
        <v>236</v>
      </c>
      <c r="G1384" s="198" t="s">
        <v>236</v>
      </c>
      <c r="H1384" s="201" t="s">
        <v>236</v>
      </c>
      <c r="I1384" s="202" t="s">
        <v>236</v>
      </c>
      <c r="J1384" s="202" t="s">
        <v>236</v>
      </c>
      <c r="K1384" s="203"/>
      <c r="L1384" s="203"/>
      <c r="M1384" s="203"/>
      <c r="N1384" s="203"/>
      <c r="O1384" s="203"/>
      <c r="P1384" s="204"/>
      <c r="Q1384" s="205"/>
      <c r="R1384" s="198" t="s">
        <v>236</v>
      </c>
      <c r="S1384" s="206" t="str">
        <f t="shared" ref="S1384:S1447" ca="1" si="66">IF(B1384="","",IF(ISERROR(MATCH($E1384,CL,0)),"Unknown",INDIRECT("'C'!$A$"&amp;MATCH($E1384,CL,0)+1)))</f>
        <v/>
      </c>
      <c r="T1384" s="206" t="str">
        <f ca="1">IF(B1384="","",IF(ISERROR(MATCH($J1384,[3]SorP!$B$1:$B$6230,0)),"",INDIRECT("'SorP'!$A$"&amp;MATCH($J1384,[3]SorP!$B$1:$B$6230,0))))</f>
        <v/>
      </c>
      <c r="U1384" s="207"/>
      <c r="V1384" s="208" t="e">
        <f>IF(C1384="",NA(),IF(OR(C1384="Smelter not listed",C1384="Smelter not yet identified"),MATCH($B1384&amp;$D1384,'[3]Smelter Look-up'!$J:$J,0),MATCH($B1384&amp;$C1384,'[3]Smelter Look-up'!$J:$J,0)))</f>
        <v>#N/A</v>
      </c>
      <c r="X1384" s="83">
        <f t="shared" si="64"/>
        <v>0</v>
      </c>
      <c r="AB1384" s="84" t="str">
        <f t="shared" si="65"/>
        <v/>
      </c>
    </row>
    <row r="1385" spans="1:28" s="83" customFormat="1" ht="20.25" customHeight="1">
      <c r="A1385" s="206"/>
      <c r="B1385" s="198" t="s">
        <v>236</v>
      </c>
      <c r="C1385" s="199" t="s">
        <v>236</v>
      </c>
      <c r="D1385" s="200"/>
      <c r="E1385" s="198" t="s">
        <v>236</v>
      </c>
      <c r="F1385" s="198" t="s">
        <v>236</v>
      </c>
      <c r="G1385" s="198" t="s">
        <v>236</v>
      </c>
      <c r="H1385" s="201" t="s">
        <v>236</v>
      </c>
      <c r="I1385" s="202" t="s">
        <v>236</v>
      </c>
      <c r="J1385" s="202" t="s">
        <v>236</v>
      </c>
      <c r="K1385" s="203"/>
      <c r="L1385" s="203"/>
      <c r="M1385" s="203"/>
      <c r="N1385" s="203"/>
      <c r="O1385" s="203"/>
      <c r="P1385" s="204"/>
      <c r="Q1385" s="205"/>
      <c r="R1385" s="198" t="s">
        <v>236</v>
      </c>
      <c r="S1385" s="206" t="str">
        <f t="shared" ca="1" si="66"/>
        <v/>
      </c>
      <c r="T1385" s="206" t="str">
        <f ca="1">IF(B1385="","",IF(ISERROR(MATCH($J1385,[3]SorP!$B$1:$B$6230,0)),"",INDIRECT("'SorP'!$A$"&amp;MATCH($J1385,[3]SorP!$B$1:$B$6230,0))))</f>
        <v/>
      </c>
      <c r="U1385" s="207"/>
      <c r="V1385" s="208" t="e">
        <f>IF(C1385="",NA(),IF(OR(C1385="Smelter not listed",C1385="Smelter not yet identified"),MATCH($B1385&amp;$D1385,'[3]Smelter Look-up'!$J:$J,0),MATCH($B1385&amp;$C1385,'[3]Smelter Look-up'!$J:$J,0)))</f>
        <v>#N/A</v>
      </c>
      <c r="X1385" s="83">
        <f t="shared" si="64"/>
        <v>0</v>
      </c>
      <c r="AB1385" s="84" t="str">
        <f t="shared" si="65"/>
        <v/>
      </c>
    </row>
    <row r="1386" spans="1:28" s="83" customFormat="1" ht="20.25" customHeight="1">
      <c r="A1386" s="206"/>
      <c r="B1386" s="198" t="s">
        <v>236</v>
      </c>
      <c r="C1386" s="199" t="s">
        <v>236</v>
      </c>
      <c r="D1386" s="200"/>
      <c r="E1386" s="198" t="s">
        <v>236</v>
      </c>
      <c r="F1386" s="198" t="s">
        <v>236</v>
      </c>
      <c r="G1386" s="198" t="s">
        <v>236</v>
      </c>
      <c r="H1386" s="201" t="s">
        <v>236</v>
      </c>
      <c r="I1386" s="202" t="s">
        <v>236</v>
      </c>
      <c r="J1386" s="202" t="s">
        <v>236</v>
      </c>
      <c r="K1386" s="203"/>
      <c r="L1386" s="203"/>
      <c r="M1386" s="203"/>
      <c r="N1386" s="203"/>
      <c r="O1386" s="203"/>
      <c r="P1386" s="204"/>
      <c r="Q1386" s="205"/>
      <c r="R1386" s="198" t="s">
        <v>236</v>
      </c>
      <c r="S1386" s="206" t="str">
        <f t="shared" ca="1" si="66"/>
        <v/>
      </c>
      <c r="T1386" s="206" t="str">
        <f ca="1">IF(B1386="","",IF(ISERROR(MATCH($J1386,[3]SorP!$B$1:$B$6230,0)),"",INDIRECT("'SorP'!$A$"&amp;MATCH($J1386,[3]SorP!$B$1:$B$6230,0))))</f>
        <v/>
      </c>
      <c r="U1386" s="207"/>
      <c r="V1386" s="208" t="e">
        <f>IF(C1386="",NA(),IF(OR(C1386="Smelter not listed",C1386="Smelter not yet identified"),MATCH($B1386&amp;$D1386,'[3]Smelter Look-up'!$J:$J,0),MATCH($B1386&amp;$C1386,'[3]Smelter Look-up'!$J:$J,0)))</f>
        <v>#N/A</v>
      </c>
      <c r="X1386" s="83">
        <f t="shared" si="64"/>
        <v>0</v>
      </c>
      <c r="AB1386" s="84" t="str">
        <f t="shared" si="65"/>
        <v/>
      </c>
    </row>
    <row r="1387" spans="1:28" s="83" customFormat="1" ht="20.25" customHeight="1">
      <c r="A1387" s="206"/>
      <c r="B1387" s="198" t="s">
        <v>236</v>
      </c>
      <c r="C1387" s="199" t="s">
        <v>236</v>
      </c>
      <c r="D1387" s="200"/>
      <c r="E1387" s="198" t="s">
        <v>236</v>
      </c>
      <c r="F1387" s="198" t="s">
        <v>236</v>
      </c>
      <c r="G1387" s="198" t="s">
        <v>236</v>
      </c>
      <c r="H1387" s="201" t="s">
        <v>236</v>
      </c>
      <c r="I1387" s="202" t="s">
        <v>236</v>
      </c>
      <c r="J1387" s="202" t="s">
        <v>236</v>
      </c>
      <c r="K1387" s="203"/>
      <c r="L1387" s="203"/>
      <c r="M1387" s="203"/>
      <c r="N1387" s="203"/>
      <c r="O1387" s="203"/>
      <c r="P1387" s="204"/>
      <c r="Q1387" s="205"/>
      <c r="R1387" s="198" t="s">
        <v>236</v>
      </c>
      <c r="S1387" s="206" t="str">
        <f t="shared" ca="1" si="66"/>
        <v/>
      </c>
      <c r="T1387" s="206" t="str">
        <f ca="1">IF(B1387="","",IF(ISERROR(MATCH($J1387,[3]SorP!$B$1:$B$6230,0)),"",INDIRECT("'SorP'!$A$"&amp;MATCH($J1387,[3]SorP!$B$1:$B$6230,0))))</f>
        <v/>
      </c>
      <c r="U1387" s="207"/>
      <c r="V1387" s="208" t="e">
        <f>IF(C1387="",NA(),IF(OR(C1387="Smelter not listed",C1387="Smelter not yet identified"),MATCH($B1387&amp;$D1387,'[3]Smelter Look-up'!$J:$J,0),MATCH($B1387&amp;$C1387,'[3]Smelter Look-up'!$J:$J,0)))</f>
        <v>#N/A</v>
      </c>
      <c r="X1387" s="83">
        <f t="shared" si="64"/>
        <v>0</v>
      </c>
      <c r="AB1387" s="84" t="str">
        <f t="shared" si="65"/>
        <v/>
      </c>
    </row>
    <row r="1388" spans="1:28" s="83" customFormat="1" ht="20.25" customHeight="1">
      <c r="A1388" s="206"/>
      <c r="B1388" s="198" t="s">
        <v>236</v>
      </c>
      <c r="C1388" s="199" t="s">
        <v>236</v>
      </c>
      <c r="D1388" s="200"/>
      <c r="E1388" s="198" t="s">
        <v>236</v>
      </c>
      <c r="F1388" s="198" t="s">
        <v>236</v>
      </c>
      <c r="G1388" s="198" t="s">
        <v>236</v>
      </c>
      <c r="H1388" s="201" t="s">
        <v>236</v>
      </c>
      <c r="I1388" s="202" t="s">
        <v>236</v>
      </c>
      <c r="J1388" s="202" t="s">
        <v>236</v>
      </c>
      <c r="K1388" s="203"/>
      <c r="L1388" s="203"/>
      <c r="M1388" s="203"/>
      <c r="N1388" s="203"/>
      <c r="O1388" s="203"/>
      <c r="P1388" s="204"/>
      <c r="Q1388" s="205"/>
      <c r="R1388" s="198" t="s">
        <v>236</v>
      </c>
      <c r="S1388" s="206" t="str">
        <f t="shared" ca="1" si="66"/>
        <v/>
      </c>
      <c r="T1388" s="206" t="str">
        <f ca="1">IF(B1388="","",IF(ISERROR(MATCH($J1388,[3]SorP!$B$1:$B$6230,0)),"",INDIRECT("'SorP'!$A$"&amp;MATCH($J1388,[3]SorP!$B$1:$B$6230,0))))</f>
        <v/>
      </c>
      <c r="U1388" s="207"/>
      <c r="V1388" s="208" t="e">
        <f>IF(C1388="",NA(),IF(OR(C1388="Smelter not listed",C1388="Smelter not yet identified"),MATCH($B1388&amp;$D1388,'[3]Smelter Look-up'!$J:$J,0),MATCH($B1388&amp;$C1388,'[3]Smelter Look-up'!$J:$J,0)))</f>
        <v>#N/A</v>
      </c>
      <c r="X1388" s="83">
        <f t="shared" si="64"/>
        <v>0</v>
      </c>
      <c r="AB1388" s="84" t="str">
        <f t="shared" si="65"/>
        <v/>
      </c>
    </row>
    <row r="1389" spans="1:28" s="83" customFormat="1" ht="20.25" customHeight="1">
      <c r="A1389" s="206"/>
      <c r="B1389" s="198" t="s">
        <v>236</v>
      </c>
      <c r="C1389" s="199" t="s">
        <v>236</v>
      </c>
      <c r="D1389" s="200"/>
      <c r="E1389" s="198" t="s">
        <v>236</v>
      </c>
      <c r="F1389" s="198" t="s">
        <v>236</v>
      </c>
      <c r="G1389" s="198" t="s">
        <v>236</v>
      </c>
      <c r="H1389" s="201" t="s">
        <v>236</v>
      </c>
      <c r="I1389" s="202" t="s">
        <v>236</v>
      </c>
      <c r="J1389" s="202" t="s">
        <v>236</v>
      </c>
      <c r="K1389" s="203"/>
      <c r="L1389" s="203"/>
      <c r="M1389" s="203"/>
      <c r="N1389" s="203"/>
      <c r="O1389" s="203"/>
      <c r="P1389" s="204"/>
      <c r="Q1389" s="205"/>
      <c r="R1389" s="198" t="s">
        <v>236</v>
      </c>
      <c r="S1389" s="206" t="str">
        <f t="shared" ca="1" si="66"/>
        <v/>
      </c>
      <c r="T1389" s="206" t="str">
        <f ca="1">IF(B1389="","",IF(ISERROR(MATCH($J1389,[3]SorP!$B$1:$B$6230,0)),"",INDIRECT("'SorP'!$A$"&amp;MATCH($J1389,[3]SorP!$B$1:$B$6230,0))))</f>
        <v/>
      </c>
      <c r="U1389" s="207"/>
      <c r="V1389" s="208" t="e">
        <f>IF(C1389="",NA(),IF(OR(C1389="Smelter not listed",C1389="Smelter not yet identified"),MATCH($B1389&amp;$D1389,'[3]Smelter Look-up'!$J:$J,0),MATCH($B1389&amp;$C1389,'[3]Smelter Look-up'!$J:$J,0)))</f>
        <v>#N/A</v>
      </c>
      <c r="X1389" s="83">
        <f t="shared" si="64"/>
        <v>0</v>
      </c>
      <c r="AB1389" s="84" t="str">
        <f t="shared" si="65"/>
        <v/>
      </c>
    </row>
    <row r="1390" spans="1:28" s="83" customFormat="1" ht="20.25" customHeight="1">
      <c r="A1390" s="206"/>
      <c r="B1390" s="198" t="s">
        <v>236</v>
      </c>
      <c r="C1390" s="199" t="s">
        <v>236</v>
      </c>
      <c r="D1390" s="200"/>
      <c r="E1390" s="198" t="s">
        <v>236</v>
      </c>
      <c r="F1390" s="198" t="s">
        <v>236</v>
      </c>
      <c r="G1390" s="198" t="s">
        <v>236</v>
      </c>
      <c r="H1390" s="201" t="s">
        <v>236</v>
      </c>
      <c r="I1390" s="202" t="s">
        <v>236</v>
      </c>
      <c r="J1390" s="202" t="s">
        <v>236</v>
      </c>
      <c r="K1390" s="203"/>
      <c r="L1390" s="203"/>
      <c r="M1390" s="203"/>
      <c r="N1390" s="203"/>
      <c r="O1390" s="203"/>
      <c r="P1390" s="204"/>
      <c r="Q1390" s="205"/>
      <c r="R1390" s="198" t="s">
        <v>236</v>
      </c>
      <c r="S1390" s="206" t="str">
        <f t="shared" ca="1" si="66"/>
        <v/>
      </c>
      <c r="T1390" s="206" t="str">
        <f ca="1">IF(B1390="","",IF(ISERROR(MATCH($J1390,[3]SorP!$B$1:$B$6230,0)),"",INDIRECT("'SorP'!$A$"&amp;MATCH($J1390,[3]SorP!$B$1:$B$6230,0))))</f>
        <v/>
      </c>
      <c r="U1390" s="207"/>
      <c r="V1390" s="208" t="e">
        <f>IF(C1390="",NA(),IF(OR(C1390="Smelter not listed",C1390="Smelter not yet identified"),MATCH($B1390&amp;$D1390,'[3]Smelter Look-up'!$J:$J,0),MATCH($B1390&amp;$C1390,'[3]Smelter Look-up'!$J:$J,0)))</f>
        <v>#N/A</v>
      </c>
      <c r="X1390" s="83">
        <f t="shared" si="64"/>
        <v>0</v>
      </c>
      <c r="AB1390" s="84" t="str">
        <f t="shared" si="65"/>
        <v/>
      </c>
    </row>
    <row r="1391" spans="1:28" s="83" customFormat="1" ht="20.25" customHeight="1">
      <c r="A1391" s="206"/>
      <c r="B1391" s="198" t="s">
        <v>236</v>
      </c>
      <c r="C1391" s="199" t="s">
        <v>236</v>
      </c>
      <c r="D1391" s="200"/>
      <c r="E1391" s="198" t="s">
        <v>236</v>
      </c>
      <c r="F1391" s="198" t="s">
        <v>236</v>
      </c>
      <c r="G1391" s="198" t="s">
        <v>236</v>
      </c>
      <c r="H1391" s="201" t="s">
        <v>236</v>
      </c>
      <c r="I1391" s="202" t="s">
        <v>236</v>
      </c>
      <c r="J1391" s="202" t="s">
        <v>236</v>
      </c>
      <c r="K1391" s="203"/>
      <c r="L1391" s="203"/>
      <c r="M1391" s="203"/>
      <c r="N1391" s="203"/>
      <c r="O1391" s="203"/>
      <c r="P1391" s="204"/>
      <c r="Q1391" s="205"/>
      <c r="R1391" s="198" t="s">
        <v>236</v>
      </c>
      <c r="S1391" s="206" t="str">
        <f t="shared" ca="1" si="66"/>
        <v/>
      </c>
      <c r="T1391" s="206" t="str">
        <f ca="1">IF(B1391="","",IF(ISERROR(MATCH($J1391,[3]SorP!$B$1:$B$6230,0)),"",INDIRECT("'SorP'!$A$"&amp;MATCH($J1391,[3]SorP!$B$1:$B$6230,0))))</f>
        <v/>
      </c>
      <c r="U1391" s="207"/>
      <c r="V1391" s="208" t="e">
        <f>IF(C1391="",NA(),IF(OR(C1391="Smelter not listed",C1391="Smelter not yet identified"),MATCH($B1391&amp;$D1391,'[3]Smelter Look-up'!$J:$J,0),MATCH($B1391&amp;$C1391,'[3]Smelter Look-up'!$J:$J,0)))</f>
        <v>#N/A</v>
      </c>
      <c r="X1391" s="83">
        <f t="shared" si="64"/>
        <v>0</v>
      </c>
      <c r="AB1391" s="84" t="str">
        <f t="shared" si="65"/>
        <v/>
      </c>
    </row>
    <row r="1392" spans="1:28" s="83" customFormat="1" ht="20.25" customHeight="1">
      <c r="A1392" s="206"/>
      <c r="B1392" s="198" t="s">
        <v>236</v>
      </c>
      <c r="C1392" s="199" t="s">
        <v>236</v>
      </c>
      <c r="D1392" s="200"/>
      <c r="E1392" s="198" t="s">
        <v>236</v>
      </c>
      <c r="F1392" s="198" t="s">
        <v>236</v>
      </c>
      <c r="G1392" s="198" t="s">
        <v>236</v>
      </c>
      <c r="H1392" s="201" t="s">
        <v>236</v>
      </c>
      <c r="I1392" s="202" t="s">
        <v>236</v>
      </c>
      <c r="J1392" s="202" t="s">
        <v>236</v>
      </c>
      <c r="K1392" s="203"/>
      <c r="L1392" s="203"/>
      <c r="M1392" s="203"/>
      <c r="N1392" s="203"/>
      <c r="O1392" s="203"/>
      <c r="P1392" s="204"/>
      <c r="Q1392" s="205"/>
      <c r="R1392" s="198" t="s">
        <v>236</v>
      </c>
      <c r="S1392" s="206" t="str">
        <f t="shared" ca="1" si="66"/>
        <v/>
      </c>
      <c r="T1392" s="206" t="str">
        <f ca="1">IF(B1392="","",IF(ISERROR(MATCH($J1392,[3]SorP!$B$1:$B$6230,0)),"",INDIRECT("'SorP'!$A$"&amp;MATCH($J1392,[3]SorP!$B$1:$B$6230,0))))</f>
        <v/>
      </c>
      <c r="U1392" s="207"/>
      <c r="V1392" s="208" t="e">
        <f>IF(C1392="",NA(),IF(OR(C1392="Smelter not listed",C1392="Smelter not yet identified"),MATCH($B1392&amp;$D1392,'[3]Smelter Look-up'!$J:$J,0),MATCH($B1392&amp;$C1392,'[3]Smelter Look-up'!$J:$J,0)))</f>
        <v>#N/A</v>
      </c>
      <c r="X1392" s="83">
        <f t="shared" si="64"/>
        <v>0</v>
      </c>
      <c r="AB1392" s="84" t="str">
        <f t="shared" si="65"/>
        <v/>
      </c>
    </row>
    <row r="1393" spans="1:28" s="83" customFormat="1" ht="20.25" customHeight="1">
      <c r="A1393" s="206"/>
      <c r="B1393" s="198" t="s">
        <v>236</v>
      </c>
      <c r="C1393" s="199" t="s">
        <v>236</v>
      </c>
      <c r="D1393" s="200"/>
      <c r="E1393" s="198" t="s">
        <v>236</v>
      </c>
      <c r="F1393" s="198" t="s">
        <v>236</v>
      </c>
      <c r="G1393" s="198" t="s">
        <v>236</v>
      </c>
      <c r="H1393" s="201" t="s">
        <v>236</v>
      </c>
      <c r="I1393" s="202" t="s">
        <v>236</v>
      </c>
      <c r="J1393" s="202" t="s">
        <v>236</v>
      </c>
      <c r="K1393" s="203"/>
      <c r="L1393" s="203"/>
      <c r="M1393" s="203"/>
      <c r="N1393" s="203"/>
      <c r="O1393" s="203"/>
      <c r="P1393" s="204"/>
      <c r="Q1393" s="205"/>
      <c r="R1393" s="198" t="s">
        <v>236</v>
      </c>
      <c r="S1393" s="206" t="str">
        <f t="shared" ca="1" si="66"/>
        <v/>
      </c>
      <c r="T1393" s="206" t="str">
        <f ca="1">IF(B1393="","",IF(ISERROR(MATCH($J1393,[3]SorP!$B$1:$B$6230,0)),"",INDIRECT("'SorP'!$A$"&amp;MATCH($J1393,[3]SorP!$B$1:$B$6230,0))))</f>
        <v/>
      </c>
      <c r="U1393" s="207"/>
      <c r="V1393" s="208" t="e">
        <f>IF(C1393="",NA(),IF(OR(C1393="Smelter not listed",C1393="Smelter not yet identified"),MATCH($B1393&amp;$D1393,'[3]Smelter Look-up'!$J:$J,0),MATCH($B1393&amp;$C1393,'[3]Smelter Look-up'!$J:$J,0)))</f>
        <v>#N/A</v>
      </c>
      <c r="X1393" s="83">
        <f t="shared" si="64"/>
        <v>0</v>
      </c>
      <c r="AB1393" s="84" t="str">
        <f t="shared" si="65"/>
        <v/>
      </c>
    </row>
    <row r="1394" spans="1:28" s="83" customFormat="1" ht="20.25" customHeight="1">
      <c r="A1394" s="206"/>
      <c r="B1394" s="198" t="s">
        <v>236</v>
      </c>
      <c r="C1394" s="199" t="s">
        <v>236</v>
      </c>
      <c r="D1394" s="200"/>
      <c r="E1394" s="198" t="s">
        <v>236</v>
      </c>
      <c r="F1394" s="198" t="s">
        <v>236</v>
      </c>
      <c r="G1394" s="198" t="s">
        <v>236</v>
      </c>
      <c r="H1394" s="201" t="s">
        <v>236</v>
      </c>
      <c r="I1394" s="202" t="s">
        <v>236</v>
      </c>
      <c r="J1394" s="202" t="s">
        <v>236</v>
      </c>
      <c r="K1394" s="203"/>
      <c r="L1394" s="203"/>
      <c r="M1394" s="203"/>
      <c r="N1394" s="203"/>
      <c r="O1394" s="203"/>
      <c r="P1394" s="204"/>
      <c r="Q1394" s="205"/>
      <c r="R1394" s="198" t="s">
        <v>236</v>
      </c>
      <c r="S1394" s="206" t="str">
        <f t="shared" ca="1" si="66"/>
        <v/>
      </c>
      <c r="T1394" s="206" t="str">
        <f ca="1">IF(B1394="","",IF(ISERROR(MATCH($J1394,[3]SorP!$B$1:$B$6230,0)),"",INDIRECT("'SorP'!$A$"&amp;MATCH($J1394,[3]SorP!$B$1:$B$6230,0))))</f>
        <v/>
      </c>
      <c r="U1394" s="207"/>
      <c r="V1394" s="208" t="e">
        <f>IF(C1394="",NA(),IF(OR(C1394="Smelter not listed",C1394="Smelter not yet identified"),MATCH($B1394&amp;$D1394,'[3]Smelter Look-up'!$J:$J,0),MATCH($B1394&amp;$C1394,'[3]Smelter Look-up'!$J:$J,0)))</f>
        <v>#N/A</v>
      </c>
      <c r="X1394" s="83">
        <f t="shared" si="64"/>
        <v>0</v>
      </c>
      <c r="AB1394" s="84" t="str">
        <f t="shared" si="65"/>
        <v/>
      </c>
    </row>
    <row r="1395" spans="1:28" s="83" customFormat="1" ht="20.25" customHeight="1">
      <c r="A1395" s="206"/>
      <c r="B1395" s="198" t="s">
        <v>236</v>
      </c>
      <c r="C1395" s="199" t="s">
        <v>236</v>
      </c>
      <c r="D1395" s="200"/>
      <c r="E1395" s="198" t="s">
        <v>236</v>
      </c>
      <c r="F1395" s="198" t="s">
        <v>236</v>
      </c>
      <c r="G1395" s="198" t="s">
        <v>236</v>
      </c>
      <c r="H1395" s="201" t="s">
        <v>236</v>
      </c>
      <c r="I1395" s="202" t="s">
        <v>236</v>
      </c>
      <c r="J1395" s="202" t="s">
        <v>236</v>
      </c>
      <c r="K1395" s="203"/>
      <c r="L1395" s="203"/>
      <c r="M1395" s="203"/>
      <c r="N1395" s="203"/>
      <c r="O1395" s="203"/>
      <c r="P1395" s="204"/>
      <c r="Q1395" s="205"/>
      <c r="R1395" s="198" t="s">
        <v>236</v>
      </c>
      <c r="S1395" s="206" t="str">
        <f t="shared" ca="1" si="66"/>
        <v/>
      </c>
      <c r="T1395" s="206" t="str">
        <f ca="1">IF(B1395="","",IF(ISERROR(MATCH($J1395,[3]SorP!$B$1:$B$6230,0)),"",INDIRECT("'SorP'!$A$"&amp;MATCH($J1395,[3]SorP!$B$1:$B$6230,0))))</f>
        <v/>
      </c>
      <c r="U1395" s="207"/>
      <c r="V1395" s="208" t="e">
        <f>IF(C1395="",NA(),IF(OR(C1395="Smelter not listed",C1395="Smelter not yet identified"),MATCH($B1395&amp;$D1395,'[3]Smelter Look-up'!$J:$J,0),MATCH($B1395&amp;$C1395,'[3]Smelter Look-up'!$J:$J,0)))</f>
        <v>#N/A</v>
      </c>
      <c r="X1395" s="83">
        <f t="shared" si="64"/>
        <v>0</v>
      </c>
      <c r="AB1395" s="84" t="str">
        <f t="shared" si="65"/>
        <v/>
      </c>
    </row>
    <row r="1396" spans="1:28" s="83" customFormat="1" ht="20.25" customHeight="1">
      <c r="A1396" s="206"/>
      <c r="B1396" s="198" t="s">
        <v>236</v>
      </c>
      <c r="C1396" s="199" t="s">
        <v>236</v>
      </c>
      <c r="D1396" s="200"/>
      <c r="E1396" s="198" t="s">
        <v>236</v>
      </c>
      <c r="F1396" s="198" t="s">
        <v>236</v>
      </c>
      <c r="G1396" s="198" t="s">
        <v>236</v>
      </c>
      <c r="H1396" s="201" t="s">
        <v>236</v>
      </c>
      <c r="I1396" s="202" t="s">
        <v>236</v>
      </c>
      <c r="J1396" s="202" t="s">
        <v>236</v>
      </c>
      <c r="K1396" s="203"/>
      <c r="L1396" s="203"/>
      <c r="M1396" s="203"/>
      <c r="N1396" s="203"/>
      <c r="O1396" s="203"/>
      <c r="P1396" s="204"/>
      <c r="Q1396" s="205"/>
      <c r="R1396" s="198" t="s">
        <v>236</v>
      </c>
      <c r="S1396" s="206" t="str">
        <f t="shared" ca="1" si="66"/>
        <v/>
      </c>
      <c r="T1396" s="206" t="str">
        <f ca="1">IF(B1396="","",IF(ISERROR(MATCH($J1396,[3]SorP!$B$1:$B$6230,0)),"",INDIRECT("'SorP'!$A$"&amp;MATCH($J1396,[3]SorP!$B$1:$B$6230,0))))</f>
        <v/>
      </c>
      <c r="U1396" s="207"/>
      <c r="V1396" s="208" t="e">
        <f>IF(C1396="",NA(),IF(OR(C1396="Smelter not listed",C1396="Smelter not yet identified"),MATCH($B1396&amp;$D1396,'[3]Smelter Look-up'!$J:$J,0),MATCH($B1396&amp;$C1396,'[3]Smelter Look-up'!$J:$J,0)))</f>
        <v>#N/A</v>
      </c>
      <c r="X1396" s="83">
        <f t="shared" si="64"/>
        <v>0</v>
      </c>
      <c r="AB1396" s="84" t="str">
        <f t="shared" si="65"/>
        <v/>
      </c>
    </row>
    <row r="1397" spans="1:28" s="83" customFormat="1" ht="20.25" customHeight="1">
      <c r="A1397" s="206"/>
      <c r="B1397" s="198" t="s">
        <v>236</v>
      </c>
      <c r="C1397" s="199" t="s">
        <v>236</v>
      </c>
      <c r="D1397" s="200"/>
      <c r="E1397" s="198" t="s">
        <v>236</v>
      </c>
      <c r="F1397" s="198" t="s">
        <v>236</v>
      </c>
      <c r="G1397" s="198" t="s">
        <v>236</v>
      </c>
      <c r="H1397" s="201" t="s">
        <v>236</v>
      </c>
      <c r="I1397" s="202" t="s">
        <v>236</v>
      </c>
      <c r="J1397" s="202" t="s">
        <v>236</v>
      </c>
      <c r="K1397" s="203"/>
      <c r="L1397" s="203"/>
      <c r="M1397" s="203"/>
      <c r="N1397" s="203"/>
      <c r="O1397" s="203"/>
      <c r="P1397" s="204"/>
      <c r="Q1397" s="205"/>
      <c r="R1397" s="198" t="s">
        <v>236</v>
      </c>
      <c r="S1397" s="206" t="str">
        <f t="shared" ca="1" si="66"/>
        <v/>
      </c>
      <c r="T1397" s="206" t="str">
        <f ca="1">IF(B1397="","",IF(ISERROR(MATCH($J1397,[3]SorP!$B$1:$B$6230,0)),"",INDIRECT("'SorP'!$A$"&amp;MATCH($J1397,[3]SorP!$B$1:$B$6230,0))))</f>
        <v/>
      </c>
      <c r="U1397" s="207"/>
      <c r="V1397" s="208" t="e">
        <f>IF(C1397="",NA(),IF(OR(C1397="Smelter not listed",C1397="Smelter not yet identified"),MATCH($B1397&amp;$D1397,'[3]Smelter Look-up'!$J:$J,0),MATCH($B1397&amp;$C1397,'[3]Smelter Look-up'!$J:$J,0)))</f>
        <v>#N/A</v>
      </c>
      <c r="X1397" s="83">
        <f t="shared" si="64"/>
        <v>0</v>
      </c>
      <c r="AB1397" s="84" t="str">
        <f t="shared" si="65"/>
        <v/>
      </c>
    </row>
    <row r="1398" spans="1:28" s="83" customFormat="1" ht="20.25" customHeight="1">
      <c r="A1398" s="206"/>
      <c r="B1398" s="198" t="s">
        <v>236</v>
      </c>
      <c r="C1398" s="199" t="s">
        <v>236</v>
      </c>
      <c r="D1398" s="200"/>
      <c r="E1398" s="198" t="s">
        <v>236</v>
      </c>
      <c r="F1398" s="198" t="s">
        <v>236</v>
      </c>
      <c r="G1398" s="198" t="s">
        <v>236</v>
      </c>
      <c r="H1398" s="201" t="s">
        <v>236</v>
      </c>
      <c r="I1398" s="202" t="s">
        <v>236</v>
      </c>
      <c r="J1398" s="202" t="s">
        <v>236</v>
      </c>
      <c r="K1398" s="203"/>
      <c r="L1398" s="203"/>
      <c r="M1398" s="203"/>
      <c r="N1398" s="203"/>
      <c r="O1398" s="203"/>
      <c r="P1398" s="204"/>
      <c r="Q1398" s="205"/>
      <c r="R1398" s="198" t="s">
        <v>236</v>
      </c>
      <c r="S1398" s="206" t="str">
        <f t="shared" ca="1" si="66"/>
        <v/>
      </c>
      <c r="T1398" s="206" t="str">
        <f ca="1">IF(B1398="","",IF(ISERROR(MATCH($J1398,[3]SorP!$B$1:$B$6230,0)),"",INDIRECT("'SorP'!$A$"&amp;MATCH($J1398,[3]SorP!$B$1:$B$6230,0))))</f>
        <v/>
      </c>
      <c r="U1398" s="207"/>
      <c r="V1398" s="208" t="e">
        <f>IF(C1398="",NA(),IF(OR(C1398="Smelter not listed",C1398="Smelter not yet identified"),MATCH($B1398&amp;$D1398,'[3]Smelter Look-up'!$J:$J,0),MATCH($B1398&amp;$C1398,'[3]Smelter Look-up'!$J:$J,0)))</f>
        <v>#N/A</v>
      </c>
      <c r="X1398" s="83">
        <f t="shared" si="64"/>
        <v>0</v>
      </c>
      <c r="AB1398" s="84" t="str">
        <f t="shared" si="65"/>
        <v/>
      </c>
    </row>
    <row r="1399" spans="1:28" s="83" customFormat="1" ht="20.25" customHeight="1">
      <c r="A1399" s="206"/>
      <c r="B1399" s="198" t="s">
        <v>236</v>
      </c>
      <c r="C1399" s="199" t="s">
        <v>236</v>
      </c>
      <c r="D1399" s="200"/>
      <c r="E1399" s="198" t="s">
        <v>236</v>
      </c>
      <c r="F1399" s="198" t="s">
        <v>236</v>
      </c>
      <c r="G1399" s="198" t="s">
        <v>236</v>
      </c>
      <c r="H1399" s="201" t="s">
        <v>236</v>
      </c>
      <c r="I1399" s="202" t="s">
        <v>236</v>
      </c>
      <c r="J1399" s="202" t="s">
        <v>236</v>
      </c>
      <c r="K1399" s="203"/>
      <c r="L1399" s="203"/>
      <c r="M1399" s="203"/>
      <c r="N1399" s="203"/>
      <c r="O1399" s="203"/>
      <c r="P1399" s="204"/>
      <c r="Q1399" s="205"/>
      <c r="R1399" s="198" t="s">
        <v>236</v>
      </c>
      <c r="S1399" s="206" t="str">
        <f t="shared" ca="1" si="66"/>
        <v/>
      </c>
      <c r="T1399" s="206" t="str">
        <f ca="1">IF(B1399="","",IF(ISERROR(MATCH($J1399,[3]SorP!$B$1:$B$6230,0)),"",INDIRECT("'SorP'!$A$"&amp;MATCH($J1399,[3]SorP!$B$1:$B$6230,0))))</f>
        <v/>
      </c>
      <c r="U1399" s="207"/>
      <c r="V1399" s="208" t="e">
        <f>IF(C1399="",NA(),IF(OR(C1399="Smelter not listed",C1399="Smelter not yet identified"),MATCH($B1399&amp;$D1399,'[3]Smelter Look-up'!$J:$J,0),MATCH($B1399&amp;$C1399,'[3]Smelter Look-up'!$J:$J,0)))</f>
        <v>#N/A</v>
      </c>
      <c r="X1399" s="83">
        <f t="shared" si="64"/>
        <v>0</v>
      </c>
      <c r="AB1399" s="84" t="str">
        <f t="shared" si="65"/>
        <v/>
      </c>
    </row>
    <row r="1400" spans="1:28" s="83" customFormat="1" ht="20.25" customHeight="1">
      <c r="A1400" s="206"/>
      <c r="B1400" s="198" t="s">
        <v>236</v>
      </c>
      <c r="C1400" s="199" t="s">
        <v>236</v>
      </c>
      <c r="D1400" s="200"/>
      <c r="E1400" s="198" t="s">
        <v>236</v>
      </c>
      <c r="F1400" s="198" t="s">
        <v>236</v>
      </c>
      <c r="G1400" s="198" t="s">
        <v>236</v>
      </c>
      <c r="H1400" s="201" t="s">
        <v>236</v>
      </c>
      <c r="I1400" s="202" t="s">
        <v>236</v>
      </c>
      <c r="J1400" s="202" t="s">
        <v>236</v>
      </c>
      <c r="K1400" s="203"/>
      <c r="L1400" s="203"/>
      <c r="M1400" s="203"/>
      <c r="N1400" s="203"/>
      <c r="O1400" s="203"/>
      <c r="P1400" s="204"/>
      <c r="Q1400" s="205"/>
      <c r="R1400" s="198" t="s">
        <v>236</v>
      </c>
      <c r="S1400" s="206" t="str">
        <f t="shared" ca="1" si="66"/>
        <v/>
      </c>
      <c r="T1400" s="206" t="str">
        <f ca="1">IF(B1400="","",IF(ISERROR(MATCH($J1400,[3]SorP!$B$1:$B$6230,0)),"",INDIRECT("'SorP'!$A$"&amp;MATCH($J1400,[3]SorP!$B$1:$B$6230,0))))</f>
        <v/>
      </c>
      <c r="U1400" s="207"/>
      <c r="V1400" s="208" t="e">
        <f>IF(C1400="",NA(),IF(OR(C1400="Smelter not listed",C1400="Smelter not yet identified"),MATCH($B1400&amp;$D1400,'[3]Smelter Look-up'!$J:$J,0),MATCH($B1400&amp;$C1400,'[3]Smelter Look-up'!$J:$J,0)))</f>
        <v>#N/A</v>
      </c>
      <c r="X1400" s="83">
        <f t="shared" si="64"/>
        <v>0</v>
      </c>
      <c r="AB1400" s="84" t="str">
        <f t="shared" si="65"/>
        <v/>
      </c>
    </row>
    <row r="1401" spans="1:28" s="83" customFormat="1" ht="20.25" customHeight="1">
      <c r="A1401" s="206"/>
      <c r="B1401" s="198" t="s">
        <v>236</v>
      </c>
      <c r="C1401" s="199" t="s">
        <v>236</v>
      </c>
      <c r="D1401" s="200"/>
      <c r="E1401" s="198" t="s">
        <v>236</v>
      </c>
      <c r="F1401" s="198" t="s">
        <v>236</v>
      </c>
      <c r="G1401" s="198" t="s">
        <v>236</v>
      </c>
      <c r="H1401" s="201" t="s">
        <v>236</v>
      </c>
      <c r="I1401" s="202" t="s">
        <v>236</v>
      </c>
      <c r="J1401" s="202" t="s">
        <v>236</v>
      </c>
      <c r="K1401" s="203"/>
      <c r="L1401" s="203"/>
      <c r="M1401" s="203"/>
      <c r="N1401" s="203"/>
      <c r="O1401" s="203"/>
      <c r="P1401" s="204"/>
      <c r="Q1401" s="205"/>
      <c r="R1401" s="198" t="s">
        <v>236</v>
      </c>
      <c r="S1401" s="206" t="str">
        <f t="shared" ca="1" si="66"/>
        <v/>
      </c>
      <c r="T1401" s="206" t="str">
        <f ca="1">IF(B1401="","",IF(ISERROR(MATCH($J1401,[3]SorP!$B$1:$B$6230,0)),"",INDIRECT("'SorP'!$A$"&amp;MATCH($J1401,[3]SorP!$B$1:$B$6230,0))))</f>
        <v/>
      </c>
      <c r="U1401" s="207"/>
      <c r="V1401" s="208" t="e">
        <f>IF(C1401="",NA(),IF(OR(C1401="Smelter not listed",C1401="Smelter not yet identified"),MATCH($B1401&amp;$D1401,'[3]Smelter Look-up'!$J:$J,0),MATCH($B1401&amp;$C1401,'[3]Smelter Look-up'!$J:$J,0)))</f>
        <v>#N/A</v>
      </c>
      <c r="X1401" s="83">
        <f t="shared" si="64"/>
        <v>0</v>
      </c>
      <c r="AB1401" s="84" t="str">
        <f t="shared" si="65"/>
        <v/>
      </c>
    </row>
    <row r="1402" spans="1:28" s="83" customFormat="1" ht="20.25" customHeight="1">
      <c r="A1402" s="206"/>
      <c r="B1402" s="198" t="s">
        <v>236</v>
      </c>
      <c r="C1402" s="199" t="s">
        <v>236</v>
      </c>
      <c r="D1402" s="200"/>
      <c r="E1402" s="198" t="s">
        <v>236</v>
      </c>
      <c r="F1402" s="198" t="s">
        <v>236</v>
      </c>
      <c r="G1402" s="198" t="s">
        <v>236</v>
      </c>
      <c r="H1402" s="201" t="s">
        <v>236</v>
      </c>
      <c r="I1402" s="202" t="s">
        <v>236</v>
      </c>
      <c r="J1402" s="202" t="s">
        <v>236</v>
      </c>
      <c r="K1402" s="203"/>
      <c r="L1402" s="203"/>
      <c r="M1402" s="203"/>
      <c r="N1402" s="203"/>
      <c r="O1402" s="203"/>
      <c r="P1402" s="204"/>
      <c r="Q1402" s="205"/>
      <c r="R1402" s="198" t="s">
        <v>236</v>
      </c>
      <c r="S1402" s="206" t="str">
        <f t="shared" ca="1" si="66"/>
        <v/>
      </c>
      <c r="T1402" s="206" t="str">
        <f ca="1">IF(B1402="","",IF(ISERROR(MATCH($J1402,[3]SorP!$B$1:$B$6230,0)),"",INDIRECT("'SorP'!$A$"&amp;MATCH($J1402,[3]SorP!$B$1:$B$6230,0))))</f>
        <v/>
      </c>
      <c r="U1402" s="207"/>
      <c r="V1402" s="208" t="e">
        <f>IF(C1402="",NA(),IF(OR(C1402="Smelter not listed",C1402="Smelter not yet identified"),MATCH($B1402&amp;$D1402,'[3]Smelter Look-up'!$J:$J,0),MATCH($B1402&amp;$C1402,'[3]Smelter Look-up'!$J:$J,0)))</f>
        <v>#N/A</v>
      </c>
      <c r="X1402" s="83">
        <f t="shared" si="64"/>
        <v>0</v>
      </c>
      <c r="AB1402" s="84" t="str">
        <f t="shared" si="65"/>
        <v/>
      </c>
    </row>
    <row r="1403" spans="1:28" s="83" customFormat="1" ht="20.25" customHeight="1">
      <c r="A1403" s="206"/>
      <c r="B1403" s="198" t="s">
        <v>236</v>
      </c>
      <c r="C1403" s="199" t="s">
        <v>236</v>
      </c>
      <c r="D1403" s="200"/>
      <c r="E1403" s="198" t="s">
        <v>236</v>
      </c>
      <c r="F1403" s="198" t="s">
        <v>236</v>
      </c>
      <c r="G1403" s="198" t="s">
        <v>236</v>
      </c>
      <c r="H1403" s="201" t="s">
        <v>236</v>
      </c>
      <c r="I1403" s="202" t="s">
        <v>236</v>
      </c>
      <c r="J1403" s="202" t="s">
        <v>236</v>
      </c>
      <c r="K1403" s="203"/>
      <c r="L1403" s="203"/>
      <c r="M1403" s="203"/>
      <c r="N1403" s="203"/>
      <c r="O1403" s="203"/>
      <c r="P1403" s="204"/>
      <c r="Q1403" s="205"/>
      <c r="R1403" s="198" t="s">
        <v>236</v>
      </c>
      <c r="S1403" s="206" t="str">
        <f t="shared" ca="1" si="66"/>
        <v/>
      </c>
      <c r="T1403" s="206" t="str">
        <f ca="1">IF(B1403="","",IF(ISERROR(MATCH($J1403,[3]SorP!$B$1:$B$6230,0)),"",INDIRECT("'SorP'!$A$"&amp;MATCH($J1403,[3]SorP!$B$1:$B$6230,0))))</f>
        <v/>
      </c>
      <c r="U1403" s="207"/>
      <c r="V1403" s="208" t="e">
        <f>IF(C1403="",NA(),IF(OR(C1403="Smelter not listed",C1403="Smelter not yet identified"),MATCH($B1403&amp;$D1403,'[3]Smelter Look-up'!$J:$J,0),MATCH($B1403&amp;$C1403,'[3]Smelter Look-up'!$J:$J,0)))</f>
        <v>#N/A</v>
      </c>
      <c r="X1403" s="83">
        <f t="shared" si="64"/>
        <v>0</v>
      </c>
      <c r="AB1403" s="84" t="str">
        <f t="shared" si="65"/>
        <v/>
      </c>
    </row>
    <row r="1404" spans="1:28" s="83" customFormat="1" ht="20.25" customHeight="1">
      <c r="A1404" s="206"/>
      <c r="B1404" s="198" t="s">
        <v>236</v>
      </c>
      <c r="C1404" s="199" t="s">
        <v>236</v>
      </c>
      <c r="D1404" s="200"/>
      <c r="E1404" s="198" t="s">
        <v>236</v>
      </c>
      <c r="F1404" s="198" t="s">
        <v>236</v>
      </c>
      <c r="G1404" s="198" t="s">
        <v>236</v>
      </c>
      <c r="H1404" s="201" t="s">
        <v>236</v>
      </c>
      <c r="I1404" s="202" t="s">
        <v>236</v>
      </c>
      <c r="J1404" s="202" t="s">
        <v>236</v>
      </c>
      <c r="K1404" s="203"/>
      <c r="L1404" s="203"/>
      <c r="M1404" s="203"/>
      <c r="N1404" s="203"/>
      <c r="O1404" s="203"/>
      <c r="P1404" s="204"/>
      <c r="Q1404" s="205"/>
      <c r="R1404" s="198" t="s">
        <v>236</v>
      </c>
      <c r="S1404" s="206" t="str">
        <f t="shared" ca="1" si="66"/>
        <v/>
      </c>
      <c r="T1404" s="206" t="str">
        <f ca="1">IF(B1404="","",IF(ISERROR(MATCH($J1404,[3]SorP!$B$1:$B$6230,0)),"",INDIRECT("'SorP'!$A$"&amp;MATCH($J1404,[3]SorP!$B$1:$B$6230,0))))</f>
        <v/>
      </c>
      <c r="U1404" s="207"/>
      <c r="V1404" s="208" t="e">
        <f>IF(C1404="",NA(),IF(OR(C1404="Smelter not listed",C1404="Smelter not yet identified"),MATCH($B1404&amp;$D1404,'[3]Smelter Look-up'!$J:$J,0),MATCH($B1404&amp;$C1404,'[3]Smelter Look-up'!$J:$J,0)))</f>
        <v>#N/A</v>
      </c>
      <c r="X1404" s="83">
        <f t="shared" si="64"/>
        <v>0</v>
      </c>
      <c r="AB1404" s="84" t="str">
        <f t="shared" si="65"/>
        <v/>
      </c>
    </row>
    <row r="1405" spans="1:28" s="83" customFormat="1" ht="20.25" customHeight="1">
      <c r="A1405" s="206"/>
      <c r="B1405" s="198" t="s">
        <v>236</v>
      </c>
      <c r="C1405" s="199" t="s">
        <v>236</v>
      </c>
      <c r="D1405" s="200"/>
      <c r="E1405" s="198" t="s">
        <v>236</v>
      </c>
      <c r="F1405" s="198" t="s">
        <v>236</v>
      </c>
      <c r="G1405" s="198" t="s">
        <v>236</v>
      </c>
      <c r="H1405" s="201" t="s">
        <v>236</v>
      </c>
      <c r="I1405" s="202" t="s">
        <v>236</v>
      </c>
      <c r="J1405" s="202" t="s">
        <v>236</v>
      </c>
      <c r="K1405" s="203"/>
      <c r="L1405" s="203"/>
      <c r="M1405" s="203"/>
      <c r="N1405" s="203"/>
      <c r="O1405" s="203"/>
      <c r="P1405" s="204"/>
      <c r="Q1405" s="205"/>
      <c r="R1405" s="198" t="s">
        <v>236</v>
      </c>
      <c r="S1405" s="206" t="str">
        <f t="shared" ca="1" si="66"/>
        <v/>
      </c>
      <c r="T1405" s="206" t="str">
        <f ca="1">IF(B1405="","",IF(ISERROR(MATCH($J1405,[3]SorP!$B$1:$B$6230,0)),"",INDIRECT("'SorP'!$A$"&amp;MATCH($J1405,[3]SorP!$B$1:$B$6230,0))))</f>
        <v/>
      </c>
      <c r="U1405" s="207"/>
      <c r="V1405" s="208" t="e">
        <f>IF(C1405="",NA(),IF(OR(C1405="Smelter not listed",C1405="Smelter not yet identified"),MATCH($B1405&amp;$D1405,'[3]Smelter Look-up'!$J:$J,0),MATCH($B1405&amp;$C1405,'[3]Smelter Look-up'!$J:$J,0)))</f>
        <v>#N/A</v>
      </c>
      <c r="X1405" s="83">
        <f t="shared" si="64"/>
        <v>0</v>
      </c>
      <c r="AB1405" s="84" t="str">
        <f t="shared" si="65"/>
        <v/>
      </c>
    </row>
    <row r="1406" spans="1:28" s="83" customFormat="1" ht="20.25" customHeight="1">
      <c r="A1406" s="206"/>
      <c r="B1406" s="198" t="s">
        <v>236</v>
      </c>
      <c r="C1406" s="199" t="s">
        <v>236</v>
      </c>
      <c r="D1406" s="200"/>
      <c r="E1406" s="198" t="s">
        <v>236</v>
      </c>
      <c r="F1406" s="198" t="s">
        <v>236</v>
      </c>
      <c r="G1406" s="198" t="s">
        <v>236</v>
      </c>
      <c r="H1406" s="201" t="s">
        <v>236</v>
      </c>
      <c r="I1406" s="202" t="s">
        <v>236</v>
      </c>
      <c r="J1406" s="202" t="s">
        <v>236</v>
      </c>
      <c r="K1406" s="203"/>
      <c r="L1406" s="203"/>
      <c r="M1406" s="203"/>
      <c r="N1406" s="203"/>
      <c r="O1406" s="203"/>
      <c r="P1406" s="204"/>
      <c r="Q1406" s="205"/>
      <c r="R1406" s="198" t="s">
        <v>236</v>
      </c>
      <c r="S1406" s="206" t="str">
        <f t="shared" ca="1" si="66"/>
        <v/>
      </c>
      <c r="T1406" s="206" t="str">
        <f ca="1">IF(B1406="","",IF(ISERROR(MATCH($J1406,[3]SorP!$B$1:$B$6230,0)),"",INDIRECT("'SorP'!$A$"&amp;MATCH($J1406,[3]SorP!$B$1:$B$6230,0))))</f>
        <v/>
      </c>
      <c r="U1406" s="207"/>
      <c r="V1406" s="208" t="e">
        <f>IF(C1406="",NA(),IF(OR(C1406="Smelter not listed",C1406="Smelter not yet identified"),MATCH($B1406&amp;$D1406,'[3]Smelter Look-up'!$J:$J,0),MATCH($B1406&amp;$C1406,'[3]Smelter Look-up'!$J:$J,0)))</f>
        <v>#N/A</v>
      </c>
      <c r="X1406" s="83">
        <f t="shared" si="64"/>
        <v>0</v>
      </c>
      <c r="AB1406" s="84" t="str">
        <f t="shared" si="65"/>
        <v/>
      </c>
    </row>
    <row r="1407" spans="1:28" s="83" customFormat="1" ht="20.25" customHeight="1">
      <c r="A1407" s="206"/>
      <c r="B1407" s="198" t="s">
        <v>236</v>
      </c>
      <c r="C1407" s="199" t="s">
        <v>236</v>
      </c>
      <c r="D1407" s="200"/>
      <c r="E1407" s="198" t="s">
        <v>236</v>
      </c>
      <c r="F1407" s="198" t="s">
        <v>236</v>
      </c>
      <c r="G1407" s="198" t="s">
        <v>236</v>
      </c>
      <c r="H1407" s="201" t="s">
        <v>236</v>
      </c>
      <c r="I1407" s="202" t="s">
        <v>236</v>
      </c>
      <c r="J1407" s="202" t="s">
        <v>236</v>
      </c>
      <c r="K1407" s="203"/>
      <c r="L1407" s="203"/>
      <c r="M1407" s="203"/>
      <c r="N1407" s="203"/>
      <c r="O1407" s="203"/>
      <c r="P1407" s="204"/>
      <c r="Q1407" s="205"/>
      <c r="R1407" s="198" t="s">
        <v>236</v>
      </c>
      <c r="S1407" s="206" t="str">
        <f t="shared" ca="1" si="66"/>
        <v/>
      </c>
      <c r="T1407" s="206" t="str">
        <f ca="1">IF(B1407="","",IF(ISERROR(MATCH($J1407,[3]SorP!$B$1:$B$6230,0)),"",INDIRECT("'SorP'!$A$"&amp;MATCH($J1407,[3]SorP!$B$1:$B$6230,0))))</f>
        <v/>
      </c>
      <c r="U1407" s="207"/>
      <c r="V1407" s="208" t="e">
        <f>IF(C1407="",NA(),IF(OR(C1407="Smelter not listed",C1407="Smelter not yet identified"),MATCH($B1407&amp;$D1407,'[3]Smelter Look-up'!$J:$J,0),MATCH($B1407&amp;$C1407,'[3]Smelter Look-up'!$J:$J,0)))</f>
        <v>#N/A</v>
      </c>
      <c r="X1407" s="83">
        <f t="shared" si="64"/>
        <v>0</v>
      </c>
      <c r="AB1407" s="84" t="str">
        <f t="shared" si="65"/>
        <v/>
      </c>
    </row>
    <row r="1408" spans="1:28" s="83" customFormat="1" ht="20.25" customHeight="1">
      <c r="A1408" s="206"/>
      <c r="B1408" s="198" t="s">
        <v>236</v>
      </c>
      <c r="C1408" s="199" t="s">
        <v>236</v>
      </c>
      <c r="D1408" s="200"/>
      <c r="E1408" s="198" t="s">
        <v>236</v>
      </c>
      <c r="F1408" s="198" t="s">
        <v>236</v>
      </c>
      <c r="G1408" s="198" t="s">
        <v>236</v>
      </c>
      <c r="H1408" s="201" t="s">
        <v>236</v>
      </c>
      <c r="I1408" s="202" t="s">
        <v>236</v>
      </c>
      <c r="J1408" s="202" t="s">
        <v>236</v>
      </c>
      <c r="K1408" s="203"/>
      <c r="L1408" s="203"/>
      <c r="M1408" s="203"/>
      <c r="N1408" s="203"/>
      <c r="O1408" s="203"/>
      <c r="P1408" s="204"/>
      <c r="Q1408" s="205"/>
      <c r="R1408" s="198" t="s">
        <v>236</v>
      </c>
      <c r="S1408" s="206" t="str">
        <f t="shared" ca="1" si="66"/>
        <v/>
      </c>
      <c r="T1408" s="206" t="str">
        <f ca="1">IF(B1408="","",IF(ISERROR(MATCH($J1408,[3]SorP!$B$1:$B$6230,0)),"",INDIRECT("'SorP'!$A$"&amp;MATCH($J1408,[3]SorP!$B$1:$B$6230,0))))</f>
        <v/>
      </c>
      <c r="U1408" s="207"/>
      <c r="V1408" s="208" t="e">
        <f>IF(C1408="",NA(),IF(OR(C1408="Smelter not listed",C1408="Smelter not yet identified"),MATCH($B1408&amp;$D1408,'[3]Smelter Look-up'!$J:$J,0),MATCH($B1408&amp;$C1408,'[3]Smelter Look-up'!$J:$J,0)))</f>
        <v>#N/A</v>
      </c>
      <c r="X1408" s="83">
        <f t="shared" si="64"/>
        <v>0</v>
      </c>
      <c r="AB1408" s="84" t="str">
        <f t="shared" si="65"/>
        <v/>
      </c>
    </row>
    <row r="1409" spans="1:28" s="83" customFormat="1" ht="20.25" customHeight="1">
      <c r="A1409" s="206"/>
      <c r="B1409" s="198" t="s">
        <v>236</v>
      </c>
      <c r="C1409" s="199" t="s">
        <v>236</v>
      </c>
      <c r="D1409" s="200"/>
      <c r="E1409" s="198" t="s">
        <v>236</v>
      </c>
      <c r="F1409" s="198" t="s">
        <v>236</v>
      </c>
      <c r="G1409" s="198" t="s">
        <v>236</v>
      </c>
      <c r="H1409" s="201" t="s">
        <v>236</v>
      </c>
      <c r="I1409" s="202" t="s">
        <v>236</v>
      </c>
      <c r="J1409" s="202" t="s">
        <v>236</v>
      </c>
      <c r="K1409" s="203"/>
      <c r="L1409" s="203"/>
      <c r="M1409" s="203"/>
      <c r="N1409" s="203"/>
      <c r="O1409" s="203"/>
      <c r="P1409" s="204"/>
      <c r="Q1409" s="205"/>
      <c r="R1409" s="198" t="s">
        <v>236</v>
      </c>
      <c r="S1409" s="206" t="str">
        <f t="shared" ca="1" si="66"/>
        <v/>
      </c>
      <c r="T1409" s="206" t="str">
        <f ca="1">IF(B1409="","",IF(ISERROR(MATCH($J1409,[3]SorP!$B$1:$B$6230,0)),"",INDIRECT("'SorP'!$A$"&amp;MATCH($J1409,[3]SorP!$B$1:$B$6230,0))))</f>
        <v/>
      </c>
      <c r="U1409" s="207"/>
      <c r="V1409" s="208" t="e">
        <f>IF(C1409="",NA(),IF(OR(C1409="Smelter not listed",C1409="Smelter not yet identified"),MATCH($B1409&amp;$D1409,'[3]Smelter Look-up'!$J:$J,0),MATCH($B1409&amp;$C1409,'[3]Smelter Look-up'!$J:$J,0)))</f>
        <v>#N/A</v>
      </c>
      <c r="X1409" s="83">
        <f t="shared" si="64"/>
        <v>0</v>
      </c>
      <c r="AB1409" s="84" t="str">
        <f t="shared" si="65"/>
        <v/>
      </c>
    </row>
    <row r="1410" spans="1:28" s="83" customFormat="1" ht="20.25" customHeight="1">
      <c r="A1410" s="206"/>
      <c r="B1410" s="198" t="s">
        <v>236</v>
      </c>
      <c r="C1410" s="199" t="s">
        <v>236</v>
      </c>
      <c r="D1410" s="200"/>
      <c r="E1410" s="198" t="s">
        <v>236</v>
      </c>
      <c r="F1410" s="198" t="s">
        <v>236</v>
      </c>
      <c r="G1410" s="198" t="s">
        <v>236</v>
      </c>
      <c r="H1410" s="201" t="s">
        <v>236</v>
      </c>
      <c r="I1410" s="202" t="s">
        <v>236</v>
      </c>
      <c r="J1410" s="202" t="s">
        <v>236</v>
      </c>
      <c r="K1410" s="203"/>
      <c r="L1410" s="203"/>
      <c r="M1410" s="203"/>
      <c r="N1410" s="203"/>
      <c r="O1410" s="203"/>
      <c r="P1410" s="204"/>
      <c r="Q1410" s="205"/>
      <c r="R1410" s="198" t="s">
        <v>236</v>
      </c>
      <c r="S1410" s="206" t="str">
        <f t="shared" ca="1" si="66"/>
        <v/>
      </c>
      <c r="T1410" s="206" t="str">
        <f ca="1">IF(B1410="","",IF(ISERROR(MATCH($J1410,[3]SorP!$B$1:$B$6230,0)),"",INDIRECT("'SorP'!$A$"&amp;MATCH($J1410,[3]SorP!$B$1:$B$6230,0))))</f>
        <v/>
      </c>
      <c r="U1410" s="207"/>
      <c r="V1410" s="208" t="e">
        <f>IF(C1410="",NA(),IF(OR(C1410="Smelter not listed",C1410="Smelter not yet identified"),MATCH($B1410&amp;$D1410,'[3]Smelter Look-up'!$J:$J,0),MATCH($B1410&amp;$C1410,'[3]Smelter Look-up'!$J:$J,0)))</f>
        <v>#N/A</v>
      </c>
      <c r="X1410" s="83">
        <f t="shared" si="64"/>
        <v>0</v>
      </c>
      <c r="AB1410" s="84" t="str">
        <f t="shared" si="65"/>
        <v/>
      </c>
    </row>
    <row r="1411" spans="1:28" s="83" customFormat="1" ht="20.25" customHeight="1">
      <c r="A1411" s="206"/>
      <c r="B1411" s="198" t="s">
        <v>236</v>
      </c>
      <c r="C1411" s="199" t="s">
        <v>236</v>
      </c>
      <c r="D1411" s="200"/>
      <c r="E1411" s="198" t="s">
        <v>236</v>
      </c>
      <c r="F1411" s="198" t="s">
        <v>236</v>
      </c>
      <c r="G1411" s="198" t="s">
        <v>236</v>
      </c>
      <c r="H1411" s="201" t="s">
        <v>236</v>
      </c>
      <c r="I1411" s="202" t="s">
        <v>236</v>
      </c>
      <c r="J1411" s="202" t="s">
        <v>236</v>
      </c>
      <c r="K1411" s="203"/>
      <c r="L1411" s="203"/>
      <c r="M1411" s="203"/>
      <c r="N1411" s="203"/>
      <c r="O1411" s="203"/>
      <c r="P1411" s="204"/>
      <c r="Q1411" s="205"/>
      <c r="R1411" s="198" t="s">
        <v>236</v>
      </c>
      <c r="S1411" s="206" t="str">
        <f t="shared" ca="1" si="66"/>
        <v/>
      </c>
      <c r="T1411" s="206" t="str">
        <f ca="1">IF(B1411="","",IF(ISERROR(MATCH($J1411,[3]SorP!$B$1:$B$6230,0)),"",INDIRECT("'SorP'!$A$"&amp;MATCH($J1411,[3]SorP!$B$1:$B$6230,0))))</f>
        <v/>
      </c>
      <c r="U1411" s="207"/>
      <c r="V1411" s="208" t="e">
        <f>IF(C1411="",NA(),IF(OR(C1411="Smelter not listed",C1411="Smelter not yet identified"),MATCH($B1411&amp;$D1411,'[3]Smelter Look-up'!$J:$J,0),MATCH($B1411&amp;$C1411,'[3]Smelter Look-up'!$J:$J,0)))</f>
        <v>#N/A</v>
      </c>
      <c r="X1411" s="83">
        <f t="shared" si="64"/>
        <v>0</v>
      </c>
      <c r="AB1411" s="84" t="str">
        <f t="shared" si="65"/>
        <v/>
      </c>
    </row>
    <row r="1412" spans="1:28" s="83" customFormat="1" ht="20.25" customHeight="1">
      <c r="A1412" s="206"/>
      <c r="B1412" s="198" t="s">
        <v>236</v>
      </c>
      <c r="C1412" s="199" t="s">
        <v>236</v>
      </c>
      <c r="D1412" s="200"/>
      <c r="E1412" s="198" t="s">
        <v>236</v>
      </c>
      <c r="F1412" s="198" t="s">
        <v>236</v>
      </c>
      <c r="G1412" s="198" t="s">
        <v>236</v>
      </c>
      <c r="H1412" s="201" t="s">
        <v>236</v>
      </c>
      <c r="I1412" s="202" t="s">
        <v>236</v>
      </c>
      <c r="J1412" s="202" t="s">
        <v>236</v>
      </c>
      <c r="K1412" s="203"/>
      <c r="L1412" s="203"/>
      <c r="M1412" s="203"/>
      <c r="N1412" s="203"/>
      <c r="O1412" s="203"/>
      <c r="P1412" s="204"/>
      <c r="Q1412" s="205"/>
      <c r="R1412" s="198" t="s">
        <v>236</v>
      </c>
      <c r="S1412" s="206" t="str">
        <f t="shared" ca="1" si="66"/>
        <v/>
      </c>
      <c r="T1412" s="206" t="str">
        <f ca="1">IF(B1412="","",IF(ISERROR(MATCH($J1412,[3]SorP!$B$1:$B$6230,0)),"",INDIRECT("'SorP'!$A$"&amp;MATCH($J1412,[3]SorP!$B$1:$B$6230,0))))</f>
        <v/>
      </c>
      <c r="U1412" s="207"/>
      <c r="V1412" s="208" t="e">
        <f>IF(C1412="",NA(),IF(OR(C1412="Smelter not listed",C1412="Smelter not yet identified"),MATCH($B1412&amp;$D1412,'[3]Smelter Look-up'!$J:$J,0),MATCH($B1412&amp;$C1412,'[3]Smelter Look-up'!$J:$J,0)))</f>
        <v>#N/A</v>
      </c>
      <c r="X1412" s="83">
        <f t="shared" si="64"/>
        <v>0</v>
      </c>
      <c r="AB1412" s="84" t="str">
        <f t="shared" si="65"/>
        <v/>
      </c>
    </row>
    <row r="1413" spans="1:28" s="83" customFormat="1" ht="20.25" customHeight="1">
      <c r="A1413" s="206"/>
      <c r="B1413" s="198" t="s">
        <v>236</v>
      </c>
      <c r="C1413" s="199" t="s">
        <v>236</v>
      </c>
      <c r="D1413" s="200"/>
      <c r="E1413" s="198" t="s">
        <v>236</v>
      </c>
      <c r="F1413" s="198" t="s">
        <v>236</v>
      </c>
      <c r="G1413" s="198" t="s">
        <v>236</v>
      </c>
      <c r="H1413" s="201" t="s">
        <v>236</v>
      </c>
      <c r="I1413" s="202" t="s">
        <v>236</v>
      </c>
      <c r="J1413" s="202" t="s">
        <v>236</v>
      </c>
      <c r="K1413" s="203"/>
      <c r="L1413" s="203"/>
      <c r="M1413" s="203"/>
      <c r="N1413" s="203"/>
      <c r="O1413" s="203"/>
      <c r="P1413" s="204"/>
      <c r="Q1413" s="205"/>
      <c r="R1413" s="198" t="s">
        <v>236</v>
      </c>
      <c r="S1413" s="206" t="str">
        <f t="shared" ca="1" si="66"/>
        <v/>
      </c>
      <c r="T1413" s="206" t="str">
        <f ca="1">IF(B1413="","",IF(ISERROR(MATCH($J1413,[3]SorP!$B$1:$B$6230,0)),"",INDIRECT("'SorP'!$A$"&amp;MATCH($J1413,[3]SorP!$B$1:$B$6230,0))))</f>
        <v/>
      </c>
      <c r="U1413" s="207"/>
      <c r="V1413" s="208" t="e">
        <f>IF(C1413="",NA(),IF(OR(C1413="Smelter not listed",C1413="Smelter not yet identified"),MATCH($B1413&amp;$D1413,'[3]Smelter Look-up'!$J:$J,0),MATCH($B1413&amp;$C1413,'[3]Smelter Look-up'!$J:$J,0)))</f>
        <v>#N/A</v>
      </c>
      <c r="X1413" s="83">
        <f t="shared" ref="X1413:X1476" si="67">IF(AND(C1413="Smelter not listed",OR(LEN(D1413)=0,LEN(E1413)=0)),1,0)</f>
        <v>0</v>
      </c>
      <c r="AB1413" s="84" t="str">
        <f t="shared" ref="AB1413:AB1476" si="68">B1413&amp;C1413</f>
        <v/>
      </c>
    </row>
    <row r="1414" spans="1:28" s="83" customFormat="1" ht="20.25" customHeight="1">
      <c r="A1414" s="206"/>
      <c r="B1414" s="198" t="s">
        <v>236</v>
      </c>
      <c r="C1414" s="199" t="s">
        <v>236</v>
      </c>
      <c r="D1414" s="200"/>
      <c r="E1414" s="198" t="s">
        <v>236</v>
      </c>
      <c r="F1414" s="198" t="s">
        <v>236</v>
      </c>
      <c r="G1414" s="198" t="s">
        <v>236</v>
      </c>
      <c r="H1414" s="201" t="s">
        <v>236</v>
      </c>
      <c r="I1414" s="202" t="s">
        <v>236</v>
      </c>
      <c r="J1414" s="202" t="s">
        <v>236</v>
      </c>
      <c r="K1414" s="203"/>
      <c r="L1414" s="203"/>
      <c r="M1414" s="203"/>
      <c r="N1414" s="203"/>
      <c r="O1414" s="203"/>
      <c r="P1414" s="204"/>
      <c r="Q1414" s="205"/>
      <c r="R1414" s="198" t="s">
        <v>236</v>
      </c>
      <c r="S1414" s="206" t="str">
        <f t="shared" ca="1" si="66"/>
        <v/>
      </c>
      <c r="T1414" s="206" t="str">
        <f ca="1">IF(B1414="","",IF(ISERROR(MATCH($J1414,[3]SorP!$B$1:$B$6230,0)),"",INDIRECT("'SorP'!$A$"&amp;MATCH($J1414,[3]SorP!$B$1:$B$6230,0))))</f>
        <v/>
      </c>
      <c r="U1414" s="207"/>
      <c r="V1414" s="208" t="e">
        <f>IF(C1414="",NA(),IF(OR(C1414="Smelter not listed",C1414="Smelter not yet identified"),MATCH($B1414&amp;$D1414,'[3]Smelter Look-up'!$J:$J,0),MATCH($B1414&amp;$C1414,'[3]Smelter Look-up'!$J:$J,0)))</f>
        <v>#N/A</v>
      </c>
      <c r="X1414" s="83">
        <f t="shared" si="67"/>
        <v>0</v>
      </c>
      <c r="AB1414" s="84" t="str">
        <f t="shared" si="68"/>
        <v/>
      </c>
    </row>
    <row r="1415" spans="1:28" s="83" customFormat="1" ht="20.25" customHeight="1">
      <c r="A1415" s="206"/>
      <c r="B1415" s="198" t="s">
        <v>236</v>
      </c>
      <c r="C1415" s="199" t="s">
        <v>236</v>
      </c>
      <c r="D1415" s="200"/>
      <c r="E1415" s="198" t="s">
        <v>236</v>
      </c>
      <c r="F1415" s="198" t="s">
        <v>236</v>
      </c>
      <c r="G1415" s="198" t="s">
        <v>236</v>
      </c>
      <c r="H1415" s="201" t="s">
        <v>236</v>
      </c>
      <c r="I1415" s="202" t="s">
        <v>236</v>
      </c>
      <c r="J1415" s="202" t="s">
        <v>236</v>
      </c>
      <c r="K1415" s="203"/>
      <c r="L1415" s="203"/>
      <c r="M1415" s="203"/>
      <c r="N1415" s="203"/>
      <c r="O1415" s="203"/>
      <c r="P1415" s="204"/>
      <c r="Q1415" s="205"/>
      <c r="R1415" s="198" t="s">
        <v>236</v>
      </c>
      <c r="S1415" s="206" t="str">
        <f t="shared" ca="1" si="66"/>
        <v/>
      </c>
      <c r="T1415" s="206" t="str">
        <f ca="1">IF(B1415="","",IF(ISERROR(MATCH($J1415,[3]SorP!$B$1:$B$6230,0)),"",INDIRECT("'SorP'!$A$"&amp;MATCH($J1415,[3]SorP!$B$1:$B$6230,0))))</f>
        <v/>
      </c>
      <c r="U1415" s="207"/>
      <c r="V1415" s="208" t="e">
        <f>IF(C1415="",NA(),IF(OR(C1415="Smelter not listed",C1415="Smelter not yet identified"),MATCH($B1415&amp;$D1415,'[3]Smelter Look-up'!$J:$J,0),MATCH($B1415&amp;$C1415,'[3]Smelter Look-up'!$J:$J,0)))</f>
        <v>#N/A</v>
      </c>
      <c r="X1415" s="83">
        <f t="shared" si="67"/>
        <v>0</v>
      </c>
      <c r="AB1415" s="84" t="str">
        <f t="shared" si="68"/>
        <v/>
      </c>
    </row>
    <row r="1416" spans="1:28" s="83" customFormat="1" ht="20.25" customHeight="1">
      <c r="A1416" s="206"/>
      <c r="B1416" s="198" t="s">
        <v>236</v>
      </c>
      <c r="C1416" s="199" t="s">
        <v>236</v>
      </c>
      <c r="D1416" s="200"/>
      <c r="E1416" s="198" t="s">
        <v>236</v>
      </c>
      <c r="F1416" s="198" t="s">
        <v>236</v>
      </c>
      <c r="G1416" s="198" t="s">
        <v>236</v>
      </c>
      <c r="H1416" s="201" t="s">
        <v>236</v>
      </c>
      <c r="I1416" s="202" t="s">
        <v>236</v>
      </c>
      <c r="J1416" s="202" t="s">
        <v>236</v>
      </c>
      <c r="K1416" s="203"/>
      <c r="L1416" s="203"/>
      <c r="M1416" s="203"/>
      <c r="N1416" s="203"/>
      <c r="O1416" s="203"/>
      <c r="P1416" s="204"/>
      <c r="Q1416" s="205"/>
      <c r="R1416" s="198" t="s">
        <v>236</v>
      </c>
      <c r="S1416" s="206" t="str">
        <f t="shared" ca="1" si="66"/>
        <v/>
      </c>
      <c r="T1416" s="206" t="str">
        <f ca="1">IF(B1416="","",IF(ISERROR(MATCH($J1416,[3]SorP!$B$1:$B$6230,0)),"",INDIRECT("'SorP'!$A$"&amp;MATCH($J1416,[3]SorP!$B$1:$B$6230,0))))</f>
        <v/>
      </c>
      <c r="U1416" s="207"/>
      <c r="V1416" s="208" t="e">
        <f>IF(C1416="",NA(),IF(OR(C1416="Smelter not listed",C1416="Smelter not yet identified"),MATCH($B1416&amp;$D1416,'[3]Smelter Look-up'!$J:$J,0),MATCH($B1416&amp;$C1416,'[3]Smelter Look-up'!$J:$J,0)))</f>
        <v>#N/A</v>
      </c>
      <c r="X1416" s="83">
        <f t="shared" si="67"/>
        <v>0</v>
      </c>
      <c r="AB1416" s="84" t="str">
        <f t="shared" si="68"/>
        <v/>
      </c>
    </row>
    <row r="1417" spans="1:28" s="83" customFormat="1" ht="20.25" customHeight="1">
      <c r="A1417" s="206"/>
      <c r="B1417" s="198" t="s">
        <v>236</v>
      </c>
      <c r="C1417" s="199" t="s">
        <v>236</v>
      </c>
      <c r="D1417" s="200"/>
      <c r="E1417" s="198" t="s">
        <v>236</v>
      </c>
      <c r="F1417" s="198" t="s">
        <v>236</v>
      </c>
      <c r="G1417" s="198" t="s">
        <v>236</v>
      </c>
      <c r="H1417" s="201" t="s">
        <v>236</v>
      </c>
      <c r="I1417" s="202" t="s">
        <v>236</v>
      </c>
      <c r="J1417" s="202" t="s">
        <v>236</v>
      </c>
      <c r="K1417" s="203"/>
      <c r="L1417" s="203"/>
      <c r="M1417" s="203"/>
      <c r="N1417" s="203"/>
      <c r="O1417" s="203"/>
      <c r="P1417" s="204"/>
      <c r="Q1417" s="205"/>
      <c r="R1417" s="198" t="s">
        <v>236</v>
      </c>
      <c r="S1417" s="206" t="str">
        <f t="shared" ca="1" si="66"/>
        <v/>
      </c>
      <c r="T1417" s="206" t="str">
        <f ca="1">IF(B1417="","",IF(ISERROR(MATCH($J1417,[3]SorP!$B$1:$B$6230,0)),"",INDIRECT("'SorP'!$A$"&amp;MATCH($J1417,[3]SorP!$B$1:$B$6230,0))))</f>
        <v/>
      </c>
      <c r="U1417" s="207"/>
      <c r="V1417" s="208" t="e">
        <f>IF(C1417="",NA(),IF(OR(C1417="Smelter not listed",C1417="Smelter not yet identified"),MATCH($B1417&amp;$D1417,'[3]Smelter Look-up'!$J:$J,0),MATCH($B1417&amp;$C1417,'[3]Smelter Look-up'!$J:$J,0)))</f>
        <v>#N/A</v>
      </c>
      <c r="X1417" s="83">
        <f t="shared" si="67"/>
        <v>0</v>
      </c>
      <c r="AB1417" s="84" t="str">
        <f t="shared" si="68"/>
        <v/>
      </c>
    </row>
    <row r="1418" spans="1:28" s="83" customFormat="1" ht="20.25" customHeight="1">
      <c r="A1418" s="206"/>
      <c r="B1418" s="198" t="s">
        <v>236</v>
      </c>
      <c r="C1418" s="199" t="s">
        <v>236</v>
      </c>
      <c r="D1418" s="200"/>
      <c r="E1418" s="198" t="s">
        <v>236</v>
      </c>
      <c r="F1418" s="198" t="s">
        <v>236</v>
      </c>
      <c r="G1418" s="198" t="s">
        <v>236</v>
      </c>
      <c r="H1418" s="201" t="s">
        <v>236</v>
      </c>
      <c r="I1418" s="202" t="s">
        <v>236</v>
      </c>
      <c r="J1418" s="202" t="s">
        <v>236</v>
      </c>
      <c r="K1418" s="203"/>
      <c r="L1418" s="203"/>
      <c r="M1418" s="203"/>
      <c r="N1418" s="203"/>
      <c r="O1418" s="203"/>
      <c r="P1418" s="204"/>
      <c r="Q1418" s="205"/>
      <c r="R1418" s="198" t="s">
        <v>236</v>
      </c>
      <c r="S1418" s="206" t="str">
        <f t="shared" ca="1" si="66"/>
        <v/>
      </c>
      <c r="T1418" s="206" t="str">
        <f ca="1">IF(B1418="","",IF(ISERROR(MATCH($J1418,[3]SorP!$B$1:$B$6230,0)),"",INDIRECT("'SorP'!$A$"&amp;MATCH($J1418,[3]SorP!$B$1:$B$6230,0))))</f>
        <v/>
      </c>
      <c r="U1418" s="207"/>
      <c r="V1418" s="208" t="e">
        <f>IF(C1418="",NA(),IF(OR(C1418="Smelter not listed",C1418="Smelter not yet identified"),MATCH($B1418&amp;$D1418,'[3]Smelter Look-up'!$J:$J,0),MATCH($B1418&amp;$C1418,'[3]Smelter Look-up'!$J:$J,0)))</f>
        <v>#N/A</v>
      </c>
      <c r="X1418" s="83">
        <f t="shared" si="67"/>
        <v>0</v>
      </c>
      <c r="AB1418" s="84" t="str">
        <f t="shared" si="68"/>
        <v/>
      </c>
    </row>
    <row r="1419" spans="1:28" s="83" customFormat="1" ht="20.25" customHeight="1">
      <c r="A1419" s="206"/>
      <c r="B1419" s="198" t="s">
        <v>236</v>
      </c>
      <c r="C1419" s="199" t="s">
        <v>236</v>
      </c>
      <c r="D1419" s="200"/>
      <c r="E1419" s="198" t="s">
        <v>236</v>
      </c>
      <c r="F1419" s="198" t="s">
        <v>236</v>
      </c>
      <c r="G1419" s="198" t="s">
        <v>236</v>
      </c>
      <c r="H1419" s="201" t="s">
        <v>236</v>
      </c>
      <c r="I1419" s="202" t="s">
        <v>236</v>
      </c>
      <c r="J1419" s="202" t="s">
        <v>236</v>
      </c>
      <c r="K1419" s="203"/>
      <c r="L1419" s="203"/>
      <c r="M1419" s="203"/>
      <c r="N1419" s="203"/>
      <c r="O1419" s="203"/>
      <c r="P1419" s="204"/>
      <c r="Q1419" s="205"/>
      <c r="R1419" s="198" t="s">
        <v>236</v>
      </c>
      <c r="S1419" s="206" t="str">
        <f t="shared" ca="1" si="66"/>
        <v/>
      </c>
      <c r="T1419" s="206" t="str">
        <f ca="1">IF(B1419="","",IF(ISERROR(MATCH($J1419,[3]SorP!$B$1:$B$6230,0)),"",INDIRECT("'SorP'!$A$"&amp;MATCH($J1419,[3]SorP!$B$1:$B$6230,0))))</f>
        <v/>
      </c>
      <c r="U1419" s="207"/>
      <c r="V1419" s="208" t="e">
        <f>IF(C1419="",NA(),IF(OR(C1419="Smelter not listed",C1419="Smelter not yet identified"),MATCH($B1419&amp;$D1419,'[3]Smelter Look-up'!$J:$J,0),MATCH($B1419&amp;$C1419,'[3]Smelter Look-up'!$J:$J,0)))</f>
        <v>#N/A</v>
      </c>
      <c r="X1419" s="83">
        <f t="shared" si="67"/>
        <v>0</v>
      </c>
      <c r="AB1419" s="84" t="str">
        <f t="shared" si="68"/>
        <v/>
      </c>
    </row>
    <row r="1420" spans="1:28" s="83" customFormat="1" ht="20.25" customHeight="1">
      <c r="A1420" s="206"/>
      <c r="B1420" s="198" t="s">
        <v>236</v>
      </c>
      <c r="C1420" s="199" t="s">
        <v>236</v>
      </c>
      <c r="D1420" s="200"/>
      <c r="E1420" s="198" t="s">
        <v>236</v>
      </c>
      <c r="F1420" s="198" t="s">
        <v>236</v>
      </c>
      <c r="G1420" s="198" t="s">
        <v>236</v>
      </c>
      <c r="H1420" s="201" t="s">
        <v>236</v>
      </c>
      <c r="I1420" s="202" t="s">
        <v>236</v>
      </c>
      <c r="J1420" s="202" t="s">
        <v>236</v>
      </c>
      <c r="K1420" s="203"/>
      <c r="L1420" s="203"/>
      <c r="M1420" s="203"/>
      <c r="N1420" s="203"/>
      <c r="O1420" s="203"/>
      <c r="P1420" s="204"/>
      <c r="Q1420" s="205"/>
      <c r="R1420" s="198" t="s">
        <v>236</v>
      </c>
      <c r="S1420" s="206" t="str">
        <f t="shared" ca="1" si="66"/>
        <v/>
      </c>
      <c r="T1420" s="206" t="str">
        <f ca="1">IF(B1420="","",IF(ISERROR(MATCH($J1420,[3]SorP!$B$1:$B$6230,0)),"",INDIRECT("'SorP'!$A$"&amp;MATCH($J1420,[3]SorP!$B$1:$B$6230,0))))</f>
        <v/>
      </c>
      <c r="U1420" s="207"/>
      <c r="V1420" s="208" t="e">
        <f>IF(C1420="",NA(),IF(OR(C1420="Smelter not listed",C1420="Smelter not yet identified"),MATCH($B1420&amp;$D1420,'[3]Smelter Look-up'!$J:$J,0),MATCH($B1420&amp;$C1420,'[3]Smelter Look-up'!$J:$J,0)))</f>
        <v>#N/A</v>
      </c>
      <c r="X1420" s="83">
        <f t="shared" si="67"/>
        <v>0</v>
      </c>
      <c r="AB1420" s="84" t="str">
        <f t="shared" si="68"/>
        <v/>
      </c>
    </row>
    <row r="1421" spans="1:28" s="83" customFormat="1" ht="20.25" customHeight="1">
      <c r="A1421" s="206"/>
      <c r="B1421" s="198" t="s">
        <v>236</v>
      </c>
      <c r="C1421" s="199" t="s">
        <v>236</v>
      </c>
      <c r="D1421" s="200"/>
      <c r="E1421" s="198" t="s">
        <v>236</v>
      </c>
      <c r="F1421" s="198" t="s">
        <v>236</v>
      </c>
      <c r="G1421" s="198" t="s">
        <v>236</v>
      </c>
      <c r="H1421" s="201" t="s">
        <v>236</v>
      </c>
      <c r="I1421" s="202" t="s">
        <v>236</v>
      </c>
      <c r="J1421" s="202" t="s">
        <v>236</v>
      </c>
      <c r="K1421" s="203"/>
      <c r="L1421" s="203"/>
      <c r="M1421" s="203"/>
      <c r="N1421" s="203"/>
      <c r="O1421" s="203"/>
      <c r="P1421" s="204"/>
      <c r="Q1421" s="205"/>
      <c r="R1421" s="198" t="s">
        <v>236</v>
      </c>
      <c r="S1421" s="206" t="str">
        <f t="shared" ca="1" si="66"/>
        <v/>
      </c>
      <c r="T1421" s="206" t="str">
        <f ca="1">IF(B1421="","",IF(ISERROR(MATCH($J1421,[3]SorP!$B$1:$B$6230,0)),"",INDIRECT("'SorP'!$A$"&amp;MATCH($J1421,[3]SorP!$B$1:$B$6230,0))))</f>
        <v/>
      </c>
      <c r="U1421" s="207"/>
      <c r="V1421" s="208" t="e">
        <f>IF(C1421="",NA(),IF(OR(C1421="Smelter not listed",C1421="Smelter not yet identified"),MATCH($B1421&amp;$D1421,'[3]Smelter Look-up'!$J:$J,0),MATCH($B1421&amp;$C1421,'[3]Smelter Look-up'!$J:$J,0)))</f>
        <v>#N/A</v>
      </c>
      <c r="X1421" s="83">
        <f t="shared" si="67"/>
        <v>0</v>
      </c>
      <c r="AB1421" s="84" t="str">
        <f t="shared" si="68"/>
        <v/>
      </c>
    </row>
    <row r="1422" spans="1:28" s="83" customFormat="1" ht="20.25" customHeight="1">
      <c r="A1422" s="206"/>
      <c r="B1422" s="198" t="s">
        <v>236</v>
      </c>
      <c r="C1422" s="199" t="s">
        <v>236</v>
      </c>
      <c r="D1422" s="200"/>
      <c r="E1422" s="198" t="s">
        <v>236</v>
      </c>
      <c r="F1422" s="198" t="s">
        <v>236</v>
      </c>
      <c r="G1422" s="198" t="s">
        <v>236</v>
      </c>
      <c r="H1422" s="201" t="s">
        <v>236</v>
      </c>
      <c r="I1422" s="202" t="s">
        <v>236</v>
      </c>
      <c r="J1422" s="202" t="s">
        <v>236</v>
      </c>
      <c r="K1422" s="203"/>
      <c r="L1422" s="203"/>
      <c r="M1422" s="203"/>
      <c r="N1422" s="203"/>
      <c r="O1422" s="203"/>
      <c r="P1422" s="204"/>
      <c r="Q1422" s="205"/>
      <c r="R1422" s="198" t="s">
        <v>236</v>
      </c>
      <c r="S1422" s="206" t="str">
        <f t="shared" ca="1" si="66"/>
        <v/>
      </c>
      <c r="T1422" s="206" t="str">
        <f ca="1">IF(B1422="","",IF(ISERROR(MATCH($J1422,[3]SorP!$B$1:$B$6230,0)),"",INDIRECT("'SorP'!$A$"&amp;MATCH($J1422,[3]SorP!$B$1:$B$6230,0))))</f>
        <v/>
      </c>
      <c r="U1422" s="207"/>
      <c r="V1422" s="208" t="e">
        <f>IF(C1422="",NA(),IF(OR(C1422="Smelter not listed",C1422="Smelter not yet identified"),MATCH($B1422&amp;$D1422,'[3]Smelter Look-up'!$J:$J,0),MATCH($B1422&amp;$C1422,'[3]Smelter Look-up'!$J:$J,0)))</f>
        <v>#N/A</v>
      </c>
      <c r="X1422" s="83">
        <f t="shared" si="67"/>
        <v>0</v>
      </c>
      <c r="AB1422" s="84" t="str">
        <f t="shared" si="68"/>
        <v/>
      </c>
    </row>
    <row r="1423" spans="1:28" s="83" customFormat="1" ht="20.25" customHeight="1">
      <c r="A1423" s="206"/>
      <c r="B1423" s="198" t="s">
        <v>236</v>
      </c>
      <c r="C1423" s="199" t="s">
        <v>236</v>
      </c>
      <c r="D1423" s="200"/>
      <c r="E1423" s="198" t="s">
        <v>236</v>
      </c>
      <c r="F1423" s="198" t="s">
        <v>236</v>
      </c>
      <c r="G1423" s="198" t="s">
        <v>236</v>
      </c>
      <c r="H1423" s="201" t="s">
        <v>236</v>
      </c>
      <c r="I1423" s="202" t="s">
        <v>236</v>
      </c>
      <c r="J1423" s="202" t="s">
        <v>236</v>
      </c>
      <c r="K1423" s="203"/>
      <c r="L1423" s="203"/>
      <c r="M1423" s="203"/>
      <c r="N1423" s="203"/>
      <c r="O1423" s="203"/>
      <c r="P1423" s="204"/>
      <c r="Q1423" s="205"/>
      <c r="R1423" s="198" t="s">
        <v>236</v>
      </c>
      <c r="S1423" s="206" t="str">
        <f t="shared" ca="1" si="66"/>
        <v/>
      </c>
      <c r="T1423" s="206" t="str">
        <f ca="1">IF(B1423="","",IF(ISERROR(MATCH($J1423,[3]SorP!$B$1:$B$6230,0)),"",INDIRECT("'SorP'!$A$"&amp;MATCH($J1423,[3]SorP!$B$1:$B$6230,0))))</f>
        <v/>
      </c>
      <c r="U1423" s="207"/>
      <c r="V1423" s="208" t="e">
        <f>IF(C1423="",NA(),IF(OR(C1423="Smelter not listed",C1423="Smelter not yet identified"),MATCH($B1423&amp;$D1423,'[3]Smelter Look-up'!$J:$J,0),MATCH($B1423&amp;$C1423,'[3]Smelter Look-up'!$J:$J,0)))</f>
        <v>#N/A</v>
      </c>
      <c r="X1423" s="83">
        <f t="shared" si="67"/>
        <v>0</v>
      </c>
      <c r="AB1423" s="84" t="str">
        <f t="shared" si="68"/>
        <v/>
      </c>
    </row>
    <row r="1424" spans="1:28" s="83" customFormat="1" ht="20.25" customHeight="1">
      <c r="A1424" s="206"/>
      <c r="B1424" s="198" t="s">
        <v>236</v>
      </c>
      <c r="C1424" s="199" t="s">
        <v>236</v>
      </c>
      <c r="D1424" s="200"/>
      <c r="E1424" s="198" t="s">
        <v>236</v>
      </c>
      <c r="F1424" s="198" t="s">
        <v>236</v>
      </c>
      <c r="G1424" s="198" t="s">
        <v>236</v>
      </c>
      <c r="H1424" s="201" t="s">
        <v>236</v>
      </c>
      <c r="I1424" s="202" t="s">
        <v>236</v>
      </c>
      <c r="J1424" s="202" t="s">
        <v>236</v>
      </c>
      <c r="K1424" s="203"/>
      <c r="L1424" s="203"/>
      <c r="M1424" s="203"/>
      <c r="N1424" s="203"/>
      <c r="O1424" s="203"/>
      <c r="P1424" s="204"/>
      <c r="Q1424" s="205"/>
      <c r="R1424" s="198" t="s">
        <v>236</v>
      </c>
      <c r="S1424" s="206" t="str">
        <f t="shared" ca="1" si="66"/>
        <v/>
      </c>
      <c r="T1424" s="206" t="str">
        <f ca="1">IF(B1424="","",IF(ISERROR(MATCH($J1424,[3]SorP!$B$1:$B$6230,0)),"",INDIRECT("'SorP'!$A$"&amp;MATCH($J1424,[3]SorP!$B$1:$B$6230,0))))</f>
        <v/>
      </c>
      <c r="U1424" s="207"/>
      <c r="V1424" s="208" t="e">
        <f>IF(C1424="",NA(),IF(OR(C1424="Smelter not listed",C1424="Smelter not yet identified"),MATCH($B1424&amp;$D1424,'[3]Smelter Look-up'!$J:$J,0),MATCH($B1424&amp;$C1424,'[3]Smelter Look-up'!$J:$J,0)))</f>
        <v>#N/A</v>
      </c>
      <c r="X1424" s="83">
        <f t="shared" si="67"/>
        <v>0</v>
      </c>
      <c r="AB1424" s="84" t="str">
        <f t="shared" si="68"/>
        <v/>
      </c>
    </row>
    <row r="1425" spans="1:28" s="83" customFormat="1" ht="20.25" customHeight="1">
      <c r="A1425" s="206"/>
      <c r="B1425" s="198" t="s">
        <v>236</v>
      </c>
      <c r="C1425" s="199" t="s">
        <v>236</v>
      </c>
      <c r="D1425" s="200"/>
      <c r="E1425" s="198" t="s">
        <v>236</v>
      </c>
      <c r="F1425" s="198" t="s">
        <v>236</v>
      </c>
      <c r="G1425" s="198" t="s">
        <v>236</v>
      </c>
      <c r="H1425" s="201" t="s">
        <v>236</v>
      </c>
      <c r="I1425" s="202" t="s">
        <v>236</v>
      </c>
      <c r="J1425" s="202" t="s">
        <v>236</v>
      </c>
      <c r="K1425" s="203"/>
      <c r="L1425" s="203"/>
      <c r="M1425" s="203"/>
      <c r="N1425" s="203"/>
      <c r="O1425" s="203"/>
      <c r="P1425" s="204"/>
      <c r="Q1425" s="205"/>
      <c r="R1425" s="198" t="s">
        <v>236</v>
      </c>
      <c r="S1425" s="206" t="str">
        <f t="shared" ca="1" si="66"/>
        <v/>
      </c>
      <c r="T1425" s="206" t="str">
        <f ca="1">IF(B1425="","",IF(ISERROR(MATCH($J1425,[3]SorP!$B$1:$B$6230,0)),"",INDIRECT("'SorP'!$A$"&amp;MATCH($J1425,[3]SorP!$B$1:$B$6230,0))))</f>
        <v/>
      </c>
      <c r="U1425" s="207"/>
      <c r="V1425" s="208" t="e">
        <f>IF(C1425="",NA(),IF(OR(C1425="Smelter not listed",C1425="Smelter not yet identified"),MATCH($B1425&amp;$D1425,'[3]Smelter Look-up'!$J:$J,0),MATCH($B1425&amp;$C1425,'[3]Smelter Look-up'!$J:$J,0)))</f>
        <v>#N/A</v>
      </c>
      <c r="X1425" s="83">
        <f t="shared" si="67"/>
        <v>0</v>
      </c>
      <c r="AB1425" s="84" t="str">
        <f t="shared" si="68"/>
        <v/>
      </c>
    </row>
    <row r="1426" spans="1:28" s="83" customFormat="1" ht="20.25" customHeight="1">
      <c r="A1426" s="206"/>
      <c r="B1426" s="198" t="s">
        <v>236</v>
      </c>
      <c r="C1426" s="199" t="s">
        <v>236</v>
      </c>
      <c r="D1426" s="200"/>
      <c r="E1426" s="198" t="s">
        <v>236</v>
      </c>
      <c r="F1426" s="198" t="s">
        <v>236</v>
      </c>
      <c r="G1426" s="198" t="s">
        <v>236</v>
      </c>
      <c r="H1426" s="201" t="s">
        <v>236</v>
      </c>
      <c r="I1426" s="202" t="s">
        <v>236</v>
      </c>
      <c r="J1426" s="202" t="s">
        <v>236</v>
      </c>
      <c r="K1426" s="203"/>
      <c r="L1426" s="203"/>
      <c r="M1426" s="203"/>
      <c r="N1426" s="203"/>
      <c r="O1426" s="203"/>
      <c r="P1426" s="204"/>
      <c r="Q1426" s="205"/>
      <c r="R1426" s="198" t="s">
        <v>236</v>
      </c>
      <c r="S1426" s="206" t="str">
        <f t="shared" ca="1" si="66"/>
        <v/>
      </c>
      <c r="T1426" s="206" t="str">
        <f ca="1">IF(B1426="","",IF(ISERROR(MATCH($J1426,[3]SorP!$B$1:$B$6230,0)),"",INDIRECT("'SorP'!$A$"&amp;MATCH($J1426,[3]SorP!$B$1:$B$6230,0))))</f>
        <v/>
      </c>
      <c r="U1426" s="207"/>
      <c r="V1426" s="208" t="e">
        <f>IF(C1426="",NA(),IF(OR(C1426="Smelter not listed",C1426="Smelter not yet identified"),MATCH($B1426&amp;$D1426,'[3]Smelter Look-up'!$J:$J,0),MATCH($B1426&amp;$C1426,'[3]Smelter Look-up'!$J:$J,0)))</f>
        <v>#N/A</v>
      </c>
      <c r="X1426" s="83">
        <f t="shared" si="67"/>
        <v>0</v>
      </c>
      <c r="AB1426" s="84" t="str">
        <f t="shared" si="68"/>
        <v/>
      </c>
    </row>
    <row r="1427" spans="1:28" s="83" customFormat="1" ht="20.25" customHeight="1">
      <c r="A1427" s="206"/>
      <c r="B1427" s="198" t="s">
        <v>236</v>
      </c>
      <c r="C1427" s="199" t="s">
        <v>236</v>
      </c>
      <c r="D1427" s="200"/>
      <c r="E1427" s="198" t="s">
        <v>236</v>
      </c>
      <c r="F1427" s="198" t="s">
        <v>236</v>
      </c>
      <c r="G1427" s="198" t="s">
        <v>236</v>
      </c>
      <c r="H1427" s="201" t="s">
        <v>236</v>
      </c>
      <c r="I1427" s="202" t="s">
        <v>236</v>
      </c>
      <c r="J1427" s="202" t="s">
        <v>236</v>
      </c>
      <c r="K1427" s="203"/>
      <c r="L1427" s="203"/>
      <c r="M1427" s="203"/>
      <c r="N1427" s="203"/>
      <c r="O1427" s="203"/>
      <c r="P1427" s="204"/>
      <c r="Q1427" s="205"/>
      <c r="R1427" s="198" t="s">
        <v>236</v>
      </c>
      <c r="S1427" s="206" t="str">
        <f t="shared" ca="1" si="66"/>
        <v/>
      </c>
      <c r="T1427" s="206" t="str">
        <f ca="1">IF(B1427="","",IF(ISERROR(MATCH($J1427,[3]SorP!$B$1:$B$6230,0)),"",INDIRECT("'SorP'!$A$"&amp;MATCH($J1427,[3]SorP!$B$1:$B$6230,0))))</f>
        <v/>
      </c>
      <c r="U1427" s="207"/>
      <c r="V1427" s="208" t="e">
        <f>IF(C1427="",NA(),IF(OR(C1427="Smelter not listed",C1427="Smelter not yet identified"),MATCH($B1427&amp;$D1427,'[3]Smelter Look-up'!$J:$J,0),MATCH($B1427&amp;$C1427,'[3]Smelter Look-up'!$J:$J,0)))</f>
        <v>#N/A</v>
      </c>
      <c r="X1427" s="83">
        <f t="shared" si="67"/>
        <v>0</v>
      </c>
      <c r="AB1427" s="84" t="str">
        <f t="shared" si="68"/>
        <v/>
      </c>
    </row>
    <row r="1428" spans="1:28" s="83" customFormat="1" ht="20.25" customHeight="1">
      <c r="A1428" s="206"/>
      <c r="B1428" s="198" t="s">
        <v>236</v>
      </c>
      <c r="C1428" s="199" t="s">
        <v>236</v>
      </c>
      <c r="D1428" s="200"/>
      <c r="E1428" s="198" t="s">
        <v>236</v>
      </c>
      <c r="F1428" s="198" t="s">
        <v>236</v>
      </c>
      <c r="G1428" s="198" t="s">
        <v>236</v>
      </c>
      <c r="H1428" s="201" t="s">
        <v>236</v>
      </c>
      <c r="I1428" s="202" t="s">
        <v>236</v>
      </c>
      <c r="J1428" s="202" t="s">
        <v>236</v>
      </c>
      <c r="K1428" s="203"/>
      <c r="L1428" s="203"/>
      <c r="M1428" s="203"/>
      <c r="N1428" s="203"/>
      <c r="O1428" s="203"/>
      <c r="P1428" s="204"/>
      <c r="Q1428" s="205"/>
      <c r="R1428" s="198" t="s">
        <v>236</v>
      </c>
      <c r="S1428" s="206" t="str">
        <f t="shared" ca="1" si="66"/>
        <v/>
      </c>
      <c r="T1428" s="206" t="str">
        <f ca="1">IF(B1428="","",IF(ISERROR(MATCH($J1428,[3]SorP!$B$1:$B$6230,0)),"",INDIRECT("'SorP'!$A$"&amp;MATCH($J1428,[3]SorP!$B$1:$B$6230,0))))</f>
        <v/>
      </c>
      <c r="U1428" s="207"/>
      <c r="V1428" s="208" t="e">
        <f>IF(C1428="",NA(),IF(OR(C1428="Smelter not listed",C1428="Smelter not yet identified"),MATCH($B1428&amp;$D1428,'[3]Smelter Look-up'!$J:$J,0),MATCH($B1428&amp;$C1428,'[3]Smelter Look-up'!$J:$J,0)))</f>
        <v>#N/A</v>
      </c>
      <c r="X1428" s="83">
        <f t="shared" si="67"/>
        <v>0</v>
      </c>
      <c r="AB1428" s="84" t="str">
        <f t="shared" si="68"/>
        <v/>
      </c>
    </row>
    <row r="1429" spans="1:28" s="83" customFormat="1" ht="20.25" customHeight="1">
      <c r="A1429" s="206"/>
      <c r="B1429" s="198" t="s">
        <v>236</v>
      </c>
      <c r="C1429" s="199" t="s">
        <v>236</v>
      </c>
      <c r="D1429" s="200"/>
      <c r="E1429" s="198" t="s">
        <v>236</v>
      </c>
      <c r="F1429" s="198" t="s">
        <v>236</v>
      </c>
      <c r="G1429" s="198" t="s">
        <v>236</v>
      </c>
      <c r="H1429" s="201" t="s">
        <v>236</v>
      </c>
      <c r="I1429" s="202" t="s">
        <v>236</v>
      </c>
      <c r="J1429" s="202" t="s">
        <v>236</v>
      </c>
      <c r="K1429" s="203"/>
      <c r="L1429" s="203"/>
      <c r="M1429" s="203"/>
      <c r="N1429" s="203"/>
      <c r="O1429" s="203"/>
      <c r="P1429" s="204"/>
      <c r="Q1429" s="205"/>
      <c r="R1429" s="198" t="s">
        <v>236</v>
      </c>
      <c r="S1429" s="206" t="str">
        <f t="shared" ca="1" si="66"/>
        <v/>
      </c>
      <c r="T1429" s="206" t="str">
        <f ca="1">IF(B1429="","",IF(ISERROR(MATCH($J1429,[3]SorP!$B$1:$B$6230,0)),"",INDIRECT("'SorP'!$A$"&amp;MATCH($J1429,[3]SorP!$B$1:$B$6230,0))))</f>
        <v/>
      </c>
      <c r="U1429" s="207"/>
      <c r="V1429" s="208" t="e">
        <f>IF(C1429="",NA(),IF(OR(C1429="Smelter not listed",C1429="Smelter not yet identified"),MATCH($B1429&amp;$D1429,'[3]Smelter Look-up'!$J:$J,0),MATCH($B1429&amp;$C1429,'[3]Smelter Look-up'!$J:$J,0)))</f>
        <v>#N/A</v>
      </c>
      <c r="X1429" s="83">
        <f t="shared" si="67"/>
        <v>0</v>
      </c>
      <c r="AB1429" s="84" t="str">
        <f t="shared" si="68"/>
        <v/>
      </c>
    </row>
    <row r="1430" spans="1:28" s="83" customFormat="1" ht="20.25" customHeight="1">
      <c r="A1430" s="206"/>
      <c r="B1430" s="198" t="s">
        <v>236</v>
      </c>
      <c r="C1430" s="199" t="s">
        <v>236</v>
      </c>
      <c r="D1430" s="200"/>
      <c r="E1430" s="198" t="s">
        <v>236</v>
      </c>
      <c r="F1430" s="198" t="s">
        <v>236</v>
      </c>
      <c r="G1430" s="198" t="s">
        <v>236</v>
      </c>
      <c r="H1430" s="201" t="s">
        <v>236</v>
      </c>
      <c r="I1430" s="202" t="s">
        <v>236</v>
      </c>
      <c r="J1430" s="202" t="s">
        <v>236</v>
      </c>
      <c r="K1430" s="203"/>
      <c r="L1430" s="203"/>
      <c r="M1430" s="203"/>
      <c r="N1430" s="203"/>
      <c r="O1430" s="203"/>
      <c r="P1430" s="204"/>
      <c r="Q1430" s="205"/>
      <c r="R1430" s="198" t="s">
        <v>236</v>
      </c>
      <c r="S1430" s="206" t="str">
        <f t="shared" ca="1" si="66"/>
        <v/>
      </c>
      <c r="T1430" s="206" t="str">
        <f ca="1">IF(B1430="","",IF(ISERROR(MATCH($J1430,[3]SorP!$B$1:$B$6230,0)),"",INDIRECT("'SorP'!$A$"&amp;MATCH($J1430,[3]SorP!$B$1:$B$6230,0))))</f>
        <v/>
      </c>
      <c r="U1430" s="207"/>
      <c r="V1430" s="208" t="e">
        <f>IF(C1430="",NA(),IF(OR(C1430="Smelter not listed",C1430="Smelter not yet identified"),MATCH($B1430&amp;$D1430,'[3]Smelter Look-up'!$J:$J,0),MATCH($B1430&amp;$C1430,'[3]Smelter Look-up'!$J:$J,0)))</f>
        <v>#N/A</v>
      </c>
      <c r="X1430" s="83">
        <f t="shared" si="67"/>
        <v>0</v>
      </c>
      <c r="AB1430" s="84" t="str">
        <f t="shared" si="68"/>
        <v/>
      </c>
    </row>
    <row r="1431" spans="1:28" s="83" customFormat="1" ht="20.25" customHeight="1">
      <c r="A1431" s="206"/>
      <c r="B1431" s="198" t="s">
        <v>236</v>
      </c>
      <c r="C1431" s="199" t="s">
        <v>236</v>
      </c>
      <c r="D1431" s="200"/>
      <c r="E1431" s="198" t="s">
        <v>236</v>
      </c>
      <c r="F1431" s="198" t="s">
        <v>236</v>
      </c>
      <c r="G1431" s="198" t="s">
        <v>236</v>
      </c>
      <c r="H1431" s="201" t="s">
        <v>236</v>
      </c>
      <c r="I1431" s="202" t="s">
        <v>236</v>
      </c>
      <c r="J1431" s="202" t="s">
        <v>236</v>
      </c>
      <c r="K1431" s="203"/>
      <c r="L1431" s="203"/>
      <c r="M1431" s="203"/>
      <c r="N1431" s="203"/>
      <c r="O1431" s="203"/>
      <c r="P1431" s="204"/>
      <c r="Q1431" s="205"/>
      <c r="R1431" s="198" t="s">
        <v>236</v>
      </c>
      <c r="S1431" s="206" t="str">
        <f t="shared" ca="1" si="66"/>
        <v/>
      </c>
      <c r="T1431" s="206" t="str">
        <f ca="1">IF(B1431="","",IF(ISERROR(MATCH($J1431,[3]SorP!$B$1:$B$6230,0)),"",INDIRECT("'SorP'!$A$"&amp;MATCH($J1431,[3]SorP!$B$1:$B$6230,0))))</f>
        <v/>
      </c>
      <c r="U1431" s="207"/>
      <c r="V1431" s="208" t="e">
        <f>IF(C1431="",NA(),IF(OR(C1431="Smelter not listed",C1431="Smelter not yet identified"),MATCH($B1431&amp;$D1431,'[3]Smelter Look-up'!$J:$J,0),MATCH($B1431&amp;$C1431,'[3]Smelter Look-up'!$J:$J,0)))</f>
        <v>#N/A</v>
      </c>
      <c r="X1431" s="83">
        <f t="shared" si="67"/>
        <v>0</v>
      </c>
      <c r="AB1431" s="84" t="str">
        <f t="shared" si="68"/>
        <v/>
      </c>
    </row>
    <row r="1432" spans="1:28" s="83" customFormat="1" ht="20.25" customHeight="1">
      <c r="A1432" s="206"/>
      <c r="B1432" s="198" t="s">
        <v>236</v>
      </c>
      <c r="C1432" s="199" t="s">
        <v>236</v>
      </c>
      <c r="D1432" s="200"/>
      <c r="E1432" s="198" t="s">
        <v>236</v>
      </c>
      <c r="F1432" s="198" t="s">
        <v>236</v>
      </c>
      <c r="G1432" s="198" t="s">
        <v>236</v>
      </c>
      <c r="H1432" s="201" t="s">
        <v>236</v>
      </c>
      <c r="I1432" s="202" t="s">
        <v>236</v>
      </c>
      <c r="J1432" s="202" t="s">
        <v>236</v>
      </c>
      <c r="K1432" s="203"/>
      <c r="L1432" s="203"/>
      <c r="M1432" s="203"/>
      <c r="N1432" s="203"/>
      <c r="O1432" s="203"/>
      <c r="P1432" s="204"/>
      <c r="Q1432" s="205"/>
      <c r="R1432" s="198" t="s">
        <v>236</v>
      </c>
      <c r="S1432" s="206" t="str">
        <f t="shared" ca="1" si="66"/>
        <v/>
      </c>
      <c r="T1432" s="206" t="str">
        <f ca="1">IF(B1432="","",IF(ISERROR(MATCH($J1432,[3]SorP!$B$1:$B$6230,0)),"",INDIRECT("'SorP'!$A$"&amp;MATCH($J1432,[3]SorP!$B$1:$B$6230,0))))</f>
        <v/>
      </c>
      <c r="U1432" s="207"/>
      <c r="V1432" s="208" t="e">
        <f>IF(C1432="",NA(),IF(OR(C1432="Smelter not listed",C1432="Smelter not yet identified"),MATCH($B1432&amp;$D1432,'[3]Smelter Look-up'!$J:$J,0),MATCH($B1432&amp;$C1432,'[3]Smelter Look-up'!$J:$J,0)))</f>
        <v>#N/A</v>
      </c>
      <c r="X1432" s="83">
        <f t="shared" si="67"/>
        <v>0</v>
      </c>
      <c r="AB1432" s="84" t="str">
        <f t="shared" si="68"/>
        <v/>
      </c>
    </row>
    <row r="1433" spans="1:28" s="83" customFormat="1" ht="20.25" customHeight="1">
      <c r="A1433" s="206"/>
      <c r="B1433" s="198" t="s">
        <v>236</v>
      </c>
      <c r="C1433" s="199" t="s">
        <v>236</v>
      </c>
      <c r="D1433" s="200"/>
      <c r="E1433" s="198" t="s">
        <v>236</v>
      </c>
      <c r="F1433" s="198" t="s">
        <v>236</v>
      </c>
      <c r="G1433" s="198" t="s">
        <v>236</v>
      </c>
      <c r="H1433" s="201" t="s">
        <v>236</v>
      </c>
      <c r="I1433" s="202" t="s">
        <v>236</v>
      </c>
      <c r="J1433" s="202" t="s">
        <v>236</v>
      </c>
      <c r="K1433" s="203"/>
      <c r="L1433" s="203"/>
      <c r="M1433" s="203"/>
      <c r="N1433" s="203"/>
      <c r="O1433" s="203"/>
      <c r="P1433" s="204"/>
      <c r="Q1433" s="205"/>
      <c r="R1433" s="198" t="s">
        <v>236</v>
      </c>
      <c r="S1433" s="206" t="str">
        <f t="shared" ca="1" si="66"/>
        <v/>
      </c>
      <c r="T1433" s="206" t="str">
        <f ca="1">IF(B1433="","",IF(ISERROR(MATCH($J1433,[3]SorP!$B$1:$B$6230,0)),"",INDIRECT("'SorP'!$A$"&amp;MATCH($J1433,[3]SorP!$B$1:$B$6230,0))))</f>
        <v/>
      </c>
      <c r="U1433" s="207"/>
      <c r="V1433" s="208" t="e">
        <f>IF(C1433="",NA(),IF(OR(C1433="Smelter not listed",C1433="Smelter not yet identified"),MATCH($B1433&amp;$D1433,'[3]Smelter Look-up'!$J:$J,0),MATCH($B1433&amp;$C1433,'[3]Smelter Look-up'!$J:$J,0)))</f>
        <v>#N/A</v>
      </c>
      <c r="X1433" s="83">
        <f t="shared" si="67"/>
        <v>0</v>
      </c>
      <c r="AB1433" s="84" t="str">
        <f t="shared" si="68"/>
        <v/>
      </c>
    </row>
    <row r="1434" spans="1:28" s="83" customFormat="1" ht="20.25" customHeight="1">
      <c r="A1434" s="206"/>
      <c r="B1434" s="198" t="s">
        <v>236</v>
      </c>
      <c r="C1434" s="199" t="s">
        <v>236</v>
      </c>
      <c r="D1434" s="200"/>
      <c r="E1434" s="198" t="s">
        <v>236</v>
      </c>
      <c r="F1434" s="198" t="s">
        <v>236</v>
      </c>
      <c r="G1434" s="198" t="s">
        <v>236</v>
      </c>
      <c r="H1434" s="201" t="s">
        <v>236</v>
      </c>
      <c r="I1434" s="202" t="s">
        <v>236</v>
      </c>
      <c r="J1434" s="202" t="s">
        <v>236</v>
      </c>
      <c r="K1434" s="203"/>
      <c r="L1434" s="203"/>
      <c r="M1434" s="203"/>
      <c r="N1434" s="203"/>
      <c r="O1434" s="203"/>
      <c r="P1434" s="204"/>
      <c r="Q1434" s="205"/>
      <c r="R1434" s="198" t="s">
        <v>236</v>
      </c>
      <c r="S1434" s="206" t="str">
        <f t="shared" ca="1" si="66"/>
        <v/>
      </c>
      <c r="T1434" s="206" t="str">
        <f ca="1">IF(B1434="","",IF(ISERROR(MATCH($J1434,[3]SorP!$B$1:$B$6230,0)),"",INDIRECT("'SorP'!$A$"&amp;MATCH($J1434,[3]SorP!$B$1:$B$6230,0))))</f>
        <v/>
      </c>
      <c r="U1434" s="207"/>
      <c r="V1434" s="208" t="e">
        <f>IF(C1434="",NA(),IF(OR(C1434="Smelter not listed",C1434="Smelter not yet identified"),MATCH($B1434&amp;$D1434,'[3]Smelter Look-up'!$J:$J,0),MATCH($B1434&amp;$C1434,'[3]Smelter Look-up'!$J:$J,0)))</f>
        <v>#N/A</v>
      </c>
      <c r="X1434" s="83">
        <f t="shared" si="67"/>
        <v>0</v>
      </c>
      <c r="AB1434" s="84" t="str">
        <f t="shared" si="68"/>
        <v/>
      </c>
    </row>
    <row r="1435" spans="1:28" s="83" customFormat="1" ht="20.25" customHeight="1">
      <c r="A1435" s="206"/>
      <c r="B1435" s="198" t="s">
        <v>236</v>
      </c>
      <c r="C1435" s="199" t="s">
        <v>236</v>
      </c>
      <c r="D1435" s="200"/>
      <c r="E1435" s="198" t="s">
        <v>236</v>
      </c>
      <c r="F1435" s="198" t="s">
        <v>236</v>
      </c>
      <c r="G1435" s="198" t="s">
        <v>236</v>
      </c>
      <c r="H1435" s="201" t="s">
        <v>236</v>
      </c>
      <c r="I1435" s="202" t="s">
        <v>236</v>
      </c>
      <c r="J1435" s="202" t="s">
        <v>236</v>
      </c>
      <c r="K1435" s="203"/>
      <c r="L1435" s="203"/>
      <c r="M1435" s="203"/>
      <c r="N1435" s="203"/>
      <c r="O1435" s="203"/>
      <c r="P1435" s="204"/>
      <c r="Q1435" s="205"/>
      <c r="R1435" s="198" t="s">
        <v>236</v>
      </c>
      <c r="S1435" s="206" t="str">
        <f t="shared" ca="1" si="66"/>
        <v/>
      </c>
      <c r="T1435" s="206" t="str">
        <f ca="1">IF(B1435="","",IF(ISERROR(MATCH($J1435,[3]SorP!$B$1:$B$6230,0)),"",INDIRECT("'SorP'!$A$"&amp;MATCH($J1435,[3]SorP!$B$1:$B$6230,0))))</f>
        <v/>
      </c>
      <c r="U1435" s="207"/>
      <c r="V1435" s="208" t="e">
        <f>IF(C1435="",NA(),IF(OR(C1435="Smelter not listed",C1435="Smelter not yet identified"),MATCH($B1435&amp;$D1435,'[3]Smelter Look-up'!$J:$J,0),MATCH($B1435&amp;$C1435,'[3]Smelter Look-up'!$J:$J,0)))</f>
        <v>#N/A</v>
      </c>
      <c r="X1435" s="83">
        <f t="shared" si="67"/>
        <v>0</v>
      </c>
      <c r="AB1435" s="84" t="str">
        <f t="shared" si="68"/>
        <v/>
      </c>
    </row>
    <row r="1436" spans="1:28" s="83" customFormat="1" ht="20.25" customHeight="1">
      <c r="A1436" s="206"/>
      <c r="B1436" s="198" t="s">
        <v>236</v>
      </c>
      <c r="C1436" s="199" t="s">
        <v>236</v>
      </c>
      <c r="D1436" s="200"/>
      <c r="E1436" s="198" t="s">
        <v>236</v>
      </c>
      <c r="F1436" s="198" t="s">
        <v>236</v>
      </c>
      <c r="G1436" s="198" t="s">
        <v>236</v>
      </c>
      <c r="H1436" s="201" t="s">
        <v>236</v>
      </c>
      <c r="I1436" s="202" t="s">
        <v>236</v>
      </c>
      <c r="J1436" s="202" t="s">
        <v>236</v>
      </c>
      <c r="K1436" s="203"/>
      <c r="L1436" s="203"/>
      <c r="M1436" s="203"/>
      <c r="N1436" s="203"/>
      <c r="O1436" s="203"/>
      <c r="P1436" s="204"/>
      <c r="Q1436" s="205"/>
      <c r="R1436" s="198" t="s">
        <v>236</v>
      </c>
      <c r="S1436" s="206" t="str">
        <f t="shared" ca="1" si="66"/>
        <v/>
      </c>
      <c r="T1436" s="206" t="str">
        <f ca="1">IF(B1436="","",IF(ISERROR(MATCH($J1436,[3]SorP!$B$1:$B$6230,0)),"",INDIRECT("'SorP'!$A$"&amp;MATCH($J1436,[3]SorP!$B$1:$B$6230,0))))</f>
        <v/>
      </c>
      <c r="U1436" s="207"/>
      <c r="V1436" s="208" t="e">
        <f>IF(C1436="",NA(),IF(OR(C1436="Smelter not listed",C1436="Smelter not yet identified"),MATCH($B1436&amp;$D1436,'[3]Smelter Look-up'!$J:$J,0),MATCH($B1436&amp;$C1436,'[3]Smelter Look-up'!$J:$J,0)))</f>
        <v>#N/A</v>
      </c>
      <c r="X1436" s="83">
        <f t="shared" si="67"/>
        <v>0</v>
      </c>
      <c r="AB1436" s="84" t="str">
        <f t="shared" si="68"/>
        <v/>
      </c>
    </row>
    <row r="1437" spans="1:28" s="83" customFormat="1" ht="20.25" customHeight="1">
      <c r="A1437" s="206"/>
      <c r="B1437" s="198" t="s">
        <v>236</v>
      </c>
      <c r="C1437" s="199" t="s">
        <v>236</v>
      </c>
      <c r="D1437" s="200"/>
      <c r="E1437" s="198" t="s">
        <v>236</v>
      </c>
      <c r="F1437" s="198" t="s">
        <v>236</v>
      </c>
      <c r="G1437" s="198" t="s">
        <v>236</v>
      </c>
      <c r="H1437" s="201" t="s">
        <v>236</v>
      </c>
      <c r="I1437" s="202" t="s">
        <v>236</v>
      </c>
      <c r="J1437" s="202" t="s">
        <v>236</v>
      </c>
      <c r="K1437" s="203"/>
      <c r="L1437" s="203"/>
      <c r="M1437" s="203"/>
      <c r="N1437" s="203"/>
      <c r="O1437" s="203"/>
      <c r="P1437" s="204"/>
      <c r="Q1437" s="205"/>
      <c r="R1437" s="198" t="s">
        <v>236</v>
      </c>
      <c r="S1437" s="206" t="str">
        <f t="shared" ca="1" si="66"/>
        <v/>
      </c>
      <c r="T1437" s="206" t="str">
        <f ca="1">IF(B1437="","",IF(ISERROR(MATCH($J1437,[3]SorP!$B$1:$B$6230,0)),"",INDIRECT("'SorP'!$A$"&amp;MATCH($J1437,[3]SorP!$B$1:$B$6230,0))))</f>
        <v/>
      </c>
      <c r="U1437" s="207"/>
      <c r="V1437" s="208" t="e">
        <f>IF(C1437="",NA(),IF(OR(C1437="Smelter not listed",C1437="Smelter not yet identified"),MATCH($B1437&amp;$D1437,'[3]Smelter Look-up'!$J:$J,0),MATCH($B1437&amp;$C1437,'[3]Smelter Look-up'!$J:$J,0)))</f>
        <v>#N/A</v>
      </c>
      <c r="X1437" s="83">
        <f t="shared" si="67"/>
        <v>0</v>
      </c>
      <c r="AB1437" s="84" t="str">
        <f t="shared" si="68"/>
        <v/>
      </c>
    </row>
    <row r="1438" spans="1:28" s="83" customFormat="1" ht="20.25" customHeight="1">
      <c r="A1438" s="206"/>
      <c r="B1438" s="198" t="s">
        <v>236</v>
      </c>
      <c r="C1438" s="199" t="s">
        <v>236</v>
      </c>
      <c r="D1438" s="200"/>
      <c r="E1438" s="198" t="s">
        <v>236</v>
      </c>
      <c r="F1438" s="198" t="s">
        <v>236</v>
      </c>
      <c r="G1438" s="198" t="s">
        <v>236</v>
      </c>
      <c r="H1438" s="201" t="s">
        <v>236</v>
      </c>
      <c r="I1438" s="202" t="s">
        <v>236</v>
      </c>
      <c r="J1438" s="202" t="s">
        <v>236</v>
      </c>
      <c r="K1438" s="203"/>
      <c r="L1438" s="203"/>
      <c r="M1438" s="203"/>
      <c r="N1438" s="203"/>
      <c r="O1438" s="203"/>
      <c r="P1438" s="204"/>
      <c r="Q1438" s="205"/>
      <c r="R1438" s="198" t="s">
        <v>236</v>
      </c>
      <c r="S1438" s="206" t="str">
        <f t="shared" ca="1" si="66"/>
        <v/>
      </c>
      <c r="T1438" s="206" t="str">
        <f ca="1">IF(B1438="","",IF(ISERROR(MATCH($J1438,[3]SorP!$B$1:$B$6230,0)),"",INDIRECT("'SorP'!$A$"&amp;MATCH($J1438,[3]SorP!$B$1:$B$6230,0))))</f>
        <v/>
      </c>
      <c r="U1438" s="207"/>
      <c r="V1438" s="208" t="e">
        <f>IF(C1438="",NA(),IF(OR(C1438="Smelter not listed",C1438="Smelter not yet identified"),MATCH($B1438&amp;$D1438,'[3]Smelter Look-up'!$J:$J,0),MATCH($B1438&amp;$C1438,'[3]Smelter Look-up'!$J:$J,0)))</f>
        <v>#N/A</v>
      </c>
      <c r="X1438" s="83">
        <f t="shared" si="67"/>
        <v>0</v>
      </c>
      <c r="AB1438" s="84" t="str">
        <f t="shared" si="68"/>
        <v/>
      </c>
    </row>
    <row r="1439" spans="1:28" s="83" customFormat="1" ht="20.25" customHeight="1">
      <c r="A1439" s="206"/>
      <c r="B1439" s="198" t="s">
        <v>236</v>
      </c>
      <c r="C1439" s="199" t="s">
        <v>236</v>
      </c>
      <c r="D1439" s="200"/>
      <c r="E1439" s="198" t="s">
        <v>236</v>
      </c>
      <c r="F1439" s="198" t="s">
        <v>236</v>
      </c>
      <c r="G1439" s="198" t="s">
        <v>236</v>
      </c>
      <c r="H1439" s="201" t="s">
        <v>236</v>
      </c>
      <c r="I1439" s="202" t="s">
        <v>236</v>
      </c>
      <c r="J1439" s="202" t="s">
        <v>236</v>
      </c>
      <c r="K1439" s="203"/>
      <c r="L1439" s="203"/>
      <c r="M1439" s="203"/>
      <c r="N1439" s="203"/>
      <c r="O1439" s="203"/>
      <c r="P1439" s="204"/>
      <c r="Q1439" s="205"/>
      <c r="R1439" s="198" t="s">
        <v>236</v>
      </c>
      <c r="S1439" s="206" t="str">
        <f t="shared" ca="1" si="66"/>
        <v/>
      </c>
      <c r="T1439" s="206" t="str">
        <f ca="1">IF(B1439="","",IF(ISERROR(MATCH($J1439,[3]SorP!$B$1:$B$6230,0)),"",INDIRECT("'SorP'!$A$"&amp;MATCH($J1439,[3]SorP!$B$1:$B$6230,0))))</f>
        <v/>
      </c>
      <c r="U1439" s="207"/>
      <c r="V1439" s="208" t="e">
        <f>IF(C1439="",NA(),IF(OR(C1439="Smelter not listed",C1439="Smelter not yet identified"),MATCH($B1439&amp;$D1439,'[3]Smelter Look-up'!$J:$J,0),MATCH($B1439&amp;$C1439,'[3]Smelter Look-up'!$J:$J,0)))</f>
        <v>#N/A</v>
      </c>
      <c r="X1439" s="83">
        <f t="shared" si="67"/>
        <v>0</v>
      </c>
      <c r="AB1439" s="84" t="str">
        <f t="shared" si="68"/>
        <v/>
      </c>
    </row>
    <row r="1440" spans="1:28" s="83" customFormat="1" ht="20.25" customHeight="1">
      <c r="A1440" s="206"/>
      <c r="B1440" s="198" t="s">
        <v>236</v>
      </c>
      <c r="C1440" s="199" t="s">
        <v>236</v>
      </c>
      <c r="D1440" s="200"/>
      <c r="E1440" s="198" t="s">
        <v>236</v>
      </c>
      <c r="F1440" s="198" t="s">
        <v>236</v>
      </c>
      <c r="G1440" s="198" t="s">
        <v>236</v>
      </c>
      <c r="H1440" s="201" t="s">
        <v>236</v>
      </c>
      <c r="I1440" s="202" t="s">
        <v>236</v>
      </c>
      <c r="J1440" s="202" t="s">
        <v>236</v>
      </c>
      <c r="K1440" s="203"/>
      <c r="L1440" s="203"/>
      <c r="M1440" s="203"/>
      <c r="N1440" s="203"/>
      <c r="O1440" s="203"/>
      <c r="P1440" s="204"/>
      <c r="Q1440" s="205"/>
      <c r="R1440" s="198" t="s">
        <v>236</v>
      </c>
      <c r="S1440" s="206" t="str">
        <f t="shared" ca="1" si="66"/>
        <v/>
      </c>
      <c r="T1440" s="206" t="str">
        <f ca="1">IF(B1440="","",IF(ISERROR(MATCH($J1440,[3]SorP!$B$1:$B$6230,0)),"",INDIRECT("'SorP'!$A$"&amp;MATCH($J1440,[3]SorP!$B$1:$B$6230,0))))</f>
        <v/>
      </c>
      <c r="U1440" s="207"/>
      <c r="V1440" s="208" t="e">
        <f>IF(C1440="",NA(),IF(OR(C1440="Smelter not listed",C1440="Smelter not yet identified"),MATCH($B1440&amp;$D1440,'[3]Smelter Look-up'!$J:$J,0),MATCH($B1440&amp;$C1440,'[3]Smelter Look-up'!$J:$J,0)))</f>
        <v>#N/A</v>
      </c>
      <c r="X1440" s="83">
        <f t="shared" si="67"/>
        <v>0</v>
      </c>
      <c r="AB1440" s="84" t="str">
        <f t="shared" si="68"/>
        <v/>
      </c>
    </row>
    <row r="1441" spans="1:28" s="83" customFormat="1" ht="20.25" customHeight="1">
      <c r="A1441" s="206"/>
      <c r="B1441" s="198" t="s">
        <v>236</v>
      </c>
      <c r="C1441" s="199" t="s">
        <v>236</v>
      </c>
      <c r="D1441" s="200"/>
      <c r="E1441" s="198" t="s">
        <v>236</v>
      </c>
      <c r="F1441" s="198" t="s">
        <v>236</v>
      </c>
      <c r="G1441" s="198" t="s">
        <v>236</v>
      </c>
      <c r="H1441" s="201" t="s">
        <v>236</v>
      </c>
      <c r="I1441" s="202" t="s">
        <v>236</v>
      </c>
      <c r="J1441" s="202" t="s">
        <v>236</v>
      </c>
      <c r="K1441" s="203"/>
      <c r="L1441" s="203"/>
      <c r="M1441" s="203"/>
      <c r="N1441" s="203"/>
      <c r="O1441" s="203"/>
      <c r="P1441" s="204"/>
      <c r="Q1441" s="205"/>
      <c r="R1441" s="198" t="s">
        <v>236</v>
      </c>
      <c r="S1441" s="206" t="str">
        <f t="shared" ca="1" si="66"/>
        <v/>
      </c>
      <c r="T1441" s="206" t="str">
        <f ca="1">IF(B1441="","",IF(ISERROR(MATCH($J1441,[3]SorP!$B$1:$B$6230,0)),"",INDIRECT("'SorP'!$A$"&amp;MATCH($J1441,[3]SorP!$B$1:$B$6230,0))))</f>
        <v/>
      </c>
      <c r="U1441" s="207"/>
      <c r="V1441" s="208" t="e">
        <f>IF(C1441="",NA(),IF(OR(C1441="Smelter not listed",C1441="Smelter not yet identified"),MATCH($B1441&amp;$D1441,'[3]Smelter Look-up'!$J:$J,0),MATCH($B1441&amp;$C1441,'[3]Smelter Look-up'!$J:$J,0)))</f>
        <v>#N/A</v>
      </c>
      <c r="X1441" s="83">
        <f t="shared" si="67"/>
        <v>0</v>
      </c>
      <c r="AB1441" s="84" t="str">
        <f t="shared" si="68"/>
        <v/>
      </c>
    </row>
    <row r="1442" spans="1:28" s="83" customFormat="1" ht="20.25" customHeight="1">
      <c r="A1442" s="206"/>
      <c r="B1442" s="198" t="s">
        <v>236</v>
      </c>
      <c r="C1442" s="199" t="s">
        <v>236</v>
      </c>
      <c r="D1442" s="200"/>
      <c r="E1442" s="198" t="s">
        <v>236</v>
      </c>
      <c r="F1442" s="198" t="s">
        <v>236</v>
      </c>
      <c r="G1442" s="198" t="s">
        <v>236</v>
      </c>
      <c r="H1442" s="201" t="s">
        <v>236</v>
      </c>
      <c r="I1442" s="202" t="s">
        <v>236</v>
      </c>
      <c r="J1442" s="202" t="s">
        <v>236</v>
      </c>
      <c r="K1442" s="203"/>
      <c r="L1442" s="203"/>
      <c r="M1442" s="203"/>
      <c r="N1442" s="203"/>
      <c r="O1442" s="203"/>
      <c r="P1442" s="204"/>
      <c r="Q1442" s="205"/>
      <c r="R1442" s="198" t="s">
        <v>236</v>
      </c>
      <c r="S1442" s="206" t="str">
        <f t="shared" ca="1" si="66"/>
        <v/>
      </c>
      <c r="T1442" s="206" t="str">
        <f ca="1">IF(B1442="","",IF(ISERROR(MATCH($J1442,[3]SorP!$B$1:$B$6230,0)),"",INDIRECT("'SorP'!$A$"&amp;MATCH($J1442,[3]SorP!$B$1:$B$6230,0))))</f>
        <v/>
      </c>
      <c r="U1442" s="207"/>
      <c r="V1442" s="208" t="e">
        <f>IF(C1442="",NA(),IF(OR(C1442="Smelter not listed",C1442="Smelter not yet identified"),MATCH($B1442&amp;$D1442,'[3]Smelter Look-up'!$J:$J,0),MATCH($B1442&amp;$C1442,'[3]Smelter Look-up'!$J:$J,0)))</f>
        <v>#N/A</v>
      </c>
      <c r="X1442" s="83">
        <f t="shared" si="67"/>
        <v>0</v>
      </c>
      <c r="AB1442" s="84" t="str">
        <f t="shared" si="68"/>
        <v/>
      </c>
    </row>
    <row r="1443" spans="1:28" s="83" customFormat="1" ht="20.25" customHeight="1">
      <c r="A1443" s="206"/>
      <c r="B1443" s="198" t="s">
        <v>236</v>
      </c>
      <c r="C1443" s="199" t="s">
        <v>236</v>
      </c>
      <c r="D1443" s="200"/>
      <c r="E1443" s="198" t="s">
        <v>236</v>
      </c>
      <c r="F1443" s="198" t="s">
        <v>236</v>
      </c>
      <c r="G1443" s="198" t="s">
        <v>236</v>
      </c>
      <c r="H1443" s="201" t="s">
        <v>236</v>
      </c>
      <c r="I1443" s="202" t="s">
        <v>236</v>
      </c>
      <c r="J1443" s="202" t="s">
        <v>236</v>
      </c>
      <c r="K1443" s="203"/>
      <c r="L1443" s="203"/>
      <c r="M1443" s="203"/>
      <c r="N1443" s="203"/>
      <c r="O1443" s="203"/>
      <c r="P1443" s="204"/>
      <c r="Q1443" s="205"/>
      <c r="R1443" s="198" t="s">
        <v>236</v>
      </c>
      <c r="S1443" s="206" t="str">
        <f t="shared" ca="1" si="66"/>
        <v/>
      </c>
      <c r="T1443" s="206" t="str">
        <f ca="1">IF(B1443="","",IF(ISERROR(MATCH($J1443,[3]SorP!$B$1:$B$6230,0)),"",INDIRECT("'SorP'!$A$"&amp;MATCH($J1443,[3]SorP!$B$1:$B$6230,0))))</f>
        <v/>
      </c>
      <c r="U1443" s="207"/>
      <c r="V1443" s="208" t="e">
        <f>IF(C1443="",NA(),IF(OR(C1443="Smelter not listed",C1443="Smelter not yet identified"),MATCH($B1443&amp;$D1443,'[3]Smelter Look-up'!$J:$J,0),MATCH($B1443&amp;$C1443,'[3]Smelter Look-up'!$J:$J,0)))</f>
        <v>#N/A</v>
      </c>
      <c r="X1443" s="83">
        <f t="shared" si="67"/>
        <v>0</v>
      </c>
      <c r="AB1443" s="84" t="str">
        <f t="shared" si="68"/>
        <v/>
      </c>
    </row>
    <row r="1444" spans="1:28" s="83" customFormat="1" ht="20.25" customHeight="1">
      <c r="A1444" s="206"/>
      <c r="B1444" s="198" t="s">
        <v>236</v>
      </c>
      <c r="C1444" s="199" t="s">
        <v>236</v>
      </c>
      <c r="D1444" s="200"/>
      <c r="E1444" s="198" t="s">
        <v>236</v>
      </c>
      <c r="F1444" s="198" t="s">
        <v>236</v>
      </c>
      <c r="G1444" s="198" t="s">
        <v>236</v>
      </c>
      <c r="H1444" s="201" t="s">
        <v>236</v>
      </c>
      <c r="I1444" s="202" t="s">
        <v>236</v>
      </c>
      <c r="J1444" s="202" t="s">
        <v>236</v>
      </c>
      <c r="K1444" s="203"/>
      <c r="L1444" s="203"/>
      <c r="M1444" s="203"/>
      <c r="N1444" s="203"/>
      <c r="O1444" s="203"/>
      <c r="P1444" s="204"/>
      <c r="Q1444" s="205"/>
      <c r="R1444" s="198" t="s">
        <v>236</v>
      </c>
      <c r="S1444" s="206" t="str">
        <f t="shared" ca="1" si="66"/>
        <v/>
      </c>
      <c r="T1444" s="206" t="str">
        <f ca="1">IF(B1444="","",IF(ISERROR(MATCH($J1444,[3]SorP!$B$1:$B$6230,0)),"",INDIRECT("'SorP'!$A$"&amp;MATCH($J1444,[3]SorP!$B$1:$B$6230,0))))</f>
        <v/>
      </c>
      <c r="U1444" s="207"/>
      <c r="V1444" s="208" t="e">
        <f>IF(C1444="",NA(),IF(OR(C1444="Smelter not listed",C1444="Smelter not yet identified"),MATCH($B1444&amp;$D1444,'[3]Smelter Look-up'!$J:$J,0),MATCH($B1444&amp;$C1444,'[3]Smelter Look-up'!$J:$J,0)))</f>
        <v>#N/A</v>
      </c>
      <c r="X1444" s="83">
        <f t="shared" si="67"/>
        <v>0</v>
      </c>
      <c r="AB1444" s="84" t="str">
        <f t="shared" si="68"/>
        <v/>
      </c>
    </row>
    <row r="1445" spans="1:28" s="83" customFormat="1" ht="20.25" customHeight="1">
      <c r="A1445" s="206"/>
      <c r="B1445" s="198" t="s">
        <v>236</v>
      </c>
      <c r="C1445" s="199" t="s">
        <v>236</v>
      </c>
      <c r="D1445" s="200"/>
      <c r="E1445" s="198" t="s">
        <v>236</v>
      </c>
      <c r="F1445" s="198" t="s">
        <v>236</v>
      </c>
      <c r="G1445" s="198" t="s">
        <v>236</v>
      </c>
      <c r="H1445" s="201" t="s">
        <v>236</v>
      </c>
      <c r="I1445" s="202" t="s">
        <v>236</v>
      </c>
      <c r="J1445" s="202" t="s">
        <v>236</v>
      </c>
      <c r="K1445" s="203"/>
      <c r="L1445" s="203"/>
      <c r="M1445" s="203"/>
      <c r="N1445" s="203"/>
      <c r="O1445" s="203"/>
      <c r="P1445" s="204"/>
      <c r="Q1445" s="205"/>
      <c r="R1445" s="198" t="s">
        <v>236</v>
      </c>
      <c r="S1445" s="206" t="str">
        <f t="shared" ca="1" si="66"/>
        <v/>
      </c>
      <c r="T1445" s="206" t="str">
        <f ca="1">IF(B1445="","",IF(ISERROR(MATCH($J1445,[3]SorP!$B$1:$B$6230,0)),"",INDIRECT("'SorP'!$A$"&amp;MATCH($J1445,[3]SorP!$B$1:$B$6230,0))))</f>
        <v/>
      </c>
      <c r="U1445" s="207"/>
      <c r="V1445" s="208" t="e">
        <f>IF(C1445="",NA(),IF(OR(C1445="Smelter not listed",C1445="Smelter not yet identified"),MATCH($B1445&amp;$D1445,'[3]Smelter Look-up'!$J:$J,0),MATCH($B1445&amp;$C1445,'[3]Smelter Look-up'!$J:$J,0)))</f>
        <v>#N/A</v>
      </c>
      <c r="X1445" s="83">
        <f t="shared" si="67"/>
        <v>0</v>
      </c>
      <c r="AB1445" s="84" t="str">
        <f t="shared" si="68"/>
        <v/>
      </c>
    </row>
    <row r="1446" spans="1:28" s="83" customFormat="1" ht="20.25" customHeight="1">
      <c r="A1446" s="206"/>
      <c r="B1446" s="198" t="s">
        <v>236</v>
      </c>
      <c r="C1446" s="199" t="s">
        <v>236</v>
      </c>
      <c r="D1446" s="200"/>
      <c r="E1446" s="198" t="s">
        <v>236</v>
      </c>
      <c r="F1446" s="198" t="s">
        <v>236</v>
      </c>
      <c r="G1446" s="198" t="s">
        <v>236</v>
      </c>
      <c r="H1446" s="201" t="s">
        <v>236</v>
      </c>
      <c r="I1446" s="202" t="s">
        <v>236</v>
      </c>
      <c r="J1446" s="202" t="s">
        <v>236</v>
      </c>
      <c r="K1446" s="203"/>
      <c r="L1446" s="203"/>
      <c r="M1446" s="203"/>
      <c r="N1446" s="203"/>
      <c r="O1446" s="203"/>
      <c r="P1446" s="204"/>
      <c r="Q1446" s="205"/>
      <c r="R1446" s="198" t="s">
        <v>236</v>
      </c>
      <c r="S1446" s="206" t="str">
        <f t="shared" ca="1" si="66"/>
        <v/>
      </c>
      <c r="T1446" s="206" t="str">
        <f ca="1">IF(B1446="","",IF(ISERROR(MATCH($J1446,[3]SorP!$B$1:$B$6230,0)),"",INDIRECT("'SorP'!$A$"&amp;MATCH($J1446,[3]SorP!$B$1:$B$6230,0))))</f>
        <v/>
      </c>
      <c r="U1446" s="207"/>
      <c r="V1446" s="208" t="e">
        <f>IF(C1446="",NA(),IF(OR(C1446="Smelter not listed",C1446="Smelter not yet identified"),MATCH($B1446&amp;$D1446,'[3]Smelter Look-up'!$J:$J,0),MATCH($B1446&amp;$C1446,'[3]Smelter Look-up'!$J:$J,0)))</f>
        <v>#N/A</v>
      </c>
      <c r="X1446" s="83">
        <f t="shared" si="67"/>
        <v>0</v>
      </c>
      <c r="AB1446" s="84" t="str">
        <f t="shared" si="68"/>
        <v/>
      </c>
    </row>
    <row r="1447" spans="1:28" s="83" customFormat="1" ht="20.25" customHeight="1">
      <c r="A1447" s="206"/>
      <c r="B1447" s="198" t="s">
        <v>236</v>
      </c>
      <c r="C1447" s="199" t="s">
        <v>236</v>
      </c>
      <c r="D1447" s="200"/>
      <c r="E1447" s="198" t="s">
        <v>236</v>
      </c>
      <c r="F1447" s="198" t="s">
        <v>236</v>
      </c>
      <c r="G1447" s="198" t="s">
        <v>236</v>
      </c>
      <c r="H1447" s="201" t="s">
        <v>236</v>
      </c>
      <c r="I1447" s="202" t="s">
        <v>236</v>
      </c>
      <c r="J1447" s="202" t="s">
        <v>236</v>
      </c>
      <c r="K1447" s="203"/>
      <c r="L1447" s="203"/>
      <c r="M1447" s="203"/>
      <c r="N1447" s="203"/>
      <c r="O1447" s="203"/>
      <c r="P1447" s="204"/>
      <c r="Q1447" s="205"/>
      <c r="R1447" s="198" t="s">
        <v>236</v>
      </c>
      <c r="S1447" s="206" t="str">
        <f t="shared" ca="1" si="66"/>
        <v/>
      </c>
      <c r="T1447" s="206" t="str">
        <f ca="1">IF(B1447="","",IF(ISERROR(MATCH($J1447,[3]SorP!$B$1:$B$6230,0)),"",INDIRECT("'SorP'!$A$"&amp;MATCH($J1447,[3]SorP!$B$1:$B$6230,0))))</f>
        <v/>
      </c>
      <c r="U1447" s="207"/>
      <c r="V1447" s="208" t="e">
        <f>IF(C1447="",NA(),IF(OR(C1447="Smelter not listed",C1447="Smelter not yet identified"),MATCH($B1447&amp;$D1447,'[3]Smelter Look-up'!$J:$J,0),MATCH($B1447&amp;$C1447,'[3]Smelter Look-up'!$J:$J,0)))</f>
        <v>#N/A</v>
      </c>
      <c r="X1447" s="83">
        <f t="shared" si="67"/>
        <v>0</v>
      </c>
      <c r="AB1447" s="84" t="str">
        <f t="shared" si="68"/>
        <v/>
      </c>
    </row>
    <row r="1448" spans="1:28" s="83" customFormat="1" ht="20.25" customHeight="1">
      <c r="A1448" s="206"/>
      <c r="B1448" s="198" t="s">
        <v>236</v>
      </c>
      <c r="C1448" s="199" t="s">
        <v>236</v>
      </c>
      <c r="D1448" s="200"/>
      <c r="E1448" s="198" t="s">
        <v>236</v>
      </c>
      <c r="F1448" s="198" t="s">
        <v>236</v>
      </c>
      <c r="G1448" s="198" t="s">
        <v>236</v>
      </c>
      <c r="H1448" s="201" t="s">
        <v>236</v>
      </c>
      <c r="I1448" s="202" t="s">
        <v>236</v>
      </c>
      <c r="J1448" s="202" t="s">
        <v>236</v>
      </c>
      <c r="K1448" s="203"/>
      <c r="L1448" s="203"/>
      <c r="M1448" s="203"/>
      <c r="N1448" s="203"/>
      <c r="O1448" s="203"/>
      <c r="P1448" s="204"/>
      <c r="Q1448" s="205"/>
      <c r="R1448" s="198" t="s">
        <v>236</v>
      </c>
      <c r="S1448" s="206" t="str">
        <f t="shared" ref="S1448:S1511" ca="1" si="69">IF(B1448="","",IF(ISERROR(MATCH($E1448,CL,0)),"Unknown",INDIRECT("'C'!$A$"&amp;MATCH($E1448,CL,0)+1)))</f>
        <v/>
      </c>
      <c r="T1448" s="206" t="str">
        <f ca="1">IF(B1448="","",IF(ISERROR(MATCH($J1448,[3]SorP!$B$1:$B$6230,0)),"",INDIRECT("'SorP'!$A$"&amp;MATCH($J1448,[3]SorP!$B$1:$B$6230,0))))</f>
        <v/>
      </c>
      <c r="U1448" s="207"/>
      <c r="V1448" s="208" t="e">
        <f>IF(C1448="",NA(),IF(OR(C1448="Smelter not listed",C1448="Smelter not yet identified"),MATCH($B1448&amp;$D1448,'[3]Smelter Look-up'!$J:$J,0),MATCH($B1448&amp;$C1448,'[3]Smelter Look-up'!$J:$J,0)))</f>
        <v>#N/A</v>
      </c>
      <c r="X1448" s="83">
        <f t="shared" si="67"/>
        <v>0</v>
      </c>
      <c r="AB1448" s="84" t="str">
        <f t="shared" si="68"/>
        <v/>
      </c>
    </row>
    <row r="1449" spans="1:28" s="83" customFormat="1" ht="20.25" customHeight="1">
      <c r="A1449" s="206"/>
      <c r="B1449" s="198" t="s">
        <v>236</v>
      </c>
      <c r="C1449" s="199" t="s">
        <v>236</v>
      </c>
      <c r="D1449" s="200"/>
      <c r="E1449" s="198" t="s">
        <v>236</v>
      </c>
      <c r="F1449" s="198" t="s">
        <v>236</v>
      </c>
      <c r="G1449" s="198" t="s">
        <v>236</v>
      </c>
      <c r="H1449" s="201" t="s">
        <v>236</v>
      </c>
      <c r="I1449" s="202" t="s">
        <v>236</v>
      </c>
      <c r="J1449" s="202" t="s">
        <v>236</v>
      </c>
      <c r="K1449" s="203"/>
      <c r="L1449" s="203"/>
      <c r="M1449" s="203"/>
      <c r="N1449" s="203"/>
      <c r="O1449" s="203"/>
      <c r="P1449" s="204"/>
      <c r="Q1449" s="205"/>
      <c r="R1449" s="198" t="s">
        <v>236</v>
      </c>
      <c r="S1449" s="206" t="str">
        <f t="shared" ca="1" si="69"/>
        <v/>
      </c>
      <c r="T1449" s="206" t="str">
        <f ca="1">IF(B1449="","",IF(ISERROR(MATCH($J1449,[3]SorP!$B$1:$B$6230,0)),"",INDIRECT("'SorP'!$A$"&amp;MATCH($J1449,[3]SorP!$B$1:$B$6230,0))))</f>
        <v/>
      </c>
      <c r="U1449" s="207"/>
      <c r="V1449" s="208" t="e">
        <f>IF(C1449="",NA(),IF(OR(C1449="Smelter not listed",C1449="Smelter not yet identified"),MATCH($B1449&amp;$D1449,'[3]Smelter Look-up'!$J:$J,0),MATCH($B1449&amp;$C1449,'[3]Smelter Look-up'!$J:$J,0)))</f>
        <v>#N/A</v>
      </c>
      <c r="X1449" s="83">
        <f t="shared" si="67"/>
        <v>0</v>
      </c>
      <c r="AB1449" s="84" t="str">
        <f t="shared" si="68"/>
        <v/>
      </c>
    </row>
    <row r="1450" spans="1:28" s="83" customFormat="1" ht="20.25" customHeight="1">
      <c r="A1450" s="206"/>
      <c r="B1450" s="198" t="s">
        <v>236</v>
      </c>
      <c r="C1450" s="199" t="s">
        <v>236</v>
      </c>
      <c r="D1450" s="200"/>
      <c r="E1450" s="198" t="s">
        <v>236</v>
      </c>
      <c r="F1450" s="198" t="s">
        <v>236</v>
      </c>
      <c r="G1450" s="198" t="s">
        <v>236</v>
      </c>
      <c r="H1450" s="201" t="s">
        <v>236</v>
      </c>
      <c r="I1450" s="202" t="s">
        <v>236</v>
      </c>
      <c r="J1450" s="202" t="s">
        <v>236</v>
      </c>
      <c r="K1450" s="203"/>
      <c r="L1450" s="203"/>
      <c r="M1450" s="203"/>
      <c r="N1450" s="203"/>
      <c r="O1450" s="203"/>
      <c r="P1450" s="204"/>
      <c r="Q1450" s="205"/>
      <c r="R1450" s="198" t="s">
        <v>236</v>
      </c>
      <c r="S1450" s="206" t="str">
        <f t="shared" ca="1" si="69"/>
        <v/>
      </c>
      <c r="T1450" s="206" t="str">
        <f ca="1">IF(B1450="","",IF(ISERROR(MATCH($J1450,[3]SorP!$B$1:$B$6230,0)),"",INDIRECT("'SorP'!$A$"&amp;MATCH($J1450,[3]SorP!$B$1:$B$6230,0))))</f>
        <v/>
      </c>
      <c r="U1450" s="207"/>
      <c r="V1450" s="208" t="e">
        <f>IF(C1450="",NA(),IF(OR(C1450="Smelter not listed",C1450="Smelter not yet identified"),MATCH($B1450&amp;$D1450,'[3]Smelter Look-up'!$J:$J,0),MATCH($B1450&amp;$C1450,'[3]Smelter Look-up'!$J:$J,0)))</f>
        <v>#N/A</v>
      </c>
      <c r="X1450" s="83">
        <f t="shared" si="67"/>
        <v>0</v>
      </c>
      <c r="AB1450" s="84" t="str">
        <f t="shared" si="68"/>
        <v/>
      </c>
    </row>
    <row r="1451" spans="1:28" s="83" customFormat="1" ht="20.25" customHeight="1">
      <c r="A1451" s="206"/>
      <c r="B1451" s="198" t="s">
        <v>236</v>
      </c>
      <c r="C1451" s="199" t="s">
        <v>236</v>
      </c>
      <c r="D1451" s="200"/>
      <c r="E1451" s="198" t="s">
        <v>236</v>
      </c>
      <c r="F1451" s="198" t="s">
        <v>236</v>
      </c>
      <c r="G1451" s="198" t="s">
        <v>236</v>
      </c>
      <c r="H1451" s="201" t="s">
        <v>236</v>
      </c>
      <c r="I1451" s="202" t="s">
        <v>236</v>
      </c>
      <c r="J1451" s="202" t="s">
        <v>236</v>
      </c>
      <c r="K1451" s="203"/>
      <c r="L1451" s="203"/>
      <c r="M1451" s="203"/>
      <c r="N1451" s="203"/>
      <c r="O1451" s="203"/>
      <c r="P1451" s="204"/>
      <c r="Q1451" s="205"/>
      <c r="R1451" s="198" t="s">
        <v>236</v>
      </c>
      <c r="S1451" s="206" t="str">
        <f t="shared" ca="1" si="69"/>
        <v/>
      </c>
      <c r="T1451" s="206" t="str">
        <f ca="1">IF(B1451="","",IF(ISERROR(MATCH($J1451,[3]SorP!$B$1:$B$6230,0)),"",INDIRECT("'SorP'!$A$"&amp;MATCH($J1451,[3]SorP!$B$1:$B$6230,0))))</f>
        <v/>
      </c>
      <c r="U1451" s="207"/>
      <c r="V1451" s="208" t="e">
        <f>IF(C1451="",NA(),IF(OR(C1451="Smelter not listed",C1451="Smelter not yet identified"),MATCH($B1451&amp;$D1451,'[3]Smelter Look-up'!$J:$J,0),MATCH($B1451&amp;$C1451,'[3]Smelter Look-up'!$J:$J,0)))</f>
        <v>#N/A</v>
      </c>
      <c r="X1451" s="83">
        <f t="shared" si="67"/>
        <v>0</v>
      </c>
      <c r="AB1451" s="84" t="str">
        <f t="shared" si="68"/>
        <v/>
      </c>
    </row>
    <row r="1452" spans="1:28" s="83" customFormat="1" ht="20.25" customHeight="1">
      <c r="A1452" s="206"/>
      <c r="B1452" s="198" t="s">
        <v>236</v>
      </c>
      <c r="C1452" s="199" t="s">
        <v>236</v>
      </c>
      <c r="D1452" s="200"/>
      <c r="E1452" s="198" t="s">
        <v>236</v>
      </c>
      <c r="F1452" s="198" t="s">
        <v>236</v>
      </c>
      <c r="G1452" s="198" t="s">
        <v>236</v>
      </c>
      <c r="H1452" s="201" t="s">
        <v>236</v>
      </c>
      <c r="I1452" s="202" t="s">
        <v>236</v>
      </c>
      <c r="J1452" s="202" t="s">
        <v>236</v>
      </c>
      <c r="K1452" s="203"/>
      <c r="L1452" s="203"/>
      <c r="M1452" s="203"/>
      <c r="N1452" s="203"/>
      <c r="O1452" s="203"/>
      <c r="P1452" s="204"/>
      <c r="Q1452" s="205"/>
      <c r="R1452" s="198" t="s">
        <v>236</v>
      </c>
      <c r="S1452" s="206" t="str">
        <f t="shared" ca="1" si="69"/>
        <v/>
      </c>
      <c r="T1452" s="206" t="str">
        <f ca="1">IF(B1452="","",IF(ISERROR(MATCH($J1452,[3]SorP!$B$1:$B$6230,0)),"",INDIRECT("'SorP'!$A$"&amp;MATCH($J1452,[3]SorP!$B$1:$B$6230,0))))</f>
        <v/>
      </c>
      <c r="U1452" s="207"/>
      <c r="V1452" s="208" t="e">
        <f>IF(C1452="",NA(),IF(OR(C1452="Smelter not listed",C1452="Smelter not yet identified"),MATCH($B1452&amp;$D1452,'[3]Smelter Look-up'!$J:$J,0),MATCH($B1452&amp;$C1452,'[3]Smelter Look-up'!$J:$J,0)))</f>
        <v>#N/A</v>
      </c>
      <c r="X1452" s="83">
        <f t="shared" si="67"/>
        <v>0</v>
      </c>
      <c r="AB1452" s="84" t="str">
        <f t="shared" si="68"/>
        <v/>
      </c>
    </row>
    <row r="1453" spans="1:28" s="83" customFormat="1" ht="20.25" customHeight="1">
      <c r="A1453" s="206"/>
      <c r="B1453" s="198" t="s">
        <v>236</v>
      </c>
      <c r="C1453" s="199" t="s">
        <v>236</v>
      </c>
      <c r="D1453" s="200"/>
      <c r="E1453" s="198" t="s">
        <v>236</v>
      </c>
      <c r="F1453" s="198" t="s">
        <v>236</v>
      </c>
      <c r="G1453" s="198" t="s">
        <v>236</v>
      </c>
      <c r="H1453" s="201" t="s">
        <v>236</v>
      </c>
      <c r="I1453" s="202" t="s">
        <v>236</v>
      </c>
      <c r="J1453" s="202" t="s">
        <v>236</v>
      </c>
      <c r="K1453" s="203"/>
      <c r="L1453" s="203"/>
      <c r="M1453" s="203"/>
      <c r="N1453" s="203"/>
      <c r="O1453" s="203"/>
      <c r="P1453" s="204"/>
      <c r="Q1453" s="205"/>
      <c r="R1453" s="198" t="s">
        <v>236</v>
      </c>
      <c r="S1453" s="206" t="str">
        <f t="shared" ca="1" si="69"/>
        <v/>
      </c>
      <c r="T1453" s="206" t="str">
        <f ca="1">IF(B1453="","",IF(ISERROR(MATCH($J1453,[3]SorP!$B$1:$B$6230,0)),"",INDIRECT("'SorP'!$A$"&amp;MATCH($J1453,[3]SorP!$B$1:$B$6230,0))))</f>
        <v/>
      </c>
      <c r="U1453" s="207"/>
      <c r="V1453" s="208" t="e">
        <f>IF(C1453="",NA(),IF(OR(C1453="Smelter not listed",C1453="Smelter not yet identified"),MATCH($B1453&amp;$D1453,'[3]Smelter Look-up'!$J:$J,0),MATCH($B1453&amp;$C1453,'[3]Smelter Look-up'!$J:$J,0)))</f>
        <v>#N/A</v>
      </c>
      <c r="X1453" s="83">
        <f t="shared" si="67"/>
        <v>0</v>
      </c>
      <c r="AB1453" s="84" t="str">
        <f t="shared" si="68"/>
        <v/>
      </c>
    </row>
    <row r="1454" spans="1:28" s="83" customFormat="1" ht="20.25" customHeight="1">
      <c r="A1454" s="206"/>
      <c r="B1454" s="198" t="s">
        <v>236</v>
      </c>
      <c r="C1454" s="199" t="s">
        <v>236</v>
      </c>
      <c r="D1454" s="200"/>
      <c r="E1454" s="198" t="s">
        <v>236</v>
      </c>
      <c r="F1454" s="198" t="s">
        <v>236</v>
      </c>
      <c r="G1454" s="198" t="s">
        <v>236</v>
      </c>
      <c r="H1454" s="201" t="s">
        <v>236</v>
      </c>
      <c r="I1454" s="202" t="s">
        <v>236</v>
      </c>
      <c r="J1454" s="202" t="s">
        <v>236</v>
      </c>
      <c r="K1454" s="203"/>
      <c r="L1454" s="203"/>
      <c r="M1454" s="203"/>
      <c r="N1454" s="203"/>
      <c r="O1454" s="203"/>
      <c r="P1454" s="204"/>
      <c r="Q1454" s="205"/>
      <c r="R1454" s="198" t="s">
        <v>236</v>
      </c>
      <c r="S1454" s="206" t="str">
        <f t="shared" ca="1" si="69"/>
        <v/>
      </c>
      <c r="T1454" s="206" t="str">
        <f ca="1">IF(B1454="","",IF(ISERROR(MATCH($J1454,[3]SorP!$B$1:$B$6230,0)),"",INDIRECT("'SorP'!$A$"&amp;MATCH($J1454,[3]SorP!$B$1:$B$6230,0))))</f>
        <v/>
      </c>
      <c r="U1454" s="207"/>
      <c r="V1454" s="208" t="e">
        <f>IF(C1454="",NA(),IF(OR(C1454="Smelter not listed",C1454="Smelter not yet identified"),MATCH($B1454&amp;$D1454,'[3]Smelter Look-up'!$J:$J,0),MATCH($B1454&amp;$C1454,'[3]Smelter Look-up'!$J:$J,0)))</f>
        <v>#N/A</v>
      </c>
      <c r="X1454" s="83">
        <f t="shared" si="67"/>
        <v>0</v>
      </c>
      <c r="AB1454" s="84" t="str">
        <f t="shared" si="68"/>
        <v/>
      </c>
    </row>
    <row r="1455" spans="1:28" s="83" customFormat="1" ht="20.25" customHeight="1">
      <c r="A1455" s="206"/>
      <c r="B1455" s="198" t="s">
        <v>236</v>
      </c>
      <c r="C1455" s="199" t="s">
        <v>236</v>
      </c>
      <c r="D1455" s="200"/>
      <c r="E1455" s="198" t="s">
        <v>236</v>
      </c>
      <c r="F1455" s="198" t="s">
        <v>236</v>
      </c>
      <c r="G1455" s="198" t="s">
        <v>236</v>
      </c>
      <c r="H1455" s="201" t="s">
        <v>236</v>
      </c>
      <c r="I1455" s="202" t="s">
        <v>236</v>
      </c>
      <c r="J1455" s="202" t="s">
        <v>236</v>
      </c>
      <c r="K1455" s="203"/>
      <c r="L1455" s="203"/>
      <c r="M1455" s="203"/>
      <c r="N1455" s="203"/>
      <c r="O1455" s="203"/>
      <c r="P1455" s="204"/>
      <c r="Q1455" s="205"/>
      <c r="R1455" s="198" t="s">
        <v>236</v>
      </c>
      <c r="S1455" s="206" t="str">
        <f t="shared" ca="1" si="69"/>
        <v/>
      </c>
      <c r="T1455" s="206" t="str">
        <f ca="1">IF(B1455="","",IF(ISERROR(MATCH($J1455,[3]SorP!$B$1:$B$6230,0)),"",INDIRECT("'SorP'!$A$"&amp;MATCH($J1455,[3]SorP!$B$1:$B$6230,0))))</f>
        <v/>
      </c>
      <c r="U1455" s="207"/>
      <c r="V1455" s="208" t="e">
        <f>IF(C1455="",NA(),IF(OR(C1455="Smelter not listed",C1455="Smelter not yet identified"),MATCH($B1455&amp;$D1455,'[3]Smelter Look-up'!$J:$J,0),MATCH($B1455&amp;$C1455,'[3]Smelter Look-up'!$J:$J,0)))</f>
        <v>#N/A</v>
      </c>
      <c r="X1455" s="83">
        <f t="shared" si="67"/>
        <v>0</v>
      </c>
      <c r="AB1455" s="84" t="str">
        <f t="shared" si="68"/>
        <v/>
      </c>
    </row>
    <row r="1456" spans="1:28" s="83" customFormat="1" ht="20.25" customHeight="1">
      <c r="A1456" s="206"/>
      <c r="B1456" s="198" t="s">
        <v>236</v>
      </c>
      <c r="C1456" s="199" t="s">
        <v>236</v>
      </c>
      <c r="D1456" s="200"/>
      <c r="E1456" s="198" t="s">
        <v>236</v>
      </c>
      <c r="F1456" s="198" t="s">
        <v>236</v>
      </c>
      <c r="G1456" s="198" t="s">
        <v>236</v>
      </c>
      <c r="H1456" s="201" t="s">
        <v>236</v>
      </c>
      <c r="I1456" s="202" t="s">
        <v>236</v>
      </c>
      <c r="J1456" s="202" t="s">
        <v>236</v>
      </c>
      <c r="K1456" s="203"/>
      <c r="L1456" s="203"/>
      <c r="M1456" s="203"/>
      <c r="N1456" s="203"/>
      <c r="O1456" s="203"/>
      <c r="P1456" s="204"/>
      <c r="Q1456" s="205"/>
      <c r="R1456" s="198" t="s">
        <v>236</v>
      </c>
      <c r="S1456" s="206" t="str">
        <f t="shared" ca="1" si="69"/>
        <v/>
      </c>
      <c r="T1456" s="206" t="str">
        <f ca="1">IF(B1456="","",IF(ISERROR(MATCH($J1456,[3]SorP!$B$1:$B$6230,0)),"",INDIRECT("'SorP'!$A$"&amp;MATCH($J1456,[3]SorP!$B$1:$B$6230,0))))</f>
        <v/>
      </c>
      <c r="U1456" s="207"/>
      <c r="V1456" s="208" t="e">
        <f>IF(C1456="",NA(),IF(OR(C1456="Smelter not listed",C1456="Smelter not yet identified"),MATCH($B1456&amp;$D1456,'[3]Smelter Look-up'!$J:$J,0),MATCH($B1456&amp;$C1456,'[3]Smelter Look-up'!$J:$J,0)))</f>
        <v>#N/A</v>
      </c>
      <c r="X1456" s="83">
        <f t="shared" si="67"/>
        <v>0</v>
      </c>
      <c r="AB1456" s="84" t="str">
        <f t="shared" si="68"/>
        <v/>
      </c>
    </row>
    <row r="1457" spans="1:28" s="83" customFormat="1" ht="20.25" customHeight="1">
      <c r="A1457" s="206"/>
      <c r="B1457" s="198" t="s">
        <v>236</v>
      </c>
      <c r="C1457" s="199" t="s">
        <v>236</v>
      </c>
      <c r="D1457" s="200"/>
      <c r="E1457" s="198" t="s">
        <v>236</v>
      </c>
      <c r="F1457" s="198" t="s">
        <v>236</v>
      </c>
      <c r="G1457" s="198" t="s">
        <v>236</v>
      </c>
      <c r="H1457" s="201" t="s">
        <v>236</v>
      </c>
      <c r="I1457" s="202" t="s">
        <v>236</v>
      </c>
      <c r="J1457" s="202" t="s">
        <v>236</v>
      </c>
      <c r="K1457" s="203"/>
      <c r="L1457" s="203"/>
      <c r="M1457" s="203"/>
      <c r="N1457" s="203"/>
      <c r="O1457" s="203"/>
      <c r="P1457" s="204"/>
      <c r="Q1457" s="205"/>
      <c r="R1457" s="198" t="s">
        <v>236</v>
      </c>
      <c r="S1457" s="206" t="str">
        <f t="shared" ca="1" si="69"/>
        <v/>
      </c>
      <c r="T1457" s="206" t="str">
        <f ca="1">IF(B1457="","",IF(ISERROR(MATCH($J1457,[3]SorP!$B$1:$B$6230,0)),"",INDIRECT("'SorP'!$A$"&amp;MATCH($J1457,[3]SorP!$B$1:$B$6230,0))))</f>
        <v/>
      </c>
      <c r="U1457" s="207"/>
      <c r="V1457" s="208" t="e">
        <f>IF(C1457="",NA(),IF(OR(C1457="Smelter not listed",C1457="Smelter not yet identified"),MATCH($B1457&amp;$D1457,'[3]Smelter Look-up'!$J:$J,0),MATCH($B1457&amp;$C1457,'[3]Smelter Look-up'!$J:$J,0)))</f>
        <v>#N/A</v>
      </c>
      <c r="X1457" s="83">
        <f t="shared" si="67"/>
        <v>0</v>
      </c>
      <c r="AB1457" s="84" t="str">
        <f t="shared" si="68"/>
        <v/>
      </c>
    </row>
    <row r="1458" spans="1:28" s="83" customFormat="1" ht="20.25" customHeight="1">
      <c r="A1458" s="206"/>
      <c r="B1458" s="198" t="s">
        <v>236</v>
      </c>
      <c r="C1458" s="199" t="s">
        <v>236</v>
      </c>
      <c r="D1458" s="200"/>
      <c r="E1458" s="198" t="s">
        <v>236</v>
      </c>
      <c r="F1458" s="198" t="s">
        <v>236</v>
      </c>
      <c r="G1458" s="198" t="s">
        <v>236</v>
      </c>
      <c r="H1458" s="201" t="s">
        <v>236</v>
      </c>
      <c r="I1458" s="202" t="s">
        <v>236</v>
      </c>
      <c r="J1458" s="202" t="s">
        <v>236</v>
      </c>
      <c r="K1458" s="203"/>
      <c r="L1458" s="203"/>
      <c r="M1458" s="203"/>
      <c r="N1458" s="203"/>
      <c r="O1458" s="203"/>
      <c r="P1458" s="204"/>
      <c r="Q1458" s="205"/>
      <c r="R1458" s="198" t="s">
        <v>236</v>
      </c>
      <c r="S1458" s="206" t="str">
        <f t="shared" ca="1" si="69"/>
        <v/>
      </c>
      <c r="T1458" s="206" t="str">
        <f ca="1">IF(B1458="","",IF(ISERROR(MATCH($J1458,[3]SorP!$B$1:$B$6230,0)),"",INDIRECT("'SorP'!$A$"&amp;MATCH($J1458,[3]SorP!$B$1:$B$6230,0))))</f>
        <v/>
      </c>
      <c r="U1458" s="207"/>
      <c r="V1458" s="208" t="e">
        <f>IF(C1458="",NA(),IF(OR(C1458="Smelter not listed",C1458="Smelter not yet identified"),MATCH($B1458&amp;$D1458,'[3]Smelter Look-up'!$J:$J,0),MATCH($B1458&amp;$C1458,'[3]Smelter Look-up'!$J:$J,0)))</f>
        <v>#N/A</v>
      </c>
      <c r="X1458" s="83">
        <f t="shared" si="67"/>
        <v>0</v>
      </c>
      <c r="AB1458" s="84" t="str">
        <f t="shared" si="68"/>
        <v/>
      </c>
    </row>
    <row r="1459" spans="1:28" s="83" customFormat="1" ht="20.25" customHeight="1">
      <c r="A1459" s="206"/>
      <c r="B1459" s="198" t="s">
        <v>236</v>
      </c>
      <c r="C1459" s="199" t="s">
        <v>236</v>
      </c>
      <c r="D1459" s="200"/>
      <c r="E1459" s="198" t="s">
        <v>236</v>
      </c>
      <c r="F1459" s="198" t="s">
        <v>236</v>
      </c>
      <c r="G1459" s="198" t="s">
        <v>236</v>
      </c>
      <c r="H1459" s="201" t="s">
        <v>236</v>
      </c>
      <c r="I1459" s="202" t="s">
        <v>236</v>
      </c>
      <c r="J1459" s="202" t="s">
        <v>236</v>
      </c>
      <c r="K1459" s="203"/>
      <c r="L1459" s="203"/>
      <c r="M1459" s="203"/>
      <c r="N1459" s="203"/>
      <c r="O1459" s="203"/>
      <c r="P1459" s="204"/>
      <c r="Q1459" s="205"/>
      <c r="R1459" s="198" t="s">
        <v>236</v>
      </c>
      <c r="S1459" s="206" t="str">
        <f t="shared" ca="1" si="69"/>
        <v/>
      </c>
      <c r="T1459" s="206" t="str">
        <f ca="1">IF(B1459="","",IF(ISERROR(MATCH($J1459,[3]SorP!$B$1:$B$6230,0)),"",INDIRECT("'SorP'!$A$"&amp;MATCH($J1459,[3]SorP!$B$1:$B$6230,0))))</f>
        <v/>
      </c>
      <c r="U1459" s="207"/>
      <c r="V1459" s="208" t="e">
        <f>IF(C1459="",NA(),IF(OR(C1459="Smelter not listed",C1459="Smelter not yet identified"),MATCH($B1459&amp;$D1459,'[3]Smelter Look-up'!$J:$J,0),MATCH($B1459&amp;$C1459,'[3]Smelter Look-up'!$J:$J,0)))</f>
        <v>#N/A</v>
      </c>
      <c r="X1459" s="83">
        <f t="shared" si="67"/>
        <v>0</v>
      </c>
      <c r="AB1459" s="84" t="str">
        <f t="shared" si="68"/>
        <v/>
      </c>
    </row>
    <row r="1460" spans="1:28" s="83" customFormat="1" ht="20.25" customHeight="1">
      <c r="A1460" s="206"/>
      <c r="B1460" s="198" t="s">
        <v>236</v>
      </c>
      <c r="C1460" s="199" t="s">
        <v>236</v>
      </c>
      <c r="D1460" s="200"/>
      <c r="E1460" s="198" t="s">
        <v>236</v>
      </c>
      <c r="F1460" s="198" t="s">
        <v>236</v>
      </c>
      <c r="G1460" s="198" t="s">
        <v>236</v>
      </c>
      <c r="H1460" s="201" t="s">
        <v>236</v>
      </c>
      <c r="I1460" s="202" t="s">
        <v>236</v>
      </c>
      <c r="J1460" s="202" t="s">
        <v>236</v>
      </c>
      <c r="K1460" s="203"/>
      <c r="L1460" s="203"/>
      <c r="M1460" s="203"/>
      <c r="N1460" s="203"/>
      <c r="O1460" s="203"/>
      <c r="P1460" s="204"/>
      <c r="Q1460" s="205"/>
      <c r="R1460" s="198" t="s">
        <v>236</v>
      </c>
      <c r="S1460" s="206" t="str">
        <f t="shared" ca="1" si="69"/>
        <v/>
      </c>
      <c r="T1460" s="206" t="str">
        <f ca="1">IF(B1460="","",IF(ISERROR(MATCH($J1460,[3]SorP!$B$1:$B$6230,0)),"",INDIRECT("'SorP'!$A$"&amp;MATCH($J1460,[3]SorP!$B$1:$B$6230,0))))</f>
        <v/>
      </c>
      <c r="U1460" s="207"/>
      <c r="V1460" s="208" t="e">
        <f>IF(C1460="",NA(),IF(OR(C1460="Smelter not listed",C1460="Smelter not yet identified"),MATCH($B1460&amp;$D1460,'[3]Smelter Look-up'!$J:$J,0),MATCH($B1460&amp;$C1460,'[3]Smelter Look-up'!$J:$J,0)))</f>
        <v>#N/A</v>
      </c>
      <c r="X1460" s="83">
        <f t="shared" si="67"/>
        <v>0</v>
      </c>
      <c r="AB1460" s="84" t="str">
        <f t="shared" si="68"/>
        <v/>
      </c>
    </row>
    <row r="1461" spans="1:28" s="83" customFormat="1" ht="20.25" customHeight="1">
      <c r="A1461" s="206"/>
      <c r="B1461" s="198" t="s">
        <v>236</v>
      </c>
      <c r="C1461" s="199" t="s">
        <v>236</v>
      </c>
      <c r="D1461" s="200"/>
      <c r="E1461" s="198" t="s">
        <v>236</v>
      </c>
      <c r="F1461" s="198" t="s">
        <v>236</v>
      </c>
      <c r="G1461" s="198" t="s">
        <v>236</v>
      </c>
      <c r="H1461" s="201" t="s">
        <v>236</v>
      </c>
      <c r="I1461" s="202" t="s">
        <v>236</v>
      </c>
      <c r="J1461" s="202" t="s">
        <v>236</v>
      </c>
      <c r="K1461" s="203"/>
      <c r="L1461" s="203"/>
      <c r="M1461" s="203"/>
      <c r="N1461" s="203"/>
      <c r="O1461" s="203"/>
      <c r="P1461" s="204"/>
      <c r="Q1461" s="205"/>
      <c r="R1461" s="198" t="s">
        <v>236</v>
      </c>
      <c r="S1461" s="206" t="str">
        <f t="shared" ca="1" si="69"/>
        <v/>
      </c>
      <c r="T1461" s="206" t="str">
        <f ca="1">IF(B1461="","",IF(ISERROR(MATCH($J1461,[3]SorP!$B$1:$B$6230,0)),"",INDIRECT("'SorP'!$A$"&amp;MATCH($J1461,[3]SorP!$B$1:$B$6230,0))))</f>
        <v/>
      </c>
      <c r="U1461" s="207"/>
      <c r="V1461" s="208" t="e">
        <f>IF(C1461="",NA(),IF(OR(C1461="Smelter not listed",C1461="Smelter not yet identified"),MATCH($B1461&amp;$D1461,'[3]Smelter Look-up'!$J:$J,0),MATCH($B1461&amp;$C1461,'[3]Smelter Look-up'!$J:$J,0)))</f>
        <v>#N/A</v>
      </c>
      <c r="X1461" s="83">
        <f t="shared" si="67"/>
        <v>0</v>
      </c>
      <c r="AB1461" s="84" t="str">
        <f t="shared" si="68"/>
        <v/>
      </c>
    </row>
    <row r="1462" spans="1:28" s="83" customFormat="1" ht="20.25" customHeight="1">
      <c r="A1462" s="206"/>
      <c r="B1462" s="198" t="s">
        <v>236</v>
      </c>
      <c r="C1462" s="199" t="s">
        <v>236</v>
      </c>
      <c r="D1462" s="200"/>
      <c r="E1462" s="198" t="s">
        <v>236</v>
      </c>
      <c r="F1462" s="198" t="s">
        <v>236</v>
      </c>
      <c r="G1462" s="198" t="s">
        <v>236</v>
      </c>
      <c r="H1462" s="201" t="s">
        <v>236</v>
      </c>
      <c r="I1462" s="202" t="s">
        <v>236</v>
      </c>
      <c r="J1462" s="202" t="s">
        <v>236</v>
      </c>
      <c r="K1462" s="203"/>
      <c r="L1462" s="203"/>
      <c r="M1462" s="203"/>
      <c r="N1462" s="203"/>
      <c r="O1462" s="203"/>
      <c r="P1462" s="204"/>
      <c r="Q1462" s="205"/>
      <c r="R1462" s="198" t="s">
        <v>236</v>
      </c>
      <c r="S1462" s="206" t="str">
        <f t="shared" ca="1" si="69"/>
        <v/>
      </c>
      <c r="T1462" s="206" t="str">
        <f ca="1">IF(B1462="","",IF(ISERROR(MATCH($J1462,[3]SorP!$B$1:$B$6230,0)),"",INDIRECT("'SorP'!$A$"&amp;MATCH($J1462,[3]SorP!$B$1:$B$6230,0))))</f>
        <v/>
      </c>
      <c r="U1462" s="207"/>
      <c r="V1462" s="208" t="e">
        <f>IF(C1462="",NA(),IF(OR(C1462="Smelter not listed",C1462="Smelter not yet identified"),MATCH($B1462&amp;$D1462,'[3]Smelter Look-up'!$J:$J,0),MATCH($B1462&amp;$C1462,'[3]Smelter Look-up'!$J:$J,0)))</f>
        <v>#N/A</v>
      </c>
      <c r="X1462" s="83">
        <f t="shared" si="67"/>
        <v>0</v>
      </c>
      <c r="AB1462" s="84" t="str">
        <f t="shared" si="68"/>
        <v/>
      </c>
    </row>
    <row r="1463" spans="1:28" s="83" customFormat="1" ht="20.25" customHeight="1">
      <c r="A1463" s="206"/>
      <c r="B1463" s="198" t="s">
        <v>236</v>
      </c>
      <c r="C1463" s="199" t="s">
        <v>236</v>
      </c>
      <c r="D1463" s="200"/>
      <c r="E1463" s="198" t="s">
        <v>236</v>
      </c>
      <c r="F1463" s="198" t="s">
        <v>236</v>
      </c>
      <c r="G1463" s="198" t="s">
        <v>236</v>
      </c>
      <c r="H1463" s="201" t="s">
        <v>236</v>
      </c>
      <c r="I1463" s="202" t="s">
        <v>236</v>
      </c>
      <c r="J1463" s="202" t="s">
        <v>236</v>
      </c>
      <c r="K1463" s="203"/>
      <c r="L1463" s="203"/>
      <c r="M1463" s="203"/>
      <c r="N1463" s="203"/>
      <c r="O1463" s="203"/>
      <c r="P1463" s="204"/>
      <c r="Q1463" s="205"/>
      <c r="R1463" s="198" t="s">
        <v>236</v>
      </c>
      <c r="S1463" s="206" t="str">
        <f t="shared" ca="1" si="69"/>
        <v/>
      </c>
      <c r="T1463" s="206" t="str">
        <f ca="1">IF(B1463="","",IF(ISERROR(MATCH($J1463,[3]SorP!$B$1:$B$6230,0)),"",INDIRECT("'SorP'!$A$"&amp;MATCH($J1463,[3]SorP!$B$1:$B$6230,0))))</f>
        <v/>
      </c>
      <c r="U1463" s="207"/>
      <c r="V1463" s="208" t="e">
        <f>IF(C1463="",NA(),IF(OR(C1463="Smelter not listed",C1463="Smelter not yet identified"),MATCH($B1463&amp;$D1463,'[3]Smelter Look-up'!$J:$J,0),MATCH($B1463&amp;$C1463,'[3]Smelter Look-up'!$J:$J,0)))</f>
        <v>#N/A</v>
      </c>
      <c r="X1463" s="83">
        <f t="shared" si="67"/>
        <v>0</v>
      </c>
      <c r="AB1463" s="84" t="str">
        <f t="shared" si="68"/>
        <v/>
      </c>
    </row>
    <row r="1464" spans="1:28" s="83" customFormat="1" ht="20.25" customHeight="1">
      <c r="A1464" s="206"/>
      <c r="B1464" s="198" t="s">
        <v>236</v>
      </c>
      <c r="C1464" s="199" t="s">
        <v>236</v>
      </c>
      <c r="D1464" s="200"/>
      <c r="E1464" s="198" t="s">
        <v>236</v>
      </c>
      <c r="F1464" s="198" t="s">
        <v>236</v>
      </c>
      <c r="G1464" s="198" t="s">
        <v>236</v>
      </c>
      <c r="H1464" s="201" t="s">
        <v>236</v>
      </c>
      <c r="I1464" s="202" t="s">
        <v>236</v>
      </c>
      <c r="J1464" s="202" t="s">
        <v>236</v>
      </c>
      <c r="K1464" s="203"/>
      <c r="L1464" s="203"/>
      <c r="M1464" s="203"/>
      <c r="N1464" s="203"/>
      <c r="O1464" s="203"/>
      <c r="P1464" s="204"/>
      <c r="Q1464" s="205"/>
      <c r="R1464" s="198" t="s">
        <v>236</v>
      </c>
      <c r="S1464" s="206" t="str">
        <f t="shared" ca="1" si="69"/>
        <v/>
      </c>
      <c r="T1464" s="206" t="str">
        <f ca="1">IF(B1464="","",IF(ISERROR(MATCH($J1464,[3]SorP!$B$1:$B$6230,0)),"",INDIRECT("'SorP'!$A$"&amp;MATCH($J1464,[3]SorP!$B$1:$B$6230,0))))</f>
        <v/>
      </c>
      <c r="U1464" s="207"/>
      <c r="V1464" s="208" t="e">
        <f>IF(C1464="",NA(),IF(OR(C1464="Smelter not listed",C1464="Smelter not yet identified"),MATCH($B1464&amp;$D1464,'[3]Smelter Look-up'!$J:$J,0),MATCH($B1464&amp;$C1464,'[3]Smelter Look-up'!$J:$J,0)))</f>
        <v>#N/A</v>
      </c>
      <c r="X1464" s="83">
        <f t="shared" si="67"/>
        <v>0</v>
      </c>
      <c r="AB1464" s="84" t="str">
        <f t="shared" si="68"/>
        <v/>
      </c>
    </row>
    <row r="1465" spans="1:28" s="83" customFormat="1" ht="20.25" customHeight="1">
      <c r="A1465" s="206"/>
      <c r="B1465" s="198" t="s">
        <v>236</v>
      </c>
      <c r="C1465" s="199" t="s">
        <v>236</v>
      </c>
      <c r="D1465" s="200"/>
      <c r="E1465" s="198" t="s">
        <v>236</v>
      </c>
      <c r="F1465" s="198" t="s">
        <v>236</v>
      </c>
      <c r="G1465" s="198" t="s">
        <v>236</v>
      </c>
      <c r="H1465" s="201" t="s">
        <v>236</v>
      </c>
      <c r="I1465" s="202" t="s">
        <v>236</v>
      </c>
      <c r="J1465" s="202" t="s">
        <v>236</v>
      </c>
      <c r="K1465" s="203"/>
      <c r="L1465" s="203"/>
      <c r="M1465" s="203"/>
      <c r="N1465" s="203"/>
      <c r="O1465" s="203"/>
      <c r="P1465" s="204"/>
      <c r="Q1465" s="205"/>
      <c r="R1465" s="198" t="s">
        <v>236</v>
      </c>
      <c r="S1465" s="206" t="str">
        <f t="shared" ca="1" si="69"/>
        <v/>
      </c>
      <c r="T1465" s="206" t="str">
        <f ca="1">IF(B1465="","",IF(ISERROR(MATCH($J1465,[3]SorP!$B$1:$B$6230,0)),"",INDIRECT("'SorP'!$A$"&amp;MATCH($J1465,[3]SorP!$B$1:$B$6230,0))))</f>
        <v/>
      </c>
      <c r="U1465" s="207"/>
      <c r="V1465" s="208" t="e">
        <f>IF(C1465="",NA(),IF(OR(C1465="Smelter not listed",C1465="Smelter not yet identified"),MATCH($B1465&amp;$D1465,'[3]Smelter Look-up'!$J:$J,0),MATCH($B1465&amp;$C1465,'[3]Smelter Look-up'!$J:$J,0)))</f>
        <v>#N/A</v>
      </c>
      <c r="X1465" s="83">
        <f t="shared" si="67"/>
        <v>0</v>
      </c>
      <c r="AB1465" s="84" t="str">
        <f t="shared" si="68"/>
        <v/>
      </c>
    </row>
    <row r="1466" spans="1:28" s="83" customFormat="1" ht="20.25" customHeight="1">
      <c r="A1466" s="206"/>
      <c r="B1466" s="198" t="s">
        <v>236</v>
      </c>
      <c r="C1466" s="199" t="s">
        <v>236</v>
      </c>
      <c r="D1466" s="200"/>
      <c r="E1466" s="198" t="s">
        <v>236</v>
      </c>
      <c r="F1466" s="198" t="s">
        <v>236</v>
      </c>
      <c r="G1466" s="198" t="s">
        <v>236</v>
      </c>
      <c r="H1466" s="201" t="s">
        <v>236</v>
      </c>
      <c r="I1466" s="202" t="s">
        <v>236</v>
      </c>
      <c r="J1466" s="202" t="s">
        <v>236</v>
      </c>
      <c r="K1466" s="203"/>
      <c r="L1466" s="203"/>
      <c r="M1466" s="203"/>
      <c r="N1466" s="203"/>
      <c r="O1466" s="203"/>
      <c r="P1466" s="204"/>
      <c r="Q1466" s="205"/>
      <c r="R1466" s="198" t="s">
        <v>236</v>
      </c>
      <c r="S1466" s="206" t="str">
        <f t="shared" ca="1" si="69"/>
        <v/>
      </c>
      <c r="T1466" s="206" t="str">
        <f ca="1">IF(B1466="","",IF(ISERROR(MATCH($J1466,[3]SorP!$B$1:$B$6230,0)),"",INDIRECT("'SorP'!$A$"&amp;MATCH($J1466,[3]SorP!$B$1:$B$6230,0))))</f>
        <v/>
      </c>
      <c r="U1466" s="207"/>
      <c r="V1466" s="208" t="e">
        <f>IF(C1466="",NA(),IF(OR(C1466="Smelter not listed",C1466="Smelter not yet identified"),MATCH($B1466&amp;$D1466,'[3]Smelter Look-up'!$J:$J,0),MATCH($B1466&amp;$C1466,'[3]Smelter Look-up'!$J:$J,0)))</f>
        <v>#N/A</v>
      </c>
      <c r="X1466" s="83">
        <f t="shared" si="67"/>
        <v>0</v>
      </c>
      <c r="AB1466" s="84" t="str">
        <f t="shared" si="68"/>
        <v/>
      </c>
    </row>
    <row r="1467" spans="1:28" s="83" customFormat="1" ht="20.25" customHeight="1">
      <c r="A1467" s="206"/>
      <c r="B1467" s="198" t="s">
        <v>236</v>
      </c>
      <c r="C1467" s="199" t="s">
        <v>236</v>
      </c>
      <c r="D1467" s="200"/>
      <c r="E1467" s="198" t="s">
        <v>236</v>
      </c>
      <c r="F1467" s="198" t="s">
        <v>236</v>
      </c>
      <c r="G1467" s="198" t="s">
        <v>236</v>
      </c>
      <c r="H1467" s="201" t="s">
        <v>236</v>
      </c>
      <c r="I1467" s="202" t="s">
        <v>236</v>
      </c>
      <c r="J1467" s="202" t="s">
        <v>236</v>
      </c>
      <c r="K1467" s="203"/>
      <c r="L1467" s="203"/>
      <c r="M1467" s="203"/>
      <c r="N1467" s="203"/>
      <c r="O1467" s="203"/>
      <c r="P1467" s="204"/>
      <c r="Q1467" s="205"/>
      <c r="R1467" s="198" t="s">
        <v>236</v>
      </c>
      <c r="S1467" s="206" t="str">
        <f t="shared" ca="1" si="69"/>
        <v/>
      </c>
      <c r="T1467" s="206" t="str">
        <f ca="1">IF(B1467="","",IF(ISERROR(MATCH($J1467,[3]SorP!$B$1:$B$6230,0)),"",INDIRECT("'SorP'!$A$"&amp;MATCH($J1467,[3]SorP!$B$1:$B$6230,0))))</f>
        <v/>
      </c>
      <c r="U1467" s="207"/>
      <c r="V1467" s="208" t="e">
        <f>IF(C1467="",NA(),IF(OR(C1467="Smelter not listed",C1467="Smelter not yet identified"),MATCH($B1467&amp;$D1467,'[3]Smelter Look-up'!$J:$J,0),MATCH($B1467&amp;$C1467,'[3]Smelter Look-up'!$J:$J,0)))</f>
        <v>#N/A</v>
      </c>
      <c r="X1467" s="83">
        <f t="shared" si="67"/>
        <v>0</v>
      </c>
      <c r="AB1467" s="84" t="str">
        <f t="shared" si="68"/>
        <v/>
      </c>
    </row>
    <row r="1468" spans="1:28" s="83" customFormat="1" ht="20.25" customHeight="1">
      <c r="A1468" s="206"/>
      <c r="B1468" s="198" t="s">
        <v>236</v>
      </c>
      <c r="C1468" s="199" t="s">
        <v>236</v>
      </c>
      <c r="D1468" s="200"/>
      <c r="E1468" s="198" t="s">
        <v>236</v>
      </c>
      <c r="F1468" s="198" t="s">
        <v>236</v>
      </c>
      <c r="G1468" s="198" t="s">
        <v>236</v>
      </c>
      <c r="H1468" s="201" t="s">
        <v>236</v>
      </c>
      <c r="I1468" s="202" t="s">
        <v>236</v>
      </c>
      <c r="J1468" s="202" t="s">
        <v>236</v>
      </c>
      <c r="K1468" s="203"/>
      <c r="L1468" s="203"/>
      <c r="M1468" s="203"/>
      <c r="N1468" s="203"/>
      <c r="O1468" s="203"/>
      <c r="P1468" s="204"/>
      <c r="Q1468" s="205"/>
      <c r="R1468" s="198" t="s">
        <v>236</v>
      </c>
      <c r="S1468" s="206" t="str">
        <f t="shared" ca="1" si="69"/>
        <v/>
      </c>
      <c r="T1468" s="206" t="str">
        <f ca="1">IF(B1468="","",IF(ISERROR(MATCH($J1468,[3]SorP!$B$1:$B$6230,0)),"",INDIRECT("'SorP'!$A$"&amp;MATCH($J1468,[3]SorP!$B$1:$B$6230,0))))</f>
        <v/>
      </c>
      <c r="U1468" s="207"/>
      <c r="V1468" s="208" t="e">
        <f>IF(C1468="",NA(),IF(OR(C1468="Smelter not listed",C1468="Smelter not yet identified"),MATCH($B1468&amp;$D1468,'[3]Smelter Look-up'!$J:$J,0),MATCH($B1468&amp;$C1468,'[3]Smelter Look-up'!$J:$J,0)))</f>
        <v>#N/A</v>
      </c>
      <c r="X1468" s="83">
        <f t="shared" si="67"/>
        <v>0</v>
      </c>
      <c r="AB1468" s="84" t="str">
        <f t="shared" si="68"/>
        <v/>
      </c>
    </row>
    <row r="1469" spans="1:28" s="83" customFormat="1" ht="20.25" customHeight="1">
      <c r="A1469" s="206"/>
      <c r="B1469" s="198" t="s">
        <v>236</v>
      </c>
      <c r="C1469" s="199" t="s">
        <v>236</v>
      </c>
      <c r="D1469" s="200"/>
      <c r="E1469" s="198" t="s">
        <v>236</v>
      </c>
      <c r="F1469" s="198" t="s">
        <v>236</v>
      </c>
      <c r="G1469" s="198" t="s">
        <v>236</v>
      </c>
      <c r="H1469" s="201" t="s">
        <v>236</v>
      </c>
      <c r="I1469" s="202" t="s">
        <v>236</v>
      </c>
      <c r="J1469" s="202" t="s">
        <v>236</v>
      </c>
      <c r="K1469" s="203"/>
      <c r="L1469" s="203"/>
      <c r="M1469" s="203"/>
      <c r="N1469" s="203"/>
      <c r="O1469" s="203"/>
      <c r="P1469" s="204"/>
      <c r="Q1469" s="205"/>
      <c r="R1469" s="198" t="s">
        <v>236</v>
      </c>
      <c r="S1469" s="206" t="str">
        <f t="shared" ca="1" si="69"/>
        <v/>
      </c>
      <c r="T1469" s="206" t="str">
        <f ca="1">IF(B1469="","",IF(ISERROR(MATCH($J1469,[3]SorP!$B$1:$B$6230,0)),"",INDIRECT("'SorP'!$A$"&amp;MATCH($J1469,[3]SorP!$B$1:$B$6230,0))))</f>
        <v/>
      </c>
      <c r="U1469" s="207"/>
      <c r="V1469" s="208" t="e">
        <f>IF(C1469="",NA(),IF(OR(C1469="Smelter not listed",C1469="Smelter not yet identified"),MATCH($B1469&amp;$D1469,'[3]Smelter Look-up'!$J:$J,0),MATCH($B1469&amp;$C1469,'[3]Smelter Look-up'!$J:$J,0)))</f>
        <v>#N/A</v>
      </c>
      <c r="X1469" s="83">
        <f t="shared" si="67"/>
        <v>0</v>
      </c>
      <c r="AB1469" s="84" t="str">
        <f t="shared" si="68"/>
        <v/>
      </c>
    </row>
    <row r="1470" spans="1:28" s="83" customFormat="1" ht="20.25" customHeight="1">
      <c r="A1470" s="206"/>
      <c r="B1470" s="198" t="s">
        <v>236</v>
      </c>
      <c r="C1470" s="199" t="s">
        <v>236</v>
      </c>
      <c r="D1470" s="200"/>
      <c r="E1470" s="198" t="s">
        <v>236</v>
      </c>
      <c r="F1470" s="198" t="s">
        <v>236</v>
      </c>
      <c r="G1470" s="198" t="s">
        <v>236</v>
      </c>
      <c r="H1470" s="201" t="s">
        <v>236</v>
      </c>
      <c r="I1470" s="202" t="s">
        <v>236</v>
      </c>
      <c r="J1470" s="202" t="s">
        <v>236</v>
      </c>
      <c r="K1470" s="203"/>
      <c r="L1470" s="203"/>
      <c r="M1470" s="203"/>
      <c r="N1470" s="203"/>
      <c r="O1470" s="203"/>
      <c r="P1470" s="204"/>
      <c r="Q1470" s="205"/>
      <c r="R1470" s="198" t="s">
        <v>236</v>
      </c>
      <c r="S1470" s="206" t="str">
        <f t="shared" ca="1" si="69"/>
        <v/>
      </c>
      <c r="T1470" s="206" t="str">
        <f ca="1">IF(B1470="","",IF(ISERROR(MATCH($J1470,[3]SorP!$B$1:$B$6230,0)),"",INDIRECT("'SorP'!$A$"&amp;MATCH($J1470,[3]SorP!$B$1:$B$6230,0))))</f>
        <v/>
      </c>
      <c r="U1470" s="207"/>
      <c r="V1470" s="208" t="e">
        <f>IF(C1470="",NA(),IF(OR(C1470="Smelter not listed",C1470="Smelter not yet identified"),MATCH($B1470&amp;$D1470,'[3]Smelter Look-up'!$J:$J,0),MATCH($B1470&amp;$C1470,'[3]Smelter Look-up'!$J:$J,0)))</f>
        <v>#N/A</v>
      </c>
      <c r="X1470" s="83">
        <f t="shared" si="67"/>
        <v>0</v>
      </c>
      <c r="AB1470" s="84" t="str">
        <f t="shared" si="68"/>
        <v/>
      </c>
    </row>
    <row r="1471" spans="1:28" s="83" customFormat="1" ht="20.25" customHeight="1">
      <c r="A1471" s="206"/>
      <c r="B1471" s="198" t="s">
        <v>236</v>
      </c>
      <c r="C1471" s="199" t="s">
        <v>236</v>
      </c>
      <c r="D1471" s="200"/>
      <c r="E1471" s="198" t="s">
        <v>236</v>
      </c>
      <c r="F1471" s="198" t="s">
        <v>236</v>
      </c>
      <c r="G1471" s="198" t="s">
        <v>236</v>
      </c>
      <c r="H1471" s="201" t="s">
        <v>236</v>
      </c>
      <c r="I1471" s="202" t="s">
        <v>236</v>
      </c>
      <c r="J1471" s="202" t="s">
        <v>236</v>
      </c>
      <c r="K1471" s="203"/>
      <c r="L1471" s="203"/>
      <c r="M1471" s="203"/>
      <c r="N1471" s="203"/>
      <c r="O1471" s="203"/>
      <c r="P1471" s="204"/>
      <c r="Q1471" s="205"/>
      <c r="R1471" s="198" t="s">
        <v>236</v>
      </c>
      <c r="S1471" s="206" t="str">
        <f t="shared" ca="1" si="69"/>
        <v/>
      </c>
      <c r="T1471" s="206" t="str">
        <f ca="1">IF(B1471="","",IF(ISERROR(MATCH($J1471,[3]SorP!$B$1:$B$6230,0)),"",INDIRECT("'SorP'!$A$"&amp;MATCH($J1471,[3]SorP!$B$1:$B$6230,0))))</f>
        <v/>
      </c>
      <c r="U1471" s="207"/>
      <c r="V1471" s="208" t="e">
        <f>IF(C1471="",NA(),IF(OR(C1471="Smelter not listed",C1471="Smelter not yet identified"),MATCH($B1471&amp;$D1471,'[3]Smelter Look-up'!$J:$J,0),MATCH($B1471&amp;$C1471,'[3]Smelter Look-up'!$J:$J,0)))</f>
        <v>#N/A</v>
      </c>
      <c r="X1471" s="83">
        <f t="shared" si="67"/>
        <v>0</v>
      </c>
      <c r="AB1471" s="84" t="str">
        <f t="shared" si="68"/>
        <v/>
      </c>
    </row>
    <row r="1472" spans="1:28" s="83" customFormat="1" ht="20.25" customHeight="1">
      <c r="A1472" s="206"/>
      <c r="B1472" s="198" t="s">
        <v>236</v>
      </c>
      <c r="C1472" s="199" t="s">
        <v>236</v>
      </c>
      <c r="D1472" s="200"/>
      <c r="E1472" s="198" t="s">
        <v>236</v>
      </c>
      <c r="F1472" s="198" t="s">
        <v>236</v>
      </c>
      <c r="G1472" s="198" t="s">
        <v>236</v>
      </c>
      <c r="H1472" s="201" t="s">
        <v>236</v>
      </c>
      <c r="I1472" s="202" t="s">
        <v>236</v>
      </c>
      <c r="J1472" s="202" t="s">
        <v>236</v>
      </c>
      <c r="K1472" s="203"/>
      <c r="L1472" s="203"/>
      <c r="M1472" s="203"/>
      <c r="N1472" s="203"/>
      <c r="O1472" s="203"/>
      <c r="P1472" s="204"/>
      <c r="Q1472" s="205"/>
      <c r="R1472" s="198" t="s">
        <v>236</v>
      </c>
      <c r="S1472" s="206" t="str">
        <f t="shared" ca="1" si="69"/>
        <v/>
      </c>
      <c r="T1472" s="206" t="str">
        <f ca="1">IF(B1472="","",IF(ISERROR(MATCH($J1472,[3]SorP!$B$1:$B$6230,0)),"",INDIRECT("'SorP'!$A$"&amp;MATCH($J1472,[3]SorP!$B$1:$B$6230,0))))</f>
        <v/>
      </c>
      <c r="U1472" s="207"/>
      <c r="V1472" s="208" t="e">
        <f>IF(C1472="",NA(),IF(OR(C1472="Smelter not listed",C1472="Smelter not yet identified"),MATCH($B1472&amp;$D1472,'[3]Smelter Look-up'!$J:$J,0),MATCH($B1472&amp;$C1472,'[3]Smelter Look-up'!$J:$J,0)))</f>
        <v>#N/A</v>
      </c>
      <c r="X1472" s="83">
        <f t="shared" si="67"/>
        <v>0</v>
      </c>
      <c r="AB1472" s="84" t="str">
        <f t="shared" si="68"/>
        <v/>
      </c>
    </row>
    <row r="1473" spans="1:28" s="83" customFormat="1" ht="20.25" customHeight="1">
      <c r="A1473" s="206"/>
      <c r="B1473" s="198" t="s">
        <v>236</v>
      </c>
      <c r="C1473" s="199" t="s">
        <v>236</v>
      </c>
      <c r="D1473" s="200"/>
      <c r="E1473" s="198" t="s">
        <v>236</v>
      </c>
      <c r="F1473" s="198" t="s">
        <v>236</v>
      </c>
      <c r="G1473" s="198" t="s">
        <v>236</v>
      </c>
      <c r="H1473" s="201" t="s">
        <v>236</v>
      </c>
      <c r="I1473" s="202" t="s">
        <v>236</v>
      </c>
      <c r="J1473" s="202" t="s">
        <v>236</v>
      </c>
      <c r="K1473" s="203"/>
      <c r="L1473" s="203"/>
      <c r="M1473" s="203"/>
      <c r="N1473" s="203"/>
      <c r="O1473" s="203"/>
      <c r="P1473" s="204"/>
      <c r="Q1473" s="205"/>
      <c r="R1473" s="198" t="s">
        <v>236</v>
      </c>
      <c r="S1473" s="206" t="str">
        <f t="shared" ca="1" si="69"/>
        <v/>
      </c>
      <c r="T1473" s="206" t="str">
        <f ca="1">IF(B1473="","",IF(ISERROR(MATCH($J1473,[3]SorP!$B$1:$B$6230,0)),"",INDIRECT("'SorP'!$A$"&amp;MATCH($J1473,[3]SorP!$B$1:$B$6230,0))))</f>
        <v/>
      </c>
      <c r="U1473" s="207"/>
      <c r="V1473" s="208" t="e">
        <f>IF(C1473="",NA(),IF(OR(C1473="Smelter not listed",C1473="Smelter not yet identified"),MATCH($B1473&amp;$D1473,'[3]Smelter Look-up'!$J:$J,0),MATCH($B1473&amp;$C1473,'[3]Smelter Look-up'!$J:$J,0)))</f>
        <v>#N/A</v>
      </c>
      <c r="X1473" s="83">
        <f t="shared" si="67"/>
        <v>0</v>
      </c>
      <c r="AB1473" s="84" t="str">
        <f t="shared" si="68"/>
        <v/>
      </c>
    </row>
    <row r="1474" spans="1:28" s="83" customFormat="1" ht="20.25" customHeight="1">
      <c r="A1474" s="206"/>
      <c r="B1474" s="198" t="s">
        <v>236</v>
      </c>
      <c r="C1474" s="199" t="s">
        <v>236</v>
      </c>
      <c r="D1474" s="200"/>
      <c r="E1474" s="198" t="s">
        <v>236</v>
      </c>
      <c r="F1474" s="198" t="s">
        <v>236</v>
      </c>
      <c r="G1474" s="198" t="s">
        <v>236</v>
      </c>
      <c r="H1474" s="201" t="s">
        <v>236</v>
      </c>
      <c r="I1474" s="202" t="s">
        <v>236</v>
      </c>
      <c r="J1474" s="202" t="s">
        <v>236</v>
      </c>
      <c r="K1474" s="203"/>
      <c r="L1474" s="203"/>
      <c r="M1474" s="203"/>
      <c r="N1474" s="203"/>
      <c r="O1474" s="203"/>
      <c r="P1474" s="204"/>
      <c r="Q1474" s="205"/>
      <c r="R1474" s="198" t="s">
        <v>236</v>
      </c>
      <c r="S1474" s="206" t="str">
        <f t="shared" ca="1" si="69"/>
        <v/>
      </c>
      <c r="T1474" s="206" t="str">
        <f ca="1">IF(B1474="","",IF(ISERROR(MATCH($J1474,[3]SorP!$B$1:$B$6230,0)),"",INDIRECT("'SorP'!$A$"&amp;MATCH($J1474,[3]SorP!$B$1:$B$6230,0))))</f>
        <v/>
      </c>
      <c r="U1474" s="207"/>
      <c r="V1474" s="208" t="e">
        <f>IF(C1474="",NA(),IF(OR(C1474="Smelter not listed",C1474="Smelter not yet identified"),MATCH($B1474&amp;$D1474,'[3]Smelter Look-up'!$J:$J,0),MATCH($B1474&amp;$C1474,'[3]Smelter Look-up'!$J:$J,0)))</f>
        <v>#N/A</v>
      </c>
      <c r="X1474" s="83">
        <f t="shared" si="67"/>
        <v>0</v>
      </c>
      <c r="AB1474" s="84" t="str">
        <f t="shared" si="68"/>
        <v/>
      </c>
    </row>
    <row r="1475" spans="1:28" s="83" customFormat="1" ht="20.25" customHeight="1">
      <c r="A1475" s="206"/>
      <c r="B1475" s="198" t="s">
        <v>236</v>
      </c>
      <c r="C1475" s="199" t="s">
        <v>236</v>
      </c>
      <c r="D1475" s="200"/>
      <c r="E1475" s="198" t="s">
        <v>236</v>
      </c>
      <c r="F1475" s="198" t="s">
        <v>236</v>
      </c>
      <c r="G1475" s="198" t="s">
        <v>236</v>
      </c>
      <c r="H1475" s="201" t="s">
        <v>236</v>
      </c>
      <c r="I1475" s="202" t="s">
        <v>236</v>
      </c>
      <c r="J1475" s="202" t="s">
        <v>236</v>
      </c>
      <c r="K1475" s="203"/>
      <c r="L1475" s="203"/>
      <c r="M1475" s="203"/>
      <c r="N1475" s="203"/>
      <c r="O1475" s="203"/>
      <c r="P1475" s="204"/>
      <c r="Q1475" s="205"/>
      <c r="R1475" s="198" t="s">
        <v>236</v>
      </c>
      <c r="S1475" s="206" t="str">
        <f t="shared" ca="1" si="69"/>
        <v/>
      </c>
      <c r="T1475" s="206" t="str">
        <f ca="1">IF(B1475="","",IF(ISERROR(MATCH($J1475,[3]SorP!$B$1:$B$6230,0)),"",INDIRECT("'SorP'!$A$"&amp;MATCH($J1475,[3]SorP!$B$1:$B$6230,0))))</f>
        <v/>
      </c>
      <c r="U1475" s="207"/>
      <c r="V1475" s="208" t="e">
        <f>IF(C1475="",NA(),IF(OR(C1475="Smelter not listed",C1475="Smelter not yet identified"),MATCH($B1475&amp;$D1475,'[3]Smelter Look-up'!$J:$J,0),MATCH($B1475&amp;$C1475,'[3]Smelter Look-up'!$J:$J,0)))</f>
        <v>#N/A</v>
      </c>
      <c r="X1475" s="83">
        <f t="shared" si="67"/>
        <v>0</v>
      </c>
      <c r="AB1475" s="84" t="str">
        <f t="shared" si="68"/>
        <v/>
      </c>
    </row>
    <row r="1476" spans="1:28" s="83" customFormat="1" ht="20.25" customHeight="1">
      <c r="A1476" s="206"/>
      <c r="B1476" s="198" t="s">
        <v>236</v>
      </c>
      <c r="C1476" s="199" t="s">
        <v>236</v>
      </c>
      <c r="D1476" s="200"/>
      <c r="E1476" s="198" t="s">
        <v>236</v>
      </c>
      <c r="F1476" s="198" t="s">
        <v>236</v>
      </c>
      <c r="G1476" s="198" t="s">
        <v>236</v>
      </c>
      <c r="H1476" s="201" t="s">
        <v>236</v>
      </c>
      <c r="I1476" s="202" t="s">
        <v>236</v>
      </c>
      <c r="J1476" s="202" t="s">
        <v>236</v>
      </c>
      <c r="K1476" s="203"/>
      <c r="L1476" s="203"/>
      <c r="M1476" s="203"/>
      <c r="N1476" s="203"/>
      <c r="O1476" s="203"/>
      <c r="P1476" s="204"/>
      <c r="Q1476" s="205"/>
      <c r="R1476" s="198" t="s">
        <v>236</v>
      </c>
      <c r="S1476" s="206" t="str">
        <f t="shared" ca="1" si="69"/>
        <v/>
      </c>
      <c r="T1476" s="206" t="str">
        <f ca="1">IF(B1476="","",IF(ISERROR(MATCH($J1476,[3]SorP!$B$1:$B$6230,0)),"",INDIRECT("'SorP'!$A$"&amp;MATCH($J1476,[3]SorP!$B$1:$B$6230,0))))</f>
        <v/>
      </c>
      <c r="U1476" s="207"/>
      <c r="V1476" s="208" t="e">
        <f>IF(C1476="",NA(),IF(OR(C1476="Smelter not listed",C1476="Smelter not yet identified"),MATCH($B1476&amp;$D1476,'[3]Smelter Look-up'!$J:$J,0),MATCH($B1476&amp;$C1476,'[3]Smelter Look-up'!$J:$J,0)))</f>
        <v>#N/A</v>
      </c>
      <c r="X1476" s="83">
        <f t="shared" si="67"/>
        <v>0</v>
      </c>
      <c r="AB1476" s="84" t="str">
        <f t="shared" si="68"/>
        <v/>
      </c>
    </row>
    <row r="1477" spans="1:28" s="83" customFormat="1" ht="20.25" customHeight="1">
      <c r="A1477" s="206"/>
      <c r="B1477" s="198" t="s">
        <v>236</v>
      </c>
      <c r="C1477" s="199" t="s">
        <v>236</v>
      </c>
      <c r="D1477" s="200"/>
      <c r="E1477" s="198" t="s">
        <v>236</v>
      </c>
      <c r="F1477" s="198" t="s">
        <v>236</v>
      </c>
      <c r="G1477" s="198" t="s">
        <v>236</v>
      </c>
      <c r="H1477" s="201" t="s">
        <v>236</v>
      </c>
      <c r="I1477" s="202" t="s">
        <v>236</v>
      </c>
      <c r="J1477" s="202" t="s">
        <v>236</v>
      </c>
      <c r="K1477" s="203"/>
      <c r="L1477" s="203"/>
      <c r="M1477" s="203"/>
      <c r="N1477" s="203"/>
      <c r="O1477" s="203"/>
      <c r="P1477" s="204"/>
      <c r="Q1477" s="205"/>
      <c r="R1477" s="198" t="s">
        <v>236</v>
      </c>
      <c r="S1477" s="206" t="str">
        <f t="shared" ca="1" si="69"/>
        <v/>
      </c>
      <c r="T1477" s="206" t="str">
        <f ca="1">IF(B1477="","",IF(ISERROR(MATCH($J1477,[3]SorP!$B$1:$B$6230,0)),"",INDIRECT("'SorP'!$A$"&amp;MATCH($J1477,[3]SorP!$B$1:$B$6230,0))))</f>
        <v/>
      </c>
      <c r="U1477" s="207"/>
      <c r="V1477" s="208" t="e">
        <f>IF(C1477="",NA(),IF(OR(C1477="Smelter not listed",C1477="Smelter not yet identified"),MATCH($B1477&amp;$D1477,'[3]Smelter Look-up'!$J:$J,0),MATCH($B1477&amp;$C1477,'[3]Smelter Look-up'!$J:$J,0)))</f>
        <v>#N/A</v>
      </c>
      <c r="X1477" s="83">
        <f t="shared" ref="X1477:X1540" si="70">IF(AND(C1477="Smelter not listed",OR(LEN(D1477)=0,LEN(E1477)=0)),1,0)</f>
        <v>0</v>
      </c>
      <c r="AB1477" s="84" t="str">
        <f t="shared" ref="AB1477:AB1540" si="71">B1477&amp;C1477</f>
        <v/>
      </c>
    </row>
    <row r="1478" spans="1:28" s="83" customFormat="1" ht="20.25" customHeight="1">
      <c r="A1478" s="206"/>
      <c r="B1478" s="198" t="s">
        <v>236</v>
      </c>
      <c r="C1478" s="199" t="s">
        <v>236</v>
      </c>
      <c r="D1478" s="200"/>
      <c r="E1478" s="198" t="s">
        <v>236</v>
      </c>
      <c r="F1478" s="198" t="s">
        <v>236</v>
      </c>
      <c r="G1478" s="198" t="s">
        <v>236</v>
      </c>
      <c r="H1478" s="201" t="s">
        <v>236</v>
      </c>
      <c r="I1478" s="202" t="s">
        <v>236</v>
      </c>
      <c r="J1478" s="202" t="s">
        <v>236</v>
      </c>
      <c r="K1478" s="203"/>
      <c r="L1478" s="203"/>
      <c r="M1478" s="203"/>
      <c r="N1478" s="203"/>
      <c r="O1478" s="203"/>
      <c r="P1478" s="204"/>
      <c r="Q1478" s="205"/>
      <c r="R1478" s="198" t="s">
        <v>236</v>
      </c>
      <c r="S1478" s="206" t="str">
        <f t="shared" ca="1" si="69"/>
        <v/>
      </c>
      <c r="T1478" s="206" t="str">
        <f ca="1">IF(B1478="","",IF(ISERROR(MATCH($J1478,[3]SorP!$B$1:$B$6230,0)),"",INDIRECT("'SorP'!$A$"&amp;MATCH($J1478,[3]SorP!$B$1:$B$6230,0))))</f>
        <v/>
      </c>
      <c r="U1478" s="207"/>
      <c r="V1478" s="208" t="e">
        <f>IF(C1478="",NA(),IF(OR(C1478="Smelter not listed",C1478="Smelter not yet identified"),MATCH($B1478&amp;$D1478,'[3]Smelter Look-up'!$J:$J,0),MATCH($B1478&amp;$C1478,'[3]Smelter Look-up'!$J:$J,0)))</f>
        <v>#N/A</v>
      </c>
      <c r="X1478" s="83">
        <f t="shared" si="70"/>
        <v>0</v>
      </c>
      <c r="AB1478" s="84" t="str">
        <f t="shared" si="71"/>
        <v/>
      </c>
    </row>
    <row r="1479" spans="1:28" s="83" customFormat="1" ht="20.25" customHeight="1">
      <c r="A1479" s="206"/>
      <c r="B1479" s="198" t="s">
        <v>236</v>
      </c>
      <c r="C1479" s="199" t="s">
        <v>236</v>
      </c>
      <c r="D1479" s="200"/>
      <c r="E1479" s="198" t="s">
        <v>236</v>
      </c>
      <c r="F1479" s="198" t="s">
        <v>236</v>
      </c>
      <c r="G1479" s="198" t="s">
        <v>236</v>
      </c>
      <c r="H1479" s="201" t="s">
        <v>236</v>
      </c>
      <c r="I1479" s="202" t="s">
        <v>236</v>
      </c>
      <c r="J1479" s="202" t="s">
        <v>236</v>
      </c>
      <c r="K1479" s="203"/>
      <c r="L1479" s="203"/>
      <c r="M1479" s="203"/>
      <c r="N1479" s="203"/>
      <c r="O1479" s="203"/>
      <c r="P1479" s="204"/>
      <c r="Q1479" s="205"/>
      <c r="R1479" s="198" t="s">
        <v>236</v>
      </c>
      <c r="S1479" s="206" t="str">
        <f t="shared" ca="1" si="69"/>
        <v/>
      </c>
      <c r="T1479" s="206" t="str">
        <f ca="1">IF(B1479="","",IF(ISERROR(MATCH($J1479,[3]SorP!$B$1:$B$6230,0)),"",INDIRECT("'SorP'!$A$"&amp;MATCH($J1479,[3]SorP!$B$1:$B$6230,0))))</f>
        <v/>
      </c>
      <c r="U1479" s="207"/>
      <c r="V1479" s="208" t="e">
        <f>IF(C1479="",NA(),IF(OR(C1479="Smelter not listed",C1479="Smelter not yet identified"),MATCH($B1479&amp;$D1479,'[3]Smelter Look-up'!$J:$J,0),MATCH($B1479&amp;$C1479,'[3]Smelter Look-up'!$J:$J,0)))</f>
        <v>#N/A</v>
      </c>
      <c r="X1479" s="83">
        <f t="shared" si="70"/>
        <v>0</v>
      </c>
      <c r="AB1479" s="84" t="str">
        <f t="shared" si="71"/>
        <v/>
      </c>
    </row>
    <row r="1480" spans="1:28" s="83" customFormat="1" ht="20.25" customHeight="1">
      <c r="A1480" s="206"/>
      <c r="B1480" s="198" t="s">
        <v>236</v>
      </c>
      <c r="C1480" s="199" t="s">
        <v>236</v>
      </c>
      <c r="D1480" s="200"/>
      <c r="E1480" s="198" t="s">
        <v>236</v>
      </c>
      <c r="F1480" s="198" t="s">
        <v>236</v>
      </c>
      <c r="G1480" s="198" t="s">
        <v>236</v>
      </c>
      <c r="H1480" s="201" t="s">
        <v>236</v>
      </c>
      <c r="I1480" s="202" t="s">
        <v>236</v>
      </c>
      <c r="J1480" s="202" t="s">
        <v>236</v>
      </c>
      <c r="K1480" s="203"/>
      <c r="L1480" s="203"/>
      <c r="M1480" s="203"/>
      <c r="N1480" s="203"/>
      <c r="O1480" s="203"/>
      <c r="P1480" s="204"/>
      <c r="Q1480" s="205"/>
      <c r="R1480" s="198" t="s">
        <v>236</v>
      </c>
      <c r="S1480" s="206" t="str">
        <f t="shared" ca="1" si="69"/>
        <v/>
      </c>
      <c r="T1480" s="206" t="str">
        <f ca="1">IF(B1480="","",IF(ISERROR(MATCH($J1480,[3]SorP!$B$1:$B$6230,0)),"",INDIRECT("'SorP'!$A$"&amp;MATCH($J1480,[3]SorP!$B$1:$B$6230,0))))</f>
        <v/>
      </c>
      <c r="U1480" s="207"/>
      <c r="V1480" s="208" t="e">
        <f>IF(C1480="",NA(),IF(OR(C1480="Smelter not listed",C1480="Smelter not yet identified"),MATCH($B1480&amp;$D1480,'[3]Smelter Look-up'!$J:$J,0),MATCH($B1480&amp;$C1480,'[3]Smelter Look-up'!$J:$J,0)))</f>
        <v>#N/A</v>
      </c>
      <c r="X1480" s="83">
        <f t="shared" si="70"/>
        <v>0</v>
      </c>
      <c r="AB1480" s="84" t="str">
        <f t="shared" si="71"/>
        <v/>
      </c>
    </row>
    <row r="1481" spans="1:28" s="83" customFormat="1" ht="20.25" customHeight="1">
      <c r="A1481" s="206"/>
      <c r="B1481" s="198" t="s">
        <v>236</v>
      </c>
      <c r="C1481" s="199" t="s">
        <v>236</v>
      </c>
      <c r="D1481" s="200"/>
      <c r="E1481" s="198" t="s">
        <v>236</v>
      </c>
      <c r="F1481" s="198" t="s">
        <v>236</v>
      </c>
      <c r="G1481" s="198" t="s">
        <v>236</v>
      </c>
      <c r="H1481" s="201" t="s">
        <v>236</v>
      </c>
      <c r="I1481" s="202" t="s">
        <v>236</v>
      </c>
      <c r="J1481" s="202" t="s">
        <v>236</v>
      </c>
      <c r="K1481" s="203"/>
      <c r="L1481" s="203"/>
      <c r="M1481" s="203"/>
      <c r="N1481" s="203"/>
      <c r="O1481" s="203"/>
      <c r="P1481" s="204"/>
      <c r="Q1481" s="205"/>
      <c r="R1481" s="198" t="s">
        <v>236</v>
      </c>
      <c r="S1481" s="206" t="str">
        <f t="shared" ca="1" si="69"/>
        <v/>
      </c>
      <c r="T1481" s="206" t="str">
        <f ca="1">IF(B1481="","",IF(ISERROR(MATCH($J1481,[3]SorP!$B$1:$B$6230,0)),"",INDIRECT("'SorP'!$A$"&amp;MATCH($J1481,[3]SorP!$B$1:$B$6230,0))))</f>
        <v/>
      </c>
      <c r="U1481" s="207"/>
      <c r="V1481" s="208" t="e">
        <f>IF(C1481="",NA(),IF(OR(C1481="Smelter not listed",C1481="Smelter not yet identified"),MATCH($B1481&amp;$D1481,'[3]Smelter Look-up'!$J:$J,0),MATCH($B1481&amp;$C1481,'[3]Smelter Look-up'!$J:$J,0)))</f>
        <v>#N/A</v>
      </c>
      <c r="X1481" s="83">
        <f t="shared" si="70"/>
        <v>0</v>
      </c>
      <c r="AB1481" s="84" t="str">
        <f t="shared" si="71"/>
        <v/>
      </c>
    </row>
    <row r="1482" spans="1:28" s="83" customFormat="1" ht="20.25" customHeight="1">
      <c r="A1482" s="206"/>
      <c r="B1482" s="198" t="s">
        <v>236</v>
      </c>
      <c r="C1482" s="199" t="s">
        <v>236</v>
      </c>
      <c r="D1482" s="200"/>
      <c r="E1482" s="198" t="s">
        <v>236</v>
      </c>
      <c r="F1482" s="198" t="s">
        <v>236</v>
      </c>
      <c r="G1482" s="198" t="s">
        <v>236</v>
      </c>
      <c r="H1482" s="201" t="s">
        <v>236</v>
      </c>
      <c r="I1482" s="202" t="s">
        <v>236</v>
      </c>
      <c r="J1482" s="202" t="s">
        <v>236</v>
      </c>
      <c r="K1482" s="203"/>
      <c r="L1482" s="203"/>
      <c r="M1482" s="203"/>
      <c r="N1482" s="203"/>
      <c r="O1482" s="203"/>
      <c r="P1482" s="204"/>
      <c r="Q1482" s="205"/>
      <c r="R1482" s="198" t="s">
        <v>236</v>
      </c>
      <c r="S1482" s="206" t="str">
        <f t="shared" ca="1" si="69"/>
        <v/>
      </c>
      <c r="T1482" s="206" t="str">
        <f ca="1">IF(B1482="","",IF(ISERROR(MATCH($J1482,[3]SorP!$B$1:$B$6230,0)),"",INDIRECT("'SorP'!$A$"&amp;MATCH($J1482,[3]SorP!$B$1:$B$6230,0))))</f>
        <v/>
      </c>
      <c r="U1482" s="207"/>
      <c r="V1482" s="208" t="e">
        <f>IF(C1482="",NA(),IF(OR(C1482="Smelter not listed",C1482="Smelter not yet identified"),MATCH($B1482&amp;$D1482,'[3]Smelter Look-up'!$J:$J,0),MATCH($B1482&amp;$C1482,'[3]Smelter Look-up'!$J:$J,0)))</f>
        <v>#N/A</v>
      </c>
      <c r="X1482" s="83">
        <f t="shared" si="70"/>
        <v>0</v>
      </c>
      <c r="AB1482" s="84" t="str">
        <f t="shared" si="71"/>
        <v/>
      </c>
    </row>
    <row r="1483" spans="1:28" s="83" customFormat="1" ht="20.25" customHeight="1">
      <c r="A1483" s="206"/>
      <c r="B1483" s="198" t="s">
        <v>236</v>
      </c>
      <c r="C1483" s="199" t="s">
        <v>236</v>
      </c>
      <c r="D1483" s="200"/>
      <c r="E1483" s="198" t="s">
        <v>236</v>
      </c>
      <c r="F1483" s="198" t="s">
        <v>236</v>
      </c>
      <c r="G1483" s="198" t="s">
        <v>236</v>
      </c>
      <c r="H1483" s="201" t="s">
        <v>236</v>
      </c>
      <c r="I1483" s="202" t="s">
        <v>236</v>
      </c>
      <c r="J1483" s="202" t="s">
        <v>236</v>
      </c>
      <c r="K1483" s="203"/>
      <c r="L1483" s="203"/>
      <c r="M1483" s="203"/>
      <c r="N1483" s="203"/>
      <c r="O1483" s="203"/>
      <c r="P1483" s="204"/>
      <c r="Q1483" s="205"/>
      <c r="R1483" s="198" t="s">
        <v>236</v>
      </c>
      <c r="S1483" s="206" t="str">
        <f t="shared" ca="1" si="69"/>
        <v/>
      </c>
      <c r="T1483" s="206" t="str">
        <f ca="1">IF(B1483="","",IF(ISERROR(MATCH($J1483,[3]SorP!$B$1:$B$6230,0)),"",INDIRECT("'SorP'!$A$"&amp;MATCH($J1483,[3]SorP!$B$1:$B$6230,0))))</f>
        <v/>
      </c>
      <c r="U1483" s="207"/>
      <c r="V1483" s="208" t="e">
        <f>IF(C1483="",NA(),IF(OR(C1483="Smelter not listed",C1483="Smelter not yet identified"),MATCH($B1483&amp;$D1483,'[3]Smelter Look-up'!$J:$J,0),MATCH($B1483&amp;$C1483,'[3]Smelter Look-up'!$J:$J,0)))</f>
        <v>#N/A</v>
      </c>
      <c r="X1483" s="83">
        <f t="shared" si="70"/>
        <v>0</v>
      </c>
      <c r="AB1483" s="84" t="str">
        <f t="shared" si="71"/>
        <v/>
      </c>
    </row>
    <row r="1484" spans="1:28" s="83" customFormat="1" ht="20.25" customHeight="1">
      <c r="A1484" s="206"/>
      <c r="B1484" s="198" t="s">
        <v>236</v>
      </c>
      <c r="C1484" s="199" t="s">
        <v>236</v>
      </c>
      <c r="D1484" s="200"/>
      <c r="E1484" s="198" t="s">
        <v>236</v>
      </c>
      <c r="F1484" s="198" t="s">
        <v>236</v>
      </c>
      <c r="G1484" s="198" t="s">
        <v>236</v>
      </c>
      <c r="H1484" s="201" t="s">
        <v>236</v>
      </c>
      <c r="I1484" s="202" t="s">
        <v>236</v>
      </c>
      <c r="J1484" s="202" t="s">
        <v>236</v>
      </c>
      <c r="K1484" s="203"/>
      <c r="L1484" s="203"/>
      <c r="M1484" s="203"/>
      <c r="N1484" s="203"/>
      <c r="O1484" s="203"/>
      <c r="P1484" s="204"/>
      <c r="Q1484" s="205"/>
      <c r="R1484" s="198" t="s">
        <v>236</v>
      </c>
      <c r="S1484" s="206" t="str">
        <f t="shared" ca="1" si="69"/>
        <v/>
      </c>
      <c r="T1484" s="206" t="str">
        <f ca="1">IF(B1484="","",IF(ISERROR(MATCH($J1484,[3]SorP!$B$1:$B$6230,0)),"",INDIRECT("'SorP'!$A$"&amp;MATCH($J1484,[3]SorP!$B$1:$B$6230,0))))</f>
        <v/>
      </c>
      <c r="U1484" s="207"/>
      <c r="V1484" s="208" t="e">
        <f>IF(C1484="",NA(),IF(OR(C1484="Smelter not listed",C1484="Smelter not yet identified"),MATCH($B1484&amp;$D1484,'[3]Smelter Look-up'!$J:$J,0),MATCH($B1484&amp;$C1484,'[3]Smelter Look-up'!$J:$J,0)))</f>
        <v>#N/A</v>
      </c>
      <c r="X1484" s="83">
        <f t="shared" si="70"/>
        <v>0</v>
      </c>
      <c r="AB1484" s="84" t="str">
        <f t="shared" si="71"/>
        <v/>
      </c>
    </row>
    <row r="1485" spans="1:28" s="83" customFormat="1" ht="20.25" customHeight="1">
      <c r="A1485" s="206"/>
      <c r="B1485" s="198" t="s">
        <v>236</v>
      </c>
      <c r="C1485" s="199" t="s">
        <v>236</v>
      </c>
      <c r="D1485" s="200"/>
      <c r="E1485" s="198" t="s">
        <v>236</v>
      </c>
      <c r="F1485" s="198" t="s">
        <v>236</v>
      </c>
      <c r="G1485" s="198" t="s">
        <v>236</v>
      </c>
      <c r="H1485" s="201" t="s">
        <v>236</v>
      </c>
      <c r="I1485" s="202" t="s">
        <v>236</v>
      </c>
      <c r="J1485" s="202" t="s">
        <v>236</v>
      </c>
      <c r="K1485" s="203"/>
      <c r="L1485" s="203"/>
      <c r="M1485" s="203"/>
      <c r="N1485" s="203"/>
      <c r="O1485" s="203"/>
      <c r="P1485" s="204"/>
      <c r="Q1485" s="205"/>
      <c r="R1485" s="198" t="s">
        <v>236</v>
      </c>
      <c r="S1485" s="206" t="str">
        <f t="shared" ca="1" si="69"/>
        <v/>
      </c>
      <c r="T1485" s="206" t="str">
        <f ca="1">IF(B1485="","",IF(ISERROR(MATCH($J1485,[3]SorP!$B$1:$B$6230,0)),"",INDIRECT("'SorP'!$A$"&amp;MATCH($J1485,[3]SorP!$B$1:$B$6230,0))))</f>
        <v/>
      </c>
      <c r="U1485" s="207"/>
      <c r="V1485" s="208" t="e">
        <f>IF(C1485="",NA(),IF(OR(C1485="Smelter not listed",C1485="Smelter not yet identified"),MATCH($B1485&amp;$D1485,'[3]Smelter Look-up'!$J:$J,0),MATCH($B1485&amp;$C1485,'[3]Smelter Look-up'!$J:$J,0)))</f>
        <v>#N/A</v>
      </c>
      <c r="X1485" s="83">
        <f t="shared" si="70"/>
        <v>0</v>
      </c>
      <c r="AB1485" s="84" t="str">
        <f t="shared" si="71"/>
        <v/>
      </c>
    </row>
    <row r="1486" spans="1:28" s="83" customFormat="1" ht="20.25" customHeight="1">
      <c r="A1486" s="206"/>
      <c r="B1486" s="198" t="s">
        <v>236</v>
      </c>
      <c r="C1486" s="199" t="s">
        <v>236</v>
      </c>
      <c r="D1486" s="200"/>
      <c r="E1486" s="198" t="s">
        <v>236</v>
      </c>
      <c r="F1486" s="198" t="s">
        <v>236</v>
      </c>
      <c r="G1486" s="198" t="s">
        <v>236</v>
      </c>
      <c r="H1486" s="201" t="s">
        <v>236</v>
      </c>
      <c r="I1486" s="202" t="s">
        <v>236</v>
      </c>
      <c r="J1486" s="202" t="s">
        <v>236</v>
      </c>
      <c r="K1486" s="203"/>
      <c r="L1486" s="203"/>
      <c r="M1486" s="203"/>
      <c r="N1486" s="203"/>
      <c r="O1486" s="203"/>
      <c r="P1486" s="204"/>
      <c r="Q1486" s="205"/>
      <c r="R1486" s="198" t="s">
        <v>236</v>
      </c>
      <c r="S1486" s="206" t="str">
        <f t="shared" ca="1" si="69"/>
        <v/>
      </c>
      <c r="T1486" s="206" t="str">
        <f ca="1">IF(B1486="","",IF(ISERROR(MATCH($J1486,[3]SorP!$B$1:$B$6230,0)),"",INDIRECT("'SorP'!$A$"&amp;MATCH($J1486,[3]SorP!$B$1:$B$6230,0))))</f>
        <v/>
      </c>
      <c r="U1486" s="207"/>
      <c r="V1486" s="208" t="e">
        <f>IF(C1486="",NA(),IF(OR(C1486="Smelter not listed",C1486="Smelter not yet identified"),MATCH($B1486&amp;$D1486,'[3]Smelter Look-up'!$J:$J,0),MATCH($B1486&amp;$C1486,'[3]Smelter Look-up'!$J:$J,0)))</f>
        <v>#N/A</v>
      </c>
      <c r="X1486" s="83">
        <f t="shared" si="70"/>
        <v>0</v>
      </c>
      <c r="AB1486" s="84" t="str">
        <f t="shared" si="71"/>
        <v/>
      </c>
    </row>
    <row r="1487" spans="1:28" s="83" customFormat="1" ht="20.25" customHeight="1">
      <c r="A1487" s="206"/>
      <c r="B1487" s="198" t="s">
        <v>236</v>
      </c>
      <c r="C1487" s="199" t="s">
        <v>236</v>
      </c>
      <c r="D1487" s="200"/>
      <c r="E1487" s="198" t="s">
        <v>236</v>
      </c>
      <c r="F1487" s="198" t="s">
        <v>236</v>
      </c>
      <c r="G1487" s="198" t="s">
        <v>236</v>
      </c>
      <c r="H1487" s="201" t="s">
        <v>236</v>
      </c>
      <c r="I1487" s="202" t="s">
        <v>236</v>
      </c>
      <c r="J1487" s="202" t="s">
        <v>236</v>
      </c>
      <c r="K1487" s="203"/>
      <c r="L1487" s="203"/>
      <c r="M1487" s="203"/>
      <c r="N1487" s="203"/>
      <c r="O1487" s="203"/>
      <c r="P1487" s="204"/>
      <c r="Q1487" s="205"/>
      <c r="R1487" s="198" t="s">
        <v>236</v>
      </c>
      <c r="S1487" s="206" t="str">
        <f t="shared" ca="1" si="69"/>
        <v/>
      </c>
      <c r="T1487" s="206" t="str">
        <f ca="1">IF(B1487="","",IF(ISERROR(MATCH($J1487,[3]SorP!$B$1:$B$6230,0)),"",INDIRECT("'SorP'!$A$"&amp;MATCH($J1487,[3]SorP!$B$1:$B$6230,0))))</f>
        <v/>
      </c>
      <c r="U1487" s="207"/>
      <c r="V1487" s="208" t="e">
        <f>IF(C1487="",NA(),IF(OR(C1487="Smelter not listed",C1487="Smelter not yet identified"),MATCH($B1487&amp;$D1487,'[3]Smelter Look-up'!$J:$J,0),MATCH($B1487&amp;$C1487,'[3]Smelter Look-up'!$J:$J,0)))</f>
        <v>#N/A</v>
      </c>
      <c r="X1487" s="83">
        <f t="shared" si="70"/>
        <v>0</v>
      </c>
      <c r="AB1487" s="84" t="str">
        <f t="shared" si="71"/>
        <v/>
      </c>
    </row>
    <row r="1488" spans="1:28" s="83" customFormat="1" ht="20.25" customHeight="1">
      <c r="A1488" s="206"/>
      <c r="B1488" s="198" t="s">
        <v>236</v>
      </c>
      <c r="C1488" s="199" t="s">
        <v>236</v>
      </c>
      <c r="D1488" s="200"/>
      <c r="E1488" s="198" t="s">
        <v>236</v>
      </c>
      <c r="F1488" s="198" t="s">
        <v>236</v>
      </c>
      <c r="G1488" s="198" t="s">
        <v>236</v>
      </c>
      <c r="H1488" s="201" t="s">
        <v>236</v>
      </c>
      <c r="I1488" s="202" t="s">
        <v>236</v>
      </c>
      <c r="J1488" s="202" t="s">
        <v>236</v>
      </c>
      <c r="K1488" s="203"/>
      <c r="L1488" s="203"/>
      <c r="M1488" s="203"/>
      <c r="N1488" s="203"/>
      <c r="O1488" s="203"/>
      <c r="P1488" s="204"/>
      <c r="Q1488" s="205"/>
      <c r="R1488" s="198" t="s">
        <v>236</v>
      </c>
      <c r="S1488" s="206" t="str">
        <f t="shared" ca="1" si="69"/>
        <v/>
      </c>
      <c r="T1488" s="206" t="str">
        <f ca="1">IF(B1488="","",IF(ISERROR(MATCH($J1488,[3]SorP!$B$1:$B$6230,0)),"",INDIRECT("'SorP'!$A$"&amp;MATCH($J1488,[3]SorP!$B$1:$B$6230,0))))</f>
        <v/>
      </c>
      <c r="U1488" s="207"/>
      <c r="V1488" s="208" t="e">
        <f>IF(C1488="",NA(),IF(OR(C1488="Smelter not listed",C1488="Smelter not yet identified"),MATCH($B1488&amp;$D1488,'[3]Smelter Look-up'!$J:$J,0),MATCH($B1488&amp;$C1488,'[3]Smelter Look-up'!$J:$J,0)))</f>
        <v>#N/A</v>
      </c>
      <c r="X1488" s="83">
        <f t="shared" si="70"/>
        <v>0</v>
      </c>
      <c r="AB1488" s="84" t="str">
        <f t="shared" si="71"/>
        <v/>
      </c>
    </row>
    <row r="1489" spans="1:28" s="83" customFormat="1" ht="20.25" customHeight="1">
      <c r="A1489" s="206"/>
      <c r="B1489" s="198" t="s">
        <v>236</v>
      </c>
      <c r="C1489" s="199" t="s">
        <v>236</v>
      </c>
      <c r="D1489" s="200"/>
      <c r="E1489" s="198" t="s">
        <v>236</v>
      </c>
      <c r="F1489" s="198" t="s">
        <v>236</v>
      </c>
      <c r="G1489" s="198" t="s">
        <v>236</v>
      </c>
      <c r="H1489" s="201" t="s">
        <v>236</v>
      </c>
      <c r="I1489" s="202" t="s">
        <v>236</v>
      </c>
      <c r="J1489" s="202" t="s">
        <v>236</v>
      </c>
      <c r="K1489" s="203"/>
      <c r="L1489" s="203"/>
      <c r="M1489" s="203"/>
      <c r="N1489" s="203"/>
      <c r="O1489" s="203"/>
      <c r="P1489" s="204"/>
      <c r="Q1489" s="205"/>
      <c r="R1489" s="198" t="s">
        <v>236</v>
      </c>
      <c r="S1489" s="206" t="str">
        <f t="shared" ca="1" si="69"/>
        <v/>
      </c>
      <c r="T1489" s="206" t="str">
        <f ca="1">IF(B1489="","",IF(ISERROR(MATCH($J1489,[3]SorP!$B$1:$B$6230,0)),"",INDIRECT("'SorP'!$A$"&amp;MATCH($J1489,[3]SorP!$B$1:$B$6230,0))))</f>
        <v/>
      </c>
      <c r="U1489" s="207"/>
      <c r="V1489" s="208" t="e">
        <f>IF(C1489="",NA(),IF(OR(C1489="Smelter not listed",C1489="Smelter not yet identified"),MATCH($B1489&amp;$D1489,'[3]Smelter Look-up'!$J:$J,0),MATCH($B1489&amp;$C1489,'[3]Smelter Look-up'!$J:$J,0)))</f>
        <v>#N/A</v>
      </c>
      <c r="X1489" s="83">
        <f t="shared" si="70"/>
        <v>0</v>
      </c>
      <c r="AB1489" s="84" t="str">
        <f t="shared" si="71"/>
        <v/>
      </c>
    </row>
    <row r="1490" spans="1:28" s="83" customFormat="1" ht="20.25" customHeight="1">
      <c r="A1490" s="206"/>
      <c r="B1490" s="198" t="s">
        <v>236</v>
      </c>
      <c r="C1490" s="199" t="s">
        <v>236</v>
      </c>
      <c r="D1490" s="200"/>
      <c r="E1490" s="198" t="s">
        <v>236</v>
      </c>
      <c r="F1490" s="198" t="s">
        <v>236</v>
      </c>
      <c r="G1490" s="198" t="s">
        <v>236</v>
      </c>
      <c r="H1490" s="201" t="s">
        <v>236</v>
      </c>
      <c r="I1490" s="202" t="s">
        <v>236</v>
      </c>
      <c r="J1490" s="202" t="s">
        <v>236</v>
      </c>
      <c r="K1490" s="203"/>
      <c r="L1490" s="203"/>
      <c r="M1490" s="203"/>
      <c r="N1490" s="203"/>
      <c r="O1490" s="203"/>
      <c r="P1490" s="204"/>
      <c r="Q1490" s="205"/>
      <c r="R1490" s="198" t="s">
        <v>236</v>
      </c>
      <c r="S1490" s="206" t="str">
        <f t="shared" ca="1" si="69"/>
        <v/>
      </c>
      <c r="T1490" s="206" t="str">
        <f ca="1">IF(B1490="","",IF(ISERROR(MATCH($J1490,[3]SorP!$B$1:$B$6230,0)),"",INDIRECT("'SorP'!$A$"&amp;MATCH($J1490,[3]SorP!$B$1:$B$6230,0))))</f>
        <v/>
      </c>
      <c r="U1490" s="207"/>
      <c r="V1490" s="208" t="e">
        <f>IF(C1490="",NA(),IF(OR(C1490="Smelter not listed",C1490="Smelter not yet identified"),MATCH($B1490&amp;$D1490,'[3]Smelter Look-up'!$J:$J,0),MATCH($B1490&amp;$C1490,'[3]Smelter Look-up'!$J:$J,0)))</f>
        <v>#N/A</v>
      </c>
      <c r="X1490" s="83">
        <f t="shared" si="70"/>
        <v>0</v>
      </c>
      <c r="AB1490" s="84" t="str">
        <f t="shared" si="71"/>
        <v/>
      </c>
    </row>
    <row r="1491" spans="1:28" s="83" customFormat="1" ht="20.25" customHeight="1">
      <c r="A1491" s="206"/>
      <c r="B1491" s="198" t="s">
        <v>236</v>
      </c>
      <c r="C1491" s="199" t="s">
        <v>236</v>
      </c>
      <c r="D1491" s="200"/>
      <c r="E1491" s="198" t="s">
        <v>236</v>
      </c>
      <c r="F1491" s="198" t="s">
        <v>236</v>
      </c>
      <c r="G1491" s="198" t="s">
        <v>236</v>
      </c>
      <c r="H1491" s="201" t="s">
        <v>236</v>
      </c>
      <c r="I1491" s="202" t="s">
        <v>236</v>
      </c>
      <c r="J1491" s="202" t="s">
        <v>236</v>
      </c>
      <c r="K1491" s="203"/>
      <c r="L1491" s="203"/>
      <c r="M1491" s="203"/>
      <c r="N1491" s="203"/>
      <c r="O1491" s="203"/>
      <c r="P1491" s="204"/>
      <c r="Q1491" s="205"/>
      <c r="R1491" s="198" t="s">
        <v>236</v>
      </c>
      <c r="S1491" s="206" t="str">
        <f t="shared" ca="1" si="69"/>
        <v/>
      </c>
      <c r="T1491" s="206" t="str">
        <f ca="1">IF(B1491="","",IF(ISERROR(MATCH($J1491,[3]SorP!$B$1:$B$6230,0)),"",INDIRECT("'SorP'!$A$"&amp;MATCH($J1491,[3]SorP!$B$1:$B$6230,0))))</f>
        <v/>
      </c>
      <c r="U1491" s="207"/>
      <c r="V1491" s="208" t="e">
        <f>IF(C1491="",NA(),IF(OR(C1491="Smelter not listed",C1491="Smelter not yet identified"),MATCH($B1491&amp;$D1491,'[3]Smelter Look-up'!$J:$J,0),MATCH($B1491&amp;$C1491,'[3]Smelter Look-up'!$J:$J,0)))</f>
        <v>#N/A</v>
      </c>
      <c r="X1491" s="83">
        <f t="shared" si="70"/>
        <v>0</v>
      </c>
      <c r="AB1491" s="84" t="str">
        <f t="shared" si="71"/>
        <v/>
      </c>
    </row>
    <row r="1492" spans="1:28" s="83" customFormat="1" ht="20.25" customHeight="1">
      <c r="A1492" s="206"/>
      <c r="B1492" s="198" t="s">
        <v>236</v>
      </c>
      <c r="C1492" s="199" t="s">
        <v>236</v>
      </c>
      <c r="D1492" s="200"/>
      <c r="E1492" s="198" t="s">
        <v>236</v>
      </c>
      <c r="F1492" s="198" t="s">
        <v>236</v>
      </c>
      <c r="G1492" s="198" t="s">
        <v>236</v>
      </c>
      <c r="H1492" s="201" t="s">
        <v>236</v>
      </c>
      <c r="I1492" s="202" t="s">
        <v>236</v>
      </c>
      <c r="J1492" s="202" t="s">
        <v>236</v>
      </c>
      <c r="K1492" s="203"/>
      <c r="L1492" s="203"/>
      <c r="M1492" s="203"/>
      <c r="N1492" s="203"/>
      <c r="O1492" s="203"/>
      <c r="P1492" s="204"/>
      <c r="Q1492" s="205"/>
      <c r="R1492" s="198" t="s">
        <v>236</v>
      </c>
      <c r="S1492" s="206" t="str">
        <f t="shared" ca="1" si="69"/>
        <v/>
      </c>
      <c r="T1492" s="206" t="str">
        <f ca="1">IF(B1492="","",IF(ISERROR(MATCH($J1492,[3]SorP!$B$1:$B$6230,0)),"",INDIRECT("'SorP'!$A$"&amp;MATCH($J1492,[3]SorP!$B$1:$B$6230,0))))</f>
        <v/>
      </c>
      <c r="U1492" s="207"/>
      <c r="V1492" s="208" t="e">
        <f>IF(C1492="",NA(),IF(OR(C1492="Smelter not listed",C1492="Smelter not yet identified"),MATCH($B1492&amp;$D1492,'[3]Smelter Look-up'!$J:$J,0),MATCH($B1492&amp;$C1492,'[3]Smelter Look-up'!$J:$J,0)))</f>
        <v>#N/A</v>
      </c>
      <c r="X1492" s="83">
        <f t="shared" si="70"/>
        <v>0</v>
      </c>
      <c r="AB1492" s="84" t="str">
        <f t="shared" si="71"/>
        <v/>
      </c>
    </row>
    <row r="1493" spans="1:28" s="83" customFormat="1" ht="20.25" customHeight="1">
      <c r="A1493" s="206"/>
      <c r="B1493" s="198" t="s">
        <v>236</v>
      </c>
      <c r="C1493" s="199" t="s">
        <v>236</v>
      </c>
      <c r="D1493" s="200"/>
      <c r="E1493" s="198" t="s">
        <v>236</v>
      </c>
      <c r="F1493" s="198" t="s">
        <v>236</v>
      </c>
      <c r="G1493" s="198" t="s">
        <v>236</v>
      </c>
      <c r="H1493" s="201" t="s">
        <v>236</v>
      </c>
      <c r="I1493" s="202" t="s">
        <v>236</v>
      </c>
      <c r="J1493" s="202" t="s">
        <v>236</v>
      </c>
      <c r="K1493" s="203"/>
      <c r="L1493" s="203"/>
      <c r="M1493" s="203"/>
      <c r="N1493" s="203"/>
      <c r="O1493" s="203"/>
      <c r="P1493" s="204"/>
      <c r="Q1493" s="205"/>
      <c r="R1493" s="198" t="s">
        <v>236</v>
      </c>
      <c r="S1493" s="206" t="str">
        <f t="shared" ca="1" si="69"/>
        <v/>
      </c>
      <c r="T1493" s="206" t="str">
        <f ca="1">IF(B1493="","",IF(ISERROR(MATCH($J1493,[3]SorP!$B$1:$B$6230,0)),"",INDIRECT("'SorP'!$A$"&amp;MATCH($J1493,[3]SorP!$B$1:$B$6230,0))))</f>
        <v/>
      </c>
      <c r="U1493" s="207"/>
      <c r="V1493" s="208" t="e">
        <f>IF(C1493="",NA(),IF(OR(C1493="Smelter not listed",C1493="Smelter not yet identified"),MATCH($B1493&amp;$D1493,'[3]Smelter Look-up'!$J:$J,0),MATCH($B1493&amp;$C1493,'[3]Smelter Look-up'!$J:$J,0)))</f>
        <v>#N/A</v>
      </c>
      <c r="X1493" s="83">
        <f t="shared" si="70"/>
        <v>0</v>
      </c>
      <c r="AB1493" s="84" t="str">
        <f t="shared" si="71"/>
        <v/>
      </c>
    </row>
    <row r="1494" spans="1:28" s="83" customFormat="1" ht="20.25" customHeight="1">
      <c r="A1494" s="206"/>
      <c r="B1494" s="198" t="s">
        <v>236</v>
      </c>
      <c r="C1494" s="199" t="s">
        <v>236</v>
      </c>
      <c r="D1494" s="200"/>
      <c r="E1494" s="198" t="s">
        <v>236</v>
      </c>
      <c r="F1494" s="198" t="s">
        <v>236</v>
      </c>
      <c r="G1494" s="198" t="s">
        <v>236</v>
      </c>
      <c r="H1494" s="201" t="s">
        <v>236</v>
      </c>
      <c r="I1494" s="202" t="s">
        <v>236</v>
      </c>
      <c r="J1494" s="202" t="s">
        <v>236</v>
      </c>
      <c r="K1494" s="203"/>
      <c r="L1494" s="203"/>
      <c r="M1494" s="203"/>
      <c r="N1494" s="203"/>
      <c r="O1494" s="203"/>
      <c r="P1494" s="204"/>
      <c r="Q1494" s="205"/>
      <c r="R1494" s="198" t="s">
        <v>236</v>
      </c>
      <c r="S1494" s="206" t="str">
        <f t="shared" ca="1" si="69"/>
        <v/>
      </c>
      <c r="T1494" s="206" t="str">
        <f ca="1">IF(B1494="","",IF(ISERROR(MATCH($J1494,[3]SorP!$B$1:$B$6230,0)),"",INDIRECT("'SorP'!$A$"&amp;MATCH($J1494,[3]SorP!$B$1:$B$6230,0))))</f>
        <v/>
      </c>
      <c r="U1494" s="207"/>
      <c r="V1494" s="208" t="e">
        <f>IF(C1494="",NA(),IF(OR(C1494="Smelter not listed",C1494="Smelter not yet identified"),MATCH($B1494&amp;$D1494,'[3]Smelter Look-up'!$J:$J,0),MATCH($B1494&amp;$C1494,'[3]Smelter Look-up'!$J:$J,0)))</f>
        <v>#N/A</v>
      </c>
      <c r="X1494" s="83">
        <f t="shared" si="70"/>
        <v>0</v>
      </c>
      <c r="AB1494" s="84" t="str">
        <f t="shared" si="71"/>
        <v/>
      </c>
    </row>
    <row r="1495" spans="1:28" s="83" customFormat="1" ht="20.25" customHeight="1">
      <c r="A1495" s="206"/>
      <c r="B1495" s="198" t="s">
        <v>236</v>
      </c>
      <c r="C1495" s="199" t="s">
        <v>236</v>
      </c>
      <c r="D1495" s="200"/>
      <c r="E1495" s="198" t="s">
        <v>236</v>
      </c>
      <c r="F1495" s="198" t="s">
        <v>236</v>
      </c>
      <c r="G1495" s="198" t="s">
        <v>236</v>
      </c>
      <c r="H1495" s="201" t="s">
        <v>236</v>
      </c>
      <c r="I1495" s="202" t="s">
        <v>236</v>
      </c>
      <c r="J1495" s="202" t="s">
        <v>236</v>
      </c>
      <c r="K1495" s="203"/>
      <c r="L1495" s="203"/>
      <c r="M1495" s="203"/>
      <c r="N1495" s="203"/>
      <c r="O1495" s="203"/>
      <c r="P1495" s="204"/>
      <c r="Q1495" s="205"/>
      <c r="R1495" s="198" t="s">
        <v>236</v>
      </c>
      <c r="S1495" s="206" t="str">
        <f t="shared" ca="1" si="69"/>
        <v/>
      </c>
      <c r="T1495" s="206" t="str">
        <f ca="1">IF(B1495="","",IF(ISERROR(MATCH($J1495,[3]SorP!$B$1:$B$6230,0)),"",INDIRECT("'SorP'!$A$"&amp;MATCH($J1495,[3]SorP!$B$1:$B$6230,0))))</f>
        <v/>
      </c>
      <c r="U1495" s="207"/>
      <c r="V1495" s="208" t="e">
        <f>IF(C1495="",NA(),IF(OR(C1495="Smelter not listed",C1495="Smelter not yet identified"),MATCH($B1495&amp;$D1495,'[3]Smelter Look-up'!$J:$J,0),MATCH($B1495&amp;$C1495,'[3]Smelter Look-up'!$J:$J,0)))</f>
        <v>#N/A</v>
      </c>
      <c r="X1495" s="83">
        <f t="shared" si="70"/>
        <v>0</v>
      </c>
      <c r="AB1495" s="84" t="str">
        <f t="shared" si="71"/>
        <v/>
      </c>
    </row>
    <row r="1496" spans="1:28" s="83" customFormat="1" ht="20.25" customHeight="1">
      <c r="A1496" s="206"/>
      <c r="B1496" s="198" t="s">
        <v>236</v>
      </c>
      <c r="C1496" s="199" t="s">
        <v>236</v>
      </c>
      <c r="D1496" s="200"/>
      <c r="E1496" s="198" t="s">
        <v>236</v>
      </c>
      <c r="F1496" s="198" t="s">
        <v>236</v>
      </c>
      <c r="G1496" s="198" t="s">
        <v>236</v>
      </c>
      <c r="H1496" s="201" t="s">
        <v>236</v>
      </c>
      <c r="I1496" s="202" t="s">
        <v>236</v>
      </c>
      <c r="J1496" s="202" t="s">
        <v>236</v>
      </c>
      <c r="K1496" s="203"/>
      <c r="L1496" s="203"/>
      <c r="M1496" s="203"/>
      <c r="N1496" s="203"/>
      <c r="O1496" s="203"/>
      <c r="P1496" s="204"/>
      <c r="Q1496" s="205"/>
      <c r="R1496" s="198" t="s">
        <v>236</v>
      </c>
      <c r="S1496" s="206" t="str">
        <f t="shared" ca="1" si="69"/>
        <v/>
      </c>
      <c r="T1496" s="206" t="str">
        <f ca="1">IF(B1496="","",IF(ISERROR(MATCH($J1496,[3]SorP!$B$1:$B$6230,0)),"",INDIRECT("'SorP'!$A$"&amp;MATCH($J1496,[3]SorP!$B$1:$B$6230,0))))</f>
        <v/>
      </c>
      <c r="U1496" s="207"/>
      <c r="V1496" s="208" t="e">
        <f>IF(C1496="",NA(),IF(OR(C1496="Smelter not listed",C1496="Smelter not yet identified"),MATCH($B1496&amp;$D1496,'[3]Smelter Look-up'!$J:$J,0),MATCH($B1496&amp;$C1496,'[3]Smelter Look-up'!$J:$J,0)))</f>
        <v>#N/A</v>
      </c>
      <c r="X1496" s="83">
        <f t="shared" si="70"/>
        <v>0</v>
      </c>
      <c r="AB1496" s="84" t="str">
        <f t="shared" si="71"/>
        <v/>
      </c>
    </row>
    <row r="1497" spans="1:28" s="83" customFormat="1" ht="20.25" customHeight="1">
      <c r="A1497" s="206"/>
      <c r="B1497" s="198" t="s">
        <v>236</v>
      </c>
      <c r="C1497" s="199" t="s">
        <v>236</v>
      </c>
      <c r="D1497" s="200"/>
      <c r="E1497" s="198" t="s">
        <v>236</v>
      </c>
      <c r="F1497" s="198" t="s">
        <v>236</v>
      </c>
      <c r="G1497" s="198" t="s">
        <v>236</v>
      </c>
      <c r="H1497" s="201" t="s">
        <v>236</v>
      </c>
      <c r="I1497" s="202" t="s">
        <v>236</v>
      </c>
      <c r="J1497" s="202" t="s">
        <v>236</v>
      </c>
      <c r="K1497" s="203"/>
      <c r="L1497" s="203"/>
      <c r="M1497" s="203"/>
      <c r="N1497" s="203"/>
      <c r="O1497" s="203"/>
      <c r="P1497" s="204"/>
      <c r="Q1497" s="205"/>
      <c r="R1497" s="198" t="s">
        <v>236</v>
      </c>
      <c r="S1497" s="206" t="str">
        <f t="shared" ca="1" si="69"/>
        <v/>
      </c>
      <c r="T1497" s="206" t="str">
        <f ca="1">IF(B1497="","",IF(ISERROR(MATCH($J1497,[3]SorP!$B$1:$B$6230,0)),"",INDIRECT("'SorP'!$A$"&amp;MATCH($J1497,[3]SorP!$B$1:$B$6230,0))))</f>
        <v/>
      </c>
      <c r="U1497" s="207"/>
      <c r="V1497" s="208" t="e">
        <f>IF(C1497="",NA(),IF(OR(C1497="Smelter not listed",C1497="Smelter not yet identified"),MATCH($B1497&amp;$D1497,'[3]Smelter Look-up'!$J:$J,0),MATCH($B1497&amp;$C1497,'[3]Smelter Look-up'!$J:$J,0)))</f>
        <v>#N/A</v>
      </c>
      <c r="X1497" s="83">
        <f t="shared" si="70"/>
        <v>0</v>
      </c>
      <c r="AB1497" s="84" t="str">
        <f t="shared" si="71"/>
        <v/>
      </c>
    </row>
    <row r="1498" spans="1:28" s="83" customFormat="1" ht="20.25" customHeight="1">
      <c r="A1498" s="206"/>
      <c r="B1498" s="198" t="s">
        <v>236</v>
      </c>
      <c r="C1498" s="199" t="s">
        <v>236</v>
      </c>
      <c r="D1498" s="200"/>
      <c r="E1498" s="198" t="s">
        <v>236</v>
      </c>
      <c r="F1498" s="198" t="s">
        <v>236</v>
      </c>
      <c r="G1498" s="198" t="s">
        <v>236</v>
      </c>
      <c r="H1498" s="201" t="s">
        <v>236</v>
      </c>
      <c r="I1498" s="202" t="s">
        <v>236</v>
      </c>
      <c r="J1498" s="202" t="s">
        <v>236</v>
      </c>
      <c r="K1498" s="203"/>
      <c r="L1498" s="203"/>
      <c r="M1498" s="203"/>
      <c r="N1498" s="203"/>
      <c r="O1498" s="203"/>
      <c r="P1498" s="204"/>
      <c r="Q1498" s="205"/>
      <c r="R1498" s="198" t="s">
        <v>236</v>
      </c>
      <c r="S1498" s="206" t="str">
        <f t="shared" ca="1" si="69"/>
        <v/>
      </c>
      <c r="T1498" s="206" t="str">
        <f ca="1">IF(B1498="","",IF(ISERROR(MATCH($J1498,[3]SorP!$B$1:$B$6230,0)),"",INDIRECT("'SorP'!$A$"&amp;MATCH($J1498,[3]SorP!$B$1:$B$6230,0))))</f>
        <v/>
      </c>
      <c r="U1498" s="207"/>
      <c r="V1498" s="208" t="e">
        <f>IF(C1498="",NA(),IF(OR(C1498="Smelter not listed",C1498="Smelter not yet identified"),MATCH($B1498&amp;$D1498,'[3]Smelter Look-up'!$J:$J,0),MATCH($B1498&amp;$C1498,'[3]Smelter Look-up'!$J:$J,0)))</f>
        <v>#N/A</v>
      </c>
      <c r="X1498" s="83">
        <f t="shared" si="70"/>
        <v>0</v>
      </c>
      <c r="AB1498" s="84" t="str">
        <f t="shared" si="71"/>
        <v/>
      </c>
    </row>
    <row r="1499" spans="1:28" s="83" customFormat="1" ht="20.25" customHeight="1">
      <c r="A1499" s="206"/>
      <c r="B1499" s="198" t="s">
        <v>236</v>
      </c>
      <c r="C1499" s="199" t="s">
        <v>236</v>
      </c>
      <c r="D1499" s="200"/>
      <c r="E1499" s="198" t="s">
        <v>236</v>
      </c>
      <c r="F1499" s="198" t="s">
        <v>236</v>
      </c>
      <c r="G1499" s="198" t="s">
        <v>236</v>
      </c>
      <c r="H1499" s="201" t="s">
        <v>236</v>
      </c>
      <c r="I1499" s="202" t="s">
        <v>236</v>
      </c>
      <c r="J1499" s="202" t="s">
        <v>236</v>
      </c>
      <c r="K1499" s="203"/>
      <c r="L1499" s="203"/>
      <c r="M1499" s="203"/>
      <c r="N1499" s="203"/>
      <c r="O1499" s="203"/>
      <c r="P1499" s="204"/>
      <c r="Q1499" s="205"/>
      <c r="R1499" s="198" t="s">
        <v>236</v>
      </c>
      <c r="S1499" s="206" t="str">
        <f t="shared" ca="1" si="69"/>
        <v/>
      </c>
      <c r="T1499" s="206" t="str">
        <f ca="1">IF(B1499="","",IF(ISERROR(MATCH($J1499,[3]SorP!$B$1:$B$6230,0)),"",INDIRECT("'SorP'!$A$"&amp;MATCH($J1499,[3]SorP!$B$1:$B$6230,0))))</f>
        <v/>
      </c>
      <c r="U1499" s="207"/>
      <c r="V1499" s="208" t="e">
        <f>IF(C1499="",NA(),IF(OR(C1499="Smelter not listed",C1499="Smelter not yet identified"),MATCH($B1499&amp;$D1499,'[3]Smelter Look-up'!$J:$J,0),MATCH($B1499&amp;$C1499,'[3]Smelter Look-up'!$J:$J,0)))</f>
        <v>#N/A</v>
      </c>
      <c r="X1499" s="83">
        <f t="shared" si="70"/>
        <v>0</v>
      </c>
      <c r="AB1499" s="84" t="str">
        <f t="shared" si="71"/>
        <v/>
      </c>
    </row>
    <row r="1500" spans="1:28" s="83" customFormat="1" ht="20.25" customHeight="1">
      <c r="A1500" s="206"/>
      <c r="B1500" s="198" t="s">
        <v>236</v>
      </c>
      <c r="C1500" s="199" t="s">
        <v>236</v>
      </c>
      <c r="D1500" s="200"/>
      <c r="E1500" s="198" t="s">
        <v>236</v>
      </c>
      <c r="F1500" s="198" t="s">
        <v>236</v>
      </c>
      <c r="G1500" s="198" t="s">
        <v>236</v>
      </c>
      <c r="H1500" s="201" t="s">
        <v>236</v>
      </c>
      <c r="I1500" s="202" t="s">
        <v>236</v>
      </c>
      <c r="J1500" s="202" t="s">
        <v>236</v>
      </c>
      <c r="K1500" s="203"/>
      <c r="L1500" s="203"/>
      <c r="M1500" s="203"/>
      <c r="N1500" s="203"/>
      <c r="O1500" s="203"/>
      <c r="P1500" s="204"/>
      <c r="Q1500" s="205"/>
      <c r="R1500" s="198" t="s">
        <v>236</v>
      </c>
      <c r="S1500" s="206" t="str">
        <f t="shared" ca="1" si="69"/>
        <v/>
      </c>
      <c r="T1500" s="206" t="str">
        <f ca="1">IF(B1500="","",IF(ISERROR(MATCH($J1500,[3]SorP!$B$1:$B$6230,0)),"",INDIRECT("'SorP'!$A$"&amp;MATCH($J1500,[3]SorP!$B$1:$B$6230,0))))</f>
        <v/>
      </c>
      <c r="U1500" s="207"/>
      <c r="V1500" s="208" t="e">
        <f>IF(C1500="",NA(),IF(OR(C1500="Smelter not listed",C1500="Smelter not yet identified"),MATCH($B1500&amp;$D1500,'[3]Smelter Look-up'!$J:$J,0),MATCH($B1500&amp;$C1500,'[3]Smelter Look-up'!$J:$J,0)))</f>
        <v>#N/A</v>
      </c>
      <c r="X1500" s="83">
        <f t="shared" si="70"/>
        <v>0</v>
      </c>
      <c r="AB1500" s="84" t="str">
        <f t="shared" si="71"/>
        <v/>
      </c>
    </row>
    <row r="1501" spans="1:28" s="83" customFormat="1" ht="20.25" customHeight="1">
      <c r="A1501" s="206"/>
      <c r="B1501" s="198" t="s">
        <v>236</v>
      </c>
      <c r="C1501" s="199" t="s">
        <v>236</v>
      </c>
      <c r="D1501" s="200"/>
      <c r="E1501" s="198" t="s">
        <v>236</v>
      </c>
      <c r="F1501" s="198" t="s">
        <v>236</v>
      </c>
      <c r="G1501" s="198" t="s">
        <v>236</v>
      </c>
      <c r="H1501" s="201" t="s">
        <v>236</v>
      </c>
      <c r="I1501" s="202" t="s">
        <v>236</v>
      </c>
      <c r="J1501" s="202" t="s">
        <v>236</v>
      </c>
      <c r="K1501" s="203"/>
      <c r="L1501" s="203"/>
      <c r="M1501" s="203"/>
      <c r="N1501" s="203"/>
      <c r="O1501" s="203"/>
      <c r="P1501" s="204"/>
      <c r="Q1501" s="205"/>
      <c r="R1501" s="198" t="s">
        <v>236</v>
      </c>
      <c r="S1501" s="206" t="str">
        <f t="shared" ca="1" si="69"/>
        <v/>
      </c>
      <c r="T1501" s="206" t="str">
        <f ca="1">IF(B1501="","",IF(ISERROR(MATCH($J1501,[3]SorP!$B$1:$B$6230,0)),"",INDIRECT("'SorP'!$A$"&amp;MATCH($J1501,[3]SorP!$B$1:$B$6230,0))))</f>
        <v/>
      </c>
      <c r="U1501" s="207"/>
      <c r="V1501" s="208" t="e">
        <f>IF(C1501="",NA(),IF(OR(C1501="Smelter not listed",C1501="Smelter not yet identified"),MATCH($B1501&amp;$D1501,'[3]Smelter Look-up'!$J:$J,0),MATCH($B1501&amp;$C1501,'[3]Smelter Look-up'!$J:$J,0)))</f>
        <v>#N/A</v>
      </c>
      <c r="X1501" s="83">
        <f t="shared" si="70"/>
        <v>0</v>
      </c>
      <c r="AB1501" s="84" t="str">
        <f t="shared" si="71"/>
        <v/>
      </c>
    </row>
    <row r="1502" spans="1:28" s="83" customFormat="1" ht="20.25" customHeight="1">
      <c r="A1502" s="206"/>
      <c r="B1502" s="198" t="s">
        <v>236</v>
      </c>
      <c r="C1502" s="199" t="s">
        <v>236</v>
      </c>
      <c r="D1502" s="200"/>
      <c r="E1502" s="198" t="s">
        <v>236</v>
      </c>
      <c r="F1502" s="198" t="s">
        <v>236</v>
      </c>
      <c r="G1502" s="198" t="s">
        <v>236</v>
      </c>
      <c r="H1502" s="201" t="s">
        <v>236</v>
      </c>
      <c r="I1502" s="202" t="s">
        <v>236</v>
      </c>
      <c r="J1502" s="202" t="s">
        <v>236</v>
      </c>
      <c r="K1502" s="203"/>
      <c r="L1502" s="203"/>
      <c r="M1502" s="203"/>
      <c r="N1502" s="203"/>
      <c r="O1502" s="203"/>
      <c r="P1502" s="204"/>
      <c r="Q1502" s="205"/>
      <c r="R1502" s="198" t="s">
        <v>236</v>
      </c>
      <c r="S1502" s="206" t="str">
        <f t="shared" ca="1" si="69"/>
        <v/>
      </c>
      <c r="T1502" s="206" t="str">
        <f ca="1">IF(B1502="","",IF(ISERROR(MATCH($J1502,[3]SorP!$B$1:$B$6230,0)),"",INDIRECT("'SorP'!$A$"&amp;MATCH($J1502,[3]SorP!$B$1:$B$6230,0))))</f>
        <v/>
      </c>
      <c r="U1502" s="207"/>
      <c r="V1502" s="208" t="e">
        <f>IF(C1502="",NA(),IF(OR(C1502="Smelter not listed",C1502="Smelter not yet identified"),MATCH($B1502&amp;$D1502,'[3]Smelter Look-up'!$J:$J,0),MATCH($B1502&amp;$C1502,'[3]Smelter Look-up'!$J:$J,0)))</f>
        <v>#N/A</v>
      </c>
      <c r="X1502" s="83">
        <f t="shared" si="70"/>
        <v>0</v>
      </c>
      <c r="AB1502" s="84" t="str">
        <f t="shared" si="71"/>
        <v/>
      </c>
    </row>
    <row r="1503" spans="1:28" s="83" customFormat="1" ht="20.25" customHeight="1">
      <c r="A1503" s="206"/>
      <c r="B1503" s="198" t="s">
        <v>236</v>
      </c>
      <c r="C1503" s="199" t="s">
        <v>236</v>
      </c>
      <c r="D1503" s="200"/>
      <c r="E1503" s="198" t="s">
        <v>236</v>
      </c>
      <c r="F1503" s="198" t="s">
        <v>236</v>
      </c>
      <c r="G1503" s="198" t="s">
        <v>236</v>
      </c>
      <c r="H1503" s="201" t="s">
        <v>236</v>
      </c>
      <c r="I1503" s="202" t="s">
        <v>236</v>
      </c>
      <c r="J1503" s="202" t="s">
        <v>236</v>
      </c>
      <c r="K1503" s="203"/>
      <c r="L1503" s="203"/>
      <c r="M1503" s="203"/>
      <c r="N1503" s="203"/>
      <c r="O1503" s="203"/>
      <c r="P1503" s="204"/>
      <c r="Q1503" s="205"/>
      <c r="R1503" s="198" t="s">
        <v>236</v>
      </c>
      <c r="S1503" s="206" t="str">
        <f t="shared" ca="1" si="69"/>
        <v/>
      </c>
      <c r="T1503" s="206" t="str">
        <f ca="1">IF(B1503="","",IF(ISERROR(MATCH($J1503,[3]SorP!$B$1:$B$6230,0)),"",INDIRECT("'SorP'!$A$"&amp;MATCH($J1503,[3]SorP!$B$1:$B$6230,0))))</f>
        <v/>
      </c>
      <c r="U1503" s="207"/>
      <c r="V1503" s="208" t="e">
        <f>IF(C1503="",NA(),IF(OR(C1503="Smelter not listed",C1503="Smelter not yet identified"),MATCH($B1503&amp;$D1503,'[3]Smelter Look-up'!$J:$J,0),MATCH($B1503&amp;$C1503,'[3]Smelter Look-up'!$J:$J,0)))</f>
        <v>#N/A</v>
      </c>
      <c r="X1503" s="83">
        <f t="shared" si="70"/>
        <v>0</v>
      </c>
      <c r="AB1503" s="84" t="str">
        <f t="shared" si="71"/>
        <v/>
      </c>
    </row>
    <row r="1504" spans="1:28" s="83" customFormat="1" ht="20.25" customHeight="1">
      <c r="A1504" s="206"/>
      <c r="B1504" s="198" t="s">
        <v>236</v>
      </c>
      <c r="C1504" s="199" t="s">
        <v>236</v>
      </c>
      <c r="D1504" s="200"/>
      <c r="E1504" s="198" t="s">
        <v>236</v>
      </c>
      <c r="F1504" s="198" t="s">
        <v>236</v>
      </c>
      <c r="G1504" s="198" t="s">
        <v>236</v>
      </c>
      <c r="H1504" s="201" t="s">
        <v>236</v>
      </c>
      <c r="I1504" s="202" t="s">
        <v>236</v>
      </c>
      <c r="J1504" s="202" t="s">
        <v>236</v>
      </c>
      <c r="K1504" s="203"/>
      <c r="L1504" s="203"/>
      <c r="M1504" s="203"/>
      <c r="N1504" s="203"/>
      <c r="O1504" s="203"/>
      <c r="P1504" s="204"/>
      <c r="Q1504" s="205"/>
      <c r="R1504" s="198" t="s">
        <v>236</v>
      </c>
      <c r="S1504" s="206" t="str">
        <f t="shared" ca="1" si="69"/>
        <v/>
      </c>
      <c r="T1504" s="206" t="str">
        <f ca="1">IF(B1504="","",IF(ISERROR(MATCH($J1504,[3]SorP!$B$1:$B$6230,0)),"",INDIRECT("'SorP'!$A$"&amp;MATCH($J1504,[3]SorP!$B$1:$B$6230,0))))</f>
        <v/>
      </c>
      <c r="U1504" s="207"/>
      <c r="V1504" s="208" t="e">
        <f>IF(C1504="",NA(),IF(OR(C1504="Smelter not listed",C1504="Smelter not yet identified"),MATCH($B1504&amp;$D1504,'[3]Smelter Look-up'!$J:$J,0),MATCH($B1504&amp;$C1504,'[3]Smelter Look-up'!$J:$J,0)))</f>
        <v>#N/A</v>
      </c>
      <c r="X1504" s="83">
        <f t="shared" si="70"/>
        <v>0</v>
      </c>
      <c r="AB1504" s="84" t="str">
        <f t="shared" si="71"/>
        <v/>
      </c>
    </row>
    <row r="1505" spans="1:28" s="83" customFormat="1" ht="20.25" customHeight="1">
      <c r="A1505" s="206"/>
      <c r="B1505" s="198" t="s">
        <v>236</v>
      </c>
      <c r="C1505" s="199" t="s">
        <v>236</v>
      </c>
      <c r="D1505" s="200"/>
      <c r="E1505" s="198" t="s">
        <v>236</v>
      </c>
      <c r="F1505" s="198" t="s">
        <v>236</v>
      </c>
      <c r="G1505" s="198" t="s">
        <v>236</v>
      </c>
      <c r="H1505" s="201" t="s">
        <v>236</v>
      </c>
      <c r="I1505" s="202" t="s">
        <v>236</v>
      </c>
      <c r="J1505" s="202" t="s">
        <v>236</v>
      </c>
      <c r="K1505" s="203"/>
      <c r="L1505" s="203"/>
      <c r="M1505" s="203"/>
      <c r="N1505" s="203"/>
      <c r="O1505" s="203"/>
      <c r="P1505" s="204"/>
      <c r="Q1505" s="205"/>
      <c r="R1505" s="198" t="s">
        <v>236</v>
      </c>
      <c r="S1505" s="206" t="str">
        <f t="shared" ca="1" si="69"/>
        <v/>
      </c>
      <c r="T1505" s="206" t="str">
        <f ca="1">IF(B1505="","",IF(ISERROR(MATCH($J1505,[3]SorP!$B$1:$B$6230,0)),"",INDIRECT("'SorP'!$A$"&amp;MATCH($J1505,[3]SorP!$B$1:$B$6230,0))))</f>
        <v/>
      </c>
      <c r="U1505" s="207"/>
      <c r="V1505" s="208" t="e">
        <f>IF(C1505="",NA(),IF(OR(C1505="Smelter not listed",C1505="Smelter not yet identified"),MATCH($B1505&amp;$D1505,'[3]Smelter Look-up'!$J:$J,0),MATCH($B1505&amp;$C1505,'[3]Smelter Look-up'!$J:$J,0)))</f>
        <v>#N/A</v>
      </c>
      <c r="X1505" s="83">
        <f t="shared" si="70"/>
        <v>0</v>
      </c>
      <c r="AB1505" s="84" t="str">
        <f t="shared" si="71"/>
        <v/>
      </c>
    </row>
    <row r="1506" spans="1:28" s="83" customFormat="1" ht="20.25" customHeight="1">
      <c r="A1506" s="206"/>
      <c r="B1506" s="198" t="s">
        <v>236</v>
      </c>
      <c r="C1506" s="199" t="s">
        <v>236</v>
      </c>
      <c r="D1506" s="200"/>
      <c r="E1506" s="198" t="s">
        <v>236</v>
      </c>
      <c r="F1506" s="198" t="s">
        <v>236</v>
      </c>
      <c r="G1506" s="198" t="s">
        <v>236</v>
      </c>
      <c r="H1506" s="201" t="s">
        <v>236</v>
      </c>
      <c r="I1506" s="202" t="s">
        <v>236</v>
      </c>
      <c r="J1506" s="202" t="s">
        <v>236</v>
      </c>
      <c r="K1506" s="203"/>
      <c r="L1506" s="203"/>
      <c r="M1506" s="203"/>
      <c r="N1506" s="203"/>
      <c r="O1506" s="203"/>
      <c r="P1506" s="204"/>
      <c r="Q1506" s="205"/>
      <c r="R1506" s="198" t="s">
        <v>236</v>
      </c>
      <c r="S1506" s="206" t="str">
        <f t="shared" ca="1" si="69"/>
        <v/>
      </c>
      <c r="T1506" s="206" t="str">
        <f ca="1">IF(B1506="","",IF(ISERROR(MATCH($J1506,[3]SorP!$B$1:$B$6230,0)),"",INDIRECT("'SorP'!$A$"&amp;MATCH($J1506,[3]SorP!$B$1:$B$6230,0))))</f>
        <v/>
      </c>
      <c r="U1506" s="207"/>
      <c r="V1506" s="208" t="e">
        <f>IF(C1506="",NA(),IF(OR(C1506="Smelter not listed",C1506="Smelter not yet identified"),MATCH($B1506&amp;$D1506,'[3]Smelter Look-up'!$J:$J,0),MATCH($B1506&amp;$C1506,'[3]Smelter Look-up'!$J:$J,0)))</f>
        <v>#N/A</v>
      </c>
      <c r="X1506" s="83">
        <f t="shared" si="70"/>
        <v>0</v>
      </c>
      <c r="AB1506" s="84" t="str">
        <f t="shared" si="71"/>
        <v/>
      </c>
    </row>
    <row r="1507" spans="1:28" s="83" customFormat="1" ht="20.25" customHeight="1">
      <c r="A1507" s="206"/>
      <c r="B1507" s="198" t="s">
        <v>236</v>
      </c>
      <c r="C1507" s="199" t="s">
        <v>236</v>
      </c>
      <c r="D1507" s="200"/>
      <c r="E1507" s="198" t="s">
        <v>236</v>
      </c>
      <c r="F1507" s="198" t="s">
        <v>236</v>
      </c>
      <c r="G1507" s="198" t="s">
        <v>236</v>
      </c>
      <c r="H1507" s="201" t="s">
        <v>236</v>
      </c>
      <c r="I1507" s="202" t="s">
        <v>236</v>
      </c>
      <c r="J1507" s="202" t="s">
        <v>236</v>
      </c>
      <c r="K1507" s="203"/>
      <c r="L1507" s="203"/>
      <c r="M1507" s="203"/>
      <c r="N1507" s="203"/>
      <c r="O1507" s="203"/>
      <c r="P1507" s="204"/>
      <c r="Q1507" s="205"/>
      <c r="R1507" s="198" t="s">
        <v>236</v>
      </c>
      <c r="S1507" s="206" t="str">
        <f t="shared" ca="1" si="69"/>
        <v/>
      </c>
      <c r="T1507" s="206" t="str">
        <f ca="1">IF(B1507="","",IF(ISERROR(MATCH($J1507,[3]SorP!$B$1:$B$6230,0)),"",INDIRECT("'SorP'!$A$"&amp;MATCH($J1507,[3]SorP!$B$1:$B$6230,0))))</f>
        <v/>
      </c>
      <c r="U1507" s="207"/>
      <c r="V1507" s="208" t="e">
        <f>IF(C1507="",NA(),IF(OR(C1507="Smelter not listed",C1507="Smelter not yet identified"),MATCH($B1507&amp;$D1507,'[3]Smelter Look-up'!$J:$J,0),MATCH($B1507&amp;$C1507,'[3]Smelter Look-up'!$J:$J,0)))</f>
        <v>#N/A</v>
      </c>
      <c r="X1507" s="83">
        <f t="shared" si="70"/>
        <v>0</v>
      </c>
      <c r="AB1507" s="84" t="str">
        <f t="shared" si="71"/>
        <v/>
      </c>
    </row>
    <row r="1508" spans="1:28" s="83" customFormat="1" ht="20.25" customHeight="1">
      <c r="A1508" s="206"/>
      <c r="B1508" s="198" t="s">
        <v>236</v>
      </c>
      <c r="C1508" s="199" t="s">
        <v>236</v>
      </c>
      <c r="D1508" s="200"/>
      <c r="E1508" s="198" t="s">
        <v>236</v>
      </c>
      <c r="F1508" s="198" t="s">
        <v>236</v>
      </c>
      <c r="G1508" s="198" t="s">
        <v>236</v>
      </c>
      <c r="H1508" s="201" t="s">
        <v>236</v>
      </c>
      <c r="I1508" s="202" t="s">
        <v>236</v>
      </c>
      <c r="J1508" s="202" t="s">
        <v>236</v>
      </c>
      <c r="K1508" s="203"/>
      <c r="L1508" s="203"/>
      <c r="M1508" s="203"/>
      <c r="N1508" s="203"/>
      <c r="O1508" s="203"/>
      <c r="P1508" s="204"/>
      <c r="Q1508" s="205"/>
      <c r="R1508" s="198" t="s">
        <v>236</v>
      </c>
      <c r="S1508" s="206" t="str">
        <f t="shared" ca="1" si="69"/>
        <v/>
      </c>
      <c r="T1508" s="206" t="str">
        <f ca="1">IF(B1508="","",IF(ISERROR(MATCH($J1508,[3]SorP!$B$1:$B$6230,0)),"",INDIRECT("'SorP'!$A$"&amp;MATCH($J1508,[3]SorP!$B$1:$B$6230,0))))</f>
        <v/>
      </c>
      <c r="U1508" s="207"/>
      <c r="V1508" s="208" t="e">
        <f>IF(C1508="",NA(),IF(OR(C1508="Smelter not listed",C1508="Smelter not yet identified"),MATCH($B1508&amp;$D1508,'[3]Smelter Look-up'!$J:$J,0),MATCH($B1508&amp;$C1508,'[3]Smelter Look-up'!$J:$J,0)))</f>
        <v>#N/A</v>
      </c>
      <c r="X1508" s="83">
        <f t="shared" si="70"/>
        <v>0</v>
      </c>
      <c r="AB1508" s="84" t="str">
        <f t="shared" si="71"/>
        <v/>
      </c>
    </row>
    <row r="1509" spans="1:28" s="83" customFormat="1" ht="20.25" customHeight="1">
      <c r="A1509" s="206"/>
      <c r="B1509" s="198" t="s">
        <v>236</v>
      </c>
      <c r="C1509" s="199" t="s">
        <v>236</v>
      </c>
      <c r="D1509" s="200"/>
      <c r="E1509" s="198" t="s">
        <v>236</v>
      </c>
      <c r="F1509" s="198" t="s">
        <v>236</v>
      </c>
      <c r="G1509" s="198" t="s">
        <v>236</v>
      </c>
      <c r="H1509" s="201" t="s">
        <v>236</v>
      </c>
      <c r="I1509" s="202" t="s">
        <v>236</v>
      </c>
      <c r="J1509" s="202" t="s">
        <v>236</v>
      </c>
      <c r="K1509" s="203"/>
      <c r="L1509" s="203"/>
      <c r="M1509" s="203"/>
      <c r="N1509" s="203"/>
      <c r="O1509" s="203"/>
      <c r="P1509" s="204"/>
      <c r="Q1509" s="205"/>
      <c r="R1509" s="198" t="s">
        <v>236</v>
      </c>
      <c r="S1509" s="206" t="str">
        <f t="shared" ca="1" si="69"/>
        <v/>
      </c>
      <c r="T1509" s="206" t="str">
        <f ca="1">IF(B1509="","",IF(ISERROR(MATCH($J1509,[3]SorP!$B$1:$B$6230,0)),"",INDIRECT("'SorP'!$A$"&amp;MATCH($J1509,[3]SorP!$B$1:$B$6230,0))))</f>
        <v/>
      </c>
      <c r="U1509" s="207"/>
      <c r="V1509" s="208" t="e">
        <f>IF(C1509="",NA(),IF(OR(C1509="Smelter not listed",C1509="Smelter not yet identified"),MATCH($B1509&amp;$D1509,'[3]Smelter Look-up'!$J:$J,0),MATCH($B1509&amp;$C1509,'[3]Smelter Look-up'!$J:$J,0)))</f>
        <v>#N/A</v>
      </c>
      <c r="X1509" s="83">
        <f t="shared" si="70"/>
        <v>0</v>
      </c>
      <c r="AB1509" s="84" t="str">
        <f t="shared" si="71"/>
        <v/>
      </c>
    </row>
    <row r="1510" spans="1:28" s="83" customFormat="1" ht="20.25" customHeight="1">
      <c r="A1510" s="206"/>
      <c r="B1510" s="198" t="s">
        <v>236</v>
      </c>
      <c r="C1510" s="199" t="s">
        <v>236</v>
      </c>
      <c r="D1510" s="200"/>
      <c r="E1510" s="198" t="s">
        <v>236</v>
      </c>
      <c r="F1510" s="198" t="s">
        <v>236</v>
      </c>
      <c r="G1510" s="198" t="s">
        <v>236</v>
      </c>
      <c r="H1510" s="201" t="s">
        <v>236</v>
      </c>
      <c r="I1510" s="202" t="s">
        <v>236</v>
      </c>
      <c r="J1510" s="202" t="s">
        <v>236</v>
      </c>
      <c r="K1510" s="203"/>
      <c r="L1510" s="203"/>
      <c r="M1510" s="203"/>
      <c r="N1510" s="203"/>
      <c r="O1510" s="203"/>
      <c r="P1510" s="204"/>
      <c r="Q1510" s="205"/>
      <c r="R1510" s="198" t="s">
        <v>236</v>
      </c>
      <c r="S1510" s="206" t="str">
        <f t="shared" ca="1" si="69"/>
        <v/>
      </c>
      <c r="T1510" s="206" t="str">
        <f ca="1">IF(B1510="","",IF(ISERROR(MATCH($J1510,[3]SorP!$B$1:$B$6230,0)),"",INDIRECT("'SorP'!$A$"&amp;MATCH($J1510,[3]SorP!$B$1:$B$6230,0))))</f>
        <v/>
      </c>
      <c r="U1510" s="207"/>
      <c r="V1510" s="208" t="e">
        <f>IF(C1510="",NA(),IF(OR(C1510="Smelter not listed",C1510="Smelter not yet identified"),MATCH($B1510&amp;$D1510,'[3]Smelter Look-up'!$J:$J,0),MATCH($B1510&amp;$C1510,'[3]Smelter Look-up'!$J:$J,0)))</f>
        <v>#N/A</v>
      </c>
      <c r="X1510" s="83">
        <f t="shared" si="70"/>
        <v>0</v>
      </c>
      <c r="AB1510" s="84" t="str">
        <f t="shared" si="71"/>
        <v/>
      </c>
    </row>
    <row r="1511" spans="1:28" s="83" customFormat="1" ht="20.25" customHeight="1">
      <c r="A1511" s="206"/>
      <c r="B1511" s="198" t="s">
        <v>236</v>
      </c>
      <c r="C1511" s="199" t="s">
        <v>236</v>
      </c>
      <c r="D1511" s="200"/>
      <c r="E1511" s="198" t="s">
        <v>236</v>
      </c>
      <c r="F1511" s="198" t="s">
        <v>236</v>
      </c>
      <c r="G1511" s="198" t="s">
        <v>236</v>
      </c>
      <c r="H1511" s="201" t="s">
        <v>236</v>
      </c>
      <c r="I1511" s="202" t="s">
        <v>236</v>
      </c>
      <c r="J1511" s="202" t="s">
        <v>236</v>
      </c>
      <c r="K1511" s="203"/>
      <c r="L1511" s="203"/>
      <c r="M1511" s="203"/>
      <c r="N1511" s="203"/>
      <c r="O1511" s="203"/>
      <c r="P1511" s="204"/>
      <c r="Q1511" s="205"/>
      <c r="R1511" s="198" t="s">
        <v>236</v>
      </c>
      <c r="S1511" s="206" t="str">
        <f t="shared" ca="1" si="69"/>
        <v/>
      </c>
      <c r="T1511" s="206" t="str">
        <f ca="1">IF(B1511="","",IF(ISERROR(MATCH($J1511,[3]SorP!$B$1:$B$6230,0)),"",INDIRECT("'SorP'!$A$"&amp;MATCH($J1511,[3]SorP!$B$1:$B$6230,0))))</f>
        <v/>
      </c>
      <c r="U1511" s="207"/>
      <c r="V1511" s="208" t="e">
        <f>IF(C1511="",NA(),IF(OR(C1511="Smelter not listed",C1511="Smelter not yet identified"),MATCH($B1511&amp;$D1511,'[3]Smelter Look-up'!$J:$J,0),MATCH($B1511&amp;$C1511,'[3]Smelter Look-up'!$J:$J,0)))</f>
        <v>#N/A</v>
      </c>
      <c r="X1511" s="83">
        <f t="shared" si="70"/>
        <v>0</v>
      </c>
      <c r="AB1511" s="84" t="str">
        <f t="shared" si="71"/>
        <v/>
      </c>
    </row>
    <row r="1512" spans="1:28" s="83" customFormat="1" ht="20.25" customHeight="1">
      <c r="A1512" s="206"/>
      <c r="B1512" s="198" t="s">
        <v>236</v>
      </c>
      <c r="C1512" s="199" t="s">
        <v>236</v>
      </c>
      <c r="D1512" s="200"/>
      <c r="E1512" s="198" t="s">
        <v>236</v>
      </c>
      <c r="F1512" s="198" t="s">
        <v>236</v>
      </c>
      <c r="G1512" s="198" t="s">
        <v>236</v>
      </c>
      <c r="H1512" s="201" t="s">
        <v>236</v>
      </c>
      <c r="I1512" s="202" t="s">
        <v>236</v>
      </c>
      <c r="J1512" s="202" t="s">
        <v>236</v>
      </c>
      <c r="K1512" s="203"/>
      <c r="L1512" s="203"/>
      <c r="M1512" s="203"/>
      <c r="N1512" s="203"/>
      <c r="O1512" s="203"/>
      <c r="P1512" s="204"/>
      <c r="Q1512" s="205"/>
      <c r="R1512" s="198" t="s">
        <v>236</v>
      </c>
      <c r="S1512" s="206" t="str">
        <f t="shared" ref="S1512:S1575" ca="1" si="72">IF(B1512="","",IF(ISERROR(MATCH($E1512,CL,0)),"Unknown",INDIRECT("'C'!$A$"&amp;MATCH($E1512,CL,0)+1)))</f>
        <v/>
      </c>
      <c r="T1512" s="206" t="str">
        <f ca="1">IF(B1512="","",IF(ISERROR(MATCH($J1512,[3]SorP!$B$1:$B$6230,0)),"",INDIRECT("'SorP'!$A$"&amp;MATCH($J1512,[3]SorP!$B$1:$B$6230,0))))</f>
        <v/>
      </c>
      <c r="U1512" s="207"/>
      <c r="V1512" s="208" t="e">
        <f>IF(C1512="",NA(),IF(OR(C1512="Smelter not listed",C1512="Smelter not yet identified"),MATCH($B1512&amp;$D1512,'[3]Smelter Look-up'!$J:$J,0),MATCH($B1512&amp;$C1512,'[3]Smelter Look-up'!$J:$J,0)))</f>
        <v>#N/A</v>
      </c>
      <c r="X1512" s="83">
        <f t="shared" si="70"/>
        <v>0</v>
      </c>
      <c r="AB1512" s="84" t="str">
        <f t="shared" si="71"/>
        <v/>
      </c>
    </row>
    <row r="1513" spans="1:28" s="83" customFormat="1" ht="20.25" customHeight="1">
      <c r="A1513" s="206"/>
      <c r="B1513" s="198" t="s">
        <v>236</v>
      </c>
      <c r="C1513" s="199" t="s">
        <v>236</v>
      </c>
      <c r="D1513" s="200"/>
      <c r="E1513" s="198" t="s">
        <v>236</v>
      </c>
      <c r="F1513" s="198" t="s">
        <v>236</v>
      </c>
      <c r="G1513" s="198" t="s">
        <v>236</v>
      </c>
      <c r="H1513" s="201" t="s">
        <v>236</v>
      </c>
      <c r="I1513" s="202" t="s">
        <v>236</v>
      </c>
      <c r="J1513" s="202" t="s">
        <v>236</v>
      </c>
      <c r="K1513" s="203"/>
      <c r="L1513" s="203"/>
      <c r="M1513" s="203"/>
      <c r="N1513" s="203"/>
      <c r="O1513" s="203"/>
      <c r="P1513" s="204"/>
      <c r="Q1513" s="205"/>
      <c r="R1513" s="198" t="s">
        <v>236</v>
      </c>
      <c r="S1513" s="206" t="str">
        <f t="shared" ca="1" si="72"/>
        <v/>
      </c>
      <c r="T1513" s="206" t="str">
        <f ca="1">IF(B1513="","",IF(ISERROR(MATCH($J1513,[3]SorP!$B$1:$B$6230,0)),"",INDIRECT("'SorP'!$A$"&amp;MATCH($J1513,[3]SorP!$B$1:$B$6230,0))))</f>
        <v/>
      </c>
      <c r="U1513" s="207"/>
      <c r="V1513" s="208" t="e">
        <f>IF(C1513="",NA(),IF(OR(C1513="Smelter not listed",C1513="Smelter not yet identified"),MATCH($B1513&amp;$D1513,'[3]Smelter Look-up'!$J:$J,0),MATCH($B1513&amp;$C1513,'[3]Smelter Look-up'!$J:$J,0)))</f>
        <v>#N/A</v>
      </c>
      <c r="X1513" s="83">
        <f t="shared" si="70"/>
        <v>0</v>
      </c>
      <c r="AB1513" s="84" t="str">
        <f t="shared" si="71"/>
        <v/>
      </c>
    </row>
    <row r="1514" spans="1:28" s="83" customFormat="1" ht="20.25" customHeight="1">
      <c r="A1514" s="206"/>
      <c r="B1514" s="198" t="s">
        <v>236</v>
      </c>
      <c r="C1514" s="199" t="s">
        <v>236</v>
      </c>
      <c r="D1514" s="200"/>
      <c r="E1514" s="198" t="s">
        <v>236</v>
      </c>
      <c r="F1514" s="198" t="s">
        <v>236</v>
      </c>
      <c r="G1514" s="198" t="s">
        <v>236</v>
      </c>
      <c r="H1514" s="201" t="s">
        <v>236</v>
      </c>
      <c r="I1514" s="202" t="s">
        <v>236</v>
      </c>
      <c r="J1514" s="202" t="s">
        <v>236</v>
      </c>
      <c r="K1514" s="203"/>
      <c r="L1514" s="203"/>
      <c r="M1514" s="203"/>
      <c r="N1514" s="203"/>
      <c r="O1514" s="203"/>
      <c r="P1514" s="204"/>
      <c r="Q1514" s="205"/>
      <c r="R1514" s="198" t="s">
        <v>236</v>
      </c>
      <c r="S1514" s="206" t="str">
        <f t="shared" ca="1" si="72"/>
        <v/>
      </c>
      <c r="T1514" s="206" t="str">
        <f ca="1">IF(B1514="","",IF(ISERROR(MATCH($J1514,[3]SorP!$B$1:$B$6230,0)),"",INDIRECT("'SorP'!$A$"&amp;MATCH($J1514,[3]SorP!$B$1:$B$6230,0))))</f>
        <v/>
      </c>
      <c r="U1514" s="207"/>
      <c r="V1514" s="208" t="e">
        <f>IF(C1514="",NA(),IF(OR(C1514="Smelter not listed",C1514="Smelter not yet identified"),MATCH($B1514&amp;$D1514,'[3]Smelter Look-up'!$J:$J,0),MATCH($B1514&amp;$C1514,'[3]Smelter Look-up'!$J:$J,0)))</f>
        <v>#N/A</v>
      </c>
      <c r="X1514" s="83">
        <f t="shared" si="70"/>
        <v>0</v>
      </c>
      <c r="AB1514" s="84" t="str">
        <f t="shared" si="71"/>
        <v/>
      </c>
    </row>
    <row r="1515" spans="1:28" s="83" customFormat="1" ht="20.25" customHeight="1">
      <c r="A1515" s="206"/>
      <c r="B1515" s="198" t="s">
        <v>236</v>
      </c>
      <c r="C1515" s="199" t="s">
        <v>236</v>
      </c>
      <c r="D1515" s="200"/>
      <c r="E1515" s="198" t="s">
        <v>236</v>
      </c>
      <c r="F1515" s="198" t="s">
        <v>236</v>
      </c>
      <c r="G1515" s="198" t="s">
        <v>236</v>
      </c>
      <c r="H1515" s="201" t="s">
        <v>236</v>
      </c>
      <c r="I1515" s="202" t="s">
        <v>236</v>
      </c>
      <c r="J1515" s="202" t="s">
        <v>236</v>
      </c>
      <c r="K1515" s="203"/>
      <c r="L1515" s="203"/>
      <c r="M1515" s="203"/>
      <c r="N1515" s="203"/>
      <c r="O1515" s="203"/>
      <c r="P1515" s="204"/>
      <c r="Q1515" s="205"/>
      <c r="R1515" s="198" t="s">
        <v>236</v>
      </c>
      <c r="S1515" s="206" t="str">
        <f t="shared" ca="1" si="72"/>
        <v/>
      </c>
      <c r="T1515" s="206" t="str">
        <f ca="1">IF(B1515="","",IF(ISERROR(MATCH($J1515,[3]SorP!$B$1:$B$6230,0)),"",INDIRECT("'SorP'!$A$"&amp;MATCH($J1515,[3]SorP!$B$1:$B$6230,0))))</f>
        <v/>
      </c>
      <c r="U1515" s="207"/>
      <c r="V1515" s="208" t="e">
        <f>IF(C1515="",NA(),IF(OR(C1515="Smelter not listed",C1515="Smelter not yet identified"),MATCH($B1515&amp;$D1515,'[3]Smelter Look-up'!$J:$J,0),MATCH($B1515&amp;$C1515,'[3]Smelter Look-up'!$J:$J,0)))</f>
        <v>#N/A</v>
      </c>
      <c r="X1515" s="83">
        <f t="shared" si="70"/>
        <v>0</v>
      </c>
      <c r="AB1515" s="84" t="str">
        <f t="shared" si="71"/>
        <v/>
      </c>
    </row>
    <row r="1516" spans="1:28" s="83" customFormat="1" ht="20.25" customHeight="1">
      <c r="A1516" s="206"/>
      <c r="B1516" s="198" t="s">
        <v>236</v>
      </c>
      <c r="C1516" s="199" t="s">
        <v>236</v>
      </c>
      <c r="D1516" s="200"/>
      <c r="E1516" s="198" t="s">
        <v>236</v>
      </c>
      <c r="F1516" s="198" t="s">
        <v>236</v>
      </c>
      <c r="G1516" s="198" t="s">
        <v>236</v>
      </c>
      <c r="H1516" s="201" t="s">
        <v>236</v>
      </c>
      <c r="I1516" s="202" t="s">
        <v>236</v>
      </c>
      <c r="J1516" s="202" t="s">
        <v>236</v>
      </c>
      <c r="K1516" s="203"/>
      <c r="L1516" s="203"/>
      <c r="M1516" s="203"/>
      <c r="N1516" s="203"/>
      <c r="O1516" s="203"/>
      <c r="P1516" s="204"/>
      <c r="Q1516" s="205"/>
      <c r="R1516" s="198" t="s">
        <v>236</v>
      </c>
      <c r="S1516" s="206" t="str">
        <f t="shared" ca="1" si="72"/>
        <v/>
      </c>
      <c r="T1516" s="206" t="str">
        <f ca="1">IF(B1516="","",IF(ISERROR(MATCH($J1516,[3]SorP!$B$1:$B$6230,0)),"",INDIRECT("'SorP'!$A$"&amp;MATCH($J1516,[3]SorP!$B$1:$B$6230,0))))</f>
        <v/>
      </c>
      <c r="U1516" s="207"/>
      <c r="V1516" s="208" t="e">
        <f>IF(C1516="",NA(),IF(OR(C1516="Smelter not listed",C1516="Smelter not yet identified"),MATCH($B1516&amp;$D1516,'[3]Smelter Look-up'!$J:$J,0),MATCH($B1516&amp;$C1516,'[3]Smelter Look-up'!$J:$J,0)))</f>
        <v>#N/A</v>
      </c>
      <c r="X1516" s="83">
        <f t="shared" si="70"/>
        <v>0</v>
      </c>
      <c r="AB1516" s="84" t="str">
        <f t="shared" si="71"/>
        <v/>
      </c>
    </row>
    <row r="1517" spans="1:28" s="83" customFormat="1" ht="20.25" customHeight="1">
      <c r="A1517" s="206"/>
      <c r="B1517" s="198" t="s">
        <v>236</v>
      </c>
      <c r="C1517" s="199" t="s">
        <v>236</v>
      </c>
      <c r="D1517" s="200"/>
      <c r="E1517" s="198" t="s">
        <v>236</v>
      </c>
      <c r="F1517" s="198" t="s">
        <v>236</v>
      </c>
      <c r="G1517" s="198" t="s">
        <v>236</v>
      </c>
      <c r="H1517" s="201" t="s">
        <v>236</v>
      </c>
      <c r="I1517" s="202" t="s">
        <v>236</v>
      </c>
      <c r="J1517" s="202" t="s">
        <v>236</v>
      </c>
      <c r="K1517" s="203"/>
      <c r="L1517" s="203"/>
      <c r="M1517" s="203"/>
      <c r="N1517" s="203"/>
      <c r="O1517" s="203"/>
      <c r="P1517" s="204"/>
      <c r="Q1517" s="205"/>
      <c r="R1517" s="198" t="s">
        <v>236</v>
      </c>
      <c r="S1517" s="206" t="str">
        <f t="shared" ca="1" si="72"/>
        <v/>
      </c>
      <c r="T1517" s="206" t="str">
        <f ca="1">IF(B1517="","",IF(ISERROR(MATCH($J1517,[3]SorP!$B$1:$B$6230,0)),"",INDIRECT("'SorP'!$A$"&amp;MATCH($J1517,[3]SorP!$B$1:$B$6230,0))))</f>
        <v/>
      </c>
      <c r="U1517" s="207"/>
      <c r="V1517" s="208" t="e">
        <f>IF(C1517="",NA(),IF(OR(C1517="Smelter not listed",C1517="Smelter not yet identified"),MATCH($B1517&amp;$D1517,'[3]Smelter Look-up'!$J:$J,0),MATCH($B1517&amp;$C1517,'[3]Smelter Look-up'!$J:$J,0)))</f>
        <v>#N/A</v>
      </c>
      <c r="X1517" s="83">
        <f t="shared" si="70"/>
        <v>0</v>
      </c>
      <c r="AB1517" s="84" t="str">
        <f t="shared" si="71"/>
        <v/>
      </c>
    </row>
    <row r="1518" spans="1:28" s="83" customFormat="1" ht="20.25" customHeight="1">
      <c r="A1518" s="206"/>
      <c r="B1518" s="198" t="s">
        <v>236</v>
      </c>
      <c r="C1518" s="199" t="s">
        <v>236</v>
      </c>
      <c r="D1518" s="200"/>
      <c r="E1518" s="198" t="s">
        <v>236</v>
      </c>
      <c r="F1518" s="198" t="s">
        <v>236</v>
      </c>
      <c r="G1518" s="198" t="s">
        <v>236</v>
      </c>
      <c r="H1518" s="201" t="s">
        <v>236</v>
      </c>
      <c r="I1518" s="202" t="s">
        <v>236</v>
      </c>
      <c r="J1518" s="202" t="s">
        <v>236</v>
      </c>
      <c r="K1518" s="203"/>
      <c r="L1518" s="203"/>
      <c r="M1518" s="203"/>
      <c r="N1518" s="203"/>
      <c r="O1518" s="203"/>
      <c r="P1518" s="204"/>
      <c r="Q1518" s="205"/>
      <c r="R1518" s="198" t="s">
        <v>236</v>
      </c>
      <c r="S1518" s="206" t="str">
        <f t="shared" ca="1" si="72"/>
        <v/>
      </c>
      <c r="T1518" s="206" t="str">
        <f ca="1">IF(B1518="","",IF(ISERROR(MATCH($J1518,[3]SorP!$B$1:$B$6230,0)),"",INDIRECT("'SorP'!$A$"&amp;MATCH($J1518,[3]SorP!$B$1:$B$6230,0))))</f>
        <v/>
      </c>
      <c r="U1518" s="207"/>
      <c r="V1518" s="208" t="e">
        <f>IF(C1518="",NA(),IF(OR(C1518="Smelter not listed",C1518="Smelter not yet identified"),MATCH($B1518&amp;$D1518,'[3]Smelter Look-up'!$J:$J,0),MATCH($B1518&amp;$C1518,'[3]Smelter Look-up'!$J:$J,0)))</f>
        <v>#N/A</v>
      </c>
      <c r="X1518" s="83">
        <f t="shared" si="70"/>
        <v>0</v>
      </c>
      <c r="AB1518" s="84" t="str">
        <f t="shared" si="71"/>
        <v/>
      </c>
    </row>
    <row r="1519" spans="1:28" s="83" customFormat="1" ht="20.25" customHeight="1">
      <c r="A1519" s="206"/>
      <c r="B1519" s="198" t="s">
        <v>236</v>
      </c>
      <c r="C1519" s="199" t="s">
        <v>236</v>
      </c>
      <c r="D1519" s="200"/>
      <c r="E1519" s="198" t="s">
        <v>236</v>
      </c>
      <c r="F1519" s="198" t="s">
        <v>236</v>
      </c>
      <c r="G1519" s="198" t="s">
        <v>236</v>
      </c>
      <c r="H1519" s="201" t="s">
        <v>236</v>
      </c>
      <c r="I1519" s="202" t="s">
        <v>236</v>
      </c>
      <c r="J1519" s="202" t="s">
        <v>236</v>
      </c>
      <c r="K1519" s="203"/>
      <c r="L1519" s="203"/>
      <c r="M1519" s="203"/>
      <c r="N1519" s="203"/>
      <c r="O1519" s="203"/>
      <c r="P1519" s="204"/>
      <c r="Q1519" s="205"/>
      <c r="R1519" s="198" t="s">
        <v>236</v>
      </c>
      <c r="S1519" s="206" t="str">
        <f t="shared" ca="1" si="72"/>
        <v/>
      </c>
      <c r="T1519" s="206" t="str">
        <f ca="1">IF(B1519="","",IF(ISERROR(MATCH($J1519,[3]SorP!$B$1:$B$6230,0)),"",INDIRECT("'SorP'!$A$"&amp;MATCH($J1519,[3]SorP!$B$1:$B$6230,0))))</f>
        <v/>
      </c>
      <c r="U1519" s="207"/>
      <c r="V1519" s="208" t="e">
        <f>IF(C1519="",NA(),IF(OR(C1519="Smelter not listed",C1519="Smelter not yet identified"),MATCH($B1519&amp;$D1519,'[3]Smelter Look-up'!$J:$J,0),MATCH($B1519&amp;$C1519,'[3]Smelter Look-up'!$J:$J,0)))</f>
        <v>#N/A</v>
      </c>
      <c r="X1519" s="83">
        <f t="shared" si="70"/>
        <v>0</v>
      </c>
      <c r="AB1519" s="84" t="str">
        <f t="shared" si="71"/>
        <v/>
      </c>
    </row>
    <row r="1520" spans="1:28" s="83" customFormat="1" ht="20.25" customHeight="1">
      <c r="A1520" s="206"/>
      <c r="B1520" s="198" t="s">
        <v>236</v>
      </c>
      <c r="C1520" s="199" t="s">
        <v>236</v>
      </c>
      <c r="D1520" s="200"/>
      <c r="E1520" s="198" t="s">
        <v>236</v>
      </c>
      <c r="F1520" s="198" t="s">
        <v>236</v>
      </c>
      <c r="G1520" s="198" t="s">
        <v>236</v>
      </c>
      <c r="H1520" s="201" t="s">
        <v>236</v>
      </c>
      <c r="I1520" s="202" t="s">
        <v>236</v>
      </c>
      <c r="J1520" s="202" t="s">
        <v>236</v>
      </c>
      <c r="K1520" s="203"/>
      <c r="L1520" s="203"/>
      <c r="M1520" s="203"/>
      <c r="N1520" s="203"/>
      <c r="O1520" s="203"/>
      <c r="P1520" s="204"/>
      <c r="Q1520" s="205"/>
      <c r="R1520" s="198" t="s">
        <v>236</v>
      </c>
      <c r="S1520" s="206" t="str">
        <f t="shared" ca="1" si="72"/>
        <v/>
      </c>
      <c r="T1520" s="206" t="str">
        <f ca="1">IF(B1520="","",IF(ISERROR(MATCH($J1520,[3]SorP!$B$1:$B$6230,0)),"",INDIRECT("'SorP'!$A$"&amp;MATCH($J1520,[3]SorP!$B$1:$B$6230,0))))</f>
        <v/>
      </c>
      <c r="U1520" s="207"/>
      <c r="V1520" s="208" t="e">
        <f>IF(C1520="",NA(),IF(OR(C1520="Smelter not listed",C1520="Smelter not yet identified"),MATCH($B1520&amp;$D1520,'[3]Smelter Look-up'!$J:$J,0),MATCH($B1520&amp;$C1520,'[3]Smelter Look-up'!$J:$J,0)))</f>
        <v>#N/A</v>
      </c>
      <c r="X1520" s="83">
        <f t="shared" si="70"/>
        <v>0</v>
      </c>
      <c r="AB1520" s="84" t="str">
        <f t="shared" si="71"/>
        <v/>
      </c>
    </row>
    <row r="1521" spans="1:28" s="83" customFormat="1" ht="20.25" customHeight="1">
      <c r="A1521" s="206"/>
      <c r="B1521" s="198" t="s">
        <v>236</v>
      </c>
      <c r="C1521" s="199" t="s">
        <v>236</v>
      </c>
      <c r="D1521" s="200"/>
      <c r="E1521" s="198" t="s">
        <v>236</v>
      </c>
      <c r="F1521" s="198" t="s">
        <v>236</v>
      </c>
      <c r="G1521" s="198" t="s">
        <v>236</v>
      </c>
      <c r="H1521" s="201" t="s">
        <v>236</v>
      </c>
      <c r="I1521" s="202" t="s">
        <v>236</v>
      </c>
      <c r="J1521" s="202" t="s">
        <v>236</v>
      </c>
      <c r="K1521" s="203"/>
      <c r="L1521" s="203"/>
      <c r="M1521" s="203"/>
      <c r="N1521" s="203"/>
      <c r="O1521" s="203"/>
      <c r="P1521" s="204"/>
      <c r="Q1521" s="205"/>
      <c r="R1521" s="198" t="s">
        <v>236</v>
      </c>
      <c r="S1521" s="206" t="str">
        <f t="shared" ca="1" si="72"/>
        <v/>
      </c>
      <c r="T1521" s="206" t="str">
        <f ca="1">IF(B1521="","",IF(ISERROR(MATCH($J1521,[3]SorP!$B$1:$B$6230,0)),"",INDIRECT("'SorP'!$A$"&amp;MATCH($J1521,[3]SorP!$B$1:$B$6230,0))))</f>
        <v/>
      </c>
      <c r="U1521" s="207"/>
      <c r="V1521" s="208" t="e">
        <f>IF(C1521="",NA(),IF(OR(C1521="Smelter not listed",C1521="Smelter not yet identified"),MATCH($B1521&amp;$D1521,'[3]Smelter Look-up'!$J:$J,0),MATCH($B1521&amp;$C1521,'[3]Smelter Look-up'!$J:$J,0)))</f>
        <v>#N/A</v>
      </c>
      <c r="X1521" s="83">
        <f t="shared" si="70"/>
        <v>0</v>
      </c>
      <c r="AB1521" s="84" t="str">
        <f t="shared" si="71"/>
        <v/>
      </c>
    </row>
    <row r="1522" spans="1:28" s="83" customFormat="1" ht="20.25" customHeight="1">
      <c r="A1522" s="206"/>
      <c r="B1522" s="198" t="s">
        <v>236</v>
      </c>
      <c r="C1522" s="199" t="s">
        <v>236</v>
      </c>
      <c r="D1522" s="200"/>
      <c r="E1522" s="198" t="s">
        <v>236</v>
      </c>
      <c r="F1522" s="198" t="s">
        <v>236</v>
      </c>
      <c r="G1522" s="198" t="s">
        <v>236</v>
      </c>
      <c r="H1522" s="201" t="s">
        <v>236</v>
      </c>
      <c r="I1522" s="202" t="s">
        <v>236</v>
      </c>
      <c r="J1522" s="202" t="s">
        <v>236</v>
      </c>
      <c r="K1522" s="203"/>
      <c r="L1522" s="203"/>
      <c r="M1522" s="203"/>
      <c r="N1522" s="203"/>
      <c r="O1522" s="203"/>
      <c r="P1522" s="204"/>
      <c r="Q1522" s="205"/>
      <c r="R1522" s="198" t="s">
        <v>236</v>
      </c>
      <c r="S1522" s="206" t="str">
        <f t="shared" ca="1" si="72"/>
        <v/>
      </c>
      <c r="T1522" s="206" t="str">
        <f ca="1">IF(B1522="","",IF(ISERROR(MATCH($J1522,[3]SorP!$B$1:$B$6230,0)),"",INDIRECT("'SorP'!$A$"&amp;MATCH($J1522,[3]SorP!$B$1:$B$6230,0))))</f>
        <v/>
      </c>
      <c r="U1522" s="207"/>
      <c r="V1522" s="208" t="e">
        <f>IF(C1522="",NA(),IF(OR(C1522="Smelter not listed",C1522="Smelter not yet identified"),MATCH($B1522&amp;$D1522,'[3]Smelter Look-up'!$J:$J,0),MATCH($B1522&amp;$C1522,'[3]Smelter Look-up'!$J:$J,0)))</f>
        <v>#N/A</v>
      </c>
      <c r="X1522" s="83">
        <f t="shared" si="70"/>
        <v>0</v>
      </c>
      <c r="AB1522" s="84" t="str">
        <f t="shared" si="71"/>
        <v/>
      </c>
    </row>
    <row r="1523" spans="1:28" s="83" customFormat="1" ht="20.25" customHeight="1">
      <c r="A1523" s="206"/>
      <c r="B1523" s="198" t="s">
        <v>236</v>
      </c>
      <c r="C1523" s="199" t="s">
        <v>236</v>
      </c>
      <c r="D1523" s="200"/>
      <c r="E1523" s="198" t="s">
        <v>236</v>
      </c>
      <c r="F1523" s="198" t="s">
        <v>236</v>
      </c>
      <c r="G1523" s="198" t="s">
        <v>236</v>
      </c>
      <c r="H1523" s="201" t="s">
        <v>236</v>
      </c>
      <c r="I1523" s="202" t="s">
        <v>236</v>
      </c>
      <c r="J1523" s="202" t="s">
        <v>236</v>
      </c>
      <c r="K1523" s="203"/>
      <c r="L1523" s="203"/>
      <c r="M1523" s="203"/>
      <c r="N1523" s="203"/>
      <c r="O1523" s="203"/>
      <c r="P1523" s="204"/>
      <c r="Q1523" s="205"/>
      <c r="R1523" s="198" t="s">
        <v>236</v>
      </c>
      <c r="S1523" s="206" t="str">
        <f t="shared" ca="1" si="72"/>
        <v/>
      </c>
      <c r="T1523" s="206" t="str">
        <f ca="1">IF(B1523="","",IF(ISERROR(MATCH($J1523,[3]SorP!$B$1:$B$6230,0)),"",INDIRECT("'SorP'!$A$"&amp;MATCH($J1523,[3]SorP!$B$1:$B$6230,0))))</f>
        <v/>
      </c>
      <c r="U1523" s="207"/>
      <c r="V1523" s="208" t="e">
        <f>IF(C1523="",NA(),IF(OR(C1523="Smelter not listed",C1523="Smelter not yet identified"),MATCH($B1523&amp;$D1523,'[3]Smelter Look-up'!$J:$J,0),MATCH($B1523&amp;$C1523,'[3]Smelter Look-up'!$J:$J,0)))</f>
        <v>#N/A</v>
      </c>
      <c r="X1523" s="83">
        <f t="shared" si="70"/>
        <v>0</v>
      </c>
      <c r="AB1523" s="84" t="str">
        <f t="shared" si="71"/>
        <v/>
      </c>
    </row>
    <row r="1524" spans="1:28" s="83" customFormat="1" ht="20.25" customHeight="1">
      <c r="A1524" s="206"/>
      <c r="B1524" s="198" t="s">
        <v>236</v>
      </c>
      <c r="C1524" s="199" t="s">
        <v>236</v>
      </c>
      <c r="D1524" s="200"/>
      <c r="E1524" s="198" t="s">
        <v>236</v>
      </c>
      <c r="F1524" s="198" t="s">
        <v>236</v>
      </c>
      <c r="G1524" s="198" t="s">
        <v>236</v>
      </c>
      <c r="H1524" s="201" t="s">
        <v>236</v>
      </c>
      <c r="I1524" s="202" t="s">
        <v>236</v>
      </c>
      <c r="J1524" s="202" t="s">
        <v>236</v>
      </c>
      <c r="K1524" s="203"/>
      <c r="L1524" s="203"/>
      <c r="M1524" s="203"/>
      <c r="N1524" s="203"/>
      <c r="O1524" s="203"/>
      <c r="P1524" s="204"/>
      <c r="Q1524" s="205"/>
      <c r="R1524" s="198" t="s">
        <v>236</v>
      </c>
      <c r="S1524" s="206" t="str">
        <f t="shared" ca="1" si="72"/>
        <v/>
      </c>
      <c r="T1524" s="206" t="str">
        <f ca="1">IF(B1524="","",IF(ISERROR(MATCH($J1524,[3]SorP!$B$1:$B$6230,0)),"",INDIRECT("'SorP'!$A$"&amp;MATCH($J1524,[3]SorP!$B$1:$B$6230,0))))</f>
        <v/>
      </c>
      <c r="U1524" s="207"/>
      <c r="V1524" s="208" t="e">
        <f>IF(C1524="",NA(),IF(OR(C1524="Smelter not listed",C1524="Smelter not yet identified"),MATCH($B1524&amp;$D1524,'[3]Smelter Look-up'!$J:$J,0),MATCH($B1524&amp;$C1524,'[3]Smelter Look-up'!$J:$J,0)))</f>
        <v>#N/A</v>
      </c>
      <c r="X1524" s="83">
        <f t="shared" si="70"/>
        <v>0</v>
      </c>
      <c r="AB1524" s="84" t="str">
        <f t="shared" si="71"/>
        <v/>
      </c>
    </row>
    <row r="1525" spans="1:28" s="83" customFormat="1" ht="20.25" customHeight="1">
      <c r="A1525" s="206"/>
      <c r="B1525" s="198" t="s">
        <v>236</v>
      </c>
      <c r="C1525" s="199" t="s">
        <v>236</v>
      </c>
      <c r="D1525" s="200"/>
      <c r="E1525" s="198" t="s">
        <v>236</v>
      </c>
      <c r="F1525" s="198" t="s">
        <v>236</v>
      </c>
      <c r="G1525" s="198" t="s">
        <v>236</v>
      </c>
      <c r="H1525" s="201" t="s">
        <v>236</v>
      </c>
      <c r="I1525" s="202" t="s">
        <v>236</v>
      </c>
      <c r="J1525" s="202" t="s">
        <v>236</v>
      </c>
      <c r="K1525" s="203"/>
      <c r="L1525" s="203"/>
      <c r="M1525" s="203"/>
      <c r="N1525" s="203"/>
      <c r="O1525" s="203"/>
      <c r="P1525" s="204"/>
      <c r="Q1525" s="205"/>
      <c r="R1525" s="198" t="s">
        <v>236</v>
      </c>
      <c r="S1525" s="206" t="str">
        <f t="shared" ca="1" si="72"/>
        <v/>
      </c>
      <c r="T1525" s="206" t="str">
        <f ca="1">IF(B1525="","",IF(ISERROR(MATCH($J1525,[3]SorP!$B$1:$B$6230,0)),"",INDIRECT("'SorP'!$A$"&amp;MATCH($J1525,[3]SorP!$B$1:$B$6230,0))))</f>
        <v/>
      </c>
      <c r="U1525" s="207"/>
      <c r="V1525" s="208" t="e">
        <f>IF(C1525="",NA(),IF(OR(C1525="Smelter not listed",C1525="Smelter not yet identified"),MATCH($B1525&amp;$D1525,'[3]Smelter Look-up'!$J:$J,0),MATCH($B1525&amp;$C1525,'[3]Smelter Look-up'!$J:$J,0)))</f>
        <v>#N/A</v>
      </c>
      <c r="X1525" s="83">
        <f t="shared" si="70"/>
        <v>0</v>
      </c>
      <c r="AB1525" s="84" t="str">
        <f t="shared" si="71"/>
        <v/>
      </c>
    </row>
    <row r="1526" spans="1:28" s="83" customFormat="1" ht="20.25" customHeight="1">
      <c r="A1526" s="206"/>
      <c r="B1526" s="198" t="s">
        <v>236</v>
      </c>
      <c r="C1526" s="199" t="s">
        <v>236</v>
      </c>
      <c r="D1526" s="200"/>
      <c r="E1526" s="198" t="s">
        <v>236</v>
      </c>
      <c r="F1526" s="198" t="s">
        <v>236</v>
      </c>
      <c r="G1526" s="198" t="s">
        <v>236</v>
      </c>
      <c r="H1526" s="201" t="s">
        <v>236</v>
      </c>
      <c r="I1526" s="202" t="s">
        <v>236</v>
      </c>
      <c r="J1526" s="202" t="s">
        <v>236</v>
      </c>
      <c r="K1526" s="203"/>
      <c r="L1526" s="203"/>
      <c r="M1526" s="203"/>
      <c r="N1526" s="203"/>
      <c r="O1526" s="203"/>
      <c r="P1526" s="204"/>
      <c r="Q1526" s="205"/>
      <c r="R1526" s="198" t="s">
        <v>236</v>
      </c>
      <c r="S1526" s="206" t="str">
        <f t="shared" ca="1" si="72"/>
        <v/>
      </c>
      <c r="T1526" s="206" t="str">
        <f ca="1">IF(B1526="","",IF(ISERROR(MATCH($J1526,[3]SorP!$B$1:$B$6230,0)),"",INDIRECT("'SorP'!$A$"&amp;MATCH($J1526,[3]SorP!$B$1:$B$6230,0))))</f>
        <v/>
      </c>
      <c r="U1526" s="207"/>
      <c r="V1526" s="208" t="e">
        <f>IF(C1526="",NA(),IF(OR(C1526="Smelter not listed",C1526="Smelter not yet identified"),MATCH($B1526&amp;$D1526,'[3]Smelter Look-up'!$J:$J,0),MATCH($B1526&amp;$C1526,'[3]Smelter Look-up'!$J:$J,0)))</f>
        <v>#N/A</v>
      </c>
      <c r="X1526" s="83">
        <f t="shared" si="70"/>
        <v>0</v>
      </c>
      <c r="AB1526" s="84" t="str">
        <f t="shared" si="71"/>
        <v/>
      </c>
    </row>
    <row r="1527" spans="1:28" s="83" customFormat="1" ht="20.25" customHeight="1">
      <c r="A1527" s="206"/>
      <c r="B1527" s="198" t="s">
        <v>236</v>
      </c>
      <c r="C1527" s="199" t="s">
        <v>236</v>
      </c>
      <c r="D1527" s="200"/>
      <c r="E1527" s="198" t="s">
        <v>236</v>
      </c>
      <c r="F1527" s="198" t="s">
        <v>236</v>
      </c>
      <c r="G1527" s="198" t="s">
        <v>236</v>
      </c>
      <c r="H1527" s="201" t="s">
        <v>236</v>
      </c>
      <c r="I1527" s="202" t="s">
        <v>236</v>
      </c>
      <c r="J1527" s="202" t="s">
        <v>236</v>
      </c>
      <c r="K1527" s="203"/>
      <c r="L1527" s="203"/>
      <c r="M1527" s="203"/>
      <c r="N1527" s="203"/>
      <c r="O1527" s="203"/>
      <c r="P1527" s="204"/>
      <c r="Q1527" s="205"/>
      <c r="R1527" s="198" t="s">
        <v>236</v>
      </c>
      <c r="S1527" s="206" t="str">
        <f t="shared" ca="1" si="72"/>
        <v/>
      </c>
      <c r="T1527" s="206" t="str">
        <f ca="1">IF(B1527="","",IF(ISERROR(MATCH($J1527,[3]SorP!$B$1:$B$6230,0)),"",INDIRECT("'SorP'!$A$"&amp;MATCH($J1527,[3]SorP!$B$1:$B$6230,0))))</f>
        <v/>
      </c>
      <c r="U1527" s="207"/>
      <c r="V1527" s="208" t="e">
        <f>IF(C1527="",NA(),IF(OR(C1527="Smelter not listed",C1527="Smelter not yet identified"),MATCH($B1527&amp;$D1527,'[3]Smelter Look-up'!$J:$J,0),MATCH($B1527&amp;$C1527,'[3]Smelter Look-up'!$J:$J,0)))</f>
        <v>#N/A</v>
      </c>
      <c r="X1527" s="83">
        <f t="shared" si="70"/>
        <v>0</v>
      </c>
      <c r="AB1527" s="84" t="str">
        <f t="shared" si="71"/>
        <v/>
      </c>
    </row>
    <row r="1528" spans="1:28" s="83" customFormat="1" ht="20.25" customHeight="1">
      <c r="A1528" s="206"/>
      <c r="B1528" s="198" t="s">
        <v>236</v>
      </c>
      <c r="C1528" s="199" t="s">
        <v>236</v>
      </c>
      <c r="D1528" s="200"/>
      <c r="E1528" s="198" t="s">
        <v>236</v>
      </c>
      <c r="F1528" s="198" t="s">
        <v>236</v>
      </c>
      <c r="G1528" s="198" t="s">
        <v>236</v>
      </c>
      <c r="H1528" s="201" t="s">
        <v>236</v>
      </c>
      <c r="I1528" s="202" t="s">
        <v>236</v>
      </c>
      <c r="J1528" s="202" t="s">
        <v>236</v>
      </c>
      <c r="K1528" s="203"/>
      <c r="L1528" s="203"/>
      <c r="M1528" s="203"/>
      <c r="N1528" s="203"/>
      <c r="O1528" s="203"/>
      <c r="P1528" s="204"/>
      <c r="Q1528" s="205"/>
      <c r="R1528" s="198" t="s">
        <v>236</v>
      </c>
      <c r="S1528" s="206" t="str">
        <f t="shared" ca="1" si="72"/>
        <v/>
      </c>
      <c r="T1528" s="206" t="str">
        <f ca="1">IF(B1528="","",IF(ISERROR(MATCH($J1528,[3]SorP!$B$1:$B$6230,0)),"",INDIRECT("'SorP'!$A$"&amp;MATCH($J1528,[3]SorP!$B$1:$B$6230,0))))</f>
        <v/>
      </c>
      <c r="U1528" s="207"/>
      <c r="V1528" s="208" t="e">
        <f>IF(C1528="",NA(),IF(OR(C1528="Smelter not listed",C1528="Smelter not yet identified"),MATCH($B1528&amp;$D1528,'[3]Smelter Look-up'!$J:$J,0),MATCH($B1528&amp;$C1528,'[3]Smelter Look-up'!$J:$J,0)))</f>
        <v>#N/A</v>
      </c>
      <c r="X1528" s="83">
        <f t="shared" si="70"/>
        <v>0</v>
      </c>
      <c r="AB1528" s="84" t="str">
        <f t="shared" si="71"/>
        <v/>
      </c>
    </row>
    <row r="1529" spans="1:28" s="83" customFormat="1" ht="20.25" customHeight="1">
      <c r="A1529" s="206"/>
      <c r="B1529" s="198" t="s">
        <v>236</v>
      </c>
      <c r="C1529" s="199" t="s">
        <v>236</v>
      </c>
      <c r="D1529" s="200"/>
      <c r="E1529" s="198" t="s">
        <v>236</v>
      </c>
      <c r="F1529" s="198" t="s">
        <v>236</v>
      </c>
      <c r="G1529" s="198" t="s">
        <v>236</v>
      </c>
      <c r="H1529" s="201" t="s">
        <v>236</v>
      </c>
      <c r="I1529" s="202" t="s">
        <v>236</v>
      </c>
      <c r="J1529" s="202" t="s">
        <v>236</v>
      </c>
      <c r="K1529" s="203"/>
      <c r="L1529" s="203"/>
      <c r="M1529" s="203"/>
      <c r="N1529" s="203"/>
      <c r="O1529" s="203"/>
      <c r="P1529" s="204"/>
      <c r="Q1529" s="205"/>
      <c r="R1529" s="198" t="s">
        <v>236</v>
      </c>
      <c r="S1529" s="206" t="str">
        <f t="shared" ca="1" si="72"/>
        <v/>
      </c>
      <c r="T1529" s="206" t="str">
        <f ca="1">IF(B1529="","",IF(ISERROR(MATCH($J1529,[3]SorP!$B$1:$B$6230,0)),"",INDIRECT("'SorP'!$A$"&amp;MATCH($J1529,[3]SorP!$B$1:$B$6230,0))))</f>
        <v/>
      </c>
      <c r="U1529" s="207"/>
      <c r="V1529" s="208" t="e">
        <f>IF(C1529="",NA(),IF(OR(C1529="Smelter not listed",C1529="Smelter not yet identified"),MATCH($B1529&amp;$D1529,'[3]Smelter Look-up'!$J:$J,0),MATCH($B1529&amp;$C1529,'[3]Smelter Look-up'!$J:$J,0)))</f>
        <v>#N/A</v>
      </c>
      <c r="X1529" s="83">
        <f t="shared" si="70"/>
        <v>0</v>
      </c>
      <c r="AB1529" s="84" t="str">
        <f t="shared" si="71"/>
        <v/>
      </c>
    </row>
    <row r="1530" spans="1:28" s="83" customFormat="1" ht="20.25" customHeight="1">
      <c r="A1530" s="206"/>
      <c r="B1530" s="198" t="s">
        <v>236</v>
      </c>
      <c r="C1530" s="199" t="s">
        <v>236</v>
      </c>
      <c r="D1530" s="200"/>
      <c r="E1530" s="198" t="s">
        <v>236</v>
      </c>
      <c r="F1530" s="198" t="s">
        <v>236</v>
      </c>
      <c r="G1530" s="198" t="s">
        <v>236</v>
      </c>
      <c r="H1530" s="201" t="s">
        <v>236</v>
      </c>
      <c r="I1530" s="202" t="s">
        <v>236</v>
      </c>
      <c r="J1530" s="202" t="s">
        <v>236</v>
      </c>
      <c r="K1530" s="203"/>
      <c r="L1530" s="203"/>
      <c r="M1530" s="203"/>
      <c r="N1530" s="203"/>
      <c r="O1530" s="203"/>
      <c r="P1530" s="204"/>
      <c r="Q1530" s="205"/>
      <c r="R1530" s="198" t="s">
        <v>236</v>
      </c>
      <c r="S1530" s="206" t="str">
        <f t="shared" ca="1" si="72"/>
        <v/>
      </c>
      <c r="T1530" s="206" t="str">
        <f ca="1">IF(B1530="","",IF(ISERROR(MATCH($J1530,[3]SorP!$B$1:$B$6230,0)),"",INDIRECT("'SorP'!$A$"&amp;MATCH($J1530,[3]SorP!$B$1:$B$6230,0))))</f>
        <v/>
      </c>
      <c r="U1530" s="207"/>
      <c r="V1530" s="208" t="e">
        <f>IF(C1530="",NA(),IF(OR(C1530="Smelter not listed",C1530="Smelter not yet identified"),MATCH($B1530&amp;$D1530,'[3]Smelter Look-up'!$J:$J,0),MATCH($B1530&amp;$C1530,'[3]Smelter Look-up'!$J:$J,0)))</f>
        <v>#N/A</v>
      </c>
      <c r="X1530" s="83">
        <f t="shared" si="70"/>
        <v>0</v>
      </c>
      <c r="AB1530" s="84" t="str">
        <f t="shared" si="71"/>
        <v/>
      </c>
    </row>
    <row r="1531" spans="1:28" s="83" customFormat="1" ht="20.25" customHeight="1">
      <c r="A1531" s="206"/>
      <c r="B1531" s="198" t="s">
        <v>236</v>
      </c>
      <c r="C1531" s="199" t="s">
        <v>236</v>
      </c>
      <c r="D1531" s="200"/>
      <c r="E1531" s="198" t="s">
        <v>236</v>
      </c>
      <c r="F1531" s="198" t="s">
        <v>236</v>
      </c>
      <c r="G1531" s="198" t="s">
        <v>236</v>
      </c>
      <c r="H1531" s="201" t="s">
        <v>236</v>
      </c>
      <c r="I1531" s="202" t="s">
        <v>236</v>
      </c>
      <c r="J1531" s="202" t="s">
        <v>236</v>
      </c>
      <c r="K1531" s="203"/>
      <c r="L1531" s="203"/>
      <c r="M1531" s="203"/>
      <c r="N1531" s="203"/>
      <c r="O1531" s="203"/>
      <c r="P1531" s="204"/>
      <c r="Q1531" s="205"/>
      <c r="R1531" s="198" t="s">
        <v>236</v>
      </c>
      <c r="S1531" s="206" t="str">
        <f t="shared" ca="1" si="72"/>
        <v/>
      </c>
      <c r="T1531" s="206" t="str">
        <f ca="1">IF(B1531="","",IF(ISERROR(MATCH($J1531,[3]SorP!$B$1:$B$6230,0)),"",INDIRECT("'SorP'!$A$"&amp;MATCH($J1531,[3]SorP!$B$1:$B$6230,0))))</f>
        <v/>
      </c>
      <c r="U1531" s="207"/>
      <c r="V1531" s="208" t="e">
        <f>IF(C1531="",NA(),IF(OR(C1531="Smelter not listed",C1531="Smelter not yet identified"),MATCH($B1531&amp;$D1531,'[3]Smelter Look-up'!$J:$J,0),MATCH($B1531&amp;$C1531,'[3]Smelter Look-up'!$J:$J,0)))</f>
        <v>#N/A</v>
      </c>
      <c r="X1531" s="83">
        <f t="shared" si="70"/>
        <v>0</v>
      </c>
      <c r="AB1531" s="84" t="str">
        <f t="shared" si="71"/>
        <v/>
      </c>
    </row>
    <row r="1532" spans="1:28" s="83" customFormat="1" ht="20.25" customHeight="1">
      <c r="A1532" s="206"/>
      <c r="B1532" s="198" t="s">
        <v>236</v>
      </c>
      <c r="C1532" s="199" t="s">
        <v>236</v>
      </c>
      <c r="D1532" s="200"/>
      <c r="E1532" s="198" t="s">
        <v>236</v>
      </c>
      <c r="F1532" s="198" t="s">
        <v>236</v>
      </c>
      <c r="G1532" s="198" t="s">
        <v>236</v>
      </c>
      <c r="H1532" s="201" t="s">
        <v>236</v>
      </c>
      <c r="I1532" s="202" t="s">
        <v>236</v>
      </c>
      <c r="J1532" s="202" t="s">
        <v>236</v>
      </c>
      <c r="K1532" s="203"/>
      <c r="L1532" s="203"/>
      <c r="M1532" s="203"/>
      <c r="N1532" s="203"/>
      <c r="O1532" s="203"/>
      <c r="P1532" s="204"/>
      <c r="Q1532" s="205"/>
      <c r="R1532" s="198" t="s">
        <v>236</v>
      </c>
      <c r="S1532" s="206" t="str">
        <f t="shared" ca="1" si="72"/>
        <v/>
      </c>
      <c r="T1532" s="206" t="str">
        <f ca="1">IF(B1532="","",IF(ISERROR(MATCH($J1532,[3]SorP!$B$1:$B$6230,0)),"",INDIRECT("'SorP'!$A$"&amp;MATCH($J1532,[3]SorP!$B$1:$B$6230,0))))</f>
        <v/>
      </c>
      <c r="U1532" s="207"/>
      <c r="V1532" s="208" t="e">
        <f>IF(C1532="",NA(),IF(OR(C1532="Smelter not listed",C1532="Smelter not yet identified"),MATCH($B1532&amp;$D1532,'[3]Smelter Look-up'!$J:$J,0),MATCH($B1532&amp;$C1532,'[3]Smelter Look-up'!$J:$J,0)))</f>
        <v>#N/A</v>
      </c>
      <c r="X1532" s="83">
        <f t="shared" si="70"/>
        <v>0</v>
      </c>
      <c r="AB1532" s="84" t="str">
        <f t="shared" si="71"/>
        <v/>
      </c>
    </row>
    <row r="1533" spans="1:28" s="83" customFormat="1" ht="20.25" customHeight="1">
      <c r="A1533" s="206"/>
      <c r="B1533" s="198" t="s">
        <v>236</v>
      </c>
      <c r="C1533" s="199" t="s">
        <v>236</v>
      </c>
      <c r="D1533" s="200"/>
      <c r="E1533" s="198" t="s">
        <v>236</v>
      </c>
      <c r="F1533" s="198" t="s">
        <v>236</v>
      </c>
      <c r="G1533" s="198" t="s">
        <v>236</v>
      </c>
      <c r="H1533" s="201" t="s">
        <v>236</v>
      </c>
      <c r="I1533" s="202" t="s">
        <v>236</v>
      </c>
      <c r="J1533" s="202" t="s">
        <v>236</v>
      </c>
      <c r="K1533" s="203"/>
      <c r="L1533" s="203"/>
      <c r="M1533" s="203"/>
      <c r="N1533" s="203"/>
      <c r="O1533" s="203"/>
      <c r="P1533" s="204"/>
      <c r="Q1533" s="205"/>
      <c r="R1533" s="198" t="s">
        <v>236</v>
      </c>
      <c r="S1533" s="206" t="str">
        <f t="shared" ca="1" si="72"/>
        <v/>
      </c>
      <c r="T1533" s="206" t="str">
        <f ca="1">IF(B1533="","",IF(ISERROR(MATCH($J1533,[3]SorP!$B$1:$B$6230,0)),"",INDIRECT("'SorP'!$A$"&amp;MATCH($J1533,[3]SorP!$B$1:$B$6230,0))))</f>
        <v/>
      </c>
      <c r="U1533" s="207"/>
      <c r="V1533" s="208" t="e">
        <f>IF(C1533="",NA(),IF(OR(C1533="Smelter not listed",C1533="Smelter not yet identified"),MATCH($B1533&amp;$D1533,'[3]Smelter Look-up'!$J:$J,0),MATCH($B1533&amp;$C1533,'[3]Smelter Look-up'!$J:$J,0)))</f>
        <v>#N/A</v>
      </c>
      <c r="X1533" s="83">
        <f t="shared" si="70"/>
        <v>0</v>
      </c>
      <c r="AB1533" s="84" t="str">
        <f t="shared" si="71"/>
        <v/>
      </c>
    </row>
    <row r="1534" spans="1:28" s="83" customFormat="1" ht="20.25" customHeight="1">
      <c r="A1534" s="206"/>
      <c r="B1534" s="198" t="s">
        <v>236</v>
      </c>
      <c r="C1534" s="199" t="s">
        <v>236</v>
      </c>
      <c r="D1534" s="200"/>
      <c r="E1534" s="198" t="s">
        <v>236</v>
      </c>
      <c r="F1534" s="198" t="s">
        <v>236</v>
      </c>
      <c r="G1534" s="198" t="s">
        <v>236</v>
      </c>
      <c r="H1534" s="201" t="s">
        <v>236</v>
      </c>
      <c r="I1534" s="202" t="s">
        <v>236</v>
      </c>
      <c r="J1534" s="202" t="s">
        <v>236</v>
      </c>
      <c r="K1534" s="203"/>
      <c r="L1534" s="203"/>
      <c r="M1534" s="203"/>
      <c r="N1534" s="203"/>
      <c r="O1534" s="203"/>
      <c r="P1534" s="204"/>
      <c r="Q1534" s="205"/>
      <c r="R1534" s="198" t="s">
        <v>236</v>
      </c>
      <c r="S1534" s="206" t="str">
        <f t="shared" ca="1" si="72"/>
        <v/>
      </c>
      <c r="T1534" s="206" t="str">
        <f ca="1">IF(B1534="","",IF(ISERROR(MATCH($J1534,[3]SorP!$B$1:$B$6230,0)),"",INDIRECT("'SorP'!$A$"&amp;MATCH($J1534,[3]SorP!$B$1:$B$6230,0))))</f>
        <v/>
      </c>
      <c r="U1534" s="207"/>
      <c r="V1534" s="208" t="e">
        <f>IF(C1534="",NA(),IF(OR(C1534="Smelter not listed",C1534="Smelter not yet identified"),MATCH($B1534&amp;$D1534,'[3]Smelter Look-up'!$J:$J,0),MATCH($B1534&amp;$C1534,'[3]Smelter Look-up'!$J:$J,0)))</f>
        <v>#N/A</v>
      </c>
      <c r="X1534" s="83">
        <f t="shared" si="70"/>
        <v>0</v>
      </c>
      <c r="AB1534" s="84" t="str">
        <f t="shared" si="71"/>
        <v/>
      </c>
    </row>
    <row r="1535" spans="1:28" s="83" customFormat="1" ht="20.25" customHeight="1">
      <c r="A1535" s="206"/>
      <c r="B1535" s="198" t="s">
        <v>236</v>
      </c>
      <c r="C1535" s="199" t="s">
        <v>236</v>
      </c>
      <c r="D1535" s="200"/>
      <c r="E1535" s="198" t="s">
        <v>236</v>
      </c>
      <c r="F1535" s="198" t="s">
        <v>236</v>
      </c>
      <c r="G1535" s="198" t="s">
        <v>236</v>
      </c>
      <c r="H1535" s="201" t="s">
        <v>236</v>
      </c>
      <c r="I1535" s="202" t="s">
        <v>236</v>
      </c>
      <c r="J1535" s="202" t="s">
        <v>236</v>
      </c>
      <c r="K1535" s="203"/>
      <c r="L1535" s="203"/>
      <c r="M1535" s="203"/>
      <c r="N1535" s="203"/>
      <c r="O1535" s="203"/>
      <c r="P1535" s="204"/>
      <c r="Q1535" s="205"/>
      <c r="R1535" s="198" t="s">
        <v>236</v>
      </c>
      <c r="S1535" s="206" t="str">
        <f t="shared" ca="1" si="72"/>
        <v/>
      </c>
      <c r="T1535" s="206" t="str">
        <f ca="1">IF(B1535="","",IF(ISERROR(MATCH($J1535,[3]SorP!$B$1:$B$6230,0)),"",INDIRECT("'SorP'!$A$"&amp;MATCH($J1535,[3]SorP!$B$1:$B$6230,0))))</f>
        <v/>
      </c>
      <c r="U1535" s="207"/>
      <c r="V1535" s="208" t="e">
        <f>IF(C1535="",NA(),IF(OR(C1535="Smelter not listed",C1535="Smelter not yet identified"),MATCH($B1535&amp;$D1535,'[3]Smelter Look-up'!$J:$J,0),MATCH($B1535&amp;$C1535,'[3]Smelter Look-up'!$J:$J,0)))</f>
        <v>#N/A</v>
      </c>
      <c r="X1535" s="83">
        <f t="shared" si="70"/>
        <v>0</v>
      </c>
      <c r="AB1535" s="84" t="str">
        <f t="shared" si="71"/>
        <v/>
      </c>
    </row>
    <row r="1536" spans="1:28" s="83" customFormat="1" ht="20.25" customHeight="1">
      <c r="A1536" s="206"/>
      <c r="B1536" s="198" t="s">
        <v>236</v>
      </c>
      <c r="C1536" s="199" t="s">
        <v>236</v>
      </c>
      <c r="D1536" s="200"/>
      <c r="E1536" s="198" t="s">
        <v>236</v>
      </c>
      <c r="F1536" s="198" t="s">
        <v>236</v>
      </c>
      <c r="G1536" s="198" t="s">
        <v>236</v>
      </c>
      <c r="H1536" s="201" t="s">
        <v>236</v>
      </c>
      <c r="I1536" s="202" t="s">
        <v>236</v>
      </c>
      <c r="J1536" s="202" t="s">
        <v>236</v>
      </c>
      <c r="K1536" s="203"/>
      <c r="L1536" s="203"/>
      <c r="M1536" s="203"/>
      <c r="N1536" s="203"/>
      <c r="O1536" s="203"/>
      <c r="P1536" s="204"/>
      <c r="Q1536" s="205"/>
      <c r="R1536" s="198" t="s">
        <v>236</v>
      </c>
      <c r="S1536" s="206" t="str">
        <f t="shared" ca="1" si="72"/>
        <v/>
      </c>
      <c r="T1536" s="206" t="str">
        <f ca="1">IF(B1536="","",IF(ISERROR(MATCH($J1536,[3]SorP!$B$1:$B$6230,0)),"",INDIRECT("'SorP'!$A$"&amp;MATCH($J1536,[3]SorP!$B$1:$B$6230,0))))</f>
        <v/>
      </c>
      <c r="U1536" s="207"/>
      <c r="V1536" s="208" t="e">
        <f>IF(C1536="",NA(),IF(OR(C1536="Smelter not listed",C1536="Smelter not yet identified"),MATCH($B1536&amp;$D1536,'[3]Smelter Look-up'!$J:$J,0),MATCH($B1536&amp;$C1536,'[3]Smelter Look-up'!$J:$J,0)))</f>
        <v>#N/A</v>
      </c>
      <c r="X1536" s="83">
        <f t="shared" si="70"/>
        <v>0</v>
      </c>
      <c r="AB1536" s="84" t="str">
        <f t="shared" si="71"/>
        <v/>
      </c>
    </row>
    <row r="1537" spans="1:28" s="83" customFormat="1" ht="20.25" customHeight="1">
      <c r="A1537" s="206"/>
      <c r="B1537" s="198" t="s">
        <v>236</v>
      </c>
      <c r="C1537" s="199" t="s">
        <v>236</v>
      </c>
      <c r="D1537" s="200"/>
      <c r="E1537" s="198" t="s">
        <v>236</v>
      </c>
      <c r="F1537" s="198" t="s">
        <v>236</v>
      </c>
      <c r="G1537" s="198" t="s">
        <v>236</v>
      </c>
      <c r="H1537" s="201" t="s">
        <v>236</v>
      </c>
      <c r="I1537" s="202" t="s">
        <v>236</v>
      </c>
      <c r="J1537" s="202" t="s">
        <v>236</v>
      </c>
      <c r="K1537" s="203"/>
      <c r="L1537" s="203"/>
      <c r="M1537" s="203"/>
      <c r="N1537" s="203"/>
      <c r="O1537" s="203"/>
      <c r="P1537" s="204"/>
      <c r="Q1537" s="205"/>
      <c r="R1537" s="198" t="s">
        <v>236</v>
      </c>
      <c r="S1537" s="206" t="str">
        <f t="shared" ca="1" si="72"/>
        <v/>
      </c>
      <c r="T1537" s="206" t="str">
        <f ca="1">IF(B1537="","",IF(ISERROR(MATCH($J1537,[3]SorP!$B$1:$B$6230,0)),"",INDIRECT("'SorP'!$A$"&amp;MATCH($J1537,[3]SorP!$B$1:$B$6230,0))))</f>
        <v/>
      </c>
      <c r="U1537" s="207"/>
      <c r="V1537" s="208" t="e">
        <f>IF(C1537="",NA(),IF(OR(C1537="Smelter not listed",C1537="Smelter not yet identified"),MATCH($B1537&amp;$D1537,'[3]Smelter Look-up'!$J:$J,0),MATCH($B1537&amp;$C1537,'[3]Smelter Look-up'!$J:$J,0)))</f>
        <v>#N/A</v>
      </c>
      <c r="X1537" s="83">
        <f t="shared" si="70"/>
        <v>0</v>
      </c>
      <c r="AB1537" s="84" t="str">
        <f t="shared" si="71"/>
        <v/>
      </c>
    </row>
    <row r="1538" spans="1:28" s="83" customFormat="1" ht="20.25" customHeight="1">
      <c r="A1538" s="206"/>
      <c r="B1538" s="198" t="s">
        <v>236</v>
      </c>
      <c r="C1538" s="199" t="s">
        <v>236</v>
      </c>
      <c r="D1538" s="200"/>
      <c r="E1538" s="198" t="s">
        <v>236</v>
      </c>
      <c r="F1538" s="198" t="s">
        <v>236</v>
      </c>
      <c r="G1538" s="198" t="s">
        <v>236</v>
      </c>
      <c r="H1538" s="201" t="s">
        <v>236</v>
      </c>
      <c r="I1538" s="202" t="s">
        <v>236</v>
      </c>
      <c r="J1538" s="202" t="s">
        <v>236</v>
      </c>
      <c r="K1538" s="203"/>
      <c r="L1538" s="203"/>
      <c r="M1538" s="203"/>
      <c r="N1538" s="203"/>
      <c r="O1538" s="203"/>
      <c r="P1538" s="204"/>
      <c r="Q1538" s="205"/>
      <c r="R1538" s="198" t="s">
        <v>236</v>
      </c>
      <c r="S1538" s="206" t="str">
        <f t="shared" ca="1" si="72"/>
        <v/>
      </c>
      <c r="T1538" s="206" t="str">
        <f ca="1">IF(B1538="","",IF(ISERROR(MATCH($J1538,[3]SorP!$B$1:$B$6230,0)),"",INDIRECT("'SorP'!$A$"&amp;MATCH($J1538,[3]SorP!$B$1:$B$6230,0))))</f>
        <v/>
      </c>
      <c r="U1538" s="207"/>
      <c r="V1538" s="208" t="e">
        <f>IF(C1538="",NA(),IF(OR(C1538="Smelter not listed",C1538="Smelter not yet identified"),MATCH($B1538&amp;$D1538,'[3]Smelter Look-up'!$J:$J,0),MATCH($B1538&amp;$C1538,'[3]Smelter Look-up'!$J:$J,0)))</f>
        <v>#N/A</v>
      </c>
      <c r="X1538" s="83">
        <f t="shared" si="70"/>
        <v>0</v>
      </c>
      <c r="AB1538" s="84" t="str">
        <f t="shared" si="71"/>
        <v/>
      </c>
    </row>
    <row r="1539" spans="1:28" s="83" customFormat="1" ht="20.25" customHeight="1">
      <c r="A1539" s="206"/>
      <c r="B1539" s="198" t="s">
        <v>236</v>
      </c>
      <c r="C1539" s="199" t="s">
        <v>236</v>
      </c>
      <c r="D1539" s="200"/>
      <c r="E1539" s="198" t="s">
        <v>236</v>
      </c>
      <c r="F1539" s="198" t="s">
        <v>236</v>
      </c>
      <c r="G1539" s="198" t="s">
        <v>236</v>
      </c>
      <c r="H1539" s="201" t="s">
        <v>236</v>
      </c>
      <c r="I1539" s="202" t="s">
        <v>236</v>
      </c>
      <c r="J1539" s="202" t="s">
        <v>236</v>
      </c>
      <c r="K1539" s="203"/>
      <c r="L1539" s="203"/>
      <c r="M1539" s="203"/>
      <c r="N1539" s="203"/>
      <c r="O1539" s="203"/>
      <c r="P1539" s="204"/>
      <c r="Q1539" s="205"/>
      <c r="R1539" s="198" t="s">
        <v>236</v>
      </c>
      <c r="S1539" s="206" t="str">
        <f t="shared" ca="1" si="72"/>
        <v/>
      </c>
      <c r="T1539" s="206" t="str">
        <f ca="1">IF(B1539="","",IF(ISERROR(MATCH($J1539,[3]SorP!$B$1:$B$6230,0)),"",INDIRECT("'SorP'!$A$"&amp;MATCH($J1539,[3]SorP!$B$1:$B$6230,0))))</f>
        <v/>
      </c>
      <c r="U1539" s="207"/>
      <c r="V1539" s="208" t="e">
        <f>IF(C1539="",NA(),IF(OR(C1539="Smelter not listed",C1539="Smelter not yet identified"),MATCH($B1539&amp;$D1539,'[3]Smelter Look-up'!$J:$J,0),MATCH($B1539&amp;$C1539,'[3]Smelter Look-up'!$J:$J,0)))</f>
        <v>#N/A</v>
      </c>
      <c r="X1539" s="83">
        <f t="shared" si="70"/>
        <v>0</v>
      </c>
      <c r="AB1539" s="84" t="str">
        <f t="shared" si="71"/>
        <v/>
      </c>
    </row>
    <row r="1540" spans="1:28" s="83" customFormat="1" ht="20.25" customHeight="1">
      <c r="A1540" s="206"/>
      <c r="B1540" s="198" t="s">
        <v>236</v>
      </c>
      <c r="C1540" s="199" t="s">
        <v>236</v>
      </c>
      <c r="D1540" s="200"/>
      <c r="E1540" s="198" t="s">
        <v>236</v>
      </c>
      <c r="F1540" s="198" t="s">
        <v>236</v>
      </c>
      <c r="G1540" s="198" t="s">
        <v>236</v>
      </c>
      <c r="H1540" s="201" t="s">
        <v>236</v>
      </c>
      <c r="I1540" s="202" t="s">
        <v>236</v>
      </c>
      <c r="J1540" s="202" t="s">
        <v>236</v>
      </c>
      <c r="K1540" s="203"/>
      <c r="L1540" s="203"/>
      <c r="M1540" s="203"/>
      <c r="N1540" s="203"/>
      <c r="O1540" s="203"/>
      <c r="P1540" s="204"/>
      <c r="Q1540" s="205"/>
      <c r="R1540" s="198" t="s">
        <v>236</v>
      </c>
      <c r="S1540" s="206" t="str">
        <f t="shared" ca="1" si="72"/>
        <v/>
      </c>
      <c r="T1540" s="206" t="str">
        <f ca="1">IF(B1540="","",IF(ISERROR(MATCH($J1540,[3]SorP!$B$1:$B$6230,0)),"",INDIRECT("'SorP'!$A$"&amp;MATCH($J1540,[3]SorP!$B$1:$B$6230,0))))</f>
        <v/>
      </c>
      <c r="U1540" s="207"/>
      <c r="V1540" s="208" t="e">
        <f>IF(C1540="",NA(),IF(OR(C1540="Smelter not listed",C1540="Smelter not yet identified"),MATCH($B1540&amp;$D1540,'[3]Smelter Look-up'!$J:$J,0),MATCH($B1540&amp;$C1540,'[3]Smelter Look-up'!$J:$J,0)))</f>
        <v>#N/A</v>
      </c>
      <c r="X1540" s="83">
        <f t="shared" si="70"/>
        <v>0</v>
      </c>
      <c r="AB1540" s="84" t="str">
        <f t="shared" si="71"/>
        <v/>
      </c>
    </row>
    <row r="1541" spans="1:28" s="83" customFormat="1" ht="20.25" customHeight="1">
      <c r="A1541" s="206"/>
      <c r="B1541" s="198" t="s">
        <v>236</v>
      </c>
      <c r="C1541" s="199" t="s">
        <v>236</v>
      </c>
      <c r="D1541" s="200"/>
      <c r="E1541" s="198" t="s">
        <v>236</v>
      </c>
      <c r="F1541" s="198" t="s">
        <v>236</v>
      </c>
      <c r="G1541" s="198" t="s">
        <v>236</v>
      </c>
      <c r="H1541" s="201" t="s">
        <v>236</v>
      </c>
      <c r="I1541" s="202" t="s">
        <v>236</v>
      </c>
      <c r="J1541" s="202" t="s">
        <v>236</v>
      </c>
      <c r="K1541" s="203"/>
      <c r="L1541" s="203"/>
      <c r="M1541" s="203"/>
      <c r="N1541" s="203"/>
      <c r="O1541" s="203"/>
      <c r="P1541" s="204"/>
      <c r="Q1541" s="205"/>
      <c r="R1541" s="198" t="s">
        <v>236</v>
      </c>
      <c r="S1541" s="206" t="str">
        <f t="shared" ca="1" si="72"/>
        <v/>
      </c>
      <c r="T1541" s="206" t="str">
        <f ca="1">IF(B1541="","",IF(ISERROR(MATCH($J1541,[3]SorP!$B$1:$B$6230,0)),"",INDIRECT("'SorP'!$A$"&amp;MATCH($J1541,[3]SorP!$B$1:$B$6230,0))))</f>
        <v/>
      </c>
      <c r="U1541" s="207"/>
      <c r="V1541" s="208" t="e">
        <f>IF(C1541="",NA(),IF(OR(C1541="Smelter not listed",C1541="Smelter not yet identified"),MATCH($B1541&amp;$D1541,'[3]Smelter Look-up'!$J:$J,0),MATCH($B1541&amp;$C1541,'[3]Smelter Look-up'!$J:$J,0)))</f>
        <v>#N/A</v>
      </c>
      <c r="X1541" s="83">
        <f t="shared" ref="X1541:X1604" si="73">IF(AND(C1541="Smelter not listed",OR(LEN(D1541)=0,LEN(E1541)=0)),1,0)</f>
        <v>0</v>
      </c>
      <c r="AB1541" s="84" t="str">
        <f t="shared" ref="AB1541:AB1604" si="74">B1541&amp;C1541</f>
        <v/>
      </c>
    </row>
    <row r="1542" spans="1:28" s="83" customFormat="1" ht="20.25" customHeight="1">
      <c r="A1542" s="206"/>
      <c r="B1542" s="198" t="s">
        <v>236</v>
      </c>
      <c r="C1542" s="199" t="s">
        <v>236</v>
      </c>
      <c r="D1542" s="200"/>
      <c r="E1542" s="198" t="s">
        <v>236</v>
      </c>
      <c r="F1542" s="198" t="s">
        <v>236</v>
      </c>
      <c r="G1542" s="198" t="s">
        <v>236</v>
      </c>
      <c r="H1542" s="201" t="s">
        <v>236</v>
      </c>
      <c r="I1542" s="202" t="s">
        <v>236</v>
      </c>
      <c r="J1542" s="202" t="s">
        <v>236</v>
      </c>
      <c r="K1542" s="203"/>
      <c r="L1542" s="203"/>
      <c r="M1542" s="203"/>
      <c r="N1542" s="203"/>
      <c r="O1542" s="203"/>
      <c r="P1542" s="204"/>
      <c r="Q1542" s="205"/>
      <c r="R1542" s="198" t="s">
        <v>236</v>
      </c>
      <c r="S1542" s="206" t="str">
        <f t="shared" ca="1" si="72"/>
        <v/>
      </c>
      <c r="T1542" s="206" t="str">
        <f ca="1">IF(B1542="","",IF(ISERROR(MATCH($J1542,[3]SorP!$B$1:$B$6230,0)),"",INDIRECT("'SorP'!$A$"&amp;MATCH($J1542,[3]SorP!$B$1:$B$6230,0))))</f>
        <v/>
      </c>
      <c r="U1542" s="207"/>
      <c r="V1542" s="208" t="e">
        <f>IF(C1542="",NA(),IF(OR(C1542="Smelter not listed",C1542="Smelter not yet identified"),MATCH($B1542&amp;$D1542,'[3]Smelter Look-up'!$J:$J,0),MATCH($B1542&amp;$C1542,'[3]Smelter Look-up'!$J:$J,0)))</f>
        <v>#N/A</v>
      </c>
      <c r="X1542" s="83">
        <f t="shared" si="73"/>
        <v>0</v>
      </c>
      <c r="AB1542" s="84" t="str">
        <f t="shared" si="74"/>
        <v/>
      </c>
    </row>
    <row r="1543" spans="1:28" s="83" customFormat="1" ht="20.25" customHeight="1">
      <c r="A1543" s="206"/>
      <c r="B1543" s="198" t="s">
        <v>236</v>
      </c>
      <c r="C1543" s="199" t="s">
        <v>236</v>
      </c>
      <c r="D1543" s="200"/>
      <c r="E1543" s="198" t="s">
        <v>236</v>
      </c>
      <c r="F1543" s="198" t="s">
        <v>236</v>
      </c>
      <c r="G1543" s="198" t="s">
        <v>236</v>
      </c>
      <c r="H1543" s="201" t="s">
        <v>236</v>
      </c>
      <c r="I1543" s="202" t="s">
        <v>236</v>
      </c>
      <c r="J1543" s="202" t="s">
        <v>236</v>
      </c>
      <c r="K1543" s="203"/>
      <c r="L1543" s="203"/>
      <c r="M1543" s="203"/>
      <c r="N1543" s="203"/>
      <c r="O1543" s="203"/>
      <c r="P1543" s="204"/>
      <c r="Q1543" s="205"/>
      <c r="R1543" s="198" t="s">
        <v>236</v>
      </c>
      <c r="S1543" s="206" t="str">
        <f t="shared" ca="1" si="72"/>
        <v/>
      </c>
      <c r="T1543" s="206" t="str">
        <f ca="1">IF(B1543="","",IF(ISERROR(MATCH($J1543,[3]SorP!$B$1:$B$6230,0)),"",INDIRECT("'SorP'!$A$"&amp;MATCH($J1543,[3]SorP!$B$1:$B$6230,0))))</f>
        <v/>
      </c>
      <c r="U1543" s="207"/>
      <c r="V1543" s="208" t="e">
        <f>IF(C1543="",NA(),IF(OR(C1543="Smelter not listed",C1543="Smelter not yet identified"),MATCH($B1543&amp;$D1543,'[3]Smelter Look-up'!$J:$J,0),MATCH($B1543&amp;$C1543,'[3]Smelter Look-up'!$J:$J,0)))</f>
        <v>#N/A</v>
      </c>
      <c r="X1543" s="83">
        <f t="shared" si="73"/>
        <v>0</v>
      </c>
      <c r="AB1543" s="84" t="str">
        <f t="shared" si="74"/>
        <v/>
      </c>
    </row>
    <row r="1544" spans="1:28" s="83" customFormat="1" ht="20.25" customHeight="1">
      <c r="A1544" s="206"/>
      <c r="B1544" s="198" t="s">
        <v>236</v>
      </c>
      <c r="C1544" s="199" t="s">
        <v>236</v>
      </c>
      <c r="D1544" s="200"/>
      <c r="E1544" s="198" t="s">
        <v>236</v>
      </c>
      <c r="F1544" s="198" t="s">
        <v>236</v>
      </c>
      <c r="G1544" s="198" t="s">
        <v>236</v>
      </c>
      <c r="H1544" s="201" t="s">
        <v>236</v>
      </c>
      <c r="I1544" s="202" t="s">
        <v>236</v>
      </c>
      <c r="J1544" s="202" t="s">
        <v>236</v>
      </c>
      <c r="K1544" s="203"/>
      <c r="L1544" s="203"/>
      <c r="M1544" s="203"/>
      <c r="N1544" s="203"/>
      <c r="O1544" s="203"/>
      <c r="P1544" s="204"/>
      <c r="Q1544" s="205"/>
      <c r="R1544" s="198" t="s">
        <v>236</v>
      </c>
      <c r="S1544" s="206" t="str">
        <f t="shared" ca="1" si="72"/>
        <v/>
      </c>
      <c r="T1544" s="206" t="str">
        <f ca="1">IF(B1544="","",IF(ISERROR(MATCH($J1544,[3]SorP!$B$1:$B$6230,0)),"",INDIRECT("'SorP'!$A$"&amp;MATCH($J1544,[3]SorP!$B$1:$B$6230,0))))</f>
        <v/>
      </c>
      <c r="U1544" s="207"/>
      <c r="V1544" s="208" t="e">
        <f>IF(C1544="",NA(),IF(OR(C1544="Smelter not listed",C1544="Smelter not yet identified"),MATCH($B1544&amp;$D1544,'[3]Smelter Look-up'!$J:$J,0),MATCH($B1544&amp;$C1544,'[3]Smelter Look-up'!$J:$J,0)))</f>
        <v>#N/A</v>
      </c>
      <c r="X1544" s="83">
        <f t="shared" si="73"/>
        <v>0</v>
      </c>
      <c r="AB1544" s="84" t="str">
        <f t="shared" si="74"/>
        <v/>
      </c>
    </row>
    <row r="1545" spans="1:28" s="83" customFormat="1" ht="20.25" customHeight="1">
      <c r="A1545" s="206"/>
      <c r="B1545" s="198" t="s">
        <v>236</v>
      </c>
      <c r="C1545" s="199" t="s">
        <v>236</v>
      </c>
      <c r="D1545" s="200"/>
      <c r="E1545" s="198" t="s">
        <v>236</v>
      </c>
      <c r="F1545" s="198" t="s">
        <v>236</v>
      </c>
      <c r="G1545" s="198" t="s">
        <v>236</v>
      </c>
      <c r="H1545" s="201" t="s">
        <v>236</v>
      </c>
      <c r="I1545" s="202" t="s">
        <v>236</v>
      </c>
      <c r="J1545" s="202" t="s">
        <v>236</v>
      </c>
      <c r="K1545" s="203"/>
      <c r="L1545" s="203"/>
      <c r="M1545" s="203"/>
      <c r="N1545" s="203"/>
      <c r="O1545" s="203"/>
      <c r="P1545" s="204"/>
      <c r="Q1545" s="205"/>
      <c r="R1545" s="198" t="s">
        <v>236</v>
      </c>
      <c r="S1545" s="206" t="str">
        <f t="shared" ca="1" si="72"/>
        <v/>
      </c>
      <c r="T1545" s="206" t="str">
        <f ca="1">IF(B1545="","",IF(ISERROR(MATCH($J1545,[3]SorP!$B$1:$B$6230,0)),"",INDIRECT("'SorP'!$A$"&amp;MATCH($J1545,[3]SorP!$B$1:$B$6230,0))))</f>
        <v/>
      </c>
      <c r="U1545" s="207"/>
      <c r="V1545" s="208" t="e">
        <f>IF(C1545="",NA(),IF(OR(C1545="Smelter not listed",C1545="Smelter not yet identified"),MATCH($B1545&amp;$D1545,'[3]Smelter Look-up'!$J:$J,0),MATCH($B1545&amp;$C1545,'[3]Smelter Look-up'!$J:$J,0)))</f>
        <v>#N/A</v>
      </c>
      <c r="X1545" s="83">
        <f t="shared" si="73"/>
        <v>0</v>
      </c>
      <c r="AB1545" s="84" t="str">
        <f t="shared" si="74"/>
        <v/>
      </c>
    </row>
    <row r="1546" spans="1:28" s="83" customFormat="1" ht="20.25" customHeight="1">
      <c r="A1546" s="206"/>
      <c r="B1546" s="198" t="s">
        <v>236</v>
      </c>
      <c r="C1546" s="199" t="s">
        <v>236</v>
      </c>
      <c r="D1546" s="200"/>
      <c r="E1546" s="198" t="s">
        <v>236</v>
      </c>
      <c r="F1546" s="198" t="s">
        <v>236</v>
      </c>
      <c r="G1546" s="198" t="s">
        <v>236</v>
      </c>
      <c r="H1546" s="201" t="s">
        <v>236</v>
      </c>
      <c r="I1546" s="202" t="s">
        <v>236</v>
      </c>
      <c r="J1546" s="202" t="s">
        <v>236</v>
      </c>
      <c r="K1546" s="203"/>
      <c r="L1546" s="203"/>
      <c r="M1546" s="203"/>
      <c r="N1546" s="203"/>
      <c r="O1546" s="203"/>
      <c r="P1546" s="204"/>
      <c r="Q1546" s="205"/>
      <c r="R1546" s="198" t="s">
        <v>236</v>
      </c>
      <c r="S1546" s="206" t="str">
        <f t="shared" ca="1" si="72"/>
        <v/>
      </c>
      <c r="T1546" s="206" t="str">
        <f ca="1">IF(B1546="","",IF(ISERROR(MATCH($J1546,[3]SorP!$B$1:$B$6230,0)),"",INDIRECT("'SorP'!$A$"&amp;MATCH($J1546,[3]SorP!$B$1:$B$6230,0))))</f>
        <v/>
      </c>
      <c r="U1546" s="207"/>
      <c r="V1546" s="208" t="e">
        <f>IF(C1546="",NA(),IF(OR(C1546="Smelter not listed",C1546="Smelter not yet identified"),MATCH($B1546&amp;$D1546,'[3]Smelter Look-up'!$J:$J,0),MATCH($B1546&amp;$C1546,'[3]Smelter Look-up'!$J:$J,0)))</f>
        <v>#N/A</v>
      </c>
      <c r="X1546" s="83">
        <f t="shared" si="73"/>
        <v>0</v>
      </c>
      <c r="AB1546" s="84" t="str">
        <f t="shared" si="74"/>
        <v/>
      </c>
    </row>
    <row r="1547" spans="1:28" s="83" customFormat="1" ht="20.25" customHeight="1">
      <c r="A1547" s="206"/>
      <c r="B1547" s="198" t="s">
        <v>236</v>
      </c>
      <c r="C1547" s="199" t="s">
        <v>236</v>
      </c>
      <c r="D1547" s="200"/>
      <c r="E1547" s="198" t="s">
        <v>236</v>
      </c>
      <c r="F1547" s="198" t="s">
        <v>236</v>
      </c>
      <c r="G1547" s="198" t="s">
        <v>236</v>
      </c>
      <c r="H1547" s="201" t="s">
        <v>236</v>
      </c>
      <c r="I1547" s="202" t="s">
        <v>236</v>
      </c>
      <c r="J1547" s="202" t="s">
        <v>236</v>
      </c>
      <c r="K1547" s="203"/>
      <c r="L1547" s="203"/>
      <c r="M1547" s="203"/>
      <c r="N1547" s="203"/>
      <c r="O1547" s="203"/>
      <c r="P1547" s="204"/>
      <c r="Q1547" s="205"/>
      <c r="R1547" s="198" t="s">
        <v>236</v>
      </c>
      <c r="S1547" s="206" t="str">
        <f t="shared" ca="1" si="72"/>
        <v/>
      </c>
      <c r="T1547" s="206" t="str">
        <f ca="1">IF(B1547="","",IF(ISERROR(MATCH($J1547,[3]SorP!$B$1:$B$6230,0)),"",INDIRECT("'SorP'!$A$"&amp;MATCH($J1547,[3]SorP!$B$1:$B$6230,0))))</f>
        <v/>
      </c>
      <c r="U1547" s="207"/>
      <c r="V1547" s="208" t="e">
        <f>IF(C1547="",NA(),IF(OR(C1547="Smelter not listed",C1547="Smelter not yet identified"),MATCH($B1547&amp;$D1547,'[3]Smelter Look-up'!$J:$J,0),MATCH($B1547&amp;$C1547,'[3]Smelter Look-up'!$J:$J,0)))</f>
        <v>#N/A</v>
      </c>
      <c r="X1547" s="83">
        <f t="shared" si="73"/>
        <v>0</v>
      </c>
      <c r="AB1547" s="84" t="str">
        <f t="shared" si="74"/>
        <v/>
      </c>
    </row>
    <row r="1548" spans="1:28" s="83" customFormat="1" ht="20.25" customHeight="1">
      <c r="A1548" s="206"/>
      <c r="B1548" s="198" t="s">
        <v>236</v>
      </c>
      <c r="C1548" s="199" t="s">
        <v>236</v>
      </c>
      <c r="D1548" s="200"/>
      <c r="E1548" s="198" t="s">
        <v>236</v>
      </c>
      <c r="F1548" s="198" t="s">
        <v>236</v>
      </c>
      <c r="G1548" s="198" t="s">
        <v>236</v>
      </c>
      <c r="H1548" s="201" t="s">
        <v>236</v>
      </c>
      <c r="I1548" s="202" t="s">
        <v>236</v>
      </c>
      <c r="J1548" s="202" t="s">
        <v>236</v>
      </c>
      <c r="K1548" s="203"/>
      <c r="L1548" s="203"/>
      <c r="M1548" s="203"/>
      <c r="N1548" s="203"/>
      <c r="O1548" s="203"/>
      <c r="P1548" s="204"/>
      <c r="Q1548" s="205"/>
      <c r="R1548" s="198" t="s">
        <v>236</v>
      </c>
      <c r="S1548" s="206" t="str">
        <f t="shared" ca="1" si="72"/>
        <v/>
      </c>
      <c r="T1548" s="206" t="str">
        <f ca="1">IF(B1548="","",IF(ISERROR(MATCH($J1548,[3]SorP!$B$1:$B$6230,0)),"",INDIRECT("'SorP'!$A$"&amp;MATCH($J1548,[3]SorP!$B$1:$B$6230,0))))</f>
        <v/>
      </c>
      <c r="U1548" s="207"/>
      <c r="V1548" s="208" t="e">
        <f>IF(C1548="",NA(),IF(OR(C1548="Smelter not listed",C1548="Smelter not yet identified"),MATCH($B1548&amp;$D1548,'[3]Smelter Look-up'!$J:$J,0),MATCH($B1548&amp;$C1548,'[3]Smelter Look-up'!$J:$J,0)))</f>
        <v>#N/A</v>
      </c>
      <c r="X1548" s="83">
        <f t="shared" si="73"/>
        <v>0</v>
      </c>
      <c r="AB1548" s="84" t="str">
        <f t="shared" si="74"/>
        <v/>
      </c>
    </row>
    <row r="1549" spans="1:28" s="83" customFormat="1" ht="20.25" customHeight="1">
      <c r="A1549" s="206"/>
      <c r="B1549" s="198" t="s">
        <v>236</v>
      </c>
      <c r="C1549" s="199" t="s">
        <v>236</v>
      </c>
      <c r="D1549" s="200"/>
      <c r="E1549" s="198" t="s">
        <v>236</v>
      </c>
      <c r="F1549" s="198" t="s">
        <v>236</v>
      </c>
      <c r="G1549" s="198" t="s">
        <v>236</v>
      </c>
      <c r="H1549" s="201" t="s">
        <v>236</v>
      </c>
      <c r="I1549" s="202" t="s">
        <v>236</v>
      </c>
      <c r="J1549" s="202" t="s">
        <v>236</v>
      </c>
      <c r="K1549" s="203"/>
      <c r="L1549" s="203"/>
      <c r="M1549" s="203"/>
      <c r="N1549" s="203"/>
      <c r="O1549" s="203"/>
      <c r="P1549" s="204"/>
      <c r="Q1549" s="205"/>
      <c r="R1549" s="198" t="s">
        <v>236</v>
      </c>
      <c r="S1549" s="206" t="str">
        <f t="shared" ca="1" si="72"/>
        <v/>
      </c>
      <c r="T1549" s="206" t="str">
        <f ca="1">IF(B1549="","",IF(ISERROR(MATCH($J1549,[3]SorP!$B$1:$B$6230,0)),"",INDIRECT("'SorP'!$A$"&amp;MATCH($J1549,[3]SorP!$B$1:$B$6230,0))))</f>
        <v/>
      </c>
      <c r="U1549" s="207"/>
      <c r="V1549" s="208" t="e">
        <f>IF(C1549="",NA(),IF(OR(C1549="Smelter not listed",C1549="Smelter not yet identified"),MATCH($B1549&amp;$D1549,'[3]Smelter Look-up'!$J:$J,0),MATCH($B1549&amp;$C1549,'[3]Smelter Look-up'!$J:$J,0)))</f>
        <v>#N/A</v>
      </c>
      <c r="X1549" s="83">
        <f t="shared" si="73"/>
        <v>0</v>
      </c>
      <c r="AB1549" s="84" t="str">
        <f t="shared" si="74"/>
        <v/>
      </c>
    </row>
    <row r="1550" spans="1:28" s="83" customFormat="1" ht="20.25" customHeight="1">
      <c r="A1550" s="206"/>
      <c r="B1550" s="198" t="s">
        <v>236</v>
      </c>
      <c r="C1550" s="199" t="s">
        <v>236</v>
      </c>
      <c r="D1550" s="200"/>
      <c r="E1550" s="198" t="s">
        <v>236</v>
      </c>
      <c r="F1550" s="198" t="s">
        <v>236</v>
      </c>
      <c r="G1550" s="198" t="s">
        <v>236</v>
      </c>
      <c r="H1550" s="201" t="s">
        <v>236</v>
      </c>
      <c r="I1550" s="202" t="s">
        <v>236</v>
      </c>
      <c r="J1550" s="202" t="s">
        <v>236</v>
      </c>
      <c r="K1550" s="203"/>
      <c r="L1550" s="203"/>
      <c r="M1550" s="203"/>
      <c r="N1550" s="203"/>
      <c r="O1550" s="203"/>
      <c r="P1550" s="204"/>
      <c r="Q1550" s="205"/>
      <c r="R1550" s="198" t="s">
        <v>236</v>
      </c>
      <c r="S1550" s="206" t="str">
        <f t="shared" ca="1" si="72"/>
        <v/>
      </c>
      <c r="T1550" s="206" t="str">
        <f ca="1">IF(B1550="","",IF(ISERROR(MATCH($J1550,[3]SorP!$B$1:$B$6230,0)),"",INDIRECT("'SorP'!$A$"&amp;MATCH($J1550,[3]SorP!$B$1:$B$6230,0))))</f>
        <v/>
      </c>
      <c r="U1550" s="207"/>
      <c r="V1550" s="208" t="e">
        <f>IF(C1550="",NA(),IF(OR(C1550="Smelter not listed",C1550="Smelter not yet identified"),MATCH($B1550&amp;$D1550,'[3]Smelter Look-up'!$J:$J,0),MATCH($B1550&amp;$C1550,'[3]Smelter Look-up'!$J:$J,0)))</f>
        <v>#N/A</v>
      </c>
      <c r="X1550" s="83">
        <f t="shared" si="73"/>
        <v>0</v>
      </c>
      <c r="AB1550" s="84" t="str">
        <f t="shared" si="74"/>
        <v/>
      </c>
    </row>
    <row r="1551" spans="1:28" s="83" customFormat="1" ht="20.25" customHeight="1">
      <c r="A1551" s="206"/>
      <c r="B1551" s="198" t="s">
        <v>236</v>
      </c>
      <c r="C1551" s="199" t="s">
        <v>236</v>
      </c>
      <c r="D1551" s="200"/>
      <c r="E1551" s="198" t="s">
        <v>236</v>
      </c>
      <c r="F1551" s="198" t="s">
        <v>236</v>
      </c>
      <c r="G1551" s="198" t="s">
        <v>236</v>
      </c>
      <c r="H1551" s="201" t="s">
        <v>236</v>
      </c>
      <c r="I1551" s="202" t="s">
        <v>236</v>
      </c>
      <c r="J1551" s="202" t="s">
        <v>236</v>
      </c>
      <c r="K1551" s="203"/>
      <c r="L1551" s="203"/>
      <c r="M1551" s="203"/>
      <c r="N1551" s="203"/>
      <c r="O1551" s="203"/>
      <c r="P1551" s="204"/>
      <c r="Q1551" s="205"/>
      <c r="R1551" s="198" t="s">
        <v>236</v>
      </c>
      <c r="S1551" s="206" t="str">
        <f t="shared" ca="1" si="72"/>
        <v/>
      </c>
      <c r="T1551" s="206" t="str">
        <f ca="1">IF(B1551="","",IF(ISERROR(MATCH($J1551,[3]SorP!$B$1:$B$6230,0)),"",INDIRECT("'SorP'!$A$"&amp;MATCH($J1551,[3]SorP!$B$1:$B$6230,0))))</f>
        <v/>
      </c>
      <c r="U1551" s="207"/>
      <c r="V1551" s="208" t="e">
        <f>IF(C1551="",NA(),IF(OR(C1551="Smelter not listed",C1551="Smelter not yet identified"),MATCH($B1551&amp;$D1551,'[3]Smelter Look-up'!$J:$J,0),MATCH($B1551&amp;$C1551,'[3]Smelter Look-up'!$J:$J,0)))</f>
        <v>#N/A</v>
      </c>
      <c r="X1551" s="83">
        <f t="shared" si="73"/>
        <v>0</v>
      </c>
      <c r="AB1551" s="84" t="str">
        <f t="shared" si="74"/>
        <v/>
      </c>
    </row>
    <row r="1552" spans="1:28" s="83" customFormat="1" ht="20.25" customHeight="1">
      <c r="A1552" s="206"/>
      <c r="B1552" s="198" t="s">
        <v>236</v>
      </c>
      <c r="C1552" s="199" t="s">
        <v>236</v>
      </c>
      <c r="D1552" s="200"/>
      <c r="E1552" s="198" t="s">
        <v>236</v>
      </c>
      <c r="F1552" s="198" t="s">
        <v>236</v>
      </c>
      <c r="G1552" s="198" t="s">
        <v>236</v>
      </c>
      <c r="H1552" s="201" t="s">
        <v>236</v>
      </c>
      <c r="I1552" s="202" t="s">
        <v>236</v>
      </c>
      <c r="J1552" s="202" t="s">
        <v>236</v>
      </c>
      <c r="K1552" s="203"/>
      <c r="L1552" s="203"/>
      <c r="M1552" s="203"/>
      <c r="N1552" s="203"/>
      <c r="O1552" s="203"/>
      <c r="P1552" s="204"/>
      <c r="Q1552" s="205"/>
      <c r="R1552" s="198" t="s">
        <v>236</v>
      </c>
      <c r="S1552" s="206" t="str">
        <f t="shared" ca="1" si="72"/>
        <v/>
      </c>
      <c r="T1552" s="206" t="str">
        <f ca="1">IF(B1552="","",IF(ISERROR(MATCH($J1552,[3]SorP!$B$1:$B$6230,0)),"",INDIRECT("'SorP'!$A$"&amp;MATCH($J1552,[3]SorP!$B$1:$B$6230,0))))</f>
        <v/>
      </c>
      <c r="U1552" s="207"/>
      <c r="V1552" s="208" t="e">
        <f>IF(C1552="",NA(),IF(OR(C1552="Smelter not listed",C1552="Smelter not yet identified"),MATCH($B1552&amp;$D1552,'[3]Smelter Look-up'!$J:$J,0),MATCH($B1552&amp;$C1552,'[3]Smelter Look-up'!$J:$J,0)))</f>
        <v>#N/A</v>
      </c>
      <c r="X1552" s="83">
        <f t="shared" si="73"/>
        <v>0</v>
      </c>
      <c r="AB1552" s="84" t="str">
        <f t="shared" si="74"/>
        <v/>
      </c>
    </row>
    <row r="1553" spans="1:28" s="83" customFormat="1" ht="20.25" customHeight="1">
      <c r="A1553" s="206"/>
      <c r="B1553" s="198" t="s">
        <v>236</v>
      </c>
      <c r="C1553" s="199" t="s">
        <v>236</v>
      </c>
      <c r="D1553" s="200"/>
      <c r="E1553" s="198" t="s">
        <v>236</v>
      </c>
      <c r="F1553" s="198" t="s">
        <v>236</v>
      </c>
      <c r="G1553" s="198" t="s">
        <v>236</v>
      </c>
      <c r="H1553" s="201" t="s">
        <v>236</v>
      </c>
      <c r="I1553" s="202" t="s">
        <v>236</v>
      </c>
      <c r="J1553" s="202" t="s">
        <v>236</v>
      </c>
      <c r="K1553" s="203"/>
      <c r="L1553" s="203"/>
      <c r="M1553" s="203"/>
      <c r="N1553" s="203"/>
      <c r="O1553" s="203"/>
      <c r="P1553" s="204"/>
      <c r="Q1553" s="205"/>
      <c r="R1553" s="198" t="s">
        <v>236</v>
      </c>
      <c r="S1553" s="206" t="str">
        <f t="shared" ca="1" si="72"/>
        <v/>
      </c>
      <c r="T1553" s="206" t="str">
        <f ca="1">IF(B1553="","",IF(ISERROR(MATCH($J1553,[3]SorP!$B$1:$B$6230,0)),"",INDIRECT("'SorP'!$A$"&amp;MATCH($J1553,[3]SorP!$B$1:$B$6230,0))))</f>
        <v/>
      </c>
      <c r="U1553" s="207"/>
      <c r="V1553" s="208" t="e">
        <f>IF(C1553="",NA(),IF(OR(C1553="Smelter not listed",C1553="Smelter not yet identified"),MATCH($B1553&amp;$D1553,'[3]Smelter Look-up'!$J:$J,0),MATCH($B1553&amp;$C1553,'[3]Smelter Look-up'!$J:$J,0)))</f>
        <v>#N/A</v>
      </c>
      <c r="X1553" s="83">
        <f t="shared" si="73"/>
        <v>0</v>
      </c>
      <c r="AB1553" s="84" t="str">
        <f t="shared" si="74"/>
        <v/>
      </c>
    </row>
    <row r="1554" spans="1:28" s="83" customFormat="1" ht="20.25" customHeight="1">
      <c r="A1554" s="206"/>
      <c r="B1554" s="198" t="s">
        <v>236</v>
      </c>
      <c r="C1554" s="199" t="s">
        <v>236</v>
      </c>
      <c r="D1554" s="200"/>
      <c r="E1554" s="198" t="s">
        <v>236</v>
      </c>
      <c r="F1554" s="198" t="s">
        <v>236</v>
      </c>
      <c r="G1554" s="198" t="s">
        <v>236</v>
      </c>
      <c r="H1554" s="201" t="s">
        <v>236</v>
      </c>
      <c r="I1554" s="202" t="s">
        <v>236</v>
      </c>
      <c r="J1554" s="202" t="s">
        <v>236</v>
      </c>
      <c r="K1554" s="203"/>
      <c r="L1554" s="203"/>
      <c r="M1554" s="203"/>
      <c r="N1554" s="203"/>
      <c r="O1554" s="203"/>
      <c r="P1554" s="204"/>
      <c r="Q1554" s="205"/>
      <c r="R1554" s="198" t="s">
        <v>236</v>
      </c>
      <c r="S1554" s="206" t="str">
        <f t="shared" ca="1" si="72"/>
        <v/>
      </c>
      <c r="T1554" s="206" t="str">
        <f ca="1">IF(B1554="","",IF(ISERROR(MATCH($J1554,[3]SorP!$B$1:$B$6230,0)),"",INDIRECT("'SorP'!$A$"&amp;MATCH($J1554,[3]SorP!$B$1:$B$6230,0))))</f>
        <v/>
      </c>
      <c r="U1554" s="207"/>
      <c r="V1554" s="208" t="e">
        <f>IF(C1554="",NA(),IF(OR(C1554="Smelter not listed",C1554="Smelter not yet identified"),MATCH($B1554&amp;$D1554,'[3]Smelter Look-up'!$J:$J,0),MATCH($B1554&amp;$C1554,'[3]Smelter Look-up'!$J:$J,0)))</f>
        <v>#N/A</v>
      </c>
      <c r="X1554" s="83">
        <f t="shared" si="73"/>
        <v>0</v>
      </c>
      <c r="AB1554" s="84" t="str">
        <f t="shared" si="74"/>
        <v/>
      </c>
    </row>
    <row r="1555" spans="1:28" s="83" customFormat="1" ht="20.25" customHeight="1">
      <c r="A1555" s="206"/>
      <c r="B1555" s="198" t="s">
        <v>236</v>
      </c>
      <c r="C1555" s="199" t="s">
        <v>236</v>
      </c>
      <c r="D1555" s="200"/>
      <c r="E1555" s="198" t="s">
        <v>236</v>
      </c>
      <c r="F1555" s="198" t="s">
        <v>236</v>
      </c>
      <c r="G1555" s="198" t="s">
        <v>236</v>
      </c>
      <c r="H1555" s="201" t="s">
        <v>236</v>
      </c>
      <c r="I1555" s="202" t="s">
        <v>236</v>
      </c>
      <c r="J1555" s="202" t="s">
        <v>236</v>
      </c>
      <c r="K1555" s="203"/>
      <c r="L1555" s="203"/>
      <c r="M1555" s="203"/>
      <c r="N1555" s="203"/>
      <c r="O1555" s="203"/>
      <c r="P1555" s="204"/>
      <c r="Q1555" s="205"/>
      <c r="R1555" s="198" t="s">
        <v>236</v>
      </c>
      <c r="S1555" s="206" t="str">
        <f t="shared" ca="1" si="72"/>
        <v/>
      </c>
      <c r="T1555" s="206" t="str">
        <f ca="1">IF(B1555="","",IF(ISERROR(MATCH($J1555,[3]SorP!$B$1:$B$6230,0)),"",INDIRECT("'SorP'!$A$"&amp;MATCH($J1555,[3]SorP!$B$1:$B$6230,0))))</f>
        <v/>
      </c>
      <c r="U1555" s="207"/>
      <c r="V1555" s="208" t="e">
        <f>IF(C1555="",NA(),IF(OR(C1555="Smelter not listed",C1555="Smelter not yet identified"),MATCH($B1555&amp;$D1555,'[3]Smelter Look-up'!$J:$J,0),MATCH($B1555&amp;$C1555,'[3]Smelter Look-up'!$J:$J,0)))</f>
        <v>#N/A</v>
      </c>
      <c r="X1555" s="83">
        <f t="shared" si="73"/>
        <v>0</v>
      </c>
      <c r="AB1555" s="84" t="str">
        <f t="shared" si="74"/>
        <v/>
      </c>
    </row>
    <row r="1556" spans="1:28" s="83" customFormat="1" ht="20.25" customHeight="1">
      <c r="A1556" s="206"/>
      <c r="B1556" s="198" t="s">
        <v>236</v>
      </c>
      <c r="C1556" s="199" t="s">
        <v>236</v>
      </c>
      <c r="D1556" s="200"/>
      <c r="E1556" s="198" t="s">
        <v>236</v>
      </c>
      <c r="F1556" s="198" t="s">
        <v>236</v>
      </c>
      <c r="G1556" s="198" t="s">
        <v>236</v>
      </c>
      <c r="H1556" s="201" t="s">
        <v>236</v>
      </c>
      <c r="I1556" s="202" t="s">
        <v>236</v>
      </c>
      <c r="J1556" s="202" t="s">
        <v>236</v>
      </c>
      <c r="K1556" s="203"/>
      <c r="L1556" s="203"/>
      <c r="M1556" s="203"/>
      <c r="N1556" s="203"/>
      <c r="O1556" s="203"/>
      <c r="P1556" s="204"/>
      <c r="Q1556" s="205"/>
      <c r="R1556" s="198" t="s">
        <v>236</v>
      </c>
      <c r="S1556" s="206" t="str">
        <f t="shared" ca="1" si="72"/>
        <v/>
      </c>
      <c r="T1556" s="206" t="str">
        <f ca="1">IF(B1556="","",IF(ISERROR(MATCH($J1556,[3]SorP!$B$1:$B$6230,0)),"",INDIRECT("'SorP'!$A$"&amp;MATCH($J1556,[3]SorP!$B$1:$B$6230,0))))</f>
        <v/>
      </c>
      <c r="U1556" s="207"/>
      <c r="V1556" s="208" t="e">
        <f>IF(C1556="",NA(),IF(OR(C1556="Smelter not listed",C1556="Smelter not yet identified"),MATCH($B1556&amp;$D1556,'[3]Smelter Look-up'!$J:$J,0),MATCH($B1556&amp;$C1556,'[3]Smelter Look-up'!$J:$J,0)))</f>
        <v>#N/A</v>
      </c>
      <c r="X1556" s="83">
        <f t="shared" si="73"/>
        <v>0</v>
      </c>
      <c r="AB1556" s="84" t="str">
        <f t="shared" si="74"/>
        <v/>
      </c>
    </row>
    <row r="1557" spans="1:28" s="83" customFormat="1" ht="20.25" customHeight="1">
      <c r="A1557" s="206"/>
      <c r="B1557" s="198" t="s">
        <v>236</v>
      </c>
      <c r="C1557" s="199" t="s">
        <v>236</v>
      </c>
      <c r="D1557" s="200"/>
      <c r="E1557" s="198" t="s">
        <v>236</v>
      </c>
      <c r="F1557" s="198" t="s">
        <v>236</v>
      </c>
      <c r="G1557" s="198" t="s">
        <v>236</v>
      </c>
      <c r="H1557" s="201" t="s">
        <v>236</v>
      </c>
      <c r="I1557" s="202" t="s">
        <v>236</v>
      </c>
      <c r="J1557" s="202" t="s">
        <v>236</v>
      </c>
      <c r="K1557" s="203"/>
      <c r="L1557" s="203"/>
      <c r="M1557" s="203"/>
      <c r="N1557" s="203"/>
      <c r="O1557" s="203"/>
      <c r="P1557" s="204"/>
      <c r="Q1557" s="205"/>
      <c r="R1557" s="198" t="s">
        <v>236</v>
      </c>
      <c r="S1557" s="206" t="str">
        <f t="shared" ca="1" si="72"/>
        <v/>
      </c>
      <c r="T1557" s="206" t="str">
        <f ca="1">IF(B1557="","",IF(ISERROR(MATCH($J1557,[3]SorP!$B$1:$B$6230,0)),"",INDIRECT("'SorP'!$A$"&amp;MATCH($J1557,[3]SorP!$B$1:$B$6230,0))))</f>
        <v/>
      </c>
      <c r="U1557" s="207"/>
      <c r="V1557" s="208" t="e">
        <f>IF(C1557="",NA(),IF(OR(C1557="Smelter not listed",C1557="Smelter not yet identified"),MATCH($B1557&amp;$D1557,'[3]Smelter Look-up'!$J:$J,0),MATCH($B1557&amp;$C1557,'[3]Smelter Look-up'!$J:$J,0)))</f>
        <v>#N/A</v>
      </c>
      <c r="X1557" s="83">
        <f t="shared" si="73"/>
        <v>0</v>
      </c>
      <c r="AB1557" s="84" t="str">
        <f t="shared" si="74"/>
        <v/>
      </c>
    </row>
    <row r="1558" spans="1:28" s="83" customFormat="1" ht="20.25" customHeight="1">
      <c r="A1558" s="206"/>
      <c r="B1558" s="198" t="s">
        <v>236</v>
      </c>
      <c r="C1558" s="199" t="s">
        <v>236</v>
      </c>
      <c r="D1558" s="200"/>
      <c r="E1558" s="198" t="s">
        <v>236</v>
      </c>
      <c r="F1558" s="198" t="s">
        <v>236</v>
      </c>
      <c r="G1558" s="198" t="s">
        <v>236</v>
      </c>
      <c r="H1558" s="201" t="s">
        <v>236</v>
      </c>
      <c r="I1558" s="202" t="s">
        <v>236</v>
      </c>
      <c r="J1558" s="202" t="s">
        <v>236</v>
      </c>
      <c r="K1558" s="203"/>
      <c r="L1558" s="203"/>
      <c r="M1558" s="203"/>
      <c r="N1558" s="203"/>
      <c r="O1558" s="203"/>
      <c r="P1558" s="204"/>
      <c r="Q1558" s="205"/>
      <c r="R1558" s="198" t="s">
        <v>236</v>
      </c>
      <c r="S1558" s="206" t="str">
        <f t="shared" ca="1" si="72"/>
        <v/>
      </c>
      <c r="T1558" s="206" t="str">
        <f ca="1">IF(B1558="","",IF(ISERROR(MATCH($J1558,[3]SorP!$B$1:$B$6230,0)),"",INDIRECT("'SorP'!$A$"&amp;MATCH($J1558,[3]SorP!$B$1:$B$6230,0))))</f>
        <v/>
      </c>
      <c r="U1558" s="207"/>
      <c r="V1558" s="208" t="e">
        <f>IF(C1558="",NA(),IF(OR(C1558="Smelter not listed",C1558="Smelter not yet identified"),MATCH($B1558&amp;$D1558,'[3]Smelter Look-up'!$J:$J,0),MATCH($B1558&amp;$C1558,'[3]Smelter Look-up'!$J:$J,0)))</f>
        <v>#N/A</v>
      </c>
      <c r="X1558" s="83">
        <f t="shared" si="73"/>
        <v>0</v>
      </c>
      <c r="AB1558" s="84" t="str">
        <f t="shared" si="74"/>
        <v/>
      </c>
    </row>
    <row r="1559" spans="1:28" s="83" customFormat="1" ht="20.25" customHeight="1">
      <c r="A1559" s="206"/>
      <c r="B1559" s="198" t="s">
        <v>236</v>
      </c>
      <c r="C1559" s="199" t="s">
        <v>236</v>
      </c>
      <c r="D1559" s="200"/>
      <c r="E1559" s="198" t="s">
        <v>236</v>
      </c>
      <c r="F1559" s="198" t="s">
        <v>236</v>
      </c>
      <c r="G1559" s="198" t="s">
        <v>236</v>
      </c>
      <c r="H1559" s="201" t="s">
        <v>236</v>
      </c>
      <c r="I1559" s="202" t="s">
        <v>236</v>
      </c>
      <c r="J1559" s="202" t="s">
        <v>236</v>
      </c>
      <c r="K1559" s="203"/>
      <c r="L1559" s="203"/>
      <c r="M1559" s="203"/>
      <c r="N1559" s="203"/>
      <c r="O1559" s="203"/>
      <c r="P1559" s="204"/>
      <c r="Q1559" s="205"/>
      <c r="R1559" s="198" t="s">
        <v>236</v>
      </c>
      <c r="S1559" s="206" t="str">
        <f t="shared" ca="1" si="72"/>
        <v/>
      </c>
      <c r="T1559" s="206" t="str">
        <f ca="1">IF(B1559="","",IF(ISERROR(MATCH($J1559,[3]SorP!$B$1:$B$6230,0)),"",INDIRECT("'SorP'!$A$"&amp;MATCH($J1559,[3]SorP!$B$1:$B$6230,0))))</f>
        <v/>
      </c>
      <c r="U1559" s="207"/>
      <c r="V1559" s="208" t="e">
        <f>IF(C1559="",NA(),IF(OR(C1559="Smelter not listed",C1559="Smelter not yet identified"),MATCH($B1559&amp;$D1559,'[3]Smelter Look-up'!$J:$J,0),MATCH($B1559&amp;$C1559,'[3]Smelter Look-up'!$J:$J,0)))</f>
        <v>#N/A</v>
      </c>
      <c r="X1559" s="83">
        <f t="shared" si="73"/>
        <v>0</v>
      </c>
      <c r="AB1559" s="84" t="str">
        <f t="shared" si="74"/>
        <v/>
      </c>
    </row>
    <row r="1560" spans="1:28" s="83" customFormat="1" ht="20.25" customHeight="1">
      <c r="A1560" s="206"/>
      <c r="B1560" s="198" t="s">
        <v>236</v>
      </c>
      <c r="C1560" s="199" t="s">
        <v>236</v>
      </c>
      <c r="D1560" s="200"/>
      <c r="E1560" s="198" t="s">
        <v>236</v>
      </c>
      <c r="F1560" s="198" t="s">
        <v>236</v>
      </c>
      <c r="G1560" s="198" t="s">
        <v>236</v>
      </c>
      <c r="H1560" s="201" t="s">
        <v>236</v>
      </c>
      <c r="I1560" s="202" t="s">
        <v>236</v>
      </c>
      <c r="J1560" s="202" t="s">
        <v>236</v>
      </c>
      <c r="K1560" s="203"/>
      <c r="L1560" s="203"/>
      <c r="M1560" s="203"/>
      <c r="N1560" s="203"/>
      <c r="O1560" s="203"/>
      <c r="P1560" s="204"/>
      <c r="Q1560" s="205"/>
      <c r="R1560" s="198" t="s">
        <v>236</v>
      </c>
      <c r="S1560" s="206" t="str">
        <f t="shared" ca="1" si="72"/>
        <v/>
      </c>
      <c r="T1560" s="206" t="str">
        <f ca="1">IF(B1560="","",IF(ISERROR(MATCH($J1560,[3]SorP!$B$1:$B$6230,0)),"",INDIRECT("'SorP'!$A$"&amp;MATCH($J1560,[3]SorP!$B$1:$B$6230,0))))</f>
        <v/>
      </c>
      <c r="U1560" s="207"/>
      <c r="V1560" s="208" t="e">
        <f>IF(C1560="",NA(),IF(OR(C1560="Smelter not listed",C1560="Smelter not yet identified"),MATCH($B1560&amp;$D1560,'[3]Smelter Look-up'!$J:$J,0),MATCH($B1560&amp;$C1560,'[3]Smelter Look-up'!$J:$J,0)))</f>
        <v>#N/A</v>
      </c>
      <c r="X1560" s="83">
        <f t="shared" si="73"/>
        <v>0</v>
      </c>
      <c r="AB1560" s="84" t="str">
        <f t="shared" si="74"/>
        <v/>
      </c>
    </row>
    <row r="1561" spans="1:28" s="83" customFormat="1" ht="20.25" customHeight="1">
      <c r="A1561" s="206"/>
      <c r="B1561" s="198" t="s">
        <v>236</v>
      </c>
      <c r="C1561" s="199" t="s">
        <v>236</v>
      </c>
      <c r="D1561" s="200"/>
      <c r="E1561" s="198" t="s">
        <v>236</v>
      </c>
      <c r="F1561" s="198" t="s">
        <v>236</v>
      </c>
      <c r="G1561" s="198" t="s">
        <v>236</v>
      </c>
      <c r="H1561" s="201" t="s">
        <v>236</v>
      </c>
      <c r="I1561" s="202" t="s">
        <v>236</v>
      </c>
      <c r="J1561" s="202" t="s">
        <v>236</v>
      </c>
      <c r="K1561" s="203"/>
      <c r="L1561" s="203"/>
      <c r="M1561" s="203"/>
      <c r="N1561" s="203"/>
      <c r="O1561" s="203"/>
      <c r="P1561" s="204"/>
      <c r="Q1561" s="205"/>
      <c r="R1561" s="198" t="s">
        <v>236</v>
      </c>
      <c r="S1561" s="206" t="str">
        <f t="shared" ca="1" si="72"/>
        <v/>
      </c>
      <c r="T1561" s="206" t="str">
        <f ca="1">IF(B1561="","",IF(ISERROR(MATCH($J1561,[3]SorP!$B$1:$B$6230,0)),"",INDIRECT("'SorP'!$A$"&amp;MATCH($J1561,[3]SorP!$B$1:$B$6230,0))))</f>
        <v/>
      </c>
      <c r="U1561" s="207"/>
      <c r="V1561" s="208" t="e">
        <f>IF(C1561="",NA(),IF(OR(C1561="Smelter not listed",C1561="Smelter not yet identified"),MATCH($B1561&amp;$D1561,'[3]Smelter Look-up'!$J:$J,0),MATCH($B1561&amp;$C1561,'[3]Smelter Look-up'!$J:$J,0)))</f>
        <v>#N/A</v>
      </c>
      <c r="X1561" s="83">
        <f t="shared" si="73"/>
        <v>0</v>
      </c>
      <c r="AB1561" s="84" t="str">
        <f t="shared" si="74"/>
        <v/>
      </c>
    </row>
    <row r="1562" spans="1:28" s="83" customFormat="1" ht="20.25" customHeight="1">
      <c r="A1562" s="206"/>
      <c r="B1562" s="198" t="s">
        <v>236</v>
      </c>
      <c r="C1562" s="199" t="s">
        <v>236</v>
      </c>
      <c r="D1562" s="200"/>
      <c r="E1562" s="198" t="s">
        <v>236</v>
      </c>
      <c r="F1562" s="198" t="s">
        <v>236</v>
      </c>
      <c r="G1562" s="198" t="s">
        <v>236</v>
      </c>
      <c r="H1562" s="201" t="s">
        <v>236</v>
      </c>
      <c r="I1562" s="202" t="s">
        <v>236</v>
      </c>
      <c r="J1562" s="202" t="s">
        <v>236</v>
      </c>
      <c r="K1562" s="203"/>
      <c r="L1562" s="203"/>
      <c r="M1562" s="203"/>
      <c r="N1562" s="203"/>
      <c r="O1562" s="203"/>
      <c r="P1562" s="204"/>
      <c r="Q1562" s="205"/>
      <c r="R1562" s="198" t="s">
        <v>236</v>
      </c>
      <c r="S1562" s="206" t="str">
        <f t="shared" ca="1" si="72"/>
        <v/>
      </c>
      <c r="T1562" s="206" t="str">
        <f ca="1">IF(B1562="","",IF(ISERROR(MATCH($J1562,[3]SorP!$B$1:$B$6230,0)),"",INDIRECT("'SorP'!$A$"&amp;MATCH($J1562,[3]SorP!$B$1:$B$6230,0))))</f>
        <v/>
      </c>
      <c r="U1562" s="207"/>
      <c r="V1562" s="208" t="e">
        <f>IF(C1562="",NA(),IF(OR(C1562="Smelter not listed",C1562="Smelter not yet identified"),MATCH($B1562&amp;$D1562,'[3]Smelter Look-up'!$J:$J,0),MATCH($B1562&amp;$C1562,'[3]Smelter Look-up'!$J:$J,0)))</f>
        <v>#N/A</v>
      </c>
      <c r="X1562" s="83">
        <f t="shared" si="73"/>
        <v>0</v>
      </c>
      <c r="AB1562" s="84" t="str">
        <f t="shared" si="74"/>
        <v/>
      </c>
    </row>
    <row r="1563" spans="1:28" s="83" customFormat="1" ht="20.25" customHeight="1">
      <c r="A1563" s="206"/>
      <c r="B1563" s="198" t="s">
        <v>236</v>
      </c>
      <c r="C1563" s="199" t="s">
        <v>236</v>
      </c>
      <c r="D1563" s="200"/>
      <c r="E1563" s="198" t="s">
        <v>236</v>
      </c>
      <c r="F1563" s="198" t="s">
        <v>236</v>
      </c>
      <c r="G1563" s="198" t="s">
        <v>236</v>
      </c>
      <c r="H1563" s="201" t="s">
        <v>236</v>
      </c>
      <c r="I1563" s="202" t="s">
        <v>236</v>
      </c>
      <c r="J1563" s="202" t="s">
        <v>236</v>
      </c>
      <c r="K1563" s="203"/>
      <c r="L1563" s="203"/>
      <c r="M1563" s="203"/>
      <c r="N1563" s="203"/>
      <c r="O1563" s="203"/>
      <c r="P1563" s="204"/>
      <c r="Q1563" s="205"/>
      <c r="R1563" s="198" t="s">
        <v>236</v>
      </c>
      <c r="S1563" s="206" t="str">
        <f t="shared" ca="1" si="72"/>
        <v/>
      </c>
      <c r="T1563" s="206" t="str">
        <f ca="1">IF(B1563="","",IF(ISERROR(MATCH($J1563,[3]SorP!$B$1:$B$6230,0)),"",INDIRECT("'SorP'!$A$"&amp;MATCH($J1563,[3]SorP!$B$1:$B$6230,0))))</f>
        <v/>
      </c>
      <c r="U1563" s="207"/>
      <c r="V1563" s="208" t="e">
        <f>IF(C1563="",NA(),IF(OR(C1563="Smelter not listed",C1563="Smelter not yet identified"),MATCH($B1563&amp;$D1563,'[3]Smelter Look-up'!$J:$J,0),MATCH($B1563&amp;$C1563,'[3]Smelter Look-up'!$J:$J,0)))</f>
        <v>#N/A</v>
      </c>
      <c r="X1563" s="83">
        <f t="shared" si="73"/>
        <v>0</v>
      </c>
      <c r="AB1563" s="84" t="str">
        <f t="shared" si="74"/>
        <v/>
      </c>
    </row>
    <row r="1564" spans="1:28" s="83" customFormat="1" ht="20.25" customHeight="1">
      <c r="A1564" s="206"/>
      <c r="B1564" s="198" t="s">
        <v>236</v>
      </c>
      <c r="C1564" s="199" t="s">
        <v>236</v>
      </c>
      <c r="D1564" s="200"/>
      <c r="E1564" s="198" t="s">
        <v>236</v>
      </c>
      <c r="F1564" s="198" t="s">
        <v>236</v>
      </c>
      <c r="G1564" s="198" t="s">
        <v>236</v>
      </c>
      <c r="H1564" s="201" t="s">
        <v>236</v>
      </c>
      <c r="I1564" s="202" t="s">
        <v>236</v>
      </c>
      <c r="J1564" s="202" t="s">
        <v>236</v>
      </c>
      <c r="K1564" s="203"/>
      <c r="L1564" s="203"/>
      <c r="M1564" s="203"/>
      <c r="N1564" s="203"/>
      <c r="O1564" s="203"/>
      <c r="P1564" s="204"/>
      <c r="Q1564" s="205"/>
      <c r="R1564" s="198" t="s">
        <v>236</v>
      </c>
      <c r="S1564" s="206" t="str">
        <f t="shared" ca="1" si="72"/>
        <v/>
      </c>
      <c r="T1564" s="206" t="str">
        <f ca="1">IF(B1564="","",IF(ISERROR(MATCH($J1564,[3]SorP!$B$1:$B$6230,0)),"",INDIRECT("'SorP'!$A$"&amp;MATCH($J1564,[3]SorP!$B$1:$B$6230,0))))</f>
        <v/>
      </c>
      <c r="U1564" s="207"/>
      <c r="V1564" s="208" t="e">
        <f>IF(C1564="",NA(),IF(OR(C1564="Smelter not listed",C1564="Smelter not yet identified"),MATCH($B1564&amp;$D1564,'[3]Smelter Look-up'!$J:$J,0),MATCH($B1564&amp;$C1564,'[3]Smelter Look-up'!$J:$J,0)))</f>
        <v>#N/A</v>
      </c>
      <c r="X1564" s="83">
        <f t="shared" si="73"/>
        <v>0</v>
      </c>
      <c r="AB1564" s="84" t="str">
        <f t="shared" si="74"/>
        <v/>
      </c>
    </row>
    <row r="1565" spans="1:28" s="83" customFormat="1" ht="20.25" customHeight="1">
      <c r="A1565" s="206"/>
      <c r="B1565" s="198" t="s">
        <v>236</v>
      </c>
      <c r="C1565" s="199" t="s">
        <v>236</v>
      </c>
      <c r="D1565" s="200"/>
      <c r="E1565" s="198" t="s">
        <v>236</v>
      </c>
      <c r="F1565" s="198" t="s">
        <v>236</v>
      </c>
      <c r="G1565" s="198" t="s">
        <v>236</v>
      </c>
      <c r="H1565" s="201" t="s">
        <v>236</v>
      </c>
      <c r="I1565" s="202" t="s">
        <v>236</v>
      </c>
      <c r="J1565" s="202" t="s">
        <v>236</v>
      </c>
      <c r="K1565" s="203"/>
      <c r="L1565" s="203"/>
      <c r="M1565" s="203"/>
      <c r="N1565" s="203"/>
      <c r="O1565" s="203"/>
      <c r="P1565" s="204"/>
      <c r="Q1565" s="205"/>
      <c r="R1565" s="198" t="s">
        <v>236</v>
      </c>
      <c r="S1565" s="206" t="str">
        <f t="shared" ca="1" si="72"/>
        <v/>
      </c>
      <c r="T1565" s="206" t="str">
        <f ca="1">IF(B1565="","",IF(ISERROR(MATCH($J1565,[3]SorP!$B$1:$B$6230,0)),"",INDIRECT("'SorP'!$A$"&amp;MATCH($J1565,[3]SorP!$B$1:$B$6230,0))))</f>
        <v/>
      </c>
      <c r="U1565" s="207"/>
      <c r="V1565" s="208" t="e">
        <f>IF(C1565="",NA(),IF(OR(C1565="Smelter not listed",C1565="Smelter not yet identified"),MATCH($B1565&amp;$D1565,'[3]Smelter Look-up'!$J:$J,0),MATCH($B1565&amp;$C1565,'[3]Smelter Look-up'!$J:$J,0)))</f>
        <v>#N/A</v>
      </c>
      <c r="X1565" s="83">
        <f t="shared" si="73"/>
        <v>0</v>
      </c>
      <c r="AB1565" s="84" t="str">
        <f t="shared" si="74"/>
        <v/>
      </c>
    </row>
    <row r="1566" spans="1:28" s="83" customFormat="1" ht="20.25" customHeight="1">
      <c r="A1566" s="206"/>
      <c r="B1566" s="198" t="s">
        <v>236</v>
      </c>
      <c r="C1566" s="199" t="s">
        <v>236</v>
      </c>
      <c r="D1566" s="200"/>
      <c r="E1566" s="198" t="s">
        <v>236</v>
      </c>
      <c r="F1566" s="198" t="s">
        <v>236</v>
      </c>
      <c r="G1566" s="198" t="s">
        <v>236</v>
      </c>
      <c r="H1566" s="201" t="s">
        <v>236</v>
      </c>
      <c r="I1566" s="202" t="s">
        <v>236</v>
      </c>
      <c r="J1566" s="202" t="s">
        <v>236</v>
      </c>
      <c r="K1566" s="203"/>
      <c r="L1566" s="203"/>
      <c r="M1566" s="203"/>
      <c r="N1566" s="203"/>
      <c r="O1566" s="203"/>
      <c r="P1566" s="204"/>
      <c r="Q1566" s="205"/>
      <c r="R1566" s="198" t="s">
        <v>236</v>
      </c>
      <c r="S1566" s="206" t="str">
        <f t="shared" ca="1" si="72"/>
        <v/>
      </c>
      <c r="T1566" s="206" t="str">
        <f ca="1">IF(B1566="","",IF(ISERROR(MATCH($J1566,[3]SorP!$B$1:$B$6230,0)),"",INDIRECT("'SorP'!$A$"&amp;MATCH($J1566,[3]SorP!$B$1:$B$6230,0))))</f>
        <v/>
      </c>
      <c r="U1566" s="207"/>
      <c r="V1566" s="208" t="e">
        <f>IF(C1566="",NA(),IF(OR(C1566="Smelter not listed",C1566="Smelter not yet identified"),MATCH($B1566&amp;$D1566,'[3]Smelter Look-up'!$J:$J,0),MATCH($B1566&amp;$C1566,'[3]Smelter Look-up'!$J:$J,0)))</f>
        <v>#N/A</v>
      </c>
      <c r="X1566" s="83">
        <f t="shared" si="73"/>
        <v>0</v>
      </c>
      <c r="AB1566" s="84" t="str">
        <f t="shared" si="74"/>
        <v/>
      </c>
    </row>
    <row r="1567" spans="1:28" s="83" customFormat="1" ht="20.25" customHeight="1">
      <c r="A1567" s="206"/>
      <c r="B1567" s="198" t="s">
        <v>236</v>
      </c>
      <c r="C1567" s="199" t="s">
        <v>236</v>
      </c>
      <c r="D1567" s="200"/>
      <c r="E1567" s="198" t="s">
        <v>236</v>
      </c>
      <c r="F1567" s="198" t="s">
        <v>236</v>
      </c>
      <c r="G1567" s="198" t="s">
        <v>236</v>
      </c>
      <c r="H1567" s="201" t="s">
        <v>236</v>
      </c>
      <c r="I1567" s="202" t="s">
        <v>236</v>
      </c>
      <c r="J1567" s="202" t="s">
        <v>236</v>
      </c>
      <c r="K1567" s="203"/>
      <c r="L1567" s="203"/>
      <c r="M1567" s="203"/>
      <c r="N1567" s="203"/>
      <c r="O1567" s="203"/>
      <c r="P1567" s="204"/>
      <c r="Q1567" s="205"/>
      <c r="R1567" s="198" t="s">
        <v>236</v>
      </c>
      <c r="S1567" s="206" t="str">
        <f t="shared" ca="1" si="72"/>
        <v/>
      </c>
      <c r="T1567" s="206" t="str">
        <f ca="1">IF(B1567="","",IF(ISERROR(MATCH($J1567,[3]SorP!$B$1:$B$6230,0)),"",INDIRECT("'SorP'!$A$"&amp;MATCH($J1567,[3]SorP!$B$1:$B$6230,0))))</f>
        <v/>
      </c>
      <c r="U1567" s="207"/>
      <c r="V1567" s="208" t="e">
        <f>IF(C1567="",NA(),IF(OR(C1567="Smelter not listed",C1567="Smelter not yet identified"),MATCH($B1567&amp;$D1567,'[3]Smelter Look-up'!$J:$J,0),MATCH($B1567&amp;$C1567,'[3]Smelter Look-up'!$J:$J,0)))</f>
        <v>#N/A</v>
      </c>
      <c r="X1567" s="83">
        <f t="shared" si="73"/>
        <v>0</v>
      </c>
      <c r="AB1567" s="84" t="str">
        <f t="shared" si="74"/>
        <v/>
      </c>
    </row>
    <row r="1568" spans="1:28" s="83" customFormat="1" ht="20.25" customHeight="1">
      <c r="A1568" s="206"/>
      <c r="B1568" s="198" t="s">
        <v>236</v>
      </c>
      <c r="C1568" s="199" t="s">
        <v>236</v>
      </c>
      <c r="D1568" s="200"/>
      <c r="E1568" s="198" t="s">
        <v>236</v>
      </c>
      <c r="F1568" s="198" t="s">
        <v>236</v>
      </c>
      <c r="G1568" s="198" t="s">
        <v>236</v>
      </c>
      <c r="H1568" s="201" t="s">
        <v>236</v>
      </c>
      <c r="I1568" s="202" t="s">
        <v>236</v>
      </c>
      <c r="J1568" s="202" t="s">
        <v>236</v>
      </c>
      <c r="K1568" s="203"/>
      <c r="L1568" s="203"/>
      <c r="M1568" s="203"/>
      <c r="N1568" s="203"/>
      <c r="O1568" s="203"/>
      <c r="P1568" s="204"/>
      <c r="Q1568" s="205"/>
      <c r="R1568" s="198" t="s">
        <v>236</v>
      </c>
      <c r="S1568" s="206" t="str">
        <f t="shared" ca="1" si="72"/>
        <v/>
      </c>
      <c r="T1568" s="206" t="str">
        <f ca="1">IF(B1568="","",IF(ISERROR(MATCH($J1568,[3]SorP!$B$1:$B$6230,0)),"",INDIRECT("'SorP'!$A$"&amp;MATCH($J1568,[3]SorP!$B$1:$B$6230,0))))</f>
        <v/>
      </c>
      <c r="U1568" s="207"/>
      <c r="V1568" s="208" t="e">
        <f>IF(C1568="",NA(),IF(OR(C1568="Smelter not listed",C1568="Smelter not yet identified"),MATCH($B1568&amp;$D1568,'[3]Smelter Look-up'!$J:$J,0),MATCH($B1568&amp;$C1568,'[3]Smelter Look-up'!$J:$J,0)))</f>
        <v>#N/A</v>
      </c>
      <c r="X1568" s="83">
        <f t="shared" si="73"/>
        <v>0</v>
      </c>
      <c r="AB1568" s="84" t="str">
        <f t="shared" si="74"/>
        <v/>
      </c>
    </row>
    <row r="1569" spans="1:28" s="83" customFormat="1" ht="20.25" customHeight="1">
      <c r="A1569" s="206"/>
      <c r="B1569" s="198" t="s">
        <v>236</v>
      </c>
      <c r="C1569" s="199" t="s">
        <v>236</v>
      </c>
      <c r="D1569" s="200"/>
      <c r="E1569" s="198" t="s">
        <v>236</v>
      </c>
      <c r="F1569" s="198" t="s">
        <v>236</v>
      </c>
      <c r="G1569" s="198" t="s">
        <v>236</v>
      </c>
      <c r="H1569" s="201" t="s">
        <v>236</v>
      </c>
      <c r="I1569" s="202" t="s">
        <v>236</v>
      </c>
      <c r="J1569" s="202" t="s">
        <v>236</v>
      </c>
      <c r="K1569" s="203"/>
      <c r="L1569" s="203"/>
      <c r="M1569" s="203"/>
      <c r="N1569" s="203"/>
      <c r="O1569" s="203"/>
      <c r="P1569" s="204"/>
      <c r="Q1569" s="205"/>
      <c r="R1569" s="198" t="s">
        <v>236</v>
      </c>
      <c r="S1569" s="206" t="str">
        <f t="shared" ca="1" si="72"/>
        <v/>
      </c>
      <c r="T1569" s="206" t="str">
        <f ca="1">IF(B1569="","",IF(ISERROR(MATCH($J1569,[3]SorP!$B$1:$B$6230,0)),"",INDIRECT("'SorP'!$A$"&amp;MATCH($J1569,[3]SorP!$B$1:$B$6230,0))))</f>
        <v/>
      </c>
      <c r="U1569" s="207"/>
      <c r="V1569" s="208" t="e">
        <f>IF(C1569="",NA(),IF(OR(C1569="Smelter not listed",C1569="Smelter not yet identified"),MATCH($B1569&amp;$D1569,'[3]Smelter Look-up'!$J:$J,0),MATCH($B1569&amp;$C1569,'[3]Smelter Look-up'!$J:$J,0)))</f>
        <v>#N/A</v>
      </c>
      <c r="X1569" s="83">
        <f t="shared" si="73"/>
        <v>0</v>
      </c>
      <c r="AB1569" s="84" t="str">
        <f t="shared" si="74"/>
        <v/>
      </c>
    </row>
    <row r="1570" spans="1:28" s="83" customFormat="1" ht="20.25" customHeight="1">
      <c r="A1570" s="206"/>
      <c r="B1570" s="198" t="s">
        <v>236</v>
      </c>
      <c r="C1570" s="199" t="s">
        <v>236</v>
      </c>
      <c r="D1570" s="200"/>
      <c r="E1570" s="198" t="s">
        <v>236</v>
      </c>
      <c r="F1570" s="198" t="s">
        <v>236</v>
      </c>
      <c r="G1570" s="198" t="s">
        <v>236</v>
      </c>
      <c r="H1570" s="201" t="s">
        <v>236</v>
      </c>
      <c r="I1570" s="202" t="s">
        <v>236</v>
      </c>
      <c r="J1570" s="202" t="s">
        <v>236</v>
      </c>
      <c r="K1570" s="203"/>
      <c r="L1570" s="203"/>
      <c r="M1570" s="203"/>
      <c r="N1570" s="203"/>
      <c r="O1570" s="203"/>
      <c r="P1570" s="204"/>
      <c r="Q1570" s="205"/>
      <c r="R1570" s="198" t="s">
        <v>236</v>
      </c>
      <c r="S1570" s="206" t="str">
        <f t="shared" ca="1" si="72"/>
        <v/>
      </c>
      <c r="T1570" s="206" t="str">
        <f ca="1">IF(B1570="","",IF(ISERROR(MATCH($J1570,[3]SorP!$B$1:$B$6230,0)),"",INDIRECT("'SorP'!$A$"&amp;MATCH($J1570,[3]SorP!$B$1:$B$6230,0))))</f>
        <v/>
      </c>
      <c r="U1570" s="207"/>
      <c r="V1570" s="208" t="e">
        <f>IF(C1570="",NA(),IF(OR(C1570="Smelter not listed",C1570="Smelter not yet identified"),MATCH($B1570&amp;$D1570,'[3]Smelter Look-up'!$J:$J,0),MATCH($B1570&amp;$C1570,'[3]Smelter Look-up'!$J:$J,0)))</f>
        <v>#N/A</v>
      </c>
      <c r="X1570" s="83">
        <f t="shared" si="73"/>
        <v>0</v>
      </c>
      <c r="AB1570" s="84" t="str">
        <f t="shared" si="74"/>
        <v/>
      </c>
    </row>
    <row r="1571" spans="1:28" s="83" customFormat="1" ht="20.25" customHeight="1">
      <c r="A1571" s="206"/>
      <c r="B1571" s="198" t="s">
        <v>236</v>
      </c>
      <c r="C1571" s="199" t="s">
        <v>236</v>
      </c>
      <c r="D1571" s="200"/>
      <c r="E1571" s="198" t="s">
        <v>236</v>
      </c>
      <c r="F1571" s="198" t="s">
        <v>236</v>
      </c>
      <c r="G1571" s="198" t="s">
        <v>236</v>
      </c>
      <c r="H1571" s="201" t="s">
        <v>236</v>
      </c>
      <c r="I1571" s="202" t="s">
        <v>236</v>
      </c>
      <c r="J1571" s="202" t="s">
        <v>236</v>
      </c>
      <c r="K1571" s="203"/>
      <c r="L1571" s="203"/>
      <c r="M1571" s="203"/>
      <c r="N1571" s="203"/>
      <c r="O1571" s="203"/>
      <c r="P1571" s="204"/>
      <c r="Q1571" s="205"/>
      <c r="R1571" s="198" t="s">
        <v>236</v>
      </c>
      <c r="S1571" s="206" t="str">
        <f t="shared" ca="1" si="72"/>
        <v/>
      </c>
      <c r="T1571" s="206" t="str">
        <f ca="1">IF(B1571="","",IF(ISERROR(MATCH($J1571,[3]SorP!$B$1:$B$6230,0)),"",INDIRECT("'SorP'!$A$"&amp;MATCH($J1571,[3]SorP!$B$1:$B$6230,0))))</f>
        <v/>
      </c>
      <c r="U1571" s="207"/>
      <c r="V1571" s="208" t="e">
        <f>IF(C1571="",NA(),IF(OR(C1571="Smelter not listed",C1571="Smelter not yet identified"),MATCH($B1571&amp;$D1571,'[3]Smelter Look-up'!$J:$J,0),MATCH($B1571&amp;$C1571,'[3]Smelter Look-up'!$J:$J,0)))</f>
        <v>#N/A</v>
      </c>
      <c r="X1571" s="83">
        <f t="shared" si="73"/>
        <v>0</v>
      </c>
      <c r="AB1571" s="84" t="str">
        <f t="shared" si="74"/>
        <v/>
      </c>
    </row>
    <row r="1572" spans="1:28" s="83" customFormat="1" ht="20.25" customHeight="1">
      <c r="A1572" s="206"/>
      <c r="B1572" s="198" t="s">
        <v>236</v>
      </c>
      <c r="C1572" s="199" t="s">
        <v>236</v>
      </c>
      <c r="D1572" s="200"/>
      <c r="E1572" s="198" t="s">
        <v>236</v>
      </c>
      <c r="F1572" s="198" t="s">
        <v>236</v>
      </c>
      <c r="G1572" s="198" t="s">
        <v>236</v>
      </c>
      <c r="H1572" s="201" t="s">
        <v>236</v>
      </c>
      <c r="I1572" s="202" t="s">
        <v>236</v>
      </c>
      <c r="J1572" s="202" t="s">
        <v>236</v>
      </c>
      <c r="K1572" s="203"/>
      <c r="L1572" s="203"/>
      <c r="M1572" s="203"/>
      <c r="N1572" s="203"/>
      <c r="O1572" s="203"/>
      <c r="P1572" s="204"/>
      <c r="Q1572" s="205"/>
      <c r="R1572" s="198" t="s">
        <v>236</v>
      </c>
      <c r="S1572" s="206" t="str">
        <f t="shared" ca="1" si="72"/>
        <v/>
      </c>
      <c r="T1572" s="206" t="str">
        <f ca="1">IF(B1572="","",IF(ISERROR(MATCH($J1572,[3]SorP!$B$1:$B$6230,0)),"",INDIRECT("'SorP'!$A$"&amp;MATCH($J1572,[3]SorP!$B$1:$B$6230,0))))</f>
        <v/>
      </c>
      <c r="U1572" s="207"/>
      <c r="V1572" s="208" t="e">
        <f>IF(C1572="",NA(),IF(OR(C1572="Smelter not listed",C1572="Smelter not yet identified"),MATCH($B1572&amp;$D1572,'[3]Smelter Look-up'!$J:$J,0),MATCH($B1572&amp;$C1572,'[3]Smelter Look-up'!$J:$J,0)))</f>
        <v>#N/A</v>
      </c>
      <c r="X1572" s="83">
        <f t="shared" si="73"/>
        <v>0</v>
      </c>
      <c r="AB1572" s="84" t="str">
        <f t="shared" si="74"/>
        <v/>
      </c>
    </row>
    <row r="1573" spans="1:28" s="83" customFormat="1" ht="20.25" customHeight="1">
      <c r="A1573" s="206"/>
      <c r="B1573" s="198" t="s">
        <v>236</v>
      </c>
      <c r="C1573" s="199" t="s">
        <v>236</v>
      </c>
      <c r="D1573" s="200"/>
      <c r="E1573" s="198" t="s">
        <v>236</v>
      </c>
      <c r="F1573" s="198" t="s">
        <v>236</v>
      </c>
      <c r="G1573" s="198" t="s">
        <v>236</v>
      </c>
      <c r="H1573" s="201" t="s">
        <v>236</v>
      </c>
      <c r="I1573" s="202" t="s">
        <v>236</v>
      </c>
      <c r="J1573" s="202" t="s">
        <v>236</v>
      </c>
      <c r="K1573" s="203"/>
      <c r="L1573" s="203"/>
      <c r="M1573" s="203"/>
      <c r="N1573" s="203"/>
      <c r="O1573" s="203"/>
      <c r="P1573" s="204"/>
      <c r="Q1573" s="205"/>
      <c r="R1573" s="198" t="s">
        <v>236</v>
      </c>
      <c r="S1573" s="206" t="str">
        <f t="shared" ca="1" si="72"/>
        <v/>
      </c>
      <c r="T1573" s="206" t="str">
        <f ca="1">IF(B1573="","",IF(ISERROR(MATCH($J1573,[3]SorP!$B$1:$B$6230,0)),"",INDIRECT("'SorP'!$A$"&amp;MATCH($J1573,[3]SorP!$B$1:$B$6230,0))))</f>
        <v/>
      </c>
      <c r="U1573" s="207"/>
      <c r="V1573" s="208" t="e">
        <f>IF(C1573="",NA(),IF(OR(C1573="Smelter not listed",C1573="Smelter not yet identified"),MATCH($B1573&amp;$D1573,'[3]Smelter Look-up'!$J:$J,0),MATCH($B1573&amp;$C1573,'[3]Smelter Look-up'!$J:$J,0)))</f>
        <v>#N/A</v>
      </c>
      <c r="X1573" s="83">
        <f t="shared" si="73"/>
        <v>0</v>
      </c>
      <c r="AB1573" s="84" t="str">
        <f t="shared" si="74"/>
        <v/>
      </c>
    </row>
    <row r="1574" spans="1:28" s="83" customFormat="1" ht="20.25" customHeight="1">
      <c r="A1574" s="206"/>
      <c r="B1574" s="198" t="s">
        <v>236</v>
      </c>
      <c r="C1574" s="199" t="s">
        <v>236</v>
      </c>
      <c r="D1574" s="200"/>
      <c r="E1574" s="198" t="s">
        <v>236</v>
      </c>
      <c r="F1574" s="198" t="s">
        <v>236</v>
      </c>
      <c r="G1574" s="198" t="s">
        <v>236</v>
      </c>
      <c r="H1574" s="201" t="s">
        <v>236</v>
      </c>
      <c r="I1574" s="202" t="s">
        <v>236</v>
      </c>
      <c r="J1574" s="202" t="s">
        <v>236</v>
      </c>
      <c r="K1574" s="203"/>
      <c r="L1574" s="203"/>
      <c r="M1574" s="203"/>
      <c r="N1574" s="203"/>
      <c r="O1574" s="203"/>
      <c r="P1574" s="204"/>
      <c r="Q1574" s="205"/>
      <c r="R1574" s="198" t="s">
        <v>236</v>
      </c>
      <c r="S1574" s="206" t="str">
        <f t="shared" ca="1" si="72"/>
        <v/>
      </c>
      <c r="T1574" s="206" t="str">
        <f ca="1">IF(B1574="","",IF(ISERROR(MATCH($J1574,[3]SorP!$B$1:$B$6230,0)),"",INDIRECT("'SorP'!$A$"&amp;MATCH($J1574,[3]SorP!$B$1:$B$6230,0))))</f>
        <v/>
      </c>
      <c r="U1574" s="207"/>
      <c r="V1574" s="208" t="e">
        <f>IF(C1574="",NA(),IF(OR(C1574="Smelter not listed",C1574="Smelter not yet identified"),MATCH($B1574&amp;$D1574,'[3]Smelter Look-up'!$J:$J,0),MATCH($B1574&amp;$C1574,'[3]Smelter Look-up'!$J:$J,0)))</f>
        <v>#N/A</v>
      </c>
      <c r="X1574" s="83">
        <f t="shared" si="73"/>
        <v>0</v>
      </c>
      <c r="AB1574" s="84" t="str">
        <f t="shared" si="74"/>
        <v/>
      </c>
    </row>
    <row r="1575" spans="1:28" s="83" customFormat="1" ht="20.25" customHeight="1">
      <c r="A1575" s="206"/>
      <c r="B1575" s="198" t="s">
        <v>236</v>
      </c>
      <c r="C1575" s="199" t="s">
        <v>236</v>
      </c>
      <c r="D1575" s="200"/>
      <c r="E1575" s="198" t="s">
        <v>236</v>
      </c>
      <c r="F1575" s="198" t="s">
        <v>236</v>
      </c>
      <c r="G1575" s="198" t="s">
        <v>236</v>
      </c>
      <c r="H1575" s="201" t="s">
        <v>236</v>
      </c>
      <c r="I1575" s="202" t="s">
        <v>236</v>
      </c>
      <c r="J1575" s="202" t="s">
        <v>236</v>
      </c>
      <c r="K1575" s="203"/>
      <c r="L1575" s="203"/>
      <c r="M1575" s="203"/>
      <c r="N1575" s="203"/>
      <c r="O1575" s="203"/>
      <c r="P1575" s="204"/>
      <c r="Q1575" s="205"/>
      <c r="R1575" s="198" t="s">
        <v>236</v>
      </c>
      <c r="S1575" s="206" t="str">
        <f t="shared" ca="1" si="72"/>
        <v/>
      </c>
      <c r="T1575" s="206" t="str">
        <f ca="1">IF(B1575="","",IF(ISERROR(MATCH($J1575,[3]SorP!$B$1:$B$6230,0)),"",INDIRECT("'SorP'!$A$"&amp;MATCH($J1575,[3]SorP!$B$1:$B$6230,0))))</f>
        <v/>
      </c>
      <c r="U1575" s="207"/>
      <c r="V1575" s="208" t="e">
        <f>IF(C1575="",NA(),IF(OR(C1575="Smelter not listed",C1575="Smelter not yet identified"),MATCH($B1575&amp;$D1575,'[3]Smelter Look-up'!$J:$J,0),MATCH($B1575&amp;$C1575,'[3]Smelter Look-up'!$J:$J,0)))</f>
        <v>#N/A</v>
      </c>
      <c r="X1575" s="83">
        <f t="shared" si="73"/>
        <v>0</v>
      </c>
      <c r="AB1575" s="84" t="str">
        <f t="shared" si="74"/>
        <v/>
      </c>
    </row>
    <row r="1576" spans="1:28" s="83" customFormat="1" ht="20.25" customHeight="1">
      <c r="A1576" s="206"/>
      <c r="B1576" s="198" t="s">
        <v>236</v>
      </c>
      <c r="C1576" s="199" t="s">
        <v>236</v>
      </c>
      <c r="D1576" s="200"/>
      <c r="E1576" s="198" t="s">
        <v>236</v>
      </c>
      <c r="F1576" s="198" t="s">
        <v>236</v>
      </c>
      <c r="G1576" s="198" t="s">
        <v>236</v>
      </c>
      <c r="H1576" s="201" t="s">
        <v>236</v>
      </c>
      <c r="I1576" s="202" t="s">
        <v>236</v>
      </c>
      <c r="J1576" s="202" t="s">
        <v>236</v>
      </c>
      <c r="K1576" s="203"/>
      <c r="L1576" s="203"/>
      <c r="M1576" s="203"/>
      <c r="N1576" s="203"/>
      <c r="O1576" s="203"/>
      <c r="P1576" s="204"/>
      <c r="Q1576" s="205"/>
      <c r="R1576" s="198" t="s">
        <v>236</v>
      </c>
      <c r="S1576" s="206" t="str">
        <f t="shared" ref="S1576:S1639" ca="1" si="75">IF(B1576="","",IF(ISERROR(MATCH($E1576,CL,0)),"Unknown",INDIRECT("'C'!$A$"&amp;MATCH($E1576,CL,0)+1)))</f>
        <v/>
      </c>
      <c r="T1576" s="206" t="str">
        <f ca="1">IF(B1576="","",IF(ISERROR(MATCH($J1576,[3]SorP!$B$1:$B$6230,0)),"",INDIRECT("'SorP'!$A$"&amp;MATCH($J1576,[3]SorP!$B$1:$B$6230,0))))</f>
        <v/>
      </c>
      <c r="U1576" s="207"/>
      <c r="V1576" s="208" t="e">
        <f>IF(C1576="",NA(),IF(OR(C1576="Smelter not listed",C1576="Smelter not yet identified"),MATCH($B1576&amp;$D1576,'[3]Smelter Look-up'!$J:$J,0),MATCH($B1576&amp;$C1576,'[3]Smelter Look-up'!$J:$J,0)))</f>
        <v>#N/A</v>
      </c>
      <c r="X1576" s="83">
        <f t="shared" si="73"/>
        <v>0</v>
      </c>
      <c r="AB1576" s="84" t="str">
        <f t="shared" si="74"/>
        <v/>
      </c>
    </row>
    <row r="1577" spans="1:28" s="83" customFormat="1" ht="20.25" customHeight="1">
      <c r="A1577" s="206"/>
      <c r="B1577" s="198" t="s">
        <v>236</v>
      </c>
      <c r="C1577" s="199" t="s">
        <v>236</v>
      </c>
      <c r="D1577" s="200"/>
      <c r="E1577" s="198" t="s">
        <v>236</v>
      </c>
      <c r="F1577" s="198" t="s">
        <v>236</v>
      </c>
      <c r="G1577" s="198" t="s">
        <v>236</v>
      </c>
      <c r="H1577" s="201" t="s">
        <v>236</v>
      </c>
      <c r="I1577" s="202" t="s">
        <v>236</v>
      </c>
      <c r="J1577" s="202" t="s">
        <v>236</v>
      </c>
      <c r="K1577" s="203"/>
      <c r="L1577" s="203"/>
      <c r="M1577" s="203"/>
      <c r="N1577" s="203"/>
      <c r="O1577" s="203"/>
      <c r="P1577" s="204"/>
      <c r="Q1577" s="205"/>
      <c r="R1577" s="198" t="s">
        <v>236</v>
      </c>
      <c r="S1577" s="206" t="str">
        <f t="shared" ca="1" si="75"/>
        <v/>
      </c>
      <c r="T1577" s="206" t="str">
        <f ca="1">IF(B1577="","",IF(ISERROR(MATCH($J1577,[3]SorP!$B$1:$B$6230,0)),"",INDIRECT("'SorP'!$A$"&amp;MATCH($J1577,[3]SorP!$B$1:$B$6230,0))))</f>
        <v/>
      </c>
      <c r="U1577" s="207"/>
      <c r="V1577" s="208" t="e">
        <f>IF(C1577="",NA(),IF(OR(C1577="Smelter not listed",C1577="Smelter not yet identified"),MATCH($B1577&amp;$D1577,'[3]Smelter Look-up'!$J:$J,0),MATCH($B1577&amp;$C1577,'[3]Smelter Look-up'!$J:$J,0)))</f>
        <v>#N/A</v>
      </c>
      <c r="X1577" s="83">
        <f t="shared" si="73"/>
        <v>0</v>
      </c>
      <c r="AB1577" s="84" t="str">
        <f t="shared" si="74"/>
        <v/>
      </c>
    </row>
    <row r="1578" spans="1:28" s="83" customFormat="1" ht="20.25" customHeight="1">
      <c r="A1578" s="206"/>
      <c r="B1578" s="198" t="s">
        <v>236</v>
      </c>
      <c r="C1578" s="199" t="s">
        <v>236</v>
      </c>
      <c r="D1578" s="200"/>
      <c r="E1578" s="198" t="s">
        <v>236</v>
      </c>
      <c r="F1578" s="198" t="s">
        <v>236</v>
      </c>
      <c r="G1578" s="198" t="s">
        <v>236</v>
      </c>
      <c r="H1578" s="201" t="s">
        <v>236</v>
      </c>
      <c r="I1578" s="202" t="s">
        <v>236</v>
      </c>
      <c r="J1578" s="202" t="s">
        <v>236</v>
      </c>
      <c r="K1578" s="203"/>
      <c r="L1578" s="203"/>
      <c r="M1578" s="203"/>
      <c r="N1578" s="203"/>
      <c r="O1578" s="203"/>
      <c r="P1578" s="204"/>
      <c r="Q1578" s="205"/>
      <c r="R1578" s="198" t="s">
        <v>236</v>
      </c>
      <c r="S1578" s="206" t="str">
        <f t="shared" ca="1" si="75"/>
        <v/>
      </c>
      <c r="T1578" s="206" t="str">
        <f ca="1">IF(B1578="","",IF(ISERROR(MATCH($J1578,[3]SorP!$B$1:$B$6230,0)),"",INDIRECT("'SorP'!$A$"&amp;MATCH($J1578,[3]SorP!$B$1:$B$6230,0))))</f>
        <v/>
      </c>
      <c r="U1578" s="207"/>
      <c r="V1578" s="208" t="e">
        <f>IF(C1578="",NA(),IF(OR(C1578="Smelter not listed",C1578="Smelter not yet identified"),MATCH($B1578&amp;$D1578,'[3]Smelter Look-up'!$J:$J,0),MATCH($B1578&amp;$C1578,'[3]Smelter Look-up'!$J:$J,0)))</f>
        <v>#N/A</v>
      </c>
      <c r="X1578" s="83">
        <f t="shared" si="73"/>
        <v>0</v>
      </c>
      <c r="AB1578" s="84" t="str">
        <f t="shared" si="74"/>
        <v/>
      </c>
    </row>
    <row r="1579" spans="1:28" s="83" customFormat="1" ht="20.25" customHeight="1">
      <c r="A1579" s="206"/>
      <c r="B1579" s="198" t="s">
        <v>236</v>
      </c>
      <c r="C1579" s="199" t="s">
        <v>236</v>
      </c>
      <c r="D1579" s="200"/>
      <c r="E1579" s="198" t="s">
        <v>236</v>
      </c>
      <c r="F1579" s="198" t="s">
        <v>236</v>
      </c>
      <c r="G1579" s="198" t="s">
        <v>236</v>
      </c>
      <c r="H1579" s="201" t="s">
        <v>236</v>
      </c>
      <c r="I1579" s="202" t="s">
        <v>236</v>
      </c>
      <c r="J1579" s="202" t="s">
        <v>236</v>
      </c>
      <c r="K1579" s="203"/>
      <c r="L1579" s="203"/>
      <c r="M1579" s="203"/>
      <c r="N1579" s="203"/>
      <c r="O1579" s="203"/>
      <c r="P1579" s="204"/>
      <c r="Q1579" s="205"/>
      <c r="R1579" s="198" t="s">
        <v>236</v>
      </c>
      <c r="S1579" s="206" t="str">
        <f t="shared" ca="1" si="75"/>
        <v/>
      </c>
      <c r="T1579" s="206" t="str">
        <f ca="1">IF(B1579="","",IF(ISERROR(MATCH($J1579,[3]SorP!$B$1:$B$6230,0)),"",INDIRECT("'SorP'!$A$"&amp;MATCH($J1579,[3]SorP!$B$1:$B$6230,0))))</f>
        <v/>
      </c>
      <c r="U1579" s="207"/>
      <c r="V1579" s="208" t="e">
        <f>IF(C1579="",NA(),IF(OR(C1579="Smelter not listed",C1579="Smelter not yet identified"),MATCH($B1579&amp;$D1579,'[3]Smelter Look-up'!$J:$J,0),MATCH($B1579&amp;$C1579,'[3]Smelter Look-up'!$J:$J,0)))</f>
        <v>#N/A</v>
      </c>
      <c r="X1579" s="83">
        <f t="shared" si="73"/>
        <v>0</v>
      </c>
      <c r="AB1579" s="84" t="str">
        <f t="shared" si="74"/>
        <v/>
      </c>
    </row>
    <row r="1580" spans="1:28" s="83" customFormat="1" ht="20.25" customHeight="1">
      <c r="A1580" s="206"/>
      <c r="B1580" s="198" t="s">
        <v>236</v>
      </c>
      <c r="C1580" s="199" t="s">
        <v>236</v>
      </c>
      <c r="D1580" s="200"/>
      <c r="E1580" s="198" t="s">
        <v>236</v>
      </c>
      <c r="F1580" s="198" t="s">
        <v>236</v>
      </c>
      <c r="G1580" s="198" t="s">
        <v>236</v>
      </c>
      <c r="H1580" s="201" t="s">
        <v>236</v>
      </c>
      <c r="I1580" s="202" t="s">
        <v>236</v>
      </c>
      <c r="J1580" s="202" t="s">
        <v>236</v>
      </c>
      <c r="K1580" s="203"/>
      <c r="L1580" s="203"/>
      <c r="M1580" s="203"/>
      <c r="N1580" s="203"/>
      <c r="O1580" s="203"/>
      <c r="P1580" s="204"/>
      <c r="Q1580" s="205"/>
      <c r="R1580" s="198" t="s">
        <v>236</v>
      </c>
      <c r="S1580" s="206" t="str">
        <f t="shared" ca="1" si="75"/>
        <v/>
      </c>
      <c r="T1580" s="206" t="str">
        <f ca="1">IF(B1580="","",IF(ISERROR(MATCH($J1580,[3]SorP!$B$1:$B$6230,0)),"",INDIRECT("'SorP'!$A$"&amp;MATCH($J1580,[3]SorP!$B$1:$B$6230,0))))</f>
        <v/>
      </c>
      <c r="U1580" s="207"/>
      <c r="V1580" s="208" t="e">
        <f>IF(C1580="",NA(),IF(OR(C1580="Smelter not listed",C1580="Smelter not yet identified"),MATCH($B1580&amp;$D1580,'[3]Smelter Look-up'!$J:$J,0),MATCH($B1580&amp;$C1580,'[3]Smelter Look-up'!$J:$J,0)))</f>
        <v>#N/A</v>
      </c>
      <c r="X1580" s="83">
        <f t="shared" si="73"/>
        <v>0</v>
      </c>
      <c r="AB1580" s="84" t="str">
        <f t="shared" si="74"/>
        <v/>
      </c>
    </row>
    <row r="1581" spans="1:28" s="83" customFormat="1" ht="20.25" customHeight="1">
      <c r="A1581" s="206"/>
      <c r="B1581" s="198" t="s">
        <v>236</v>
      </c>
      <c r="C1581" s="199" t="s">
        <v>236</v>
      </c>
      <c r="D1581" s="200"/>
      <c r="E1581" s="198" t="s">
        <v>236</v>
      </c>
      <c r="F1581" s="198" t="s">
        <v>236</v>
      </c>
      <c r="G1581" s="198" t="s">
        <v>236</v>
      </c>
      <c r="H1581" s="201" t="s">
        <v>236</v>
      </c>
      <c r="I1581" s="202" t="s">
        <v>236</v>
      </c>
      <c r="J1581" s="202" t="s">
        <v>236</v>
      </c>
      <c r="K1581" s="203"/>
      <c r="L1581" s="203"/>
      <c r="M1581" s="203"/>
      <c r="N1581" s="203"/>
      <c r="O1581" s="203"/>
      <c r="P1581" s="204"/>
      <c r="Q1581" s="205"/>
      <c r="R1581" s="198" t="s">
        <v>236</v>
      </c>
      <c r="S1581" s="206" t="str">
        <f t="shared" ca="1" si="75"/>
        <v/>
      </c>
      <c r="T1581" s="206" t="str">
        <f ca="1">IF(B1581="","",IF(ISERROR(MATCH($J1581,[3]SorP!$B$1:$B$6230,0)),"",INDIRECT("'SorP'!$A$"&amp;MATCH($J1581,[3]SorP!$B$1:$B$6230,0))))</f>
        <v/>
      </c>
      <c r="U1581" s="207"/>
      <c r="V1581" s="208" t="e">
        <f>IF(C1581="",NA(),IF(OR(C1581="Smelter not listed",C1581="Smelter not yet identified"),MATCH($B1581&amp;$D1581,'[3]Smelter Look-up'!$J:$J,0),MATCH($B1581&amp;$C1581,'[3]Smelter Look-up'!$J:$J,0)))</f>
        <v>#N/A</v>
      </c>
      <c r="X1581" s="83">
        <f t="shared" si="73"/>
        <v>0</v>
      </c>
      <c r="AB1581" s="84" t="str">
        <f t="shared" si="74"/>
        <v/>
      </c>
    </row>
    <row r="1582" spans="1:28" s="83" customFormat="1" ht="20.25" customHeight="1">
      <c r="A1582" s="206"/>
      <c r="B1582" s="198" t="s">
        <v>236</v>
      </c>
      <c r="C1582" s="199" t="s">
        <v>236</v>
      </c>
      <c r="D1582" s="200"/>
      <c r="E1582" s="198" t="s">
        <v>236</v>
      </c>
      <c r="F1582" s="198" t="s">
        <v>236</v>
      </c>
      <c r="G1582" s="198" t="s">
        <v>236</v>
      </c>
      <c r="H1582" s="201" t="s">
        <v>236</v>
      </c>
      <c r="I1582" s="202" t="s">
        <v>236</v>
      </c>
      <c r="J1582" s="202" t="s">
        <v>236</v>
      </c>
      <c r="K1582" s="203"/>
      <c r="L1582" s="203"/>
      <c r="M1582" s="203"/>
      <c r="N1582" s="203"/>
      <c r="O1582" s="203"/>
      <c r="P1582" s="204"/>
      <c r="Q1582" s="205"/>
      <c r="R1582" s="198" t="s">
        <v>236</v>
      </c>
      <c r="S1582" s="206" t="str">
        <f t="shared" ca="1" si="75"/>
        <v/>
      </c>
      <c r="T1582" s="206" t="str">
        <f ca="1">IF(B1582="","",IF(ISERROR(MATCH($J1582,[3]SorP!$B$1:$B$6230,0)),"",INDIRECT("'SorP'!$A$"&amp;MATCH($J1582,[3]SorP!$B$1:$B$6230,0))))</f>
        <v/>
      </c>
      <c r="U1582" s="207"/>
      <c r="V1582" s="208" t="e">
        <f>IF(C1582="",NA(),IF(OR(C1582="Smelter not listed",C1582="Smelter not yet identified"),MATCH($B1582&amp;$D1582,'[3]Smelter Look-up'!$J:$J,0),MATCH($B1582&amp;$C1582,'[3]Smelter Look-up'!$J:$J,0)))</f>
        <v>#N/A</v>
      </c>
      <c r="X1582" s="83">
        <f t="shared" si="73"/>
        <v>0</v>
      </c>
      <c r="AB1582" s="84" t="str">
        <f t="shared" si="74"/>
        <v/>
      </c>
    </row>
    <row r="1583" spans="1:28" s="83" customFormat="1" ht="20.25" customHeight="1">
      <c r="A1583" s="206"/>
      <c r="B1583" s="198" t="s">
        <v>236</v>
      </c>
      <c r="C1583" s="199" t="s">
        <v>236</v>
      </c>
      <c r="D1583" s="200"/>
      <c r="E1583" s="198" t="s">
        <v>236</v>
      </c>
      <c r="F1583" s="198" t="s">
        <v>236</v>
      </c>
      <c r="G1583" s="198" t="s">
        <v>236</v>
      </c>
      <c r="H1583" s="201" t="s">
        <v>236</v>
      </c>
      <c r="I1583" s="202" t="s">
        <v>236</v>
      </c>
      <c r="J1583" s="202" t="s">
        <v>236</v>
      </c>
      <c r="K1583" s="203"/>
      <c r="L1583" s="203"/>
      <c r="M1583" s="203"/>
      <c r="N1583" s="203"/>
      <c r="O1583" s="203"/>
      <c r="P1583" s="204"/>
      <c r="Q1583" s="205"/>
      <c r="R1583" s="198" t="s">
        <v>236</v>
      </c>
      <c r="S1583" s="206" t="str">
        <f t="shared" ca="1" si="75"/>
        <v/>
      </c>
      <c r="T1583" s="206" t="str">
        <f ca="1">IF(B1583="","",IF(ISERROR(MATCH($J1583,[3]SorP!$B$1:$B$6230,0)),"",INDIRECT("'SorP'!$A$"&amp;MATCH($J1583,[3]SorP!$B$1:$B$6230,0))))</f>
        <v/>
      </c>
      <c r="U1583" s="207"/>
      <c r="V1583" s="208" t="e">
        <f>IF(C1583="",NA(),IF(OR(C1583="Smelter not listed",C1583="Smelter not yet identified"),MATCH($B1583&amp;$D1583,'[3]Smelter Look-up'!$J:$J,0),MATCH($B1583&amp;$C1583,'[3]Smelter Look-up'!$J:$J,0)))</f>
        <v>#N/A</v>
      </c>
      <c r="X1583" s="83">
        <f t="shared" si="73"/>
        <v>0</v>
      </c>
      <c r="AB1583" s="84" t="str">
        <f t="shared" si="74"/>
        <v/>
      </c>
    </row>
    <row r="1584" spans="1:28" s="83" customFormat="1" ht="20.25" customHeight="1">
      <c r="A1584" s="206"/>
      <c r="B1584" s="198" t="s">
        <v>236</v>
      </c>
      <c r="C1584" s="199" t="s">
        <v>236</v>
      </c>
      <c r="D1584" s="200"/>
      <c r="E1584" s="198" t="s">
        <v>236</v>
      </c>
      <c r="F1584" s="198" t="s">
        <v>236</v>
      </c>
      <c r="G1584" s="198" t="s">
        <v>236</v>
      </c>
      <c r="H1584" s="201" t="s">
        <v>236</v>
      </c>
      <c r="I1584" s="202" t="s">
        <v>236</v>
      </c>
      <c r="J1584" s="202" t="s">
        <v>236</v>
      </c>
      <c r="K1584" s="203"/>
      <c r="L1584" s="203"/>
      <c r="M1584" s="203"/>
      <c r="N1584" s="203"/>
      <c r="O1584" s="203"/>
      <c r="P1584" s="204"/>
      <c r="Q1584" s="205"/>
      <c r="R1584" s="198" t="s">
        <v>236</v>
      </c>
      <c r="S1584" s="206" t="str">
        <f t="shared" ca="1" si="75"/>
        <v/>
      </c>
      <c r="T1584" s="206" t="str">
        <f ca="1">IF(B1584="","",IF(ISERROR(MATCH($J1584,[3]SorP!$B$1:$B$6230,0)),"",INDIRECT("'SorP'!$A$"&amp;MATCH($J1584,[3]SorP!$B$1:$B$6230,0))))</f>
        <v/>
      </c>
      <c r="U1584" s="207"/>
      <c r="V1584" s="208" t="e">
        <f>IF(C1584="",NA(),IF(OR(C1584="Smelter not listed",C1584="Smelter not yet identified"),MATCH($B1584&amp;$D1584,'[3]Smelter Look-up'!$J:$J,0),MATCH($B1584&amp;$C1584,'[3]Smelter Look-up'!$J:$J,0)))</f>
        <v>#N/A</v>
      </c>
      <c r="X1584" s="83">
        <f t="shared" si="73"/>
        <v>0</v>
      </c>
      <c r="AB1584" s="84" t="str">
        <f t="shared" si="74"/>
        <v/>
      </c>
    </row>
    <row r="1585" spans="1:28" s="83" customFormat="1" ht="20.25" customHeight="1">
      <c r="A1585" s="206"/>
      <c r="B1585" s="198" t="s">
        <v>236</v>
      </c>
      <c r="C1585" s="199" t="s">
        <v>236</v>
      </c>
      <c r="D1585" s="200"/>
      <c r="E1585" s="198" t="s">
        <v>236</v>
      </c>
      <c r="F1585" s="198" t="s">
        <v>236</v>
      </c>
      <c r="G1585" s="198" t="s">
        <v>236</v>
      </c>
      <c r="H1585" s="201" t="s">
        <v>236</v>
      </c>
      <c r="I1585" s="202" t="s">
        <v>236</v>
      </c>
      <c r="J1585" s="202" t="s">
        <v>236</v>
      </c>
      <c r="K1585" s="203"/>
      <c r="L1585" s="203"/>
      <c r="M1585" s="203"/>
      <c r="N1585" s="203"/>
      <c r="O1585" s="203"/>
      <c r="P1585" s="204"/>
      <c r="Q1585" s="205"/>
      <c r="R1585" s="198" t="s">
        <v>236</v>
      </c>
      <c r="S1585" s="206" t="str">
        <f t="shared" ca="1" si="75"/>
        <v/>
      </c>
      <c r="T1585" s="206" t="str">
        <f ca="1">IF(B1585="","",IF(ISERROR(MATCH($J1585,[3]SorP!$B$1:$B$6230,0)),"",INDIRECT("'SorP'!$A$"&amp;MATCH($J1585,[3]SorP!$B$1:$B$6230,0))))</f>
        <v/>
      </c>
      <c r="U1585" s="207"/>
      <c r="V1585" s="208" t="e">
        <f>IF(C1585="",NA(),IF(OR(C1585="Smelter not listed",C1585="Smelter not yet identified"),MATCH($B1585&amp;$D1585,'[3]Smelter Look-up'!$J:$J,0),MATCH($B1585&amp;$C1585,'[3]Smelter Look-up'!$J:$J,0)))</f>
        <v>#N/A</v>
      </c>
      <c r="X1585" s="83">
        <f t="shared" si="73"/>
        <v>0</v>
      </c>
      <c r="AB1585" s="84" t="str">
        <f t="shared" si="74"/>
        <v/>
      </c>
    </row>
    <row r="1586" spans="1:28" s="83" customFormat="1" ht="20.25" customHeight="1">
      <c r="A1586" s="206"/>
      <c r="B1586" s="198" t="s">
        <v>236</v>
      </c>
      <c r="C1586" s="199" t="s">
        <v>236</v>
      </c>
      <c r="D1586" s="200"/>
      <c r="E1586" s="198" t="s">
        <v>236</v>
      </c>
      <c r="F1586" s="198" t="s">
        <v>236</v>
      </c>
      <c r="G1586" s="198" t="s">
        <v>236</v>
      </c>
      <c r="H1586" s="201" t="s">
        <v>236</v>
      </c>
      <c r="I1586" s="202" t="s">
        <v>236</v>
      </c>
      <c r="J1586" s="202" t="s">
        <v>236</v>
      </c>
      <c r="K1586" s="203"/>
      <c r="L1586" s="203"/>
      <c r="M1586" s="203"/>
      <c r="N1586" s="203"/>
      <c r="O1586" s="203"/>
      <c r="P1586" s="204"/>
      <c r="Q1586" s="205"/>
      <c r="R1586" s="198" t="s">
        <v>236</v>
      </c>
      <c r="S1586" s="206" t="str">
        <f t="shared" ca="1" si="75"/>
        <v/>
      </c>
      <c r="T1586" s="206" t="str">
        <f ca="1">IF(B1586="","",IF(ISERROR(MATCH($J1586,[3]SorP!$B$1:$B$6230,0)),"",INDIRECT("'SorP'!$A$"&amp;MATCH($J1586,[3]SorP!$B$1:$B$6230,0))))</f>
        <v/>
      </c>
      <c r="U1586" s="207"/>
      <c r="V1586" s="208" t="e">
        <f>IF(C1586="",NA(),IF(OR(C1586="Smelter not listed",C1586="Smelter not yet identified"),MATCH($B1586&amp;$D1586,'[3]Smelter Look-up'!$J:$J,0),MATCH($B1586&amp;$C1586,'[3]Smelter Look-up'!$J:$J,0)))</f>
        <v>#N/A</v>
      </c>
      <c r="X1586" s="83">
        <f t="shared" si="73"/>
        <v>0</v>
      </c>
      <c r="AB1586" s="84" t="str">
        <f t="shared" si="74"/>
        <v/>
      </c>
    </row>
    <row r="1587" spans="1:28" s="83" customFormat="1" ht="20.25" customHeight="1">
      <c r="A1587" s="206"/>
      <c r="B1587" s="198" t="s">
        <v>236</v>
      </c>
      <c r="C1587" s="199" t="s">
        <v>236</v>
      </c>
      <c r="D1587" s="200"/>
      <c r="E1587" s="198" t="s">
        <v>236</v>
      </c>
      <c r="F1587" s="198" t="s">
        <v>236</v>
      </c>
      <c r="G1587" s="198" t="s">
        <v>236</v>
      </c>
      <c r="H1587" s="201" t="s">
        <v>236</v>
      </c>
      <c r="I1587" s="202" t="s">
        <v>236</v>
      </c>
      <c r="J1587" s="202" t="s">
        <v>236</v>
      </c>
      <c r="K1587" s="203"/>
      <c r="L1587" s="203"/>
      <c r="M1587" s="203"/>
      <c r="N1587" s="203"/>
      <c r="O1587" s="203"/>
      <c r="P1587" s="204"/>
      <c r="Q1587" s="205"/>
      <c r="R1587" s="198" t="s">
        <v>236</v>
      </c>
      <c r="S1587" s="206" t="str">
        <f t="shared" ca="1" si="75"/>
        <v/>
      </c>
      <c r="T1587" s="206" t="str">
        <f ca="1">IF(B1587="","",IF(ISERROR(MATCH($J1587,[3]SorP!$B$1:$B$6230,0)),"",INDIRECT("'SorP'!$A$"&amp;MATCH($J1587,[3]SorP!$B$1:$B$6230,0))))</f>
        <v/>
      </c>
      <c r="U1587" s="207"/>
      <c r="V1587" s="208" t="e">
        <f>IF(C1587="",NA(),IF(OR(C1587="Smelter not listed",C1587="Smelter not yet identified"),MATCH($B1587&amp;$D1587,'[3]Smelter Look-up'!$J:$J,0),MATCH($B1587&amp;$C1587,'[3]Smelter Look-up'!$J:$J,0)))</f>
        <v>#N/A</v>
      </c>
      <c r="X1587" s="83">
        <f t="shared" si="73"/>
        <v>0</v>
      </c>
      <c r="AB1587" s="84" t="str">
        <f t="shared" si="74"/>
        <v/>
      </c>
    </row>
    <row r="1588" spans="1:28" s="83" customFormat="1" ht="20.25" customHeight="1">
      <c r="A1588" s="206"/>
      <c r="B1588" s="198" t="s">
        <v>236</v>
      </c>
      <c r="C1588" s="199" t="s">
        <v>236</v>
      </c>
      <c r="D1588" s="200"/>
      <c r="E1588" s="198" t="s">
        <v>236</v>
      </c>
      <c r="F1588" s="198" t="s">
        <v>236</v>
      </c>
      <c r="G1588" s="198" t="s">
        <v>236</v>
      </c>
      <c r="H1588" s="201" t="s">
        <v>236</v>
      </c>
      <c r="I1588" s="202" t="s">
        <v>236</v>
      </c>
      <c r="J1588" s="202" t="s">
        <v>236</v>
      </c>
      <c r="K1588" s="203"/>
      <c r="L1588" s="203"/>
      <c r="M1588" s="203"/>
      <c r="N1588" s="203"/>
      <c r="O1588" s="203"/>
      <c r="P1588" s="204"/>
      <c r="Q1588" s="205"/>
      <c r="R1588" s="198" t="s">
        <v>236</v>
      </c>
      <c r="S1588" s="206" t="str">
        <f t="shared" ca="1" si="75"/>
        <v/>
      </c>
      <c r="T1588" s="206" t="str">
        <f ca="1">IF(B1588="","",IF(ISERROR(MATCH($J1588,[3]SorP!$B$1:$B$6230,0)),"",INDIRECT("'SorP'!$A$"&amp;MATCH($J1588,[3]SorP!$B$1:$B$6230,0))))</f>
        <v/>
      </c>
      <c r="U1588" s="207"/>
      <c r="V1588" s="208" t="e">
        <f>IF(C1588="",NA(),IF(OR(C1588="Smelter not listed",C1588="Smelter not yet identified"),MATCH($B1588&amp;$D1588,'[3]Smelter Look-up'!$J:$J,0),MATCH($B1588&amp;$C1588,'[3]Smelter Look-up'!$J:$J,0)))</f>
        <v>#N/A</v>
      </c>
      <c r="X1588" s="83">
        <f t="shared" si="73"/>
        <v>0</v>
      </c>
      <c r="AB1588" s="84" t="str">
        <f t="shared" si="74"/>
        <v/>
      </c>
    </row>
    <row r="1589" spans="1:28" s="83" customFormat="1" ht="20.25" customHeight="1">
      <c r="A1589" s="206"/>
      <c r="B1589" s="198" t="s">
        <v>236</v>
      </c>
      <c r="C1589" s="199" t="s">
        <v>236</v>
      </c>
      <c r="D1589" s="200"/>
      <c r="E1589" s="198" t="s">
        <v>236</v>
      </c>
      <c r="F1589" s="198" t="s">
        <v>236</v>
      </c>
      <c r="G1589" s="198" t="s">
        <v>236</v>
      </c>
      <c r="H1589" s="201" t="s">
        <v>236</v>
      </c>
      <c r="I1589" s="202" t="s">
        <v>236</v>
      </c>
      <c r="J1589" s="202" t="s">
        <v>236</v>
      </c>
      <c r="K1589" s="203"/>
      <c r="L1589" s="203"/>
      <c r="M1589" s="203"/>
      <c r="N1589" s="203"/>
      <c r="O1589" s="203"/>
      <c r="P1589" s="204"/>
      <c r="Q1589" s="205"/>
      <c r="R1589" s="198" t="s">
        <v>236</v>
      </c>
      <c r="S1589" s="206" t="str">
        <f t="shared" ca="1" si="75"/>
        <v/>
      </c>
      <c r="T1589" s="206" t="str">
        <f ca="1">IF(B1589="","",IF(ISERROR(MATCH($J1589,[3]SorP!$B$1:$B$6230,0)),"",INDIRECT("'SorP'!$A$"&amp;MATCH($J1589,[3]SorP!$B$1:$B$6230,0))))</f>
        <v/>
      </c>
      <c r="U1589" s="207"/>
      <c r="V1589" s="208" t="e">
        <f>IF(C1589="",NA(),IF(OR(C1589="Smelter not listed",C1589="Smelter not yet identified"),MATCH($B1589&amp;$D1589,'[3]Smelter Look-up'!$J:$J,0),MATCH($B1589&amp;$C1589,'[3]Smelter Look-up'!$J:$J,0)))</f>
        <v>#N/A</v>
      </c>
      <c r="X1589" s="83">
        <f t="shared" si="73"/>
        <v>0</v>
      </c>
      <c r="AB1589" s="84" t="str">
        <f t="shared" si="74"/>
        <v/>
      </c>
    </row>
    <row r="1590" spans="1:28" s="83" customFormat="1" ht="20.25" customHeight="1">
      <c r="A1590" s="206"/>
      <c r="B1590" s="198" t="s">
        <v>236</v>
      </c>
      <c r="C1590" s="199" t="s">
        <v>236</v>
      </c>
      <c r="D1590" s="200"/>
      <c r="E1590" s="198" t="s">
        <v>236</v>
      </c>
      <c r="F1590" s="198" t="s">
        <v>236</v>
      </c>
      <c r="G1590" s="198" t="s">
        <v>236</v>
      </c>
      <c r="H1590" s="201" t="s">
        <v>236</v>
      </c>
      <c r="I1590" s="202" t="s">
        <v>236</v>
      </c>
      <c r="J1590" s="202" t="s">
        <v>236</v>
      </c>
      <c r="K1590" s="203"/>
      <c r="L1590" s="203"/>
      <c r="M1590" s="203"/>
      <c r="N1590" s="203"/>
      <c r="O1590" s="203"/>
      <c r="P1590" s="204"/>
      <c r="Q1590" s="205"/>
      <c r="R1590" s="198" t="s">
        <v>236</v>
      </c>
      <c r="S1590" s="206" t="str">
        <f t="shared" ca="1" si="75"/>
        <v/>
      </c>
      <c r="T1590" s="206" t="str">
        <f ca="1">IF(B1590="","",IF(ISERROR(MATCH($J1590,[3]SorP!$B$1:$B$6230,0)),"",INDIRECT("'SorP'!$A$"&amp;MATCH($J1590,[3]SorP!$B$1:$B$6230,0))))</f>
        <v/>
      </c>
      <c r="U1590" s="207"/>
      <c r="V1590" s="208" t="e">
        <f>IF(C1590="",NA(),IF(OR(C1590="Smelter not listed",C1590="Smelter not yet identified"),MATCH($B1590&amp;$D1590,'[3]Smelter Look-up'!$J:$J,0),MATCH($B1590&amp;$C1590,'[3]Smelter Look-up'!$J:$J,0)))</f>
        <v>#N/A</v>
      </c>
      <c r="X1590" s="83">
        <f t="shared" si="73"/>
        <v>0</v>
      </c>
      <c r="AB1590" s="84" t="str">
        <f t="shared" si="74"/>
        <v/>
      </c>
    </row>
    <row r="1591" spans="1:28" s="83" customFormat="1" ht="20.25" customHeight="1">
      <c r="A1591" s="206"/>
      <c r="B1591" s="198" t="s">
        <v>236</v>
      </c>
      <c r="C1591" s="199" t="s">
        <v>236</v>
      </c>
      <c r="D1591" s="200"/>
      <c r="E1591" s="198" t="s">
        <v>236</v>
      </c>
      <c r="F1591" s="198" t="s">
        <v>236</v>
      </c>
      <c r="G1591" s="198" t="s">
        <v>236</v>
      </c>
      <c r="H1591" s="201" t="s">
        <v>236</v>
      </c>
      <c r="I1591" s="202" t="s">
        <v>236</v>
      </c>
      <c r="J1591" s="202" t="s">
        <v>236</v>
      </c>
      <c r="K1591" s="203"/>
      <c r="L1591" s="203"/>
      <c r="M1591" s="203"/>
      <c r="N1591" s="203"/>
      <c r="O1591" s="203"/>
      <c r="P1591" s="204"/>
      <c r="Q1591" s="205"/>
      <c r="R1591" s="198" t="s">
        <v>236</v>
      </c>
      <c r="S1591" s="206" t="str">
        <f t="shared" ca="1" si="75"/>
        <v/>
      </c>
      <c r="T1591" s="206" t="str">
        <f ca="1">IF(B1591="","",IF(ISERROR(MATCH($J1591,[3]SorP!$B$1:$B$6230,0)),"",INDIRECT("'SorP'!$A$"&amp;MATCH($J1591,[3]SorP!$B$1:$B$6230,0))))</f>
        <v/>
      </c>
      <c r="U1591" s="207"/>
      <c r="V1591" s="208" t="e">
        <f>IF(C1591="",NA(),IF(OR(C1591="Smelter not listed",C1591="Smelter not yet identified"),MATCH($B1591&amp;$D1591,'[3]Smelter Look-up'!$J:$J,0),MATCH($B1591&amp;$C1591,'[3]Smelter Look-up'!$J:$J,0)))</f>
        <v>#N/A</v>
      </c>
      <c r="X1591" s="83">
        <f t="shared" si="73"/>
        <v>0</v>
      </c>
      <c r="AB1591" s="84" t="str">
        <f t="shared" si="74"/>
        <v/>
      </c>
    </row>
    <row r="1592" spans="1:28" s="83" customFormat="1" ht="20.25" customHeight="1">
      <c r="A1592" s="206"/>
      <c r="B1592" s="198" t="s">
        <v>236</v>
      </c>
      <c r="C1592" s="199" t="s">
        <v>236</v>
      </c>
      <c r="D1592" s="200"/>
      <c r="E1592" s="198" t="s">
        <v>236</v>
      </c>
      <c r="F1592" s="198" t="s">
        <v>236</v>
      </c>
      <c r="G1592" s="198" t="s">
        <v>236</v>
      </c>
      <c r="H1592" s="201" t="s">
        <v>236</v>
      </c>
      <c r="I1592" s="202" t="s">
        <v>236</v>
      </c>
      <c r="J1592" s="202" t="s">
        <v>236</v>
      </c>
      <c r="K1592" s="203"/>
      <c r="L1592" s="203"/>
      <c r="M1592" s="203"/>
      <c r="N1592" s="203"/>
      <c r="O1592" s="203"/>
      <c r="P1592" s="204"/>
      <c r="Q1592" s="205"/>
      <c r="R1592" s="198" t="s">
        <v>236</v>
      </c>
      <c r="S1592" s="206" t="str">
        <f t="shared" ca="1" si="75"/>
        <v/>
      </c>
      <c r="T1592" s="206" t="str">
        <f ca="1">IF(B1592="","",IF(ISERROR(MATCH($J1592,[3]SorP!$B$1:$B$6230,0)),"",INDIRECT("'SorP'!$A$"&amp;MATCH($J1592,[3]SorP!$B$1:$B$6230,0))))</f>
        <v/>
      </c>
      <c r="U1592" s="207"/>
      <c r="V1592" s="208" t="e">
        <f>IF(C1592="",NA(),IF(OR(C1592="Smelter not listed",C1592="Smelter not yet identified"),MATCH($B1592&amp;$D1592,'[3]Smelter Look-up'!$J:$J,0),MATCH($B1592&amp;$C1592,'[3]Smelter Look-up'!$J:$J,0)))</f>
        <v>#N/A</v>
      </c>
      <c r="X1592" s="83">
        <f t="shared" si="73"/>
        <v>0</v>
      </c>
      <c r="AB1592" s="84" t="str">
        <f t="shared" si="74"/>
        <v/>
      </c>
    </row>
    <row r="1593" spans="1:28" s="83" customFormat="1" ht="20.25" customHeight="1">
      <c r="A1593" s="206"/>
      <c r="B1593" s="198" t="s">
        <v>236</v>
      </c>
      <c r="C1593" s="199" t="s">
        <v>236</v>
      </c>
      <c r="D1593" s="200"/>
      <c r="E1593" s="198" t="s">
        <v>236</v>
      </c>
      <c r="F1593" s="198" t="s">
        <v>236</v>
      </c>
      <c r="G1593" s="198" t="s">
        <v>236</v>
      </c>
      <c r="H1593" s="201" t="s">
        <v>236</v>
      </c>
      <c r="I1593" s="202" t="s">
        <v>236</v>
      </c>
      <c r="J1593" s="202" t="s">
        <v>236</v>
      </c>
      <c r="K1593" s="203"/>
      <c r="L1593" s="203"/>
      <c r="M1593" s="203"/>
      <c r="N1593" s="203"/>
      <c r="O1593" s="203"/>
      <c r="P1593" s="204"/>
      <c r="Q1593" s="205"/>
      <c r="R1593" s="198" t="s">
        <v>236</v>
      </c>
      <c r="S1593" s="206" t="str">
        <f t="shared" ca="1" si="75"/>
        <v/>
      </c>
      <c r="T1593" s="206" t="str">
        <f ca="1">IF(B1593="","",IF(ISERROR(MATCH($J1593,[3]SorP!$B$1:$B$6230,0)),"",INDIRECT("'SorP'!$A$"&amp;MATCH($J1593,[3]SorP!$B$1:$B$6230,0))))</f>
        <v/>
      </c>
      <c r="U1593" s="207"/>
      <c r="V1593" s="208" t="e">
        <f>IF(C1593="",NA(),IF(OR(C1593="Smelter not listed",C1593="Smelter not yet identified"),MATCH($B1593&amp;$D1593,'[3]Smelter Look-up'!$J:$J,0),MATCH($B1593&amp;$C1593,'[3]Smelter Look-up'!$J:$J,0)))</f>
        <v>#N/A</v>
      </c>
      <c r="X1593" s="83">
        <f t="shared" si="73"/>
        <v>0</v>
      </c>
      <c r="AB1593" s="84" t="str">
        <f t="shared" si="74"/>
        <v/>
      </c>
    </row>
    <row r="1594" spans="1:28" s="83" customFormat="1" ht="20.25" customHeight="1">
      <c r="A1594" s="206"/>
      <c r="B1594" s="198" t="s">
        <v>236</v>
      </c>
      <c r="C1594" s="199" t="s">
        <v>236</v>
      </c>
      <c r="D1594" s="200"/>
      <c r="E1594" s="198" t="s">
        <v>236</v>
      </c>
      <c r="F1594" s="198" t="s">
        <v>236</v>
      </c>
      <c r="G1594" s="198" t="s">
        <v>236</v>
      </c>
      <c r="H1594" s="201" t="s">
        <v>236</v>
      </c>
      <c r="I1594" s="202" t="s">
        <v>236</v>
      </c>
      <c r="J1594" s="202" t="s">
        <v>236</v>
      </c>
      <c r="K1594" s="203"/>
      <c r="L1594" s="203"/>
      <c r="M1594" s="203"/>
      <c r="N1594" s="203"/>
      <c r="O1594" s="203"/>
      <c r="P1594" s="204"/>
      <c r="Q1594" s="205"/>
      <c r="R1594" s="198" t="s">
        <v>236</v>
      </c>
      <c r="S1594" s="206" t="str">
        <f t="shared" ca="1" si="75"/>
        <v/>
      </c>
      <c r="T1594" s="206" t="str">
        <f ca="1">IF(B1594="","",IF(ISERROR(MATCH($J1594,[3]SorP!$B$1:$B$6230,0)),"",INDIRECT("'SorP'!$A$"&amp;MATCH($J1594,[3]SorP!$B$1:$B$6230,0))))</f>
        <v/>
      </c>
      <c r="U1594" s="207"/>
      <c r="V1594" s="208" t="e">
        <f>IF(C1594="",NA(),IF(OR(C1594="Smelter not listed",C1594="Smelter not yet identified"),MATCH($B1594&amp;$D1594,'[3]Smelter Look-up'!$J:$J,0),MATCH($B1594&amp;$C1594,'[3]Smelter Look-up'!$J:$J,0)))</f>
        <v>#N/A</v>
      </c>
      <c r="X1594" s="83">
        <f t="shared" si="73"/>
        <v>0</v>
      </c>
      <c r="AB1594" s="84" t="str">
        <f t="shared" si="74"/>
        <v/>
      </c>
    </row>
    <row r="1595" spans="1:28" s="83" customFormat="1" ht="20.25" customHeight="1">
      <c r="A1595" s="206"/>
      <c r="B1595" s="198" t="s">
        <v>236</v>
      </c>
      <c r="C1595" s="199" t="s">
        <v>236</v>
      </c>
      <c r="D1595" s="200"/>
      <c r="E1595" s="198" t="s">
        <v>236</v>
      </c>
      <c r="F1595" s="198" t="s">
        <v>236</v>
      </c>
      <c r="G1595" s="198" t="s">
        <v>236</v>
      </c>
      <c r="H1595" s="201" t="s">
        <v>236</v>
      </c>
      <c r="I1595" s="202" t="s">
        <v>236</v>
      </c>
      <c r="J1595" s="202" t="s">
        <v>236</v>
      </c>
      <c r="K1595" s="203"/>
      <c r="L1595" s="203"/>
      <c r="M1595" s="203"/>
      <c r="N1595" s="203"/>
      <c r="O1595" s="203"/>
      <c r="P1595" s="204"/>
      <c r="Q1595" s="205"/>
      <c r="R1595" s="198" t="s">
        <v>236</v>
      </c>
      <c r="S1595" s="206" t="str">
        <f t="shared" ca="1" si="75"/>
        <v/>
      </c>
      <c r="T1595" s="206" t="str">
        <f ca="1">IF(B1595="","",IF(ISERROR(MATCH($J1595,[3]SorP!$B$1:$B$6230,0)),"",INDIRECT("'SorP'!$A$"&amp;MATCH($J1595,[3]SorP!$B$1:$B$6230,0))))</f>
        <v/>
      </c>
      <c r="U1595" s="207"/>
      <c r="V1595" s="208" t="e">
        <f>IF(C1595="",NA(),IF(OR(C1595="Smelter not listed",C1595="Smelter not yet identified"),MATCH($B1595&amp;$D1595,'[3]Smelter Look-up'!$J:$J,0),MATCH($B1595&amp;$C1595,'[3]Smelter Look-up'!$J:$J,0)))</f>
        <v>#N/A</v>
      </c>
      <c r="X1595" s="83">
        <f t="shared" si="73"/>
        <v>0</v>
      </c>
      <c r="AB1595" s="84" t="str">
        <f t="shared" si="74"/>
        <v/>
      </c>
    </row>
    <row r="1596" spans="1:28" s="83" customFormat="1" ht="20.25" customHeight="1">
      <c r="A1596" s="206"/>
      <c r="B1596" s="198" t="s">
        <v>236</v>
      </c>
      <c r="C1596" s="199" t="s">
        <v>236</v>
      </c>
      <c r="D1596" s="200"/>
      <c r="E1596" s="198" t="s">
        <v>236</v>
      </c>
      <c r="F1596" s="198" t="s">
        <v>236</v>
      </c>
      <c r="G1596" s="198" t="s">
        <v>236</v>
      </c>
      <c r="H1596" s="201" t="s">
        <v>236</v>
      </c>
      <c r="I1596" s="202" t="s">
        <v>236</v>
      </c>
      <c r="J1596" s="202" t="s">
        <v>236</v>
      </c>
      <c r="K1596" s="203"/>
      <c r="L1596" s="203"/>
      <c r="M1596" s="203"/>
      <c r="N1596" s="203"/>
      <c r="O1596" s="203"/>
      <c r="P1596" s="204"/>
      <c r="Q1596" s="205"/>
      <c r="R1596" s="198" t="s">
        <v>236</v>
      </c>
      <c r="S1596" s="206" t="str">
        <f t="shared" ca="1" si="75"/>
        <v/>
      </c>
      <c r="T1596" s="206" t="str">
        <f ca="1">IF(B1596="","",IF(ISERROR(MATCH($J1596,[3]SorP!$B$1:$B$6230,0)),"",INDIRECT("'SorP'!$A$"&amp;MATCH($J1596,[3]SorP!$B$1:$B$6230,0))))</f>
        <v/>
      </c>
      <c r="U1596" s="207"/>
      <c r="V1596" s="208" t="e">
        <f>IF(C1596="",NA(),IF(OR(C1596="Smelter not listed",C1596="Smelter not yet identified"),MATCH($B1596&amp;$D1596,'[3]Smelter Look-up'!$J:$J,0),MATCH($B1596&amp;$C1596,'[3]Smelter Look-up'!$J:$J,0)))</f>
        <v>#N/A</v>
      </c>
      <c r="X1596" s="83">
        <f t="shared" si="73"/>
        <v>0</v>
      </c>
      <c r="AB1596" s="84" t="str">
        <f t="shared" si="74"/>
        <v/>
      </c>
    </row>
    <row r="1597" spans="1:28" s="83" customFormat="1" ht="20.25" customHeight="1">
      <c r="A1597" s="206"/>
      <c r="B1597" s="198" t="s">
        <v>236</v>
      </c>
      <c r="C1597" s="199" t="s">
        <v>236</v>
      </c>
      <c r="D1597" s="200"/>
      <c r="E1597" s="198" t="s">
        <v>236</v>
      </c>
      <c r="F1597" s="198" t="s">
        <v>236</v>
      </c>
      <c r="G1597" s="198" t="s">
        <v>236</v>
      </c>
      <c r="H1597" s="201" t="s">
        <v>236</v>
      </c>
      <c r="I1597" s="202" t="s">
        <v>236</v>
      </c>
      <c r="J1597" s="202" t="s">
        <v>236</v>
      </c>
      <c r="K1597" s="203"/>
      <c r="L1597" s="203"/>
      <c r="M1597" s="203"/>
      <c r="N1597" s="203"/>
      <c r="O1597" s="203"/>
      <c r="P1597" s="204"/>
      <c r="Q1597" s="205"/>
      <c r="R1597" s="198" t="s">
        <v>236</v>
      </c>
      <c r="S1597" s="206" t="str">
        <f t="shared" ca="1" si="75"/>
        <v/>
      </c>
      <c r="T1597" s="206" t="str">
        <f ca="1">IF(B1597="","",IF(ISERROR(MATCH($J1597,[3]SorP!$B$1:$B$6230,0)),"",INDIRECT("'SorP'!$A$"&amp;MATCH($J1597,[3]SorP!$B$1:$B$6230,0))))</f>
        <v/>
      </c>
      <c r="U1597" s="207"/>
      <c r="V1597" s="208" t="e">
        <f>IF(C1597="",NA(),IF(OR(C1597="Smelter not listed",C1597="Smelter not yet identified"),MATCH($B1597&amp;$D1597,'[3]Smelter Look-up'!$J:$J,0),MATCH($B1597&amp;$C1597,'[3]Smelter Look-up'!$J:$J,0)))</f>
        <v>#N/A</v>
      </c>
      <c r="X1597" s="83">
        <f t="shared" si="73"/>
        <v>0</v>
      </c>
      <c r="AB1597" s="84" t="str">
        <f t="shared" si="74"/>
        <v/>
      </c>
    </row>
    <row r="1598" spans="1:28" s="83" customFormat="1" ht="20.25" customHeight="1">
      <c r="A1598" s="206"/>
      <c r="B1598" s="198" t="s">
        <v>236</v>
      </c>
      <c r="C1598" s="199" t="s">
        <v>236</v>
      </c>
      <c r="D1598" s="200"/>
      <c r="E1598" s="198" t="s">
        <v>236</v>
      </c>
      <c r="F1598" s="198" t="s">
        <v>236</v>
      </c>
      <c r="G1598" s="198" t="s">
        <v>236</v>
      </c>
      <c r="H1598" s="201" t="s">
        <v>236</v>
      </c>
      <c r="I1598" s="202" t="s">
        <v>236</v>
      </c>
      <c r="J1598" s="202" t="s">
        <v>236</v>
      </c>
      <c r="K1598" s="203"/>
      <c r="L1598" s="203"/>
      <c r="M1598" s="203"/>
      <c r="N1598" s="203"/>
      <c r="O1598" s="203"/>
      <c r="P1598" s="204"/>
      <c r="Q1598" s="205"/>
      <c r="R1598" s="198" t="s">
        <v>236</v>
      </c>
      <c r="S1598" s="206" t="str">
        <f t="shared" ca="1" si="75"/>
        <v/>
      </c>
      <c r="T1598" s="206" t="str">
        <f ca="1">IF(B1598="","",IF(ISERROR(MATCH($J1598,[3]SorP!$B$1:$B$6230,0)),"",INDIRECT("'SorP'!$A$"&amp;MATCH($J1598,[3]SorP!$B$1:$B$6230,0))))</f>
        <v/>
      </c>
      <c r="U1598" s="207"/>
      <c r="V1598" s="208" t="e">
        <f>IF(C1598="",NA(),IF(OR(C1598="Smelter not listed",C1598="Smelter not yet identified"),MATCH($B1598&amp;$D1598,'[3]Smelter Look-up'!$J:$J,0),MATCH($B1598&amp;$C1598,'[3]Smelter Look-up'!$J:$J,0)))</f>
        <v>#N/A</v>
      </c>
      <c r="X1598" s="83">
        <f t="shared" si="73"/>
        <v>0</v>
      </c>
      <c r="AB1598" s="84" t="str">
        <f t="shared" si="74"/>
        <v/>
      </c>
    </row>
    <row r="1599" spans="1:28" s="83" customFormat="1" ht="20.25" customHeight="1">
      <c r="A1599" s="206"/>
      <c r="B1599" s="198" t="s">
        <v>236</v>
      </c>
      <c r="C1599" s="199" t="s">
        <v>236</v>
      </c>
      <c r="D1599" s="200"/>
      <c r="E1599" s="198" t="s">
        <v>236</v>
      </c>
      <c r="F1599" s="198" t="s">
        <v>236</v>
      </c>
      <c r="G1599" s="198" t="s">
        <v>236</v>
      </c>
      <c r="H1599" s="201" t="s">
        <v>236</v>
      </c>
      <c r="I1599" s="202" t="s">
        <v>236</v>
      </c>
      <c r="J1599" s="202" t="s">
        <v>236</v>
      </c>
      <c r="K1599" s="203"/>
      <c r="L1599" s="203"/>
      <c r="M1599" s="203"/>
      <c r="N1599" s="203"/>
      <c r="O1599" s="203"/>
      <c r="P1599" s="204"/>
      <c r="Q1599" s="205"/>
      <c r="R1599" s="198" t="s">
        <v>236</v>
      </c>
      <c r="S1599" s="206" t="str">
        <f t="shared" ca="1" si="75"/>
        <v/>
      </c>
      <c r="T1599" s="206" t="str">
        <f ca="1">IF(B1599="","",IF(ISERROR(MATCH($J1599,[3]SorP!$B$1:$B$6230,0)),"",INDIRECT("'SorP'!$A$"&amp;MATCH($J1599,[3]SorP!$B$1:$B$6230,0))))</f>
        <v/>
      </c>
      <c r="U1599" s="207"/>
      <c r="V1599" s="208" t="e">
        <f>IF(C1599="",NA(),IF(OR(C1599="Smelter not listed",C1599="Smelter not yet identified"),MATCH($B1599&amp;$D1599,'[3]Smelter Look-up'!$J:$J,0),MATCH($B1599&amp;$C1599,'[3]Smelter Look-up'!$J:$J,0)))</f>
        <v>#N/A</v>
      </c>
      <c r="X1599" s="83">
        <f t="shared" si="73"/>
        <v>0</v>
      </c>
      <c r="AB1599" s="84" t="str">
        <f t="shared" si="74"/>
        <v/>
      </c>
    </row>
    <row r="1600" spans="1:28" s="83" customFormat="1" ht="20.25" customHeight="1">
      <c r="A1600" s="206"/>
      <c r="B1600" s="198" t="s">
        <v>236</v>
      </c>
      <c r="C1600" s="199" t="s">
        <v>236</v>
      </c>
      <c r="D1600" s="200"/>
      <c r="E1600" s="198" t="s">
        <v>236</v>
      </c>
      <c r="F1600" s="198" t="s">
        <v>236</v>
      </c>
      <c r="G1600" s="198" t="s">
        <v>236</v>
      </c>
      <c r="H1600" s="201" t="s">
        <v>236</v>
      </c>
      <c r="I1600" s="202" t="s">
        <v>236</v>
      </c>
      <c r="J1600" s="202" t="s">
        <v>236</v>
      </c>
      <c r="K1600" s="203"/>
      <c r="L1600" s="203"/>
      <c r="M1600" s="203"/>
      <c r="N1600" s="203"/>
      <c r="O1600" s="203"/>
      <c r="P1600" s="204"/>
      <c r="Q1600" s="205"/>
      <c r="R1600" s="198" t="s">
        <v>236</v>
      </c>
      <c r="S1600" s="206" t="str">
        <f t="shared" ca="1" si="75"/>
        <v/>
      </c>
      <c r="T1600" s="206" t="str">
        <f ca="1">IF(B1600="","",IF(ISERROR(MATCH($J1600,[3]SorP!$B$1:$B$6230,0)),"",INDIRECT("'SorP'!$A$"&amp;MATCH($J1600,[3]SorP!$B$1:$B$6230,0))))</f>
        <v/>
      </c>
      <c r="U1600" s="207"/>
      <c r="V1600" s="208" t="e">
        <f>IF(C1600="",NA(),IF(OR(C1600="Smelter not listed",C1600="Smelter not yet identified"),MATCH($B1600&amp;$D1600,'[3]Smelter Look-up'!$J:$J,0),MATCH($B1600&amp;$C1600,'[3]Smelter Look-up'!$J:$J,0)))</f>
        <v>#N/A</v>
      </c>
      <c r="X1600" s="83">
        <f t="shared" si="73"/>
        <v>0</v>
      </c>
      <c r="AB1600" s="84" t="str">
        <f t="shared" si="74"/>
        <v/>
      </c>
    </row>
    <row r="1601" spans="1:28" s="83" customFormat="1" ht="20.25" customHeight="1">
      <c r="A1601" s="206"/>
      <c r="B1601" s="198" t="s">
        <v>236</v>
      </c>
      <c r="C1601" s="199" t="s">
        <v>236</v>
      </c>
      <c r="D1601" s="200"/>
      <c r="E1601" s="198" t="s">
        <v>236</v>
      </c>
      <c r="F1601" s="198" t="s">
        <v>236</v>
      </c>
      <c r="G1601" s="198" t="s">
        <v>236</v>
      </c>
      <c r="H1601" s="201" t="s">
        <v>236</v>
      </c>
      <c r="I1601" s="202" t="s">
        <v>236</v>
      </c>
      <c r="J1601" s="202" t="s">
        <v>236</v>
      </c>
      <c r="K1601" s="203"/>
      <c r="L1601" s="203"/>
      <c r="M1601" s="203"/>
      <c r="N1601" s="203"/>
      <c r="O1601" s="203"/>
      <c r="P1601" s="204"/>
      <c r="Q1601" s="205"/>
      <c r="R1601" s="198" t="s">
        <v>236</v>
      </c>
      <c r="S1601" s="206" t="str">
        <f t="shared" ca="1" si="75"/>
        <v/>
      </c>
      <c r="T1601" s="206" t="str">
        <f ca="1">IF(B1601="","",IF(ISERROR(MATCH($J1601,[3]SorP!$B$1:$B$6230,0)),"",INDIRECT("'SorP'!$A$"&amp;MATCH($J1601,[3]SorP!$B$1:$B$6230,0))))</f>
        <v/>
      </c>
      <c r="U1601" s="207"/>
      <c r="V1601" s="208" t="e">
        <f>IF(C1601="",NA(),IF(OR(C1601="Smelter not listed",C1601="Smelter not yet identified"),MATCH($B1601&amp;$D1601,'[3]Smelter Look-up'!$J:$J,0),MATCH($B1601&amp;$C1601,'[3]Smelter Look-up'!$J:$J,0)))</f>
        <v>#N/A</v>
      </c>
      <c r="X1601" s="83">
        <f t="shared" si="73"/>
        <v>0</v>
      </c>
      <c r="AB1601" s="84" t="str">
        <f t="shared" si="74"/>
        <v/>
      </c>
    </row>
    <row r="1602" spans="1:28" s="83" customFormat="1" ht="20.25" customHeight="1">
      <c r="A1602" s="206"/>
      <c r="B1602" s="198" t="s">
        <v>236</v>
      </c>
      <c r="C1602" s="199" t="s">
        <v>236</v>
      </c>
      <c r="D1602" s="200"/>
      <c r="E1602" s="198" t="s">
        <v>236</v>
      </c>
      <c r="F1602" s="198" t="s">
        <v>236</v>
      </c>
      <c r="G1602" s="198" t="s">
        <v>236</v>
      </c>
      <c r="H1602" s="201" t="s">
        <v>236</v>
      </c>
      <c r="I1602" s="202" t="s">
        <v>236</v>
      </c>
      <c r="J1602" s="202" t="s">
        <v>236</v>
      </c>
      <c r="K1602" s="203"/>
      <c r="L1602" s="203"/>
      <c r="M1602" s="203"/>
      <c r="N1602" s="203"/>
      <c r="O1602" s="203"/>
      <c r="P1602" s="204"/>
      <c r="Q1602" s="205"/>
      <c r="R1602" s="198" t="s">
        <v>236</v>
      </c>
      <c r="S1602" s="206" t="str">
        <f t="shared" ca="1" si="75"/>
        <v/>
      </c>
      <c r="T1602" s="206" t="str">
        <f ca="1">IF(B1602="","",IF(ISERROR(MATCH($J1602,[3]SorP!$B$1:$B$6230,0)),"",INDIRECT("'SorP'!$A$"&amp;MATCH($J1602,[3]SorP!$B$1:$B$6230,0))))</f>
        <v/>
      </c>
      <c r="U1602" s="207"/>
      <c r="V1602" s="208" t="e">
        <f>IF(C1602="",NA(),IF(OR(C1602="Smelter not listed",C1602="Smelter not yet identified"),MATCH($B1602&amp;$D1602,'[3]Smelter Look-up'!$J:$J,0),MATCH($B1602&amp;$C1602,'[3]Smelter Look-up'!$J:$J,0)))</f>
        <v>#N/A</v>
      </c>
      <c r="X1602" s="83">
        <f t="shared" si="73"/>
        <v>0</v>
      </c>
      <c r="AB1602" s="84" t="str">
        <f t="shared" si="74"/>
        <v/>
      </c>
    </row>
    <row r="1603" spans="1:28" s="83" customFormat="1" ht="20.25" customHeight="1">
      <c r="A1603" s="206"/>
      <c r="B1603" s="198" t="s">
        <v>236</v>
      </c>
      <c r="C1603" s="199" t="s">
        <v>236</v>
      </c>
      <c r="D1603" s="200"/>
      <c r="E1603" s="198" t="s">
        <v>236</v>
      </c>
      <c r="F1603" s="198" t="s">
        <v>236</v>
      </c>
      <c r="G1603" s="198" t="s">
        <v>236</v>
      </c>
      <c r="H1603" s="201" t="s">
        <v>236</v>
      </c>
      <c r="I1603" s="202" t="s">
        <v>236</v>
      </c>
      <c r="J1603" s="202" t="s">
        <v>236</v>
      </c>
      <c r="K1603" s="203"/>
      <c r="L1603" s="203"/>
      <c r="M1603" s="203"/>
      <c r="N1603" s="203"/>
      <c r="O1603" s="203"/>
      <c r="P1603" s="204"/>
      <c r="Q1603" s="205"/>
      <c r="R1603" s="198" t="s">
        <v>236</v>
      </c>
      <c r="S1603" s="206" t="str">
        <f t="shared" ca="1" si="75"/>
        <v/>
      </c>
      <c r="T1603" s="206" t="str">
        <f ca="1">IF(B1603="","",IF(ISERROR(MATCH($J1603,[3]SorP!$B$1:$B$6230,0)),"",INDIRECT("'SorP'!$A$"&amp;MATCH($J1603,[3]SorP!$B$1:$B$6230,0))))</f>
        <v/>
      </c>
      <c r="U1603" s="207"/>
      <c r="V1603" s="208" t="e">
        <f>IF(C1603="",NA(),IF(OR(C1603="Smelter not listed",C1603="Smelter not yet identified"),MATCH($B1603&amp;$D1603,'[3]Smelter Look-up'!$J:$J,0),MATCH($B1603&amp;$C1603,'[3]Smelter Look-up'!$J:$J,0)))</f>
        <v>#N/A</v>
      </c>
      <c r="X1603" s="83">
        <f t="shared" si="73"/>
        <v>0</v>
      </c>
      <c r="AB1603" s="84" t="str">
        <f t="shared" si="74"/>
        <v/>
      </c>
    </row>
    <row r="1604" spans="1:28" s="83" customFormat="1" ht="20.25" customHeight="1">
      <c r="A1604" s="206"/>
      <c r="B1604" s="198" t="s">
        <v>236</v>
      </c>
      <c r="C1604" s="199" t="s">
        <v>236</v>
      </c>
      <c r="D1604" s="200"/>
      <c r="E1604" s="198" t="s">
        <v>236</v>
      </c>
      <c r="F1604" s="198" t="s">
        <v>236</v>
      </c>
      <c r="G1604" s="198" t="s">
        <v>236</v>
      </c>
      <c r="H1604" s="201" t="s">
        <v>236</v>
      </c>
      <c r="I1604" s="202" t="s">
        <v>236</v>
      </c>
      <c r="J1604" s="202" t="s">
        <v>236</v>
      </c>
      <c r="K1604" s="203"/>
      <c r="L1604" s="203"/>
      <c r="M1604" s="203"/>
      <c r="N1604" s="203"/>
      <c r="O1604" s="203"/>
      <c r="P1604" s="204"/>
      <c r="Q1604" s="205"/>
      <c r="R1604" s="198" t="s">
        <v>236</v>
      </c>
      <c r="S1604" s="206" t="str">
        <f t="shared" ca="1" si="75"/>
        <v/>
      </c>
      <c r="T1604" s="206" t="str">
        <f ca="1">IF(B1604="","",IF(ISERROR(MATCH($J1604,[3]SorP!$B$1:$B$6230,0)),"",INDIRECT("'SorP'!$A$"&amp;MATCH($J1604,[3]SorP!$B$1:$B$6230,0))))</f>
        <v/>
      </c>
      <c r="U1604" s="207"/>
      <c r="V1604" s="208" t="e">
        <f>IF(C1604="",NA(),IF(OR(C1604="Smelter not listed",C1604="Smelter not yet identified"),MATCH($B1604&amp;$D1604,'[3]Smelter Look-up'!$J:$J,0),MATCH($B1604&amp;$C1604,'[3]Smelter Look-up'!$J:$J,0)))</f>
        <v>#N/A</v>
      </c>
      <c r="X1604" s="83">
        <f t="shared" si="73"/>
        <v>0</v>
      </c>
      <c r="AB1604" s="84" t="str">
        <f t="shared" si="74"/>
        <v/>
      </c>
    </row>
    <row r="1605" spans="1:28" s="83" customFormat="1" ht="20.25" customHeight="1">
      <c r="A1605" s="206"/>
      <c r="B1605" s="198" t="s">
        <v>236</v>
      </c>
      <c r="C1605" s="199" t="s">
        <v>236</v>
      </c>
      <c r="D1605" s="200"/>
      <c r="E1605" s="198" t="s">
        <v>236</v>
      </c>
      <c r="F1605" s="198" t="s">
        <v>236</v>
      </c>
      <c r="G1605" s="198" t="s">
        <v>236</v>
      </c>
      <c r="H1605" s="201" t="s">
        <v>236</v>
      </c>
      <c r="I1605" s="202" t="s">
        <v>236</v>
      </c>
      <c r="J1605" s="202" t="s">
        <v>236</v>
      </c>
      <c r="K1605" s="203"/>
      <c r="L1605" s="203"/>
      <c r="M1605" s="203"/>
      <c r="N1605" s="203"/>
      <c r="O1605" s="203"/>
      <c r="P1605" s="204"/>
      <c r="Q1605" s="205"/>
      <c r="R1605" s="198" t="s">
        <v>236</v>
      </c>
      <c r="S1605" s="206" t="str">
        <f t="shared" ca="1" si="75"/>
        <v/>
      </c>
      <c r="T1605" s="206" t="str">
        <f ca="1">IF(B1605="","",IF(ISERROR(MATCH($J1605,[3]SorP!$B$1:$B$6230,0)),"",INDIRECT("'SorP'!$A$"&amp;MATCH($J1605,[3]SorP!$B$1:$B$6230,0))))</f>
        <v/>
      </c>
      <c r="U1605" s="207"/>
      <c r="V1605" s="208" t="e">
        <f>IF(C1605="",NA(),IF(OR(C1605="Smelter not listed",C1605="Smelter not yet identified"),MATCH($B1605&amp;$D1605,'[3]Smelter Look-up'!$J:$J,0),MATCH($B1605&amp;$C1605,'[3]Smelter Look-up'!$J:$J,0)))</f>
        <v>#N/A</v>
      </c>
      <c r="X1605" s="83">
        <f t="shared" ref="X1605:X1668" si="76">IF(AND(C1605="Smelter not listed",OR(LEN(D1605)=0,LEN(E1605)=0)),1,0)</f>
        <v>0</v>
      </c>
      <c r="AB1605" s="84" t="str">
        <f t="shared" ref="AB1605:AB1668" si="77">B1605&amp;C1605</f>
        <v/>
      </c>
    </row>
    <row r="1606" spans="1:28" s="83" customFormat="1" ht="20.25" customHeight="1">
      <c r="A1606" s="206"/>
      <c r="B1606" s="198" t="s">
        <v>236</v>
      </c>
      <c r="C1606" s="199" t="s">
        <v>236</v>
      </c>
      <c r="D1606" s="200"/>
      <c r="E1606" s="198" t="s">
        <v>236</v>
      </c>
      <c r="F1606" s="198" t="s">
        <v>236</v>
      </c>
      <c r="G1606" s="198" t="s">
        <v>236</v>
      </c>
      <c r="H1606" s="201" t="s">
        <v>236</v>
      </c>
      <c r="I1606" s="202" t="s">
        <v>236</v>
      </c>
      <c r="J1606" s="202" t="s">
        <v>236</v>
      </c>
      <c r="K1606" s="203"/>
      <c r="L1606" s="203"/>
      <c r="M1606" s="203"/>
      <c r="N1606" s="203"/>
      <c r="O1606" s="203"/>
      <c r="P1606" s="204"/>
      <c r="Q1606" s="205"/>
      <c r="R1606" s="198" t="s">
        <v>236</v>
      </c>
      <c r="S1606" s="206" t="str">
        <f t="shared" ca="1" si="75"/>
        <v/>
      </c>
      <c r="T1606" s="206" t="str">
        <f ca="1">IF(B1606="","",IF(ISERROR(MATCH($J1606,[3]SorP!$B$1:$B$6230,0)),"",INDIRECT("'SorP'!$A$"&amp;MATCH($J1606,[3]SorP!$B$1:$B$6230,0))))</f>
        <v/>
      </c>
      <c r="U1606" s="207"/>
      <c r="V1606" s="208" t="e">
        <f>IF(C1606="",NA(),IF(OR(C1606="Smelter not listed",C1606="Smelter not yet identified"),MATCH($B1606&amp;$D1606,'[3]Smelter Look-up'!$J:$J,0),MATCH($B1606&amp;$C1606,'[3]Smelter Look-up'!$J:$J,0)))</f>
        <v>#N/A</v>
      </c>
      <c r="X1606" s="83">
        <f t="shared" si="76"/>
        <v>0</v>
      </c>
      <c r="AB1606" s="84" t="str">
        <f t="shared" si="77"/>
        <v/>
      </c>
    </row>
    <row r="1607" spans="1:28" s="83" customFormat="1" ht="20.25" customHeight="1">
      <c r="A1607" s="206"/>
      <c r="B1607" s="198" t="s">
        <v>236</v>
      </c>
      <c r="C1607" s="199" t="s">
        <v>236</v>
      </c>
      <c r="D1607" s="200"/>
      <c r="E1607" s="198" t="s">
        <v>236</v>
      </c>
      <c r="F1607" s="198" t="s">
        <v>236</v>
      </c>
      <c r="G1607" s="198" t="s">
        <v>236</v>
      </c>
      <c r="H1607" s="201" t="s">
        <v>236</v>
      </c>
      <c r="I1607" s="202" t="s">
        <v>236</v>
      </c>
      <c r="J1607" s="202" t="s">
        <v>236</v>
      </c>
      <c r="K1607" s="203"/>
      <c r="L1607" s="203"/>
      <c r="M1607" s="203"/>
      <c r="N1607" s="203"/>
      <c r="O1607" s="203"/>
      <c r="P1607" s="204"/>
      <c r="Q1607" s="205"/>
      <c r="R1607" s="198" t="s">
        <v>236</v>
      </c>
      <c r="S1607" s="206" t="str">
        <f t="shared" ca="1" si="75"/>
        <v/>
      </c>
      <c r="T1607" s="206" t="str">
        <f ca="1">IF(B1607="","",IF(ISERROR(MATCH($J1607,[3]SorP!$B$1:$B$6230,0)),"",INDIRECT("'SorP'!$A$"&amp;MATCH($J1607,[3]SorP!$B$1:$B$6230,0))))</f>
        <v/>
      </c>
      <c r="U1607" s="207"/>
      <c r="V1607" s="208" t="e">
        <f>IF(C1607="",NA(),IF(OR(C1607="Smelter not listed",C1607="Smelter not yet identified"),MATCH($B1607&amp;$D1607,'[3]Smelter Look-up'!$J:$J,0),MATCH($B1607&amp;$C1607,'[3]Smelter Look-up'!$J:$J,0)))</f>
        <v>#N/A</v>
      </c>
      <c r="X1607" s="83">
        <f t="shared" si="76"/>
        <v>0</v>
      </c>
      <c r="AB1607" s="84" t="str">
        <f t="shared" si="77"/>
        <v/>
      </c>
    </row>
    <row r="1608" spans="1:28" s="83" customFormat="1" ht="20.25" customHeight="1">
      <c r="A1608" s="206"/>
      <c r="B1608" s="198" t="s">
        <v>236</v>
      </c>
      <c r="C1608" s="199" t="s">
        <v>236</v>
      </c>
      <c r="D1608" s="200"/>
      <c r="E1608" s="198" t="s">
        <v>236</v>
      </c>
      <c r="F1608" s="198" t="s">
        <v>236</v>
      </c>
      <c r="G1608" s="198" t="s">
        <v>236</v>
      </c>
      <c r="H1608" s="201" t="s">
        <v>236</v>
      </c>
      <c r="I1608" s="202" t="s">
        <v>236</v>
      </c>
      <c r="J1608" s="202" t="s">
        <v>236</v>
      </c>
      <c r="K1608" s="203"/>
      <c r="L1608" s="203"/>
      <c r="M1608" s="203"/>
      <c r="N1608" s="203"/>
      <c r="O1608" s="203"/>
      <c r="P1608" s="204"/>
      <c r="Q1608" s="205"/>
      <c r="R1608" s="198" t="s">
        <v>236</v>
      </c>
      <c r="S1608" s="206" t="str">
        <f t="shared" ca="1" si="75"/>
        <v/>
      </c>
      <c r="T1608" s="206" t="str">
        <f ca="1">IF(B1608="","",IF(ISERROR(MATCH($J1608,[3]SorP!$B$1:$B$6230,0)),"",INDIRECT("'SorP'!$A$"&amp;MATCH($J1608,[3]SorP!$B$1:$B$6230,0))))</f>
        <v/>
      </c>
      <c r="U1608" s="207"/>
      <c r="V1608" s="208" t="e">
        <f>IF(C1608="",NA(),IF(OR(C1608="Smelter not listed",C1608="Smelter not yet identified"),MATCH($B1608&amp;$D1608,'[3]Smelter Look-up'!$J:$J,0),MATCH($B1608&amp;$C1608,'[3]Smelter Look-up'!$J:$J,0)))</f>
        <v>#N/A</v>
      </c>
      <c r="X1608" s="83">
        <f t="shared" si="76"/>
        <v>0</v>
      </c>
      <c r="AB1608" s="84" t="str">
        <f t="shared" si="77"/>
        <v/>
      </c>
    </row>
    <row r="1609" spans="1:28" s="83" customFormat="1" ht="20.25" customHeight="1">
      <c r="A1609" s="206"/>
      <c r="B1609" s="198" t="s">
        <v>236</v>
      </c>
      <c r="C1609" s="199" t="s">
        <v>236</v>
      </c>
      <c r="D1609" s="200"/>
      <c r="E1609" s="198" t="s">
        <v>236</v>
      </c>
      <c r="F1609" s="198" t="s">
        <v>236</v>
      </c>
      <c r="G1609" s="198" t="s">
        <v>236</v>
      </c>
      <c r="H1609" s="201" t="s">
        <v>236</v>
      </c>
      <c r="I1609" s="202" t="s">
        <v>236</v>
      </c>
      <c r="J1609" s="202" t="s">
        <v>236</v>
      </c>
      <c r="K1609" s="203"/>
      <c r="L1609" s="203"/>
      <c r="M1609" s="203"/>
      <c r="N1609" s="203"/>
      <c r="O1609" s="203"/>
      <c r="P1609" s="204"/>
      <c r="Q1609" s="205"/>
      <c r="R1609" s="198" t="s">
        <v>236</v>
      </c>
      <c r="S1609" s="206" t="str">
        <f t="shared" ca="1" si="75"/>
        <v/>
      </c>
      <c r="T1609" s="206" t="str">
        <f ca="1">IF(B1609="","",IF(ISERROR(MATCH($J1609,[3]SorP!$B$1:$B$6230,0)),"",INDIRECT("'SorP'!$A$"&amp;MATCH($J1609,[3]SorP!$B$1:$B$6230,0))))</f>
        <v/>
      </c>
      <c r="U1609" s="207"/>
      <c r="V1609" s="208" t="e">
        <f>IF(C1609="",NA(),IF(OR(C1609="Smelter not listed",C1609="Smelter not yet identified"),MATCH($B1609&amp;$D1609,'[3]Smelter Look-up'!$J:$J,0),MATCH($B1609&amp;$C1609,'[3]Smelter Look-up'!$J:$J,0)))</f>
        <v>#N/A</v>
      </c>
      <c r="X1609" s="83">
        <f t="shared" si="76"/>
        <v>0</v>
      </c>
      <c r="AB1609" s="84" t="str">
        <f t="shared" si="77"/>
        <v/>
      </c>
    </row>
    <row r="1610" spans="1:28" s="83" customFormat="1" ht="20.25" customHeight="1">
      <c r="A1610" s="206"/>
      <c r="B1610" s="198" t="s">
        <v>236</v>
      </c>
      <c r="C1610" s="199" t="s">
        <v>236</v>
      </c>
      <c r="D1610" s="200"/>
      <c r="E1610" s="198" t="s">
        <v>236</v>
      </c>
      <c r="F1610" s="198" t="s">
        <v>236</v>
      </c>
      <c r="G1610" s="198" t="s">
        <v>236</v>
      </c>
      <c r="H1610" s="201" t="s">
        <v>236</v>
      </c>
      <c r="I1610" s="202" t="s">
        <v>236</v>
      </c>
      <c r="J1610" s="202" t="s">
        <v>236</v>
      </c>
      <c r="K1610" s="203"/>
      <c r="L1610" s="203"/>
      <c r="M1610" s="203"/>
      <c r="N1610" s="203"/>
      <c r="O1610" s="203"/>
      <c r="P1610" s="204"/>
      <c r="Q1610" s="205"/>
      <c r="R1610" s="198" t="s">
        <v>236</v>
      </c>
      <c r="S1610" s="206" t="str">
        <f t="shared" ca="1" si="75"/>
        <v/>
      </c>
      <c r="T1610" s="206" t="str">
        <f ca="1">IF(B1610="","",IF(ISERROR(MATCH($J1610,[3]SorP!$B$1:$B$6230,0)),"",INDIRECT("'SorP'!$A$"&amp;MATCH($J1610,[3]SorP!$B$1:$B$6230,0))))</f>
        <v/>
      </c>
      <c r="U1610" s="207"/>
      <c r="V1610" s="208" t="e">
        <f>IF(C1610="",NA(),IF(OR(C1610="Smelter not listed",C1610="Smelter not yet identified"),MATCH($B1610&amp;$D1610,'[3]Smelter Look-up'!$J:$J,0),MATCH($B1610&amp;$C1610,'[3]Smelter Look-up'!$J:$J,0)))</f>
        <v>#N/A</v>
      </c>
      <c r="X1610" s="83">
        <f t="shared" si="76"/>
        <v>0</v>
      </c>
      <c r="AB1610" s="84" t="str">
        <f t="shared" si="77"/>
        <v/>
      </c>
    </row>
    <row r="1611" spans="1:28" s="83" customFormat="1" ht="20.25" customHeight="1">
      <c r="A1611" s="206"/>
      <c r="B1611" s="198" t="s">
        <v>236</v>
      </c>
      <c r="C1611" s="199" t="s">
        <v>236</v>
      </c>
      <c r="D1611" s="200"/>
      <c r="E1611" s="198" t="s">
        <v>236</v>
      </c>
      <c r="F1611" s="198" t="s">
        <v>236</v>
      </c>
      <c r="G1611" s="198" t="s">
        <v>236</v>
      </c>
      <c r="H1611" s="201" t="s">
        <v>236</v>
      </c>
      <c r="I1611" s="202" t="s">
        <v>236</v>
      </c>
      <c r="J1611" s="202" t="s">
        <v>236</v>
      </c>
      <c r="K1611" s="203"/>
      <c r="L1611" s="203"/>
      <c r="M1611" s="203"/>
      <c r="N1611" s="203"/>
      <c r="O1611" s="203"/>
      <c r="P1611" s="204"/>
      <c r="Q1611" s="205"/>
      <c r="R1611" s="198" t="s">
        <v>236</v>
      </c>
      <c r="S1611" s="206" t="str">
        <f t="shared" ca="1" si="75"/>
        <v/>
      </c>
      <c r="T1611" s="206" t="str">
        <f ca="1">IF(B1611="","",IF(ISERROR(MATCH($J1611,[3]SorP!$B$1:$B$6230,0)),"",INDIRECT("'SorP'!$A$"&amp;MATCH($J1611,[3]SorP!$B$1:$B$6230,0))))</f>
        <v/>
      </c>
      <c r="U1611" s="207"/>
      <c r="V1611" s="208" t="e">
        <f>IF(C1611="",NA(),IF(OR(C1611="Smelter not listed",C1611="Smelter not yet identified"),MATCH($B1611&amp;$D1611,'[3]Smelter Look-up'!$J:$J,0),MATCH($B1611&amp;$C1611,'[3]Smelter Look-up'!$J:$J,0)))</f>
        <v>#N/A</v>
      </c>
      <c r="X1611" s="83">
        <f t="shared" si="76"/>
        <v>0</v>
      </c>
      <c r="AB1611" s="84" t="str">
        <f t="shared" si="77"/>
        <v/>
      </c>
    </row>
    <row r="1612" spans="1:28" s="83" customFormat="1" ht="20.25" customHeight="1">
      <c r="A1612" s="206"/>
      <c r="B1612" s="198" t="s">
        <v>236</v>
      </c>
      <c r="C1612" s="199" t="s">
        <v>236</v>
      </c>
      <c r="D1612" s="200"/>
      <c r="E1612" s="198" t="s">
        <v>236</v>
      </c>
      <c r="F1612" s="198" t="s">
        <v>236</v>
      </c>
      <c r="G1612" s="198" t="s">
        <v>236</v>
      </c>
      <c r="H1612" s="201" t="s">
        <v>236</v>
      </c>
      <c r="I1612" s="202" t="s">
        <v>236</v>
      </c>
      <c r="J1612" s="202" t="s">
        <v>236</v>
      </c>
      <c r="K1612" s="203"/>
      <c r="L1612" s="203"/>
      <c r="M1612" s="203"/>
      <c r="N1612" s="203"/>
      <c r="O1612" s="203"/>
      <c r="P1612" s="204"/>
      <c r="Q1612" s="205"/>
      <c r="R1612" s="198" t="s">
        <v>236</v>
      </c>
      <c r="S1612" s="206" t="str">
        <f t="shared" ca="1" si="75"/>
        <v/>
      </c>
      <c r="T1612" s="206" t="str">
        <f ca="1">IF(B1612="","",IF(ISERROR(MATCH($J1612,[3]SorP!$B$1:$B$6230,0)),"",INDIRECT("'SorP'!$A$"&amp;MATCH($J1612,[3]SorP!$B$1:$B$6230,0))))</f>
        <v/>
      </c>
      <c r="U1612" s="207"/>
      <c r="V1612" s="208" t="e">
        <f>IF(C1612="",NA(),IF(OR(C1612="Smelter not listed",C1612="Smelter not yet identified"),MATCH($B1612&amp;$D1612,'[3]Smelter Look-up'!$J:$J,0),MATCH($B1612&amp;$C1612,'[3]Smelter Look-up'!$J:$J,0)))</f>
        <v>#N/A</v>
      </c>
      <c r="X1612" s="83">
        <f t="shared" si="76"/>
        <v>0</v>
      </c>
      <c r="AB1612" s="84" t="str">
        <f t="shared" si="77"/>
        <v/>
      </c>
    </row>
    <row r="1613" spans="1:28" s="83" customFormat="1" ht="20.25" customHeight="1">
      <c r="A1613" s="206"/>
      <c r="B1613" s="198" t="s">
        <v>236</v>
      </c>
      <c r="C1613" s="199" t="s">
        <v>236</v>
      </c>
      <c r="D1613" s="200"/>
      <c r="E1613" s="198" t="s">
        <v>236</v>
      </c>
      <c r="F1613" s="198" t="s">
        <v>236</v>
      </c>
      <c r="G1613" s="198" t="s">
        <v>236</v>
      </c>
      <c r="H1613" s="201" t="s">
        <v>236</v>
      </c>
      <c r="I1613" s="202" t="s">
        <v>236</v>
      </c>
      <c r="J1613" s="202" t="s">
        <v>236</v>
      </c>
      <c r="K1613" s="203"/>
      <c r="L1613" s="203"/>
      <c r="M1613" s="203"/>
      <c r="N1613" s="203"/>
      <c r="O1613" s="203"/>
      <c r="P1613" s="204"/>
      <c r="Q1613" s="205"/>
      <c r="R1613" s="198" t="s">
        <v>236</v>
      </c>
      <c r="S1613" s="206" t="str">
        <f t="shared" ca="1" si="75"/>
        <v/>
      </c>
      <c r="T1613" s="206" t="str">
        <f ca="1">IF(B1613="","",IF(ISERROR(MATCH($J1613,[3]SorP!$B$1:$B$6230,0)),"",INDIRECT("'SorP'!$A$"&amp;MATCH($J1613,[3]SorP!$B$1:$B$6230,0))))</f>
        <v/>
      </c>
      <c r="U1613" s="207"/>
      <c r="V1613" s="208" t="e">
        <f>IF(C1613="",NA(),IF(OR(C1613="Smelter not listed",C1613="Smelter not yet identified"),MATCH($B1613&amp;$D1613,'[3]Smelter Look-up'!$J:$J,0),MATCH($B1613&amp;$C1613,'[3]Smelter Look-up'!$J:$J,0)))</f>
        <v>#N/A</v>
      </c>
      <c r="X1613" s="83">
        <f t="shared" si="76"/>
        <v>0</v>
      </c>
      <c r="AB1613" s="84" t="str">
        <f t="shared" si="77"/>
        <v/>
      </c>
    </row>
    <row r="1614" spans="1:28" s="83" customFormat="1" ht="20.25" customHeight="1">
      <c r="A1614" s="206"/>
      <c r="B1614" s="198" t="s">
        <v>236</v>
      </c>
      <c r="C1614" s="199" t="s">
        <v>236</v>
      </c>
      <c r="D1614" s="200"/>
      <c r="E1614" s="198" t="s">
        <v>236</v>
      </c>
      <c r="F1614" s="198" t="s">
        <v>236</v>
      </c>
      <c r="G1614" s="198" t="s">
        <v>236</v>
      </c>
      <c r="H1614" s="201" t="s">
        <v>236</v>
      </c>
      <c r="I1614" s="202" t="s">
        <v>236</v>
      </c>
      <c r="J1614" s="202" t="s">
        <v>236</v>
      </c>
      <c r="K1614" s="203"/>
      <c r="L1614" s="203"/>
      <c r="M1614" s="203"/>
      <c r="N1614" s="203"/>
      <c r="O1614" s="203"/>
      <c r="P1614" s="204"/>
      <c r="Q1614" s="205"/>
      <c r="R1614" s="198" t="s">
        <v>236</v>
      </c>
      <c r="S1614" s="206" t="str">
        <f t="shared" ca="1" si="75"/>
        <v/>
      </c>
      <c r="T1614" s="206" t="str">
        <f ca="1">IF(B1614="","",IF(ISERROR(MATCH($J1614,[3]SorP!$B$1:$B$6230,0)),"",INDIRECT("'SorP'!$A$"&amp;MATCH($J1614,[3]SorP!$B$1:$B$6230,0))))</f>
        <v/>
      </c>
      <c r="U1614" s="207"/>
      <c r="V1614" s="208" t="e">
        <f>IF(C1614="",NA(),IF(OR(C1614="Smelter not listed",C1614="Smelter not yet identified"),MATCH($B1614&amp;$D1614,'[3]Smelter Look-up'!$J:$J,0),MATCH($B1614&amp;$C1614,'[3]Smelter Look-up'!$J:$J,0)))</f>
        <v>#N/A</v>
      </c>
      <c r="X1614" s="83">
        <f t="shared" si="76"/>
        <v>0</v>
      </c>
      <c r="AB1614" s="84" t="str">
        <f t="shared" si="77"/>
        <v/>
      </c>
    </row>
    <row r="1615" spans="1:28" s="83" customFormat="1" ht="20.25" customHeight="1">
      <c r="A1615" s="206"/>
      <c r="B1615" s="198" t="s">
        <v>236</v>
      </c>
      <c r="C1615" s="199" t="s">
        <v>236</v>
      </c>
      <c r="D1615" s="200"/>
      <c r="E1615" s="198" t="s">
        <v>236</v>
      </c>
      <c r="F1615" s="198" t="s">
        <v>236</v>
      </c>
      <c r="G1615" s="198" t="s">
        <v>236</v>
      </c>
      <c r="H1615" s="201" t="s">
        <v>236</v>
      </c>
      <c r="I1615" s="202" t="s">
        <v>236</v>
      </c>
      <c r="J1615" s="202" t="s">
        <v>236</v>
      </c>
      <c r="K1615" s="203"/>
      <c r="L1615" s="203"/>
      <c r="M1615" s="203"/>
      <c r="N1615" s="203"/>
      <c r="O1615" s="203"/>
      <c r="P1615" s="204"/>
      <c r="Q1615" s="205"/>
      <c r="R1615" s="198" t="s">
        <v>236</v>
      </c>
      <c r="S1615" s="206" t="str">
        <f t="shared" ca="1" si="75"/>
        <v/>
      </c>
      <c r="T1615" s="206" t="str">
        <f ca="1">IF(B1615="","",IF(ISERROR(MATCH($J1615,[3]SorP!$B$1:$B$6230,0)),"",INDIRECT("'SorP'!$A$"&amp;MATCH($J1615,[3]SorP!$B$1:$B$6230,0))))</f>
        <v/>
      </c>
      <c r="U1615" s="207"/>
      <c r="V1615" s="208" t="e">
        <f>IF(C1615="",NA(),IF(OR(C1615="Smelter not listed",C1615="Smelter not yet identified"),MATCH($B1615&amp;$D1615,'[3]Smelter Look-up'!$J:$J,0),MATCH($B1615&amp;$C1615,'[3]Smelter Look-up'!$J:$J,0)))</f>
        <v>#N/A</v>
      </c>
      <c r="X1615" s="83">
        <f t="shared" si="76"/>
        <v>0</v>
      </c>
      <c r="AB1615" s="84" t="str">
        <f t="shared" si="77"/>
        <v/>
      </c>
    </row>
    <row r="1616" spans="1:28" s="83" customFormat="1" ht="20.25" customHeight="1">
      <c r="A1616" s="206"/>
      <c r="B1616" s="198" t="s">
        <v>236</v>
      </c>
      <c r="C1616" s="199" t="s">
        <v>236</v>
      </c>
      <c r="D1616" s="200"/>
      <c r="E1616" s="198" t="s">
        <v>236</v>
      </c>
      <c r="F1616" s="198" t="s">
        <v>236</v>
      </c>
      <c r="G1616" s="198" t="s">
        <v>236</v>
      </c>
      <c r="H1616" s="201" t="s">
        <v>236</v>
      </c>
      <c r="I1616" s="202" t="s">
        <v>236</v>
      </c>
      <c r="J1616" s="202" t="s">
        <v>236</v>
      </c>
      <c r="K1616" s="203"/>
      <c r="L1616" s="203"/>
      <c r="M1616" s="203"/>
      <c r="N1616" s="203"/>
      <c r="O1616" s="203"/>
      <c r="P1616" s="204"/>
      <c r="Q1616" s="205"/>
      <c r="R1616" s="198" t="s">
        <v>236</v>
      </c>
      <c r="S1616" s="206" t="str">
        <f t="shared" ca="1" si="75"/>
        <v/>
      </c>
      <c r="T1616" s="206" t="str">
        <f ca="1">IF(B1616="","",IF(ISERROR(MATCH($J1616,[3]SorP!$B$1:$B$6230,0)),"",INDIRECT("'SorP'!$A$"&amp;MATCH($J1616,[3]SorP!$B$1:$B$6230,0))))</f>
        <v/>
      </c>
      <c r="U1616" s="207"/>
      <c r="V1616" s="208" t="e">
        <f>IF(C1616="",NA(),IF(OR(C1616="Smelter not listed",C1616="Smelter not yet identified"),MATCH($B1616&amp;$D1616,'[3]Smelter Look-up'!$J:$J,0),MATCH($B1616&amp;$C1616,'[3]Smelter Look-up'!$J:$J,0)))</f>
        <v>#N/A</v>
      </c>
      <c r="X1616" s="83">
        <f t="shared" si="76"/>
        <v>0</v>
      </c>
      <c r="AB1616" s="84" t="str">
        <f t="shared" si="77"/>
        <v/>
      </c>
    </row>
    <row r="1617" spans="1:28" s="83" customFormat="1" ht="20.25" customHeight="1">
      <c r="A1617" s="206"/>
      <c r="B1617" s="198" t="s">
        <v>236</v>
      </c>
      <c r="C1617" s="199" t="s">
        <v>236</v>
      </c>
      <c r="D1617" s="200"/>
      <c r="E1617" s="198" t="s">
        <v>236</v>
      </c>
      <c r="F1617" s="198" t="s">
        <v>236</v>
      </c>
      <c r="G1617" s="198" t="s">
        <v>236</v>
      </c>
      <c r="H1617" s="201" t="s">
        <v>236</v>
      </c>
      <c r="I1617" s="202" t="s">
        <v>236</v>
      </c>
      <c r="J1617" s="202" t="s">
        <v>236</v>
      </c>
      <c r="K1617" s="203"/>
      <c r="L1617" s="203"/>
      <c r="M1617" s="203"/>
      <c r="N1617" s="203"/>
      <c r="O1617" s="203"/>
      <c r="P1617" s="204"/>
      <c r="Q1617" s="205"/>
      <c r="R1617" s="198" t="s">
        <v>236</v>
      </c>
      <c r="S1617" s="206" t="str">
        <f t="shared" ca="1" si="75"/>
        <v/>
      </c>
      <c r="T1617" s="206" t="str">
        <f ca="1">IF(B1617="","",IF(ISERROR(MATCH($J1617,[3]SorP!$B$1:$B$6230,0)),"",INDIRECT("'SorP'!$A$"&amp;MATCH($J1617,[3]SorP!$B$1:$B$6230,0))))</f>
        <v/>
      </c>
      <c r="U1617" s="207"/>
      <c r="V1617" s="208" t="e">
        <f>IF(C1617="",NA(),IF(OR(C1617="Smelter not listed",C1617="Smelter not yet identified"),MATCH($B1617&amp;$D1617,'[3]Smelter Look-up'!$J:$J,0),MATCH($B1617&amp;$C1617,'[3]Smelter Look-up'!$J:$J,0)))</f>
        <v>#N/A</v>
      </c>
      <c r="X1617" s="83">
        <f t="shared" si="76"/>
        <v>0</v>
      </c>
      <c r="AB1617" s="84" t="str">
        <f t="shared" si="77"/>
        <v/>
      </c>
    </row>
    <row r="1618" spans="1:28" s="83" customFormat="1" ht="20.25" customHeight="1">
      <c r="A1618" s="206"/>
      <c r="B1618" s="198" t="s">
        <v>236</v>
      </c>
      <c r="C1618" s="199" t="s">
        <v>236</v>
      </c>
      <c r="D1618" s="200"/>
      <c r="E1618" s="198" t="s">
        <v>236</v>
      </c>
      <c r="F1618" s="198" t="s">
        <v>236</v>
      </c>
      <c r="G1618" s="198" t="s">
        <v>236</v>
      </c>
      <c r="H1618" s="201" t="s">
        <v>236</v>
      </c>
      <c r="I1618" s="202" t="s">
        <v>236</v>
      </c>
      <c r="J1618" s="202" t="s">
        <v>236</v>
      </c>
      <c r="K1618" s="203"/>
      <c r="L1618" s="203"/>
      <c r="M1618" s="203"/>
      <c r="N1618" s="203"/>
      <c r="O1618" s="203"/>
      <c r="P1618" s="204"/>
      <c r="Q1618" s="205"/>
      <c r="R1618" s="198" t="s">
        <v>236</v>
      </c>
      <c r="S1618" s="206" t="str">
        <f t="shared" ca="1" si="75"/>
        <v/>
      </c>
      <c r="T1618" s="206" t="str">
        <f ca="1">IF(B1618="","",IF(ISERROR(MATCH($J1618,[3]SorP!$B$1:$B$6230,0)),"",INDIRECT("'SorP'!$A$"&amp;MATCH($J1618,[3]SorP!$B$1:$B$6230,0))))</f>
        <v/>
      </c>
      <c r="U1618" s="207"/>
      <c r="V1618" s="208" t="e">
        <f>IF(C1618="",NA(),IF(OR(C1618="Smelter not listed",C1618="Smelter not yet identified"),MATCH($B1618&amp;$D1618,'[3]Smelter Look-up'!$J:$J,0),MATCH($B1618&amp;$C1618,'[3]Smelter Look-up'!$J:$J,0)))</f>
        <v>#N/A</v>
      </c>
      <c r="X1618" s="83">
        <f t="shared" si="76"/>
        <v>0</v>
      </c>
      <c r="AB1618" s="84" t="str">
        <f t="shared" si="77"/>
        <v/>
      </c>
    </row>
    <row r="1619" spans="1:28" s="83" customFormat="1" ht="20.25" customHeight="1">
      <c r="A1619" s="206"/>
      <c r="B1619" s="198" t="s">
        <v>236</v>
      </c>
      <c r="C1619" s="199" t="s">
        <v>236</v>
      </c>
      <c r="D1619" s="200"/>
      <c r="E1619" s="198" t="s">
        <v>236</v>
      </c>
      <c r="F1619" s="198" t="s">
        <v>236</v>
      </c>
      <c r="G1619" s="198" t="s">
        <v>236</v>
      </c>
      <c r="H1619" s="201" t="s">
        <v>236</v>
      </c>
      <c r="I1619" s="202" t="s">
        <v>236</v>
      </c>
      <c r="J1619" s="202" t="s">
        <v>236</v>
      </c>
      <c r="K1619" s="203"/>
      <c r="L1619" s="203"/>
      <c r="M1619" s="203"/>
      <c r="N1619" s="203"/>
      <c r="O1619" s="203"/>
      <c r="P1619" s="204"/>
      <c r="Q1619" s="205"/>
      <c r="R1619" s="198" t="s">
        <v>236</v>
      </c>
      <c r="S1619" s="206" t="str">
        <f t="shared" ca="1" si="75"/>
        <v/>
      </c>
      <c r="T1619" s="206" t="str">
        <f ca="1">IF(B1619="","",IF(ISERROR(MATCH($J1619,[3]SorP!$B$1:$B$6230,0)),"",INDIRECT("'SorP'!$A$"&amp;MATCH($J1619,[3]SorP!$B$1:$B$6230,0))))</f>
        <v/>
      </c>
      <c r="U1619" s="207"/>
      <c r="V1619" s="208" t="e">
        <f>IF(C1619="",NA(),IF(OR(C1619="Smelter not listed",C1619="Smelter not yet identified"),MATCH($B1619&amp;$D1619,'[3]Smelter Look-up'!$J:$J,0),MATCH($B1619&amp;$C1619,'[3]Smelter Look-up'!$J:$J,0)))</f>
        <v>#N/A</v>
      </c>
      <c r="X1619" s="83">
        <f t="shared" si="76"/>
        <v>0</v>
      </c>
      <c r="AB1619" s="84" t="str">
        <f t="shared" si="77"/>
        <v/>
      </c>
    </row>
    <row r="1620" spans="1:28" s="83" customFormat="1" ht="20.25" customHeight="1">
      <c r="A1620" s="206"/>
      <c r="B1620" s="198" t="s">
        <v>236</v>
      </c>
      <c r="C1620" s="199" t="s">
        <v>236</v>
      </c>
      <c r="D1620" s="200"/>
      <c r="E1620" s="198" t="s">
        <v>236</v>
      </c>
      <c r="F1620" s="198" t="s">
        <v>236</v>
      </c>
      <c r="G1620" s="198" t="s">
        <v>236</v>
      </c>
      <c r="H1620" s="201" t="s">
        <v>236</v>
      </c>
      <c r="I1620" s="202" t="s">
        <v>236</v>
      </c>
      <c r="J1620" s="202" t="s">
        <v>236</v>
      </c>
      <c r="K1620" s="203"/>
      <c r="L1620" s="203"/>
      <c r="M1620" s="203"/>
      <c r="N1620" s="203"/>
      <c r="O1620" s="203"/>
      <c r="P1620" s="204"/>
      <c r="Q1620" s="205"/>
      <c r="R1620" s="198" t="s">
        <v>236</v>
      </c>
      <c r="S1620" s="206" t="str">
        <f t="shared" ca="1" si="75"/>
        <v/>
      </c>
      <c r="T1620" s="206" t="str">
        <f ca="1">IF(B1620="","",IF(ISERROR(MATCH($J1620,[3]SorP!$B$1:$B$6230,0)),"",INDIRECT("'SorP'!$A$"&amp;MATCH($J1620,[3]SorP!$B$1:$B$6230,0))))</f>
        <v/>
      </c>
      <c r="U1620" s="207"/>
      <c r="V1620" s="208" t="e">
        <f>IF(C1620="",NA(),IF(OR(C1620="Smelter not listed",C1620="Smelter not yet identified"),MATCH($B1620&amp;$D1620,'[3]Smelter Look-up'!$J:$J,0),MATCH($B1620&amp;$C1620,'[3]Smelter Look-up'!$J:$J,0)))</f>
        <v>#N/A</v>
      </c>
      <c r="X1620" s="83">
        <f t="shared" si="76"/>
        <v>0</v>
      </c>
      <c r="AB1620" s="84" t="str">
        <f t="shared" si="77"/>
        <v/>
      </c>
    </row>
    <row r="1621" spans="1:28" s="83" customFormat="1" ht="20.25" customHeight="1">
      <c r="A1621" s="206"/>
      <c r="B1621" s="198" t="s">
        <v>236</v>
      </c>
      <c r="C1621" s="199" t="s">
        <v>236</v>
      </c>
      <c r="D1621" s="200"/>
      <c r="E1621" s="198" t="s">
        <v>236</v>
      </c>
      <c r="F1621" s="198" t="s">
        <v>236</v>
      </c>
      <c r="G1621" s="198" t="s">
        <v>236</v>
      </c>
      <c r="H1621" s="201" t="s">
        <v>236</v>
      </c>
      <c r="I1621" s="202" t="s">
        <v>236</v>
      </c>
      <c r="J1621" s="202" t="s">
        <v>236</v>
      </c>
      <c r="K1621" s="203"/>
      <c r="L1621" s="203"/>
      <c r="M1621" s="203"/>
      <c r="N1621" s="203"/>
      <c r="O1621" s="203"/>
      <c r="P1621" s="204"/>
      <c r="Q1621" s="205"/>
      <c r="R1621" s="198" t="s">
        <v>236</v>
      </c>
      <c r="S1621" s="206" t="str">
        <f t="shared" ca="1" si="75"/>
        <v/>
      </c>
      <c r="T1621" s="206" t="str">
        <f ca="1">IF(B1621="","",IF(ISERROR(MATCH($J1621,[3]SorP!$B$1:$B$6230,0)),"",INDIRECT("'SorP'!$A$"&amp;MATCH($J1621,[3]SorP!$B$1:$B$6230,0))))</f>
        <v/>
      </c>
      <c r="U1621" s="207"/>
      <c r="V1621" s="208" t="e">
        <f>IF(C1621="",NA(),IF(OR(C1621="Smelter not listed",C1621="Smelter not yet identified"),MATCH($B1621&amp;$D1621,'[3]Smelter Look-up'!$J:$J,0),MATCH($B1621&amp;$C1621,'[3]Smelter Look-up'!$J:$J,0)))</f>
        <v>#N/A</v>
      </c>
      <c r="X1621" s="83">
        <f t="shared" si="76"/>
        <v>0</v>
      </c>
      <c r="AB1621" s="84" t="str">
        <f t="shared" si="77"/>
        <v/>
      </c>
    </row>
    <row r="1622" spans="1:28" s="83" customFormat="1" ht="20.25" customHeight="1">
      <c r="A1622" s="206"/>
      <c r="B1622" s="198" t="s">
        <v>236</v>
      </c>
      <c r="C1622" s="199" t="s">
        <v>236</v>
      </c>
      <c r="D1622" s="200"/>
      <c r="E1622" s="198" t="s">
        <v>236</v>
      </c>
      <c r="F1622" s="198" t="s">
        <v>236</v>
      </c>
      <c r="G1622" s="198" t="s">
        <v>236</v>
      </c>
      <c r="H1622" s="201" t="s">
        <v>236</v>
      </c>
      <c r="I1622" s="202" t="s">
        <v>236</v>
      </c>
      <c r="J1622" s="202" t="s">
        <v>236</v>
      </c>
      <c r="K1622" s="203"/>
      <c r="L1622" s="203"/>
      <c r="M1622" s="203"/>
      <c r="N1622" s="203"/>
      <c r="O1622" s="203"/>
      <c r="P1622" s="204"/>
      <c r="Q1622" s="205"/>
      <c r="R1622" s="198" t="s">
        <v>236</v>
      </c>
      <c r="S1622" s="206" t="str">
        <f t="shared" ca="1" si="75"/>
        <v/>
      </c>
      <c r="T1622" s="206" t="str">
        <f ca="1">IF(B1622="","",IF(ISERROR(MATCH($J1622,[3]SorP!$B$1:$B$6230,0)),"",INDIRECT("'SorP'!$A$"&amp;MATCH($J1622,[3]SorP!$B$1:$B$6230,0))))</f>
        <v/>
      </c>
      <c r="U1622" s="207"/>
      <c r="V1622" s="208" t="e">
        <f>IF(C1622="",NA(),IF(OR(C1622="Smelter not listed",C1622="Smelter not yet identified"),MATCH($B1622&amp;$D1622,'[3]Smelter Look-up'!$J:$J,0),MATCH($B1622&amp;$C1622,'[3]Smelter Look-up'!$J:$J,0)))</f>
        <v>#N/A</v>
      </c>
      <c r="X1622" s="83">
        <f t="shared" si="76"/>
        <v>0</v>
      </c>
      <c r="AB1622" s="84" t="str">
        <f t="shared" si="77"/>
        <v/>
      </c>
    </row>
    <row r="1623" spans="1:28" s="83" customFormat="1" ht="20.25" customHeight="1">
      <c r="A1623" s="206"/>
      <c r="B1623" s="198" t="s">
        <v>236</v>
      </c>
      <c r="C1623" s="199" t="s">
        <v>236</v>
      </c>
      <c r="D1623" s="200"/>
      <c r="E1623" s="198" t="s">
        <v>236</v>
      </c>
      <c r="F1623" s="198" t="s">
        <v>236</v>
      </c>
      <c r="G1623" s="198" t="s">
        <v>236</v>
      </c>
      <c r="H1623" s="201" t="s">
        <v>236</v>
      </c>
      <c r="I1623" s="202" t="s">
        <v>236</v>
      </c>
      <c r="J1623" s="202" t="s">
        <v>236</v>
      </c>
      <c r="K1623" s="203"/>
      <c r="L1623" s="203"/>
      <c r="M1623" s="203"/>
      <c r="N1623" s="203"/>
      <c r="O1623" s="203"/>
      <c r="P1623" s="204"/>
      <c r="Q1623" s="205"/>
      <c r="R1623" s="198" t="s">
        <v>236</v>
      </c>
      <c r="S1623" s="206" t="str">
        <f t="shared" ca="1" si="75"/>
        <v/>
      </c>
      <c r="T1623" s="206" t="str">
        <f ca="1">IF(B1623="","",IF(ISERROR(MATCH($J1623,[3]SorP!$B$1:$B$6230,0)),"",INDIRECT("'SorP'!$A$"&amp;MATCH($J1623,[3]SorP!$B$1:$B$6230,0))))</f>
        <v/>
      </c>
      <c r="U1623" s="207"/>
      <c r="V1623" s="208" t="e">
        <f>IF(C1623="",NA(),IF(OR(C1623="Smelter not listed",C1623="Smelter not yet identified"),MATCH($B1623&amp;$D1623,'[3]Smelter Look-up'!$J:$J,0),MATCH($B1623&amp;$C1623,'[3]Smelter Look-up'!$J:$J,0)))</f>
        <v>#N/A</v>
      </c>
      <c r="X1623" s="83">
        <f t="shared" si="76"/>
        <v>0</v>
      </c>
      <c r="AB1623" s="84" t="str">
        <f t="shared" si="77"/>
        <v/>
      </c>
    </row>
    <row r="1624" spans="1:28" s="83" customFormat="1" ht="20.25" customHeight="1">
      <c r="A1624" s="206"/>
      <c r="B1624" s="198" t="s">
        <v>236</v>
      </c>
      <c r="C1624" s="199" t="s">
        <v>236</v>
      </c>
      <c r="D1624" s="200"/>
      <c r="E1624" s="198" t="s">
        <v>236</v>
      </c>
      <c r="F1624" s="198" t="s">
        <v>236</v>
      </c>
      <c r="G1624" s="198" t="s">
        <v>236</v>
      </c>
      <c r="H1624" s="201" t="s">
        <v>236</v>
      </c>
      <c r="I1624" s="202" t="s">
        <v>236</v>
      </c>
      <c r="J1624" s="202" t="s">
        <v>236</v>
      </c>
      <c r="K1624" s="203"/>
      <c r="L1624" s="203"/>
      <c r="M1624" s="203"/>
      <c r="N1624" s="203"/>
      <c r="O1624" s="203"/>
      <c r="P1624" s="204"/>
      <c r="Q1624" s="205"/>
      <c r="R1624" s="198" t="s">
        <v>236</v>
      </c>
      <c r="S1624" s="206" t="str">
        <f t="shared" ca="1" si="75"/>
        <v/>
      </c>
      <c r="T1624" s="206" t="str">
        <f ca="1">IF(B1624="","",IF(ISERROR(MATCH($J1624,[3]SorP!$B$1:$B$6230,0)),"",INDIRECT("'SorP'!$A$"&amp;MATCH($J1624,[3]SorP!$B$1:$B$6230,0))))</f>
        <v/>
      </c>
      <c r="U1624" s="207"/>
      <c r="V1624" s="208" t="e">
        <f>IF(C1624="",NA(),IF(OR(C1624="Smelter not listed",C1624="Smelter not yet identified"),MATCH($B1624&amp;$D1624,'[3]Smelter Look-up'!$J:$J,0),MATCH($B1624&amp;$C1624,'[3]Smelter Look-up'!$J:$J,0)))</f>
        <v>#N/A</v>
      </c>
      <c r="X1624" s="83">
        <f t="shared" si="76"/>
        <v>0</v>
      </c>
      <c r="AB1624" s="84" t="str">
        <f t="shared" si="77"/>
        <v/>
      </c>
    </row>
    <row r="1625" spans="1:28" s="83" customFormat="1" ht="20.25" customHeight="1">
      <c r="A1625" s="206"/>
      <c r="B1625" s="198" t="s">
        <v>236</v>
      </c>
      <c r="C1625" s="199" t="s">
        <v>236</v>
      </c>
      <c r="D1625" s="200"/>
      <c r="E1625" s="198" t="s">
        <v>236</v>
      </c>
      <c r="F1625" s="198" t="s">
        <v>236</v>
      </c>
      <c r="G1625" s="198" t="s">
        <v>236</v>
      </c>
      <c r="H1625" s="201" t="s">
        <v>236</v>
      </c>
      <c r="I1625" s="202" t="s">
        <v>236</v>
      </c>
      <c r="J1625" s="202" t="s">
        <v>236</v>
      </c>
      <c r="K1625" s="203"/>
      <c r="L1625" s="203"/>
      <c r="M1625" s="203"/>
      <c r="N1625" s="203"/>
      <c r="O1625" s="203"/>
      <c r="P1625" s="204"/>
      <c r="Q1625" s="205"/>
      <c r="R1625" s="198" t="s">
        <v>236</v>
      </c>
      <c r="S1625" s="206" t="str">
        <f t="shared" ca="1" si="75"/>
        <v/>
      </c>
      <c r="T1625" s="206" t="str">
        <f ca="1">IF(B1625="","",IF(ISERROR(MATCH($J1625,[3]SorP!$B$1:$B$6230,0)),"",INDIRECT("'SorP'!$A$"&amp;MATCH($J1625,[3]SorP!$B$1:$B$6230,0))))</f>
        <v/>
      </c>
      <c r="U1625" s="207"/>
      <c r="V1625" s="208" t="e">
        <f>IF(C1625="",NA(),IF(OR(C1625="Smelter not listed",C1625="Smelter not yet identified"),MATCH($B1625&amp;$D1625,'[3]Smelter Look-up'!$J:$J,0),MATCH($B1625&amp;$C1625,'[3]Smelter Look-up'!$J:$J,0)))</f>
        <v>#N/A</v>
      </c>
      <c r="X1625" s="83">
        <f t="shared" si="76"/>
        <v>0</v>
      </c>
      <c r="AB1625" s="84" t="str">
        <f t="shared" si="77"/>
        <v/>
      </c>
    </row>
    <row r="1626" spans="1:28" s="83" customFormat="1" ht="20.25" customHeight="1">
      <c r="A1626" s="206"/>
      <c r="B1626" s="198" t="s">
        <v>236</v>
      </c>
      <c r="C1626" s="199" t="s">
        <v>236</v>
      </c>
      <c r="D1626" s="200"/>
      <c r="E1626" s="198" t="s">
        <v>236</v>
      </c>
      <c r="F1626" s="198" t="s">
        <v>236</v>
      </c>
      <c r="G1626" s="198" t="s">
        <v>236</v>
      </c>
      <c r="H1626" s="201" t="s">
        <v>236</v>
      </c>
      <c r="I1626" s="202" t="s">
        <v>236</v>
      </c>
      <c r="J1626" s="202" t="s">
        <v>236</v>
      </c>
      <c r="K1626" s="203"/>
      <c r="L1626" s="203"/>
      <c r="M1626" s="203"/>
      <c r="N1626" s="203"/>
      <c r="O1626" s="203"/>
      <c r="P1626" s="204"/>
      <c r="Q1626" s="205"/>
      <c r="R1626" s="198" t="s">
        <v>236</v>
      </c>
      <c r="S1626" s="206" t="str">
        <f t="shared" ca="1" si="75"/>
        <v/>
      </c>
      <c r="T1626" s="206" t="str">
        <f ca="1">IF(B1626="","",IF(ISERROR(MATCH($J1626,[3]SorP!$B$1:$B$6230,0)),"",INDIRECT("'SorP'!$A$"&amp;MATCH($J1626,[3]SorP!$B$1:$B$6230,0))))</f>
        <v/>
      </c>
      <c r="U1626" s="207"/>
      <c r="V1626" s="208" t="e">
        <f>IF(C1626="",NA(),IF(OR(C1626="Smelter not listed",C1626="Smelter not yet identified"),MATCH($B1626&amp;$D1626,'[3]Smelter Look-up'!$J:$J,0),MATCH($B1626&amp;$C1626,'[3]Smelter Look-up'!$J:$J,0)))</f>
        <v>#N/A</v>
      </c>
      <c r="X1626" s="83">
        <f t="shared" si="76"/>
        <v>0</v>
      </c>
      <c r="AB1626" s="84" t="str">
        <f t="shared" si="77"/>
        <v/>
      </c>
    </row>
    <row r="1627" spans="1:28" s="83" customFormat="1" ht="20.25" customHeight="1">
      <c r="A1627" s="206"/>
      <c r="B1627" s="198" t="s">
        <v>236</v>
      </c>
      <c r="C1627" s="199" t="s">
        <v>236</v>
      </c>
      <c r="D1627" s="200"/>
      <c r="E1627" s="198" t="s">
        <v>236</v>
      </c>
      <c r="F1627" s="198" t="s">
        <v>236</v>
      </c>
      <c r="G1627" s="198" t="s">
        <v>236</v>
      </c>
      <c r="H1627" s="201" t="s">
        <v>236</v>
      </c>
      <c r="I1627" s="202" t="s">
        <v>236</v>
      </c>
      <c r="J1627" s="202" t="s">
        <v>236</v>
      </c>
      <c r="K1627" s="203"/>
      <c r="L1627" s="203"/>
      <c r="M1627" s="203"/>
      <c r="N1627" s="203"/>
      <c r="O1627" s="203"/>
      <c r="P1627" s="204"/>
      <c r="Q1627" s="205"/>
      <c r="R1627" s="198" t="s">
        <v>236</v>
      </c>
      <c r="S1627" s="206" t="str">
        <f t="shared" ca="1" si="75"/>
        <v/>
      </c>
      <c r="T1627" s="206" t="str">
        <f ca="1">IF(B1627="","",IF(ISERROR(MATCH($J1627,[3]SorP!$B$1:$B$6230,0)),"",INDIRECT("'SorP'!$A$"&amp;MATCH($J1627,[3]SorP!$B$1:$B$6230,0))))</f>
        <v/>
      </c>
      <c r="U1627" s="207"/>
      <c r="V1627" s="208" t="e">
        <f>IF(C1627="",NA(),IF(OR(C1627="Smelter not listed",C1627="Smelter not yet identified"),MATCH($B1627&amp;$D1627,'[3]Smelter Look-up'!$J:$J,0),MATCH($B1627&amp;$C1627,'[3]Smelter Look-up'!$J:$J,0)))</f>
        <v>#N/A</v>
      </c>
      <c r="X1627" s="83">
        <f t="shared" si="76"/>
        <v>0</v>
      </c>
      <c r="AB1627" s="84" t="str">
        <f t="shared" si="77"/>
        <v/>
      </c>
    </row>
    <row r="1628" spans="1:28" s="83" customFormat="1" ht="20.25" customHeight="1">
      <c r="A1628" s="206"/>
      <c r="B1628" s="198" t="s">
        <v>236</v>
      </c>
      <c r="C1628" s="199" t="s">
        <v>236</v>
      </c>
      <c r="D1628" s="200"/>
      <c r="E1628" s="198" t="s">
        <v>236</v>
      </c>
      <c r="F1628" s="198" t="s">
        <v>236</v>
      </c>
      <c r="G1628" s="198" t="s">
        <v>236</v>
      </c>
      <c r="H1628" s="201" t="s">
        <v>236</v>
      </c>
      <c r="I1628" s="202" t="s">
        <v>236</v>
      </c>
      <c r="J1628" s="202" t="s">
        <v>236</v>
      </c>
      <c r="K1628" s="203"/>
      <c r="L1628" s="203"/>
      <c r="M1628" s="203"/>
      <c r="N1628" s="203"/>
      <c r="O1628" s="203"/>
      <c r="P1628" s="204"/>
      <c r="Q1628" s="205"/>
      <c r="R1628" s="198" t="s">
        <v>236</v>
      </c>
      <c r="S1628" s="206" t="str">
        <f t="shared" ca="1" si="75"/>
        <v/>
      </c>
      <c r="T1628" s="206" t="str">
        <f ca="1">IF(B1628="","",IF(ISERROR(MATCH($J1628,[3]SorP!$B$1:$B$6230,0)),"",INDIRECT("'SorP'!$A$"&amp;MATCH($J1628,[3]SorP!$B$1:$B$6230,0))))</f>
        <v/>
      </c>
      <c r="U1628" s="207"/>
      <c r="V1628" s="208" t="e">
        <f>IF(C1628="",NA(),IF(OR(C1628="Smelter not listed",C1628="Smelter not yet identified"),MATCH($B1628&amp;$D1628,'[3]Smelter Look-up'!$J:$J,0),MATCH($B1628&amp;$C1628,'[3]Smelter Look-up'!$J:$J,0)))</f>
        <v>#N/A</v>
      </c>
      <c r="X1628" s="83">
        <f t="shared" si="76"/>
        <v>0</v>
      </c>
      <c r="AB1628" s="84" t="str">
        <f t="shared" si="77"/>
        <v/>
      </c>
    </row>
    <row r="1629" spans="1:28" s="83" customFormat="1" ht="20.25" customHeight="1">
      <c r="A1629" s="206"/>
      <c r="B1629" s="198" t="s">
        <v>236</v>
      </c>
      <c r="C1629" s="199" t="s">
        <v>236</v>
      </c>
      <c r="D1629" s="200"/>
      <c r="E1629" s="198" t="s">
        <v>236</v>
      </c>
      <c r="F1629" s="198" t="s">
        <v>236</v>
      </c>
      <c r="G1629" s="198" t="s">
        <v>236</v>
      </c>
      <c r="H1629" s="201" t="s">
        <v>236</v>
      </c>
      <c r="I1629" s="202" t="s">
        <v>236</v>
      </c>
      <c r="J1629" s="202" t="s">
        <v>236</v>
      </c>
      <c r="K1629" s="203"/>
      <c r="L1629" s="203"/>
      <c r="M1629" s="203"/>
      <c r="N1629" s="203"/>
      <c r="O1629" s="203"/>
      <c r="P1629" s="204"/>
      <c r="Q1629" s="205"/>
      <c r="R1629" s="198" t="s">
        <v>236</v>
      </c>
      <c r="S1629" s="206" t="str">
        <f t="shared" ca="1" si="75"/>
        <v/>
      </c>
      <c r="T1629" s="206" t="str">
        <f ca="1">IF(B1629="","",IF(ISERROR(MATCH($J1629,[3]SorP!$B$1:$B$6230,0)),"",INDIRECT("'SorP'!$A$"&amp;MATCH($J1629,[3]SorP!$B$1:$B$6230,0))))</f>
        <v/>
      </c>
      <c r="U1629" s="207"/>
      <c r="V1629" s="208" t="e">
        <f>IF(C1629="",NA(),IF(OR(C1629="Smelter not listed",C1629="Smelter not yet identified"),MATCH($B1629&amp;$D1629,'[3]Smelter Look-up'!$J:$J,0),MATCH($B1629&amp;$C1629,'[3]Smelter Look-up'!$J:$J,0)))</f>
        <v>#N/A</v>
      </c>
      <c r="X1629" s="83">
        <f t="shared" si="76"/>
        <v>0</v>
      </c>
      <c r="AB1629" s="84" t="str">
        <f t="shared" si="77"/>
        <v/>
      </c>
    </row>
    <row r="1630" spans="1:28" s="83" customFormat="1" ht="20.25" customHeight="1">
      <c r="A1630" s="206"/>
      <c r="B1630" s="198" t="s">
        <v>236</v>
      </c>
      <c r="C1630" s="199" t="s">
        <v>236</v>
      </c>
      <c r="D1630" s="200"/>
      <c r="E1630" s="198" t="s">
        <v>236</v>
      </c>
      <c r="F1630" s="198" t="s">
        <v>236</v>
      </c>
      <c r="G1630" s="198" t="s">
        <v>236</v>
      </c>
      <c r="H1630" s="201" t="s">
        <v>236</v>
      </c>
      <c r="I1630" s="202" t="s">
        <v>236</v>
      </c>
      <c r="J1630" s="202" t="s">
        <v>236</v>
      </c>
      <c r="K1630" s="203"/>
      <c r="L1630" s="203"/>
      <c r="M1630" s="203"/>
      <c r="N1630" s="203"/>
      <c r="O1630" s="203"/>
      <c r="P1630" s="204"/>
      <c r="Q1630" s="205"/>
      <c r="R1630" s="198" t="s">
        <v>236</v>
      </c>
      <c r="S1630" s="206" t="str">
        <f t="shared" ca="1" si="75"/>
        <v/>
      </c>
      <c r="T1630" s="206" t="str">
        <f ca="1">IF(B1630="","",IF(ISERROR(MATCH($J1630,[3]SorP!$B$1:$B$6230,0)),"",INDIRECT("'SorP'!$A$"&amp;MATCH($J1630,[3]SorP!$B$1:$B$6230,0))))</f>
        <v/>
      </c>
      <c r="U1630" s="207"/>
      <c r="V1630" s="208" t="e">
        <f>IF(C1630="",NA(),IF(OR(C1630="Smelter not listed",C1630="Smelter not yet identified"),MATCH($B1630&amp;$D1630,'[3]Smelter Look-up'!$J:$J,0),MATCH($B1630&amp;$C1630,'[3]Smelter Look-up'!$J:$J,0)))</f>
        <v>#N/A</v>
      </c>
      <c r="X1630" s="83">
        <f t="shared" si="76"/>
        <v>0</v>
      </c>
      <c r="AB1630" s="84" t="str">
        <f t="shared" si="77"/>
        <v/>
      </c>
    </row>
    <row r="1631" spans="1:28" s="83" customFormat="1" ht="20.25" customHeight="1">
      <c r="A1631" s="206"/>
      <c r="B1631" s="198" t="s">
        <v>236</v>
      </c>
      <c r="C1631" s="199" t="s">
        <v>236</v>
      </c>
      <c r="D1631" s="200"/>
      <c r="E1631" s="198" t="s">
        <v>236</v>
      </c>
      <c r="F1631" s="198" t="s">
        <v>236</v>
      </c>
      <c r="G1631" s="198" t="s">
        <v>236</v>
      </c>
      <c r="H1631" s="201" t="s">
        <v>236</v>
      </c>
      <c r="I1631" s="202" t="s">
        <v>236</v>
      </c>
      <c r="J1631" s="202" t="s">
        <v>236</v>
      </c>
      <c r="K1631" s="203"/>
      <c r="L1631" s="203"/>
      <c r="M1631" s="203"/>
      <c r="N1631" s="203"/>
      <c r="O1631" s="203"/>
      <c r="P1631" s="204"/>
      <c r="Q1631" s="205"/>
      <c r="R1631" s="198" t="s">
        <v>236</v>
      </c>
      <c r="S1631" s="206" t="str">
        <f t="shared" ca="1" si="75"/>
        <v/>
      </c>
      <c r="T1631" s="206" t="str">
        <f ca="1">IF(B1631="","",IF(ISERROR(MATCH($J1631,[3]SorP!$B$1:$B$6230,0)),"",INDIRECT("'SorP'!$A$"&amp;MATCH($J1631,[3]SorP!$B$1:$B$6230,0))))</f>
        <v/>
      </c>
      <c r="U1631" s="207"/>
      <c r="V1631" s="208" t="e">
        <f>IF(C1631="",NA(),IF(OR(C1631="Smelter not listed",C1631="Smelter not yet identified"),MATCH($B1631&amp;$D1631,'[3]Smelter Look-up'!$J:$J,0),MATCH($B1631&amp;$C1631,'[3]Smelter Look-up'!$J:$J,0)))</f>
        <v>#N/A</v>
      </c>
      <c r="X1631" s="83">
        <f t="shared" si="76"/>
        <v>0</v>
      </c>
      <c r="AB1631" s="84" t="str">
        <f t="shared" si="77"/>
        <v/>
      </c>
    </row>
    <row r="1632" spans="1:28" s="83" customFormat="1" ht="20.25" customHeight="1">
      <c r="A1632" s="206"/>
      <c r="B1632" s="198" t="s">
        <v>236</v>
      </c>
      <c r="C1632" s="199" t="s">
        <v>236</v>
      </c>
      <c r="D1632" s="200"/>
      <c r="E1632" s="198" t="s">
        <v>236</v>
      </c>
      <c r="F1632" s="198" t="s">
        <v>236</v>
      </c>
      <c r="G1632" s="198" t="s">
        <v>236</v>
      </c>
      <c r="H1632" s="201" t="s">
        <v>236</v>
      </c>
      <c r="I1632" s="202" t="s">
        <v>236</v>
      </c>
      <c r="J1632" s="202" t="s">
        <v>236</v>
      </c>
      <c r="K1632" s="203"/>
      <c r="L1632" s="203"/>
      <c r="M1632" s="203"/>
      <c r="N1632" s="203"/>
      <c r="O1632" s="203"/>
      <c r="P1632" s="204"/>
      <c r="Q1632" s="205"/>
      <c r="R1632" s="198" t="s">
        <v>236</v>
      </c>
      <c r="S1632" s="206" t="str">
        <f t="shared" ca="1" si="75"/>
        <v/>
      </c>
      <c r="T1632" s="206" t="str">
        <f ca="1">IF(B1632="","",IF(ISERROR(MATCH($J1632,[3]SorP!$B$1:$B$6230,0)),"",INDIRECT("'SorP'!$A$"&amp;MATCH($J1632,[3]SorP!$B$1:$B$6230,0))))</f>
        <v/>
      </c>
      <c r="U1632" s="207"/>
      <c r="V1632" s="208" t="e">
        <f>IF(C1632="",NA(),IF(OR(C1632="Smelter not listed",C1632="Smelter not yet identified"),MATCH($B1632&amp;$D1632,'[3]Smelter Look-up'!$J:$J,0),MATCH($B1632&amp;$C1632,'[3]Smelter Look-up'!$J:$J,0)))</f>
        <v>#N/A</v>
      </c>
      <c r="X1632" s="83">
        <f t="shared" si="76"/>
        <v>0</v>
      </c>
      <c r="AB1632" s="84" t="str">
        <f t="shared" si="77"/>
        <v/>
      </c>
    </row>
    <row r="1633" spans="1:28" s="83" customFormat="1" ht="20.25" customHeight="1">
      <c r="A1633" s="206"/>
      <c r="B1633" s="198" t="s">
        <v>236</v>
      </c>
      <c r="C1633" s="199" t="s">
        <v>236</v>
      </c>
      <c r="D1633" s="200"/>
      <c r="E1633" s="198" t="s">
        <v>236</v>
      </c>
      <c r="F1633" s="198" t="s">
        <v>236</v>
      </c>
      <c r="G1633" s="198" t="s">
        <v>236</v>
      </c>
      <c r="H1633" s="201" t="s">
        <v>236</v>
      </c>
      <c r="I1633" s="202" t="s">
        <v>236</v>
      </c>
      <c r="J1633" s="202" t="s">
        <v>236</v>
      </c>
      <c r="K1633" s="203"/>
      <c r="L1633" s="203"/>
      <c r="M1633" s="203"/>
      <c r="N1633" s="203"/>
      <c r="O1633" s="203"/>
      <c r="P1633" s="204"/>
      <c r="Q1633" s="205"/>
      <c r="R1633" s="198" t="s">
        <v>236</v>
      </c>
      <c r="S1633" s="206" t="str">
        <f t="shared" ca="1" si="75"/>
        <v/>
      </c>
      <c r="T1633" s="206" t="str">
        <f ca="1">IF(B1633="","",IF(ISERROR(MATCH($J1633,[3]SorP!$B$1:$B$6230,0)),"",INDIRECT("'SorP'!$A$"&amp;MATCH($J1633,[3]SorP!$B$1:$B$6230,0))))</f>
        <v/>
      </c>
      <c r="U1633" s="207"/>
      <c r="V1633" s="208" t="e">
        <f>IF(C1633="",NA(),IF(OR(C1633="Smelter not listed",C1633="Smelter not yet identified"),MATCH($B1633&amp;$D1633,'[3]Smelter Look-up'!$J:$J,0),MATCH($B1633&amp;$C1633,'[3]Smelter Look-up'!$J:$J,0)))</f>
        <v>#N/A</v>
      </c>
      <c r="X1633" s="83">
        <f t="shared" si="76"/>
        <v>0</v>
      </c>
      <c r="AB1633" s="84" t="str">
        <f t="shared" si="77"/>
        <v/>
      </c>
    </row>
    <row r="1634" spans="1:28" s="83" customFormat="1" ht="20.25" customHeight="1">
      <c r="A1634" s="206"/>
      <c r="B1634" s="198" t="s">
        <v>236</v>
      </c>
      <c r="C1634" s="199" t="s">
        <v>236</v>
      </c>
      <c r="D1634" s="200"/>
      <c r="E1634" s="198" t="s">
        <v>236</v>
      </c>
      <c r="F1634" s="198" t="s">
        <v>236</v>
      </c>
      <c r="G1634" s="198" t="s">
        <v>236</v>
      </c>
      <c r="H1634" s="201" t="s">
        <v>236</v>
      </c>
      <c r="I1634" s="202" t="s">
        <v>236</v>
      </c>
      <c r="J1634" s="202" t="s">
        <v>236</v>
      </c>
      <c r="K1634" s="203"/>
      <c r="L1634" s="203"/>
      <c r="M1634" s="203"/>
      <c r="N1634" s="203"/>
      <c r="O1634" s="203"/>
      <c r="P1634" s="204"/>
      <c r="Q1634" s="205"/>
      <c r="R1634" s="198" t="s">
        <v>236</v>
      </c>
      <c r="S1634" s="206" t="str">
        <f t="shared" ca="1" si="75"/>
        <v/>
      </c>
      <c r="T1634" s="206" t="str">
        <f ca="1">IF(B1634="","",IF(ISERROR(MATCH($J1634,[3]SorP!$B$1:$B$6230,0)),"",INDIRECT("'SorP'!$A$"&amp;MATCH($J1634,[3]SorP!$B$1:$B$6230,0))))</f>
        <v/>
      </c>
      <c r="U1634" s="207"/>
      <c r="V1634" s="208" t="e">
        <f>IF(C1634="",NA(),IF(OR(C1634="Smelter not listed",C1634="Smelter not yet identified"),MATCH($B1634&amp;$D1634,'[3]Smelter Look-up'!$J:$J,0),MATCH($B1634&amp;$C1634,'[3]Smelter Look-up'!$J:$J,0)))</f>
        <v>#N/A</v>
      </c>
      <c r="X1634" s="83">
        <f t="shared" si="76"/>
        <v>0</v>
      </c>
      <c r="AB1634" s="84" t="str">
        <f t="shared" si="77"/>
        <v/>
      </c>
    </row>
    <row r="1635" spans="1:28" s="83" customFormat="1" ht="20.25" customHeight="1">
      <c r="A1635" s="206"/>
      <c r="B1635" s="198" t="s">
        <v>236</v>
      </c>
      <c r="C1635" s="199" t="s">
        <v>236</v>
      </c>
      <c r="D1635" s="200"/>
      <c r="E1635" s="198" t="s">
        <v>236</v>
      </c>
      <c r="F1635" s="198" t="s">
        <v>236</v>
      </c>
      <c r="G1635" s="198" t="s">
        <v>236</v>
      </c>
      <c r="H1635" s="201" t="s">
        <v>236</v>
      </c>
      <c r="I1635" s="202" t="s">
        <v>236</v>
      </c>
      <c r="J1635" s="202" t="s">
        <v>236</v>
      </c>
      <c r="K1635" s="203"/>
      <c r="L1635" s="203"/>
      <c r="M1635" s="203"/>
      <c r="N1635" s="203"/>
      <c r="O1635" s="203"/>
      <c r="P1635" s="204"/>
      <c r="Q1635" s="205"/>
      <c r="R1635" s="198" t="s">
        <v>236</v>
      </c>
      <c r="S1635" s="206" t="str">
        <f t="shared" ca="1" si="75"/>
        <v/>
      </c>
      <c r="T1635" s="206" t="str">
        <f ca="1">IF(B1635="","",IF(ISERROR(MATCH($J1635,[3]SorP!$B$1:$B$6230,0)),"",INDIRECT("'SorP'!$A$"&amp;MATCH($J1635,[3]SorP!$B$1:$B$6230,0))))</f>
        <v/>
      </c>
      <c r="U1635" s="207"/>
      <c r="V1635" s="208" t="e">
        <f>IF(C1635="",NA(),IF(OR(C1635="Smelter not listed",C1635="Smelter not yet identified"),MATCH($B1635&amp;$D1635,'[3]Smelter Look-up'!$J:$J,0),MATCH($B1635&amp;$C1635,'[3]Smelter Look-up'!$J:$J,0)))</f>
        <v>#N/A</v>
      </c>
      <c r="X1635" s="83">
        <f t="shared" si="76"/>
        <v>0</v>
      </c>
      <c r="AB1635" s="84" t="str">
        <f t="shared" si="77"/>
        <v/>
      </c>
    </row>
    <row r="1636" spans="1:28" s="83" customFormat="1" ht="20.25" customHeight="1">
      <c r="A1636" s="206"/>
      <c r="B1636" s="198" t="s">
        <v>236</v>
      </c>
      <c r="C1636" s="199" t="s">
        <v>236</v>
      </c>
      <c r="D1636" s="200"/>
      <c r="E1636" s="198" t="s">
        <v>236</v>
      </c>
      <c r="F1636" s="198" t="s">
        <v>236</v>
      </c>
      <c r="G1636" s="198" t="s">
        <v>236</v>
      </c>
      <c r="H1636" s="201" t="s">
        <v>236</v>
      </c>
      <c r="I1636" s="202" t="s">
        <v>236</v>
      </c>
      <c r="J1636" s="202" t="s">
        <v>236</v>
      </c>
      <c r="K1636" s="203"/>
      <c r="L1636" s="203"/>
      <c r="M1636" s="203"/>
      <c r="N1636" s="203"/>
      <c r="O1636" s="203"/>
      <c r="P1636" s="204"/>
      <c r="Q1636" s="205"/>
      <c r="R1636" s="198" t="s">
        <v>236</v>
      </c>
      <c r="S1636" s="206" t="str">
        <f t="shared" ca="1" si="75"/>
        <v/>
      </c>
      <c r="T1636" s="206" t="str">
        <f ca="1">IF(B1636="","",IF(ISERROR(MATCH($J1636,[3]SorP!$B$1:$B$6230,0)),"",INDIRECT("'SorP'!$A$"&amp;MATCH($J1636,[3]SorP!$B$1:$B$6230,0))))</f>
        <v/>
      </c>
      <c r="U1636" s="207"/>
      <c r="V1636" s="208" t="e">
        <f>IF(C1636="",NA(),IF(OR(C1636="Smelter not listed",C1636="Smelter not yet identified"),MATCH($B1636&amp;$D1636,'[3]Smelter Look-up'!$J:$J,0),MATCH($B1636&amp;$C1636,'[3]Smelter Look-up'!$J:$J,0)))</f>
        <v>#N/A</v>
      </c>
      <c r="X1636" s="83">
        <f t="shared" si="76"/>
        <v>0</v>
      </c>
      <c r="AB1636" s="84" t="str">
        <f t="shared" si="77"/>
        <v/>
      </c>
    </row>
    <row r="1637" spans="1:28" s="83" customFormat="1" ht="20.25" customHeight="1">
      <c r="A1637" s="206"/>
      <c r="B1637" s="198" t="s">
        <v>236</v>
      </c>
      <c r="C1637" s="199" t="s">
        <v>236</v>
      </c>
      <c r="D1637" s="200"/>
      <c r="E1637" s="198" t="s">
        <v>236</v>
      </c>
      <c r="F1637" s="198" t="s">
        <v>236</v>
      </c>
      <c r="G1637" s="198" t="s">
        <v>236</v>
      </c>
      <c r="H1637" s="201" t="s">
        <v>236</v>
      </c>
      <c r="I1637" s="202" t="s">
        <v>236</v>
      </c>
      <c r="J1637" s="202" t="s">
        <v>236</v>
      </c>
      <c r="K1637" s="203"/>
      <c r="L1637" s="203"/>
      <c r="M1637" s="203"/>
      <c r="N1637" s="203"/>
      <c r="O1637" s="203"/>
      <c r="P1637" s="204"/>
      <c r="Q1637" s="205"/>
      <c r="R1637" s="198" t="s">
        <v>236</v>
      </c>
      <c r="S1637" s="206" t="str">
        <f t="shared" ca="1" si="75"/>
        <v/>
      </c>
      <c r="T1637" s="206" t="str">
        <f ca="1">IF(B1637="","",IF(ISERROR(MATCH($J1637,[3]SorP!$B$1:$B$6230,0)),"",INDIRECT("'SorP'!$A$"&amp;MATCH($J1637,[3]SorP!$B$1:$B$6230,0))))</f>
        <v/>
      </c>
      <c r="U1637" s="207"/>
      <c r="V1637" s="208" t="e">
        <f>IF(C1637="",NA(),IF(OR(C1637="Smelter not listed",C1637="Smelter not yet identified"),MATCH($B1637&amp;$D1637,'[3]Smelter Look-up'!$J:$J,0),MATCH($B1637&amp;$C1637,'[3]Smelter Look-up'!$J:$J,0)))</f>
        <v>#N/A</v>
      </c>
      <c r="X1637" s="83">
        <f t="shared" si="76"/>
        <v>0</v>
      </c>
      <c r="AB1637" s="84" t="str">
        <f t="shared" si="77"/>
        <v/>
      </c>
    </row>
    <row r="1638" spans="1:28" s="83" customFormat="1" ht="20.25" customHeight="1">
      <c r="A1638" s="206"/>
      <c r="B1638" s="198" t="s">
        <v>236</v>
      </c>
      <c r="C1638" s="199" t="s">
        <v>236</v>
      </c>
      <c r="D1638" s="200"/>
      <c r="E1638" s="198" t="s">
        <v>236</v>
      </c>
      <c r="F1638" s="198" t="s">
        <v>236</v>
      </c>
      <c r="G1638" s="198" t="s">
        <v>236</v>
      </c>
      <c r="H1638" s="201" t="s">
        <v>236</v>
      </c>
      <c r="I1638" s="202" t="s">
        <v>236</v>
      </c>
      <c r="J1638" s="202" t="s">
        <v>236</v>
      </c>
      <c r="K1638" s="203"/>
      <c r="L1638" s="203"/>
      <c r="M1638" s="203"/>
      <c r="N1638" s="203"/>
      <c r="O1638" s="203"/>
      <c r="P1638" s="204"/>
      <c r="Q1638" s="205"/>
      <c r="R1638" s="198" t="s">
        <v>236</v>
      </c>
      <c r="S1638" s="206" t="str">
        <f t="shared" ca="1" si="75"/>
        <v/>
      </c>
      <c r="T1638" s="206" t="str">
        <f ca="1">IF(B1638="","",IF(ISERROR(MATCH($J1638,[3]SorP!$B$1:$B$6230,0)),"",INDIRECT("'SorP'!$A$"&amp;MATCH($J1638,[3]SorP!$B$1:$B$6230,0))))</f>
        <v/>
      </c>
      <c r="U1638" s="207"/>
      <c r="V1638" s="208" t="e">
        <f>IF(C1638="",NA(),IF(OR(C1638="Smelter not listed",C1638="Smelter not yet identified"),MATCH($B1638&amp;$D1638,'[3]Smelter Look-up'!$J:$J,0),MATCH($B1638&amp;$C1638,'[3]Smelter Look-up'!$J:$J,0)))</f>
        <v>#N/A</v>
      </c>
      <c r="X1638" s="83">
        <f t="shared" si="76"/>
        <v>0</v>
      </c>
      <c r="AB1638" s="84" t="str">
        <f t="shared" si="77"/>
        <v/>
      </c>
    </row>
    <row r="1639" spans="1:28" s="83" customFormat="1" ht="20.25" customHeight="1">
      <c r="A1639" s="206"/>
      <c r="B1639" s="198" t="s">
        <v>236</v>
      </c>
      <c r="C1639" s="199" t="s">
        <v>236</v>
      </c>
      <c r="D1639" s="200"/>
      <c r="E1639" s="198" t="s">
        <v>236</v>
      </c>
      <c r="F1639" s="198" t="s">
        <v>236</v>
      </c>
      <c r="G1639" s="198" t="s">
        <v>236</v>
      </c>
      <c r="H1639" s="201" t="s">
        <v>236</v>
      </c>
      <c r="I1639" s="202" t="s">
        <v>236</v>
      </c>
      <c r="J1639" s="202" t="s">
        <v>236</v>
      </c>
      <c r="K1639" s="203"/>
      <c r="L1639" s="203"/>
      <c r="M1639" s="203"/>
      <c r="N1639" s="203"/>
      <c r="O1639" s="203"/>
      <c r="P1639" s="204"/>
      <c r="Q1639" s="205"/>
      <c r="R1639" s="198" t="s">
        <v>236</v>
      </c>
      <c r="S1639" s="206" t="str">
        <f t="shared" ca="1" si="75"/>
        <v/>
      </c>
      <c r="T1639" s="206" t="str">
        <f ca="1">IF(B1639="","",IF(ISERROR(MATCH($J1639,[3]SorP!$B$1:$B$6230,0)),"",INDIRECT("'SorP'!$A$"&amp;MATCH($J1639,[3]SorP!$B$1:$B$6230,0))))</f>
        <v/>
      </c>
      <c r="U1639" s="207"/>
      <c r="V1639" s="208" t="e">
        <f>IF(C1639="",NA(),IF(OR(C1639="Smelter not listed",C1639="Smelter not yet identified"),MATCH($B1639&amp;$D1639,'[3]Smelter Look-up'!$J:$J,0),MATCH($B1639&amp;$C1639,'[3]Smelter Look-up'!$J:$J,0)))</f>
        <v>#N/A</v>
      </c>
      <c r="X1639" s="83">
        <f t="shared" si="76"/>
        <v>0</v>
      </c>
      <c r="AB1639" s="84" t="str">
        <f t="shared" si="77"/>
        <v/>
      </c>
    </row>
    <row r="1640" spans="1:28" s="83" customFormat="1" ht="20.25" customHeight="1">
      <c r="A1640" s="206"/>
      <c r="B1640" s="198" t="s">
        <v>236</v>
      </c>
      <c r="C1640" s="199" t="s">
        <v>236</v>
      </c>
      <c r="D1640" s="200"/>
      <c r="E1640" s="198" t="s">
        <v>236</v>
      </c>
      <c r="F1640" s="198" t="s">
        <v>236</v>
      </c>
      <c r="G1640" s="198" t="s">
        <v>236</v>
      </c>
      <c r="H1640" s="201" t="s">
        <v>236</v>
      </c>
      <c r="I1640" s="202" t="s">
        <v>236</v>
      </c>
      <c r="J1640" s="202" t="s">
        <v>236</v>
      </c>
      <c r="K1640" s="203"/>
      <c r="L1640" s="203"/>
      <c r="M1640" s="203"/>
      <c r="N1640" s="203"/>
      <c r="O1640" s="203"/>
      <c r="P1640" s="204"/>
      <c r="Q1640" s="205"/>
      <c r="R1640" s="198" t="s">
        <v>236</v>
      </c>
      <c r="S1640" s="206" t="str">
        <f t="shared" ref="S1640:S1703" ca="1" si="78">IF(B1640="","",IF(ISERROR(MATCH($E1640,CL,0)),"Unknown",INDIRECT("'C'!$A$"&amp;MATCH($E1640,CL,0)+1)))</f>
        <v/>
      </c>
      <c r="T1640" s="206" t="str">
        <f ca="1">IF(B1640="","",IF(ISERROR(MATCH($J1640,[3]SorP!$B$1:$B$6230,0)),"",INDIRECT("'SorP'!$A$"&amp;MATCH($J1640,[3]SorP!$B$1:$B$6230,0))))</f>
        <v/>
      </c>
      <c r="U1640" s="207"/>
      <c r="V1640" s="208" t="e">
        <f>IF(C1640="",NA(),IF(OR(C1640="Smelter not listed",C1640="Smelter not yet identified"),MATCH($B1640&amp;$D1640,'[3]Smelter Look-up'!$J:$J,0),MATCH($B1640&amp;$C1640,'[3]Smelter Look-up'!$J:$J,0)))</f>
        <v>#N/A</v>
      </c>
      <c r="X1640" s="83">
        <f t="shared" si="76"/>
        <v>0</v>
      </c>
      <c r="AB1640" s="84" t="str">
        <f t="shared" si="77"/>
        <v/>
      </c>
    </row>
    <row r="1641" spans="1:28" s="83" customFormat="1" ht="20.25" customHeight="1">
      <c r="A1641" s="206"/>
      <c r="B1641" s="198" t="s">
        <v>236</v>
      </c>
      <c r="C1641" s="199" t="s">
        <v>236</v>
      </c>
      <c r="D1641" s="200"/>
      <c r="E1641" s="198" t="s">
        <v>236</v>
      </c>
      <c r="F1641" s="198" t="s">
        <v>236</v>
      </c>
      <c r="G1641" s="198" t="s">
        <v>236</v>
      </c>
      <c r="H1641" s="201" t="s">
        <v>236</v>
      </c>
      <c r="I1641" s="202" t="s">
        <v>236</v>
      </c>
      <c r="J1641" s="202" t="s">
        <v>236</v>
      </c>
      <c r="K1641" s="203"/>
      <c r="L1641" s="203"/>
      <c r="M1641" s="203"/>
      <c r="N1641" s="203"/>
      <c r="O1641" s="203"/>
      <c r="P1641" s="204"/>
      <c r="Q1641" s="205"/>
      <c r="R1641" s="198" t="s">
        <v>236</v>
      </c>
      <c r="S1641" s="206" t="str">
        <f t="shared" ca="1" si="78"/>
        <v/>
      </c>
      <c r="T1641" s="206" t="str">
        <f ca="1">IF(B1641="","",IF(ISERROR(MATCH($J1641,[3]SorP!$B$1:$B$6230,0)),"",INDIRECT("'SorP'!$A$"&amp;MATCH($J1641,[3]SorP!$B$1:$B$6230,0))))</f>
        <v/>
      </c>
      <c r="U1641" s="207"/>
      <c r="V1641" s="208" t="e">
        <f>IF(C1641="",NA(),IF(OR(C1641="Smelter not listed",C1641="Smelter not yet identified"),MATCH($B1641&amp;$D1641,'[3]Smelter Look-up'!$J:$J,0),MATCH($B1641&amp;$C1641,'[3]Smelter Look-up'!$J:$J,0)))</f>
        <v>#N/A</v>
      </c>
      <c r="X1641" s="83">
        <f t="shared" si="76"/>
        <v>0</v>
      </c>
      <c r="AB1641" s="84" t="str">
        <f t="shared" si="77"/>
        <v/>
      </c>
    </row>
    <row r="1642" spans="1:28" s="83" customFormat="1" ht="20.25" customHeight="1">
      <c r="A1642" s="206"/>
      <c r="B1642" s="198" t="s">
        <v>236</v>
      </c>
      <c r="C1642" s="199" t="s">
        <v>236</v>
      </c>
      <c r="D1642" s="200"/>
      <c r="E1642" s="198" t="s">
        <v>236</v>
      </c>
      <c r="F1642" s="198" t="s">
        <v>236</v>
      </c>
      <c r="G1642" s="198" t="s">
        <v>236</v>
      </c>
      <c r="H1642" s="201" t="s">
        <v>236</v>
      </c>
      <c r="I1642" s="202" t="s">
        <v>236</v>
      </c>
      <c r="J1642" s="202" t="s">
        <v>236</v>
      </c>
      <c r="K1642" s="203"/>
      <c r="L1642" s="203"/>
      <c r="M1642" s="203"/>
      <c r="N1642" s="203"/>
      <c r="O1642" s="203"/>
      <c r="P1642" s="204"/>
      <c r="Q1642" s="205"/>
      <c r="R1642" s="198" t="s">
        <v>236</v>
      </c>
      <c r="S1642" s="206" t="str">
        <f t="shared" ca="1" si="78"/>
        <v/>
      </c>
      <c r="T1642" s="206" t="str">
        <f ca="1">IF(B1642="","",IF(ISERROR(MATCH($J1642,[3]SorP!$B$1:$B$6230,0)),"",INDIRECT("'SorP'!$A$"&amp;MATCH($J1642,[3]SorP!$B$1:$B$6230,0))))</f>
        <v/>
      </c>
      <c r="U1642" s="207"/>
      <c r="V1642" s="208" t="e">
        <f>IF(C1642="",NA(),IF(OR(C1642="Smelter not listed",C1642="Smelter not yet identified"),MATCH($B1642&amp;$D1642,'[3]Smelter Look-up'!$J:$J,0),MATCH($B1642&amp;$C1642,'[3]Smelter Look-up'!$J:$J,0)))</f>
        <v>#N/A</v>
      </c>
      <c r="X1642" s="83">
        <f t="shared" si="76"/>
        <v>0</v>
      </c>
      <c r="AB1642" s="84" t="str">
        <f t="shared" si="77"/>
        <v/>
      </c>
    </row>
    <row r="1643" spans="1:28" s="83" customFormat="1" ht="20.25" customHeight="1">
      <c r="A1643" s="206"/>
      <c r="B1643" s="198" t="s">
        <v>236</v>
      </c>
      <c r="C1643" s="199" t="s">
        <v>236</v>
      </c>
      <c r="D1643" s="200"/>
      <c r="E1643" s="198" t="s">
        <v>236</v>
      </c>
      <c r="F1643" s="198" t="s">
        <v>236</v>
      </c>
      <c r="G1643" s="198" t="s">
        <v>236</v>
      </c>
      <c r="H1643" s="201" t="s">
        <v>236</v>
      </c>
      <c r="I1643" s="202" t="s">
        <v>236</v>
      </c>
      <c r="J1643" s="202" t="s">
        <v>236</v>
      </c>
      <c r="K1643" s="203"/>
      <c r="L1643" s="203"/>
      <c r="M1643" s="203"/>
      <c r="N1643" s="203"/>
      <c r="O1643" s="203"/>
      <c r="P1643" s="204"/>
      <c r="Q1643" s="205"/>
      <c r="R1643" s="198" t="s">
        <v>236</v>
      </c>
      <c r="S1643" s="206" t="str">
        <f t="shared" ca="1" si="78"/>
        <v/>
      </c>
      <c r="T1643" s="206" t="str">
        <f ca="1">IF(B1643="","",IF(ISERROR(MATCH($J1643,[3]SorP!$B$1:$B$6230,0)),"",INDIRECT("'SorP'!$A$"&amp;MATCH($J1643,[3]SorP!$B$1:$B$6230,0))))</f>
        <v/>
      </c>
      <c r="U1643" s="207"/>
      <c r="V1643" s="208" t="e">
        <f>IF(C1643="",NA(),IF(OR(C1643="Smelter not listed",C1643="Smelter not yet identified"),MATCH($B1643&amp;$D1643,'[3]Smelter Look-up'!$J:$J,0),MATCH($B1643&amp;$C1643,'[3]Smelter Look-up'!$J:$J,0)))</f>
        <v>#N/A</v>
      </c>
      <c r="X1643" s="83">
        <f t="shared" si="76"/>
        <v>0</v>
      </c>
      <c r="AB1643" s="84" t="str">
        <f t="shared" si="77"/>
        <v/>
      </c>
    </row>
    <row r="1644" spans="1:28" s="83" customFormat="1" ht="20.25" customHeight="1">
      <c r="A1644" s="206"/>
      <c r="B1644" s="198" t="s">
        <v>236</v>
      </c>
      <c r="C1644" s="199" t="s">
        <v>236</v>
      </c>
      <c r="D1644" s="200"/>
      <c r="E1644" s="198" t="s">
        <v>236</v>
      </c>
      <c r="F1644" s="198" t="s">
        <v>236</v>
      </c>
      <c r="G1644" s="198" t="s">
        <v>236</v>
      </c>
      <c r="H1644" s="201" t="s">
        <v>236</v>
      </c>
      <c r="I1644" s="202" t="s">
        <v>236</v>
      </c>
      <c r="J1644" s="202" t="s">
        <v>236</v>
      </c>
      <c r="K1644" s="203"/>
      <c r="L1644" s="203"/>
      <c r="M1644" s="203"/>
      <c r="N1644" s="203"/>
      <c r="O1644" s="203"/>
      <c r="P1644" s="204"/>
      <c r="Q1644" s="205"/>
      <c r="R1644" s="198" t="s">
        <v>236</v>
      </c>
      <c r="S1644" s="206" t="str">
        <f t="shared" ca="1" si="78"/>
        <v/>
      </c>
      <c r="T1644" s="206" t="str">
        <f ca="1">IF(B1644="","",IF(ISERROR(MATCH($J1644,[3]SorP!$B$1:$B$6230,0)),"",INDIRECT("'SorP'!$A$"&amp;MATCH($J1644,[3]SorP!$B$1:$B$6230,0))))</f>
        <v/>
      </c>
      <c r="U1644" s="207"/>
      <c r="V1644" s="208" t="e">
        <f>IF(C1644="",NA(),IF(OR(C1644="Smelter not listed",C1644="Smelter not yet identified"),MATCH($B1644&amp;$D1644,'[3]Smelter Look-up'!$J:$J,0),MATCH($B1644&amp;$C1644,'[3]Smelter Look-up'!$J:$J,0)))</f>
        <v>#N/A</v>
      </c>
      <c r="X1644" s="83">
        <f t="shared" si="76"/>
        <v>0</v>
      </c>
      <c r="AB1644" s="84" t="str">
        <f t="shared" si="77"/>
        <v/>
      </c>
    </row>
    <row r="1645" spans="1:28" s="83" customFormat="1" ht="20.25" customHeight="1">
      <c r="A1645" s="206"/>
      <c r="B1645" s="198" t="s">
        <v>236</v>
      </c>
      <c r="C1645" s="199" t="s">
        <v>236</v>
      </c>
      <c r="D1645" s="200"/>
      <c r="E1645" s="198" t="s">
        <v>236</v>
      </c>
      <c r="F1645" s="198" t="s">
        <v>236</v>
      </c>
      <c r="G1645" s="198" t="s">
        <v>236</v>
      </c>
      <c r="H1645" s="201" t="s">
        <v>236</v>
      </c>
      <c r="I1645" s="202" t="s">
        <v>236</v>
      </c>
      <c r="J1645" s="202" t="s">
        <v>236</v>
      </c>
      <c r="K1645" s="203"/>
      <c r="L1645" s="203"/>
      <c r="M1645" s="203"/>
      <c r="N1645" s="203"/>
      <c r="O1645" s="203"/>
      <c r="P1645" s="204"/>
      <c r="Q1645" s="205"/>
      <c r="R1645" s="198" t="s">
        <v>236</v>
      </c>
      <c r="S1645" s="206" t="str">
        <f t="shared" ca="1" si="78"/>
        <v/>
      </c>
      <c r="T1645" s="206" t="str">
        <f ca="1">IF(B1645="","",IF(ISERROR(MATCH($J1645,[3]SorP!$B$1:$B$6230,0)),"",INDIRECT("'SorP'!$A$"&amp;MATCH($J1645,[3]SorP!$B$1:$B$6230,0))))</f>
        <v/>
      </c>
      <c r="U1645" s="207"/>
      <c r="V1645" s="208" t="e">
        <f>IF(C1645="",NA(),IF(OR(C1645="Smelter not listed",C1645="Smelter not yet identified"),MATCH($B1645&amp;$D1645,'[3]Smelter Look-up'!$J:$J,0),MATCH($B1645&amp;$C1645,'[3]Smelter Look-up'!$J:$J,0)))</f>
        <v>#N/A</v>
      </c>
      <c r="X1645" s="83">
        <f t="shared" si="76"/>
        <v>0</v>
      </c>
      <c r="AB1645" s="84" t="str">
        <f t="shared" si="77"/>
        <v/>
      </c>
    </row>
    <row r="1646" spans="1:28" s="83" customFormat="1" ht="20.25" customHeight="1">
      <c r="A1646" s="206"/>
      <c r="B1646" s="198" t="s">
        <v>236</v>
      </c>
      <c r="C1646" s="199" t="s">
        <v>236</v>
      </c>
      <c r="D1646" s="200"/>
      <c r="E1646" s="198" t="s">
        <v>236</v>
      </c>
      <c r="F1646" s="198" t="s">
        <v>236</v>
      </c>
      <c r="G1646" s="198" t="s">
        <v>236</v>
      </c>
      <c r="H1646" s="201" t="s">
        <v>236</v>
      </c>
      <c r="I1646" s="202" t="s">
        <v>236</v>
      </c>
      <c r="J1646" s="202" t="s">
        <v>236</v>
      </c>
      <c r="K1646" s="203"/>
      <c r="L1646" s="203"/>
      <c r="M1646" s="203"/>
      <c r="N1646" s="203"/>
      <c r="O1646" s="203"/>
      <c r="P1646" s="204"/>
      <c r="Q1646" s="205"/>
      <c r="R1646" s="198" t="s">
        <v>236</v>
      </c>
      <c r="S1646" s="206" t="str">
        <f t="shared" ca="1" si="78"/>
        <v/>
      </c>
      <c r="T1646" s="206" t="str">
        <f ca="1">IF(B1646="","",IF(ISERROR(MATCH($J1646,[3]SorP!$B$1:$B$6230,0)),"",INDIRECT("'SorP'!$A$"&amp;MATCH($J1646,[3]SorP!$B$1:$B$6230,0))))</f>
        <v/>
      </c>
      <c r="U1646" s="207"/>
      <c r="V1646" s="208" t="e">
        <f>IF(C1646="",NA(),IF(OR(C1646="Smelter not listed",C1646="Smelter not yet identified"),MATCH($B1646&amp;$D1646,'[3]Smelter Look-up'!$J:$J,0),MATCH($B1646&amp;$C1646,'[3]Smelter Look-up'!$J:$J,0)))</f>
        <v>#N/A</v>
      </c>
      <c r="X1646" s="83">
        <f t="shared" si="76"/>
        <v>0</v>
      </c>
      <c r="AB1646" s="84" t="str">
        <f t="shared" si="77"/>
        <v/>
      </c>
    </row>
    <row r="1647" spans="1:28" s="83" customFormat="1" ht="20.25" customHeight="1">
      <c r="A1647" s="206"/>
      <c r="B1647" s="198" t="s">
        <v>236</v>
      </c>
      <c r="C1647" s="199" t="s">
        <v>236</v>
      </c>
      <c r="D1647" s="200"/>
      <c r="E1647" s="198" t="s">
        <v>236</v>
      </c>
      <c r="F1647" s="198" t="s">
        <v>236</v>
      </c>
      <c r="G1647" s="198" t="s">
        <v>236</v>
      </c>
      <c r="H1647" s="201" t="s">
        <v>236</v>
      </c>
      <c r="I1647" s="202" t="s">
        <v>236</v>
      </c>
      <c r="J1647" s="202" t="s">
        <v>236</v>
      </c>
      <c r="K1647" s="203"/>
      <c r="L1647" s="203"/>
      <c r="M1647" s="203"/>
      <c r="N1647" s="203"/>
      <c r="O1647" s="203"/>
      <c r="P1647" s="204"/>
      <c r="Q1647" s="205"/>
      <c r="R1647" s="198" t="s">
        <v>236</v>
      </c>
      <c r="S1647" s="206" t="str">
        <f t="shared" ca="1" si="78"/>
        <v/>
      </c>
      <c r="T1647" s="206" t="str">
        <f ca="1">IF(B1647="","",IF(ISERROR(MATCH($J1647,[3]SorP!$B$1:$B$6230,0)),"",INDIRECT("'SorP'!$A$"&amp;MATCH($J1647,[3]SorP!$B$1:$B$6230,0))))</f>
        <v/>
      </c>
      <c r="U1647" s="207"/>
      <c r="V1647" s="208" t="e">
        <f>IF(C1647="",NA(),IF(OR(C1647="Smelter not listed",C1647="Smelter not yet identified"),MATCH($B1647&amp;$D1647,'[3]Smelter Look-up'!$J:$J,0),MATCH($B1647&amp;$C1647,'[3]Smelter Look-up'!$J:$J,0)))</f>
        <v>#N/A</v>
      </c>
      <c r="X1647" s="83">
        <f t="shared" si="76"/>
        <v>0</v>
      </c>
      <c r="AB1647" s="84" t="str">
        <f t="shared" si="77"/>
        <v/>
      </c>
    </row>
    <row r="1648" spans="1:28" s="83" customFormat="1" ht="20.25" customHeight="1">
      <c r="A1648" s="206"/>
      <c r="B1648" s="198" t="s">
        <v>236</v>
      </c>
      <c r="C1648" s="199" t="s">
        <v>236</v>
      </c>
      <c r="D1648" s="200"/>
      <c r="E1648" s="198" t="s">
        <v>236</v>
      </c>
      <c r="F1648" s="198" t="s">
        <v>236</v>
      </c>
      <c r="G1648" s="198" t="s">
        <v>236</v>
      </c>
      <c r="H1648" s="201" t="s">
        <v>236</v>
      </c>
      <c r="I1648" s="202" t="s">
        <v>236</v>
      </c>
      <c r="J1648" s="202" t="s">
        <v>236</v>
      </c>
      <c r="K1648" s="203"/>
      <c r="L1648" s="203"/>
      <c r="M1648" s="203"/>
      <c r="N1648" s="203"/>
      <c r="O1648" s="203"/>
      <c r="P1648" s="204"/>
      <c r="Q1648" s="205"/>
      <c r="R1648" s="198" t="s">
        <v>236</v>
      </c>
      <c r="S1648" s="206" t="str">
        <f t="shared" ca="1" si="78"/>
        <v/>
      </c>
      <c r="T1648" s="206" t="str">
        <f ca="1">IF(B1648="","",IF(ISERROR(MATCH($J1648,[3]SorP!$B$1:$B$6230,0)),"",INDIRECT("'SorP'!$A$"&amp;MATCH($J1648,[3]SorP!$B$1:$B$6230,0))))</f>
        <v/>
      </c>
      <c r="U1648" s="207"/>
      <c r="V1648" s="208" t="e">
        <f>IF(C1648="",NA(),IF(OR(C1648="Smelter not listed",C1648="Smelter not yet identified"),MATCH($B1648&amp;$D1648,'[3]Smelter Look-up'!$J:$J,0),MATCH($B1648&amp;$C1648,'[3]Smelter Look-up'!$J:$J,0)))</f>
        <v>#N/A</v>
      </c>
      <c r="X1648" s="83">
        <f t="shared" si="76"/>
        <v>0</v>
      </c>
      <c r="AB1648" s="84" t="str">
        <f t="shared" si="77"/>
        <v/>
      </c>
    </row>
    <row r="1649" spans="1:28" s="83" customFormat="1" ht="20.25" customHeight="1">
      <c r="A1649" s="206"/>
      <c r="B1649" s="198" t="s">
        <v>236</v>
      </c>
      <c r="C1649" s="199" t="s">
        <v>236</v>
      </c>
      <c r="D1649" s="200"/>
      <c r="E1649" s="198" t="s">
        <v>236</v>
      </c>
      <c r="F1649" s="198" t="s">
        <v>236</v>
      </c>
      <c r="G1649" s="198" t="s">
        <v>236</v>
      </c>
      <c r="H1649" s="201" t="s">
        <v>236</v>
      </c>
      <c r="I1649" s="202" t="s">
        <v>236</v>
      </c>
      <c r="J1649" s="202" t="s">
        <v>236</v>
      </c>
      <c r="K1649" s="203"/>
      <c r="L1649" s="203"/>
      <c r="M1649" s="203"/>
      <c r="N1649" s="203"/>
      <c r="O1649" s="203"/>
      <c r="P1649" s="204"/>
      <c r="Q1649" s="205"/>
      <c r="R1649" s="198" t="s">
        <v>236</v>
      </c>
      <c r="S1649" s="206" t="str">
        <f t="shared" ca="1" si="78"/>
        <v/>
      </c>
      <c r="T1649" s="206" t="str">
        <f ca="1">IF(B1649="","",IF(ISERROR(MATCH($J1649,[3]SorP!$B$1:$B$6230,0)),"",INDIRECT("'SorP'!$A$"&amp;MATCH($J1649,[3]SorP!$B$1:$B$6230,0))))</f>
        <v/>
      </c>
      <c r="U1649" s="207"/>
      <c r="V1649" s="208" t="e">
        <f>IF(C1649="",NA(),IF(OR(C1649="Smelter not listed",C1649="Smelter not yet identified"),MATCH($B1649&amp;$D1649,'[3]Smelter Look-up'!$J:$J,0),MATCH($B1649&amp;$C1649,'[3]Smelter Look-up'!$J:$J,0)))</f>
        <v>#N/A</v>
      </c>
      <c r="X1649" s="83">
        <f t="shared" si="76"/>
        <v>0</v>
      </c>
      <c r="AB1649" s="84" t="str">
        <f t="shared" si="77"/>
        <v/>
      </c>
    </row>
    <row r="1650" spans="1:28" s="83" customFormat="1" ht="20.25" customHeight="1">
      <c r="A1650" s="206"/>
      <c r="B1650" s="198" t="s">
        <v>236</v>
      </c>
      <c r="C1650" s="199" t="s">
        <v>236</v>
      </c>
      <c r="D1650" s="200"/>
      <c r="E1650" s="198" t="s">
        <v>236</v>
      </c>
      <c r="F1650" s="198" t="s">
        <v>236</v>
      </c>
      <c r="G1650" s="198" t="s">
        <v>236</v>
      </c>
      <c r="H1650" s="201" t="s">
        <v>236</v>
      </c>
      <c r="I1650" s="202" t="s">
        <v>236</v>
      </c>
      <c r="J1650" s="202" t="s">
        <v>236</v>
      </c>
      <c r="K1650" s="203"/>
      <c r="L1650" s="203"/>
      <c r="M1650" s="203"/>
      <c r="N1650" s="203"/>
      <c r="O1650" s="203"/>
      <c r="P1650" s="204"/>
      <c r="Q1650" s="205"/>
      <c r="R1650" s="198" t="s">
        <v>236</v>
      </c>
      <c r="S1650" s="206" t="str">
        <f t="shared" ca="1" si="78"/>
        <v/>
      </c>
      <c r="T1650" s="206" t="str">
        <f ca="1">IF(B1650="","",IF(ISERROR(MATCH($J1650,[3]SorP!$B$1:$B$6230,0)),"",INDIRECT("'SorP'!$A$"&amp;MATCH($J1650,[3]SorP!$B$1:$B$6230,0))))</f>
        <v/>
      </c>
      <c r="U1650" s="207"/>
      <c r="V1650" s="208" t="e">
        <f>IF(C1650="",NA(),IF(OR(C1650="Smelter not listed",C1650="Smelter not yet identified"),MATCH($B1650&amp;$D1650,'[3]Smelter Look-up'!$J:$J,0),MATCH($B1650&amp;$C1650,'[3]Smelter Look-up'!$J:$J,0)))</f>
        <v>#N/A</v>
      </c>
      <c r="X1650" s="83">
        <f t="shared" si="76"/>
        <v>0</v>
      </c>
      <c r="AB1650" s="84" t="str">
        <f t="shared" si="77"/>
        <v/>
      </c>
    </row>
    <row r="1651" spans="1:28" s="83" customFormat="1" ht="20.25" customHeight="1">
      <c r="A1651" s="206"/>
      <c r="B1651" s="198" t="s">
        <v>236</v>
      </c>
      <c r="C1651" s="199" t="s">
        <v>236</v>
      </c>
      <c r="D1651" s="200"/>
      <c r="E1651" s="198" t="s">
        <v>236</v>
      </c>
      <c r="F1651" s="198" t="s">
        <v>236</v>
      </c>
      <c r="G1651" s="198" t="s">
        <v>236</v>
      </c>
      <c r="H1651" s="201" t="s">
        <v>236</v>
      </c>
      <c r="I1651" s="202" t="s">
        <v>236</v>
      </c>
      <c r="J1651" s="202" t="s">
        <v>236</v>
      </c>
      <c r="K1651" s="203"/>
      <c r="L1651" s="203"/>
      <c r="M1651" s="203"/>
      <c r="N1651" s="203"/>
      <c r="O1651" s="203"/>
      <c r="P1651" s="204"/>
      <c r="Q1651" s="205"/>
      <c r="R1651" s="198" t="s">
        <v>236</v>
      </c>
      <c r="S1651" s="206" t="str">
        <f t="shared" ca="1" si="78"/>
        <v/>
      </c>
      <c r="T1651" s="206" t="str">
        <f ca="1">IF(B1651="","",IF(ISERROR(MATCH($J1651,[3]SorP!$B$1:$B$6230,0)),"",INDIRECT("'SorP'!$A$"&amp;MATCH($J1651,[3]SorP!$B$1:$B$6230,0))))</f>
        <v/>
      </c>
      <c r="U1651" s="207"/>
      <c r="V1651" s="208" t="e">
        <f>IF(C1651="",NA(),IF(OR(C1651="Smelter not listed",C1651="Smelter not yet identified"),MATCH($B1651&amp;$D1651,'[3]Smelter Look-up'!$J:$J,0),MATCH($B1651&amp;$C1651,'[3]Smelter Look-up'!$J:$J,0)))</f>
        <v>#N/A</v>
      </c>
      <c r="X1651" s="83">
        <f t="shared" si="76"/>
        <v>0</v>
      </c>
      <c r="AB1651" s="84" t="str">
        <f t="shared" si="77"/>
        <v/>
      </c>
    </row>
    <row r="1652" spans="1:28" s="83" customFormat="1" ht="20.25" customHeight="1">
      <c r="A1652" s="206"/>
      <c r="B1652" s="198" t="s">
        <v>236</v>
      </c>
      <c r="C1652" s="199" t="s">
        <v>236</v>
      </c>
      <c r="D1652" s="200"/>
      <c r="E1652" s="198" t="s">
        <v>236</v>
      </c>
      <c r="F1652" s="198" t="s">
        <v>236</v>
      </c>
      <c r="G1652" s="198" t="s">
        <v>236</v>
      </c>
      <c r="H1652" s="201" t="s">
        <v>236</v>
      </c>
      <c r="I1652" s="202" t="s">
        <v>236</v>
      </c>
      <c r="J1652" s="202" t="s">
        <v>236</v>
      </c>
      <c r="K1652" s="203"/>
      <c r="L1652" s="203"/>
      <c r="M1652" s="203"/>
      <c r="N1652" s="203"/>
      <c r="O1652" s="203"/>
      <c r="P1652" s="204"/>
      <c r="Q1652" s="205"/>
      <c r="R1652" s="198" t="s">
        <v>236</v>
      </c>
      <c r="S1652" s="206" t="str">
        <f t="shared" ca="1" si="78"/>
        <v/>
      </c>
      <c r="T1652" s="206" t="str">
        <f ca="1">IF(B1652="","",IF(ISERROR(MATCH($J1652,[3]SorP!$B$1:$B$6230,0)),"",INDIRECT("'SorP'!$A$"&amp;MATCH($J1652,[3]SorP!$B$1:$B$6230,0))))</f>
        <v/>
      </c>
      <c r="U1652" s="207"/>
      <c r="V1652" s="208" t="e">
        <f>IF(C1652="",NA(),IF(OR(C1652="Smelter not listed",C1652="Smelter not yet identified"),MATCH($B1652&amp;$D1652,'[3]Smelter Look-up'!$J:$J,0),MATCH($B1652&amp;$C1652,'[3]Smelter Look-up'!$J:$J,0)))</f>
        <v>#N/A</v>
      </c>
      <c r="X1652" s="83">
        <f t="shared" si="76"/>
        <v>0</v>
      </c>
      <c r="AB1652" s="84" t="str">
        <f t="shared" si="77"/>
        <v/>
      </c>
    </row>
    <row r="1653" spans="1:28" s="83" customFormat="1" ht="20.25" customHeight="1">
      <c r="A1653" s="206"/>
      <c r="B1653" s="198" t="s">
        <v>236</v>
      </c>
      <c r="C1653" s="199" t="s">
        <v>236</v>
      </c>
      <c r="D1653" s="200"/>
      <c r="E1653" s="198" t="s">
        <v>236</v>
      </c>
      <c r="F1653" s="198" t="s">
        <v>236</v>
      </c>
      <c r="G1653" s="198" t="s">
        <v>236</v>
      </c>
      <c r="H1653" s="201" t="s">
        <v>236</v>
      </c>
      <c r="I1653" s="202" t="s">
        <v>236</v>
      </c>
      <c r="J1653" s="202" t="s">
        <v>236</v>
      </c>
      <c r="K1653" s="203"/>
      <c r="L1653" s="203"/>
      <c r="M1653" s="203"/>
      <c r="N1653" s="203"/>
      <c r="O1653" s="203"/>
      <c r="P1653" s="204"/>
      <c r="Q1653" s="205"/>
      <c r="R1653" s="198" t="s">
        <v>236</v>
      </c>
      <c r="S1653" s="206" t="str">
        <f t="shared" ca="1" si="78"/>
        <v/>
      </c>
      <c r="T1653" s="206" t="str">
        <f ca="1">IF(B1653="","",IF(ISERROR(MATCH($J1653,[3]SorP!$B$1:$B$6230,0)),"",INDIRECT("'SorP'!$A$"&amp;MATCH($J1653,[3]SorP!$B$1:$B$6230,0))))</f>
        <v/>
      </c>
      <c r="U1653" s="207"/>
      <c r="V1653" s="208" t="e">
        <f>IF(C1653="",NA(),IF(OR(C1653="Smelter not listed",C1653="Smelter not yet identified"),MATCH($B1653&amp;$D1653,'[3]Smelter Look-up'!$J:$J,0),MATCH($B1653&amp;$C1653,'[3]Smelter Look-up'!$J:$J,0)))</f>
        <v>#N/A</v>
      </c>
      <c r="X1653" s="83">
        <f t="shared" si="76"/>
        <v>0</v>
      </c>
      <c r="AB1653" s="84" t="str">
        <f t="shared" si="77"/>
        <v/>
      </c>
    </row>
    <row r="1654" spans="1:28" s="83" customFormat="1" ht="20.25" customHeight="1">
      <c r="A1654" s="206"/>
      <c r="B1654" s="198" t="s">
        <v>236</v>
      </c>
      <c r="C1654" s="199" t="s">
        <v>236</v>
      </c>
      <c r="D1654" s="200"/>
      <c r="E1654" s="198" t="s">
        <v>236</v>
      </c>
      <c r="F1654" s="198" t="s">
        <v>236</v>
      </c>
      <c r="G1654" s="198" t="s">
        <v>236</v>
      </c>
      <c r="H1654" s="201" t="s">
        <v>236</v>
      </c>
      <c r="I1654" s="202" t="s">
        <v>236</v>
      </c>
      <c r="J1654" s="202" t="s">
        <v>236</v>
      </c>
      <c r="K1654" s="203"/>
      <c r="L1654" s="203"/>
      <c r="M1654" s="203"/>
      <c r="N1654" s="203"/>
      <c r="O1654" s="203"/>
      <c r="P1654" s="204"/>
      <c r="Q1654" s="205"/>
      <c r="R1654" s="198" t="s">
        <v>236</v>
      </c>
      <c r="S1654" s="206" t="str">
        <f t="shared" ca="1" si="78"/>
        <v/>
      </c>
      <c r="T1654" s="206" t="str">
        <f ca="1">IF(B1654="","",IF(ISERROR(MATCH($J1654,[3]SorP!$B$1:$B$6230,0)),"",INDIRECT("'SorP'!$A$"&amp;MATCH($J1654,[3]SorP!$B$1:$B$6230,0))))</f>
        <v/>
      </c>
      <c r="U1654" s="207"/>
      <c r="V1654" s="208" t="e">
        <f>IF(C1654="",NA(),IF(OR(C1654="Smelter not listed",C1654="Smelter not yet identified"),MATCH($B1654&amp;$D1654,'[3]Smelter Look-up'!$J:$J,0),MATCH($B1654&amp;$C1654,'[3]Smelter Look-up'!$J:$J,0)))</f>
        <v>#N/A</v>
      </c>
      <c r="X1654" s="83">
        <f t="shared" si="76"/>
        <v>0</v>
      </c>
      <c r="AB1654" s="84" t="str">
        <f t="shared" si="77"/>
        <v/>
      </c>
    </row>
    <row r="1655" spans="1:28" s="83" customFormat="1" ht="20.25" customHeight="1">
      <c r="A1655" s="206"/>
      <c r="B1655" s="198" t="s">
        <v>236</v>
      </c>
      <c r="C1655" s="199" t="s">
        <v>236</v>
      </c>
      <c r="D1655" s="200"/>
      <c r="E1655" s="198" t="s">
        <v>236</v>
      </c>
      <c r="F1655" s="198" t="s">
        <v>236</v>
      </c>
      <c r="G1655" s="198" t="s">
        <v>236</v>
      </c>
      <c r="H1655" s="201" t="s">
        <v>236</v>
      </c>
      <c r="I1655" s="202" t="s">
        <v>236</v>
      </c>
      <c r="J1655" s="202" t="s">
        <v>236</v>
      </c>
      <c r="K1655" s="203"/>
      <c r="L1655" s="203"/>
      <c r="M1655" s="203"/>
      <c r="N1655" s="203"/>
      <c r="O1655" s="203"/>
      <c r="P1655" s="204"/>
      <c r="Q1655" s="205"/>
      <c r="R1655" s="198" t="s">
        <v>236</v>
      </c>
      <c r="S1655" s="206" t="str">
        <f t="shared" ca="1" si="78"/>
        <v/>
      </c>
      <c r="T1655" s="206" t="str">
        <f ca="1">IF(B1655="","",IF(ISERROR(MATCH($J1655,[3]SorP!$B$1:$B$6230,0)),"",INDIRECT("'SorP'!$A$"&amp;MATCH($J1655,[3]SorP!$B$1:$B$6230,0))))</f>
        <v/>
      </c>
      <c r="U1655" s="207"/>
      <c r="V1655" s="208" t="e">
        <f>IF(C1655="",NA(),IF(OR(C1655="Smelter not listed",C1655="Smelter not yet identified"),MATCH($B1655&amp;$D1655,'[3]Smelter Look-up'!$J:$J,0),MATCH($B1655&amp;$C1655,'[3]Smelter Look-up'!$J:$J,0)))</f>
        <v>#N/A</v>
      </c>
      <c r="X1655" s="83">
        <f t="shared" si="76"/>
        <v>0</v>
      </c>
      <c r="AB1655" s="84" t="str">
        <f t="shared" si="77"/>
        <v/>
      </c>
    </row>
    <row r="1656" spans="1:28" s="83" customFormat="1" ht="20.25" customHeight="1">
      <c r="A1656" s="206"/>
      <c r="B1656" s="198" t="s">
        <v>236</v>
      </c>
      <c r="C1656" s="199" t="s">
        <v>236</v>
      </c>
      <c r="D1656" s="200"/>
      <c r="E1656" s="198" t="s">
        <v>236</v>
      </c>
      <c r="F1656" s="198" t="s">
        <v>236</v>
      </c>
      <c r="G1656" s="198" t="s">
        <v>236</v>
      </c>
      <c r="H1656" s="201" t="s">
        <v>236</v>
      </c>
      <c r="I1656" s="202" t="s">
        <v>236</v>
      </c>
      <c r="J1656" s="202" t="s">
        <v>236</v>
      </c>
      <c r="K1656" s="203"/>
      <c r="L1656" s="203"/>
      <c r="M1656" s="203"/>
      <c r="N1656" s="203"/>
      <c r="O1656" s="203"/>
      <c r="P1656" s="204"/>
      <c r="Q1656" s="205"/>
      <c r="R1656" s="198" t="s">
        <v>236</v>
      </c>
      <c r="S1656" s="206" t="str">
        <f t="shared" ca="1" si="78"/>
        <v/>
      </c>
      <c r="T1656" s="206" t="str">
        <f ca="1">IF(B1656="","",IF(ISERROR(MATCH($J1656,[3]SorP!$B$1:$B$6230,0)),"",INDIRECT("'SorP'!$A$"&amp;MATCH($J1656,[3]SorP!$B$1:$B$6230,0))))</f>
        <v/>
      </c>
      <c r="U1656" s="207"/>
      <c r="V1656" s="208" t="e">
        <f>IF(C1656="",NA(),IF(OR(C1656="Smelter not listed",C1656="Smelter not yet identified"),MATCH($B1656&amp;$D1656,'[3]Smelter Look-up'!$J:$J,0),MATCH($B1656&amp;$C1656,'[3]Smelter Look-up'!$J:$J,0)))</f>
        <v>#N/A</v>
      </c>
      <c r="X1656" s="83">
        <f t="shared" si="76"/>
        <v>0</v>
      </c>
      <c r="AB1656" s="84" t="str">
        <f t="shared" si="77"/>
        <v/>
      </c>
    </row>
    <row r="1657" spans="1:28" s="83" customFormat="1" ht="20.25" customHeight="1">
      <c r="A1657" s="206"/>
      <c r="B1657" s="198" t="s">
        <v>236</v>
      </c>
      <c r="C1657" s="199" t="s">
        <v>236</v>
      </c>
      <c r="D1657" s="200"/>
      <c r="E1657" s="198" t="s">
        <v>236</v>
      </c>
      <c r="F1657" s="198" t="s">
        <v>236</v>
      </c>
      <c r="G1657" s="198" t="s">
        <v>236</v>
      </c>
      <c r="H1657" s="201" t="s">
        <v>236</v>
      </c>
      <c r="I1657" s="202" t="s">
        <v>236</v>
      </c>
      <c r="J1657" s="202" t="s">
        <v>236</v>
      </c>
      <c r="K1657" s="203"/>
      <c r="L1657" s="203"/>
      <c r="M1657" s="203"/>
      <c r="N1657" s="203"/>
      <c r="O1657" s="203"/>
      <c r="P1657" s="204"/>
      <c r="Q1657" s="205"/>
      <c r="R1657" s="198" t="s">
        <v>236</v>
      </c>
      <c r="S1657" s="206" t="str">
        <f t="shared" ca="1" si="78"/>
        <v/>
      </c>
      <c r="T1657" s="206" t="str">
        <f ca="1">IF(B1657="","",IF(ISERROR(MATCH($J1657,[3]SorP!$B$1:$B$6230,0)),"",INDIRECT("'SorP'!$A$"&amp;MATCH($J1657,[3]SorP!$B$1:$B$6230,0))))</f>
        <v/>
      </c>
      <c r="U1657" s="207"/>
      <c r="V1657" s="208" t="e">
        <f>IF(C1657="",NA(),IF(OR(C1657="Smelter not listed",C1657="Smelter not yet identified"),MATCH($B1657&amp;$D1657,'[3]Smelter Look-up'!$J:$J,0),MATCH($B1657&amp;$C1657,'[3]Smelter Look-up'!$J:$J,0)))</f>
        <v>#N/A</v>
      </c>
      <c r="X1657" s="83">
        <f t="shared" si="76"/>
        <v>0</v>
      </c>
      <c r="AB1657" s="84" t="str">
        <f t="shared" si="77"/>
        <v/>
      </c>
    </row>
    <row r="1658" spans="1:28" s="83" customFormat="1" ht="20.25" customHeight="1">
      <c r="A1658" s="206"/>
      <c r="B1658" s="198" t="s">
        <v>236</v>
      </c>
      <c r="C1658" s="199" t="s">
        <v>236</v>
      </c>
      <c r="D1658" s="200"/>
      <c r="E1658" s="198" t="s">
        <v>236</v>
      </c>
      <c r="F1658" s="198" t="s">
        <v>236</v>
      </c>
      <c r="G1658" s="198" t="s">
        <v>236</v>
      </c>
      <c r="H1658" s="201" t="s">
        <v>236</v>
      </c>
      <c r="I1658" s="202" t="s">
        <v>236</v>
      </c>
      <c r="J1658" s="202" t="s">
        <v>236</v>
      </c>
      <c r="K1658" s="203"/>
      <c r="L1658" s="203"/>
      <c r="M1658" s="203"/>
      <c r="N1658" s="203"/>
      <c r="O1658" s="203"/>
      <c r="P1658" s="204"/>
      <c r="Q1658" s="205"/>
      <c r="R1658" s="198" t="s">
        <v>236</v>
      </c>
      <c r="S1658" s="206" t="str">
        <f t="shared" ca="1" si="78"/>
        <v/>
      </c>
      <c r="T1658" s="206" t="str">
        <f ca="1">IF(B1658="","",IF(ISERROR(MATCH($J1658,[3]SorP!$B$1:$B$6230,0)),"",INDIRECT("'SorP'!$A$"&amp;MATCH($J1658,[3]SorP!$B$1:$B$6230,0))))</f>
        <v/>
      </c>
      <c r="U1658" s="207"/>
      <c r="V1658" s="208" t="e">
        <f>IF(C1658="",NA(),IF(OR(C1658="Smelter not listed",C1658="Smelter not yet identified"),MATCH($B1658&amp;$D1658,'[3]Smelter Look-up'!$J:$J,0),MATCH($B1658&amp;$C1658,'[3]Smelter Look-up'!$J:$J,0)))</f>
        <v>#N/A</v>
      </c>
      <c r="X1658" s="83">
        <f t="shared" si="76"/>
        <v>0</v>
      </c>
      <c r="AB1658" s="84" t="str">
        <f t="shared" si="77"/>
        <v/>
      </c>
    </row>
    <row r="1659" spans="1:28" s="83" customFormat="1" ht="20.25" customHeight="1">
      <c r="A1659" s="206"/>
      <c r="B1659" s="198" t="s">
        <v>236</v>
      </c>
      <c r="C1659" s="199" t="s">
        <v>236</v>
      </c>
      <c r="D1659" s="200"/>
      <c r="E1659" s="198" t="s">
        <v>236</v>
      </c>
      <c r="F1659" s="198" t="s">
        <v>236</v>
      </c>
      <c r="G1659" s="198" t="s">
        <v>236</v>
      </c>
      <c r="H1659" s="201" t="s">
        <v>236</v>
      </c>
      <c r="I1659" s="202" t="s">
        <v>236</v>
      </c>
      <c r="J1659" s="202" t="s">
        <v>236</v>
      </c>
      <c r="K1659" s="203"/>
      <c r="L1659" s="203"/>
      <c r="M1659" s="203"/>
      <c r="N1659" s="203"/>
      <c r="O1659" s="203"/>
      <c r="P1659" s="204"/>
      <c r="Q1659" s="205"/>
      <c r="R1659" s="198" t="s">
        <v>236</v>
      </c>
      <c r="S1659" s="206" t="str">
        <f t="shared" ca="1" si="78"/>
        <v/>
      </c>
      <c r="T1659" s="206" t="str">
        <f ca="1">IF(B1659="","",IF(ISERROR(MATCH($J1659,[3]SorP!$B$1:$B$6230,0)),"",INDIRECT("'SorP'!$A$"&amp;MATCH($J1659,[3]SorP!$B$1:$B$6230,0))))</f>
        <v/>
      </c>
      <c r="U1659" s="207"/>
      <c r="V1659" s="208" t="e">
        <f>IF(C1659="",NA(),IF(OR(C1659="Smelter not listed",C1659="Smelter not yet identified"),MATCH($B1659&amp;$D1659,'[3]Smelter Look-up'!$J:$J,0),MATCH($B1659&amp;$C1659,'[3]Smelter Look-up'!$J:$J,0)))</f>
        <v>#N/A</v>
      </c>
      <c r="X1659" s="83">
        <f t="shared" si="76"/>
        <v>0</v>
      </c>
      <c r="AB1659" s="84" t="str">
        <f t="shared" si="77"/>
        <v/>
      </c>
    </row>
    <row r="1660" spans="1:28" s="83" customFormat="1" ht="20.25" customHeight="1">
      <c r="A1660" s="206"/>
      <c r="B1660" s="198" t="s">
        <v>236</v>
      </c>
      <c r="C1660" s="199" t="s">
        <v>236</v>
      </c>
      <c r="D1660" s="200"/>
      <c r="E1660" s="198" t="s">
        <v>236</v>
      </c>
      <c r="F1660" s="198" t="s">
        <v>236</v>
      </c>
      <c r="G1660" s="198" t="s">
        <v>236</v>
      </c>
      <c r="H1660" s="201" t="s">
        <v>236</v>
      </c>
      <c r="I1660" s="202" t="s">
        <v>236</v>
      </c>
      <c r="J1660" s="202" t="s">
        <v>236</v>
      </c>
      <c r="K1660" s="203"/>
      <c r="L1660" s="203"/>
      <c r="M1660" s="203"/>
      <c r="N1660" s="203"/>
      <c r="O1660" s="203"/>
      <c r="P1660" s="204"/>
      <c r="Q1660" s="205"/>
      <c r="R1660" s="198" t="s">
        <v>236</v>
      </c>
      <c r="S1660" s="206" t="str">
        <f t="shared" ca="1" si="78"/>
        <v/>
      </c>
      <c r="T1660" s="206" t="str">
        <f ca="1">IF(B1660="","",IF(ISERROR(MATCH($J1660,[3]SorP!$B$1:$B$6230,0)),"",INDIRECT("'SorP'!$A$"&amp;MATCH($J1660,[3]SorP!$B$1:$B$6230,0))))</f>
        <v/>
      </c>
      <c r="U1660" s="207"/>
      <c r="V1660" s="208" t="e">
        <f>IF(C1660="",NA(),IF(OR(C1660="Smelter not listed",C1660="Smelter not yet identified"),MATCH($B1660&amp;$D1660,'[3]Smelter Look-up'!$J:$J,0),MATCH($B1660&amp;$C1660,'[3]Smelter Look-up'!$J:$J,0)))</f>
        <v>#N/A</v>
      </c>
      <c r="X1660" s="83">
        <f t="shared" si="76"/>
        <v>0</v>
      </c>
      <c r="AB1660" s="84" t="str">
        <f t="shared" si="77"/>
        <v/>
      </c>
    </row>
    <row r="1661" spans="1:28" s="83" customFormat="1" ht="20.25" customHeight="1">
      <c r="A1661" s="206"/>
      <c r="B1661" s="198" t="s">
        <v>236</v>
      </c>
      <c r="C1661" s="199" t="s">
        <v>236</v>
      </c>
      <c r="D1661" s="200"/>
      <c r="E1661" s="198" t="s">
        <v>236</v>
      </c>
      <c r="F1661" s="198" t="s">
        <v>236</v>
      </c>
      <c r="G1661" s="198" t="s">
        <v>236</v>
      </c>
      <c r="H1661" s="201" t="s">
        <v>236</v>
      </c>
      <c r="I1661" s="202" t="s">
        <v>236</v>
      </c>
      <c r="J1661" s="202" t="s">
        <v>236</v>
      </c>
      <c r="K1661" s="203"/>
      <c r="L1661" s="203"/>
      <c r="M1661" s="203"/>
      <c r="N1661" s="203"/>
      <c r="O1661" s="203"/>
      <c r="P1661" s="204"/>
      <c r="Q1661" s="205"/>
      <c r="R1661" s="198" t="s">
        <v>236</v>
      </c>
      <c r="S1661" s="206" t="str">
        <f t="shared" ca="1" si="78"/>
        <v/>
      </c>
      <c r="T1661" s="206" t="str">
        <f ca="1">IF(B1661="","",IF(ISERROR(MATCH($J1661,[3]SorP!$B$1:$B$6230,0)),"",INDIRECT("'SorP'!$A$"&amp;MATCH($J1661,[3]SorP!$B$1:$B$6230,0))))</f>
        <v/>
      </c>
      <c r="U1661" s="207"/>
      <c r="V1661" s="208" t="e">
        <f>IF(C1661="",NA(),IF(OR(C1661="Smelter not listed",C1661="Smelter not yet identified"),MATCH($B1661&amp;$D1661,'[3]Smelter Look-up'!$J:$J,0),MATCH($B1661&amp;$C1661,'[3]Smelter Look-up'!$J:$J,0)))</f>
        <v>#N/A</v>
      </c>
      <c r="X1661" s="83">
        <f t="shared" si="76"/>
        <v>0</v>
      </c>
      <c r="AB1661" s="84" t="str">
        <f t="shared" si="77"/>
        <v/>
      </c>
    </row>
    <row r="1662" spans="1:28" s="83" customFormat="1" ht="20.25" customHeight="1">
      <c r="A1662" s="206"/>
      <c r="B1662" s="198" t="s">
        <v>236</v>
      </c>
      <c r="C1662" s="199" t="s">
        <v>236</v>
      </c>
      <c r="D1662" s="200"/>
      <c r="E1662" s="198" t="s">
        <v>236</v>
      </c>
      <c r="F1662" s="198" t="s">
        <v>236</v>
      </c>
      <c r="G1662" s="198" t="s">
        <v>236</v>
      </c>
      <c r="H1662" s="201" t="s">
        <v>236</v>
      </c>
      <c r="I1662" s="202" t="s">
        <v>236</v>
      </c>
      <c r="J1662" s="202" t="s">
        <v>236</v>
      </c>
      <c r="K1662" s="203"/>
      <c r="L1662" s="203"/>
      <c r="M1662" s="203"/>
      <c r="N1662" s="203"/>
      <c r="O1662" s="203"/>
      <c r="P1662" s="204"/>
      <c r="Q1662" s="205"/>
      <c r="R1662" s="198" t="s">
        <v>236</v>
      </c>
      <c r="S1662" s="206" t="str">
        <f t="shared" ca="1" si="78"/>
        <v/>
      </c>
      <c r="T1662" s="206" t="str">
        <f ca="1">IF(B1662="","",IF(ISERROR(MATCH($J1662,[3]SorP!$B$1:$B$6230,0)),"",INDIRECT("'SorP'!$A$"&amp;MATCH($J1662,[3]SorP!$B$1:$B$6230,0))))</f>
        <v/>
      </c>
      <c r="U1662" s="207"/>
      <c r="V1662" s="208" t="e">
        <f>IF(C1662="",NA(),IF(OR(C1662="Smelter not listed",C1662="Smelter not yet identified"),MATCH($B1662&amp;$D1662,'[3]Smelter Look-up'!$J:$J,0),MATCH($B1662&amp;$C1662,'[3]Smelter Look-up'!$J:$J,0)))</f>
        <v>#N/A</v>
      </c>
      <c r="X1662" s="83">
        <f t="shared" si="76"/>
        <v>0</v>
      </c>
      <c r="AB1662" s="84" t="str">
        <f t="shared" si="77"/>
        <v/>
      </c>
    </row>
    <row r="1663" spans="1:28" s="83" customFormat="1" ht="20.25" customHeight="1">
      <c r="A1663" s="206"/>
      <c r="B1663" s="198" t="s">
        <v>236</v>
      </c>
      <c r="C1663" s="199" t="s">
        <v>236</v>
      </c>
      <c r="D1663" s="200"/>
      <c r="E1663" s="198" t="s">
        <v>236</v>
      </c>
      <c r="F1663" s="198" t="s">
        <v>236</v>
      </c>
      <c r="G1663" s="198" t="s">
        <v>236</v>
      </c>
      <c r="H1663" s="201" t="s">
        <v>236</v>
      </c>
      <c r="I1663" s="202" t="s">
        <v>236</v>
      </c>
      <c r="J1663" s="202" t="s">
        <v>236</v>
      </c>
      <c r="K1663" s="203"/>
      <c r="L1663" s="203"/>
      <c r="M1663" s="203"/>
      <c r="N1663" s="203"/>
      <c r="O1663" s="203"/>
      <c r="P1663" s="204"/>
      <c r="Q1663" s="205"/>
      <c r="R1663" s="198" t="s">
        <v>236</v>
      </c>
      <c r="S1663" s="206" t="str">
        <f t="shared" ca="1" si="78"/>
        <v/>
      </c>
      <c r="T1663" s="206" t="str">
        <f ca="1">IF(B1663="","",IF(ISERROR(MATCH($J1663,[3]SorP!$B$1:$B$6230,0)),"",INDIRECT("'SorP'!$A$"&amp;MATCH($J1663,[3]SorP!$B$1:$B$6230,0))))</f>
        <v/>
      </c>
      <c r="U1663" s="207"/>
      <c r="V1663" s="208" t="e">
        <f>IF(C1663="",NA(),IF(OR(C1663="Smelter not listed",C1663="Smelter not yet identified"),MATCH($B1663&amp;$D1663,'[3]Smelter Look-up'!$J:$J,0),MATCH($B1663&amp;$C1663,'[3]Smelter Look-up'!$J:$J,0)))</f>
        <v>#N/A</v>
      </c>
      <c r="X1663" s="83">
        <f t="shared" si="76"/>
        <v>0</v>
      </c>
      <c r="AB1663" s="84" t="str">
        <f t="shared" si="77"/>
        <v/>
      </c>
    </row>
    <row r="1664" spans="1:28" s="83" customFormat="1" ht="20.25" customHeight="1">
      <c r="A1664" s="206"/>
      <c r="B1664" s="198" t="s">
        <v>236</v>
      </c>
      <c r="C1664" s="199" t="s">
        <v>236</v>
      </c>
      <c r="D1664" s="200"/>
      <c r="E1664" s="198" t="s">
        <v>236</v>
      </c>
      <c r="F1664" s="198" t="s">
        <v>236</v>
      </c>
      <c r="G1664" s="198" t="s">
        <v>236</v>
      </c>
      <c r="H1664" s="201" t="s">
        <v>236</v>
      </c>
      <c r="I1664" s="202" t="s">
        <v>236</v>
      </c>
      <c r="J1664" s="202" t="s">
        <v>236</v>
      </c>
      <c r="K1664" s="203"/>
      <c r="L1664" s="203"/>
      <c r="M1664" s="203"/>
      <c r="N1664" s="203"/>
      <c r="O1664" s="203"/>
      <c r="P1664" s="204"/>
      <c r="Q1664" s="205"/>
      <c r="R1664" s="198" t="s">
        <v>236</v>
      </c>
      <c r="S1664" s="206" t="str">
        <f t="shared" ca="1" si="78"/>
        <v/>
      </c>
      <c r="T1664" s="206" t="str">
        <f ca="1">IF(B1664="","",IF(ISERROR(MATCH($J1664,[3]SorP!$B$1:$B$6230,0)),"",INDIRECT("'SorP'!$A$"&amp;MATCH($J1664,[3]SorP!$B$1:$B$6230,0))))</f>
        <v/>
      </c>
      <c r="U1664" s="207"/>
      <c r="V1664" s="208" t="e">
        <f>IF(C1664="",NA(),IF(OR(C1664="Smelter not listed",C1664="Smelter not yet identified"),MATCH($B1664&amp;$D1664,'[3]Smelter Look-up'!$J:$J,0),MATCH($B1664&amp;$C1664,'[3]Smelter Look-up'!$J:$J,0)))</f>
        <v>#N/A</v>
      </c>
      <c r="X1664" s="83">
        <f t="shared" si="76"/>
        <v>0</v>
      </c>
      <c r="AB1664" s="84" t="str">
        <f t="shared" si="77"/>
        <v/>
      </c>
    </row>
    <row r="1665" spans="1:28" s="83" customFormat="1" ht="20.25" customHeight="1">
      <c r="A1665" s="206"/>
      <c r="B1665" s="198" t="s">
        <v>236</v>
      </c>
      <c r="C1665" s="199" t="s">
        <v>236</v>
      </c>
      <c r="D1665" s="200"/>
      <c r="E1665" s="198" t="s">
        <v>236</v>
      </c>
      <c r="F1665" s="198" t="s">
        <v>236</v>
      </c>
      <c r="G1665" s="198" t="s">
        <v>236</v>
      </c>
      <c r="H1665" s="201" t="s">
        <v>236</v>
      </c>
      <c r="I1665" s="202" t="s">
        <v>236</v>
      </c>
      <c r="J1665" s="202" t="s">
        <v>236</v>
      </c>
      <c r="K1665" s="203"/>
      <c r="L1665" s="203"/>
      <c r="M1665" s="203"/>
      <c r="N1665" s="203"/>
      <c r="O1665" s="203"/>
      <c r="P1665" s="204"/>
      <c r="Q1665" s="205"/>
      <c r="R1665" s="198" t="s">
        <v>236</v>
      </c>
      <c r="S1665" s="206" t="str">
        <f t="shared" ca="1" si="78"/>
        <v/>
      </c>
      <c r="T1665" s="206" t="str">
        <f ca="1">IF(B1665="","",IF(ISERROR(MATCH($J1665,[3]SorP!$B$1:$B$6230,0)),"",INDIRECT("'SorP'!$A$"&amp;MATCH($J1665,[3]SorP!$B$1:$B$6230,0))))</f>
        <v/>
      </c>
      <c r="U1665" s="207"/>
      <c r="V1665" s="208" t="e">
        <f>IF(C1665="",NA(),IF(OR(C1665="Smelter not listed",C1665="Smelter not yet identified"),MATCH($B1665&amp;$D1665,'[3]Smelter Look-up'!$J:$J,0),MATCH($B1665&amp;$C1665,'[3]Smelter Look-up'!$J:$J,0)))</f>
        <v>#N/A</v>
      </c>
      <c r="X1665" s="83">
        <f t="shared" si="76"/>
        <v>0</v>
      </c>
      <c r="AB1665" s="84" t="str">
        <f t="shared" si="77"/>
        <v/>
      </c>
    </row>
    <row r="1666" spans="1:28" s="83" customFormat="1" ht="20.25" customHeight="1">
      <c r="A1666" s="206"/>
      <c r="B1666" s="198" t="s">
        <v>236</v>
      </c>
      <c r="C1666" s="199" t="s">
        <v>236</v>
      </c>
      <c r="D1666" s="200"/>
      <c r="E1666" s="198" t="s">
        <v>236</v>
      </c>
      <c r="F1666" s="198" t="s">
        <v>236</v>
      </c>
      <c r="G1666" s="198" t="s">
        <v>236</v>
      </c>
      <c r="H1666" s="201" t="s">
        <v>236</v>
      </c>
      <c r="I1666" s="202" t="s">
        <v>236</v>
      </c>
      <c r="J1666" s="202" t="s">
        <v>236</v>
      </c>
      <c r="K1666" s="203"/>
      <c r="L1666" s="203"/>
      <c r="M1666" s="203"/>
      <c r="N1666" s="203"/>
      <c r="O1666" s="203"/>
      <c r="P1666" s="204"/>
      <c r="Q1666" s="205"/>
      <c r="R1666" s="198" t="s">
        <v>236</v>
      </c>
      <c r="S1666" s="206" t="str">
        <f t="shared" ca="1" si="78"/>
        <v/>
      </c>
      <c r="T1666" s="206" t="str">
        <f ca="1">IF(B1666="","",IF(ISERROR(MATCH($J1666,[3]SorP!$B$1:$B$6230,0)),"",INDIRECT("'SorP'!$A$"&amp;MATCH($J1666,[3]SorP!$B$1:$B$6230,0))))</f>
        <v/>
      </c>
      <c r="U1666" s="207"/>
      <c r="V1666" s="208" t="e">
        <f>IF(C1666="",NA(),IF(OR(C1666="Smelter not listed",C1666="Smelter not yet identified"),MATCH($B1666&amp;$D1666,'[3]Smelter Look-up'!$J:$J,0),MATCH($B1666&amp;$C1666,'[3]Smelter Look-up'!$J:$J,0)))</f>
        <v>#N/A</v>
      </c>
      <c r="X1666" s="83">
        <f t="shared" si="76"/>
        <v>0</v>
      </c>
      <c r="AB1666" s="84" t="str">
        <f t="shared" si="77"/>
        <v/>
      </c>
    </row>
    <row r="1667" spans="1:28" s="83" customFormat="1" ht="20.25" customHeight="1">
      <c r="A1667" s="206"/>
      <c r="B1667" s="198" t="s">
        <v>236</v>
      </c>
      <c r="C1667" s="199" t="s">
        <v>236</v>
      </c>
      <c r="D1667" s="200"/>
      <c r="E1667" s="198" t="s">
        <v>236</v>
      </c>
      <c r="F1667" s="198" t="s">
        <v>236</v>
      </c>
      <c r="G1667" s="198" t="s">
        <v>236</v>
      </c>
      <c r="H1667" s="201" t="s">
        <v>236</v>
      </c>
      <c r="I1667" s="202" t="s">
        <v>236</v>
      </c>
      <c r="J1667" s="202" t="s">
        <v>236</v>
      </c>
      <c r="K1667" s="203"/>
      <c r="L1667" s="203"/>
      <c r="M1667" s="203"/>
      <c r="N1667" s="203"/>
      <c r="O1667" s="203"/>
      <c r="P1667" s="204"/>
      <c r="Q1667" s="205"/>
      <c r="R1667" s="198" t="s">
        <v>236</v>
      </c>
      <c r="S1667" s="206" t="str">
        <f t="shared" ca="1" si="78"/>
        <v/>
      </c>
      <c r="T1667" s="206" t="str">
        <f ca="1">IF(B1667="","",IF(ISERROR(MATCH($J1667,[3]SorP!$B$1:$B$6230,0)),"",INDIRECT("'SorP'!$A$"&amp;MATCH($J1667,[3]SorP!$B$1:$B$6230,0))))</f>
        <v/>
      </c>
      <c r="U1667" s="207"/>
      <c r="V1667" s="208" t="e">
        <f>IF(C1667="",NA(),IF(OR(C1667="Smelter not listed",C1667="Smelter not yet identified"),MATCH($B1667&amp;$D1667,'[3]Smelter Look-up'!$J:$J,0),MATCH($B1667&amp;$C1667,'[3]Smelter Look-up'!$J:$J,0)))</f>
        <v>#N/A</v>
      </c>
      <c r="X1667" s="83">
        <f t="shared" si="76"/>
        <v>0</v>
      </c>
      <c r="AB1667" s="84" t="str">
        <f t="shared" si="77"/>
        <v/>
      </c>
    </row>
    <row r="1668" spans="1:28" s="83" customFormat="1" ht="20.25" customHeight="1">
      <c r="A1668" s="206"/>
      <c r="B1668" s="198" t="s">
        <v>236</v>
      </c>
      <c r="C1668" s="199" t="s">
        <v>236</v>
      </c>
      <c r="D1668" s="200"/>
      <c r="E1668" s="198" t="s">
        <v>236</v>
      </c>
      <c r="F1668" s="198" t="s">
        <v>236</v>
      </c>
      <c r="G1668" s="198" t="s">
        <v>236</v>
      </c>
      <c r="H1668" s="201" t="s">
        <v>236</v>
      </c>
      <c r="I1668" s="202" t="s">
        <v>236</v>
      </c>
      <c r="J1668" s="202" t="s">
        <v>236</v>
      </c>
      <c r="K1668" s="203"/>
      <c r="L1668" s="203"/>
      <c r="M1668" s="203"/>
      <c r="N1668" s="203"/>
      <c r="O1668" s="203"/>
      <c r="P1668" s="204"/>
      <c r="Q1668" s="205"/>
      <c r="R1668" s="198" t="s">
        <v>236</v>
      </c>
      <c r="S1668" s="206" t="str">
        <f t="shared" ca="1" si="78"/>
        <v/>
      </c>
      <c r="T1668" s="206" t="str">
        <f ca="1">IF(B1668="","",IF(ISERROR(MATCH($J1668,[3]SorP!$B$1:$B$6230,0)),"",INDIRECT("'SorP'!$A$"&amp;MATCH($J1668,[3]SorP!$B$1:$B$6230,0))))</f>
        <v/>
      </c>
      <c r="U1668" s="207"/>
      <c r="V1668" s="208" t="e">
        <f>IF(C1668="",NA(),IF(OR(C1668="Smelter not listed",C1668="Smelter not yet identified"),MATCH($B1668&amp;$D1668,'[3]Smelter Look-up'!$J:$J,0),MATCH($B1668&amp;$C1668,'[3]Smelter Look-up'!$J:$J,0)))</f>
        <v>#N/A</v>
      </c>
      <c r="X1668" s="83">
        <f t="shared" si="76"/>
        <v>0</v>
      </c>
      <c r="AB1668" s="84" t="str">
        <f t="shared" si="77"/>
        <v/>
      </c>
    </row>
    <row r="1669" spans="1:28" s="83" customFormat="1" ht="20.25" customHeight="1">
      <c r="A1669" s="206"/>
      <c r="B1669" s="198" t="s">
        <v>236</v>
      </c>
      <c r="C1669" s="199" t="s">
        <v>236</v>
      </c>
      <c r="D1669" s="200"/>
      <c r="E1669" s="198" t="s">
        <v>236</v>
      </c>
      <c r="F1669" s="198" t="s">
        <v>236</v>
      </c>
      <c r="G1669" s="198" t="s">
        <v>236</v>
      </c>
      <c r="H1669" s="201" t="s">
        <v>236</v>
      </c>
      <c r="I1669" s="202" t="s">
        <v>236</v>
      </c>
      <c r="J1669" s="202" t="s">
        <v>236</v>
      </c>
      <c r="K1669" s="203"/>
      <c r="L1669" s="203"/>
      <c r="M1669" s="203"/>
      <c r="N1669" s="203"/>
      <c r="O1669" s="203"/>
      <c r="P1669" s="204"/>
      <c r="Q1669" s="205"/>
      <c r="R1669" s="198" t="s">
        <v>236</v>
      </c>
      <c r="S1669" s="206" t="str">
        <f t="shared" ca="1" si="78"/>
        <v/>
      </c>
      <c r="T1669" s="206" t="str">
        <f ca="1">IF(B1669="","",IF(ISERROR(MATCH($J1669,[3]SorP!$B$1:$B$6230,0)),"",INDIRECT("'SorP'!$A$"&amp;MATCH($J1669,[3]SorP!$B$1:$B$6230,0))))</f>
        <v/>
      </c>
      <c r="U1669" s="207"/>
      <c r="V1669" s="208" t="e">
        <f>IF(C1669="",NA(),IF(OR(C1669="Smelter not listed",C1669="Smelter not yet identified"),MATCH($B1669&amp;$D1669,'[3]Smelter Look-up'!$J:$J,0),MATCH($B1669&amp;$C1669,'[3]Smelter Look-up'!$J:$J,0)))</f>
        <v>#N/A</v>
      </c>
      <c r="X1669" s="83">
        <f t="shared" ref="X1669:X1732" si="79">IF(AND(C1669="Smelter not listed",OR(LEN(D1669)=0,LEN(E1669)=0)),1,0)</f>
        <v>0</v>
      </c>
      <c r="AB1669" s="84" t="str">
        <f t="shared" ref="AB1669:AB1732" si="80">B1669&amp;C1669</f>
        <v/>
      </c>
    </row>
    <row r="1670" spans="1:28" s="83" customFormat="1" ht="20.25" customHeight="1">
      <c r="A1670" s="206"/>
      <c r="B1670" s="198" t="s">
        <v>236</v>
      </c>
      <c r="C1670" s="199" t="s">
        <v>236</v>
      </c>
      <c r="D1670" s="200"/>
      <c r="E1670" s="198" t="s">
        <v>236</v>
      </c>
      <c r="F1670" s="198" t="s">
        <v>236</v>
      </c>
      <c r="G1670" s="198" t="s">
        <v>236</v>
      </c>
      <c r="H1670" s="201" t="s">
        <v>236</v>
      </c>
      <c r="I1670" s="202" t="s">
        <v>236</v>
      </c>
      <c r="J1670" s="202" t="s">
        <v>236</v>
      </c>
      <c r="K1670" s="203"/>
      <c r="L1670" s="203"/>
      <c r="M1670" s="203"/>
      <c r="N1670" s="203"/>
      <c r="O1670" s="203"/>
      <c r="P1670" s="204"/>
      <c r="Q1670" s="205"/>
      <c r="R1670" s="198" t="s">
        <v>236</v>
      </c>
      <c r="S1670" s="206" t="str">
        <f t="shared" ca="1" si="78"/>
        <v/>
      </c>
      <c r="T1670" s="206" t="str">
        <f ca="1">IF(B1670="","",IF(ISERROR(MATCH($J1670,[3]SorP!$B$1:$B$6230,0)),"",INDIRECT("'SorP'!$A$"&amp;MATCH($J1670,[3]SorP!$B$1:$B$6230,0))))</f>
        <v/>
      </c>
      <c r="U1670" s="207"/>
      <c r="V1670" s="208" t="e">
        <f>IF(C1670="",NA(),IF(OR(C1670="Smelter not listed",C1670="Smelter not yet identified"),MATCH($B1670&amp;$D1670,'[3]Smelter Look-up'!$J:$J,0),MATCH($B1670&amp;$C1670,'[3]Smelter Look-up'!$J:$J,0)))</f>
        <v>#N/A</v>
      </c>
      <c r="X1670" s="83">
        <f t="shared" si="79"/>
        <v>0</v>
      </c>
      <c r="AB1670" s="84" t="str">
        <f t="shared" si="80"/>
        <v/>
      </c>
    </row>
    <row r="1671" spans="1:28" s="83" customFormat="1" ht="20.25" customHeight="1">
      <c r="A1671" s="206"/>
      <c r="B1671" s="198" t="s">
        <v>236</v>
      </c>
      <c r="C1671" s="199" t="s">
        <v>236</v>
      </c>
      <c r="D1671" s="200"/>
      <c r="E1671" s="198" t="s">
        <v>236</v>
      </c>
      <c r="F1671" s="198" t="s">
        <v>236</v>
      </c>
      <c r="G1671" s="198" t="s">
        <v>236</v>
      </c>
      <c r="H1671" s="201" t="s">
        <v>236</v>
      </c>
      <c r="I1671" s="202" t="s">
        <v>236</v>
      </c>
      <c r="J1671" s="202" t="s">
        <v>236</v>
      </c>
      <c r="K1671" s="203"/>
      <c r="L1671" s="203"/>
      <c r="M1671" s="203"/>
      <c r="N1671" s="203"/>
      <c r="O1671" s="203"/>
      <c r="P1671" s="204"/>
      <c r="Q1671" s="205"/>
      <c r="R1671" s="198" t="s">
        <v>236</v>
      </c>
      <c r="S1671" s="206" t="str">
        <f t="shared" ca="1" si="78"/>
        <v/>
      </c>
      <c r="T1671" s="206" t="str">
        <f ca="1">IF(B1671="","",IF(ISERROR(MATCH($J1671,[3]SorP!$B$1:$B$6230,0)),"",INDIRECT("'SorP'!$A$"&amp;MATCH($J1671,[3]SorP!$B$1:$B$6230,0))))</f>
        <v/>
      </c>
      <c r="U1671" s="207"/>
      <c r="V1671" s="208" t="e">
        <f>IF(C1671="",NA(),IF(OR(C1671="Smelter not listed",C1671="Smelter not yet identified"),MATCH($B1671&amp;$D1671,'[3]Smelter Look-up'!$J:$J,0),MATCH($B1671&amp;$C1671,'[3]Smelter Look-up'!$J:$J,0)))</f>
        <v>#N/A</v>
      </c>
      <c r="X1671" s="83">
        <f t="shared" si="79"/>
        <v>0</v>
      </c>
      <c r="AB1671" s="84" t="str">
        <f t="shared" si="80"/>
        <v/>
      </c>
    </row>
    <row r="1672" spans="1:28" s="83" customFormat="1" ht="20.25" customHeight="1">
      <c r="A1672" s="206"/>
      <c r="B1672" s="198" t="s">
        <v>236</v>
      </c>
      <c r="C1672" s="199" t="s">
        <v>236</v>
      </c>
      <c r="D1672" s="200"/>
      <c r="E1672" s="198" t="s">
        <v>236</v>
      </c>
      <c r="F1672" s="198" t="s">
        <v>236</v>
      </c>
      <c r="G1672" s="198" t="s">
        <v>236</v>
      </c>
      <c r="H1672" s="201" t="s">
        <v>236</v>
      </c>
      <c r="I1672" s="202" t="s">
        <v>236</v>
      </c>
      <c r="J1672" s="202" t="s">
        <v>236</v>
      </c>
      <c r="K1672" s="203"/>
      <c r="L1672" s="203"/>
      <c r="M1672" s="203"/>
      <c r="N1672" s="203"/>
      <c r="O1672" s="203"/>
      <c r="P1672" s="204"/>
      <c r="Q1672" s="205"/>
      <c r="R1672" s="198" t="s">
        <v>236</v>
      </c>
      <c r="S1672" s="206" t="str">
        <f t="shared" ca="1" si="78"/>
        <v/>
      </c>
      <c r="T1672" s="206" t="str">
        <f ca="1">IF(B1672="","",IF(ISERROR(MATCH($J1672,[3]SorP!$B$1:$B$6230,0)),"",INDIRECT("'SorP'!$A$"&amp;MATCH($J1672,[3]SorP!$B$1:$B$6230,0))))</f>
        <v/>
      </c>
      <c r="U1672" s="207"/>
      <c r="V1672" s="208" t="e">
        <f>IF(C1672="",NA(),IF(OR(C1672="Smelter not listed",C1672="Smelter not yet identified"),MATCH($B1672&amp;$D1672,'[3]Smelter Look-up'!$J:$J,0),MATCH($B1672&amp;$C1672,'[3]Smelter Look-up'!$J:$J,0)))</f>
        <v>#N/A</v>
      </c>
      <c r="X1672" s="83">
        <f t="shared" si="79"/>
        <v>0</v>
      </c>
      <c r="AB1672" s="84" t="str">
        <f t="shared" si="80"/>
        <v/>
      </c>
    </row>
    <row r="1673" spans="1:28" s="83" customFormat="1" ht="20.25" customHeight="1">
      <c r="A1673" s="206"/>
      <c r="B1673" s="198" t="s">
        <v>236</v>
      </c>
      <c r="C1673" s="199" t="s">
        <v>236</v>
      </c>
      <c r="D1673" s="200"/>
      <c r="E1673" s="198" t="s">
        <v>236</v>
      </c>
      <c r="F1673" s="198" t="s">
        <v>236</v>
      </c>
      <c r="G1673" s="198" t="s">
        <v>236</v>
      </c>
      <c r="H1673" s="201" t="s">
        <v>236</v>
      </c>
      <c r="I1673" s="202" t="s">
        <v>236</v>
      </c>
      <c r="J1673" s="202" t="s">
        <v>236</v>
      </c>
      <c r="K1673" s="203"/>
      <c r="L1673" s="203"/>
      <c r="M1673" s="203"/>
      <c r="N1673" s="203"/>
      <c r="O1673" s="203"/>
      <c r="P1673" s="204"/>
      <c r="Q1673" s="205"/>
      <c r="R1673" s="198" t="s">
        <v>236</v>
      </c>
      <c r="S1673" s="206" t="str">
        <f t="shared" ca="1" si="78"/>
        <v/>
      </c>
      <c r="T1673" s="206" t="str">
        <f ca="1">IF(B1673="","",IF(ISERROR(MATCH($J1673,[3]SorP!$B$1:$B$6230,0)),"",INDIRECT("'SorP'!$A$"&amp;MATCH($J1673,[3]SorP!$B$1:$B$6230,0))))</f>
        <v/>
      </c>
      <c r="U1673" s="207"/>
      <c r="V1673" s="208" t="e">
        <f>IF(C1673="",NA(),IF(OR(C1673="Smelter not listed",C1673="Smelter not yet identified"),MATCH($B1673&amp;$D1673,'[3]Smelter Look-up'!$J:$J,0),MATCH($B1673&amp;$C1673,'[3]Smelter Look-up'!$J:$J,0)))</f>
        <v>#N/A</v>
      </c>
      <c r="X1673" s="83">
        <f t="shared" si="79"/>
        <v>0</v>
      </c>
      <c r="AB1673" s="84" t="str">
        <f t="shared" si="80"/>
        <v/>
      </c>
    </row>
    <row r="1674" spans="1:28" s="83" customFormat="1" ht="20.25" customHeight="1">
      <c r="A1674" s="206"/>
      <c r="B1674" s="198" t="s">
        <v>236</v>
      </c>
      <c r="C1674" s="199" t="s">
        <v>236</v>
      </c>
      <c r="D1674" s="200"/>
      <c r="E1674" s="198" t="s">
        <v>236</v>
      </c>
      <c r="F1674" s="198" t="s">
        <v>236</v>
      </c>
      <c r="G1674" s="198" t="s">
        <v>236</v>
      </c>
      <c r="H1674" s="201" t="s">
        <v>236</v>
      </c>
      <c r="I1674" s="202" t="s">
        <v>236</v>
      </c>
      <c r="J1674" s="202" t="s">
        <v>236</v>
      </c>
      <c r="K1674" s="203"/>
      <c r="L1674" s="203"/>
      <c r="M1674" s="203"/>
      <c r="N1674" s="203"/>
      <c r="O1674" s="203"/>
      <c r="P1674" s="204"/>
      <c r="Q1674" s="205"/>
      <c r="R1674" s="198" t="s">
        <v>236</v>
      </c>
      <c r="S1674" s="206" t="str">
        <f t="shared" ca="1" si="78"/>
        <v/>
      </c>
      <c r="T1674" s="206" t="str">
        <f ca="1">IF(B1674="","",IF(ISERROR(MATCH($J1674,[3]SorP!$B$1:$B$6230,0)),"",INDIRECT("'SorP'!$A$"&amp;MATCH($J1674,[3]SorP!$B$1:$B$6230,0))))</f>
        <v/>
      </c>
      <c r="U1674" s="207"/>
      <c r="V1674" s="208" t="e">
        <f>IF(C1674="",NA(),IF(OR(C1674="Smelter not listed",C1674="Smelter not yet identified"),MATCH($B1674&amp;$D1674,'[3]Smelter Look-up'!$J:$J,0),MATCH($B1674&amp;$C1674,'[3]Smelter Look-up'!$J:$J,0)))</f>
        <v>#N/A</v>
      </c>
      <c r="X1674" s="83">
        <f t="shared" si="79"/>
        <v>0</v>
      </c>
      <c r="AB1674" s="84" t="str">
        <f t="shared" si="80"/>
        <v/>
      </c>
    </row>
    <row r="1675" spans="1:28" s="83" customFormat="1" ht="20.25" customHeight="1">
      <c r="A1675" s="206"/>
      <c r="B1675" s="198" t="s">
        <v>236</v>
      </c>
      <c r="C1675" s="199" t="s">
        <v>236</v>
      </c>
      <c r="D1675" s="200"/>
      <c r="E1675" s="198" t="s">
        <v>236</v>
      </c>
      <c r="F1675" s="198" t="s">
        <v>236</v>
      </c>
      <c r="G1675" s="198" t="s">
        <v>236</v>
      </c>
      <c r="H1675" s="201" t="s">
        <v>236</v>
      </c>
      <c r="I1675" s="202" t="s">
        <v>236</v>
      </c>
      <c r="J1675" s="202" t="s">
        <v>236</v>
      </c>
      <c r="K1675" s="203"/>
      <c r="L1675" s="203"/>
      <c r="M1675" s="203"/>
      <c r="N1675" s="203"/>
      <c r="O1675" s="203"/>
      <c r="P1675" s="204"/>
      <c r="Q1675" s="205"/>
      <c r="R1675" s="198" t="s">
        <v>236</v>
      </c>
      <c r="S1675" s="206" t="str">
        <f t="shared" ca="1" si="78"/>
        <v/>
      </c>
      <c r="T1675" s="206" t="str">
        <f ca="1">IF(B1675="","",IF(ISERROR(MATCH($J1675,[3]SorP!$B$1:$B$6230,0)),"",INDIRECT("'SorP'!$A$"&amp;MATCH($J1675,[3]SorP!$B$1:$B$6230,0))))</f>
        <v/>
      </c>
      <c r="U1675" s="207"/>
      <c r="V1675" s="208" t="e">
        <f>IF(C1675="",NA(),IF(OR(C1675="Smelter not listed",C1675="Smelter not yet identified"),MATCH($B1675&amp;$D1675,'[3]Smelter Look-up'!$J:$J,0),MATCH($B1675&amp;$C1675,'[3]Smelter Look-up'!$J:$J,0)))</f>
        <v>#N/A</v>
      </c>
      <c r="X1675" s="83">
        <f t="shared" si="79"/>
        <v>0</v>
      </c>
      <c r="AB1675" s="84" t="str">
        <f t="shared" si="80"/>
        <v/>
      </c>
    </row>
    <row r="1676" spans="1:28" s="83" customFormat="1" ht="20.25" customHeight="1">
      <c r="A1676" s="206"/>
      <c r="B1676" s="198" t="s">
        <v>236</v>
      </c>
      <c r="C1676" s="199" t="s">
        <v>236</v>
      </c>
      <c r="D1676" s="200"/>
      <c r="E1676" s="198" t="s">
        <v>236</v>
      </c>
      <c r="F1676" s="198" t="s">
        <v>236</v>
      </c>
      <c r="G1676" s="198" t="s">
        <v>236</v>
      </c>
      <c r="H1676" s="201" t="s">
        <v>236</v>
      </c>
      <c r="I1676" s="202" t="s">
        <v>236</v>
      </c>
      <c r="J1676" s="202" t="s">
        <v>236</v>
      </c>
      <c r="K1676" s="203"/>
      <c r="L1676" s="203"/>
      <c r="M1676" s="203"/>
      <c r="N1676" s="203"/>
      <c r="O1676" s="203"/>
      <c r="P1676" s="204"/>
      <c r="Q1676" s="205"/>
      <c r="R1676" s="198" t="s">
        <v>236</v>
      </c>
      <c r="S1676" s="206" t="str">
        <f t="shared" ca="1" si="78"/>
        <v/>
      </c>
      <c r="T1676" s="206" t="str">
        <f ca="1">IF(B1676="","",IF(ISERROR(MATCH($J1676,[3]SorP!$B$1:$B$6230,0)),"",INDIRECT("'SorP'!$A$"&amp;MATCH($J1676,[3]SorP!$B$1:$B$6230,0))))</f>
        <v/>
      </c>
      <c r="U1676" s="207"/>
      <c r="V1676" s="208" t="e">
        <f>IF(C1676="",NA(),IF(OR(C1676="Smelter not listed",C1676="Smelter not yet identified"),MATCH($B1676&amp;$D1676,'[3]Smelter Look-up'!$J:$J,0),MATCH($B1676&amp;$C1676,'[3]Smelter Look-up'!$J:$J,0)))</f>
        <v>#N/A</v>
      </c>
      <c r="X1676" s="83">
        <f t="shared" si="79"/>
        <v>0</v>
      </c>
      <c r="AB1676" s="84" t="str">
        <f t="shared" si="80"/>
        <v/>
      </c>
    </row>
    <row r="1677" spans="1:28" s="83" customFormat="1" ht="20.25" customHeight="1">
      <c r="A1677" s="206"/>
      <c r="B1677" s="198" t="s">
        <v>236</v>
      </c>
      <c r="C1677" s="199" t="s">
        <v>236</v>
      </c>
      <c r="D1677" s="200"/>
      <c r="E1677" s="198" t="s">
        <v>236</v>
      </c>
      <c r="F1677" s="198" t="s">
        <v>236</v>
      </c>
      <c r="G1677" s="198" t="s">
        <v>236</v>
      </c>
      <c r="H1677" s="201" t="s">
        <v>236</v>
      </c>
      <c r="I1677" s="202" t="s">
        <v>236</v>
      </c>
      <c r="J1677" s="202" t="s">
        <v>236</v>
      </c>
      <c r="K1677" s="203"/>
      <c r="L1677" s="203"/>
      <c r="M1677" s="203"/>
      <c r="N1677" s="203"/>
      <c r="O1677" s="203"/>
      <c r="P1677" s="204"/>
      <c r="Q1677" s="205"/>
      <c r="R1677" s="198" t="s">
        <v>236</v>
      </c>
      <c r="S1677" s="206" t="str">
        <f t="shared" ca="1" si="78"/>
        <v/>
      </c>
      <c r="T1677" s="206" t="str">
        <f ca="1">IF(B1677="","",IF(ISERROR(MATCH($J1677,[3]SorP!$B$1:$B$6230,0)),"",INDIRECT("'SorP'!$A$"&amp;MATCH($J1677,[3]SorP!$B$1:$B$6230,0))))</f>
        <v/>
      </c>
      <c r="U1677" s="207"/>
      <c r="V1677" s="208" t="e">
        <f>IF(C1677="",NA(),IF(OR(C1677="Smelter not listed",C1677="Smelter not yet identified"),MATCH($B1677&amp;$D1677,'[3]Smelter Look-up'!$J:$J,0),MATCH($B1677&amp;$C1677,'[3]Smelter Look-up'!$J:$J,0)))</f>
        <v>#N/A</v>
      </c>
      <c r="X1677" s="83">
        <f t="shared" si="79"/>
        <v>0</v>
      </c>
      <c r="AB1677" s="84" t="str">
        <f t="shared" si="80"/>
        <v/>
      </c>
    </row>
    <row r="1678" spans="1:28" s="83" customFormat="1" ht="20.25" customHeight="1">
      <c r="A1678" s="206"/>
      <c r="B1678" s="198" t="s">
        <v>236</v>
      </c>
      <c r="C1678" s="199" t="s">
        <v>236</v>
      </c>
      <c r="D1678" s="200"/>
      <c r="E1678" s="198" t="s">
        <v>236</v>
      </c>
      <c r="F1678" s="198" t="s">
        <v>236</v>
      </c>
      <c r="G1678" s="198" t="s">
        <v>236</v>
      </c>
      <c r="H1678" s="201" t="s">
        <v>236</v>
      </c>
      <c r="I1678" s="202" t="s">
        <v>236</v>
      </c>
      <c r="J1678" s="202" t="s">
        <v>236</v>
      </c>
      <c r="K1678" s="203"/>
      <c r="L1678" s="203"/>
      <c r="M1678" s="203"/>
      <c r="N1678" s="203"/>
      <c r="O1678" s="203"/>
      <c r="P1678" s="204"/>
      <c r="Q1678" s="205"/>
      <c r="R1678" s="198" t="s">
        <v>236</v>
      </c>
      <c r="S1678" s="206" t="str">
        <f t="shared" ca="1" si="78"/>
        <v/>
      </c>
      <c r="T1678" s="206" t="str">
        <f ca="1">IF(B1678="","",IF(ISERROR(MATCH($J1678,[3]SorP!$B$1:$B$6230,0)),"",INDIRECT("'SorP'!$A$"&amp;MATCH($J1678,[3]SorP!$B$1:$B$6230,0))))</f>
        <v/>
      </c>
      <c r="U1678" s="207"/>
      <c r="V1678" s="208" t="e">
        <f>IF(C1678="",NA(),IF(OR(C1678="Smelter not listed",C1678="Smelter not yet identified"),MATCH($B1678&amp;$D1678,'[3]Smelter Look-up'!$J:$J,0),MATCH($B1678&amp;$C1678,'[3]Smelter Look-up'!$J:$J,0)))</f>
        <v>#N/A</v>
      </c>
      <c r="X1678" s="83">
        <f t="shared" si="79"/>
        <v>0</v>
      </c>
      <c r="AB1678" s="84" t="str">
        <f t="shared" si="80"/>
        <v/>
      </c>
    </row>
    <row r="1679" spans="1:28" s="83" customFormat="1" ht="20.25" customHeight="1">
      <c r="A1679" s="206"/>
      <c r="B1679" s="198" t="s">
        <v>236</v>
      </c>
      <c r="C1679" s="199" t="s">
        <v>236</v>
      </c>
      <c r="D1679" s="200"/>
      <c r="E1679" s="198" t="s">
        <v>236</v>
      </c>
      <c r="F1679" s="198" t="s">
        <v>236</v>
      </c>
      <c r="G1679" s="198" t="s">
        <v>236</v>
      </c>
      <c r="H1679" s="201" t="s">
        <v>236</v>
      </c>
      <c r="I1679" s="202" t="s">
        <v>236</v>
      </c>
      <c r="J1679" s="202" t="s">
        <v>236</v>
      </c>
      <c r="K1679" s="203"/>
      <c r="L1679" s="203"/>
      <c r="M1679" s="203"/>
      <c r="N1679" s="203"/>
      <c r="O1679" s="203"/>
      <c r="P1679" s="204"/>
      <c r="Q1679" s="205"/>
      <c r="R1679" s="198" t="s">
        <v>236</v>
      </c>
      <c r="S1679" s="206" t="str">
        <f t="shared" ca="1" si="78"/>
        <v/>
      </c>
      <c r="T1679" s="206" t="str">
        <f ca="1">IF(B1679="","",IF(ISERROR(MATCH($J1679,[3]SorP!$B$1:$B$6230,0)),"",INDIRECT("'SorP'!$A$"&amp;MATCH($J1679,[3]SorP!$B$1:$B$6230,0))))</f>
        <v/>
      </c>
      <c r="U1679" s="207"/>
      <c r="V1679" s="208" t="e">
        <f>IF(C1679="",NA(),IF(OR(C1679="Smelter not listed",C1679="Smelter not yet identified"),MATCH($B1679&amp;$D1679,'[3]Smelter Look-up'!$J:$J,0),MATCH($B1679&amp;$C1679,'[3]Smelter Look-up'!$J:$J,0)))</f>
        <v>#N/A</v>
      </c>
      <c r="X1679" s="83">
        <f t="shared" si="79"/>
        <v>0</v>
      </c>
      <c r="AB1679" s="84" t="str">
        <f t="shared" si="80"/>
        <v/>
      </c>
    </row>
    <row r="1680" spans="1:28" s="83" customFormat="1" ht="20.25" customHeight="1">
      <c r="A1680" s="206"/>
      <c r="B1680" s="198" t="s">
        <v>236</v>
      </c>
      <c r="C1680" s="199" t="s">
        <v>236</v>
      </c>
      <c r="D1680" s="200"/>
      <c r="E1680" s="198" t="s">
        <v>236</v>
      </c>
      <c r="F1680" s="198" t="s">
        <v>236</v>
      </c>
      <c r="G1680" s="198" t="s">
        <v>236</v>
      </c>
      <c r="H1680" s="201" t="s">
        <v>236</v>
      </c>
      <c r="I1680" s="202" t="s">
        <v>236</v>
      </c>
      <c r="J1680" s="202" t="s">
        <v>236</v>
      </c>
      <c r="K1680" s="203"/>
      <c r="L1680" s="203"/>
      <c r="M1680" s="203"/>
      <c r="N1680" s="203"/>
      <c r="O1680" s="203"/>
      <c r="P1680" s="204"/>
      <c r="Q1680" s="205"/>
      <c r="R1680" s="198" t="s">
        <v>236</v>
      </c>
      <c r="S1680" s="206" t="str">
        <f t="shared" ca="1" si="78"/>
        <v/>
      </c>
      <c r="T1680" s="206" t="str">
        <f ca="1">IF(B1680="","",IF(ISERROR(MATCH($J1680,[3]SorP!$B$1:$B$6230,0)),"",INDIRECT("'SorP'!$A$"&amp;MATCH($J1680,[3]SorP!$B$1:$B$6230,0))))</f>
        <v/>
      </c>
      <c r="U1680" s="207"/>
      <c r="V1680" s="208" t="e">
        <f>IF(C1680="",NA(),IF(OR(C1680="Smelter not listed",C1680="Smelter not yet identified"),MATCH($B1680&amp;$D1680,'[3]Smelter Look-up'!$J:$J,0),MATCH($B1680&amp;$C1680,'[3]Smelter Look-up'!$J:$J,0)))</f>
        <v>#N/A</v>
      </c>
      <c r="X1680" s="83">
        <f t="shared" si="79"/>
        <v>0</v>
      </c>
      <c r="AB1680" s="84" t="str">
        <f t="shared" si="80"/>
        <v/>
      </c>
    </row>
    <row r="1681" spans="1:28" s="83" customFormat="1" ht="20.25" customHeight="1">
      <c r="A1681" s="206"/>
      <c r="B1681" s="198" t="s">
        <v>236</v>
      </c>
      <c r="C1681" s="199" t="s">
        <v>236</v>
      </c>
      <c r="D1681" s="200"/>
      <c r="E1681" s="198" t="s">
        <v>236</v>
      </c>
      <c r="F1681" s="198" t="s">
        <v>236</v>
      </c>
      <c r="G1681" s="198" t="s">
        <v>236</v>
      </c>
      <c r="H1681" s="201" t="s">
        <v>236</v>
      </c>
      <c r="I1681" s="202" t="s">
        <v>236</v>
      </c>
      <c r="J1681" s="202" t="s">
        <v>236</v>
      </c>
      <c r="K1681" s="203"/>
      <c r="L1681" s="203"/>
      <c r="M1681" s="203"/>
      <c r="N1681" s="203"/>
      <c r="O1681" s="203"/>
      <c r="P1681" s="204"/>
      <c r="Q1681" s="205"/>
      <c r="R1681" s="198" t="s">
        <v>236</v>
      </c>
      <c r="S1681" s="206" t="str">
        <f t="shared" ca="1" si="78"/>
        <v/>
      </c>
      <c r="T1681" s="206" t="str">
        <f ca="1">IF(B1681="","",IF(ISERROR(MATCH($J1681,[3]SorP!$B$1:$B$6230,0)),"",INDIRECT("'SorP'!$A$"&amp;MATCH($J1681,[3]SorP!$B$1:$B$6230,0))))</f>
        <v/>
      </c>
      <c r="U1681" s="207"/>
      <c r="V1681" s="208" t="e">
        <f>IF(C1681="",NA(),IF(OR(C1681="Smelter not listed",C1681="Smelter not yet identified"),MATCH($B1681&amp;$D1681,'[3]Smelter Look-up'!$J:$J,0),MATCH($B1681&amp;$C1681,'[3]Smelter Look-up'!$J:$J,0)))</f>
        <v>#N/A</v>
      </c>
      <c r="X1681" s="83">
        <f t="shared" si="79"/>
        <v>0</v>
      </c>
      <c r="AB1681" s="84" t="str">
        <f t="shared" si="80"/>
        <v/>
      </c>
    </row>
    <row r="1682" spans="1:28" s="83" customFormat="1" ht="20.25" customHeight="1">
      <c r="A1682" s="206"/>
      <c r="B1682" s="198" t="s">
        <v>236</v>
      </c>
      <c r="C1682" s="199" t="s">
        <v>236</v>
      </c>
      <c r="D1682" s="200"/>
      <c r="E1682" s="198" t="s">
        <v>236</v>
      </c>
      <c r="F1682" s="198" t="s">
        <v>236</v>
      </c>
      <c r="G1682" s="198" t="s">
        <v>236</v>
      </c>
      <c r="H1682" s="201" t="s">
        <v>236</v>
      </c>
      <c r="I1682" s="202" t="s">
        <v>236</v>
      </c>
      <c r="J1682" s="202" t="s">
        <v>236</v>
      </c>
      <c r="K1682" s="203"/>
      <c r="L1682" s="203"/>
      <c r="M1682" s="203"/>
      <c r="N1682" s="203"/>
      <c r="O1682" s="203"/>
      <c r="P1682" s="204"/>
      <c r="Q1682" s="205"/>
      <c r="R1682" s="198" t="s">
        <v>236</v>
      </c>
      <c r="S1682" s="206" t="str">
        <f t="shared" ca="1" si="78"/>
        <v/>
      </c>
      <c r="T1682" s="206" t="str">
        <f ca="1">IF(B1682="","",IF(ISERROR(MATCH($J1682,[3]SorP!$B$1:$B$6230,0)),"",INDIRECT("'SorP'!$A$"&amp;MATCH($J1682,[3]SorP!$B$1:$B$6230,0))))</f>
        <v/>
      </c>
      <c r="U1682" s="207"/>
      <c r="V1682" s="208" t="e">
        <f>IF(C1682="",NA(),IF(OR(C1682="Smelter not listed",C1682="Smelter not yet identified"),MATCH($B1682&amp;$D1682,'[3]Smelter Look-up'!$J:$J,0),MATCH($B1682&amp;$C1682,'[3]Smelter Look-up'!$J:$J,0)))</f>
        <v>#N/A</v>
      </c>
      <c r="X1682" s="83">
        <f t="shared" si="79"/>
        <v>0</v>
      </c>
      <c r="AB1682" s="84" t="str">
        <f t="shared" si="80"/>
        <v/>
      </c>
    </row>
    <row r="1683" spans="1:28" s="83" customFormat="1" ht="20.25" customHeight="1">
      <c r="A1683" s="206"/>
      <c r="B1683" s="198" t="s">
        <v>236</v>
      </c>
      <c r="C1683" s="199" t="s">
        <v>236</v>
      </c>
      <c r="D1683" s="200"/>
      <c r="E1683" s="198" t="s">
        <v>236</v>
      </c>
      <c r="F1683" s="198" t="s">
        <v>236</v>
      </c>
      <c r="G1683" s="198" t="s">
        <v>236</v>
      </c>
      <c r="H1683" s="201" t="s">
        <v>236</v>
      </c>
      <c r="I1683" s="202" t="s">
        <v>236</v>
      </c>
      <c r="J1683" s="202" t="s">
        <v>236</v>
      </c>
      <c r="K1683" s="203"/>
      <c r="L1683" s="203"/>
      <c r="M1683" s="203"/>
      <c r="N1683" s="203"/>
      <c r="O1683" s="203"/>
      <c r="P1683" s="204"/>
      <c r="Q1683" s="205"/>
      <c r="R1683" s="198" t="s">
        <v>236</v>
      </c>
      <c r="S1683" s="206" t="str">
        <f t="shared" ca="1" si="78"/>
        <v/>
      </c>
      <c r="T1683" s="206" t="str">
        <f ca="1">IF(B1683="","",IF(ISERROR(MATCH($J1683,[3]SorP!$B$1:$B$6230,0)),"",INDIRECT("'SorP'!$A$"&amp;MATCH($J1683,[3]SorP!$B$1:$B$6230,0))))</f>
        <v/>
      </c>
      <c r="U1683" s="207"/>
      <c r="V1683" s="208" t="e">
        <f>IF(C1683="",NA(),IF(OR(C1683="Smelter not listed",C1683="Smelter not yet identified"),MATCH($B1683&amp;$D1683,'[3]Smelter Look-up'!$J:$J,0),MATCH($B1683&amp;$C1683,'[3]Smelter Look-up'!$J:$J,0)))</f>
        <v>#N/A</v>
      </c>
      <c r="X1683" s="83">
        <f t="shared" si="79"/>
        <v>0</v>
      </c>
      <c r="AB1683" s="84" t="str">
        <f t="shared" si="80"/>
        <v/>
      </c>
    </row>
    <row r="1684" spans="1:28" s="83" customFormat="1" ht="20.25" customHeight="1">
      <c r="A1684" s="206"/>
      <c r="B1684" s="198" t="s">
        <v>236</v>
      </c>
      <c r="C1684" s="199" t="s">
        <v>236</v>
      </c>
      <c r="D1684" s="200"/>
      <c r="E1684" s="198" t="s">
        <v>236</v>
      </c>
      <c r="F1684" s="198" t="s">
        <v>236</v>
      </c>
      <c r="G1684" s="198" t="s">
        <v>236</v>
      </c>
      <c r="H1684" s="201" t="s">
        <v>236</v>
      </c>
      <c r="I1684" s="202" t="s">
        <v>236</v>
      </c>
      <c r="J1684" s="202" t="s">
        <v>236</v>
      </c>
      <c r="K1684" s="203"/>
      <c r="L1684" s="203"/>
      <c r="M1684" s="203"/>
      <c r="N1684" s="203"/>
      <c r="O1684" s="203"/>
      <c r="P1684" s="204"/>
      <c r="Q1684" s="205"/>
      <c r="R1684" s="198" t="s">
        <v>236</v>
      </c>
      <c r="S1684" s="206" t="str">
        <f t="shared" ca="1" si="78"/>
        <v/>
      </c>
      <c r="T1684" s="206" t="str">
        <f ca="1">IF(B1684="","",IF(ISERROR(MATCH($J1684,[3]SorP!$B$1:$B$6230,0)),"",INDIRECT("'SorP'!$A$"&amp;MATCH($J1684,[3]SorP!$B$1:$B$6230,0))))</f>
        <v/>
      </c>
      <c r="U1684" s="207"/>
      <c r="V1684" s="208" t="e">
        <f>IF(C1684="",NA(),IF(OR(C1684="Smelter not listed",C1684="Smelter not yet identified"),MATCH($B1684&amp;$D1684,'[3]Smelter Look-up'!$J:$J,0),MATCH($B1684&amp;$C1684,'[3]Smelter Look-up'!$J:$J,0)))</f>
        <v>#N/A</v>
      </c>
      <c r="X1684" s="83">
        <f t="shared" si="79"/>
        <v>0</v>
      </c>
      <c r="AB1684" s="84" t="str">
        <f t="shared" si="80"/>
        <v/>
      </c>
    </row>
    <row r="1685" spans="1:28" s="83" customFormat="1" ht="20.25" customHeight="1">
      <c r="A1685" s="206"/>
      <c r="B1685" s="198" t="s">
        <v>236</v>
      </c>
      <c r="C1685" s="199" t="s">
        <v>236</v>
      </c>
      <c r="D1685" s="200"/>
      <c r="E1685" s="198" t="s">
        <v>236</v>
      </c>
      <c r="F1685" s="198" t="s">
        <v>236</v>
      </c>
      <c r="G1685" s="198" t="s">
        <v>236</v>
      </c>
      <c r="H1685" s="201" t="s">
        <v>236</v>
      </c>
      <c r="I1685" s="202" t="s">
        <v>236</v>
      </c>
      <c r="J1685" s="202" t="s">
        <v>236</v>
      </c>
      <c r="K1685" s="203"/>
      <c r="L1685" s="203"/>
      <c r="M1685" s="203"/>
      <c r="N1685" s="203"/>
      <c r="O1685" s="203"/>
      <c r="P1685" s="204"/>
      <c r="Q1685" s="205"/>
      <c r="R1685" s="198" t="s">
        <v>236</v>
      </c>
      <c r="S1685" s="206" t="str">
        <f t="shared" ca="1" si="78"/>
        <v/>
      </c>
      <c r="T1685" s="206" t="str">
        <f ca="1">IF(B1685="","",IF(ISERROR(MATCH($J1685,[3]SorP!$B$1:$B$6230,0)),"",INDIRECT("'SorP'!$A$"&amp;MATCH($J1685,[3]SorP!$B$1:$B$6230,0))))</f>
        <v/>
      </c>
      <c r="U1685" s="207"/>
      <c r="V1685" s="208" t="e">
        <f>IF(C1685="",NA(),IF(OR(C1685="Smelter not listed",C1685="Smelter not yet identified"),MATCH($B1685&amp;$D1685,'[3]Smelter Look-up'!$J:$J,0),MATCH($B1685&amp;$C1685,'[3]Smelter Look-up'!$J:$J,0)))</f>
        <v>#N/A</v>
      </c>
      <c r="X1685" s="83">
        <f t="shared" si="79"/>
        <v>0</v>
      </c>
      <c r="AB1685" s="84" t="str">
        <f t="shared" si="80"/>
        <v/>
      </c>
    </row>
    <row r="1686" spans="1:28" s="83" customFormat="1" ht="20.25" customHeight="1">
      <c r="A1686" s="206"/>
      <c r="B1686" s="198" t="s">
        <v>236</v>
      </c>
      <c r="C1686" s="199" t="s">
        <v>236</v>
      </c>
      <c r="D1686" s="200"/>
      <c r="E1686" s="198" t="s">
        <v>236</v>
      </c>
      <c r="F1686" s="198" t="s">
        <v>236</v>
      </c>
      <c r="G1686" s="198" t="s">
        <v>236</v>
      </c>
      <c r="H1686" s="201" t="s">
        <v>236</v>
      </c>
      <c r="I1686" s="202" t="s">
        <v>236</v>
      </c>
      <c r="J1686" s="202" t="s">
        <v>236</v>
      </c>
      <c r="K1686" s="203"/>
      <c r="L1686" s="203"/>
      <c r="M1686" s="203"/>
      <c r="N1686" s="203"/>
      <c r="O1686" s="203"/>
      <c r="P1686" s="204"/>
      <c r="Q1686" s="205"/>
      <c r="R1686" s="198" t="s">
        <v>236</v>
      </c>
      <c r="S1686" s="206" t="str">
        <f t="shared" ca="1" si="78"/>
        <v/>
      </c>
      <c r="T1686" s="206" t="str">
        <f ca="1">IF(B1686="","",IF(ISERROR(MATCH($J1686,[3]SorP!$B$1:$B$6230,0)),"",INDIRECT("'SorP'!$A$"&amp;MATCH($J1686,[3]SorP!$B$1:$B$6230,0))))</f>
        <v/>
      </c>
      <c r="U1686" s="207"/>
      <c r="V1686" s="208" t="e">
        <f>IF(C1686="",NA(),IF(OR(C1686="Smelter not listed",C1686="Smelter not yet identified"),MATCH($B1686&amp;$D1686,'[3]Smelter Look-up'!$J:$J,0),MATCH($B1686&amp;$C1686,'[3]Smelter Look-up'!$J:$J,0)))</f>
        <v>#N/A</v>
      </c>
      <c r="X1686" s="83">
        <f t="shared" si="79"/>
        <v>0</v>
      </c>
      <c r="AB1686" s="84" t="str">
        <f t="shared" si="80"/>
        <v/>
      </c>
    </row>
    <row r="1687" spans="1:28" s="83" customFormat="1" ht="20.25" customHeight="1">
      <c r="A1687" s="206"/>
      <c r="B1687" s="198" t="s">
        <v>236</v>
      </c>
      <c r="C1687" s="199" t="s">
        <v>236</v>
      </c>
      <c r="D1687" s="200"/>
      <c r="E1687" s="198" t="s">
        <v>236</v>
      </c>
      <c r="F1687" s="198" t="s">
        <v>236</v>
      </c>
      <c r="G1687" s="198" t="s">
        <v>236</v>
      </c>
      <c r="H1687" s="201" t="s">
        <v>236</v>
      </c>
      <c r="I1687" s="202" t="s">
        <v>236</v>
      </c>
      <c r="J1687" s="202" t="s">
        <v>236</v>
      </c>
      <c r="K1687" s="203"/>
      <c r="L1687" s="203"/>
      <c r="M1687" s="203"/>
      <c r="N1687" s="203"/>
      <c r="O1687" s="203"/>
      <c r="P1687" s="204"/>
      <c r="Q1687" s="205"/>
      <c r="R1687" s="198" t="s">
        <v>236</v>
      </c>
      <c r="S1687" s="206" t="str">
        <f t="shared" ca="1" si="78"/>
        <v/>
      </c>
      <c r="T1687" s="206" t="str">
        <f ca="1">IF(B1687="","",IF(ISERROR(MATCH($J1687,[3]SorP!$B$1:$B$6230,0)),"",INDIRECT("'SorP'!$A$"&amp;MATCH($J1687,[3]SorP!$B$1:$B$6230,0))))</f>
        <v/>
      </c>
      <c r="U1687" s="207"/>
      <c r="V1687" s="208" t="e">
        <f>IF(C1687="",NA(),IF(OR(C1687="Smelter not listed",C1687="Smelter not yet identified"),MATCH($B1687&amp;$D1687,'[3]Smelter Look-up'!$J:$J,0),MATCH($B1687&amp;$C1687,'[3]Smelter Look-up'!$J:$J,0)))</f>
        <v>#N/A</v>
      </c>
      <c r="X1687" s="83">
        <f t="shared" si="79"/>
        <v>0</v>
      </c>
      <c r="AB1687" s="84" t="str">
        <f t="shared" si="80"/>
        <v/>
      </c>
    </row>
    <row r="1688" spans="1:28" s="83" customFormat="1" ht="20.25" customHeight="1">
      <c r="A1688" s="206"/>
      <c r="B1688" s="198" t="s">
        <v>236</v>
      </c>
      <c r="C1688" s="199" t="s">
        <v>236</v>
      </c>
      <c r="D1688" s="200"/>
      <c r="E1688" s="198" t="s">
        <v>236</v>
      </c>
      <c r="F1688" s="198" t="s">
        <v>236</v>
      </c>
      <c r="G1688" s="198" t="s">
        <v>236</v>
      </c>
      <c r="H1688" s="201" t="s">
        <v>236</v>
      </c>
      <c r="I1688" s="202" t="s">
        <v>236</v>
      </c>
      <c r="J1688" s="202" t="s">
        <v>236</v>
      </c>
      <c r="K1688" s="203"/>
      <c r="L1688" s="203"/>
      <c r="M1688" s="203"/>
      <c r="N1688" s="203"/>
      <c r="O1688" s="203"/>
      <c r="P1688" s="204"/>
      <c r="Q1688" s="205"/>
      <c r="R1688" s="198" t="s">
        <v>236</v>
      </c>
      <c r="S1688" s="206" t="str">
        <f t="shared" ca="1" si="78"/>
        <v/>
      </c>
      <c r="T1688" s="206" t="str">
        <f ca="1">IF(B1688="","",IF(ISERROR(MATCH($J1688,[3]SorP!$B$1:$B$6230,0)),"",INDIRECT("'SorP'!$A$"&amp;MATCH($J1688,[3]SorP!$B$1:$B$6230,0))))</f>
        <v/>
      </c>
      <c r="U1688" s="207"/>
      <c r="V1688" s="208" t="e">
        <f>IF(C1688="",NA(),IF(OR(C1688="Smelter not listed",C1688="Smelter not yet identified"),MATCH($B1688&amp;$D1688,'[3]Smelter Look-up'!$J:$J,0),MATCH($B1688&amp;$C1688,'[3]Smelter Look-up'!$J:$J,0)))</f>
        <v>#N/A</v>
      </c>
      <c r="X1688" s="83">
        <f t="shared" si="79"/>
        <v>0</v>
      </c>
      <c r="AB1688" s="84" t="str">
        <f t="shared" si="80"/>
        <v/>
      </c>
    </row>
    <row r="1689" spans="1:28" s="83" customFormat="1" ht="20.25" customHeight="1">
      <c r="A1689" s="206"/>
      <c r="B1689" s="198" t="s">
        <v>236</v>
      </c>
      <c r="C1689" s="199" t="s">
        <v>236</v>
      </c>
      <c r="D1689" s="200"/>
      <c r="E1689" s="198" t="s">
        <v>236</v>
      </c>
      <c r="F1689" s="198" t="s">
        <v>236</v>
      </c>
      <c r="G1689" s="198" t="s">
        <v>236</v>
      </c>
      <c r="H1689" s="201" t="s">
        <v>236</v>
      </c>
      <c r="I1689" s="202" t="s">
        <v>236</v>
      </c>
      <c r="J1689" s="202" t="s">
        <v>236</v>
      </c>
      <c r="K1689" s="203"/>
      <c r="L1689" s="203"/>
      <c r="M1689" s="203"/>
      <c r="N1689" s="203"/>
      <c r="O1689" s="203"/>
      <c r="P1689" s="204"/>
      <c r="Q1689" s="205"/>
      <c r="R1689" s="198" t="s">
        <v>236</v>
      </c>
      <c r="S1689" s="206" t="str">
        <f t="shared" ca="1" si="78"/>
        <v/>
      </c>
      <c r="T1689" s="206" t="str">
        <f ca="1">IF(B1689="","",IF(ISERROR(MATCH($J1689,[3]SorP!$B$1:$B$6230,0)),"",INDIRECT("'SorP'!$A$"&amp;MATCH($J1689,[3]SorP!$B$1:$B$6230,0))))</f>
        <v/>
      </c>
      <c r="U1689" s="207"/>
      <c r="V1689" s="208" t="e">
        <f>IF(C1689="",NA(),IF(OR(C1689="Smelter not listed",C1689="Smelter not yet identified"),MATCH($B1689&amp;$D1689,'[3]Smelter Look-up'!$J:$J,0),MATCH($B1689&amp;$C1689,'[3]Smelter Look-up'!$J:$J,0)))</f>
        <v>#N/A</v>
      </c>
      <c r="X1689" s="83">
        <f t="shared" si="79"/>
        <v>0</v>
      </c>
      <c r="AB1689" s="84" t="str">
        <f t="shared" si="80"/>
        <v/>
      </c>
    </row>
    <row r="1690" spans="1:28" s="83" customFormat="1" ht="20.25" customHeight="1">
      <c r="A1690" s="206"/>
      <c r="B1690" s="198" t="s">
        <v>236</v>
      </c>
      <c r="C1690" s="199" t="s">
        <v>236</v>
      </c>
      <c r="D1690" s="200"/>
      <c r="E1690" s="198" t="s">
        <v>236</v>
      </c>
      <c r="F1690" s="198" t="s">
        <v>236</v>
      </c>
      <c r="G1690" s="198" t="s">
        <v>236</v>
      </c>
      <c r="H1690" s="201" t="s">
        <v>236</v>
      </c>
      <c r="I1690" s="202" t="s">
        <v>236</v>
      </c>
      <c r="J1690" s="202" t="s">
        <v>236</v>
      </c>
      <c r="K1690" s="203"/>
      <c r="L1690" s="203"/>
      <c r="M1690" s="203"/>
      <c r="N1690" s="203"/>
      <c r="O1690" s="203"/>
      <c r="P1690" s="204"/>
      <c r="Q1690" s="205"/>
      <c r="R1690" s="198" t="s">
        <v>236</v>
      </c>
      <c r="S1690" s="206" t="str">
        <f t="shared" ca="1" si="78"/>
        <v/>
      </c>
      <c r="T1690" s="206" t="str">
        <f ca="1">IF(B1690="","",IF(ISERROR(MATCH($J1690,[3]SorP!$B$1:$B$6230,0)),"",INDIRECT("'SorP'!$A$"&amp;MATCH($J1690,[3]SorP!$B$1:$B$6230,0))))</f>
        <v/>
      </c>
      <c r="U1690" s="207"/>
      <c r="V1690" s="208" t="e">
        <f>IF(C1690="",NA(),IF(OR(C1690="Smelter not listed",C1690="Smelter not yet identified"),MATCH($B1690&amp;$D1690,'[3]Smelter Look-up'!$J:$J,0),MATCH($B1690&amp;$C1690,'[3]Smelter Look-up'!$J:$J,0)))</f>
        <v>#N/A</v>
      </c>
      <c r="X1690" s="83">
        <f t="shared" si="79"/>
        <v>0</v>
      </c>
      <c r="AB1690" s="84" t="str">
        <f t="shared" si="80"/>
        <v/>
      </c>
    </row>
    <row r="1691" spans="1:28" s="83" customFormat="1" ht="20.25" customHeight="1">
      <c r="A1691" s="206"/>
      <c r="B1691" s="198" t="s">
        <v>236</v>
      </c>
      <c r="C1691" s="199" t="s">
        <v>236</v>
      </c>
      <c r="D1691" s="200"/>
      <c r="E1691" s="198" t="s">
        <v>236</v>
      </c>
      <c r="F1691" s="198" t="s">
        <v>236</v>
      </c>
      <c r="G1691" s="198" t="s">
        <v>236</v>
      </c>
      <c r="H1691" s="201" t="s">
        <v>236</v>
      </c>
      <c r="I1691" s="202" t="s">
        <v>236</v>
      </c>
      <c r="J1691" s="202" t="s">
        <v>236</v>
      </c>
      <c r="K1691" s="203"/>
      <c r="L1691" s="203"/>
      <c r="M1691" s="203"/>
      <c r="N1691" s="203"/>
      <c r="O1691" s="203"/>
      <c r="P1691" s="204"/>
      <c r="Q1691" s="205"/>
      <c r="R1691" s="198" t="s">
        <v>236</v>
      </c>
      <c r="S1691" s="206" t="str">
        <f t="shared" ca="1" si="78"/>
        <v/>
      </c>
      <c r="T1691" s="206" t="str">
        <f ca="1">IF(B1691="","",IF(ISERROR(MATCH($J1691,[3]SorP!$B$1:$B$6230,0)),"",INDIRECT("'SorP'!$A$"&amp;MATCH($J1691,[3]SorP!$B$1:$B$6230,0))))</f>
        <v/>
      </c>
      <c r="U1691" s="207"/>
      <c r="V1691" s="208" t="e">
        <f>IF(C1691="",NA(),IF(OR(C1691="Smelter not listed",C1691="Smelter not yet identified"),MATCH($B1691&amp;$D1691,'[3]Smelter Look-up'!$J:$J,0),MATCH($B1691&amp;$C1691,'[3]Smelter Look-up'!$J:$J,0)))</f>
        <v>#N/A</v>
      </c>
      <c r="X1691" s="83">
        <f t="shared" si="79"/>
        <v>0</v>
      </c>
      <c r="AB1691" s="84" t="str">
        <f t="shared" si="80"/>
        <v/>
      </c>
    </row>
    <row r="1692" spans="1:28" s="83" customFormat="1" ht="20.25" customHeight="1">
      <c r="A1692" s="206"/>
      <c r="B1692" s="198" t="s">
        <v>236</v>
      </c>
      <c r="C1692" s="199" t="s">
        <v>236</v>
      </c>
      <c r="D1692" s="200"/>
      <c r="E1692" s="198" t="s">
        <v>236</v>
      </c>
      <c r="F1692" s="198" t="s">
        <v>236</v>
      </c>
      <c r="G1692" s="198" t="s">
        <v>236</v>
      </c>
      <c r="H1692" s="201" t="s">
        <v>236</v>
      </c>
      <c r="I1692" s="202" t="s">
        <v>236</v>
      </c>
      <c r="J1692" s="202" t="s">
        <v>236</v>
      </c>
      <c r="K1692" s="203"/>
      <c r="L1692" s="203"/>
      <c r="M1692" s="203"/>
      <c r="N1692" s="203"/>
      <c r="O1692" s="203"/>
      <c r="P1692" s="204"/>
      <c r="Q1692" s="205"/>
      <c r="R1692" s="198" t="s">
        <v>236</v>
      </c>
      <c r="S1692" s="206" t="str">
        <f t="shared" ca="1" si="78"/>
        <v/>
      </c>
      <c r="T1692" s="206" t="str">
        <f ca="1">IF(B1692="","",IF(ISERROR(MATCH($J1692,[3]SorP!$B$1:$B$6230,0)),"",INDIRECT("'SorP'!$A$"&amp;MATCH($J1692,[3]SorP!$B$1:$B$6230,0))))</f>
        <v/>
      </c>
      <c r="U1692" s="207"/>
      <c r="V1692" s="208" t="e">
        <f>IF(C1692="",NA(),IF(OR(C1692="Smelter not listed",C1692="Smelter not yet identified"),MATCH($B1692&amp;$D1692,'[3]Smelter Look-up'!$J:$J,0),MATCH($B1692&amp;$C1692,'[3]Smelter Look-up'!$J:$J,0)))</f>
        <v>#N/A</v>
      </c>
      <c r="X1692" s="83">
        <f t="shared" si="79"/>
        <v>0</v>
      </c>
      <c r="AB1692" s="84" t="str">
        <f t="shared" si="80"/>
        <v/>
      </c>
    </row>
    <row r="1693" spans="1:28" s="83" customFormat="1" ht="20.25" customHeight="1">
      <c r="A1693" s="206"/>
      <c r="B1693" s="198" t="s">
        <v>236</v>
      </c>
      <c r="C1693" s="199" t="s">
        <v>236</v>
      </c>
      <c r="D1693" s="200"/>
      <c r="E1693" s="198" t="s">
        <v>236</v>
      </c>
      <c r="F1693" s="198" t="s">
        <v>236</v>
      </c>
      <c r="G1693" s="198" t="s">
        <v>236</v>
      </c>
      <c r="H1693" s="201" t="s">
        <v>236</v>
      </c>
      <c r="I1693" s="202" t="s">
        <v>236</v>
      </c>
      <c r="J1693" s="202" t="s">
        <v>236</v>
      </c>
      <c r="K1693" s="203"/>
      <c r="L1693" s="203"/>
      <c r="M1693" s="203"/>
      <c r="N1693" s="203"/>
      <c r="O1693" s="203"/>
      <c r="P1693" s="204"/>
      <c r="Q1693" s="205"/>
      <c r="R1693" s="198" t="s">
        <v>236</v>
      </c>
      <c r="S1693" s="206" t="str">
        <f t="shared" ca="1" si="78"/>
        <v/>
      </c>
      <c r="T1693" s="206" t="str">
        <f ca="1">IF(B1693="","",IF(ISERROR(MATCH($J1693,[3]SorP!$B$1:$B$6230,0)),"",INDIRECT("'SorP'!$A$"&amp;MATCH($J1693,[3]SorP!$B$1:$B$6230,0))))</f>
        <v/>
      </c>
      <c r="U1693" s="207"/>
      <c r="V1693" s="208" t="e">
        <f>IF(C1693="",NA(),IF(OR(C1693="Smelter not listed",C1693="Smelter not yet identified"),MATCH($B1693&amp;$D1693,'[3]Smelter Look-up'!$J:$J,0),MATCH($B1693&amp;$C1693,'[3]Smelter Look-up'!$J:$J,0)))</f>
        <v>#N/A</v>
      </c>
      <c r="X1693" s="83">
        <f t="shared" si="79"/>
        <v>0</v>
      </c>
      <c r="AB1693" s="84" t="str">
        <f t="shared" si="80"/>
        <v/>
      </c>
    </row>
    <row r="1694" spans="1:28" s="83" customFormat="1" ht="20.25" customHeight="1">
      <c r="A1694" s="206"/>
      <c r="B1694" s="198" t="s">
        <v>236</v>
      </c>
      <c r="C1694" s="199" t="s">
        <v>236</v>
      </c>
      <c r="D1694" s="200"/>
      <c r="E1694" s="198" t="s">
        <v>236</v>
      </c>
      <c r="F1694" s="198" t="s">
        <v>236</v>
      </c>
      <c r="G1694" s="198" t="s">
        <v>236</v>
      </c>
      <c r="H1694" s="201" t="s">
        <v>236</v>
      </c>
      <c r="I1694" s="202" t="s">
        <v>236</v>
      </c>
      <c r="J1694" s="202" t="s">
        <v>236</v>
      </c>
      <c r="K1694" s="203"/>
      <c r="L1694" s="203"/>
      <c r="M1694" s="203"/>
      <c r="N1694" s="203"/>
      <c r="O1694" s="203"/>
      <c r="P1694" s="204"/>
      <c r="Q1694" s="205"/>
      <c r="R1694" s="198" t="s">
        <v>236</v>
      </c>
      <c r="S1694" s="206" t="str">
        <f t="shared" ca="1" si="78"/>
        <v/>
      </c>
      <c r="T1694" s="206" t="str">
        <f ca="1">IF(B1694="","",IF(ISERROR(MATCH($J1694,[3]SorP!$B$1:$B$6230,0)),"",INDIRECT("'SorP'!$A$"&amp;MATCH($J1694,[3]SorP!$B$1:$B$6230,0))))</f>
        <v/>
      </c>
      <c r="U1694" s="207"/>
      <c r="V1694" s="208" t="e">
        <f>IF(C1694="",NA(),IF(OR(C1694="Smelter not listed",C1694="Smelter not yet identified"),MATCH($B1694&amp;$D1694,'[3]Smelter Look-up'!$J:$J,0),MATCH($B1694&amp;$C1694,'[3]Smelter Look-up'!$J:$J,0)))</f>
        <v>#N/A</v>
      </c>
      <c r="X1694" s="83">
        <f t="shared" si="79"/>
        <v>0</v>
      </c>
      <c r="AB1694" s="84" t="str">
        <f t="shared" si="80"/>
        <v/>
      </c>
    </row>
    <row r="1695" spans="1:28" s="83" customFormat="1" ht="20.25" customHeight="1">
      <c r="A1695" s="206"/>
      <c r="B1695" s="198" t="s">
        <v>236</v>
      </c>
      <c r="C1695" s="199" t="s">
        <v>236</v>
      </c>
      <c r="D1695" s="200"/>
      <c r="E1695" s="198" t="s">
        <v>236</v>
      </c>
      <c r="F1695" s="198" t="s">
        <v>236</v>
      </c>
      <c r="G1695" s="198" t="s">
        <v>236</v>
      </c>
      <c r="H1695" s="201" t="s">
        <v>236</v>
      </c>
      <c r="I1695" s="202" t="s">
        <v>236</v>
      </c>
      <c r="J1695" s="202" t="s">
        <v>236</v>
      </c>
      <c r="K1695" s="203"/>
      <c r="L1695" s="203"/>
      <c r="M1695" s="203"/>
      <c r="N1695" s="203"/>
      <c r="O1695" s="203"/>
      <c r="P1695" s="204"/>
      <c r="Q1695" s="205"/>
      <c r="R1695" s="198" t="s">
        <v>236</v>
      </c>
      <c r="S1695" s="206" t="str">
        <f t="shared" ca="1" si="78"/>
        <v/>
      </c>
      <c r="T1695" s="206" t="str">
        <f ca="1">IF(B1695="","",IF(ISERROR(MATCH($J1695,[3]SorP!$B$1:$B$6230,0)),"",INDIRECT("'SorP'!$A$"&amp;MATCH($J1695,[3]SorP!$B$1:$B$6230,0))))</f>
        <v/>
      </c>
      <c r="U1695" s="207"/>
      <c r="V1695" s="208" t="e">
        <f>IF(C1695="",NA(),IF(OR(C1695="Smelter not listed",C1695="Smelter not yet identified"),MATCH($B1695&amp;$D1695,'[3]Smelter Look-up'!$J:$J,0),MATCH($B1695&amp;$C1695,'[3]Smelter Look-up'!$J:$J,0)))</f>
        <v>#N/A</v>
      </c>
      <c r="X1695" s="83">
        <f t="shared" si="79"/>
        <v>0</v>
      </c>
      <c r="AB1695" s="84" t="str">
        <f t="shared" si="80"/>
        <v/>
      </c>
    </row>
    <row r="1696" spans="1:28" s="83" customFormat="1" ht="20.25" customHeight="1">
      <c r="A1696" s="206"/>
      <c r="B1696" s="198" t="s">
        <v>236</v>
      </c>
      <c r="C1696" s="199" t="s">
        <v>236</v>
      </c>
      <c r="D1696" s="200"/>
      <c r="E1696" s="198" t="s">
        <v>236</v>
      </c>
      <c r="F1696" s="198" t="s">
        <v>236</v>
      </c>
      <c r="G1696" s="198" t="s">
        <v>236</v>
      </c>
      <c r="H1696" s="201" t="s">
        <v>236</v>
      </c>
      <c r="I1696" s="202" t="s">
        <v>236</v>
      </c>
      <c r="J1696" s="202" t="s">
        <v>236</v>
      </c>
      <c r="K1696" s="203"/>
      <c r="L1696" s="203"/>
      <c r="M1696" s="203"/>
      <c r="N1696" s="203"/>
      <c r="O1696" s="203"/>
      <c r="P1696" s="204"/>
      <c r="Q1696" s="205"/>
      <c r="R1696" s="198" t="s">
        <v>236</v>
      </c>
      <c r="S1696" s="206" t="str">
        <f t="shared" ca="1" si="78"/>
        <v/>
      </c>
      <c r="T1696" s="206" t="str">
        <f ca="1">IF(B1696="","",IF(ISERROR(MATCH($J1696,[3]SorP!$B$1:$B$6230,0)),"",INDIRECT("'SorP'!$A$"&amp;MATCH($J1696,[3]SorP!$B$1:$B$6230,0))))</f>
        <v/>
      </c>
      <c r="U1696" s="207"/>
      <c r="V1696" s="208" t="e">
        <f>IF(C1696="",NA(),IF(OR(C1696="Smelter not listed",C1696="Smelter not yet identified"),MATCH($B1696&amp;$D1696,'[3]Smelter Look-up'!$J:$J,0),MATCH($B1696&amp;$C1696,'[3]Smelter Look-up'!$J:$J,0)))</f>
        <v>#N/A</v>
      </c>
      <c r="X1696" s="83">
        <f t="shared" si="79"/>
        <v>0</v>
      </c>
      <c r="AB1696" s="84" t="str">
        <f t="shared" si="80"/>
        <v/>
      </c>
    </row>
    <row r="1697" spans="1:28" s="83" customFormat="1" ht="20.25" customHeight="1">
      <c r="A1697" s="206"/>
      <c r="B1697" s="198" t="s">
        <v>236</v>
      </c>
      <c r="C1697" s="199" t="s">
        <v>236</v>
      </c>
      <c r="D1697" s="200"/>
      <c r="E1697" s="198" t="s">
        <v>236</v>
      </c>
      <c r="F1697" s="198" t="s">
        <v>236</v>
      </c>
      <c r="G1697" s="198" t="s">
        <v>236</v>
      </c>
      <c r="H1697" s="201" t="s">
        <v>236</v>
      </c>
      <c r="I1697" s="202" t="s">
        <v>236</v>
      </c>
      <c r="J1697" s="202" t="s">
        <v>236</v>
      </c>
      <c r="K1697" s="203"/>
      <c r="L1697" s="203"/>
      <c r="M1697" s="203"/>
      <c r="N1697" s="203"/>
      <c r="O1697" s="203"/>
      <c r="P1697" s="204"/>
      <c r="Q1697" s="205"/>
      <c r="R1697" s="198" t="s">
        <v>236</v>
      </c>
      <c r="S1697" s="206" t="str">
        <f t="shared" ca="1" si="78"/>
        <v/>
      </c>
      <c r="T1697" s="206" t="str">
        <f ca="1">IF(B1697="","",IF(ISERROR(MATCH($J1697,[3]SorP!$B$1:$B$6230,0)),"",INDIRECT("'SorP'!$A$"&amp;MATCH($J1697,[3]SorP!$B$1:$B$6230,0))))</f>
        <v/>
      </c>
      <c r="U1697" s="207"/>
      <c r="V1697" s="208" t="e">
        <f>IF(C1697="",NA(),IF(OR(C1697="Smelter not listed",C1697="Smelter not yet identified"),MATCH($B1697&amp;$D1697,'[3]Smelter Look-up'!$J:$J,0),MATCH($B1697&amp;$C1697,'[3]Smelter Look-up'!$J:$J,0)))</f>
        <v>#N/A</v>
      </c>
      <c r="X1697" s="83">
        <f t="shared" si="79"/>
        <v>0</v>
      </c>
      <c r="AB1697" s="84" t="str">
        <f t="shared" si="80"/>
        <v/>
      </c>
    </row>
    <row r="1698" spans="1:28" s="83" customFormat="1" ht="20.25" customHeight="1">
      <c r="A1698" s="206"/>
      <c r="B1698" s="198" t="s">
        <v>236</v>
      </c>
      <c r="C1698" s="199" t="s">
        <v>236</v>
      </c>
      <c r="D1698" s="200"/>
      <c r="E1698" s="198" t="s">
        <v>236</v>
      </c>
      <c r="F1698" s="198" t="s">
        <v>236</v>
      </c>
      <c r="G1698" s="198" t="s">
        <v>236</v>
      </c>
      <c r="H1698" s="201" t="s">
        <v>236</v>
      </c>
      <c r="I1698" s="202" t="s">
        <v>236</v>
      </c>
      <c r="J1698" s="202" t="s">
        <v>236</v>
      </c>
      <c r="K1698" s="203"/>
      <c r="L1698" s="203"/>
      <c r="M1698" s="203"/>
      <c r="N1698" s="203"/>
      <c r="O1698" s="203"/>
      <c r="P1698" s="204"/>
      <c r="Q1698" s="205"/>
      <c r="R1698" s="198" t="s">
        <v>236</v>
      </c>
      <c r="S1698" s="206" t="str">
        <f t="shared" ca="1" si="78"/>
        <v/>
      </c>
      <c r="T1698" s="206" t="str">
        <f ca="1">IF(B1698="","",IF(ISERROR(MATCH($J1698,[3]SorP!$B$1:$B$6230,0)),"",INDIRECT("'SorP'!$A$"&amp;MATCH($J1698,[3]SorP!$B$1:$B$6230,0))))</f>
        <v/>
      </c>
      <c r="U1698" s="207"/>
      <c r="V1698" s="208" t="e">
        <f>IF(C1698="",NA(),IF(OR(C1698="Smelter not listed",C1698="Smelter not yet identified"),MATCH($B1698&amp;$D1698,'[3]Smelter Look-up'!$J:$J,0),MATCH($B1698&amp;$C1698,'[3]Smelter Look-up'!$J:$J,0)))</f>
        <v>#N/A</v>
      </c>
      <c r="X1698" s="83">
        <f t="shared" si="79"/>
        <v>0</v>
      </c>
      <c r="AB1698" s="84" t="str">
        <f t="shared" si="80"/>
        <v/>
      </c>
    </row>
    <row r="1699" spans="1:28" s="83" customFormat="1" ht="20.25" customHeight="1">
      <c r="A1699" s="206"/>
      <c r="B1699" s="198" t="s">
        <v>236</v>
      </c>
      <c r="C1699" s="199" t="s">
        <v>236</v>
      </c>
      <c r="D1699" s="200"/>
      <c r="E1699" s="198" t="s">
        <v>236</v>
      </c>
      <c r="F1699" s="198" t="s">
        <v>236</v>
      </c>
      <c r="G1699" s="198" t="s">
        <v>236</v>
      </c>
      <c r="H1699" s="201" t="s">
        <v>236</v>
      </c>
      <c r="I1699" s="202" t="s">
        <v>236</v>
      </c>
      <c r="J1699" s="202" t="s">
        <v>236</v>
      </c>
      <c r="K1699" s="203"/>
      <c r="L1699" s="203"/>
      <c r="M1699" s="203"/>
      <c r="N1699" s="203"/>
      <c r="O1699" s="203"/>
      <c r="P1699" s="204"/>
      <c r="Q1699" s="205"/>
      <c r="R1699" s="198" t="s">
        <v>236</v>
      </c>
      <c r="S1699" s="206" t="str">
        <f t="shared" ca="1" si="78"/>
        <v/>
      </c>
      <c r="T1699" s="206" t="str">
        <f ca="1">IF(B1699="","",IF(ISERROR(MATCH($J1699,[3]SorP!$B$1:$B$6230,0)),"",INDIRECT("'SorP'!$A$"&amp;MATCH($J1699,[3]SorP!$B$1:$B$6230,0))))</f>
        <v/>
      </c>
      <c r="U1699" s="207"/>
      <c r="V1699" s="208" t="e">
        <f>IF(C1699="",NA(),IF(OR(C1699="Smelter not listed",C1699="Smelter not yet identified"),MATCH($B1699&amp;$D1699,'[3]Smelter Look-up'!$J:$J,0),MATCH($B1699&amp;$C1699,'[3]Smelter Look-up'!$J:$J,0)))</f>
        <v>#N/A</v>
      </c>
      <c r="X1699" s="83">
        <f t="shared" si="79"/>
        <v>0</v>
      </c>
      <c r="AB1699" s="84" t="str">
        <f t="shared" si="80"/>
        <v/>
      </c>
    </row>
    <row r="1700" spans="1:28" s="83" customFormat="1" ht="20.25" customHeight="1">
      <c r="A1700" s="206"/>
      <c r="B1700" s="198" t="s">
        <v>236</v>
      </c>
      <c r="C1700" s="199" t="s">
        <v>236</v>
      </c>
      <c r="D1700" s="200"/>
      <c r="E1700" s="198" t="s">
        <v>236</v>
      </c>
      <c r="F1700" s="198" t="s">
        <v>236</v>
      </c>
      <c r="G1700" s="198" t="s">
        <v>236</v>
      </c>
      <c r="H1700" s="201" t="s">
        <v>236</v>
      </c>
      <c r="I1700" s="202" t="s">
        <v>236</v>
      </c>
      <c r="J1700" s="202" t="s">
        <v>236</v>
      </c>
      <c r="K1700" s="203"/>
      <c r="L1700" s="203"/>
      <c r="M1700" s="203"/>
      <c r="N1700" s="203"/>
      <c r="O1700" s="203"/>
      <c r="P1700" s="204"/>
      <c r="Q1700" s="205"/>
      <c r="R1700" s="198" t="s">
        <v>236</v>
      </c>
      <c r="S1700" s="206" t="str">
        <f t="shared" ca="1" si="78"/>
        <v/>
      </c>
      <c r="T1700" s="206" t="str">
        <f ca="1">IF(B1700="","",IF(ISERROR(MATCH($J1700,[3]SorP!$B$1:$B$6230,0)),"",INDIRECT("'SorP'!$A$"&amp;MATCH($J1700,[3]SorP!$B$1:$B$6230,0))))</f>
        <v/>
      </c>
      <c r="U1700" s="207"/>
      <c r="V1700" s="208" t="e">
        <f>IF(C1700="",NA(),IF(OR(C1700="Smelter not listed",C1700="Smelter not yet identified"),MATCH($B1700&amp;$D1700,'[3]Smelter Look-up'!$J:$J,0),MATCH($B1700&amp;$C1700,'[3]Smelter Look-up'!$J:$J,0)))</f>
        <v>#N/A</v>
      </c>
      <c r="X1700" s="83">
        <f t="shared" si="79"/>
        <v>0</v>
      </c>
      <c r="AB1700" s="84" t="str">
        <f t="shared" si="80"/>
        <v/>
      </c>
    </row>
    <row r="1701" spans="1:28" s="83" customFormat="1" ht="20.25" customHeight="1">
      <c r="A1701" s="206"/>
      <c r="B1701" s="198" t="s">
        <v>236</v>
      </c>
      <c r="C1701" s="199" t="s">
        <v>236</v>
      </c>
      <c r="D1701" s="200"/>
      <c r="E1701" s="198" t="s">
        <v>236</v>
      </c>
      <c r="F1701" s="198" t="s">
        <v>236</v>
      </c>
      <c r="G1701" s="198" t="s">
        <v>236</v>
      </c>
      <c r="H1701" s="201" t="s">
        <v>236</v>
      </c>
      <c r="I1701" s="202" t="s">
        <v>236</v>
      </c>
      <c r="J1701" s="202" t="s">
        <v>236</v>
      </c>
      <c r="K1701" s="203"/>
      <c r="L1701" s="203"/>
      <c r="M1701" s="203"/>
      <c r="N1701" s="203"/>
      <c r="O1701" s="203"/>
      <c r="P1701" s="204"/>
      <c r="Q1701" s="205"/>
      <c r="R1701" s="198" t="s">
        <v>236</v>
      </c>
      <c r="S1701" s="206" t="str">
        <f t="shared" ca="1" si="78"/>
        <v/>
      </c>
      <c r="T1701" s="206" t="str">
        <f ca="1">IF(B1701="","",IF(ISERROR(MATCH($J1701,[3]SorP!$B$1:$B$6230,0)),"",INDIRECT("'SorP'!$A$"&amp;MATCH($J1701,[3]SorP!$B$1:$B$6230,0))))</f>
        <v/>
      </c>
      <c r="U1701" s="207"/>
      <c r="V1701" s="208" t="e">
        <f>IF(C1701="",NA(),IF(OR(C1701="Smelter not listed",C1701="Smelter not yet identified"),MATCH($B1701&amp;$D1701,'[3]Smelter Look-up'!$J:$J,0),MATCH($B1701&amp;$C1701,'[3]Smelter Look-up'!$J:$J,0)))</f>
        <v>#N/A</v>
      </c>
      <c r="X1701" s="83">
        <f t="shared" si="79"/>
        <v>0</v>
      </c>
      <c r="AB1701" s="84" t="str">
        <f t="shared" si="80"/>
        <v/>
      </c>
    </row>
    <row r="1702" spans="1:28" s="83" customFormat="1" ht="20.25" customHeight="1">
      <c r="A1702" s="206"/>
      <c r="B1702" s="198" t="s">
        <v>236</v>
      </c>
      <c r="C1702" s="199" t="s">
        <v>236</v>
      </c>
      <c r="D1702" s="200"/>
      <c r="E1702" s="198" t="s">
        <v>236</v>
      </c>
      <c r="F1702" s="198" t="s">
        <v>236</v>
      </c>
      <c r="G1702" s="198" t="s">
        <v>236</v>
      </c>
      <c r="H1702" s="201" t="s">
        <v>236</v>
      </c>
      <c r="I1702" s="202" t="s">
        <v>236</v>
      </c>
      <c r="J1702" s="202" t="s">
        <v>236</v>
      </c>
      <c r="K1702" s="203"/>
      <c r="L1702" s="203"/>
      <c r="M1702" s="203"/>
      <c r="N1702" s="203"/>
      <c r="O1702" s="203"/>
      <c r="P1702" s="204"/>
      <c r="Q1702" s="205"/>
      <c r="R1702" s="198" t="s">
        <v>236</v>
      </c>
      <c r="S1702" s="206" t="str">
        <f t="shared" ca="1" si="78"/>
        <v/>
      </c>
      <c r="T1702" s="206" t="str">
        <f ca="1">IF(B1702="","",IF(ISERROR(MATCH($J1702,[3]SorP!$B$1:$B$6230,0)),"",INDIRECT("'SorP'!$A$"&amp;MATCH($J1702,[3]SorP!$B$1:$B$6230,0))))</f>
        <v/>
      </c>
      <c r="U1702" s="207"/>
      <c r="V1702" s="208" t="e">
        <f>IF(C1702="",NA(),IF(OR(C1702="Smelter not listed",C1702="Smelter not yet identified"),MATCH($B1702&amp;$D1702,'[3]Smelter Look-up'!$J:$J,0),MATCH($B1702&amp;$C1702,'[3]Smelter Look-up'!$J:$J,0)))</f>
        <v>#N/A</v>
      </c>
      <c r="X1702" s="83">
        <f t="shared" si="79"/>
        <v>0</v>
      </c>
      <c r="AB1702" s="84" t="str">
        <f t="shared" si="80"/>
        <v/>
      </c>
    </row>
    <row r="1703" spans="1:28" s="83" customFormat="1" ht="20.25" customHeight="1">
      <c r="A1703" s="206"/>
      <c r="B1703" s="198" t="s">
        <v>236</v>
      </c>
      <c r="C1703" s="199" t="s">
        <v>236</v>
      </c>
      <c r="D1703" s="200"/>
      <c r="E1703" s="198" t="s">
        <v>236</v>
      </c>
      <c r="F1703" s="198" t="s">
        <v>236</v>
      </c>
      <c r="G1703" s="198" t="s">
        <v>236</v>
      </c>
      <c r="H1703" s="201" t="s">
        <v>236</v>
      </c>
      <c r="I1703" s="202" t="s">
        <v>236</v>
      </c>
      <c r="J1703" s="202" t="s">
        <v>236</v>
      </c>
      <c r="K1703" s="203"/>
      <c r="L1703" s="203"/>
      <c r="M1703" s="203"/>
      <c r="N1703" s="203"/>
      <c r="O1703" s="203"/>
      <c r="P1703" s="204"/>
      <c r="Q1703" s="205"/>
      <c r="R1703" s="198" t="s">
        <v>236</v>
      </c>
      <c r="S1703" s="206" t="str">
        <f t="shared" ca="1" si="78"/>
        <v/>
      </c>
      <c r="T1703" s="206" t="str">
        <f ca="1">IF(B1703="","",IF(ISERROR(MATCH($J1703,[3]SorP!$B$1:$B$6230,0)),"",INDIRECT("'SorP'!$A$"&amp;MATCH($J1703,[3]SorP!$B$1:$B$6230,0))))</f>
        <v/>
      </c>
      <c r="U1703" s="207"/>
      <c r="V1703" s="208" t="e">
        <f>IF(C1703="",NA(),IF(OR(C1703="Smelter not listed",C1703="Smelter not yet identified"),MATCH($B1703&amp;$D1703,'[3]Smelter Look-up'!$J:$J,0),MATCH($B1703&amp;$C1703,'[3]Smelter Look-up'!$J:$J,0)))</f>
        <v>#N/A</v>
      </c>
      <c r="X1703" s="83">
        <f t="shared" si="79"/>
        <v>0</v>
      </c>
      <c r="AB1703" s="84" t="str">
        <f t="shared" si="80"/>
        <v/>
      </c>
    </row>
    <row r="1704" spans="1:28" s="83" customFormat="1" ht="20.25" customHeight="1">
      <c r="A1704" s="206"/>
      <c r="B1704" s="198" t="s">
        <v>236</v>
      </c>
      <c r="C1704" s="199" t="s">
        <v>236</v>
      </c>
      <c r="D1704" s="200"/>
      <c r="E1704" s="198" t="s">
        <v>236</v>
      </c>
      <c r="F1704" s="198" t="s">
        <v>236</v>
      </c>
      <c r="G1704" s="198" t="s">
        <v>236</v>
      </c>
      <c r="H1704" s="201" t="s">
        <v>236</v>
      </c>
      <c r="I1704" s="202" t="s">
        <v>236</v>
      </c>
      <c r="J1704" s="202" t="s">
        <v>236</v>
      </c>
      <c r="K1704" s="203"/>
      <c r="L1704" s="203"/>
      <c r="M1704" s="203"/>
      <c r="N1704" s="203"/>
      <c r="O1704" s="203"/>
      <c r="P1704" s="204"/>
      <c r="Q1704" s="205"/>
      <c r="R1704" s="198" t="s">
        <v>236</v>
      </c>
      <c r="S1704" s="206" t="str">
        <f t="shared" ref="S1704:S1767" ca="1" si="81">IF(B1704="","",IF(ISERROR(MATCH($E1704,CL,0)),"Unknown",INDIRECT("'C'!$A$"&amp;MATCH($E1704,CL,0)+1)))</f>
        <v/>
      </c>
      <c r="T1704" s="206" t="str">
        <f ca="1">IF(B1704="","",IF(ISERROR(MATCH($J1704,[3]SorP!$B$1:$B$6230,0)),"",INDIRECT("'SorP'!$A$"&amp;MATCH($J1704,[3]SorP!$B$1:$B$6230,0))))</f>
        <v/>
      </c>
      <c r="U1704" s="207"/>
      <c r="V1704" s="208" t="e">
        <f>IF(C1704="",NA(),IF(OR(C1704="Smelter not listed",C1704="Smelter not yet identified"),MATCH($B1704&amp;$D1704,'[3]Smelter Look-up'!$J:$J,0),MATCH($B1704&amp;$C1704,'[3]Smelter Look-up'!$J:$J,0)))</f>
        <v>#N/A</v>
      </c>
      <c r="X1704" s="83">
        <f t="shared" si="79"/>
        <v>0</v>
      </c>
      <c r="AB1704" s="84" t="str">
        <f t="shared" si="80"/>
        <v/>
      </c>
    </row>
    <row r="1705" spans="1:28" s="83" customFormat="1" ht="20.25" customHeight="1">
      <c r="A1705" s="206"/>
      <c r="B1705" s="198" t="s">
        <v>236</v>
      </c>
      <c r="C1705" s="199" t="s">
        <v>236</v>
      </c>
      <c r="D1705" s="200"/>
      <c r="E1705" s="198" t="s">
        <v>236</v>
      </c>
      <c r="F1705" s="198" t="s">
        <v>236</v>
      </c>
      <c r="G1705" s="198" t="s">
        <v>236</v>
      </c>
      <c r="H1705" s="201" t="s">
        <v>236</v>
      </c>
      <c r="I1705" s="202" t="s">
        <v>236</v>
      </c>
      <c r="J1705" s="202" t="s">
        <v>236</v>
      </c>
      <c r="K1705" s="203"/>
      <c r="L1705" s="203"/>
      <c r="M1705" s="203"/>
      <c r="N1705" s="203"/>
      <c r="O1705" s="203"/>
      <c r="P1705" s="204"/>
      <c r="Q1705" s="205"/>
      <c r="R1705" s="198" t="s">
        <v>236</v>
      </c>
      <c r="S1705" s="206" t="str">
        <f t="shared" ca="1" si="81"/>
        <v/>
      </c>
      <c r="T1705" s="206" t="str">
        <f ca="1">IF(B1705="","",IF(ISERROR(MATCH($J1705,[3]SorP!$B$1:$B$6230,0)),"",INDIRECT("'SorP'!$A$"&amp;MATCH($J1705,[3]SorP!$B$1:$B$6230,0))))</f>
        <v/>
      </c>
      <c r="U1705" s="207"/>
      <c r="V1705" s="208" t="e">
        <f>IF(C1705="",NA(),IF(OR(C1705="Smelter not listed",C1705="Smelter not yet identified"),MATCH($B1705&amp;$D1705,'[3]Smelter Look-up'!$J:$J,0),MATCH($B1705&amp;$C1705,'[3]Smelter Look-up'!$J:$J,0)))</f>
        <v>#N/A</v>
      </c>
      <c r="X1705" s="83">
        <f t="shared" si="79"/>
        <v>0</v>
      </c>
      <c r="AB1705" s="84" t="str">
        <f t="shared" si="80"/>
        <v/>
      </c>
    </row>
    <row r="1706" spans="1:28" s="83" customFormat="1" ht="20.25" customHeight="1">
      <c r="A1706" s="206"/>
      <c r="B1706" s="198" t="s">
        <v>236</v>
      </c>
      <c r="C1706" s="199" t="s">
        <v>236</v>
      </c>
      <c r="D1706" s="200"/>
      <c r="E1706" s="198" t="s">
        <v>236</v>
      </c>
      <c r="F1706" s="198" t="s">
        <v>236</v>
      </c>
      <c r="G1706" s="198" t="s">
        <v>236</v>
      </c>
      <c r="H1706" s="201" t="s">
        <v>236</v>
      </c>
      <c r="I1706" s="202" t="s">
        <v>236</v>
      </c>
      <c r="J1706" s="202" t="s">
        <v>236</v>
      </c>
      <c r="K1706" s="203"/>
      <c r="L1706" s="203"/>
      <c r="M1706" s="203"/>
      <c r="N1706" s="203"/>
      <c r="O1706" s="203"/>
      <c r="P1706" s="204"/>
      <c r="Q1706" s="205"/>
      <c r="R1706" s="198" t="s">
        <v>236</v>
      </c>
      <c r="S1706" s="206" t="str">
        <f t="shared" ca="1" si="81"/>
        <v/>
      </c>
      <c r="T1706" s="206" t="str">
        <f ca="1">IF(B1706="","",IF(ISERROR(MATCH($J1706,[3]SorP!$B$1:$B$6230,0)),"",INDIRECT("'SorP'!$A$"&amp;MATCH($J1706,[3]SorP!$B$1:$B$6230,0))))</f>
        <v/>
      </c>
      <c r="U1706" s="207"/>
      <c r="V1706" s="208" t="e">
        <f>IF(C1706="",NA(),IF(OR(C1706="Smelter not listed",C1706="Smelter not yet identified"),MATCH($B1706&amp;$D1706,'[3]Smelter Look-up'!$J:$J,0),MATCH($B1706&amp;$C1706,'[3]Smelter Look-up'!$J:$J,0)))</f>
        <v>#N/A</v>
      </c>
      <c r="X1706" s="83">
        <f t="shared" si="79"/>
        <v>0</v>
      </c>
      <c r="AB1706" s="84" t="str">
        <f t="shared" si="80"/>
        <v/>
      </c>
    </row>
    <row r="1707" spans="1:28" s="83" customFormat="1" ht="20.25" customHeight="1">
      <c r="A1707" s="206"/>
      <c r="B1707" s="198" t="s">
        <v>236</v>
      </c>
      <c r="C1707" s="199" t="s">
        <v>236</v>
      </c>
      <c r="D1707" s="200"/>
      <c r="E1707" s="198" t="s">
        <v>236</v>
      </c>
      <c r="F1707" s="198" t="s">
        <v>236</v>
      </c>
      <c r="G1707" s="198" t="s">
        <v>236</v>
      </c>
      <c r="H1707" s="201" t="s">
        <v>236</v>
      </c>
      <c r="I1707" s="202" t="s">
        <v>236</v>
      </c>
      <c r="J1707" s="202" t="s">
        <v>236</v>
      </c>
      <c r="K1707" s="203"/>
      <c r="L1707" s="203"/>
      <c r="M1707" s="203"/>
      <c r="N1707" s="203"/>
      <c r="O1707" s="203"/>
      <c r="P1707" s="204"/>
      <c r="Q1707" s="205"/>
      <c r="R1707" s="198" t="s">
        <v>236</v>
      </c>
      <c r="S1707" s="206" t="str">
        <f t="shared" ca="1" si="81"/>
        <v/>
      </c>
      <c r="T1707" s="206" t="str">
        <f ca="1">IF(B1707="","",IF(ISERROR(MATCH($J1707,[3]SorP!$B$1:$B$6230,0)),"",INDIRECT("'SorP'!$A$"&amp;MATCH($J1707,[3]SorP!$B$1:$B$6230,0))))</f>
        <v/>
      </c>
      <c r="U1707" s="207"/>
      <c r="V1707" s="208" t="e">
        <f>IF(C1707="",NA(),IF(OR(C1707="Smelter not listed",C1707="Smelter not yet identified"),MATCH($B1707&amp;$D1707,'[3]Smelter Look-up'!$J:$J,0),MATCH($B1707&amp;$C1707,'[3]Smelter Look-up'!$J:$J,0)))</f>
        <v>#N/A</v>
      </c>
      <c r="X1707" s="83">
        <f t="shared" si="79"/>
        <v>0</v>
      </c>
      <c r="AB1707" s="84" t="str">
        <f t="shared" si="80"/>
        <v/>
      </c>
    </row>
    <row r="1708" spans="1:28" s="83" customFormat="1" ht="20.25" customHeight="1">
      <c r="A1708" s="206"/>
      <c r="B1708" s="198" t="s">
        <v>236</v>
      </c>
      <c r="C1708" s="199" t="s">
        <v>236</v>
      </c>
      <c r="D1708" s="200"/>
      <c r="E1708" s="198" t="s">
        <v>236</v>
      </c>
      <c r="F1708" s="198" t="s">
        <v>236</v>
      </c>
      <c r="G1708" s="198" t="s">
        <v>236</v>
      </c>
      <c r="H1708" s="201" t="s">
        <v>236</v>
      </c>
      <c r="I1708" s="202" t="s">
        <v>236</v>
      </c>
      <c r="J1708" s="202" t="s">
        <v>236</v>
      </c>
      <c r="K1708" s="203"/>
      <c r="L1708" s="203"/>
      <c r="M1708" s="203"/>
      <c r="N1708" s="203"/>
      <c r="O1708" s="203"/>
      <c r="P1708" s="204"/>
      <c r="Q1708" s="205"/>
      <c r="R1708" s="198" t="s">
        <v>236</v>
      </c>
      <c r="S1708" s="206" t="str">
        <f t="shared" ca="1" si="81"/>
        <v/>
      </c>
      <c r="T1708" s="206" t="str">
        <f ca="1">IF(B1708="","",IF(ISERROR(MATCH($J1708,[3]SorP!$B$1:$B$6230,0)),"",INDIRECT("'SorP'!$A$"&amp;MATCH($J1708,[3]SorP!$B$1:$B$6230,0))))</f>
        <v/>
      </c>
      <c r="U1708" s="207"/>
      <c r="V1708" s="208" t="e">
        <f>IF(C1708="",NA(),IF(OR(C1708="Smelter not listed",C1708="Smelter not yet identified"),MATCH($B1708&amp;$D1708,'[3]Smelter Look-up'!$J:$J,0),MATCH($B1708&amp;$C1708,'[3]Smelter Look-up'!$J:$J,0)))</f>
        <v>#N/A</v>
      </c>
      <c r="X1708" s="83">
        <f t="shared" si="79"/>
        <v>0</v>
      </c>
      <c r="AB1708" s="84" t="str">
        <f t="shared" si="80"/>
        <v/>
      </c>
    </row>
    <row r="1709" spans="1:28" s="83" customFormat="1" ht="20.25" customHeight="1">
      <c r="A1709" s="206"/>
      <c r="B1709" s="198" t="s">
        <v>236</v>
      </c>
      <c r="C1709" s="199" t="s">
        <v>236</v>
      </c>
      <c r="D1709" s="200"/>
      <c r="E1709" s="198" t="s">
        <v>236</v>
      </c>
      <c r="F1709" s="198" t="s">
        <v>236</v>
      </c>
      <c r="G1709" s="198" t="s">
        <v>236</v>
      </c>
      <c r="H1709" s="201" t="s">
        <v>236</v>
      </c>
      <c r="I1709" s="202" t="s">
        <v>236</v>
      </c>
      <c r="J1709" s="202" t="s">
        <v>236</v>
      </c>
      <c r="K1709" s="203"/>
      <c r="L1709" s="203"/>
      <c r="M1709" s="203"/>
      <c r="N1709" s="203"/>
      <c r="O1709" s="203"/>
      <c r="P1709" s="204"/>
      <c r="Q1709" s="205"/>
      <c r="R1709" s="198" t="s">
        <v>236</v>
      </c>
      <c r="S1709" s="206" t="str">
        <f t="shared" ca="1" si="81"/>
        <v/>
      </c>
      <c r="T1709" s="206" t="str">
        <f ca="1">IF(B1709="","",IF(ISERROR(MATCH($J1709,[3]SorP!$B$1:$B$6230,0)),"",INDIRECT("'SorP'!$A$"&amp;MATCH($J1709,[3]SorP!$B$1:$B$6230,0))))</f>
        <v/>
      </c>
      <c r="U1709" s="207"/>
      <c r="V1709" s="208" t="e">
        <f>IF(C1709="",NA(),IF(OR(C1709="Smelter not listed",C1709="Smelter not yet identified"),MATCH($B1709&amp;$D1709,'[3]Smelter Look-up'!$J:$J,0),MATCH($B1709&amp;$C1709,'[3]Smelter Look-up'!$J:$J,0)))</f>
        <v>#N/A</v>
      </c>
      <c r="X1709" s="83">
        <f t="shared" si="79"/>
        <v>0</v>
      </c>
      <c r="AB1709" s="84" t="str">
        <f t="shared" si="80"/>
        <v/>
      </c>
    </row>
    <row r="1710" spans="1:28" s="83" customFormat="1" ht="20.25" customHeight="1">
      <c r="A1710" s="206"/>
      <c r="B1710" s="198" t="s">
        <v>236</v>
      </c>
      <c r="C1710" s="199" t="s">
        <v>236</v>
      </c>
      <c r="D1710" s="200"/>
      <c r="E1710" s="198" t="s">
        <v>236</v>
      </c>
      <c r="F1710" s="198" t="s">
        <v>236</v>
      </c>
      <c r="G1710" s="198" t="s">
        <v>236</v>
      </c>
      <c r="H1710" s="201" t="s">
        <v>236</v>
      </c>
      <c r="I1710" s="202" t="s">
        <v>236</v>
      </c>
      <c r="J1710" s="202" t="s">
        <v>236</v>
      </c>
      <c r="K1710" s="203"/>
      <c r="L1710" s="203"/>
      <c r="M1710" s="203"/>
      <c r="N1710" s="203"/>
      <c r="O1710" s="203"/>
      <c r="P1710" s="204"/>
      <c r="Q1710" s="205"/>
      <c r="R1710" s="198" t="s">
        <v>236</v>
      </c>
      <c r="S1710" s="206" t="str">
        <f t="shared" ca="1" si="81"/>
        <v/>
      </c>
      <c r="T1710" s="206" t="str">
        <f ca="1">IF(B1710="","",IF(ISERROR(MATCH($J1710,[3]SorP!$B$1:$B$6230,0)),"",INDIRECT("'SorP'!$A$"&amp;MATCH($J1710,[3]SorP!$B$1:$B$6230,0))))</f>
        <v/>
      </c>
      <c r="U1710" s="207"/>
      <c r="V1710" s="208" t="e">
        <f>IF(C1710="",NA(),IF(OR(C1710="Smelter not listed",C1710="Smelter not yet identified"),MATCH($B1710&amp;$D1710,'[3]Smelter Look-up'!$J:$J,0),MATCH($B1710&amp;$C1710,'[3]Smelter Look-up'!$J:$J,0)))</f>
        <v>#N/A</v>
      </c>
      <c r="X1710" s="83">
        <f t="shared" si="79"/>
        <v>0</v>
      </c>
      <c r="AB1710" s="84" t="str">
        <f t="shared" si="80"/>
        <v/>
      </c>
    </row>
    <row r="1711" spans="1:28" s="83" customFormat="1" ht="20.25" customHeight="1">
      <c r="A1711" s="206"/>
      <c r="B1711" s="198" t="s">
        <v>236</v>
      </c>
      <c r="C1711" s="199" t="s">
        <v>236</v>
      </c>
      <c r="D1711" s="200"/>
      <c r="E1711" s="198" t="s">
        <v>236</v>
      </c>
      <c r="F1711" s="198" t="s">
        <v>236</v>
      </c>
      <c r="G1711" s="198" t="s">
        <v>236</v>
      </c>
      <c r="H1711" s="201" t="s">
        <v>236</v>
      </c>
      <c r="I1711" s="202" t="s">
        <v>236</v>
      </c>
      <c r="J1711" s="202" t="s">
        <v>236</v>
      </c>
      <c r="K1711" s="203"/>
      <c r="L1711" s="203"/>
      <c r="M1711" s="203"/>
      <c r="N1711" s="203"/>
      <c r="O1711" s="203"/>
      <c r="P1711" s="204"/>
      <c r="Q1711" s="205"/>
      <c r="R1711" s="198" t="s">
        <v>236</v>
      </c>
      <c r="S1711" s="206" t="str">
        <f t="shared" ca="1" si="81"/>
        <v/>
      </c>
      <c r="T1711" s="206" t="str">
        <f ca="1">IF(B1711="","",IF(ISERROR(MATCH($J1711,[3]SorP!$B$1:$B$6230,0)),"",INDIRECT("'SorP'!$A$"&amp;MATCH($J1711,[3]SorP!$B$1:$B$6230,0))))</f>
        <v/>
      </c>
      <c r="U1711" s="207"/>
      <c r="V1711" s="208" t="e">
        <f>IF(C1711="",NA(),IF(OR(C1711="Smelter not listed",C1711="Smelter not yet identified"),MATCH($B1711&amp;$D1711,'[3]Smelter Look-up'!$J:$J,0),MATCH($B1711&amp;$C1711,'[3]Smelter Look-up'!$J:$J,0)))</f>
        <v>#N/A</v>
      </c>
      <c r="X1711" s="83">
        <f t="shared" si="79"/>
        <v>0</v>
      </c>
      <c r="AB1711" s="84" t="str">
        <f t="shared" si="80"/>
        <v/>
      </c>
    </row>
    <row r="1712" spans="1:28" s="83" customFormat="1" ht="20.25" customHeight="1">
      <c r="A1712" s="206"/>
      <c r="B1712" s="198" t="s">
        <v>236</v>
      </c>
      <c r="C1712" s="199" t="s">
        <v>236</v>
      </c>
      <c r="D1712" s="200"/>
      <c r="E1712" s="198" t="s">
        <v>236</v>
      </c>
      <c r="F1712" s="198" t="s">
        <v>236</v>
      </c>
      <c r="G1712" s="198" t="s">
        <v>236</v>
      </c>
      <c r="H1712" s="201" t="s">
        <v>236</v>
      </c>
      <c r="I1712" s="202" t="s">
        <v>236</v>
      </c>
      <c r="J1712" s="202" t="s">
        <v>236</v>
      </c>
      <c r="K1712" s="203"/>
      <c r="L1712" s="203"/>
      <c r="M1712" s="203"/>
      <c r="N1712" s="203"/>
      <c r="O1712" s="203"/>
      <c r="P1712" s="204"/>
      <c r="Q1712" s="205"/>
      <c r="R1712" s="198" t="s">
        <v>236</v>
      </c>
      <c r="S1712" s="206" t="str">
        <f t="shared" ca="1" si="81"/>
        <v/>
      </c>
      <c r="T1712" s="206" t="str">
        <f ca="1">IF(B1712="","",IF(ISERROR(MATCH($J1712,[3]SorP!$B$1:$B$6230,0)),"",INDIRECT("'SorP'!$A$"&amp;MATCH($J1712,[3]SorP!$B$1:$B$6230,0))))</f>
        <v/>
      </c>
      <c r="U1712" s="207"/>
      <c r="V1712" s="208" t="e">
        <f>IF(C1712="",NA(),IF(OR(C1712="Smelter not listed",C1712="Smelter not yet identified"),MATCH($B1712&amp;$D1712,'[3]Smelter Look-up'!$J:$J,0),MATCH($B1712&amp;$C1712,'[3]Smelter Look-up'!$J:$J,0)))</f>
        <v>#N/A</v>
      </c>
      <c r="X1712" s="83">
        <f t="shared" si="79"/>
        <v>0</v>
      </c>
      <c r="AB1712" s="84" t="str">
        <f t="shared" si="80"/>
        <v/>
      </c>
    </row>
    <row r="1713" spans="1:28" s="83" customFormat="1" ht="20.25" customHeight="1">
      <c r="A1713" s="206"/>
      <c r="B1713" s="198" t="s">
        <v>236</v>
      </c>
      <c r="C1713" s="199" t="s">
        <v>236</v>
      </c>
      <c r="D1713" s="200"/>
      <c r="E1713" s="198" t="s">
        <v>236</v>
      </c>
      <c r="F1713" s="198" t="s">
        <v>236</v>
      </c>
      <c r="G1713" s="198" t="s">
        <v>236</v>
      </c>
      <c r="H1713" s="201" t="s">
        <v>236</v>
      </c>
      <c r="I1713" s="202" t="s">
        <v>236</v>
      </c>
      <c r="J1713" s="202" t="s">
        <v>236</v>
      </c>
      <c r="K1713" s="203"/>
      <c r="L1713" s="203"/>
      <c r="M1713" s="203"/>
      <c r="N1713" s="203"/>
      <c r="O1713" s="203"/>
      <c r="P1713" s="204"/>
      <c r="Q1713" s="205"/>
      <c r="R1713" s="198" t="s">
        <v>236</v>
      </c>
      <c r="S1713" s="206" t="str">
        <f t="shared" ca="1" si="81"/>
        <v/>
      </c>
      <c r="T1713" s="206" t="str">
        <f ca="1">IF(B1713="","",IF(ISERROR(MATCH($J1713,[3]SorP!$B$1:$B$6230,0)),"",INDIRECT("'SorP'!$A$"&amp;MATCH($J1713,[3]SorP!$B$1:$B$6230,0))))</f>
        <v/>
      </c>
      <c r="U1713" s="207"/>
      <c r="V1713" s="208" t="e">
        <f>IF(C1713="",NA(),IF(OR(C1713="Smelter not listed",C1713="Smelter not yet identified"),MATCH($B1713&amp;$D1713,'[3]Smelter Look-up'!$J:$J,0),MATCH($B1713&amp;$C1713,'[3]Smelter Look-up'!$J:$J,0)))</f>
        <v>#N/A</v>
      </c>
      <c r="X1713" s="83">
        <f t="shared" si="79"/>
        <v>0</v>
      </c>
      <c r="AB1713" s="84" t="str">
        <f t="shared" si="80"/>
        <v/>
      </c>
    </row>
    <row r="1714" spans="1:28" s="83" customFormat="1" ht="20.25" customHeight="1">
      <c r="A1714" s="206"/>
      <c r="B1714" s="198" t="s">
        <v>236</v>
      </c>
      <c r="C1714" s="199" t="s">
        <v>236</v>
      </c>
      <c r="D1714" s="200"/>
      <c r="E1714" s="198" t="s">
        <v>236</v>
      </c>
      <c r="F1714" s="198" t="s">
        <v>236</v>
      </c>
      <c r="G1714" s="198" t="s">
        <v>236</v>
      </c>
      <c r="H1714" s="201" t="s">
        <v>236</v>
      </c>
      <c r="I1714" s="202" t="s">
        <v>236</v>
      </c>
      <c r="J1714" s="202" t="s">
        <v>236</v>
      </c>
      <c r="K1714" s="203"/>
      <c r="L1714" s="203"/>
      <c r="M1714" s="203"/>
      <c r="N1714" s="203"/>
      <c r="O1714" s="203"/>
      <c r="P1714" s="204"/>
      <c r="Q1714" s="205"/>
      <c r="R1714" s="198" t="s">
        <v>236</v>
      </c>
      <c r="S1714" s="206" t="str">
        <f t="shared" ca="1" si="81"/>
        <v/>
      </c>
      <c r="T1714" s="206" t="str">
        <f ca="1">IF(B1714="","",IF(ISERROR(MATCH($J1714,[3]SorP!$B$1:$B$6230,0)),"",INDIRECT("'SorP'!$A$"&amp;MATCH($J1714,[3]SorP!$B$1:$B$6230,0))))</f>
        <v/>
      </c>
      <c r="U1714" s="207"/>
      <c r="V1714" s="208" t="e">
        <f>IF(C1714="",NA(),IF(OR(C1714="Smelter not listed",C1714="Smelter not yet identified"),MATCH($B1714&amp;$D1714,'[3]Smelter Look-up'!$J:$J,0),MATCH($B1714&amp;$C1714,'[3]Smelter Look-up'!$J:$J,0)))</f>
        <v>#N/A</v>
      </c>
      <c r="X1714" s="83">
        <f t="shared" si="79"/>
        <v>0</v>
      </c>
      <c r="AB1714" s="84" t="str">
        <f t="shared" si="80"/>
        <v/>
      </c>
    </row>
    <row r="1715" spans="1:28" s="83" customFormat="1" ht="20.25" customHeight="1">
      <c r="A1715" s="206"/>
      <c r="B1715" s="198" t="s">
        <v>236</v>
      </c>
      <c r="C1715" s="199" t="s">
        <v>236</v>
      </c>
      <c r="D1715" s="200"/>
      <c r="E1715" s="198" t="s">
        <v>236</v>
      </c>
      <c r="F1715" s="198" t="s">
        <v>236</v>
      </c>
      <c r="G1715" s="198" t="s">
        <v>236</v>
      </c>
      <c r="H1715" s="201" t="s">
        <v>236</v>
      </c>
      <c r="I1715" s="202" t="s">
        <v>236</v>
      </c>
      <c r="J1715" s="202" t="s">
        <v>236</v>
      </c>
      <c r="K1715" s="203"/>
      <c r="L1715" s="203"/>
      <c r="M1715" s="203"/>
      <c r="N1715" s="203"/>
      <c r="O1715" s="203"/>
      <c r="P1715" s="204"/>
      <c r="Q1715" s="205"/>
      <c r="R1715" s="198" t="s">
        <v>236</v>
      </c>
      <c r="S1715" s="206" t="str">
        <f t="shared" ca="1" si="81"/>
        <v/>
      </c>
      <c r="T1715" s="206" t="str">
        <f ca="1">IF(B1715="","",IF(ISERROR(MATCH($J1715,[3]SorP!$B$1:$B$6230,0)),"",INDIRECT("'SorP'!$A$"&amp;MATCH($J1715,[3]SorP!$B$1:$B$6230,0))))</f>
        <v/>
      </c>
      <c r="U1715" s="207"/>
      <c r="V1715" s="208" t="e">
        <f>IF(C1715="",NA(),IF(OR(C1715="Smelter not listed",C1715="Smelter not yet identified"),MATCH($B1715&amp;$D1715,'[3]Smelter Look-up'!$J:$J,0),MATCH($B1715&amp;$C1715,'[3]Smelter Look-up'!$J:$J,0)))</f>
        <v>#N/A</v>
      </c>
      <c r="X1715" s="83">
        <f t="shared" si="79"/>
        <v>0</v>
      </c>
      <c r="AB1715" s="84" t="str">
        <f t="shared" si="80"/>
        <v/>
      </c>
    </row>
    <row r="1716" spans="1:28" s="83" customFormat="1" ht="20.25" customHeight="1">
      <c r="A1716" s="206"/>
      <c r="B1716" s="198" t="s">
        <v>236</v>
      </c>
      <c r="C1716" s="199" t="s">
        <v>236</v>
      </c>
      <c r="D1716" s="200"/>
      <c r="E1716" s="198" t="s">
        <v>236</v>
      </c>
      <c r="F1716" s="198" t="s">
        <v>236</v>
      </c>
      <c r="G1716" s="198" t="s">
        <v>236</v>
      </c>
      <c r="H1716" s="201" t="s">
        <v>236</v>
      </c>
      <c r="I1716" s="202" t="s">
        <v>236</v>
      </c>
      <c r="J1716" s="202" t="s">
        <v>236</v>
      </c>
      <c r="K1716" s="203"/>
      <c r="L1716" s="203"/>
      <c r="M1716" s="203"/>
      <c r="N1716" s="203"/>
      <c r="O1716" s="203"/>
      <c r="P1716" s="204"/>
      <c r="Q1716" s="205"/>
      <c r="R1716" s="198" t="s">
        <v>236</v>
      </c>
      <c r="S1716" s="206" t="str">
        <f t="shared" ca="1" si="81"/>
        <v/>
      </c>
      <c r="T1716" s="206" t="str">
        <f ca="1">IF(B1716="","",IF(ISERROR(MATCH($J1716,[3]SorP!$B$1:$B$6230,0)),"",INDIRECT("'SorP'!$A$"&amp;MATCH($J1716,[3]SorP!$B$1:$B$6230,0))))</f>
        <v/>
      </c>
      <c r="U1716" s="207"/>
      <c r="V1716" s="208" t="e">
        <f>IF(C1716="",NA(),IF(OR(C1716="Smelter not listed",C1716="Smelter not yet identified"),MATCH($B1716&amp;$D1716,'[3]Smelter Look-up'!$J:$J,0),MATCH($B1716&amp;$C1716,'[3]Smelter Look-up'!$J:$J,0)))</f>
        <v>#N/A</v>
      </c>
      <c r="X1716" s="83">
        <f t="shared" si="79"/>
        <v>0</v>
      </c>
      <c r="AB1716" s="84" t="str">
        <f t="shared" si="80"/>
        <v/>
      </c>
    </row>
    <row r="1717" spans="1:28" s="83" customFormat="1" ht="20.25" customHeight="1">
      <c r="A1717" s="206"/>
      <c r="B1717" s="198" t="s">
        <v>236</v>
      </c>
      <c r="C1717" s="199" t="s">
        <v>236</v>
      </c>
      <c r="D1717" s="200"/>
      <c r="E1717" s="198" t="s">
        <v>236</v>
      </c>
      <c r="F1717" s="198" t="s">
        <v>236</v>
      </c>
      <c r="G1717" s="198" t="s">
        <v>236</v>
      </c>
      <c r="H1717" s="201" t="s">
        <v>236</v>
      </c>
      <c r="I1717" s="202" t="s">
        <v>236</v>
      </c>
      <c r="J1717" s="202" t="s">
        <v>236</v>
      </c>
      <c r="K1717" s="203"/>
      <c r="L1717" s="203"/>
      <c r="M1717" s="203"/>
      <c r="N1717" s="203"/>
      <c r="O1717" s="203"/>
      <c r="P1717" s="204"/>
      <c r="Q1717" s="205"/>
      <c r="R1717" s="198" t="s">
        <v>236</v>
      </c>
      <c r="S1717" s="206" t="str">
        <f t="shared" ca="1" si="81"/>
        <v/>
      </c>
      <c r="T1717" s="206" t="str">
        <f ca="1">IF(B1717="","",IF(ISERROR(MATCH($J1717,[3]SorP!$B$1:$B$6230,0)),"",INDIRECT("'SorP'!$A$"&amp;MATCH($J1717,[3]SorP!$B$1:$B$6230,0))))</f>
        <v/>
      </c>
      <c r="U1717" s="207"/>
      <c r="V1717" s="208" t="e">
        <f>IF(C1717="",NA(),IF(OR(C1717="Smelter not listed",C1717="Smelter not yet identified"),MATCH($B1717&amp;$D1717,'[3]Smelter Look-up'!$J:$J,0),MATCH($B1717&amp;$C1717,'[3]Smelter Look-up'!$J:$J,0)))</f>
        <v>#N/A</v>
      </c>
      <c r="X1717" s="83">
        <f t="shared" si="79"/>
        <v>0</v>
      </c>
      <c r="AB1717" s="84" t="str">
        <f t="shared" si="80"/>
        <v/>
      </c>
    </row>
    <row r="1718" spans="1:28" s="83" customFormat="1" ht="20.25" customHeight="1">
      <c r="A1718" s="206"/>
      <c r="B1718" s="198" t="s">
        <v>236</v>
      </c>
      <c r="C1718" s="199" t="s">
        <v>236</v>
      </c>
      <c r="D1718" s="200"/>
      <c r="E1718" s="198" t="s">
        <v>236</v>
      </c>
      <c r="F1718" s="198" t="s">
        <v>236</v>
      </c>
      <c r="G1718" s="198" t="s">
        <v>236</v>
      </c>
      <c r="H1718" s="201" t="s">
        <v>236</v>
      </c>
      <c r="I1718" s="202" t="s">
        <v>236</v>
      </c>
      <c r="J1718" s="202" t="s">
        <v>236</v>
      </c>
      <c r="K1718" s="203"/>
      <c r="L1718" s="203"/>
      <c r="M1718" s="203"/>
      <c r="N1718" s="203"/>
      <c r="O1718" s="203"/>
      <c r="P1718" s="204"/>
      <c r="Q1718" s="205"/>
      <c r="R1718" s="198" t="s">
        <v>236</v>
      </c>
      <c r="S1718" s="206" t="str">
        <f t="shared" ca="1" si="81"/>
        <v/>
      </c>
      <c r="T1718" s="206" t="str">
        <f ca="1">IF(B1718="","",IF(ISERROR(MATCH($J1718,[3]SorP!$B$1:$B$6230,0)),"",INDIRECT("'SorP'!$A$"&amp;MATCH($J1718,[3]SorP!$B$1:$B$6230,0))))</f>
        <v/>
      </c>
      <c r="U1718" s="207"/>
      <c r="V1718" s="208" t="e">
        <f>IF(C1718="",NA(),IF(OR(C1718="Smelter not listed",C1718="Smelter not yet identified"),MATCH($B1718&amp;$D1718,'[3]Smelter Look-up'!$J:$J,0),MATCH($B1718&amp;$C1718,'[3]Smelter Look-up'!$J:$J,0)))</f>
        <v>#N/A</v>
      </c>
      <c r="X1718" s="83">
        <f t="shared" si="79"/>
        <v>0</v>
      </c>
      <c r="AB1718" s="84" t="str">
        <f t="shared" si="80"/>
        <v/>
      </c>
    </row>
    <row r="1719" spans="1:28" s="83" customFormat="1" ht="20.25" customHeight="1">
      <c r="A1719" s="206"/>
      <c r="B1719" s="198" t="s">
        <v>236</v>
      </c>
      <c r="C1719" s="199" t="s">
        <v>236</v>
      </c>
      <c r="D1719" s="200"/>
      <c r="E1719" s="198" t="s">
        <v>236</v>
      </c>
      <c r="F1719" s="198" t="s">
        <v>236</v>
      </c>
      <c r="G1719" s="198" t="s">
        <v>236</v>
      </c>
      <c r="H1719" s="201" t="s">
        <v>236</v>
      </c>
      <c r="I1719" s="202" t="s">
        <v>236</v>
      </c>
      <c r="J1719" s="202" t="s">
        <v>236</v>
      </c>
      <c r="K1719" s="203"/>
      <c r="L1719" s="203"/>
      <c r="M1719" s="203"/>
      <c r="N1719" s="203"/>
      <c r="O1719" s="203"/>
      <c r="P1719" s="204"/>
      <c r="Q1719" s="205"/>
      <c r="R1719" s="198" t="s">
        <v>236</v>
      </c>
      <c r="S1719" s="206" t="str">
        <f t="shared" ca="1" si="81"/>
        <v/>
      </c>
      <c r="T1719" s="206" t="str">
        <f ca="1">IF(B1719="","",IF(ISERROR(MATCH($J1719,[3]SorP!$B$1:$B$6230,0)),"",INDIRECT("'SorP'!$A$"&amp;MATCH($J1719,[3]SorP!$B$1:$B$6230,0))))</f>
        <v/>
      </c>
      <c r="U1719" s="207"/>
      <c r="V1719" s="208" t="e">
        <f>IF(C1719="",NA(),IF(OR(C1719="Smelter not listed",C1719="Smelter not yet identified"),MATCH($B1719&amp;$D1719,'[3]Smelter Look-up'!$J:$J,0),MATCH($B1719&amp;$C1719,'[3]Smelter Look-up'!$J:$J,0)))</f>
        <v>#N/A</v>
      </c>
      <c r="X1719" s="83">
        <f t="shared" si="79"/>
        <v>0</v>
      </c>
      <c r="AB1719" s="84" t="str">
        <f t="shared" si="80"/>
        <v/>
      </c>
    </row>
    <row r="1720" spans="1:28" s="83" customFormat="1" ht="20.25" customHeight="1">
      <c r="A1720" s="206"/>
      <c r="B1720" s="198" t="s">
        <v>236</v>
      </c>
      <c r="C1720" s="199" t="s">
        <v>236</v>
      </c>
      <c r="D1720" s="200"/>
      <c r="E1720" s="198" t="s">
        <v>236</v>
      </c>
      <c r="F1720" s="198" t="s">
        <v>236</v>
      </c>
      <c r="G1720" s="198" t="s">
        <v>236</v>
      </c>
      <c r="H1720" s="201" t="s">
        <v>236</v>
      </c>
      <c r="I1720" s="202" t="s">
        <v>236</v>
      </c>
      <c r="J1720" s="202" t="s">
        <v>236</v>
      </c>
      <c r="K1720" s="203"/>
      <c r="L1720" s="203"/>
      <c r="M1720" s="203"/>
      <c r="N1720" s="203"/>
      <c r="O1720" s="203"/>
      <c r="P1720" s="204"/>
      <c r="Q1720" s="205"/>
      <c r="R1720" s="198" t="s">
        <v>236</v>
      </c>
      <c r="S1720" s="206" t="str">
        <f t="shared" ca="1" si="81"/>
        <v/>
      </c>
      <c r="T1720" s="206" t="str">
        <f ca="1">IF(B1720="","",IF(ISERROR(MATCH($J1720,[3]SorP!$B$1:$B$6230,0)),"",INDIRECT("'SorP'!$A$"&amp;MATCH($J1720,[3]SorP!$B$1:$B$6230,0))))</f>
        <v/>
      </c>
      <c r="U1720" s="207"/>
      <c r="V1720" s="208" t="e">
        <f>IF(C1720="",NA(),IF(OR(C1720="Smelter not listed",C1720="Smelter not yet identified"),MATCH($B1720&amp;$D1720,'[3]Smelter Look-up'!$J:$J,0),MATCH($B1720&amp;$C1720,'[3]Smelter Look-up'!$J:$J,0)))</f>
        <v>#N/A</v>
      </c>
      <c r="X1720" s="83">
        <f t="shared" si="79"/>
        <v>0</v>
      </c>
      <c r="AB1720" s="84" t="str">
        <f t="shared" si="80"/>
        <v/>
      </c>
    </row>
    <row r="1721" spans="1:28" s="83" customFormat="1" ht="20.25" customHeight="1">
      <c r="A1721" s="206"/>
      <c r="B1721" s="198" t="s">
        <v>236</v>
      </c>
      <c r="C1721" s="199" t="s">
        <v>236</v>
      </c>
      <c r="D1721" s="200"/>
      <c r="E1721" s="198" t="s">
        <v>236</v>
      </c>
      <c r="F1721" s="198" t="s">
        <v>236</v>
      </c>
      <c r="G1721" s="198" t="s">
        <v>236</v>
      </c>
      <c r="H1721" s="201" t="s">
        <v>236</v>
      </c>
      <c r="I1721" s="202" t="s">
        <v>236</v>
      </c>
      <c r="J1721" s="202" t="s">
        <v>236</v>
      </c>
      <c r="K1721" s="203"/>
      <c r="L1721" s="203"/>
      <c r="M1721" s="203"/>
      <c r="N1721" s="203"/>
      <c r="O1721" s="203"/>
      <c r="P1721" s="204"/>
      <c r="Q1721" s="205"/>
      <c r="R1721" s="198" t="s">
        <v>236</v>
      </c>
      <c r="S1721" s="206" t="str">
        <f t="shared" ca="1" si="81"/>
        <v/>
      </c>
      <c r="T1721" s="206" t="str">
        <f ca="1">IF(B1721="","",IF(ISERROR(MATCH($J1721,[3]SorP!$B$1:$B$6230,0)),"",INDIRECT("'SorP'!$A$"&amp;MATCH($J1721,[3]SorP!$B$1:$B$6230,0))))</f>
        <v/>
      </c>
      <c r="U1721" s="207"/>
      <c r="V1721" s="208" t="e">
        <f>IF(C1721="",NA(),IF(OR(C1721="Smelter not listed",C1721="Smelter not yet identified"),MATCH($B1721&amp;$D1721,'[3]Smelter Look-up'!$J:$J,0),MATCH($B1721&amp;$C1721,'[3]Smelter Look-up'!$J:$J,0)))</f>
        <v>#N/A</v>
      </c>
      <c r="X1721" s="83">
        <f t="shared" si="79"/>
        <v>0</v>
      </c>
      <c r="AB1721" s="84" t="str">
        <f t="shared" si="80"/>
        <v/>
      </c>
    </row>
    <row r="1722" spans="1:28" s="83" customFormat="1" ht="20.25" customHeight="1">
      <c r="A1722" s="206"/>
      <c r="B1722" s="198" t="s">
        <v>236</v>
      </c>
      <c r="C1722" s="199" t="s">
        <v>236</v>
      </c>
      <c r="D1722" s="200"/>
      <c r="E1722" s="198" t="s">
        <v>236</v>
      </c>
      <c r="F1722" s="198" t="s">
        <v>236</v>
      </c>
      <c r="G1722" s="198" t="s">
        <v>236</v>
      </c>
      <c r="H1722" s="201" t="s">
        <v>236</v>
      </c>
      <c r="I1722" s="202" t="s">
        <v>236</v>
      </c>
      <c r="J1722" s="202" t="s">
        <v>236</v>
      </c>
      <c r="K1722" s="203"/>
      <c r="L1722" s="203"/>
      <c r="M1722" s="203"/>
      <c r="N1722" s="203"/>
      <c r="O1722" s="203"/>
      <c r="P1722" s="204"/>
      <c r="Q1722" s="205"/>
      <c r="R1722" s="198" t="s">
        <v>236</v>
      </c>
      <c r="S1722" s="206" t="str">
        <f t="shared" ca="1" si="81"/>
        <v/>
      </c>
      <c r="T1722" s="206" t="str">
        <f ca="1">IF(B1722="","",IF(ISERROR(MATCH($J1722,[3]SorP!$B$1:$B$6230,0)),"",INDIRECT("'SorP'!$A$"&amp;MATCH($J1722,[3]SorP!$B$1:$B$6230,0))))</f>
        <v/>
      </c>
      <c r="U1722" s="207"/>
      <c r="V1722" s="208" t="e">
        <f>IF(C1722="",NA(),IF(OR(C1722="Smelter not listed",C1722="Smelter not yet identified"),MATCH($B1722&amp;$D1722,'[3]Smelter Look-up'!$J:$J,0),MATCH($B1722&amp;$C1722,'[3]Smelter Look-up'!$J:$J,0)))</f>
        <v>#N/A</v>
      </c>
      <c r="X1722" s="83">
        <f t="shared" si="79"/>
        <v>0</v>
      </c>
      <c r="AB1722" s="84" t="str">
        <f t="shared" si="80"/>
        <v/>
      </c>
    </row>
    <row r="1723" spans="1:28" s="83" customFormat="1" ht="20.25" customHeight="1">
      <c r="A1723" s="206"/>
      <c r="B1723" s="198" t="s">
        <v>236</v>
      </c>
      <c r="C1723" s="199" t="s">
        <v>236</v>
      </c>
      <c r="D1723" s="200"/>
      <c r="E1723" s="198" t="s">
        <v>236</v>
      </c>
      <c r="F1723" s="198" t="s">
        <v>236</v>
      </c>
      <c r="G1723" s="198" t="s">
        <v>236</v>
      </c>
      <c r="H1723" s="201" t="s">
        <v>236</v>
      </c>
      <c r="I1723" s="202" t="s">
        <v>236</v>
      </c>
      <c r="J1723" s="202" t="s">
        <v>236</v>
      </c>
      <c r="K1723" s="203"/>
      <c r="L1723" s="203"/>
      <c r="M1723" s="203"/>
      <c r="N1723" s="203"/>
      <c r="O1723" s="203"/>
      <c r="P1723" s="204"/>
      <c r="Q1723" s="205"/>
      <c r="R1723" s="198" t="s">
        <v>236</v>
      </c>
      <c r="S1723" s="206" t="str">
        <f t="shared" ca="1" si="81"/>
        <v/>
      </c>
      <c r="T1723" s="206" t="str">
        <f ca="1">IF(B1723="","",IF(ISERROR(MATCH($J1723,[3]SorP!$B$1:$B$6230,0)),"",INDIRECT("'SorP'!$A$"&amp;MATCH($J1723,[3]SorP!$B$1:$B$6230,0))))</f>
        <v/>
      </c>
      <c r="U1723" s="207"/>
      <c r="V1723" s="208" t="e">
        <f>IF(C1723="",NA(),IF(OR(C1723="Smelter not listed",C1723="Smelter not yet identified"),MATCH($B1723&amp;$D1723,'[3]Smelter Look-up'!$J:$J,0),MATCH($B1723&amp;$C1723,'[3]Smelter Look-up'!$J:$J,0)))</f>
        <v>#N/A</v>
      </c>
      <c r="X1723" s="83">
        <f t="shared" si="79"/>
        <v>0</v>
      </c>
      <c r="AB1723" s="84" t="str">
        <f t="shared" si="80"/>
        <v/>
      </c>
    </row>
    <row r="1724" spans="1:28" s="83" customFormat="1" ht="20.25" customHeight="1">
      <c r="A1724" s="206"/>
      <c r="B1724" s="198" t="s">
        <v>236</v>
      </c>
      <c r="C1724" s="199" t="s">
        <v>236</v>
      </c>
      <c r="D1724" s="200"/>
      <c r="E1724" s="198" t="s">
        <v>236</v>
      </c>
      <c r="F1724" s="198" t="s">
        <v>236</v>
      </c>
      <c r="G1724" s="198" t="s">
        <v>236</v>
      </c>
      <c r="H1724" s="201" t="s">
        <v>236</v>
      </c>
      <c r="I1724" s="202" t="s">
        <v>236</v>
      </c>
      <c r="J1724" s="202" t="s">
        <v>236</v>
      </c>
      <c r="K1724" s="203"/>
      <c r="L1724" s="203"/>
      <c r="M1724" s="203"/>
      <c r="N1724" s="203"/>
      <c r="O1724" s="203"/>
      <c r="P1724" s="204"/>
      <c r="Q1724" s="205"/>
      <c r="R1724" s="198" t="s">
        <v>236</v>
      </c>
      <c r="S1724" s="206" t="str">
        <f t="shared" ca="1" si="81"/>
        <v/>
      </c>
      <c r="T1724" s="206" t="str">
        <f ca="1">IF(B1724="","",IF(ISERROR(MATCH($J1724,[3]SorP!$B$1:$B$6230,0)),"",INDIRECT("'SorP'!$A$"&amp;MATCH($J1724,[3]SorP!$B$1:$B$6230,0))))</f>
        <v/>
      </c>
      <c r="U1724" s="207"/>
      <c r="V1724" s="208" t="e">
        <f>IF(C1724="",NA(),IF(OR(C1724="Smelter not listed",C1724="Smelter not yet identified"),MATCH($B1724&amp;$D1724,'[3]Smelter Look-up'!$J:$J,0),MATCH($B1724&amp;$C1724,'[3]Smelter Look-up'!$J:$J,0)))</f>
        <v>#N/A</v>
      </c>
      <c r="X1724" s="83">
        <f t="shared" si="79"/>
        <v>0</v>
      </c>
      <c r="AB1724" s="84" t="str">
        <f t="shared" si="80"/>
        <v/>
      </c>
    </row>
    <row r="1725" spans="1:28" s="83" customFormat="1" ht="20.25" customHeight="1">
      <c r="A1725" s="206"/>
      <c r="B1725" s="198" t="s">
        <v>236</v>
      </c>
      <c r="C1725" s="199" t="s">
        <v>236</v>
      </c>
      <c r="D1725" s="200"/>
      <c r="E1725" s="198" t="s">
        <v>236</v>
      </c>
      <c r="F1725" s="198" t="s">
        <v>236</v>
      </c>
      <c r="G1725" s="198" t="s">
        <v>236</v>
      </c>
      <c r="H1725" s="201" t="s">
        <v>236</v>
      </c>
      <c r="I1725" s="202" t="s">
        <v>236</v>
      </c>
      <c r="J1725" s="202" t="s">
        <v>236</v>
      </c>
      <c r="K1725" s="203"/>
      <c r="L1725" s="203"/>
      <c r="M1725" s="203"/>
      <c r="N1725" s="203"/>
      <c r="O1725" s="203"/>
      <c r="P1725" s="204"/>
      <c r="Q1725" s="205"/>
      <c r="R1725" s="198" t="s">
        <v>236</v>
      </c>
      <c r="S1725" s="206" t="str">
        <f t="shared" ca="1" si="81"/>
        <v/>
      </c>
      <c r="T1725" s="206" t="str">
        <f ca="1">IF(B1725="","",IF(ISERROR(MATCH($J1725,[3]SorP!$B$1:$B$6230,0)),"",INDIRECT("'SorP'!$A$"&amp;MATCH($J1725,[3]SorP!$B$1:$B$6230,0))))</f>
        <v/>
      </c>
      <c r="U1725" s="207"/>
      <c r="V1725" s="208" t="e">
        <f>IF(C1725="",NA(),IF(OR(C1725="Smelter not listed",C1725="Smelter not yet identified"),MATCH($B1725&amp;$D1725,'[3]Smelter Look-up'!$J:$J,0),MATCH($B1725&amp;$C1725,'[3]Smelter Look-up'!$J:$J,0)))</f>
        <v>#N/A</v>
      </c>
      <c r="X1725" s="83">
        <f t="shared" si="79"/>
        <v>0</v>
      </c>
      <c r="AB1725" s="84" t="str">
        <f t="shared" si="80"/>
        <v/>
      </c>
    </row>
    <row r="1726" spans="1:28" s="83" customFormat="1" ht="20.25" customHeight="1">
      <c r="A1726" s="206"/>
      <c r="B1726" s="198" t="s">
        <v>236</v>
      </c>
      <c r="C1726" s="199" t="s">
        <v>236</v>
      </c>
      <c r="D1726" s="200"/>
      <c r="E1726" s="198" t="s">
        <v>236</v>
      </c>
      <c r="F1726" s="198" t="s">
        <v>236</v>
      </c>
      <c r="G1726" s="198" t="s">
        <v>236</v>
      </c>
      <c r="H1726" s="201" t="s">
        <v>236</v>
      </c>
      <c r="I1726" s="202" t="s">
        <v>236</v>
      </c>
      <c r="J1726" s="202" t="s">
        <v>236</v>
      </c>
      <c r="K1726" s="203"/>
      <c r="L1726" s="203"/>
      <c r="M1726" s="203"/>
      <c r="N1726" s="203"/>
      <c r="O1726" s="203"/>
      <c r="P1726" s="204"/>
      <c r="Q1726" s="205"/>
      <c r="R1726" s="198" t="s">
        <v>236</v>
      </c>
      <c r="S1726" s="206" t="str">
        <f t="shared" ca="1" si="81"/>
        <v/>
      </c>
      <c r="T1726" s="206" t="str">
        <f ca="1">IF(B1726="","",IF(ISERROR(MATCH($J1726,[3]SorP!$B$1:$B$6230,0)),"",INDIRECT("'SorP'!$A$"&amp;MATCH($J1726,[3]SorP!$B$1:$B$6230,0))))</f>
        <v/>
      </c>
      <c r="U1726" s="207"/>
      <c r="V1726" s="208" t="e">
        <f>IF(C1726="",NA(),IF(OR(C1726="Smelter not listed",C1726="Smelter not yet identified"),MATCH($B1726&amp;$D1726,'[3]Smelter Look-up'!$J:$J,0),MATCH($B1726&amp;$C1726,'[3]Smelter Look-up'!$J:$J,0)))</f>
        <v>#N/A</v>
      </c>
      <c r="X1726" s="83">
        <f t="shared" si="79"/>
        <v>0</v>
      </c>
      <c r="AB1726" s="84" t="str">
        <f t="shared" si="80"/>
        <v/>
      </c>
    </row>
    <row r="1727" spans="1:28" s="83" customFormat="1" ht="20.25" customHeight="1">
      <c r="A1727" s="206"/>
      <c r="B1727" s="198" t="s">
        <v>236</v>
      </c>
      <c r="C1727" s="199" t="s">
        <v>236</v>
      </c>
      <c r="D1727" s="200"/>
      <c r="E1727" s="198" t="s">
        <v>236</v>
      </c>
      <c r="F1727" s="198" t="s">
        <v>236</v>
      </c>
      <c r="G1727" s="198" t="s">
        <v>236</v>
      </c>
      <c r="H1727" s="201" t="s">
        <v>236</v>
      </c>
      <c r="I1727" s="202" t="s">
        <v>236</v>
      </c>
      <c r="J1727" s="202" t="s">
        <v>236</v>
      </c>
      <c r="K1727" s="203"/>
      <c r="L1727" s="203"/>
      <c r="M1727" s="203"/>
      <c r="N1727" s="203"/>
      <c r="O1727" s="203"/>
      <c r="P1727" s="204"/>
      <c r="Q1727" s="205"/>
      <c r="R1727" s="198" t="s">
        <v>236</v>
      </c>
      <c r="S1727" s="206" t="str">
        <f t="shared" ca="1" si="81"/>
        <v/>
      </c>
      <c r="T1727" s="206" t="str">
        <f ca="1">IF(B1727="","",IF(ISERROR(MATCH($J1727,[3]SorP!$B$1:$B$6230,0)),"",INDIRECT("'SorP'!$A$"&amp;MATCH($J1727,[3]SorP!$B$1:$B$6230,0))))</f>
        <v/>
      </c>
      <c r="U1727" s="207"/>
      <c r="V1727" s="208" t="e">
        <f>IF(C1727="",NA(),IF(OR(C1727="Smelter not listed",C1727="Smelter not yet identified"),MATCH($B1727&amp;$D1727,'[3]Smelter Look-up'!$J:$J,0),MATCH($B1727&amp;$C1727,'[3]Smelter Look-up'!$J:$J,0)))</f>
        <v>#N/A</v>
      </c>
      <c r="X1727" s="83">
        <f t="shared" si="79"/>
        <v>0</v>
      </c>
      <c r="AB1727" s="84" t="str">
        <f t="shared" si="80"/>
        <v/>
      </c>
    </row>
    <row r="1728" spans="1:28" s="83" customFormat="1" ht="20.25" customHeight="1">
      <c r="A1728" s="206"/>
      <c r="B1728" s="198" t="s">
        <v>236</v>
      </c>
      <c r="C1728" s="199" t="s">
        <v>236</v>
      </c>
      <c r="D1728" s="200"/>
      <c r="E1728" s="198" t="s">
        <v>236</v>
      </c>
      <c r="F1728" s="198" t="s">
        <v>236</v>
      </c>
      <c r="G1728" s="198" t="s">
        <v>236</v>
      </c>
      <c r="H1728" s="201" t="s">
        <v>236</v>
      </c>
      <c r="I1728" s="202" t="s">
        <v>236</v>
      </c>
      <c r="J1728" s="202" t="s">
        <v>236</v>
      </c>
      <c r="K1728" s="203"/>
      <c r="L1728" s="203"/>
      <c r="M1728" s="203"/>
      <c r="N1728" s="203"/>
      <c r="O1728" s="203"/>
      <c r="P1728" s="204"/>
      <c r="Q1728" s="205"/>
      <c r="R1728" s="198" t="s">
        <v>236</v>
      </c>
      <c r="S1728" s="206" t="str">
        <f t="shared" ca="1" si="81"/>
        <v/>
      </c>
      <c r="T1728" s="206" t="str">
        <f ca="1">IF(B1728="","",IF(ISERROR(MATCH($J1728,[3]SorP!$B$1:$B$6230,0)),"",INDIRECT("'SorP'!$A$"&amp;MATCH($J1728,[3]SorP!$B$1:$B$6230,0))))</f>
        <v/>
      </c>
      <c r="U1728" s="207"/>
      <c r="V1728" s="208" t="e">
        <f>IF(C1728="",NA(),IF(OR(C1728="Smelter not listed",C1728="Smelter not yet identified"),MATCH($B1728&amp;$D1728,'[3]Smelter Look-up'!$J:$J,0),MATCH($B1728&amp;$C1728,'[3]Smelter Look-up'!$J:$J,0)))</f>
        <v>#N/A</v>
      </c>
      <c r="X1728" s="83">
        <f t="shared" si="79"/>
        <v>0</v>
      </c>
      <c r="AB1728" s="84" t="str">
        <f t="shared" si="80"/>
        <v/>
      </c>
    </row>
    <row r="1729" spans="1:28" s="83" customFormat="1" ht="20.25" customHeight="1">
      <c r="A1729" s="206"/>
      <c r="B1729" s="198" t="s">
        <v>236</v>
      </c>
      <c r="C1729" s="199" t="s">
        <v>236</v>
      </c>
      <c r="D1729" s="200"/>
      <c r="E1729" s="198" t="s">
        <v>236</v>
      </c>
      <c r="F1729" s="198" t="s">
        <v>236</v>
      </c>
      <c r="G1729" s="198" t="s">
        <v>236</v>
      </c>
      <c r="H1729" s="201" t="s">
        <v>236</v>
      </c>
      <c r="I1729" s="202" t="s">
        <v>236</v>
      </c>
      <c r="J1729" s="202" t="s">
        <v>236</v>
      </c>
      <c r="K1729" s="203"/>
      <c r="L1729" s="203"/>
      <c r="M1729" s="203"/>
      <c r="N1729" s="203"/>
      <c r="O1729" s="203"/>
      <c r="P1729" s="204"/>
      <c r="Q1729" s="205"/>
      <c r="R1729" s="198" t="s">
        <v>236</v>
      </c>
      <c r="S1729" s="206" t="str">
        <f t="shared" ca="1" si="81"/>
        <v/>
      </c>
      <c r="T1729" s="206" t="str">
        <f ca="1">IF(B1729="","",IF(ISERROR(MATCH($J1729,[3]SorP!$B$1:$B$6230,0)),"",INDIRECT("'SorP'!$A$"&amp;MATCH($J1729,[3]SorP!$B$1:$B$6230,0))))</f>
        <v/>
      </c>
      <c r="U1729" s="207"/>
      <c r="V1729" s="208" t="e">
        <f>IF(C1729="",NA(),IF(OR(C1729="Smelter not listed",C1729="Smelter not yet identified"),MATCH($B1729&amp;$D1729,'[3]Smelter Look-up'!$J:$J,0),MATCH($B1729&amp;$C1729,'[3]Smelter Look-up'!$J:$J,0)))</f>
        <v>#N/A</v>
      </c>
      <c r="X1729" s="83">
        <f t="shared" si="79"/>
        <v>0</v>
      </c>
      <c r="AB1729" s="84" t="str">
        <f t="shared" si="80"/>
        <v/>
      </c>
    </row>
    <row r="1730" spans="1:28" s="83" customFormat="1" ht="20.25" customHeight="1">
      <c r="A1730" s="206"/>
      <c r="B1730" s="198" t="s">
        <v>236</v>
      </c>
      <c r="C1730" s="199" t="s">
        <v>236</v>
      </c>
      <c r="D1730" s="200"/>
      <c r="E1730" s="198" t="s">
        <v>236</v>
      </c>
      <c r="F1730" s="198" t="s">
        <v>236</v>
      </c>
      <c r="G1730" s="198" t="s">
        <v>236</v>
      </c>
      <c r="H1730" s="201" t="s">
        <v>236</v>
      </c>
      <c r="I1730" s="202" t="s">
        <v>236</v>
      </c>
      <c r="J1730" s="202" t="s">
        <v>236</v>
      </c>
      <c r="K1730" s="203"/>
      <c r="L1730" s="203"/>
      <c r="M1730" s="203"/>
      <c r="N1730" s="203"/>
      <c r="O1730" s="203"/>
      <c r="P1730" s="204"/>
      <c r="Q1730" s="205"/>
      <c r="R1730" s="198" t="s">
        <v>236</v>
      </c>
      <c r="S1730" s="206" t="str">
        <f t="shared" ca="1" si="81"/>
        <v/>
      </c>
      <c r="T1730" s="206" t="str">
        <f ca="1">IF(B1730="","",IF(ISERROR(MATCH($J1730,[3]SorP!$B$1:$B$6230,0)),"",INDIRECT("'SorP'!$A$"&amp;MATCH($J1730,[3]SorP!$B$1:$B$6230,0))))</f>
        <v/>
      </c>
      <c r="U1730" s="207"/>
      <c r="V1730" s="208" t="e">
        <f>IF(C1730="",NA(),IF(OR(C1730="Smelter not listed",C1730="Smelter not yet identified"),MATCH($B1730&amp;$D1730,'[3]Smelter Look-up'!$J:$J,0),MATCH($B1730&amp;$C1730,'[3]Smelter Look-up'!$J:$J,0)))</f>
        <v>#N/A</v>
      </c>
      <c r="X1730" s="83">
        <f t="shared" si="79"/>
        <v>0</v>
      </c>
      <c r="AB1730" s="84" t="str">
        <f t="shared" si="80"/>
        <v/>
      </c>
    </row>
    <row r="1731" spans="1:28" s="83" customFormat="1" ht="20.25" customHeight="1">
      <c r="A1731" s="206"/>
      <c r="B1731" s="198" t="s">
        <v>236</v>
      </c>
      <c r="C1731" s="199" t="s">
        <v>236</v>
      </c>
      <c r="D1731" s="200"/>
      <c r="E1731" s="198" t="s">
        <v>236</v>
      </c>
      <c r="F1731" s="198" t="s">
        <v>236</v>
      </c>
      <c r="G1731" s="198" t="s">
        <v>236</v>
      </c>
      <c r="H1731" s="201" t="s">
        <v>236</v>
      </c>
      <c r="I1731" s="202" t="s">
        <v>236</v>
      </c>
      <c r="J1731" s="202" t="s">
        <v>236</v>
      </c>
      <c r="K1731" s="203"/>
      <c r="L1731" s="203"/>
      <c r="M1731" s="203"/>
      <c r="N1731" s="203"/>
      <c r="O1731" s="203"/>
      <c r="P1731" s="204"/>
      <c r="Q1731" s="205"/>
      <c r="R1731" s="198" t="s">
        <v>236</v>
      </c>
      <c r="S1731" s="206" t="str">
        <f t="shared" ca="1" si="81"/>
        <v/>
      </c>
      <c r="T1731" s="206" t="str">
        <f ca="1">IF(B1731="","",IF(ISERROR(MATCH($J1731,[3]SorP!$B$1:$B$6230,0)),"",INDIRECT("'SorP'!$A$"&amp;MATCH($J1731,[3]SorP!$B$1:$B$6230,0))))</f>
        <v/>
      </c>
      <c r="U1731" s="207"/>
      <c r="V1731" s="208" t="e">
        <f>IF(C1731="",NA(),IF(OR(C1731="Smelter not listed",C1731="Smelter not yet identified"),MATCH($B1731&amp;$D1731,'[3]Smelter Look-up'!$J:$J,0),MATCH($B1731&amp;$C1731,'[3]Smelter Look-up'!$J:$J,0)))</f>
        <v>#N/A</v>
      </c>
      <c r="X1731" s="83">
        <f t="shared" si="79"/>
        <v>0</v>
      </c>
      <c r="AB1731" s="84" t="str">
        <f t="shared" si="80"/>
        <v/>
      </c>
    </row>
    <row r="1732" spans="1:28" s="83" customFormat="1" ht="20.25" customHeight="1">
      <c r="A1732" s="206"/>
      <c r="B1732" s="198" t="s">
        <v>236</v>
      </c>
      <c r="C1732" s="199" t="s">
        <v>236</v>
      </c>
      <c r="D1732" s="200"/>
      <c r="E1732" s="198" t="s">
        <v>236</v>
      </c>
      <c r="F1732" s="198" t="s">
        <v>236</v>
      </c>
      <c r="G1732" s="198" t="s">
        <v>236</v>
      </c>
      <c r="H1732" s="201" t="s">
        <v>236</v>
      </c>
      <c r="I1732" s="202" t="s">
        <v>236</v>
      </c>
      <c r="J1732" s="202" t="s">
        <v>236</v>
      </c>
      <c r="K1732" s="203"/>
      <c r="L1732" s="203"/>
      <c r="M1732" s="203"/>
      <c r="N1732" s="203"/>
      <c r="O1732" s="203"/>
      <c r="P1732" s="204"/>
      <c r="Q1732" s="205"/>
      <c r="R1732" s="198" t="s">
        <v>236</v>
      </c>
      <c r="S1732" s="206" t="str">
        <f t="shared" ca="1" si="81"/>
        <v/>
      </c>
      <c r="T1732" s="206" t="str">
        <f ca="1">IF(B1732="","",IF(ISERROR(MATCH($J1732,[3]SorP!$B$1:$B$6230,0)),"",INDIRECT("'SorP'!$A$"&amp;MATCH($J1732,[3]SorP!$B$1:$B$6230,0))))</f>
        <v/>
      </c>
      <c r="U1732" s="207"/>
      <c r="V1732" s="208" t="e">
        <f>IF(C1732="",NA(),IF(OR(C1732="Smelter not listed",C1732="Smelter not yet identified"),MATCH($B1732&amp;$D1732,'[3]Smelter Look-up'!$J:$J,0),MATCH($B1732&amp;$C1732,'[3]Smelter Look-up'!$J:$J,0)))</f>
        <v>#N/A</v>
      </c>
      <c r="X1732" s="83">
        <f t="shared" si="79"/>
        <v>0</v>
      </c>
      <c r="AB1732" s="84" t="str">
        <f t="shared" si="80"/>
        <v/>
      </c>
    </row>
    <row r="1733" spans="1:28" s="83" customFormat="1" ht="20.25" customHeight="1">
      <c r="A1733" s="206"/>
      <c r="B1733" s="198" t="s">
        <v>236</v>
      </c>
      <c r="C1733" s="199" t="s">
        <v>236</v>
      </c>
      <c r="D1733" s="200"/>
      <c r="E1733" s="198" t="s">
        <v>236</v>
      </c>
      <c r="F1733" s="198" t="s">
        <v>236</v>
      </c>
      <c r="G1733" s="198" t="s">
        <v>236</v>
      </c>
      <c r="H1733" s="201" t="s">
        <v>236</v>
      </c>
      <c r="I1733" s="202" t="s">
        <v>236</v>
      </c>
      <c r="J1733" s="202" t="s">
        <v>236</v>
      </c>
      <c r="K1733" s="203"/>
      <c r="L1733" s="203"/>
      <c r="M1733" s="203"/>
      <c r="N1733" s="203"/>
      <c r="O1733" s="203"/>
      <c r="P1733" s="204"/>
      <c r="Q1733" s="205"/>
      <c r="R1733" s="198" t="s">
        <v>236</v>
      </c>
      <c r="S1733" s="206" t="str">
        <f t="shared" ca="1" si="81"/>
        <v/>
      </c>
      <c r="T1733" s="206" t="str">
        <f ca="1">IF(B1733="","",IF(ISERROR(MATCH($J1733,[3]SorP!$B$1:$B$6230,0)),"",INDIRECT("'SorP'!$A$"&amp;MATCH($J1733,[3]SorP!$B$1:$B$6230,0))))</f>
        <v/>
      </c>
      <c r="U1733" s="207"/>
      <c r="V1733" s="208" t="e">
        <f>IF(C1733="",NA(),IF(OR(C1733="Smelter not listed",C1733="Smelter not yet identified"),MATCH($B1733&amp;$D1733,'[3]Smelter Look-up'!$J:$J,0),MATCH($B1733&amp;$C1733,'[3]Smelter Look-up'!$J:$J,0)))</f>
        <v>#N/A</v>
      </c>
      <c r="X1733" s="83">
        <f t="shared" ref="X1733:X1796" si="82">IF(AND(C1733="Smelter not listed",OR(LEN(D1733)=0,LEN(E1733)=0)),1,0)</f>
        <v>0</v>
      </c>
      <c r="AB1733" s="84" t="str">
        <f t="shared" ref="AB1733:AB1796" si="83">B1733&amp;C1733</f>
        <v/>
      </c>
    </row>
    <row r="1734" spans="1:28" s="83" customFormat="1" ht="20.25" customHeight="1">
      <c r="A1734" s="206"/>
      <c r="B1734" s="198" t="s">
        <v>236</v>
      </c>
      <c r="C1734" s="199" t="s">
        <v>236</v>
      </c>
      <c r="D1734" s="200"/>
      <c r="E1734" s="198" t="s">
        <v>236</v>
      </c>
      <c r="F1734" s="198" t="s">
        <v>236</v>
      </c>
      <c r="G1734" s="198" t="s">
        <v>236</v>
      </c>
      <c r="H1734" s="201" t="s">
        <v>236</v>
      </c>
      <c r="I1734" s="202" t="s">
        <v>236</v>
      </c>
      <c r="J1734" s="202" t="s">
        <v>236</v>
      </c>
      <c r="K1734" s="203"/>
      <c r="L1734" s="203"/>
      <c r="M1734" s="203"/>
      <c r="N1734" s="203"/>
      <c r="O1734" s="203"/>
      <c r="P1734" s="204"/>
      <c r="Q1734" s="205"/>
      <c r="R1734" s="198" t="s">
        <v>236</v>
      </c>
      <c r="S1734" s="206" t="str">
        <f t="shared" ca="1" si="81"/>
        <v/>
      </c>
      <c r="T1734" s="206" t="str">
        <f ca="1">IF(B1734="","",IF(ISERROR(MATCH($J1734,[3]SorP!$B$1:$B$6230,0)),"",INDIRECT("'SorP'!$A$"&amp;MATCH($J1734,[3]SorP!$B$1:$B$6230,0))))</f>
        <v/>
      </c>
      <c r="U1734" s="207"/>
      <c r="V1734" s="208" t="e">
        <f>IF(C1734="",NA(),IF(OR(C1734="Smelter not listed",C1734="Smelter not yet identified"),MATCH($B1734&amp;$D1734,'[3]Smelter Look-up'!$J:$J,0),MATCH($B1734&amp;$C1734,'[3]Smelter Look-up'!$J:$J,0)))</f>
        <v>#N/A</v>
      </c>
      <c r="X1734" s="83">
        <f t="shared" si="82"/>
        <v>0</v>
      </c>
      <c r="AB1734" s="84" t="str">
        <f t="shared" si="83"/>
        <v/>
      </c>
    </row>
    <row r="1735" spans="1:28" s="83" customFormat="1" ht="20.25" customHeight="1">
      <c r="A1735" s="206"/>
      <c r="B1735" s="198" t="s">
        <v>236</v>
      </c>
      <c r="C1735" s="199" t="s">
        <v>236</v>
      </c>
      <c r="D1735" s="200"/>
      <c r="E1735" s="198" t="s">
        <v>236</v>
      </c>
      <c r="F1735" s="198" t="s">
        <v>236</v>
      </c>
      <c r="G1735" s="198" t="s">
        <v>236</v>
      </c>
      <c r="H1735" s="201" t="s">
        <v>236</v>
      </c>
      <c r="I1735" s="202" t="s">
        <v>236</v>
      </c>
      <c r="J1735" s="202" t="s">
        <v>236</v>
      </c>
      <c r="K1735" s="203"/>
      <c r="L1735" s="203"/>
      <c r="M1735" s="203"/>
      <c r="N1735" s="203"/>
      <c r="O1735" s="203"/>
      <c r="P1735" s="204"/>
      <c r="Q1735" s="205"/>
      <c r="R1735" s="198" t="s">
        <v>236</v>
      </c>
      <c r="S1735" s="206" t="str">
        <f t="shared" ca="1" si="81"/>
        <v/>
      </c>
      <c r="T1735" s="206" t="str">
        <f ca="1">IF(B1735="","",IF(ISERROR(MATCH($J1735,[3]SorP!$B$1:$B$6230,0)),"",INDIRECT("'SorP'!$A$"&amp;MATCH($J1735,[3]SorP!$B$1:$B$6230,0))))</f>
        <v/>
      </c>
      <c r="U1735" s="207"/>
      <c r="V1735" s="208" t="e">
        <f>IF(C1735="",NA(),IF(OR(C1735="Smelter not listed",C1735="Smelter not yet identified"),MATCH($B1735&amp;$D1735,'[3]Smelter Look-up'!$J:$J,0),MATCH($B1735&amp;$C1735,'[3]Smelter Look-up'!$J:$J,0)))</f>
        <v>#N/A</v>
      </c>
      <c r="X1735" s="83">
        <f t="shared" si="82"/>
        <v>0</v>
      </c>
      <c r="AB1735" s="84" t="str">
        <f t="shared" si="83"/>
        <v/>
      </c>
    </row>
    <row r="1736" spans="1:28" s="83" customFormat="1" ht="20.25" customHeight="1">
      <c r="A1736" s="206"/>
      <c r="B1736" s="198" t="s">
        <v>236</v>
      </c>
      <c r="C1736" s="199" t="s">
        <v>236</v>
      </c>
      <c r="D1736" s="200"/>
      <c r="E1736" s="198" t="s">
        <v>236</v>
      </c>
      <c r="F1736" s="198" t="s">
        <v>236</v>
      </c>
      <c r="G1736" s="198" t="s">
        <v>236</v>
      </c>
      <c r="H1736" s="201" t="s">
        <v>236</v>
      </c>
      <c r="I1736" s="202" t="s">
        <v>236</v>
      </c>
      <c r="J1736" s="202" t="s">
        <v>236</v>
      </c>
      <c r="K1736" s="203"/>
      <c r="L1736" s="203"/>
      <c r="M1736" s="203"/>
      <c r="N1736" s="203"/>
      <c r="O1736" s="203"/>
      <c r="P1736" s="204"/>
      <c r="Q1736" s="205"/>
      <c r="R1736" s="198" t="s">
        <v>236</v>
      </c>
      <c r="S1736" s="206" t="str">
        <f t="shared" ca="1" si="81"/>
        <v/>
      </c>
      <c r="T1736" s="206" t="str">
        <f ca="1">IF(B1736="","",IF(ISERROR(MATCH($J1736,[3]SorP!$B$1:$B$6230,0)),"",INDIRECT("'SorP'!$A$"&amp;MATCH($J1736,[3]SorP!$B$1:$B$6230,0))))</f>
        <v/>
      </c>
      <c r="U1736" s="207"/>
      <c r="V1736" s="208" t="e">
        <f>IF(C1736="",NA(),IF(OR(C1736="Smelter not listed",C1736="Smelter not yet identified"),MATCH($B1736&amp;$D1736,'[3]Smelter Look-up'!$J:$J,0),MATCH($B1736&amp;$C1736,'[3]Smelter Look-up'!$J:$J,0)))</f>
        <v>#N/A</v>
      </c>
      <c r="X1736" s="83">
        <f t="shared" si="82"/>
        <v>0</v>
      </c>
      <c r="AB1736" s="84" t="str">
        <f t="shared" si="83"/>
        <v/>
      </c>
    </row>
    <row r="1737" spans="1:28" s="83" customFormat="1" ht="20.25" customHeight="1">
      <c r="A1737" s="206"/>
      <c r="B1737" s="198" t="s">
        <v>236</v>
      </c>
      <c r="C1737" s="199" t="s">
        <v>236</v>
      </c>
      <c r="D1737" s="200"/>
      <c r="E1737" s="198" t="s">
        <v>236</v>
      </c>
      <c r="F1737" s="198" t="s">
        <v>236</v>
      </c>
      <c r="G1737" s="198" t="s">
        <v>236</v>
      </c>
      <c r="H1737" s="201" t="s">
        <v>236</v>
      </c>
      <c r="I1737" s="202" t="s">
        <v>236</v>
      </c>
      <c r="J1737" s="202" t="s">
        <v>236</v>
      </c>
      <c r="K1737" s="203"/>
      <c r="L1737" s="203"/>
      <c r="M1737" s="203"/>
      <c r="N1737" s="203"/>
      <c r="O1737" s="203"/>
      <c r="P1737" s="204"/>
      <c r="Q1737" s="205"/>
      <c r="R1737" s="198" t="s">
        <v>236</v>
      </c>
      <c r="S1737" s="206" t="str">
        <f t="shared" ca="1" si="81"/>
        <v/>
      </c>
      <c r="T1737" s="206" t="str">
        <f ca="1">IF(B1737="","",IF(ISERROR(MATCH($J1737,[3]SorP!$B$1:$B$6230,0)),"",INDIRECT("'SorP'!$A$"&amp;MATCH($J1737,[3]SorP!$B$1:$B$6230,0))))</f>
        <v/>
      </c>
      <c r="U1737" s="207"/>
      <c r="V1737" s="208" t="e">
        <f>IF(C1737="",NA(),IF(OR(C1737="Smelter not listed",C1737="Smelter not yet identified"),MATCH($B1737&amp;$D1737,'[3]Smelter Look-up'!$J:$J,0),MATCH($B1737&amp;$C1737,'[3]Smelter Look-up'!$J:$J,0)))</f>
        <v>#N/A</v>
      </c>
      <c r="X1737" s="83">
        <f t="shared" si="82"/>
        <v>0</v>
      </c>
      <c r="AB1737" s="84" t="str">
        <f t="shared" si="83"/>
        <v/>
      </c>
    </row>
    <row r="1738" spans="1:28" s="83" customFormat="1" ht="20.25" customHeight="1">
      <c r="A1738" s="206"/>
      <c r="B1738" s="198" t="s">
        <v>236</v>
      </c>
      <c r="C1738" s="199" t="s">
        <v>236</v>
      </c>
      <c r="D1738" s="200"/>
      <c r="E1738" s="198" t="s">
        <v>236</v>
      </c>
      <c r="F1738" s="198" t="s">
        <v>236</v>
      </c>
      <c r="G1738" s="198" t="s">
        <v>236</v>
      </c>
      <c r="H1738" s="201" t="s">
        <v>236</v>
      </c>
      <c r="I1738" s="202" t="s">
        <v>236</v>
      </c>
      <c r="J1738" s="202" t="s">
        <v>236</v>
      </c>
      <c r="K1738" s="203"/>
      <c r="L1738" s="203"/>
      <c r="M1738" s="203"/>
      <c r="N1738" s="203"/>
      <c r="O1738" s="203"/>
      <c r="P1738" s="204"/>
      <c r="Q1738" s="205"/>
      <c r="R1738" s="198" t="s">
        <v>236</v>
      </c>
      <c r="S1738" s="206" t="str">
        <f t="shared" ca="1" si="81"/>
        <v/>
      </c>
      <c r="T1738" s="206" t="str">
        <f ca="1">IF(B1738="","",IF(ISERROR(MATCH($J1738,[3]SorP!$B$1:$B$6230,0)),"",INDIRECT("'SorP'!$A$"&amp;MATCH($J1738,[3]SorP!$B$1:$B$6230,0))))</f>
        <v/>
      </c>
      <c r="U1738" s="207"/>
      <c r="V1738" s="208" t="e">
        <f>IF(C1738="",NA(),IF(OR(C1738="Smelter not listed",C1738="Smelter not yet identified"),MATCH($B1738&amp;$D1738,'[3]Smelter Look-up'!$J:$J,0),MATCH($B1738&amp;$C1738,'[3]Smelter Look-up'!$J:$J,0)))</f>
        <v>#N/A</v>
      </c>
      <c r="X1738" s="83">
        <f t="shared" si="82"/>
        <v>0</v>
      </c>
      <c r="AB1738" s="84" t="str">
        <f t="shared" si="83"/>
        <v/>
      </c>
    </row>
    <row r="1739" spans="1:28" s="83" customFormat="1" ht="20.25" customHeight="1">
      <c r="A1739" s="206"/>
      <c r="B1739" s="198" t="s">
        <v>236</v>
      </c>
      <c r="C1739" s="199" t="s">
        <v>236</v>
      </c>
      <c r="D1739" s="200"/>
      <c r="E1739" s="198" t="s">
        <v>236</v>
      </c>
      <c r="F1739" s="198" t="s">
        <v>236</v>
      </c>
      <c r="G1739" s="198" t="s">
        <v>236</v>
      </c>
      <c r="H1739" s="201" t="s">
        <v>236</v>
      </c>
      <c r="I1739" s="202" t="s">
        <v>236</v>
      </c>
      <c r="J1739" s="202" t="s">
        <v>236</v>
      </c>
      <c r="K1739" s="203"/>
      <c r="L1739" s="203"/>
      <c r="M1739" s="203"/>
      <c r="N1739" s="203"/>
      <c r="O1739" s="203"/>
      <c r="P1739" s="204"/>
      <c r="Q1739" s="205"/>
      <c r="R1739" s="198" t="s">
        <v>236</v>
      </c>
      <c r="S1739" s="206" t="str">
        <f t="shared" ca="1" si="81"/>
        <v/>
      </c>
      <c r="T1739" s="206" t="str">
        <f ca="1">IF(B1739="","",IF(ISERROR(MATCH($J1739,[3]SorP!$B$1:$B$6230,0)),"",INDIRECT("'SorP'!$A$"&amp;MATCH($J1739,[3]SorP!$B$1:$B$6230,0))))</f>
        <v/>
      </c>
      <c r="U1739" s="207"/>
      <c r="V1739" s="208" t="e">
        <f>IF(C1739="",NA(),IF(OR(C1739="Smelter not listed",C1739="Smelter not yet identified"),MATCH($B1739&amp;$D1739,'[3]Smelter Look-up'!$J:$J,0),MATCH($B1739&amp;$C1739,'[3]Smelter Look-up'!$J:$J,0)))</f>
        <v>#N/A</v>
      </c>
      <c r="X1739" s="83">
        <f t="shared" si="82"/>
        <v>0</v>
      </c>
      <c r="AB1739" s="84" t="str">
        <f t="shared" si="83"/>
        <v/>
      </c>
    </row>
    <row r="1740" spans="1:28" s="83" customFormat="1" ht="20.25" customHeight="1">
      <c r="A1740" s="206"/>
      <c r="B1740" s="198" t="s">
        <v>236</v>
      </c>
      <c r="C1740" s="199" t="s">
        <v>236</v>
      </c>
      <c r="D1740" s="200"/>
      <c r="E1740" s="198" t="s">
        <v>236</v>
      </c>
      <c r="F1740" s="198" t="s">
        <v>236</v>
      </c>
      <c r="G1740" s="198" t="s">
        <v>236</v>
      </c>
      <c r="H1740" s="201" t="s">
        <v>236</v>
      </c>
      <c r="I1740" s="202" t="s">
        <v>236</v>
      </c>
      <c r="J1740" s="202" t="s">
        <v>236</v>
      </c>
      <c r="K1740" s="203"/>
      <c r="L1740" s="203"/>
      <c r="M1740" s="203"/>
      <c r="N1740" s="203"/>
      <c r="O1740" s="203"/>
      <c r="P1740" s="204"/>
      <c r="Q1740" s="205"/>
      <c r="R1740" s="198" t="s">
        <v>236</v>
      </c>
      <c r="S1740" s="206" t="str">
        <f t="shared" ca="1" si="81"/>
        <v/>
      </c>
      <c r="T1740" s="206" t="str">
        <f ca="1">IF(B1740="","",IF(ISERROR(MATCH($J1740,[3]SorP!$B$1:$B$6230,0)),"",INDIRECT("'SorP'!$A$"&amp;MATCH($J1740,[3]SorP!$B$1:$B$6230,0))))</f>
        <v/>
      </c>
      <c r="U1740" s="207"/>
      <c r="V1740" s="208" t="e">
        <f>IF(C1740="",NA(),IF(OR(C1740="Smelter not listed",C1740="Smelter not yet identified"),MATCH($B1740&amp;$D1740,'[3]Smelter Look-up'!$J:$J,0),MATCH($B1740&amp;$C1740,'[3]Smelter Look-up'!$J:$J,0)))</f>
        <v>#N/A</v>
      </c>
      <c r="X1740" s="83">
        <f t="shared" si="82"/>
        <v>0</v>
      </c>
      <c r="AB1740" s="84" t="str">
        <f t="shared" si="83"/>
        <v/>
      </c>
    </row>
    <row r="1741" spans="1:28" s="83" customFormat="1" ht="20.25" customHeight="1">
      <c r="A1741" s="206"/>
      <c r="B1741" s="198" t="s">
        <v>236</v>
      </c>
      <c r="C1741" s="199" t="s">
        <v>236</v>
      </c>
      <c r="D1741" s="200"/>
      <c r="E1741" s="198" t="s">
        <v>236</v>
      </c>
      <c r="F1741" s="198" t="s">
        <v>236</v>
      </c>
      <c r="G1741" s="198" t="s">
        <v>236</v>
      </c>
      <c r="H1741" s="201" t="s">
        <v>236</v>
      </c>
      <c r="I1741" s="202" t="s">
        <v>236</v>
      </c>
      <c r="J1741" s="202" t="s">
        <v>236</v>
      </c>
      <c r="K1741" s="203"/>
      <c r="L1741" s="203"/>
      <c r="M1741" s="203"/>
      <c r="N1741" s="203"/>
      <c r="O1741" s="203"/>
      <c r="P1741" s="204"/>
      <c r="Q1741" s="205"/>
      <c r="R1741" s="198" t="s">
        <v>236</v>
      </c>
      <c r="S1741" s="206" t="str">
        <f t="shared" ca="1" si="81"/>
        <v/>
      </c>
      <c r="T1741" s="206" t="str">
        <f ca="1">IF(B1741="","",IF(ISERROR(MATCH($J1741,[3]SorP!$B$1:$B$6230,0)),"",INDIRECT("'SorP'!$A$"&amp;MATCH($J1741,[3]SorP!$B$1:$B$6230,0))))</f>
        <v/>
      </c>
      <c r="U1741" s="207"/>
      <c r="V1741" s="208" t="e">
        <f>IF(C1741="",NA(),IF(OR(C1741="Smelter not listed",C1741="Smelter not yet identified"),MATCH($B1741&amp;$D1741,'[3]Smelter Look-up'!$J:$J,0),MATCH($B1741&amp;$C1741,'[3]Smelter Look-up'!$J:$J,0)))</f>
        <v>#N/A</v>
      </c>
      <c r="X1741" s="83">
        <f t="shared" si="82"/>
        <v>0</v>
      </c>
      <c r="AB1741" s="84" t="str">
        <f t="shared" si="83"/>
        <v/>
      </c>
    </row>
    <row r="1742" spans="1:28" s="83" customFormat="1" ht="20.25" customHeight="1">
      <c r="A1742" s="206"/>
      <c r="B1742" s="198" t="s">
        <v>236</v>
      </c>
      <c r="C1742" s="199" t="s">
        <v>236</v>
      </c>
      <c r="D1742" s="200"/>
      <c r="E1742" s="198" t="s">
        <v>236</v>
      </c>
      <c r="F1742" s="198" t="s">
        <v>236</v>
      </c>
      <c r="G1742" s="198" t="s">
        <v>236</v>
      </c>
      <c r="H1742" s="201" t="s">
        <v>236</v>
      </c>
      <c r="I1742" s="202" t="s">
        <v>236</v>
      </c>
      <c r="J1742" s="202" t="s">
        <v>236</v>
      </c>
      <c r="K1742" s="203"/>
      <c r="L1742" s="203"/>
      <c r="M1742" s="203"/>
      <c r="N1742" s="203"/>
      <c r="O1742" s="203"/>
      <c r="P1742" s="204"/>
      <c r="Q1742" s="205"/>
      <c r="R1742" s="198" t="s">
        <v>236</v>
      </c>
      <c r="S1742" s="206" t="str">
        <f t="shared" ca="1" si="81"/>
        <v/>
      </c>
      <c r="T1742" s="206" t="str">
        <f ca="1">IF(B1742="","",IF(ISERROR(MATCH($J1742,[3]SorP!$B$1:$B$6230,0)),"",INDIRECT("'SorP'!$A$"&amp;MATCH($J1742,[3]SorP!$B$1:$B$6230,0))))</f>
        <v/>
      </c>
      <c r="U1742" s="207"/>
      <c r="V1742" s="208" t="e">
        <f>IF(C1742="",NA(),IF(OR(C1742="Smelter not listed",C1742="Smelter not yet identified"),MATCH($B1742&amp;$D1742,'[3]Smelter Look-up'!$J:$J,0),MATCH($B1742&amp;$C1742,'[3]Smelter Look-up'!$J:$J,0)))</f>
        <v>#N/A</v>
      </c>
      <c r="X1742" s="83">
        <f t="shared" si="82"/>
        <v>0</v>
      </c>
      <c r="AB1742" s="84" t="str">
        <f t="shared" si="83"/>
        <v/>
      </c>
    </row>
    <row r="1743" spans="1:28" s="83" customFormat="1" ht="20.25" customHeight="1">
      <c r="A1743" s="206"/>
      <c r="B1743" s="198" t="s">
        <v>236</v>
      </c>
      <c r="C1743" s="199" t="s">
        <v>236</v>
      </c>
      <c r="D1743" s="200"/>
      <c r="E1743" s="198" t="s">
        <v>236</v>
      </c>
      <c r="F1743" s="198" t="s">
        <v>236</v>
      </c>
      <c r="G1743" s="198" t="s">
        <v>236</v>
      </c>
      <c r="H1743" s="201" t="s">
        <v>236</v>
      </c>
      <c r="I1743" s="202" t="s">
        <v>236</v>
      </c>
      <c r="J1743" s="202" t="s">
        <v>236</v>
      </c>
      <c r="K1743" s="203"/>
      <c r="L1743" s="203"/>
      <c r="M1743" s="203"/>
      <c r="N1743" s="203"/>
      <c r="O1743" s="203"/>
      <c r="P1743" s="204"/>
      <c r="Q1743" s="205"/>
      <c r="R1743" s="198" t="s">
        <v>236</v>
      </c>
      <c r="S1743" s="206" t="str">
        <f t="shared" ca="1" si="81"/>
        <v/>
      </c>
      <c r="T1743" s="206" t="str">
        <f ca="1">IF(B1743="","",IF(ISERROR(MATCH($J1743,[3]SorP!$B$1:$B$6230,0)),"",INDIRECT("'SorP'!$A$"&amp;MATCH($J1743,[3]SorP!$B$1:$B$6230,0))))</f>
        <v/>
      </c>
      <c r="U1743" s="207"/>
      <c r="V1743" s="208" t="e">
        <f>IF(C1743="",NA(),IF(OR(C1743="Smelter not listed",C1743="Smelter not yet identified"),MATCH($B1743&amp;$D1743,'[3]Smelter Look-up'!$J:$J,0),MATCH($B1743&amp;$C1743,'[3]Smelter Look-up'!$J:$J,0)))</f>
        <v>#N/A</v>
      </c>
      <c r="X1743" s="83">
        <f t="shared" si="82"/>
        <v>0</v>
      </c>
      <c r="AB1743" s="84" t="str">
        <f t="shared" si="83"/>
        <v/>
      </c>
    </row>
    <row r="1744" spans="1:28" s="83" customFormat="1" ht="20.25" customHeight="1">
      <c r="A1744" s="206"/>
      <c r="B1744" s="198" t="s">
        <v>236</v>
      </c>
      <c r="C1744" s="199" t="s">
        <v>236</v>
      </c>
      <c r="D1744" s="200"/>
      <c r="E1744" s="198" t="s">
        <v>236</v>
      </c>
      <c r="F1744" s="198" t="s">
        <v>236</v>
      </c>
      <c r="G1744" s="198" t="s">
        <v>236</v>
      </c>
      <c r="H1744" s="201" t="s">
        <v>236</v>
      </c>
      <c r="I1744" s="202" t="s">
        <v>236</v>
      </c>
      <c r="J1744" s="202" t="s">
        <v>236</v>
      </c>
      <c r="K1744" s="203"/>
      <c r="L1744" s="203"/>
      <c r="M1744" s="203"/>
      <c r="N1744" s="203"/>
      <c r="O1744" s="203"/>
      <c r="P1744" s="204"/>
      <c r="Q1744" s="205"/>
      <c r="R1744" s="198" t="s">
        <v>236</v>
      </c>
      <c r="S1744" s="206" t="str">
        <f t="shared" ca="1" si="81"/>
        <v/>
      </c>
      <c r="T1744" s="206" t="str">
        <f ca="1">IF(B1744="","",IF(ISERROR(MATCH($J1744,[3]SorP!$B$1:$B$6230,0)),"",INDIRECT("'SorP'!$A$"&amp;MATCH($J1744,[3]SorP!$B$1:$B$6230,0))))</f>
        <v/>
      </c>
      <c r="U1744" s="207"/>
      <c r="V1744" s="208" t="e">
        <f>IF(C1744="",NA(),IF(OR(C1744="Smelter not listed",C1744="Smelter not yet identified"),MATCH($B1744&amp;$D1744,'[3]Smelter Look-up'!$J:$J,0),MATCH($B1744&amp;$C1744,'[3]Smelter Look-up'!$J:$J,0)))</f>
        <v>#N/A</v>
      </c>
      <c r="X1744" s="83">
        <f t="shared" si="82"/>
        <v>0</v>
      </c>
      <c r="AB1744" s="84" t="str">
        <f t="shared" si="83"/>
        <v/>
      </c>
    </row>
    <row r="1745" spans="1:28" s="83" customFormat="1" ht="20.25" customHeight="1">
      <c r="A1745" s="206"/>
      <c r="B1745" s="198" t="s">
        <v>236</v>
      </c>
      <c r="C1745" s="199" t="s">
        <v>236</v>
      </c>
      <c r="D1745" s="200"/>
      <c r="E1745" s="198" t="s">
        <v>236</v>
      </c>
      <c r="F1745" s="198" t="s">
        <v>236</v>
      </c>
      <c r="G1745" s="198" t="s">
        <v>236</v>
      </c>
      <c r="H1745" s="201" t="s">
        <v>236</v>
      </c>
      <c r="I1745" s="202" t="s">
        <v>236</v>
      </c>
      <c r="J1745" s="202" t="s">
        <v>236</v>
      </c>
      <c r="K1745" s="203"/>
      <c r="L1745" s="203"/>
      <c r="M1745" s="203"/>
      <c r="N1745" s="203"/>
      <c r="O1745" s="203"/>
      <c r="P1745" s="204"/>
      <c r="Q1745" s="205"/>
      <c r="R1745" s="198" t="s">
        <v>236</v>
      </c>
      <c r="S1745" s="206" t="str">
        <f t="shared" ca="1" si="81"/>
        <v/>
      </c>
      <c r="T1745" s="206" t="str">
        <f ca="1">IF(B1745="","",IF(ISERROR(MATCH($J1745,[3]SorP!$B$1:$B$6230,0)),"",INDIRECT("'SorP'!$A$"&amp;MATCH($J1745,[3]SorP!$B$1:$B$6230,0))))</f>
        <v/>
      </c>
      <c r="U1745" s="207"/>
      <c r="V1745" s="208" t="e">
        <f>IF(C1745="",NA(),IF(OR(C1745="Smelter not listed",C1745="Smelter not yet identified"),MATCH($B1745&amp;$D1745,'[3]Smelter Look-up'!$J:$J,0),MATCH($B1745&amp;$C1745,'[3]Smelter Look-up'!$J:$J,0)))</f>
        <v>#N/A</v>
      </c>
      <c r="X1745" s="83">
        <f t="shared" si="82"/>
        <v>0</v>
      </c>
      <c r="AB1745" s="84" t="str">
        <f t="shared" si="83"/>
        <v/>
      </c>
    </row>
    <row r="1746" spans="1:28" s="83" customFormat="1" ht="20.25" customHeight="1">
      <c r="A1746" s="206"/>
      <c r="B1746" s="198" t="s">
        <v>236</v>
      </c>
      <c r="C1746" s="199" t="s">
        <v>236</v>
      </c>
      <c r="D1746" s="200"/>
      <c r="E1746" s="198" t="s">
        <v>236</v>
      </c>
      <c r="F1746" s="198" t="s">
        <v>236</v>
      </c>
      <c r="G1746" s="198" t="s">
        <v>236</v>
      </c>
      <c r="H1746" s="201" t="s">
        <v>236</v>
      </c>
      <c r="I1746" s="202" t="s">
        <v>236</v>
      </c>
      <c r="J1746" s="202" t="s">
        <v>236</v>
      </c>
      <c r="K1746" s="203"/>
      <c r="L1746" s="203"/>
      <c r="M1746" s="203"/>
      <c r="N1746" s="203"/>
      <c r="O1746" s="203"/>
      <c r="P1746" s="204"/>
      <c r="Q1746" s="205"/>
      <c r="R1746" s="198" t="s">
        <v>236</v>
      </c>
      <c r="S1746" s="206" t="str">
        <f t="shared" ca="1" si="81"/>
        <v/>
      </c>
      <c r="T1746" s="206" t="str">
        <f ca="1">IF(B1746="","",IF(ISERROR(MATCH($J1746,[3]SorP!$B$1:$B$6230,0)),"",INDIRECT("'SorP'!$A$"&amp;MATCH($J1746,[3]SorP!$B$1:$B$6230,0))))</f>
        <v/>
      </c>
      <c r="U1746" s="207"/>
      <c r="V1746" s="208" t="e">
        <f>IF(C1746="",NA(),IF(OR(C1746="Smelter not listed",C1746="Smelter not yet identified"),MATCH($B1746&amp;$D1746,'[3]Smelter Look-up'!$J:$J,0),MATCH($B1746&amp;$C1746,'[3]Smelter Look-up'!$J:$J,0)))</f>
        <v>#N/A</v>
      </c>
      <c r="X1746" s="83">
        <f t="shared" si="82"/>
        <v>0</v>
      </c>
      <c r="AB1746" s="84" t="str">
        <f t="shared" si="83"/>
        <v/>
      </c>
    </row>
    <row r="1747" spans="1:28" s="83" customFormat="1" ht="20.25" customHeight="1">
      <c r="A1747" s="206"/>
      <c r="B1747" s="198" t="s">
        <v>236</v>
      </c>
      <c r="C1747" s="199" t="s">
        <v>236</v>
      </c>
      <c r="D1747" s="200"/>
      <c r="E1747" s="198" t="s">
        <v>236</v>
      </c>
      <c r="F1747" s="198" t="s">
        <v>236</v>
      </c>
      <c r="G1747" s="198" t="s">
        <v>236</v>
      </c>
      <c r="H1747" s="201" t="s">
        <v>236</v>
      </c>
      <c r="I1747" s="202" t="s">
        <v>236</v>
      </c>
      <c r="J1747" s="202" t="s">
        <v>236</v>
      </c>
      <c r="K1747" s="203"/>
      <c r="L1747" s="203"/>
      <c r="M1747" s="203"/>
      <c r="N1747" s="203"/>
      <c r="O1747" s="203"/>
      <c r="P1747" s="204"/>
      <c r="Q1747" s="205"/>
      <c r="R1747" s="198" t="s">
        <v>236</v>
      </c>
      <c r="S1747" s="206" t="str">
        <f t="shared" ca="1" si="81"/>
        <v/>
      </c>
      <c r="T1747" s="206" t="str">
        <f ca="1">IF(B1747="","",IF(ISERROR(MATCH($J1747,[3]SorP!$B$1:$B$6230,0)),"",INDIRECT("'SorP'!$A$"&amp;MATCH($J1747,[3]SorP!$B$1:$B$6230,0))))</f>
        <v/>
      </c>
      <c r="U1747" s="207"/>
      <c r="V1747" s="208" t="e">
        <f>IF(C1747="",NA(),IF(OR(C1747="Smelter not listed",C1747="Smelter not yet identified"),MATCH($B1747&amp;$D1747,'[3]Smelter Look-up'!$J:$J,0),MATCH($B1747&amp;$C1747,'[3]Smelter Look-up'!$J:$J,0)))</f>
        <v>#N/A</v>
      </c>
      <c r="X1747" s="83">
        <f t="shared" si="82"/>
        <v>0</v>
      </c>
      <c r="AB1747" s="84" t="str">
        <f t="shared" si="83"/>
        <v/>
      </c>
    </row>
    <row r="1748" spans="1:28" s="83" customFormat="1" ht="20.25" customHeight="1">
      <c r="A1748" s="206"/>
      <c r="B1748" s="198" t="s">
        <v>236</v>
      </c>
      <c r="C1748" s="199" t="s">
        <v>236</v>
      </c>
      <c r="D1748" s="200"/>
      <c r="E1748" s="198" t="s">
        <v>236</v>
      </c>
      <c r="F1748" s="198" t="s">
        <v>236</v>
      </c>
      <c r="G1748" s="198" t="s">
        <v>236</v>
      </c>
      <c r="H1748" s="201" t="s">
        <v>236</v>
      </c>
      <c r="I1748" s="202" t="s">
        <v>236</v>
      </c>
      <c r="J1748" s="202" t="s">
        <v>236</v>
      </c>
      <c r="K1748" s="203"/>
      <c r="L1748" s="203"/>
      <c r="M1748" s="203"/>
      <c r="N1748" s="203"/>
      <c r="O1748" s="203"/>
      <c r="P1748" s="204"/>
      <c r="Q1748" s="205"/>
      <c r="R1748" s="198" t="s">
        <v>236</v>
      </c>
      <c r="S1748" s="206" t="str">
        <f t="shared" ca="1" si="81"/>
        <v/>
      </c>
      <c r="T1748" s="206" t="str">
        <f ca="1">IF(B1748="","",IF(ISERROR(MATCH($J1748,[3]SorP!$B$1:$B$6230,0)),"",INDIRECT("'SorP'!$A$"&amp;MATCH($J1748,[3]SorP!$B$1:$B$6230,0))))</f>
        <v/>
      </c>
      <c r="U1748" s="207"/>
      <c r="V1748" s="208" t="e">
        <f>IF(C1748="",NA(),IF(OR(C1748="Smelter not listed",C1748="Smelter not yet identified"),MATCH($B1748&amp;$D1748,'[3]Smelter Look-up'!$J:$J,0),MATCH($B1748&amp;$C1748,'[3]Smelter Look-up'!$J:$J,0)))</f>
        <v>#N/A</v>
      </c>
      <c r="X1748" s="83">
        <f t="shared" si="82"/>
        <v>0</v>
      </c>
      <c r="AB1748" s="84" t="str">
        <f t="shared" si="83"/>
        <v/>
      </c>
    </row>
    <row r="1749" spans="1:28" s="83" customFormat="1" ht="20.25" customHeight="1">
      <c r="A1749" s="206"/>
      <c r="B1749" s="198" t="s">
        <v>236</v>
      </c>
      <c r="C1749" s="199" t="s">
        <v>236</v>
      </c>
      <c r="D1749" s="200"/>
      <c r="E1749" s="198" t="s">
        <v>236</v>
      </c>
      <c r="F1749" s="198" t="s">
        <v>236</v>
      </c>
      <c r="G1749" s="198" t="s">
        <v>236</v>
      </c>
      <c r="H1749" s="201" t="s">
        <v>236</v>
      </c>
      <c r="I1749" s="202" t="s">
        <v>236</v>
      </c>
      <c r="J1749" s="202" t="s">
        <v>236</v>
      </c>
      <c r="K1749" s="203"/>
      <c r="L1749" s="203"/>
      <c r="M1749" s="203"/>
      <c r="N1749" s="203"/>
      <c r="O1749" s="203"/>
      <c r="P1749" s="204"/>
      <c r="Q1749" s="205"/>
      <c r="R1749" s="198" t="s">
        <v>236</v>
      </c>
      <c r="S1749" s="206" t="str">
        <f t="shared" ca="1" si="81"/>
        <v/>
      </c>
      <c r="T1749" s="206" t="str">
        <f ca="1">IF(B1749="","",IF(ISERROR(MATCH($J1749,[3]SorP!$B$1:$B$6230,0)),"",INDIRECT("'SorP'!$A$"&amp;MATCH($J1749,[3]SorP!$B$1:$B$6230,0))))</f>
        <v/>
      </c>
      <c r="U1749" s="207"/>
      <c r="V1749" s="208" t="e">
        <f>IF(C1749="",NA(),IF(OR(C1749="Smelter not listed",C1749="Smelter not yet identified"),MATCH($B1749&amp;$D1749,'[3]Smelter Look-up'!$J:$J,0),MATCH($B1749&amp;$C1749,'[3]Smelter Look-up'!$J:$J,0)))</f>
        <v>#N/A</v>
      </c>
      <c r="X1749" s="83">
        <f t="shared" si="82"/>
        <v>0</v>
      </c>
      <c r="AB1749" s="84" t="str">
        <f t="shared" si="83"/>
        <v/>
      </c>
    </row>
    <row r="1750" spans="1:28" s="83" customFormat="1" ht="20.25" customHeight="1">
      <c r="A1750" s="206"/>
      <c r="B1750" s="198" t="s">
        <v>236</v>
      </c>
      <c r="C1750" s="199" t="s">
        <v>236</v>
      </c>
      <c r="D1750" s="200"/>
      <c r="E1750" s="198" t="s">
        <v>236</v>
      </c>
      <c r="F1750" s="198" t="s">
        <v>236</v>
      </c>
      <c r="G1750" s="198" t="s">
        <v>236</v>
      </c>
      <c r="H1750" s="201" t="s">
        <v>236</v>
      </c>
      <c r="I1750" s="202" t="s">
        <v>236</v>
      </c>
      <c r="J1750" s="202" t="s">
        <v>236</v>
      </c>
      <c r="K1750" s="203"/>
      <c r="L1750" s="203"/>
      <c r="M1750" s="203"/>
      <c r="N1750" s="203"/>
      <c r="O1750" s="203"/>
      <c r="P1750" s="204"/>
      <c r="Q1750" s="205"/>
      <c r="R1750" s="198" t="s">
        <v>236</v>
      </c>
      <c r="S1750" s="206" t="str">
        <f t="shared" ca="1" si="81"/>
        <v/>
      </c>
      <c r="T1750" s="206" t="str">
        <f ca="1">IF(B1750="","",IF(ISERROR(MATCH($J1750,[3]SorP!$B$1:$B$6230,0)),"",INDIRECT("'SorP'!$A$"&amp;MATCH($J1750,[3]SorP!$B$1:$B$6230,0))))</f>
        <v/>
      </c>
      <c r="U1750" s="207"/>
      <c r="V1750" s="208" t="e">
        <f>IF(C1750="",NA(),IF(OR(C1750="Smelter not listed",C1750="Smelter not yet identified"),MATCH($B1750&amp;$D1750,'[3]Smelter Look-up'!$J:$J,0),MATCH($B1750&amp;$C1750,'[3]Smelter Look-up'!$J:$J,0)))</f>
        <v>#N/A</v>
      </c>
      <c r="X1750" s="83">
        <f t="shared" si="82"/>
        <v>0</v>
      </c>
      <c r="AB1750" s="84" t="str">
        <f t="shared" si="83"/>
        <v/>
      </c>
    </row>
    <row r="1751" spans="1:28" s="83" customFormat="1" ht="20.25" customHeight="1">
      <c r="A1751" s="206"/>
      <c r="B1751" s="198" t="s">
        <v>236</v>
      </c>
      <c r="C1751" s="199" t="s">
        <v>236</v>
      </c>
      <c r="D1751" s="200"/>
      <c r="E1751" s="198" t="s">
        <v>236</v>
      </c>
      <c r="F1751" s="198" t="s">
        <v>236</v>
      </c>
      <c r="G1751" s="198" t="s">
        <v>236</v>
      </c>
      <c r="H1751" s="201" t="s">
        <v>236</v>
      </c>
      <c r="I1751" s="202" t="s">
        <v>236</v>
      </c>
      <c r="J1751" s="202" t="s">
        <v>236</v>
      </c>
      <c r="K1751" s="203"/>
      <c r="L1751" s="203"/>
      <c r="M1751" s="203"/>
      <c r="N1751" s="203"/>
      <c r="O1751" s="203"/>
      <c r="P1751" s="204"/>
      <c r="Q1751" s="205"/>
      <c r="R1751" s="198" t="s">
        <v>236</v>
      </c>
      <c r="S1751" s="206" t="str">
        <f t="shared" ca="1" si="81"/>
        <v/>
      </c>
      <c r="T1751" s="206" t="str">
        <f ca="1">IF(B1751="","",IF(ISERROR(MATCH($J1751,[3]SorP!$B$1:$B$6230,0)),"",INDIRECT("'SorP'!$A$"&amp;MATCH($J1751,[3]SorP!$B$1:$B$6230,0))))</f>
        <v/>
      </c>
      <c r="U1751" s="207"/>
      <c r="V1751" s="208" t="e">
        <f>IF(C1751="",NA(),IF(OR(C1751="Smelter not listed",C1751="Smelter not yet identified"),MATCH($B1751&amp;$D1751,'[3]Smelter Look-up'!$J:$J,0),MATCH($B1751&amp;$C1751,'[3]Smelter Look-up'!$J:$J,0)))</f>
        <v>#N/A</v>
      </c>
      <c r="X1751" s="83">
        <f t="shared" si="82"/>
        <v>0</v>
      </c>
      <c r="AB1751" s="84" t="str">
        <f t="shared" si="83"/>
        <v/>
      </c>
    </row>
    <row r="1752" spans="1:28" s="83" customFormat="1" ht="20.25" customHeight="1">
      <c r="A1752" s="206"/>
      <c r="B1752" s="198" t="s">
        <v>236</v>
      </c>
      <c r="C1752" s="199" t="s">
        <v>236</v>
      </c>
      <c r="D1752" s="200"/>
      <c r="E1752" s="198" t="s">
        <v>236</v>
      </c>
      <c r="F1752" s="198" t="s">
        <v>236</v>
      </c>
      <c r="G1752" s="198" t="s">
        <v>236</v>
      </c>
      <c r="H1752" s="201" t="s">
        <v>236</v>
      </c>
      <c r="I1752" s="202" t="s">
        <v>236</v>
      </c>
      <c r="J1752" s="202" t="s">
        <v>236</v>
      </c>
      <c r="K1752" s="203"/>
      <c r="L1752" s="203"/>
      <c r="M1752" s="203"/>
      <c r="N1752" s="203"/>
      <c r="O1752" s="203"/>
      <c r="P1752" s="204"/>
      <c r="Q1752" s="205"/>
      <c r="R1752" s="198" t="s">
        <v>236</v>
      </c>
      <c r="S1752" s="206" t="str">
        <f t="shared" ca="1" si="81"/>
        <v/>
      </c>
      <c r="T1752" s="206" t="str">
        <f ca="1">IF(B1752="","",IF(ISERROR(MATCH($J1752,[3]SorP!$B$1:$B$6230,0)),"",INDIRECT("'SorP'!$A$"&amp;MATCH($J1752,[3]SorP!$B$1:$B$6230,0))))</f>
        <v/>
      </c>
      <c r="U1752" s="207"/>
      <c r="V1752" s="208" t="e">
        <f>IF(C1752="",NA(),IF(OR(C1752="Smelter not listed",C1752="Smelter not yet identified"),MATCH($B1752&amp;$D1752,'[3]Smelter Look-up'!$J:$J,0),MATCH($B1752&amp;$C1752,'[3]Smelter Look-up'!$J:$J,0)))</f>
        <v>#N/A</v>
      </c>
      <c r="X1752" s="83">
        <f t="shared" si="82"/>
        <v>0</v>
      </c>
      <c r="AB1752" s="84" t="str">
        <f t="shared" si="83"/>
        <v/>
      </c>
    </row>
    <row r="1753" spans="1:28" s="83" customFormat="1" ht="20.25" customHeight="1">
      <c r="A1753" s="206"/>
      <c r="B1753" s="198" t="s">
        <v>236</v>
      </c>
      <c r="C1753" s="199" t="s">
        <v>236</v>
      </c>
      <c r="D1753" s="200"/>
      <c r="E1753" s="198" t="s">
        <v>236</v>
      </c>
      <c r="F1753" s="198" t="s">
        <v>236</v>
      </c>
      <c r="G1753" s="198" t="s">
        <v>236</v>
      </c>
      <c r="H1753" s="201" t="s">
        <v>236</v>
      </c>
      <c r="I1753" s="202" t="s">
        <v>236</v>
      </c>
      <c r="J1753" s="202" t="s">
        <v>236</v>
      </c>
      <c r="K1753" s="203"/>
      <c r="L1753" s="203"/>
      <c r="M1753" s="203"/>
      <c r="N1753" s="203"/>
      <c r="O1753" s="203"/>
      <c r="P1753" s="204"/>
      <c r="Q1753" s="205"/>
      <c r="R1753" s="198" t="s">
        <v>236</v>
      </c>
      <c r="S1753" s="206" t="str">
        <f t="shared" ca="1" si="81"/>
        <v/>
      </c>
      <c r="T1753" s="206" t="str">
        <f ca="1">IF(B1753="","",IF(ISERROR(MATCH($J1753,[3]SorP!$B$1:$B$6230,0)),"",INDIRECT("'SorP'!$A$"&amp;MATCH($J1753,[3]SorP!$B$1:$B$6230,0))))</f>
        <v/>
      </c>
      <c r="U1753" s="207"/>
      <c r="V1753" s="208" t="e">
        <f>IF(C1753="",NA(),IF(OR(C1753="Smelter not listed",C1753="Smelter not yet identified"),MATCH($B1753&amp;$D1753,'[3]Smelter Look-up'!$J:$J,0),MATCH($B1753&amp;$C1753,'[3]Smelter Look-up'!$J:$J,0)))</f>
        <v>#N/A</v>
      </c>
      <c r="X1753" s="83">
        <f t="shared" si="82"/>
        <v>0</v>
      </c>
      <c r="AB1753" s="84" t="str">
        <f t="shared" si="83"/>
        <v/>
      </c>
    </row>
    <row r="1754" spans="1:28" s="83" customFormat="1" ht="20.25" customHeight="1">
      <c r="A1754" s="206"/>
      <c r="B1754" s="198" t="s">
        <v>236</v>
      </c>
      <c r="C1754" s="199" t="s">
        <v>236</v>
      </c>
      <c r="D1754" s="200"/>
      <c r="E1754" s="198" t="s">
        <v>236</v>
      </c>
      <c r="F1754" s="198" t="s">
        <v>236</v>
      </c>
      <c r="G1754" s="198" t="s">
        <v>236</v>
      </c>
      <c r="H1754" s="201" t="s">
        <v>236</v>
      </c>
      <c r="I1754" s="202" t="s">
        <v>236</v>
      </c>
      <c r="J1754" s="202" t="s">
        <v>236</v>
      </c>
      <c r="K1754" s="203"/>
      <c r="L1754" s="203"/>
      <c r="M1754" s="203"/>
      <c r="N1754" s="203"/>
      <c r="O1754" s="203"/>
      <c r="P1754" s="204"/>
      <c r="Q1754" s="205"/>
      <c r="R1754" s="198" t="s">
        <v>236</v>
      </c>
      <c r="S1754" s="206" t="str">
        <f t="shared" ca="1" si="81"/>
        <v/>
      </c>
      <c r="T1754" s="206" t="str">
        <f ca="1">IF(B1754="","",IF(ISERROR(MATCH($J1754,[3]SorP!$B$1:$B$6230,0)),"",INDIRECT("'SorP'!$A$"&amp;MATCH($J1754,[3]SorP!$B$1:$B$6230,0))))</f>
        <v/>
      </c>
      <c r="U1754" s="207"/>
      <c r="V1754" s="208" t="e">
        <f>IF(C1754="",NA(),IF(OR(C1754="Smelter not listed",C1754="Smelter not yet identified"),MATCH($B1754&amp;$D1754,'[3]Smelter Look-up'!$J:$J,0),MATCH($B1754&amp;$C1754,'[3]Smelter Look-up'!$J:$J,0)))</f>
        <v>#N/A</v>
      </c>
      <c r="X1754" s="83">
        <f t="shared" si="82"/>
        <v>0</v>
      </c>
      <c r="AB1754" s="84" t="str">
        <f t="shared" si="83"/>
        <v/>
      </c>
    </row>
    <row r="1755" spans="1:28" s="83" customFormat="1" ht="20.25" customHeight="1">
      <c r="A1755" s="206"/>
      <c r="B1755" s="198" t="s">
        <v>236</v>
      </c>
      <c r="C1755" s="199" t="s">
        <v>236</v>
      </c>
      <c r="D1755" s="200"/>
      <c r="E1755" s="198" t="s">
        <v>236</v>
      </c>
      <c r="F1755" s="198" t="s">
        <v>236</v>
      </c>
      <c r="G1755" s="198" t="s">
        <v>236</v>
      </c>
      <c r="H1755" s="201" t="s">
        <v>236</v>
      </c>
      <c r="I1755" s="202" t="s">
        <v>236</v>
      </c>
      <c r="J1755" s="202" t="s">
        <v>236</v>
      </c>
      <c r="K1755" s="203"/>
      <c r="L1755" s="203"/>
      <c r="M1755" s="203"/>
      <c r="N1755" s="203"/>
      <c r="O1755" s="203"/>
      <c r="P1755" s="204"/>
      <c r="Q1755" s="205"/>
      <c r="R1755" s="198" t="s">
        <v>236</v>
      </c>
      <c r="S1755" s="206" t="str">
        <f t="shared" ca="1" si="81"/>
        <v/>
      </c>
      <c r="T1755" s="206" t="str">
        <f ca="1">IF(B1755="","",IF(ISERROR(MATCH($J1755,[3]SorP!$B$1:$B$6230,0)),"",INDIRECT("'SorP'!$A$"&amp;MATCH($J1755,[3]SorP!$B$1:$B$6230,0))))</f>
        <v/>
      </c>
      <c r="U1755" s="207"/>
      <c r="V1755" s="208" t="e">
        <f>IF(C1755="",NA(),IF(OR(C1755="Smelter not listed",C1755="Smelter not yet identified"),MATCH($B1755&amp;$D1755,'[3]Smelter Look-up'!$J:$J,0),MATCH($B1755&amp;$C1755,'[3]Smelter Look-up'!$J:$J,0)))</f>
        <v>#N/A</v>
      </c>
      <c r="X1755" s="83">
        <f t="shared" si="82"/>
        <v>0</v>
      </c>
      <c r="AB1755" s="84" t="str">
        <f t="shared" si="83"/>
        <v/>
      </c>
    </row>
    <row r="1756" spans="1:28" s="83" customFormat="1" ht="20.25" customHeight="1">
      <c r="A1756" s="206"/>
      <c r="B1756" s="198" t="s">
        <v>236</v>
      </c>
      <c r="C1756" s="199" t="s">
        <v>236</v>
      </c>
      <c r="D1756" s="200"/>
      <c r="E1756" s="198" t="s">
        <v>236</v>
      </c>
      <c r="F1756" s="198" t="s">
        <v>236</v>
      </c>
      <c r="G1756" s="198" t="s">
        <v>236</v>
      </c>
      <c r="H1756" s="201" t="s">
        <v>236</v>
      </c>
      <c r="I1756" s="202" t="s">
        <v>236</v>
      </c>
      <c r="J1756" s="202" t="s">
        <v>236</v>
      </c>
      <c r="K1756" s="203"/>
      <c r="L1756" s="203"/>
      <c r="M1756" s="203"/>
      <c r="N1756" s="203"/>
      <c r="O1756" s="203"/>
      <c r="P1756" s="204"/>
      <c r="Q1756" s="205"/>
      <c r="R1756" s="198" t="s">
        <v>236</v>
      </c>
      <c r="S1756" s="206" t="str">
        <f t="shared" ca="1" si="81"/>
        <v/>
      </c>
      <c r="T1756" s="206" t="str">
        <f ca="1">IF(B1756="","",IF(ISERROR(MATCH($J1756,[3]SorP!$B$1:$B$6230,0)),"",INDIRECT("'SorP'!$A$"&amp;MATCH($J1756,[3]SorP!$B$1:$B$6230,0))))</f>
        <v/>
      </c>
      <c r="U1756" s="207"/>
      <c r="V1756" s="208" t="e">
        <f>IF(C1756="",NA(),IF(OR(C1756="Smelter not listed",C1756="Smelter not yet identified"),MATCH($B1756&amp;$D1756,'[3]Smelter Look-up'!$J:$J,0),MATCH($B1756&amp;$C1756,'[3]Smelter Look-up'!$J:$J,0)))</f>
        <v>#N/A</v>
      </c>
      <c r="X1756" s="83">
        <f t="shared" si="82"/>
        <v>0</v>
      </c>
      <c r="AB1756" s="84" t="str">
        <f t="shared" si="83"/>
        <v/>
      </c>
    </row>
    <row r="1757" spans="1:28" s="83" customFormat="1" ht="20.25" customHeight="1">
      <c r="A1757" s="206"/>
      <c r="B1757" s="198" t="s">
        <v>236</v>
      </c>
      <c r="C1757" s="199" t="s">
        <v>236</v>
      </c>
      <c r="D1757" s="200"/>
      <c r="E1757" s="198" t="s">
        <v>236</v>
      </c>
      <c r="F1757" s="198" t="s">
        <v>236</v>
      </c>
      <c r="G1757" s="198" t="s">
        <v>236</v>
      </c>
      <c r="H1757" s="201" t="s">
        <v>236</v>
      </c>
      <c r="I1757" s="202" t="s">
        <v>236</v>
      </c>
      <c r="J1757" s="202" t="s">
        <v>236</v>
      </c>
      <c r="K1757" s="203"/>
      <c r="L1757" s="203"/>
      <c r="M1757" s="203"/>
      <c r="N1757" s="203"/>
      <c r="O1757" s="203"/>
      <c r="P1757" s="204"/>
      <c r="Q1757" s="205"/>
      <c r="R1757" s="198" t="s">
        <v>236</v>
      </c>
      <c r="S1757" s="206" t="str">
        <f t="shared" ca="1" si="81"/>
        <v/>
      </c>
      <c r="T1757" s="206" t="str">
        <f ca="1">IF(B1757="","",IF(ISERROR(MATCH($J1757,[3]SorP!$B$1:$B$6230,0)),"",INDIRECT("'SorP'!$A$"&amp;MATCH($J1757,[3]SorP!$B$1:$B$6230,0))))</f>
        <v/>
      </c>
      <c r="U1757" s="207"/>
      <c r="V1757" s="208" t="e">
        <f>IF(C1757="",NA(),IF(OR(C1757="Smelter not listed",C1757="Smelter not yet identified"),MATCH($B1757&amp;$D1757,'[3]Smelter Look-up'!$J:$J,0),MATCH($B1757&amp;$C1757,'[3]Smelter Look-up'!$J:$J,0)))</f>
        <v>#N/A</v>
      </c>
      <c r="X1757" s="83">
        <f t="shared" si="82"/>
        <v>0</v>
      </c>
      <c r="AB1757" s="84" t="str">
        <f t="shared" si="83"/>
        <v/>
      </c>
    </row>
    <row r="1758" spans="1:28" s="83" customFormat="1" ht="20.25" customHeight="1">
      <c r="A1758" s="206"/>
      <c r="B1758" s="198" t="s">
        <v>236</v>
      </c>
      <c r="C1758" s="199" t="s">
        <v>236</v>
      </c>
      <c r="D1758" s="200"/>
      <c r="E1758" s="198" t="s">
        <v>236</v>
      </c>
      <c r="F1758" s="198" t="s">
        <v>236</v>
      </c>
      <c r="G1758" s="198" t="s">
        <v>236</v>
      </c>
      <c r="H1758" s="201" t="s">
        <v>236</v>
      </c>
      <c r="I1758" s="202" t="s">
        <v>236</v>
      </c>
      <c r="J1758" s="202" t="s">
        <v>236</v>
      </c>
      <c r="K1758" s="203"/>
      <c r="L1758" s="203"/>
      <c r="M1758" s="203"/>
      <c r="N1758" s="203"/>
      <c r="O1758" s="203"/>
      <c r="P1758" s="204"/>
      <c r="Q1758" s="205"/>
      <c r="R1758" s="198" t="s">
        <v>236</v>
      </c>
      <c r="S1758" s="206" t="str">
        <f t="shared" ca="1" si="81"/>
        <v/>
      </c>
      <c r="T1758" s="206" t="str">
        <f ca="1">IF(B1758="","",IF(ISERROR(MATCH($J1758,[3]SorP!$B$1:$B$6230,0)),"",INDIRECT("'SorP'!$A$"&amp;MATCH($J1758,[3]SorP!$B$1:$B$6230,0))))</f>
        <v/>
      </c>
      <c r="U1758" s="207"/>
      <c r="V1758" s="208" t="e">
        <f>IF(C1758="",NA(),IF(OR(C1758="Smelter not listed",C1758="Smelter not yet identified"),MATCH($B1758&amp;$D1758,'[3]Smelter Look-up'!$J:$J,0),MATCH($B1758&amp;$C1758,'[3]Smelter Look-up'!$J:$J,0)))</f>
        <v>#N/A</v>
      </c>
      <c r="X1758" s="83">
        <f t="shared" si="82"/>
        <v>0</v>
      </c>
      <c r="AB1758" s="84" t="str">
        <f t="shared" si="83"/>
        <v/>
      </c>
    </row>
    <row r="1759" spans="1:28" s="83" customFormat="1" ht="20.25" customHeight="1">
      <c r="A1759" s="206"/>
      <c r="B1759" s="198" t="s">
        <v>236</v>
      </c>
      <c r="C1759" s="199" t="s">
        <v>236</v>
      </c>
      <c r="D1759" s="200"/>
      <c r="E1759" s="198" t="s">
        <v>236</v>
      </c>
      <c r="F1759" s="198" t="s">
        <v>236</v>
      </c>
      <c r="G1759" s="198" t="s">
        <v>236</v>
      </c>
      <c r="H1759" s="201" t="s">
        <v>236</v>
      </c>
      <c r="I1759" s="202" t="s">
        <v>236</v>
      </c>
      <c r="J1759" s="202" t="s">
        <v>236</v>
      </c>
      <c r="K1759" s="203"/>
      <c r="L1759" s="203"/>
      <c r="M1759" s="203"/>
      <c r="N1759" s="203"/>
      <c r="O1759" s="203"/>
      <c r="P1759" s="204"/>
      <c r="Q1759" s="205"/>
      <c r="R1759" s="198" t="s">
        <v>236</v>
      </c>
      <c r="S1759" s="206" t="str">
        <f t="shared" ca="1" si="81"/>
        <v/>
      </c>
      <c r="T1759" s="206" t="str">
        <f ca="1">IF(B1759="","",IF(ISERROR(MATCH($J1759,[3]SorP!$B$1:$B$6230,0)),"",INDIRECT("'SorP'!$A$"&amp;MATCH($J1759,[3]SorP!$B$1:$B$6230,0))))</f>
        <v/>
      </c>
      <c r="U1759" s="207"/>
      <c r="V1759" s="208" t="e">
        <f>IF(C1759="",NA(),IF(OR(C1759="Smelter not listed",C1759="Smelter not yet identified"),MATCH($B1759&amp;$D1759,'[3]Smelter Look-up'!$J:$J,0),MATCH($B1759&amp;$C1759,'[3]Smelter Look-up'!$J:$J,0)))</f>
        <v>#N/A</v>
      </c>
      <c r="X1759" s="83">
        <f t="shared" si="82"/>
        <v>0</v>
      </c>
      <c r="AB1759" s="84" t="str">
        <f t="shared" si="83"/>
        <v/>
      </c>
    </row>
    <row r="1760" spans="1:28" s="83" customFormat="1" ht="20.25" customHeight="1">
      <c r="A1760" s="206"/>
      <c r="B1760" s="198" t="s">
        <v>236</v>
      </c>
      <c r="C1760" s="199" t="s">
        <v>236</v>
      </c>
      <c r="D1760" s="200"/>
      <c r="E1760" s="198" t="s">
        <v>236</v>
      </c>
      <c r="F1760" s="198" t="s">
        <v>236</v>
      </c>
      <c r="G1760" s="198" t="s">
        <v>236</v>
      </c>
      <c r="H1760" s="201" t="s">
        <v>236</v>
      </c>
      <c r="I1760" s="202" t="s">
        <v>236</v>
      </c>
      <c r="J1760" s="202" t="s">
        <v>236</v>
      </c>
      <c r="K1760" s="203"/>
      <c r="L1760" s="203"/>
      <c r="M1760" s="203"/>
      <c r="N1760" s="203"/>
      <c r="O1760" s="203"/>
      <c r="P1760" s="204"/>
      <c r="Q1760" s="205"/>
      <c r="R1760" s="198" t="s">
        <v>236</v>
      </c>
      <c r="S1760" s="206" t="str">
        <f t="shared" ca="1" si="81"/>
        <v/>
      </c>
      <c r="T1760" s="206" t="str">
        <f ca="1">IF(B1760="","",IF(ISERROR(MATCH($J1760,[3]SorP!$B$1:$B$6230,0)),"",INDIRECT("'SorP'!$A$"&amp;MATCH($J1760,[3]SorP!$B$1:$B$6230,0))))</f>
        <v/>
      </c>
      <c r="U1760" s="207"/>
      <c r="V1760" s="208" t="e">
        <f>IF(C1760="",NA(),IF(OR(C1760="Smelter not listed",C1760="Smelter not yet identified"),MATCH($B1760&amp;$D1760,'[3]Smelter Look-up'!$J:$J,0),MATCH($B1760&amp;$C1760,'[3]Smelter Look-up'!$J:$J,0)))</f>
        <v>#N/A</v>
      </c>
      <c r="X1760" s="83">
        <f t="shared" si="82"/>
        <v>0</v>
      </c>
      <c r="AB1760" s="84" t="str">
        <f t="shared" si="83"/>
        <v/>
      </c>
    </row>
    <row r="1761" spans="1:28" s="83" customFormat="1" ht="20.25" customHeight="1">
      <c r="A1761" s="206"/>
      <c r="B1761" s="198" t="s">
        <v>236</v>
      </c>
      <c r="C1761" s="199" t="s">
        <v>236</v>
      </c>
      <c r="D1761" s="200"/>
      <c r="E1761" s="198" t="s">
        <v>236</v>
      </c>
      <c r="F1761" s="198" t="s">
        <v>236</v>
      </c>
      <c r="G1761" s="198" t="s">
        <v>236</v>
      </c>
      <c r="H1761" s="201" t="s">
        <v>236</v>
      </c>
      <c r="I1761" s="202" t="s">
        <v>236</v>
      </c>
      <c r="J1761" s="202" t="s">
        <v>236</v>
      </c>
      <c r="K1761" s="203"/>
      <c r="L1761" s="203"/>
      <c r="M1761" s="203"/>
      <c r="N1761" s="203"/>
      <c r="O1761" s="203"/>
      <c r="P1761" s="204"/>
      <c r="Q1761" s="205"/>
      <c r="R1761" s="198" t="s">
        <v>236</v>
      </c>
      <c r="S1761" s="206" t="str">
        <f t="shared" ca="1" si="81"/>
        <v/>
      </c>
      <c r="T1761" s="206" t="str">
        <f ca="1">IF(B1761="","",IF(ISERROR(MATCH($J1761,[3]SorP!$B$1:$B$6230,0)),"",INDIRECT("'SorP'!$A$"&amp;MATCH($J1761,[3]SorP!$B$1:$B$6230,0))))</f>
        <v/>
      </c>
      <c r="U1761" s="207"/>
      <c r="V1761" s="208" t="e">
        <f>IF(C1761="",NA(),IF(OR(C1761="Smelter not listed",C1761="Smelter not yet identified"),MATCH($B1761&amp;$D1761,'[3]Smelter Look-up'!$J:$J,0),MATCH($B1761&amp;$C1761,'[3]Smelter Look-up'!$J:$J,0)))</f>
        <v>#N/A</v>
      </c>
      <c r="X1761" s="83">
        <f t="shared" si="82"/>
        <v>0</v>
      </c>
      <c r="AB1761" s="84" t="str">
        <f t="shared" si="83"/>
        <v/>
      </c>
    </row>
    <row r="1762" spans="1:28" s="83" customFormat="1" ht="20.25" customHeight="1">
      <c r="A1762" s="206"/>
      <c r="B1762" s="198" t="s">
        <v>236</v>
      </c>
      <c r="C1762" s="199" t="s">
        <v>236</v>
      </c>
      <c r="D1762" s="200"/>
      <c r="E1762" s="198" t="s">
        <v>236</v>
      </c>
      <c r="F1762" s="198" t="s">
        <v>236</v>
      </c>
      <c r="G1762" s="198" t="s">
        <v>236</v>
      </c>
      <c r="H1762" s="201" t="s">
        <v>236</v>
      </c>
      <c r="I1762" s="202" t="s">
        <v>236</v>
      </c>
      <c r="J1762" s="202" t="s">
        <v>236</v>
      </c>
      <c r="K1762" s="203"/>
      <c r="L1762" s="203"/>
      <c r="M1762" s="203"/>
      <c r="N1762" s="203"/>
      <c r="O1762" s="203"/>
      <c r="P1762" s="204"/>
      <c r="Q1762" s="205"/>
      <c r="R1762" s="198" t="s">
        <v>236</v>
      </c>
      <c r="S1762" s="206" t="str">
        <f t="shared" ca="1" si="81"/>
        <v/>
      </c>
      <c r="T1762" s="206" t="str">
        <f ca="1">IF(B1762="","",IF(ISERROR(MATCH($J1762,[3]SorP!$B$1:$B$6230,0)),"",INDIRECT("'SorP'!$A$"&amp;MATCH($J1762,[3]SorP!$B$1:$B$6230,0))))</f>
        <v/>
      </c>
      <c r="U1762" s="207"/>
      <c r="V1762" s="208" t="e">
        <f>IF(C1762="",NA(),IF(OR(C1762="Smelter not listed",C1762="Smelter not yet identified"),MATCH($B1762&amp;$D1762,'[3]Smelter Look-up'!$J:$J,0),MATCH($B1762&amp;$C1762,'[3]Smelter Look-up'!$J:$J,0)))</f>
        <v>#N/A</v>
      </c>
      <c r="X1762" s="83">
        <f t="shared" si="82"/>
        <v>0</v>
      </c>
      <c r="AB1762" s="84" t="str">
        <f t="shared" si="83"/>
        <v/>
      </c>
    </row>
    <row r="1763" spans="1:28" s="83" customFormat="1" ht="20.25" customHeight="1">
      <c r="A1763" s="206"/>
      <c r="B1763" s="198" t="s">
        <v>236</v>
      </c>
      <c r="C1763" s="199" t="s">
        <v>236</v>
      </c>
      <c r="D1763" s="200"/>
      <c r="E1763" s="198" t="s">
        <v>236</v>
      </c>
      <c r="F1763" s="198" t="s">
        <v>236</v>
      </c>
      <c r="G1763" s="198" t="s">
        <v>236</v>
      </c>
      <c r="H1763" s="201" t="s">
        <v>236</v>
      </c>
      <c r="I1763" s="202" t="s">
        <v>236</v>
      </c>
      <c r="J1763" s="202" t="s">
        <v>236</v>
      </c>
      <c r="K1763" s="203"/>
      <c r="L1763" s="203"/>
      <c r="M1763" s="203"/>
      <c r="N1763" s="203"/>
      <c r="O1763" s="203"/>
      <c r="P1763" s="204"/>
      <c r="Q1763" s="205"/>
      <c r="R1763" s="198" t="s">
        <v>236</v>
      </c>
      <c r="S1763" s="206" t="str">
        <f t="shared" ca="1" si="81"/>
        <v/>
      </c>
      <c r="T1763" s="206" t="str">
        <f ca="1">IF(B1763="","",IF(ISERROR(MATCH($J1763,[3]SorP!$B$1:$B$6230,0)),"",INDIRECT("'SorP'!$A$"&amp;MATCH($J1763,[3]SorP!$B$1:$B$6230,0))))</f>
        <v/>
      </c>
      <c r="U1763" s="207"/>
      <c r="V1763" s="208" t="e">
        <f>IF(C1763="",NA(),IF(OR(C1763="Smelter not listed",C1763="Smelter not yet identified"),MATCH($B1763&amp;$D1763,'[3]Smelter Look-up'!$J:$J,0),MATCH($B1763&amp;$C1763,'[3]Smelter Look-up'!$J:$J,0)))</f>
        <v>#N/A</v>
      </c>
      <c r="X1763" s="83">
        <f t="shared" si="82"/>
        <v>0</v>
      </c>
      <c r="AB1763" s="84" t="str">
        <f t="shared" si="83"/>
        <v/>
      </c>
    </row>
    <row r="1764" spans="1:28" s="83" customFormat="1" ht="20.25" customHeight="1">
      <c r="A1764" s="206"/>
      <c r="B1764" s="198" t="s">
        <v>236</v>
      </c>
      <c r="C1764" s="199" t="s">
        <v>236</v>
      </c>
      <c r="D1764" s="200"/>
      <c r="E1764" s="198" t="s">
        <v>236</v>
      </c>
      <c r="F1764" s="198" t="s">
        <v>236</v>
      </c>
      <c r="G1764" s="198" t="s">
        <v>236</v>
      </c>
      <c r="H1764" s="201" t="s">
        <v>236</v>
      </c>
      <c r="I1764" s="202" t="s">
        <v>236</v>
      </c>
      <c r="J1764" s="202" t="s">
        <v>236</v>
      </c>
      <c r="K1764" s="203"/>
      <c r="L1764" s="203"/>
      <c r="M1764" s="203"/>
      <c r="N1764" s="203"/>
      <c r="O1764" s="203"/>
      <c r="P1764" s="204"/>
      <c r="Q1764" s="205"/>
      <c r="R1764" s="198" t="s">
        <v>236</v>
      </c>
      <c r="S1764" s="206" t="str">
        <f t="shared" ca="1" si="81"/>
        <v/>
      </c>
      <c r="T1764" s="206" t="str">
        <f ca="1">IF(B1764="","",IF(ISERROR(MATCH($J1764,[3]SorP!$B$1:$B$6230,0)),"",INDIRECT("'SorP'!$A$"&amp;MATCH($J1764,[3]SorP!$B$1:$B$6230,0))))</f>
        <v/>
      </c>
      <c r="U1764" s="207"/>
      <c r="V1764" s="208" t="e">
        <f>IF(C1764="",NA(),IF(OR(C1764="Smelter not listed",C1764="Smelter not yet identified"),MATCH($B1764&amp;$D1764,'[3]Smelter Look-up'!$J:$J,0),MATCH($B1764&amp;$C1764,'[3]Smelter Look-up'!$J:$J,0)))</f>
        <v>#N/A</v>
      </c>
      <c r="X1764" s="83">
        <f t="shared" si="82"/>
        <v>0</v>
      </c>
      <c r="AB1764" s="84" t="str">
        <f t="shared" si="83"/>
        <v/>
      </c>
    </row>
    <row r="1765" spans="1:28" s="83" customFormat="1" ht="20.25" customHeight="1">
      <c r="A1765" s="206"/>
      <c r="B1765" s="198" t="s">
        <v>236</v>
      </c>
      <c r="C1765" s="199" t="s">
        <v>236</v>
      </c>
      <c r="D1765" s="200"/>
      <c r="E1765" s="198" t="s">
        <v>236</v>
      </c>
      <c r="F1765" s="198" t="s">
        <v>236</v>
      </c>
      <c r="G1765" s="198" t="s">
        <v>236</v>
      </c>
      <c r="H1765" s="201" t="s">
        <v>236</v>
      </c>
      <c r="I1765" s="202" t="s">
        <v>236</v>
      </c>
      <c r="J1765" s="202" t="s">
        <v>236</v>
      </c>
      <c r="K1765" s="203"/>
      <c r="L1765" s="203"/>
      <c r="M1765" s="203"/>
      <c r="N1765" s="203"/>
      <c r="O1765" s="203"/>
      <c r="P1765" s="204"/>
      <c r="Q1765" s="205"/>
      <c r="R1765" s="198" t="s">
        <v>236</v>
      </c>
      <c r="S1765" s="206" t="str">
        <f t="shared" ca="1" si="81"/>
        <v/>
      </c>
      <c r="T1765" s="206" t="str">
        <f ca="1">IF(B1765="","",IF(ISERROR(MATCH($J1765,[3]SorP!$B$1:$B$6230,0)),"",INDIRECT("'SorP'!$A$"&amp;MATCH($J1765,[3]SorP!$B$1:$B$6230,0))))</f>
        <v/>
      </c>
      <c r="U1765" s="207"/>
      <c r="V1765" s="208" t="e">
        <f>IF(C1765="",NA(),IF(OR(C1765="Smelter not listed",C1765="Smelter not yet identified"),MATCH($B1765&amp;$D1765,'[3]Smelter Look-up'!$J:$J,0),MATCH($B1765&amp;$C1765,'[3]Smelter Look-up'!$J:$J,0)))</f>
        <v>#N/A</v>
      </c>
      <c r="X1765" s="83">
        <f t="shared" si="82"/>
        <v>0</v>
      </c>
      <c r="AB1765" s="84" t="str">
        <f t="shared" si="83"/>
        <v/>
      </c>
    </row>
    <row r="1766" spans="1:28" s="83" customFormat="1" ht="20.25" customHeight="1">
      <c r="A1766" s="206"/>
      <c r="B1766" s="198" t="s">
        <v>236</v>
      </c>
      <c r="C1766" s="199" t="s">
        <v>236</v>
      </c>
      <c r="D1766" s="200"/>
      <c r="E1766" s="198" t="s">
        <v>236</v>
      </c>
      <c r="F1766" s="198" t="s">
        <v>236</v>
      </c>
      <c r="G1766" s="198" t="s">
        <v>236</v>
      </c>
      <c r="H1766" s="201" t="s">
        <v>236</v>
      </c>
      <c r="I1766" s="202" t="s">
        <v>236</v>
      </c>
      <c r="J1766" s="202" t="s">
        <v>236</v>
      </c>
      <c r="K1766" s="203"/>
      <c r="L1766" s="203"/>
      <c r="M1766" s="203"/>
      <c r="N1766" s="203"/>
      <c r="O1766" s="203"/>
      <c r="P1766" s="204"/>
      <c r="Q1766" s="205"/>
      <c r="R1766" s="198" t="s">
        <v>236</v>
      </c>
      <c r="S1766" s="206" t="str">
        <f t="shared" ca="1" si="81"/>
        <v/>
      </c>
      <c r="T1766" s="206" t="str">
        <f ca="1">IF(B1766="","",IF(ISERROR(MATCH($J1766,[3]SorP!$B$1:$B$6230,0)),"",INDIRECT("'SorP'!$A$"&amp;MATCH($J1766,[3]SorP!$B$1:$B$6230,0))))</f>
        <v/>
      </c>
      <c r="U1766" s="207"/>
      <c r="V1766" s="208" t="e">
        <f>IF(C1766="",NA(),IF(OR(C1766="Smelter not listed",C1766="Smelter not yet identified"),MATCH($B1766&amp;$D1766,'[3]Smelter Look-up'!$J:$J,0),MATCH($B1766&amp;$C1766,'[3]Smelter Look-up'!$J:$J,0)))</f>
        <v>#N/A</v>
      </c>
      <c r="X1766" s="83">
        <f t="shared" si="82"/>
        <v>0</v>
      </c>
      <c r="AB1766" s="84" t="str">
        <f t="shared" si="83"/>
        <v/>
      </c>
    </row>
    <row r="1767" spans="1:28" s="83" customFormat="1" ht="20.25" customHeight="1">
      <c r="A1767" s="206"/>
      <c r="B1767" s="198" t="s">
        <v>236</v>
      </c>
      <c r="C1767" s="199" t="s">
        <v>236</v>
      </c>
      <c r="D1767" s="200"/>
      <c r="E1767" s="198" t="s">
        <v>236</v>
      </c>
      <c r="F1767" s="198" t="s">
        <v>236</v>
      </c>
      <c r="G1767" s="198" t="s">
        <v>236</v>
      </c>
      <c r="H1767" s="201" t="s">
        <v>236</v>
      </c>
      <c r="I1767" s="202" t="s">
        <v>236</v>
      </c>
      <c r="J1767" s="202" t="s">
        <v>236</v>
      </c>
      <c r="K1767" s="203"/>
      <c r="L1767" s="203"/>
      <c r="M1767" s="203"/>
      <c r="N1767" s="203"/>
      <c r="O1767" s="203"/>
      <c r="P1767" s="204"/>
      <c r="Q1767" s="205"/>
      <c r="R1767" s="198" t="s">
        <v>236</v>
      </c>
      <c r="S1767" s="206" t="str">
        <f t="shared" ca="1" si="81"/>
        <v/>
      </c>
      <c r="T1767" s="206" t="str">
        <f ca="1">IF(B1767="","",IF(ISERROR(MATCH($J1767,[3]SorP!$B$1:$B$6230,0)),"",INDIRECT("'SorP'!$A$"&amp;MATCH($J1767,[3]SorP!$B$1:$B$6230,0))))</f>
        <v/>
      </c>
      <c r="U1767" s="207"/>
      <c r="V1767" s="208" t="e">
        <f>IF(C1767="",NA(),IF(OR(C1767="Smelter not listed",C1767="Smelter not yet identified"),MATCH($B1767&amp;$D1767,'[3]Smelter Look-up'!$J:$J,0),MATCH($B1767&amp;$C1767,'[3]Smelter Look-up'!$J:$J,0)))</f>
        <v>#N/A</v>
      </c>
      <c r="X1767" s="83">
        <f t="shared" si="82"/>
        <v>0</v>
      </c>
      <c r="AB1767" s="84" t="str">
        <f t="shared" si="83"/>
        <v/>
      </c>
    </row>
    <row r="1768" spans="1:28" s="83" customFormat="1" ht="20.25" customHeight="1">
      <c r="A1768" s="206"/>
      <c r="B1768" s="198" t="s">
        <v>236</v>
      </c>
      <c r="C1768" s="199" t="s">
        <v>236</v>
      </c>
      <c r="D1768" s="200"/>
      <c r="E1768" s="198" t="s">
        <v>236</v>
      </c>
      <c r="F1768" s="198" t="s">
        <v>236</v>
      </c>
      <c r="G1768" s="198" t="s">
        <v>236</v>
      </c>
      <c r="H1768" s="201" t="s">
        <v>236</v>
      </c>
      <c r="I1768" s="202" t="s">
        <v>236</v>
      </c>
      <c r="J1768" s="202" t="s">
        <v>236</v>
      </c>
      <c r="K1768" s="203"/>
      <c r="L1768" s="203"/>
      <c r="M1768" s="203"/>
      <c r="N1768" s="203"/>
      <c r="O1768" s="203"/>
      <c r="P1768" s="204"/>
      <c r="Q1768" s="205"/>
      <c r="R1768" s="198" t="s">
        <v>236</v>
      </c>
      <c r="S1768" s="206" t="str">
        <f t="shared" ref="S1768:S1831" ca="1" si="84">IF(B1768="","",IF(ISERROR(MATCH($E1768,CL,0)),"Unknown",INDIRECT("'C'!$A$"&amp;MATCH($E1768,CL,0)+1)))</f>
        <v/>
      </c>
      <c r="T1768" s="206" t="str">
        <f ca="1">IF(B1768="","",IF(ISERROR(MATCH($J1768,[3]SorP!$B$1:$B$6230,0)),"",INDIRECT("'SorP'!$A$"&amp;MATCH($J1768,[3]SorP!$B$1:$B$6230,0))))</f>
        <v/>
      </c>
      <c r="U1768" s="207"/>
      <c r="V1768" s="208" t="e">
        <f>IF(C1768="",NA(),IF(OR(C1768="Smelter not listed",C1768="Smelter not yet identified"),MATCH($B1768&amp;$D1768,'[3]Smelter Look-up'!$J:$J,0),MATCH($B1768&amp;$C1768,'[3]Smelter Look-up'!$J:$J,0)))</f>
        <v>#N/A</v>
      </c>
      <c r="X1768" s="83">
        <f t="shared" si="82"/>
        <v>0</v>
      </c>
      <c r="AB1768" s="84" t="str">
        <f t="shared" si="83"/>
        <v/>
      </c>
    </row>
    <row r="1769" spans="1:28" s="83" customFormat="1" ht="20.25" customHeight="1">
      <c r="A1769" s="206"/>
      <c r="B1769" s="198" t="s">
        <v>236</v>
      </c>
      <c r="C1769" s="199" t="s">
        <v>236</v>
      </c>
      <c r="D1769" s="200"/>
      <c r="E1769" s="198" t="s">
        <v>236</v>
      </c>
      <c r="F1769" s="198" t="s">
        <v>236</v>
      </c>
      <c r="G1769" s="198" t="s">
        <v>236</v>
      </c>
      <c r="H1769" s="201" t="s">
        <v>236</v>
      </c>
      <c r="I1769" s="202" t="s">
        <v>236</v>
      </c>
      <c r="J1769" s="202" t="s">
        <v>236</v>
      </c>
      <c r="K1769" s="203"/>
      <c r="L1769" s="203"/>
      <c r="M1769" s="203"/>
      <c r="N1769" s="203"/>
      <c r="O1769" s="203"/>
      <c r="P1769" s="204"/>
      <c r="Q1769" s="205"/>
      <c r="R1769" s="198" t="s">
        <v>236</v>
      </c>
      <c r="S1769" s="206" t="str">
        <f t="shared" ca="1" si="84"/>
        <v/>
      </c>
      <c r="T1769" s="206" t="str">
        <f ca="1">IF(B1769="","",IF(ISERROR(MATCH($J1769,[3]SorP!$B$1:$B$6230,0)),"",INDIRECT("'SorP'!$A$"&amp;MATCH($J1769,[3]SorP!$B$1:$B$6230,0))))</f>
        <v/>
      </c>
      <c r="U1769" s="207"/>
      <c r="V1769" s="208" t="e">
        <f>IF(C1769="",NA(),IF(OR(C1769="Smelter not listed",C1769="Smelter not yet identified"),MATCH($B1769&amp;$D1769,'[3]Smelter Look-up'!$J:$J,0),MATCH($B1769&amp;$C1769,'[3]Smelter Look-up'!$J:$J,0)))</f>
        <v>#N/A</v>
      </c>
      <c r="X1769" s="83">
        <f t="shared" si="82"/>
        <v>0</v>
      </c>
      <c r="AB1769" s="84" t="str">
        <f t="shared" si="83"/>
        <v/>
      </c>
    </row>
    <row r="1770" spans="1:28" s="83" customFormat="1" ht="20.25" customHeight="1">
      <c r="A1770" s="206"/>
      <c r="B1770" s="198" t="s">
        <v>236</v>
      </c>
      <c r="C1770" s="199" t="s">
        <v>236</v>
      </c>
      <c r="D1770" s="200"/>
      <c r="E1770" s="198" t="s">
        <v>236</v>
      </c>
      <c r="F1770" s="198" t="s">
        <v>236</v>
      </c>
      <c r="G1770" s="198" t="s">
        <v>236</v>
      </c>
      <c r="H1770" s="201" t="s">
        <v>236</v>
      </c>
      <c r="I1770" s="202" t="s">
        <v>236</v>
      </c>
      <c r="J1770" s="202" t="s">
        <v>236</v>
      </c>
      <c r="K1770" s="203"/>
      <c r="L1770" s="203"/>
      <c r="M1770" s="203"/>
      <c r="N1770" s="203"/>
      <c r="O1770" s="203"/>
      <c r="P1770" s="204"/>
      <c r="Q1770" s="205"/>
      <c r="R1770" s="198" t="s">
        <v>236</v>
      </c>
      <c r="S1770" s="206" t="str">
        <f t="shared" ca="1" si="84"/>
        <v/>
      </c>
      <c r="T1770" s="206" t="str">
        <f ca="1">IF(B1770="","",IF(ISERROR(MATCH($J1770,[3]SorP!$B$1:$B$6230,0)),"",INDIRECT("'SorP'!$A$"&amp;MATCH($J1770,[3]SorP!$B$1:$B$6230,0))))</f>
        <v/>
      </c>
      <c r="U1770" s="207"/>
      <c r="V1770" s="208" t="e">
        <f>IF(C1770="",NA(),IF(OR(C1770="Smelter not listed",C1770="Smelter not yet identified"),MATCH($B1770&amp;$D1770,'[3]Smelter Look-up'!$J:$J,0),MATCH($B1770&amp;$C1770,'[3]Smelter Look-up'!$J:$J,0)))</f>
        <v>#N/A</v>
      </c>
      <c r="X1770" s="83">
        <f t="shared" si="82"/>
        <v>0</v>
      </c>
      <c r="AB1770" s="84" t="str">
        <f t="shared" si="83"/>
        <v/>
      </c>
    </row>
    <row r="1771" spans="1:28" s="83" customFormat="1" ht="20.25" customHeight="1">
      <c r="A1771" s="206"/>
      <c r="B1771" s="198" t="s">
        <v>236</v>
      </c>
      <c r="C1771" s="199" t="s">
        <v>236</v>
      </c>
      <c r="D1771" s="200"/>
      <c r="E1771" s="198" t="s">
        <v>236</v>
      </c>
      <c r="F1771" s="198" t="s">
        <v>236</v>
      </c>
      <c r="G1771" s="198" t="s">
        <v>236</v>
      </c>
      <c r="H1771" s="201" t="s">
        <v>236</v>
      </c>
      <c r="I1771" s="202" t="s">
        <v>236</v>
      </c>
      <c r="J1771" s="202" t="s">
        <v>236</v>
      </c>
      <c r="K1771" s="203"/>
      <c r="L1771" s="203"/>
      <c r="M1771" s="203"/>
      <c r="N1771" s="203"/>
      <c r="O1771" s="203"/>
      <c r="P1771" s="204"/>
      <c r="Q1771" s="205"/>
      <c r="R1771" s="198" t="s">
        <v>236</v>
      </c>
      <c r="S1771" s="206" t="str">
        <f t="shared" ca="1" si="84"/>
        <v/>
      </c>
      <c r="T1771" s="206" t="str">
        <f ca="1">IF(B1771="","",IF(ISERROR(MATCH($J1771,[3]SorP!$B$1:$B$6230,0)),"",INDIRECT("'SorP'!$A$"&amp;MATCH($J1771,[3]SorP!$B$1:$B$6230,0))))</f>
        <v/>
      </c>
      <c r="U1771" s="207"/>
      <c r="V1771" s="208" t="e">
        <f>IF(C1771="",NA(),IF(OR(C1771="Smelter not listed",C1771="Smelter not yet identified"),MATCH($B1771&amp;$D1771,'[3]Smelter Look-up'!$J:$J,0),MATCH($B1771&amp;$C1771,'[3]Smelter Look-up'!$J:$J,0)))</f>
        <v>#N/A</v>
      </c>
      <c r="X1771" s="83">
        <f t="shared" si="82"/>
        <v>0</v>
      </c>
      <c r="AB1771" s="84" t="str">
        <f t="shared" si="83"/>
        <v/>
      </c>
    </row>
    <row r="1772" spans="1:28" s="83" customFormat="1" ht="20.25" customHeight="1">
      <c r="A1772" s="206"/>
      <c r="B1772" s="198" t="s">
        <v>236</v>
      </c>
      <c r="C1772" s="199" t="s">
        <v>236</v>
      </c>
      <c r="D1772" s="200"/>
      <c r="E1772" s="198" t="s">
        <v>236</v>
      </c>
      <c r="F1772" s="198" t="s">
        <v>236</v>
      </c>
      <c r="G1772" s="198" t="s">
        <v>236</v>
      </c>
      <c r="H1772" s="201" t="s">
        <v>236</v>
      </c>
      <c r="I1772" s="202" t="s">
        <v>236</v>
      </c>
      <c r="J1772" s="202" t="s">
        <v>236</v>
      </c>
      <c r="K1772" s="203"/>
      <c r="L1772" s="203"/>
      <c r="M1772" s="203"/>
      <c r="N1772" s="203"/>
      <c r="O1772" s="203"/>
      <c r="P1772" s="204"/>
      <c r="Q1772" s="205"/>
      <c r="R1772" s="198" t="s">
        <v>236</v>
      </c>
      <c r="S1772" s="206" t="str">
        <f t="shared" ca="1" si="84"/>
        <v/>
      </c>
      <c r="T1772" s="206" t="str">
        <f ca="1">IF(B1772="","",IF(ISERROR(MATCH($J1772,[3]SorP!$B$1:$B$6230,0)),"",INDIRECT("'SorP'!$A$"&amp;MATCH($J1772,[3]SorP!$B$1:$B$6230,0))))</f>
        <v/>
      </c>
      <c r="U1772" s="207"/>
      <c r="V1772" s="208" t="e">
        <f>IF(C1772="",NA(),IF(OR(C1772="Smelter not listed",C1772="Smelter not yet identified"),MATCH($B1772&amp;$D1772,'[3]Smelter Look-up'!$J:$J,0),MATCH($B1772&amp;$C1772,'[3]Smelter Look-up'!$J:$J,0)))</f>
        <v>#N/A</v>
      </c>
      <c r="X1772" s="83">
        <f t="shared" si="82"/>
        <v>0</v>
      </c>
      <c r="AB1772" s="84" t="str">
        <f t="shared" si="83"/>
        <v/>
      </c>
    </row>
    <row r="1773" spans="1:28" s="83" customFormat="1" ht="20.25" customHeight="1">
      <c r="A1773" s="206"/>
      <c r="B1773" s="198" t="s">
        <v>236</v>
      </c>
      <c r="C1773" s="199" t="s">
        <v>236</v>
      </c>
      <c r="D1773" s="200"/>
      <c r="E1773" s="198" t="s">
        <v>236</v>
      </c>
      <c r="F1773" s="198" t="s">
        <v>236</v>
      </c>
      <c r="G1773" s="198" t="s">
        <v>236</v>
      </c>
      <c r="H1773" s="201" t="s">
        <v>236</v>
      </c>
      <c r="I1773" s="202" t="s">
        <v>236</v>
      </c>
      <c r="J1773" s="202" t="s">
        <v>236</v>
      </c>
      <c r="K1773" s="203"/>
      <c r="L1773" s="203"/>
      <c r="M1773" s="203"/>
      <c r="N1773" s="203"/>
      <c r="O1773" s="203"/>
      <c r="P1773" s="204"/>
      <c r="Q1773" s="205"/>
      <c r="R1773" s="198" t="s">
        <v>236</v>
      </c>
      <c r="S1773" s="206" t="str">
        <f t="shared" ca="1" si="84"/>
        <v/>
      </c>
      <c r="T1773" s="206" t="str">
        <f ca="1">IF(B1773="","",IF(ISERROR(MATCH($J1773,[3]SorP!$B$1:$B$6230,0)),"",INDIRECT("'SorP'!$A$"&amp;MATCH($J1773,[3]SorP!$B$1:$B$6230,0))))</f>
        <v/>
      </c>
      <c r="U1773" s="207"/>
      <c r="V1773" s="208" t="e">
        <f>IF(C1773="",NA(),IF(OR(C1773="Smelter not listed",C1773="Smelter not yet identified"),MATCH($B1773&amp;$D1773,'[3]Smelter Look-up'!$J:$J,0),MATCH($B1773&amp;$C1773,'[3]Smelter Look-up'!$J:$J,0)))</f>
        <v>#N/A</v>
      </c>
      <c r="X1773" s="83">
        <f t="shared" si="82"/>
        <v>0</v>
      </c>
      <c r="AB1773" s="84" t="str">
        <f t="shared" si="83"/>
        <v/>
      </c>
    </row>
    <row r="1774" spans="1:28" s="83" customFormat="1" ht="20.25" customHeight="1">
      <c r="A1774" s="206"/>
      <c r="B1774" s="198" t="s">
        <v>236</v>
      </c>
      <c r="C1774" s="199" t="s">
        <v>236</v>
      </c>
      <c r="D1774" s="200"/>
      <c r="E1774" s="198" t="s">
        <v>236</v>
      </c>
      <c r="F1774" s="198" t="s">
        <v>236</v>
      </c>
      <c r="G1774" s="198" t="s">
        <v>236</v>
      </c>
      <c r="H1774" s="201" t="s">
        <v>236</v>
      </c>
      <c r="I1774" s="202" t="s">
        <v>236</v>
      </c>
      <c r="J1774" s="202" t="s">
        <v>236</v>
      </c>
      <c r="K1774" s="203"/>
      <c r="L1774" s="203"/>
      <c r="M1774" s="203"/>
      <c r="N1774" s="203"/>
      <c r="O1774" s="203"/>
      <c r="P1774" s="204"/>
      <c r="Q1774" s="205"/>
      <c r="R1774" s="198" t="s">
        <v>236</v>
      </c>
      <c r="S1774" s="206" t="str">
        <f t="shared" ca="1" si="84"/>
        <v/>
      </c>
      <c r="T1774" s="206" t="str">
        <f ca="1">IF(B1774="","",IF(ISERROR(MATCH($J1774,[3]SorP!$B$1:$B$6230,0)),"",INDIRECT("'SorP'!$A$"&amp;MATCH($J1774,[3]SorP!$B$1:$B$6230,0))))</f>
        <v/>
      </c>
      <c r="U1774" s="207"/>
      <c r="V1774" s="208" t="e">
        <f>IF(C1774="",NA(),IF(OR(C1774="Smelter not listed",C1774="Smelter not yet identified"),MATCH($B1774&amp;$D1774,'[3]Smelter Look-up'!$J:$J,0),MATCH($B1774&amp;$C1774,'[3]Smelter Look-up'!$J:$J,0)))</f>
        <v>#N/A</v>
      </c>
      <c r="X1774" s="83">
        <f t="shared" si="82"/>
        <v>0</v>
      </c>
      <c r="AB1774" s="84" t="str">
        <f t="shared" si="83"/>
        <v/>
      </c>
    </row>
    <row r="1775" spans="1:28" s="83" customFormat="1" ht="20.25" customHeight="1">
      <c r="A1775" s="206"/>
      <c r="B1775" s="198" t="s">
        <v>236</v>
      </c>
      <c r="C1775" s="199" t="s">
        <v>236</v>
      </c>
      <c r="D1775" s="200"/>
      <c r="E1775" s="198" t="s">
        <v>236</v>
      </c>
      <c r="F1775" s="198" t="s">
        <v>236</v>
      </c>
      <c r="G1775" s="198" t="s">
        <v>236</v>
      </c>
      <c r="H1775" s="201" t="s">
        <v>236</v>
      </c>
      <c r="I1775" s="202" t="s">
        <v>236</v>
      </c>
      <c r="J1775" s="202" t="s">
        <v>236</v>
      </c>
      <c r="K1775" s="203"/>
      <c r="L1775" s="203"/>
      <c r="M1775" s="203"/>
      <c r="N1775" s="203"/>
      <c r="O1775" s="203"/>
      <c r="P1775" s="204"/>
      <c r="Q1775" s="205"/>
      <c r="R1775" s="198" t="s">
        <v>236</v>
      </c>
      <c r="S1775" s="206" t="str">
        <f t="shared" ca="1" si="84"/>
        <v/>
      </c>
      <c r="T1775" s="206" t="str">
        <f ca="1">IF(B1775="","",IF(ISERROR(MATCH($J1775,[3]SorP!$B$1:$B$6230,0)),"",INDIRECT("'SorP'!$A$"&amp;MATCH($J1775,[3]SorP!$B$1:$B$6230,0))))</f>
        <v/>
      </c>
      <c r="U1775" s="207"/>
      <c r="V1775" s="208" t="e">
        <f>IF(C1775="",NA(),IF(OR(C1775="Smelter not listed",C1775="Smelter not yet identified"),MATCH($B1775&amp;$D1775,'[3]Smelter Look-up'!$J:$J,0),MATCH($B1775&amp;$C1775,'[3]Smelter Look-up'!$J:$J,0)))</f>
        <v>#N/A</v>
      </c>
      <c r="X1775" s="83">
        <f t="shared" si="82"/>
        <v>0</v>
      </c>
      <c r="AB1775" s="84" t="str">
        <f t="shared" si="83"/>
        <v/>
      </c>
    </row>
    <row r="1776" spans="1:28" s="83" customFormat="1" ht="20.25" customHeight="1">
      <c r="A1776" s="206"/>
      <c r="B1776" s="198" t="s">
        <v>236</v>
      </c>
      <c r="C1776" s="199" t="s">
        <v>236</v>
      </c>
      <c r="D1776" s="200"/>
      <c r="E1776" s="198" t="s">
        <v>236</v>
      </c>
      <c r="F1776" s="198" t="s">
        <v>236</v>
      </c>
      <c r="G1776" s="198" t="s">
        <v>236</v>
      </c>
      <c r="H1776" s="201" t="s">
        <v>236</v>
      </c>
      <c r="I1776" s="202" t="s">
        <v>236</v>
      </c>
      <c r="J1776" s="202" t="s">
        <v>236</v>
      </c>
      <c r="K1776" s="203"/>
      <c r="L1776" s="203"/>
      <c r="M1776" s="203"/>
      <c r="N1776" s="203"/>
      <c r="O1776" s="203"/>
      <c r="P1776" s="204"/>
      <c r="Q1776" s="205"/>
      <c r="R1776" s="198" t="s">
        <v>236</v>
      </c>
      <c r="S1776" s="206" t="str">
        <f t="shared" ca="1" si="84"/>
        <v/>
      </c>
      <c r="T1776" s="206" t="str">
        <f ca="1">IF(B1776="","",IF(ISERROR(MATCH($J1776,[3]SorP!$B$1:$B$6230,0)),"",INDIRECT("'SorP'!$A$"&amp;MATCH($J1776,[3]SorP!$B$1:$B$6230,0))))</f>
        <v/>
      </c>
      <c r="U1776" s="207"/>
      <c r="V1776" s="208" t="e">
        <f>IF(C1776="",NA(),IF(OR(C1776="Smelter not listed",C1776="Smelter not yet identified"),MATCH($B1776&amp;$D1776,'[3]Smelter Look-up'!$J:$J,0),MATCH($B1776&amp;$C1776,'[3]Smelter Look-up'!$J:$J,0)))</f>
        <v>#N/A</v>
      </c>
      <c r="X1776" s="83">
        <f t="shared" si="82"/>
        <v>0</v>
      </c>
      <c r="AB1776" s="84" t="str">
        <f t="shared" si="83"/>
        <v/>
      </c>
    </row>
    <row r="1777" spans="1:28" s="83" customFormat="1" ht="20.25" customHeight="1">
      <c r="A1777" s="206"/>
      <c r="B1777" s="198" t="s">
        <v>236</v>
      </c>
      <c r="C1777" s="199" t="s">
        <v>236</v>
      </c>
      <c r="D1777" s="200"/>
      <c r="E1777" s="198" t="s">
        <v>236</v>
      </c>
      <c r="F1777" s="198" t="s">
        <v>236</v>
      </c>
      <c r="G1777" s="198" t="s">
        <v>236</v>
      </c>
      <c r="H1777" s="201" t="s">
        <v>236</v>
      </c>
      <c r="I1777" s="202" t="s">
        <v>236</v>
      </c>
      <c r="J1777" s="202" t="s">
        <v>236</v>
      </c>
      <c r="K1777" s="203"/>
      <c r="L1777" s="203"/>
      <c r="M1777" s="203"/>
      <c r="N1777" s="203"/>
      <c r="O1777" s="203"/>
      <c r="P1777" s="204"/>
      <c r="Q1777" s="205"/>
      <c r="R1777" s="198" t="s">
        <v>236</v>
      </c>
      <c r="S1777" s="206" t="str">
        <f t="shared" ca="1" si="84"/>
        <v/>
      </c>
      <c r="T1777" s="206" t="str">
        <f ca="1">IF(B1777="","",IF(ISERROR(MATCH($J1777,[3]SorP!$B$1:$B$6230,0)),"",INDIRECT("'SorP'!$A$"&amp;MATCH($J1777,[3]SorP!$B$1:$B$6230,0))))</f>
        <v/>
      </c>
      <c r="U1777" s="207"/>
      <c r="V1777" s="208" t="e">
        <f>IF(C1777="",NA(),IF(OR(C1777="Smelter not listed",C1777="Smelter not yet identified"),MATCH($B1777&amp;$D1777,'[3]Smelter Look-up'!$J:$J,0),MATCH($B1777&amp;$C1777,'[3]Smelter Look-up'!$J:$J,0)))</f>
        <v>#N/A</v>
      </c>
      <c r="X1777" s="83">
        <f t="shared" si="82"/>
        <v>0</v>
      </c>
      <c r="AB1777" s="84" t="str">
        <f t="shared" si="83"/>
        <v/>
      </c>
    </row>
    <row r="1778" spans="1:28" s="83" customFormat="1" ht="20.25" customHeight="1">
      <c r="A1778" s="206"/>
      <c r="B1778" s="198" t="s">
        <v>236</v>
      </c>
      <c r="C1778" s="199" t="s">
        <v>236</v>
      </c>
      <c r="D1778" s="200"/>
      <c r="E1778" s="198" t="s">
        <v>236</v>
      </c>
      <c r="F1778" s="198" t="s">
        <v>236</v>
      </c>
      <c r="G1778" s="198" t="s">
        <v>236</v>
      </c>
      <c r="H1778" s="201" t="s">
        <v>236</v>
      </c>
      <c r="I1778" s="202" t="s">
        <v>236</v>
      </c>
      <c r="J1778" s="202" t="s">
        <v>236</v>
      </c>
      <c r="K1778" s="203"/>
      <c r="L1778" s="203"/>
      <c r="M1778" s="203"/>
      <c r="N1778" s="203"/>
      <c r="O1778" s="203"/>
      <c r="P1778" s="204"/>
      <c r="Q1778" s="205"/>
      <c r="R1778" s="198" t="s">
        <v>236</v>
      </c>
      <c r="S1778" s="206" t="str">
        <f t="shared" ca="1" si="84"/>
        <v/>
      </c>
      <c r="T1778" s="206" t="str">
        <f ca="1">IF(B1778="","",IF(ISERROR(MATCH($J1778,[3]SorP!$B$1:$B$6230,0)),"",INDIRECT("'SorP'!$A$"&amp;MATCH($J1778,[3]SorP!$B$1:$B$6230,0))))</f>
        <v/>
      </c>
      <c r="U1778" s="207"/>
      <c r="V1778" s="208" t="e">
        <f>IF(C1778="",NA(),IF(OR(C1778="Smelter not listed",C1778="Smelter not yet identified"),MATCH($B1778&amp;$D1778,'[3]Smelter Look-up'!$J:$J,0),MATCH($B1778&amp;$C1778,'[3]Smelter Look-up'!$J:$J,0)))</f>
        <v>#N/A</v>
      </c>
      <c r="X1778" s="83">
        <f t="shared" si="82"/>
        <v>0</v>
      </c>
      <c r="AB1778" s="84" t="str">
        <f t="shared" si="83"/>
        <v/>
      </c>
    </row>
    <row r="1779" spans="1:28" s="83" customFormat="1" ht="20.25" customHeight="1">
      <c r="A1779" s="206"/>
      <c r="B1779" s="198" t="s">
        <v>236</v>
      </c>
      <c r="C1779" s="199" t="s">
        <v>236</v>
      </c>
      <c r="D1779" s="200"/>
      <c r="E1779" s="198" t="s">
        <v>236</v>
      </c>
      <c r="F1779" s="198" t="s">
        <v>236</v>
      </c>
      <c r="G1779" s="198" t="s">
        <v>236</v>
      </c>
      <c r="H1779" s="201" t="s">
        <v>236</v>
      </c>
      <c r="I1779" s="202" t="s">
        <v>236</v>
      </c>
      <c r="J1779" s="202" t="s">
        <v>236</v>
      </c>
      <c r="K1779" s="203"/>
      <c r="L1779" s="203"/>
      <c r="M1779" s="203"/>
      <c r="N1779" s="203"/>
      <c r="O1779" s="203"/>
      <c r="P1779" s="204"/>
      <c r="Q1779" s="205"/>
      <c r="R1779" s="198" t="s">
        <v>236</v>
      </c>
      <c r="S1779" s="206" t="str">
        <f t="shared" ca="1" si="84"/>
        <v/>
      </c>
      <c r="T1779" s="206" t="str">
        <f ca="1">IF(B1779="","",IF(ISERROR(MATCH($J1779,[3]SorP!$B$1:$B$6230,0)),"",INDIRECT("'SorP'!$A$"&amp;MATCH($J1779,[3]SorP!$B$1:$B$6230,0))))</f>
        <v/>
      </c>
      <c r="U1779" s="207"/>
      <c r="V1779" s="208" t="e">
        <f>IF(C1779="",NA(),IF(OR(C1779="Smelter not listed",C1779="Smelter not yet identified"),MATCH($B1779&amp;$D1779,'[3]Smelter Look-up'!$J:$J,0),MATCH($B1779&amp;$C1779,'[3]Smelter Look-up'!$J:$J,0)))</f>
        <v>#N/A</v>
      </c>
      <c r="X1779" s="83">
        <f t="shared" si="82"/>
        <v>0</v>
      </c>
      <c r="AB1779" s="84" t="str">
        <f t="shared" si="83"/>
        <v/>
      </c>
    </row>
    <row r="1780" spans="1:28" s="83" customFormat="1" ht="20.25" customHeight="1">
      <c r="A1780" s="206"/>
      <c r="B1780" s="198" t="s">
        <v>236</v>
      </c>
      <c r="C1780" s="199" t="s">
        <v>236</v>
      </c>
      <c r="D1780" s="200"/>
      <c r="E1780" s="198" t="s">
        <v>236</v>
      </c>
      <c r="F1780" s="198" t="s">
        <v>236</v>
      </c>
      <c r="G1780" s="198" t="s">
        <v>236</v>
      </c>
      <c r="H1780" s="201" t="s">
        <v>236</v>
      </c>
      <c r="I1780" s="202" t="s">
        <v>236</v>
      </c>
      <c r="J1780" s="202" t="s">
        <v>236</v>
      </c>
      <c r="K1780" s="203"/>
      <c r="L1780" s="203"/>
      <c r="M1780" s="203"/>
      <c r="N1780" s="203"/>
      <c r="O1780" s="203"/>
      <c r="P1780" s="204"/>
      <c r="Q1780" s="205"/>
      <c r="R1780" s="198" t="s">
        <v>236</v>
      </c>
      <c r="S1780" s="206" t="str">
        <f t="shared" ca="1" si="84"/>
        <v/>
      </c>
      <c r="T1780" s="206" t="str">
        <f ca="1">IF(B1780="","",IF(ISERROR(MATCH($J1780,[3]SorP!$B$1:$B$6230,0)),"",INDIRECT("'SorP'!$A$"&amp;MATCH($J1780,[3]SorP!$B$1:$B$6230,0))))</f>
        <v/>
      </c>
      <c r="U1780" s="207"/>
      <c r="V1780" s="208" t="e">
        <f>IF(C1780="",NA(),IF(OR(C1780="Smelter not listed",C1780="Smelter not yet identified"),MATCH($B1780&amp;$D1780,'[3]Smelter Look-up'!$J:$J,0),MATCH($B1780&amp;$C1780,'[3]Smelter Look-up'!$J:$J,0)))</f>
        <v>#N/A</v>
      </c>
      <c r="X1780" s="83">
        <f t="shared" si="82"/>
        <v>0</v>
      </c>
      <c r="AB1780" s="84" t="str">
        <f t="shared" si="83"/>
        <v/>
      </c>
    </row>
    <row r="1781" spans="1:28" s="83" customFormat="1" ht="20.25" customHeight="1">
      <c r="A1781" s="206"/>
      <c r="B1781" s="198" t="s">
        <v>236</v>
      </c>
      <c r="C1781" s="199" t="s">
        <v>236</v>
      </c>
      <c r="D1781" s="200"/>
      <c r="E1781" s="198" t="s">
        <v>236</v>
      </c>
      <c r="F1781" s="198" t="s">
        <v>236</v>
      </c>
      <c r="G1781" s="198" t="s">
        <v>236</v>
      </c>
      <c r="H1781" s="201" t="s">
        <v>236</v>
      </c>
      <c r="I1781" s="202" t="s">
        <v>236</v>
      </c>
      <c r="J1781" s="202" t="s">
        <v>236</v>
      </c>
      <c r="K1781" s="203"/>
      <c r="L1781" s="203"/>
      <c r="M1781" s="203"/>
      <c r="N1781" s="203"/>
      <c r="O1781" s="203"/>
      <c r="P1781" s="204"/>
      <c r="Q1781" s="205"/>
      <c r="R1781" s="198" t="s">
        <v>236</v>
      </c>
      <c r="S1781" s="206" t="str">
        <f t="shared" ca="1" si="84"/>
        <v/>
      </c>
      <c r="T1781" s="206" t="str">
        <f ca="1">IF(B1781="","",IF(ISERROR(MATCH($J1781,[3]SorP!$B$1:$B$6230,0)),"",INDIRECT("'SorP'!$A$"&amp;MATCH($J1781,[3]SorP!$B$1:$B$6230,0))))</f>
        <v/>
      </c>
      <c r="U1781" s="207"/>
      <c r="V1781" s="208" t="e">
        <f>IF(C1781="",NA(),IF(OR(C1781="Smelter not listed",C1781="Smelter not yet identified"),MATCH($B1781&amp;$D1781,'[3]Smelter Look-up'!$J:$J,0),MATCH($B1781&amp;$C1781,'[3]Smelter Look-up'!$J:$J,0)))</f>
        <v>#N/A</v>
      </c>
      <c r="X1781" s="83">
        <f t="shared" si="82"/>
        <v>0</v>
      </c>
      <c r="AB1781" s="84" t="str">
        <f t="shared" si="83"/>
        <v/>
      </c>
    </row>
    <row r="1782" spans="1:28" s="83" customFormat="1" ht="20.25" customHeight="1">
      <c r="A1782" s="206"/>
      <c r="B1782" s="198" t="s">
        <v>236</v>
      </c>
      <c r="C1782" s="199" t="s">
        <v>236</v>
      </c>
      <c r="D1782" s="200"/>
      <c r="E1782" s="198" t="s">
        <v>236</v>
      </c>
      <c r="F1782" s="198" t="s">
        <v>236</v>
      </c>
      <c r="G1782" s="198" t="s">
        <v>236</v>
      </c>
      <c r="H1782" s="201" t="s">
        <v>236</v>
      </c>
      <c r="I1782" s="202" t="s">
        <v>236</v>
      </c>
      <c r="J1782" s="202" t="s">
        <v>236</v>
      </c>
      <c r="K1782" s="203"/>
      <c r="L1782" s="203"/>
      <c r="M1782" s="203"/>
      <c r="N1782" s="203"/>
      <c r="O1782" s="203"/>
      <c r="P1782" s="204"/>
      <c r="Q1782" s="205"/>
      <c r="R1782" s="198" t="s">
        <v>236</v>
      </c>
      <c r="S1782" s="206" t="str">
        <f t="shared" ca="1" si="84"/>
        <v/>
      </c>
      <c r="T1782" s="206" t="str">
        <f ca="1">IF(B1782="","",IF(ISERROR(MATCH($J1782,[3]SorP!$B$1:$B$6230,0)),"",INDIRECT("'SorP'!$A$"&amp;MATCH($J1782,[3]SorP!$B$1:$B$6230,0))))</f>
        <v/>
      </c>
      <c r="U1782" s="207"/>
      <c r="V1782" s="208" t="e">
        <f>IF(C1782="",NA(),IF(OR(C1782="Smelter not listed",C1782="Smelter not yet identified"),MATCH($B1782&amp;$D1782,'[3]Smelter Look-up'!$J:$J,0),MATCH($B1782&amp;$C1782,'[3]Smelter Look-up'!$J:$J,0)))</f>
        <v>#N/A</v>
      </c>
      <c r="X1782" s="83">
        <f t="shared" si="82"/>
        <v>0</v>
      </c>
      <c r="AB1782" s="84" t="str">
        <f t="shared" si="83"/>
        <v/>
      </c>
    </row>
    <row r="1783" spans="1:28" s="83" customFormat="1" ht="20.25" customHeight="1">
      <c r="A1783" s="206"/>
      <c r="B1783" s="198" t="s">
        <v>236</v>
      </c>
      <c r="C1783" s="199" t="s">
        <v>236</v>
      </c>
      <c r="D1783" s="200"/>
      <c r="E1783" s="198" t="s">
        <v>236</v>
      </c>
      <c r="F1783" s="198" t="s">
        <v>236</v>
      </c>
      <c r="G1783" s="198" t="s">
        <v>236</v>
      </c>
      <c r="H1783" s="201" t="s">
        <v>236</v>
      </c>
      <c r="I1783" s="202" t="s">
        <v>236</v>
      </c>
      <c r="J1783" s="202" t="s">
        <v>236</v>
      </c>
      <c r="K1783" s="203"/>
      <c r="L1783" s="203"/>
      <c r="M1783" s="203"/>
      <c r="N1783" s="203"/>
      <c r="O1783" s="203"/>
      <c r="P1783" s="204"/>
      <c r="Q1783" s="205"/>
      <c r="R1783" s="198" t="s">
        <v>236</v>
      </c>
      <c r="S1783" s="206" t="str">
        <f t="shared" ca="1" si="84"/>
        <v/>
      </c>
      <c r="T1783" s="206" t="str">
        <f ca="1">IF(B1783="","",IF(ISERROR(MATCH($J1783,[3]SorP!$B$1:$B$6230,0)),"",INDIRECT("'SorP'!$A$"&amp;MATCH($J1783,[3]SorP!$B$1:$B$6230,0))))</f>
        <v/>
      </c>
      <c r="U1783" s="207"/>
      <c r="V1783" s="208" t="e">
        <f>IF(C1783="",NA(),IF(OR(C1783="Smelter not listed",C1783="Smelter not yet identified"),MATCH($B1783&amp;$D1783,'[3]Smelter Look-up'!$J:$J,0),MATCH($B1783&amp;$C1783,'[3]Smelter Look-up'!$J:$J,0)))</f>
        <v>#N/A</v>
      </c>
      <c r="X1783" s="83">
        <f t="shared" si="82"/>
        <v>0</v>
      </c>
      <c r="AB1783" s="84" t="str">
        <f t="shared" si="83"/>
        <v/>
      </c>
    </row>
    <row r="1784" spans="1:28" s="83" customFormat="1" ht="20.25" customHeight="1">
      <c r="A1784" s="206"/>
      <c r="B1784" s="198" t="s">
        <v>236</v>
      </c>
      <c r="C1784" s="199" t="s">
        <v>236</v>
      </c>
      <c r="D1784" s="200"/>
      <c r="E1784" s="198" t="s">
        <v>236</v>
      </c>
      <c r="F1784" s="198" t="s">
        <v>236</v>
      </c>
      <c r="G1784" s="198" t="s">
        <v>236</v>
      </c>
      <c r="H1784" s="201" t="s">
        <v>236</v>
      </c>
      <c r="I1784" s="202" t="s">
        <v>236</v>
      </c>
      <c r="J1784" s="202" t="s">
        <v>236</v>
      </c>
      <c r="K1784" s="203"/>
      <c r="L1784" s="203"/>
      <c r="M1784" s="203"/>
      <c r="N1784" s="203"/>
      <c r="O1784" s="203"/>
      <c r="P1784" s="204"/>
      <c r="Q1784" s="205"/>
      <c r="R1784" s="198" t="s">
        <v>236</v>
      </c>
      <c r="S1784" s="206" t="str">
        <f t="shared" ca="1" si="84"/>
        <v/>
      </c>
      <c r="T1784" s="206" t="str">
        <f ca="1">IF(B1784="","",IF(ISERROR(MATCH($J1784,[3]SorP!$B$1:$B$6230,0)),"",INDIRECT("'SorP'!$A$"&amp;MATCH($J1784,[3]SorP!$B$1:$B$6230,0))))</f>
        <v/>
      </c>
      <c r="U1784" s="207"/>
      <c r="V1784" s="208" t="e">
        <f>IF(C1784="",NA(),IF(OR(C1784="Smelter not listed",C1784="Smelter not yet identified"),MATCH($B1784&amp;$D1784,'[3]Smelter Look-up'!$J:$J,0),MATCH($B1784&amp;$C1784,'[3]Smelter Look-up'!$J:$J,0)))</f>
        <v>#N/A</v>
      </c>
      <c r="X1784" s="83">
        <f t="shared" si="82"/>
        <v>0</v>
      </c>
      <c r="AB1784" s="84" t="str">
        <f t="shared" si="83"/>
        <v/>
      </c>
    </row>
    <row r="1785" spans="1:28" s="83" customFormat="1" ht="20.25" customHeight="1">
      <c r="A1785" s="206"/>
      <c r="B1785" s="198" t="s">
        <v>236</v>
      </c>
      <c r="C1785" s="199" t="s">
        <v>236</v>
      </c>
      <c r="D1785" s="200"/>
      <c r="E1785" s="198" t="s">
        <v>236</v>
      </c>
      <c r="F1785" s="198" t="s">
        <v>236</v>
      </c>
      <c r="G1785" s="198" t="s">
        <v>236</v>
      </c>
      <c r="H1785" s="201" t="s">
        <v>236</v>
      </c>
      <c r="I1785" s="202" t="s">
        <v>236</v>
      </c>
      <c r="J1785" s="202" t="s">
        <v>236</v>
      </c>
      <c r="K1785" s="203"/>
      <c r="L1785" s="203"/>
      <c r="M1785" s="203"/>
      <c r="N1785" s="203"/>
      <c r="O1785" s="203"/>
      <c r="P1785" s="204"/>
      <c r="Q1785" s="205"/>
      <c r="R1785" s="198" t="s">
        <v>236</v>
      </c>
      <c r="S1785" s="206" t="str">
        <f t="shared" ca="1" si="84"/>
        <v/>
      </c>
      <c r="T1785" s="206" t="str">
        <f ca="1">IF(B1785="","",IF(ISERROR(MATCH($J1785,[3]SorP!$B$1:$B$6230,0)),"",INDIRECT("'SorP'!$A$"&amp;MATCH($J1785,[3]SorP!$B$1:$B$6230,0))))</f>
        <v/>
      </c>
      <c r="U1785" s="207"/>
      <c r="V1785" s="208" t="e">
        <f>IF(C1785="",NA(),IF(OR(C1785="Smelter not listed",C1785="Smelter not yet identified"),MATCH($B1785&amp;$D1785,'[3]Smelter Look-up'!$J:$J,0),MATCH($B1785&amp;$C1785,'[3]Smelter Look-up'!$J:$J,0)))</f>
        <v>#N/A</v>
      </c>
      <c r="X1785" s="83">
        <f t="shared" si="82"/>
        <v>0</v>
      </c>
      <c r="AB1785" s="84" t="str">
        <f t="shared" si="83"/>
        <v/>
      </c>
    </row>
    <row r="1786" spans="1:28" s="83" customFormat="1" ht="20.25" customHeight="1">
      <c r="A1786" s="206"/>
      <c r="B1786" s="198" t="s">
        <v>236</v>
      </c>
      <c r="C1786" s="199" t="s">
        <v>236</v>
      </c>
      <c r="D1786" s="200"/>
      <c r="E1786" s="198" t="s">
        <v>236</v>
      </c>
      <c r="F1786" s="198" t="s">
        <v>236</v>
      </c>
      <c r="G1786" s="198" t="s">
        <v>236</v>
      </c>
      <c r="H1786" s="201" t="s">
        <v>236</v>
      </c>
      <c r="I1786" s="202" t="s">
        <v>236</v>
      </c>
      <c r="J1786" s="202" t="s">
        <v>236</v>
      </c>
      <c r="K1786" s="203"/>
      <c r="L1786" s="203"/>
      <c r="M1786" s="203"/>
      <c r="N1786" s="203"/>
      <c r="O1786" s="203"/>
      <c r="P1786" s="204"/>
      <c r="Q1786" s="205"/>
      <c r="R1786" s="198" t="s">
        <v>236</v>
      </c>
      <c r="S1786" s="206" t="str">
        <f t="shared" ca="1" si="84"/>
        <v/>
      </c>
      <c r="T1786" s="206" t="str">
        <f ca="1">IF(B1786="","",IF(ISERROR(MATCH($J1786,[3]SorP!$B$1:$B$6230,0)),"",INDIRECT("'SorP'!$A$"&amp;MATCH($J1786,[3]SorP!$B$1:$B$6230,0))))</f>
        <v/>
      </c>
      <c r="U1786" s="207"/>
      <c r="V1786" s="208" t="e">
        <f>IF(C1786="",NA(),IF(OR(C1786="Smelter not listed",C1786="Smelter not yet identified"),MATCH($B1786&amp;$D1786,'[3]Smelter Look-up'!$J:$J,0),MATCH($B1786&amp;$C1786,'[3]Smelter Look-up'!$J:$J,0)))</f>
        <v>#N/A</v>
      </c>
      <c r="X1786" s="83">
        <f t="shared" si="82"/>
        <v>0</v>
      </c>
      <c r="AB1786" s="84" t="str">
        <f t="shared" si="83"/>
        <v/>
      </c>
    </row>
    <row r="1787" spans="1:28" s="83" customFormat="1" ht="20.25" customHeight="1">
      <c r="A1787" s="206"/>
      <c r="B1787" s="198" t="s">
        <v>236</v>
      </c>
      <c r="C1787" s="199" t="s">
        <v>236</v>
      </c>
      <c r="D1787" s="200"/>
      <c r="E1787" s="198" t="s">
        <v>236</v>
      </c>
      <c r="F1787" s="198" t="s">
        <v>236</v>
      </c>
      <c r="G1787" s="198" t="s">
        <v>236</v>
      </c>
      <c r="H1787" s="201" t="s">
        <v>236</v>
      </c>
      <c r="I1787" s="202" t="s">
        <v>236</v>
      </c>
      <c r="J1787" s="202" t="s">
        <v>236</v>
      </c>
      <c r="K1787" s="203"/>
      <c r="L1787" s="203"/>
      <c r="M1787" s="203"/>
      <c r="N1787" s="203"/>
      <c r="O1787" s="203"/>
      <c r="P1787" s="204"/>
      <c r="Q1787" s="205"/>
      <c r="R1787" s="198" t="s">
        <v>236</v>
      </c>
      <c r="S1787" s="206" t="str">
        <f t="shared" ca="1" si="84"/>
        <v/>
      </c>
      <c r="T1787" s="206" t="str">
        <f ca="1">IF(B1787="","",IF(ISERROR(MATCH($J1787,[3]SorP!$B$1:$B$6230,0)),"",INDIRECT("'SorP'!$A$"&amp;MATCH($J1787,[3]SorP!$B$1:$B$6230,0))))</f>
        <v/>
      </c>
      <c r="U1787" s="207"/>
      <c r="V1787" s="208" t="e">
        <f>IF(C1787="",NA(),IF(OR(C1787="Smelter not listed",C1787="Smelter not yet identified"),MATCH($B1787&amp;$D1787,'[3]Smelter Look-up'!$J:$J,0),MATCH($B1787&amp;$C1787,'[3]Smelter Look-up'!$J:$J,0)))</f>
        <v>#N/A</v>
      </c>
      <c r="X1787" s="83">
        <f t="shared" si="82"/>
        <v>0</v>
      </c>
      <c r="AB1787" s="84" t="str">
        <f t="shared" si="83"/>
        <v/>
      </c>
    </row>
    <row r="1788" spans="1:28" s="83" customFormat="1" ht="20.25" customHeight="1">
      <c r="A1788" s="206"/>
      <c r="B1788" s="198" t="s">
        <v>236</v>
      </c>
      <c r="C1788" s="199" t="s">
        <v>236</v>
      </c>
      <c r="D1788" s="200"/>
      <c r="E1788" s="198" t="s">
        <v>236</v>
      </c>
      <c r="F1788" s="198" t="s">
        <v>236</v>
      </c>
      <c r="G1788" s="198" t="s">
        <v>236</v>
      </c>
      <c r="H1788" s="201" t="s">
        <v>236</v>
      </c>
      <c r="I1788" s="202" t="s">
        <v>236</v>
      </c>
      <c r="J1788" s="202" t="s">
        <v>236</v>
      </c>
      <c r="K1788" s="203"/>
      <c r="L1788" s="203"/>
      <c r="M1788" s="203"/>
      <c r="N1788" s="203"/>
      <c r="O1788" s="203"/>
      <c r="P1788" s="204"/>
      <c r="Q1788" s="205"/>
      <c r="R1788" s="198" t="s">
        <v>236</v>
      </c>
      <c r="S1788" s="206" t="str">
        <f t="shared" ca="1" si="84"/>
        <v/>
      </c>
      <c r="T1788" s="206" t="str">
        <f ca="1">IF(B1788="","",IF(ISERROR(MATCH($J1788,[3]SorP!$B$1:$B$6230,0)),"",INDIRECT("'SorP'!$A$"&amp;MATCH($J1788,[3]SorP!$B$1:$B$6230,0))))</f>
        <v/>
      </c>
      <c r="U1788" s="207"/>
      <c r="V1788" s="208" t="e">
        <f>IF(C1788="",NA(),IF(OR(C1788="Smelter not listed",C1788="Smelter not yet identified"),MATCH($B1788&amp;$D1788,'[3]Smelter Look-up'!$J:$J,0),MATCH($B1788&amp;$C1788,'[3]Smelter Look-up'!$J:$J,0)))</f>
        <v>#N/A</v>
      </c>
      <c r="X1788" s="83">
        <f t="shared" si="82"/>
        <v>0</v>
      </c>
      <c r="AB1788" s="84" t="str">
        <f t="shared" si="83"/>
        <v/>
      </c>
    </row>
    <row r="1789" spans="1:28" s="83" customFormat="1" ht="20.25" customHeight="1">
      <c r="A1789" s="206"/>
      <c r="B1789" s="198" t="s">
        <v>236</v>
      </c>
      <c r="C1789" s="199" t="s">
        <v>236</v>
      </c>
      <c r="D1789" s="200"/>
      <c r="E1789" s="198" t="s">
        <v>236</v>
      </c>
      <c r="F1789" s="198" t="s">
        <v>236</v>
      </c>
      <c r="G1789" s="198" t="s">
        <v>236</v>
      </c>
      <c r="H1789" s="201" t="s">
        <v>236</v>
      </c>
      <c r="I1789" s="202" t="s">
        <v>236</v>
      </c>
      <c r="J1789" s="202" t="s">
        <v>236</v>
      </c>
      <c r="K1789" s="203"/>
      <c r="L1789" s="203"/>
      <c r="M1789" s="203"/>
      <c r="N1789" s="203"/>
      <c r="O1789" s="203"/>
      <c r="P1789" s="204"/>
      <c r="Q1789" s="205"/>
      <c r="R1789" s="198" t="s">
        <v>236</v>
      </c>
      <c r="S1789" s="206" t="str">
        <f t="shared" ca="1" si="84"/>
        <v/>
      </c>
      <c r="T1789" s="206" t="str">
        <f ca="1">IF(B1789="","",IF(ISERROR(MATCH($J1789,[3]SorP!$B$1:$B$6230,0)),"",INDIRECT("'SorP'!$A$"&amp;MATCH($J1789,[3]SorP!$B$1:$B$6230,0))))</f>
        <v/>
      </c>
      <c r="U1789" s="207"/>
      <c r="V1789" s="208" t="e">
        <f>IF(C1789="",NA(),IF(OR(C1789="Smelter not listed",C1789="Smelter not yet identified"),MATCH($B1789&amp;$D1789,'[3]Smelter Look-up'!$J:$J,0),MATCH($B1789&amp;$C1789,'[3]Smelter Look-up'!$J:$J,0)))</f>
        <v>#N/A</v>
      </c>
      <c r="X1789" s="83">
        <f t="shared" si="82"/>
        <v>0</v>
      </c>
      <c r="AB1789" s="84" t="str">
        <f t="shared" si="83"/>
        <v/>
      </c>
    </row>
    <row r="1790" spans="1:28" s="83" customFormat="1" ht="20.25" customHeight="1">
      <c r="A1790" s="206"/>
      <c r="B1790" s="198" t="s">
        <v>236</v>
      </c>
      <c r="C1790" s="199" t="s">
        <v>236</v>
      </c>
      <c r="D1790" s="200"/>
      <c r="E1790" s="198" t="s">
        <v>236</v>
      </c>
      <c r="F1790" s="198" t="s">
        <v>236</v>
      </c>
      <c r="G1790" s="198" t="s">
        <v>236</v>
      </c>
      <c r="H1790" s="201" t="s">
        <v>236</v>
      </c>
      <c r="I1790" s="202" t="s">
        <v>236</v>
      </c>
      <c r="J1790" s="202" t="s">
        <v>236</v>
      </c>
      <c r="K1790" s="203"/>
      <c r="L1790" s="203"/>
      <c r="M1790" s="203"/>
      <c r="N1790" s="203"/>
      <c r="O1790" s="203"/>
      <c r="P1790" s="204"/>
      <c r="Q1790" s="205"/>
      <c r="R1790" s="198" t="s">
        <v>236</v>
      </c>
      <c r="S1790" s="206" t="str">
        <f t="shared" ca="1" si="84"/>
        <v/>
      </c>
      <c r="T1790" s="206" t="str">
        <f ca="1">IF(B1790="","",IF(ISERROR(MATCH($J1790,[3]SorP!$B$1:$B$6230,0)),"",INDIRECT("'SorP'!$A$"&amp;MATCH($J1790,[3]SorP!$B$1:$B$6230,0))))</f>
        <v/>
      </c>
      <c r="U1790" s="207"/>
      <c r="V1790" s="208" t="e">
        <f>IF(C1790="",NA(),IF(OR(C1790="Smelter not listed",C1790="Smelter not yet identified"),MATCH($B1790&amp;$D1790,'[3]Smelter Look-up'!$J:$J,0),MATCH($B1790&amp;$C1790,'[3]Smelter Look-up'!$J:$J,0)))</f>
        <v>#N/A</v>
      </c>
      <c r="X1790" s="83">
        <f t="shared" si="82"/>
        <v>0</v>
      </c>
      <c r="AB1790" s="84" t="str">
        <f t="shared" si="83"/>
        <v/>
      </c>
    </row>
    <row r="1791" spans="1:28" s="83" customFormat="1" ht="20.25" customHeight="1">
      <c r="A1791" s="206"/>
      <c r="B1791" s="198" t="s">
        <v>236</v>
      </c>
      <c r="C1791" s="199" t="s">
        <v>236</v>
      </c>
      <c r="D1791" s="200"/>
      <c r="E1791" s="198" t="s">
        <v>236</v>
      </c>
      <c r="F1791" s="198" t="s">
        <v>236</v>
      </c>
      <c r="G1791" s="198" t="s">
        <v>236</v>
      </c>
      <c r="H1791" s="201" t="s">
        <v>236</v>
      </c>
      <c r="I1791" s="202" t="s">
        <v>236</v>
      </c>
      <c r="J1791" s="202" t="s">
        <v>236</v>
      </c>
      <c r="K1791" s="203"/>
      <c r="L1791" s="203"/>
      <c r="M1791" s="203"/>
      <c r="N1791" s="203"/>
      <c r="O1791" s="203"/>
      <c r="P1791" s="204"/>
      <c r="Q1791" s="205"/>
      <c r="R1791" s="198" t="s">
        <v>236</v>
      </c>
      <c r="S1791" s="206" t="str">
        <f t="shared" ca="1" si="84"/>
        <v/>
      </c>
      <c r="T1791" s="206" t="str">
        <f ca="1">IF(B1791="","",IF(ISERROR(MATCH($J1791,[3]SorP!$B$1:$B$6230,0)),"",INDIRECT("'SorP'!$A$"&amp;MATCH($J1791,[3]SorP!$B$1:$B$6230,0))))</f>
        <v/>
      </c>
      <c r="U1791" s="207"/>
      <c r="V1791" s="208" t="e">
        <f>IF(C1791="",NA(),IF(OR(C1791="Smelter not listed",C1791="Smelter not yet identified"),MATCH($B1791&amp;$D1791,'[3]Smelter Look-up'!$J:$J,0),MATCH($B1791&amp;$C1791,'[3]Smelter Look-up'!$J:$J,0)))</f>
        <v>#N/A</v>
      </c>
      <c r="X1791" s="83">
        <f t="shared" si="82"/>
        <v>0</v>
      </c>
      <c r="AB1791" s="84" t="str">
        <f t="shared" si="83"/>
        <v/>
      </c>
    </row>
    <row r="1792" spans="1:28" s="83" customFormat="1" ht="20.25" customHeight="1">
      <c r="A1792" s="206"/>
      <c r="B1792" s="198" t="s">
        <v>236</v>
      </c>
      <c r="C1792" s="199" t="s">
        <v>236</v>
      </c>
      <c r="D1792" s="200"/>
      <c r="E1792" s="198" t="s">
        <v>236</v>
      </c>
      <c r="F1792" s="198" t="s">
        <v>236</v>
      </c>
      <c r="G1792" s="198" t="s">
        <v>236</v>
      </c>
      <c r="H1792" s="201" t="s">
        <v>236</v>
      </c>
      <c r="I1792" s="202" t="s">
        <v>236</v>
      </c>
      <c r="J1792" s="202" t="s">
        <v>236</v>
      </c>
      <c r="K1792" s="203"/>
      <c r="L1792" s="203"/>
      <c r="M1792" s="203"/>
      <c r="N1792" s="203"/>
      <c r="O1792" s="203"/>
      <c r="P1792" s="204"/>
      <c r="Q1792" s="205"/>
      <c r="R1792" s="198" t="s">
        <v>236</v>
      </c>
      <c r="S1792" s="206" t="str">
        <f t="shared" ca="1" si="84"/>
        <v/>
      </c>
      <c r="T1792" s="206" t="str">
        <f ca="1">IF(B1792="","",IF(ISERROR(MATCH($J1792,[3]SorP!$B$1:$B$6230,0)),"",INDIRECT("'SorP'!$A$"&amp;MATCH($J1792,[3]SorP!$B$1:$B$6230,0))))</f>
        <v/>
      </c>
      <c r="U1792" s="207"/>
      <c r="V1792" s="208" t="e">
        <f>IF(C1792="",NA(),IF(OR(C1792="Smelter not listed",C1792="Smelter not yet identified"),MATCH($B1792&amp;$D1792,'[3]Smelter Look-up'!$J:$J,0),MATCH($B1792&amp;$C1792,'[3]Smelter Look-up'!$J:$J,0)))</f>
        <v>#N/A</v>
      </c>
      <c r="X1792" s="83">
        <f t="shared" si="82"/>
        <v>0</v>
      </c>
      <c r="AB1792" s="84" t="str">
        <f t="shared" si="83"/>
        <v/>
      </c>
    </row>
    <row r="1793" spans="1:28" s="83" customFormat="1" ht="20.25" customHeight="1">
      <c r="A1793" s="206"/>
      <c r="B1793" s="198" t="s">
        <v>236</v>
      </c>
      <c r="C1793" s="199" t="s">
        <v>236</v>
      </c>
      <c r="D1793" s="200"/>
      <c r="E1793" s="198" t="s">
        <v>236</v>
      </c>
      <c r="F1793" s="198" t="s">
        <v>236</v>
      </c>
      <c r="G1793" s="198" t="s">
        <v>236</v>
      </c>
      <c r="H1793" s="201" t="s">
        <v>236</v>
      </c>
      <c r="I1793" s="202" t="s">
        <v>236</v>
      </c>
      <c r="J1793" s="202" t="s">
        <v>236</v>
      </c>
      <c r="K1793" s="203"/>
      <c r="L1793" s="203"/>
      <c r="M1793" s="203"/>
      <c r="N1793" s="203"/>
      <c r="O1793" s="203"/>
      <c r="P1793" s="204"/>
      <c r="Q1793" s="205"/>
      <c r="R1793" s="198" t="s">
        <v>236</v>
      </c>
      <c r="S1793" s="206" t="str">
        <f t="shared" ca="1" si="84"/>
        <v/>
      </c>
      <c r="T1793" s="206" t="str">
        <f ca="1">IF(B1793="","",IF(ISERROR(MATCH($J1793,[3]SorP!$B$1:$B$6230,0)),"",INDIRECT("'SorP'!$A$"&amp;MATCH($J1793,[3]SorP!$B$1:$B$6230,0))))</f>
        <v/>
      </c>
      <c r="U1793" s="207"/>
      <c r="V1793" s="208" t="e">
        <f>IF(C1793="",NA(),IF(OR(C1793="Smelter not listed",C1793="Smelter not yet identified"),MATCH($B1793&amp;$D1793,'[3]Smelter Look-up'!$J:$J,0),MATCH($B1793&amp;$C1793,'[3]Smelter Look-up'!$J:$J,0)))</f>
        <v>#N/A</v>
      </c>
      <c r="X1793" s="83">
        <f t="shared" si="82"/>
        <v>0</v>
      </c>
      <c r="AB1793" s="84" t="str">
        <f t="shared" si="83"/>
        <v/>
      </c>
    </row>
    <row r="1794" spans="1:28" s="83" customFormat="1" ht="20.25" customHeight="1">
      <c r="A1794" s="206"/>
      <c r="B1794" s="198" t="s">
        <v>236</v>
      </c>
      <c r="C1794" s="199" t="s">
        <v>236</v>
      </c>
      <c r="D1794" s="200"/>
      <c r="E1794" s="198" t="s">
        <v>236</v>
      </c>
      <c r="F1794" s="198" t="s">
        <v>236</v>
      </c>
      <c r="G1794" s="198" t="s">
        <v>236</v>
      </c>
      <c r="H1794" s="201" t="s">
        <v>236</v>
      </c>
      <c r="I1794" s="202" t="s">
        <v>236</v>
      </c>
      <c r="J1794" s="202" t="s">
        <v>236</v>
      </c>
      <c r="K1794" s="203"/>
      <c r="L1794" s="203"/>
      <c r="M1794" s="203"/>
      <c r="N1794" s="203"/>
      <c r="O1794" s="203"/>
      <c r="P1794" s="204"/>
      <c r="Q1794" s="205"/>
      <c r="R1794" s="198" t="s">
        <v>236</v>
      </c>
      <c r="S1794" s="206" t="str">
        <f t="shared" ca="1" si="84"/>
        <v/>
      </c>
      <c r="T1794" s="206" t="str">
        <f ca="1">IF(B1794="","",IF(ISERROR(MATCH($J1794,[3]SorP!$B$1:$B$6230,0)),"",INDIRECT("'SorP'!$A$"&amp;MATCH($J1794,[3]SorP!$B$1:$B$6230,0))))</f>
        <v/>
      </c>
      <c r="U1794" s="207"/>
      <c r="V1794" s="208" t="e">
        <f>IF(C1794="",NA(),IF(OR(C1794="Smelter not listed",C1794="Smelter not yet identified"),MATCH($B1794&amp;$D1794,'[3]Smelter Look-up'!$J:$J,0),MATCH($B1794&amp;$C1794,'[3]Smelter Look-up'!$J:$J,0)))</f>
        <v>#N/A</v>
      </c>
      <c r="X1794" s="83">
        <f t="shared" si="82"/>
        <v>0</v>
      </c>
      <c r="AB1794" s="84" t="str">
        <f t="shared" si="83"/>
        <v/>
      </c>
    </row>
    <row r="1795" spans="1:28" s="83" customFormat="1" ht="20.25" customHeight="1">
      <c r="A1795" s="206"/>
      <c r="B1795" s="198" t="s">
        <v>236</v>
      </c>
      <c r="C1795" s="199" t="s">
        <v>236</v>
      </c>
      <c r="D1795" s="200"/>
      <c r="E1795" s="198" t="s">
        <v>236</v>
      </c>
      <c r="F1795" s="198" t="s">
        <v>236</v>
      </c>
      <c r="G1795" s="198" t="s">
        <v>236</v>
      </c>
      <c r="H1795" s="201" t="s">
        <v>236</v>
      </c>
      <c r="I1795" s="202" t="s">
        <v>236</v>
      </c>
      <c r="J1795" s="202" t="s">
        <v>236</v>
      </c>
      <c r="K1795" s="203"/>
      <c r="L1795" s="203"/>
      <c r="M1795" s="203"/>
      <c r="N1795" s="203"/>
      <c r="O1795" s="203"/>
      <c r="P1795" s="204"/>
      <c r="Q1795" s="205"/>
      <c r="R1795" s="198" t="s">
        <v>236</v>
      </c>
      <c r="S1795" s="206" t="str">
        <f t="shared" ca="1" si="84"/>
        <v/>
      </c>
      <c r="T1795" s="206" t="str">
        <f ca="1">IF(B1795="","",IF(ISERROR(MATCH($J1795,[3]SorP!$B$1:$B$6230,0)),"",INDIRECT("'SorP'!$A$"&amp;MATCH($J1795,[3]SorP!$B$1:$B$6230,0))))</f>
        <v/>
      </c>
      <c r="U1795" s="207"/>
      <c r="V1795" s="208" t="e">
        <f>IF(C1795="",NA(),IF(OR(C1795="Smelter not listed",C1795="Smelter not yet identified"),MATCH($B1795&amp;$D1795,'[3]Smelter Look-up'!$J:$J,0),MATCH($B1795&amp;$C1795,'[3]Smelter Look-up'!$J:$J,0)))</f>
        <v>#N/A</v>
      </c>
      <c r="X1795" s="83">
        <f t="shared" si="82"/>
        <v>0</v>
      </c>
      <c r="AB1795" s="84" t="str">
        <f t="shared" si="83"/>
        <v/>
      </c>
    </row>
    <row r="1796" spans="1:28" s="83" customFormat="1" ht="20.25" customHeight="1">
      <c r="A1796" s="206"/>
      <c r="B1796" s="198" t="s">
        <v>236</v>
      </c>
      <c r="C1796" s="199" t="s">
        <v>236</v>
      </c>
      <c r="D1796" s="200"/>
      <c r="E1796" s="198" t="s">
        <v>236</v>
      </c>
      <c r="F1796" s="198" t="s">
        <v>236</v>
      </c>
      <c r="G1796" s="198" t="s">
        <v>236</v>
      </c>
      <c r="H1796" s="201" t="s">
        <v>236</v>
      </c>
      <c r="I1796" s="202" t="s">
        <v>236</v>
      </c>
      <c r="J1796" s="202" t="s">
        <v>236</v>
      </c>
      <c r="K1796" s="203"/>
      <c r="L1796" s="203"/>
      <c r="M1796" s="203"/>
      <c r="N1796" s="203"/>
      <c r="O1796" s="203"/>
      <c r="P1796" s="204"/>
      <c r="Q1796" s="205"/>
      <c r="R1796" s="198" t="s">
        <v>236</v>
      </c>
      <c r="S1796" s="206" t="str">
        <f t="shared" ca="1" si="84"/>
        <v/>
      </c>
      <c r="T1796" s="206" t="str">
        <f ca="1">IF(B1796="","",IF(ISERROR(MATCH($J1796,[3]SorP!$B$1:$B$6230,0)),"",INDIRECT("'SorP'!$A$"&amp;MATCH($J1796,[3]SorP!$B$1:$B$6230,0))))</f>
        <v/>
      </c>
      <c r="U1796" s="207"/>
      <c r="V1796" s="208" t="e">
        <f>IF(C1796="",NA(),IF(OR(C1796="Smelter not listed",C1796="Smelter not yet identified"),MATCH($B1796&amp;$D1796,'[3]Smelter Look-up'!$J:$J,0),MATCH($B1796&amp;$C1796,'[3]Smelter Look-up'!$J:$J,0)))</f>
        <v>#N/A</v>
      </c>
      <c r="X1796" s="83">
        <f t="shared" si="82"/>
        <v>0</v>
      </c>
      <c r="AB1796" s="84" t="str">
        <f t="shared" si="83"/>
        <v/>
      </c>
    </row>
    <row r="1797" spans="1:28" s="83" customFormat="1" ht="20.25" customHeight="1">
      <c r="A1797" s="206"/>
      <c r="B1797" s="198" t="s">
        <v>236</v>
      </c>
      <c r="C1797" s="199" t="s">
        <v>236</v>
      </c>
      <c r="D1797" s="200"/>
      <c r="E1797" s="198" t="s">
        <v>236</v>
      </c>
      <c r="F1797" s="198" t="s">
        <v>236</v>
      </c>
      <c r="G1797" s="198" t="s">
        <v>236</v>
      </c>
      <c r="H1797" s="201" t="s">
        <v>236</v>
      </c>
      <c r="I1797" s="202" t="s">
        <v>236</v>
      </c>
      <c r="J1797" s="202" t="s">
        <v>236</v>
      </c>
      <c r="K1797" s="203"/>
      <c r="L1797" s="203"/>
      <c r="M1797" s="203"/>
      <c r="N1797" s="203"/>
      <c r="O1797" s="203"/>
      <c r="P1797" s="204"/>
      <c r="Q1797" s="205"/>
      <c r="R1797" s="198" t="s">
        <v>236</v>
      </c>
      <c r="S1797" s="206" t="str">
        <f t="shared" ca="1" si="84"/>
        <v/>
      </c>
      <c r="T1797" s="206" t="str">
        <f ca="1">IF(B1797="","",IF(ISERROR(MATCH($J1797,[3]SorP!$B$1:$B$6230,0)),"",INDIRECT("'SorP'!$A$"&amp;MATCH($J1797,[3]SorP!$B$1:$B$6230,0))))</f>
        <v/>
      </c>
      <c r="U1797" s="207"/>
      <c r="V1797" s="208" t="e">
        <f>IF(C1797="",NA(),IF(OR(C1797="Smelter not listed",C1797="Smelter not yet identified"),MATCH($B1797&amp;$D1797,'[3]Smelter Look-up'!$J:$J,0),MATCH($B1797&amp;$C1797,'[3]Smelter Look-up'!$J:$J,0)))</f>
        <v>#N/A</v>
      </c>
      <c r="X1797" s="83">
        <f t="shared" ref="X1797:X1860" si="85">IF(AND(C1797="Smelter not listed",OR(LEN(D1797)=0,LEN(E1797)=0)),1,0)</f>
        <v>0</v>
      </c>
      <c r="AB1797" s="84" t="str">
        <f t="shared" ref="AB1797:AB1860" si="86">B1797&amp;C1797</f>
        <v/>
      </c>
    </row>
    <row r="1798" spans="1:28" s="83" customFormat="1" ht="20.25" customHeight="1">
      <c r="A1798" s="206"/>
      <c r="B1798" s="198" t="s">
        <v>236</v>
      </c>
      <c r="C1798" s="199" t="s">
        <v>236</v>
      </c>
      <c r="D1798" s="200"/>
      <c r="E1798" s="198" t="s">
        <v>236</v>
      </c>
      <c r="F1798" s="198" t="s">
        <v>236</v>
      </c>
      <c r="G1798" s="198" t="s">
        <v>236</v>
      </c>
      <c r="H1798" s="201" t="s">
        <v>236</v>
      </c>
      <c r="I1798" s="202" t="s">
        <v>236</v>
      </c>
      <c r="J1798" s="202" t="s">
        <v>236</v>
      </c>
      <c r="K1798" s="203"/>
      <c r="L1798" s="203"/>
      <c r="M1798" s="203"/>
      <c r="N1798" s="203"/>
      <c r="O1798" s="203"/>
      <c r="P1798" s="204"/>
      <c r="Q1798" s="205"/>
      <c r="R1798" s="198" t="s">
        <v>236</v>
      </c>
      <c r="S1798" s="206" t="str">
        <f t="shared" ca="1" si="84"/>
        <v/>
      </c>
      <c r="T1798" s="206" t="str">
        <f ca="1">IF(B1798="","",IF(ISERROR(MATCH($J1798,[3]SorP!$B$1:$B$6230,0)),"",INDIRECT("'SorP'!$A$"&amp;MATCH($J1798,[3]SorP!$B$1:$B$6230,0))))</f>
        <v/>
      </c>
      <c r="U1798" s="207"/>
      <c r="V1798" s="208" t="e">
        <f>IF(C1798="",NA(),IF(OR(C1798="Smelter not listed",C1798="Smelter not yet identified"),MATCH($B1798&amp;$D1798,'[3]Smelter Look-up'!$J:$J,0),MATCH($B1798&amp;$C1798,'[3]Smelter Look-up'!$J:$J,0)))</f>
        <v>#N/A</v>
      </c>
      <c r="X1798" s="83">
        <f t="shared" si="85"/>
        <v>0</v>
      </c>
      <c r="AB1798" s="84" t="str">
        <f t="shared" si="86"/>
        <v/>
      </c>
    </row>
    <row r="1799" spans="1:28" s="83" customFormat="1" ht="20.25" customHeight="1">
      <c r="A1799" s="206"/>
      <c r="B1799" s="198" t="s">
        <v>236</v>
      </c>
      <c r="C1799" s="199" t="s">
        <v>236</v>
      </c>
      <c r="D1799" s="200"/>
      <c r="E1799" s="198" t="s">
        <v>236</v>
      </c>
      <c r="F1799" s="198" t="s">
        <v>236</v>
      </c>
      <c r="G1799" s="198" t="s">
        <v>236</v>
      </c>
      <c r="H1799" s="201" t="s">
        <v>236</v>
      </c>
      <c r="I1799" s="202" t="s">
        <v>236</v>
      </c>
      <c r="J1799" s="202" t="s">
        <v>236</v>
      </c>
      <c r="K1799" s="203"/>
      <c r="L1799" s="203"/>
      <c r="M1799" s="203"/>
      <c r="N1799" s="203"/>
      <c r="O1799" s="203"/>
      <c r="P1799" s="204"/>
      <c r="Q1799" s="205"/>
      <c r="R1799" s="198" t="s">
        <v>236</v>
      </c>
      <c r="S1799" s="206" t="str">
        <f t="shared" ca="1" si="84"/>
        <v/>
      </c>
      <c r="T1799" s="206" t="str">
        <f ca="1">IF(B1799="","",IF(ISERROR(MATCH($J1799,[3]SorP!$B$1:$B$6230,0)),"",INDIRECT("'SorP'!$A$"&amp;MATCH($J1799,[3]SorP!$B$1:$B$6230,0))))</f>
        <v/>
      </c>
      <c r="U1799" s="207"/>
      <c r="V1799" s="208" t="e">
        <f>IF(C1799="",NA(),IF(OR(C1799="Smelter not listed",C1799="Smelter not yet identified"),MATCH($B1799&amp;$D1799,'[3]Smelter Look-up'!$J:$J,0),MATCH($B1799&amp;$C1799,'[3]Smelter Look-up'!$J:$J,0)))</f>
        <v>#N/A</v>
      </c>
      <c r="X1799" s="83">
        <f t="shared" si="85"/>
        <v>0</v>
      </c>
      <c r="AB1799" s="84" t="str">
        <f t="shared" si="86"/>
        <v/>
      </c>
    </row>
    <row r="1800" spans="1:28" s="83" customFormat="1" ht="20.25" customHeight="1">
      <c r="A1800" s="206"/>
      <c r="B1800" s="198" t="s">
        <v>236</v>
      </c>
      <c r="C1800" s="199" t="s">
        <v>236</v>
      </c>
      <c r="D1800" s="200"/>
      <c r="E1800" s="198" t="s">
        <v>236</v>
      </c>
      <c r="F1800" s="198" t="s">
        <v>236</v>
      </c>
      <c r="G1800" s="198" t="s">
        <v>236</v>
      </c>
      <c r="H1800" s="201" t="s">
        <v>236</v>
      </c>
      <c r="I1800" s="202" t="s">
        <v>236</v>
      </c>
      <c r="J1800" s="202" t="s">
        <v>236</v>
      </c>
      <c r="K1800" s="203"/>
      <c r="L1800" s="203"/>
      <c r="M1800" s="203"/>
      <c r="N1800" s="203"/>
      <c r="O1800" s="203"/>
      <c r="P1800" s="204"/>
      <c r="Q1800" s="205"/>
      <c r="R1800" s="198" t="s">
        <v>236</v>
      </c>
      <c r="S1800" s="206" t="str">
        <f t="shared" ca="1" si="84"/>
        <v/>
      </c>
      <c r="T1800" s="206" t="str">
        <f ca="1">IF(B1800="","",IF(ISERROR(MATCH($J1800,[3]SorP!$B$1:$B$6230,0)),"",INDIRECT("'SorP'!$A$"&amp;MATCH($J1800,[3]SorP!$B$1:$B$6230,0))))</f>
        <v/>
      </c>
      <c r="U1800" s="207"/>
      <c r="V1800" s="208" t="e">
        <f>IF(C1800="",NA(),IF(OR(C1800="Smelter not listed",C1800="Smelter not yet identified"),MATCH($B1800&amp;$D1800,'[3]Smelter Look-up'!$J:$J,0),MATCH($B1800&amp;$C1800,'[3]Smelter Look-up'!$J:$J,0)))</f>
        <v>#N/A</v>
      </c>
      <c r="X1800" s="83">
        <f t="shared" si="85"/>
        <v>0</v>
      </c>
      <c r="AB1800" s="84" t="str">
        <f t="shared" si="86"/>
        <v/>
      </c>
    </row>
    <row r="1801" spans="1:28" s="83" customFormat="1" ht="20.25" customHeight="1">
      <c r="A1801" s="206"/>
      <c r="B1801" s="198" t="s">
        <v>236</v>
      </c>
      <c r="C1801" s="199" t="s">
        <v>236</v>
      </c>
      <c r="D1801" s="200"/>
      <c r="E1801" s="198" t="s">
        <v>236</v>
      </c>
      <c r="F1801" s="198" t="s">
        <v>236</v>
      </c>
      <c r="G1801" s="198" t="s">
        <v>236</v>
      </c>
      <c r="H1801" s="201" t="s">
        <v>236</v>
      </c>
      <c r="I1801" s="202" t="s">
        <v>236</v>
      </c>
      <c r="J1801" s="202" t="s">
        <v>236</v>
      </c>
      <c r="K1801" s="203"/>
      <c r="L1801" s="203"/>
      <c r="M1801" s="203"/>
      <c r="N1801" s="203"/>
      <c r="O1801" s="203"/>
      <c r="P1801" s="204"/>
      <c r="Q1801" s="205"/>
      <c r="R1801" s="198" t="s">
        <v>236</v>
      </c>
      <c r="S1801" s="206" t="str">
        <f t="shared" ca="1" si="84"/>
        <v/>
      </c>
      <c r="T1801" s="206" t="str">
        <f ca="1">IF(B1801="","",IF(ISERROR(MATCH($J1801,[3]SorP!$B$1:$B$6230,0)),"",INDIRECT("'SorP'!$A$"&amp;MATCH($J1801,[3]SorP!$B$1:$B$6230,0))))</f>
        <v/>
      </c>
      <c r="U1801" s="207"/>
      <c r="V1801" s="208" t="e">
        <f>IF(C1801="",NA(),IF(OR(C1801="Smelter not listed",C1801="Smelter not yet identified"),MATCH($B1801&amp;$D1801,'[3]Smelter Look-up'!$J:$J,0),MATCH($B1801&amp;$C1801,'[3]Smelter Look-up'!$J:$J,0)))</f>
        <v>#N/A</v>
      </c>
      <c r="X1801" s="83">
        <f t="shared" si="85"/>
        <v>0</v>
      </c>
      <c r="AB1801" s="84" t="str">
        <f t="shared" si="86"/>
        <v/>
      </c>
    </row>
    <row r="1802" spans="1:28" s="83" customFormat="1" ht="20.25" customHeight="1">
      <c r="A1802" s="206"/>
      <c r="B1802" s="198" t="s">
        <v>236</v>
      </c>
      <c r="C1802" s="199" t="s">
        <v>236</v>
      </c>
      <c r="D1802" s="200"/>
      <c r="E1802" s="198" t="s">
        <v>236</v>
      </c>
      <c r="F1802" s="198" t="s">
        <v>236</v>
      </c>
      <c r="G1802" s="198" t="s">
        <v>236</v>
      </c>
      <c r="H1802" s="201" t="s">
        <v>236</v>
      </c>
      <c r="I1802" s="202" t="s">
        <v>236</v>
      </c>
      <c r="J1802" s="202" t="s">
        <v>236</v>
      </c>
      <c r="K1802" s="203"/>
      <c r="L1802" s="203"/>
      <c r="M1802" s="203"/>
      <c r="N1802" s="203"/>
      <c r="O1802" s="203"/>
      <c r="P1802" s="204"/>
      <c r="Q1802" s="205"/>
      <c r="R1802" s="198" t="s">
        <v>236</v>
      </c>
      <c r="S1802" s="206" t="str">
        <f t="shared" ca="1" si="84"/>
        <v/>
      </c>
      <c r="T1802" s="206" t="str">
        <f ca="1">IF(B1802="","",IF(ISERROR(MATCH($J1802,[3]SorP!$B$1:$B$6230,0)),"",INDIRECT("'SorP'!$A$"&amp;MATCH($J1802,[3]SorP!$B$1:$B$6230,0))))</f>
        <v/>
      </c>
      <c r="U1802" s="207"/>
      <c r="V1802" s="208" t="e">
        <f>IF(C1802="",NA(),IF(OR(C1802="Smelter not listed",C1802="Smelter not yet identified"),MATCH($B1802&amp;$D1802,'[3]Smelter Look-up'!$J:$J,0),MATCH($B1802&amp;$C1802,'[3]Smelter Look-up'!$J:$J,0)))</f>
        <v>#N/A</v>
      </c>
      <c r="X1802" s="83">
        <f t="shared" si="85"/>
        <v>0</v>
      </c>
      <c r="AB1802" s="84" t="str">
        <f t="shared" si="86"/>
        <v/>
      </c>
    </row>
    <row r="1803" spans="1:28" s="83" customFormat="1" ht="20.25" customHeight="1">
      <c r="A1803" s="206"/>
      <c r="B1803" s="198" t="s">
        <v>236</v>
      </c>
      <c r="C1803" s="199" t="s">
        <v>236</v>
      </c>
      <c r="D1803" s="200"/>
      <c r="E1803" s="198" t="s">
        <v>236</v>
      </c>
      <c r="F1803" s="198" t="s">
        <v>236</v>
      </c>
      <c r="G1803" s="198" t="s">
        <v>236</v>
      </c>
      <c r="H1803" s="201" t="s">
        <v>236</v>
      </c>
      <c r="I1803" s="202" t="s">
        <v>236</v>
      </c>
      <c r="J1803" s="202" t="s">
        <v>236</v>
      </c>
      <c r="K1803" s="203"/>
      <c r="L1803" s="203"/>
      <c r="M1803" s="203"/>
      <c r="N1803" s="203"/>
      <c r="O1803" s="203"/>
      <c r="P1803" s="204"/>
      <c r="Q1803" s="205"/>
      <c r="R1803" s="198" t="s">
        <v>236</v>
      </c>
      <c r="S1803" s="206" t="str">
        <f t="shared" ca="1" si="84"/>
        <v/>
      </c>
      <c r="T1803" s="206" t="str">
        <f ca="1">IF(B1803="","",IF(ISERROR(MATCH($J1803,[3]SorP!$B$1:$B$6230,0)),"",INDIRECT("'SorP'!$A$"&amp;MATCH($J1803,[3]SorP!$B$1:$B$6230,0))))</f>
        <v/>
      </c>
      <c r="U1803" s="207"/>
      <c r="V1803" s="208" t="e">
        <f>IF(C1803="",NA(),IF(OR(C1803="Smelter not listed",C1803="Smelter not yet identified"),MATCH($B1803&amp;$D1803,'[3]Smelter Look-up'!$J:$J,0),MATCH($B1803&amp;$C1803,'[3]Smelter Look-up'!$J:$J,0)))</f>
        <v>#N/A</v>
      </c>
      <c r="X1803" s="83">
        <f t="shared" si="85"/>
        <v>0</v>
      </c>
      <c r="AB1803" s="84" t="str">
        <f t="shared" si="86"/>
        <v/>
      </c>
    </row>
    <row r="1804" spans="1:28" s="83" customFormat="1" ht="20.25" customHeight="1">
      <c r="A1804" s="206"/>
      <c r="B1804" s="198" t="s">
        <v>236</v>
      </c>
      <c r="C1804" s="199" t="s">
        <v>236</v>
      </c>
      <c r="D1804" s="200"/>
      <c r="E1804" s="198" t="s">
        <v>236</v>
      </c>
      <c r="F1804" s="198" t="s">
        <v>236</v>
      </c>
      <c r="G1804" s="198" t="s">
        <v>236</v>
      </c>
      <c r="H1804" s="201" t="s">
        <v>236</v>
      </c>
      <c r="I1804" s="202" t="s">
        <v>236</v>
      </c>
      <c r="J1804" s="202" t="s">
        <v>236</v>
      </c>
      <c r="K1804" s="203"/>
      <c r="L1804" s="203"/>
      <c r="M1804" s="203"/>
      <c r="N1804" s="203"/>
      <c r="O1804" s="203"/>
      <c r="P1804" s="204"/>
      <c r="Q1804" s="205"/>
      <c r="R1804" s="198" t="s">
        <v>236</v>
      </c>
      <c r="S1804" s="206" t="str">
        <f t="shared" ca="1" si="84"/>
        <v/>
      </c>
      <c r="T1804" s="206" t="str">
        <f ca="1">IF(B1804="","",IF(ISERROR(MATCH($J1804,[3]SorP!$B$1:$B$6230,0)),"",INDIRECT("'SorP'!$A$"&amp;MATCH($J1804,[3]SorP!$B$1:$B$6230,0))))</f>
        <v/>
      </c>
      <c r="U1804" s="207"/>
      <c r="V1804" s="208" t="e">
        <f>IF(C1804="",NA(),IF(OR(C1804="Smelter not listed",C1804="Smelter not yet identified"),MATCH($B1804&amp;$D1804,'[3]Smelter Look-up'!$J:$J,0),MATCH($B1804&amp;$C1804,'[3]Smelter Look-up'!$J:$J,0)))</f>
        <v>#N/A</v>
      </c>
      <c r="X1804" s="83">
        <f t="shared" si="85"/>
        <v>0</v>
      </c>
      <c r="AB1804" s="84" t="str">
        <f t="shared" si="86"/>
        <v/>
      </c>
    </row>
    <row r="1805" spans="1:28" s="83" customFormat="1" ht="20.25" customHeight="1">
      <c r="A1805" s="206"/>
      <c r="B1805" s="198" t="s">
        <v>236</v>
      </c>
      <c r="C1805" s="199" t="s">
        <v>236</v>
      </c>
      <c r="D1805" s="200"/>
      <c r="E1805" s="198" t="s">
        <v>236</v>
      </c>
      <c r="F1805" s="198" t="s">
        <v>236</v>
      </c>
      <c r="G1805" s="198" t="s">
        <v>236</v>
      </c>
      <c r="H1805" s="201" t="s">
        <v>236</v>
      </c>
      <c r="I1805" s="202" t="s">
        <v>236</v>
      </c>
      <c r="J1805" s="202" t="s">
        <v>236</v>
      </c>
      <c r="K1805" s="203"/>
      <c r="L1805" s="203"/>
      <c r="M1805" s="203"/>
      <c r="N1805" s="203"/>
      <c r="O1805" s="203"/>
      <c r="P1805" s="204"/>
      <c r="Q1805" s="205"/>
      <c r="R1805" s="198" t="s">
        <v>236</v>
      </c>
      <c r="S1805" s="206" t="str">
        <f t="shared" ca="1" si="84"/>
        <v/>
      </c>
      <c r="T1805" s="206" t="str">
        <f ca="1">IF(B1805="","",IF(ISERROR(MATCH($J1805,[3]SorP!$B$1:$B$6230,0)),"",INDIRECT("'SorP'!$A$"&amp;MATCH($J1805,[3]SorP!$B$1:$B$6230,0))))</f>
        <v/>
      </c>
      <c r="U1805" s="207"/>
      <c r="V1805" s="208" t="e">
        <f>IF(C1805="",NA(),IF(OR(C1805="Smelter not listed",C1805="Smelter not yet identified"),MATCH($B1805&amp;$D1805,'[3]Smelter Look-up'!$J:$J,0),MATCH($B1805&amp;$C1805,'[3]Smelter Look-up'!$J:$J,0)))</f>
        <v>#N/A</v>
      </c>
      <c r="X1805" s="83">
        <f t="shared" si="85"/>
        <v>0</v>
      </c>
      <c r="AB1805" s="84" t="str">
        <f t="shared" si="86"/>
        <v/>
      </c>
    </row>
    <row r="1806" spans="1:28" s="83" customFormat="1" ht="20.25" customHeight="1">
      <c r="A1806" s="206"/>
      <c r="B1806" s="198" t="s">
        <v>236</v>
      </c>
      <c r="C1806" s="199" t="s">
        <v>236</v>
      </c>
      <c r="D1806" s="200"/>
      <c r="E1806" s="198" t="s">
        <v>236</v>
      </c>
      <c r="F1806" s="198" t="s">
        <v>236</v>
      </c>
      <c r="G1806" s="198" t="s">
        <v>236</v>
      </c>
      <c r="H1806" s="201" t="s">
        <v>236</v>
      </c>
      <c r="I1806" s="202" t="s">
        <v>236</v>
      </c>
      <c r="J1806" s="202" t="s">
        <v>236</v>
      </c>
      <c r="K1806" s="203"/>
      <c r="L1806" s="203"/>
      <c r="M1806" s="203"/>
      <c r="N1806" s="203"/>
      <c r="O1806" s="203"/>
      <c r="P1806" s="204"/>
      <c r="Q1806" s="205"/>
      <c r="R1806" s="198" t="s">
        <v>236</v>
      </c>
      <c r="S1806" s="206" t="str">
        <f t="shared" ca="1" si="84"/>
        <v/>
      </c>
      <c r="T1806" s="206" t="str">
        <f ca="1">IF(B1806="","",IF(ISERROR(MATCH($J1806,[3]SorP!$B$1:$B$6230,0)),"",INDIRECT("'SorP'!$A$"&amp;MATCH($J1806,[3]SorP!$B$1:$B$6230,0))))</f>
        <v/>
      </c>
      <c r="U1806" s="207"/>
      <c r="V1806" s="208" t="e">
        <f>IF(C1806="",NA(),IF(OR(C1806="Smelter not listed",C1806="Smelter not yet identified"),MATCH($B1806&amp;$D1806,'[3]Smelter Look-up'!$J:$J,0),MATCH($B1806&amp;$C1806,'[3]Smelter Look-up'!$J:$J,0)))</f>
        <v>#N/A</v>
      </c>
      <c r="X1806" s="83">
        <f t="shared" si="85"/>
        <v>0</v>
      </c>
      <c r="AB1806" s="84" t="str">
        <f t="shared" si="86"/>
        <v/>
      </c>
    </row>
    <row r="1807" spans="1:28" s="83" customFormat="1" ht="20.25" customHeight="1">
      <c r="A1807" s="206"/>
      <c r="B1807" s="198" t="s">
        <v>236</v>
      </c>
      <c r="C1807" s="199" t="s">
        <v>236</v>
      </c>
      <c r="D1807" s="200"/>
      <c r="E1807" s="198" t="s">
        <v>236</v>
      </c>
      <c r="F1807" s="198" t="s">
        <v>236</v>
      </c>
      <c r="G1807" s="198" t="s">
        <v>236</v>
      </c>
      <c r="H1807" s="201" t="s">
        <v>236</v>
      </c>
      <c r="I1807" s="202" t="s">
        <v>236</v>
      </c>
      <c r="J1807" s="202" t="s">
        <v>236</v>
      </c>
      <c r="K1807" s="203"/>
      <c r="L1807" s="203"/>
      <c r="M1807" s="203"/>
      <c r="N1807" s="203"/>
      <c r="O1807" s="203"/>
      <c r="P1807" s="204"/>
      <c r="Q1807" s="205"/>
      <c r="R1807" s="198" t="s">
        <v>236</v>
      </c>
      <c r="S1807" s="206" t="str">
        <f t="shared" ca="1" si="84"/>
        <v/>
      </c>
      <c r="T1807" s="206" t="str">
        <f ca="1">IF(B1807="","",IF(ISERROR(MATCH($J1807,[3]SorP!$B$1:$B$6230,0)),"",INDIRECT("'SorP'!$A$"&amp;MATCH($J1807,[3]SorP!$B$1:$B$6230,0))))</f>
        <v/>
      </c>
      <c r="U1807" s="207"/>
      <c r="V1807" s="208" t="e">
        <f>IF(C1807="",NA(),IF(OR(C1807="Smelter not listed",C1807="Smelter not yet identified"),MATCH($B1807&amp;$D1807,'[3]Smelter Look-up'!$J:$J,0),MATCH($B1807&amp;$C1807,'[3]Smelter Look-up'!$J:$J,0)))</f>
        <v>#N/A</v>
      </c>
      <c r="X1807" s="83">
        <f t="shared" si="85"/>
        <v>0</v>
      </c>
      <c r="AB1807" s="84" t="str">
        <f t="shared" si="86"/>
        <v/>
      </c>
    </row>
    <row r="1808" spans="1:28" s="83" customFormat="1" ht="20.25" customHeight="1">
      <c r="A1808" s="206"/>
      <c r="B1808" s="198" t="s">
        <v>236</v>
      </c>
      <c r="C1808" s="199" t="s">
        <v>236</v>
      </c>
      <c r="D1808" s="200"/>
      <c r="E1808" s="198" t="s">
        <v>236</v>
      </c>
      <c r="F1808" s="198" t="s">
        <v>236</v>
      </c>
      <c r="G1808" s="198" t="s">
        <v>236</v>
      </c>
      <c r="H1808" s="201" t="s">
        <v>236</v>
      </c>
      <c r="I1808" s="202" t="s">
        <v>236</v>
      </c>
      <c r="J1808" s="202" t="s">
        <v>236</v>
      </c>
      <c r="K1808" s="203"/>
      <c r="L1808" s="203"/>
      <c r="M1808" s="203"/>
      <c r="N1808" s="203"/>
      <c r="O1808" s="203"/>
      <c r="P1808" s="204"/>
      <c r="Q1808" s="205"/>
      <c r="R1808" s="198" t="s">
        <v>236</v>
      </c>
      <c r="S1808" s="206" t="str">
        <f t="shared" ca="1" si="84"/>
        <v/>
      </c>
      <c r="T1808" s="206" t="str">
        <f ca="1">IF(B1808="","",IF(ISERROR(MATCH($J1808,[3]SorP!$B$1:$B$6230,0)),"",INDIRECT("'SorP'!$A$"&amp;MATCH($J1808,[3]SorP!$B$1:$B$6230,0))))</f>
        <v/>
      </c>
      <c r="U1808" s="207"/>
      <c r="V1808" s="208" t="e">
        <f>IF(C1808="",NA(),IF(OR(C1808="Smelter not listed",C1808="Smelter not yet identified"),MATCH($B1808&amp;$D1808,'[3]Smelter Look-up'!$J:$J,0),MATCH($B1808&amp;$C1808,'[3]Smelter Look-up'!$J:$J,0)))</f>
        <v>#N/A</v>
      </c>
      <c r="X1808" s="83">
        <f t="shared" si="85"/>
        <v>0</v>
      </c>
      <c r="AB1808" s="84" t="str">
        <f t="shared" si="86"/>
        <v/>
      </c>
    </row>
    <row r="1809" spans="1:28" s="83" customFormat="1" ht="20.25" customHeight="1">
      <c r="A1809" s="206"/>
      <c r="B1809" s="198" t="s">
        <v>236</v>
      </c>
      <c r="C1809" s="199" t="s">
        <v>236</v>
      </c>
      <c r="D1809" s="200"/>
      <c r="E1809" s="198" t="s">
        <v>236</v>
      </c>
      <c r="F1809" s="198" t="s">
        <v>236</v>
      </c>
      <c r="G1809" s="198" t="s">
        <v>236</v>
      </c>
      <c r="H1809" s="201" t="s">
        <v>236</v>
      </c>
      <c r="I1809" s="202" t="s">
        <v>236</v>
      </c>
      <c r="J1809" s="202" t="s">
        <v>236</v>
      </c>
      <c r="K1809" s="203"/>
      <c r="L1809" s="203"/>
      <c r="M1809" s="203"/>
      <c r="N1809" s="203"/>
      <c r="O1809" s="203"/>
      <c r="P1809" s="204"/>
      <c r="Q1809" s="205"/>
      <c r="R1809" s="198" t="s">
        <v>236</v>
      </c>
      <c r="S1809" s="206" t="str">
        <f t="shared" ca="1" si="84"/>
        <v/>
      </c>
      <c r="T1809" s="206" t="str">
        <f ca="1">IF(B1809="","",IF(ISERROR(MATCH($J1809,[3]SorP!$B$1:$B$6230,0)),"",INDIRECT("'SorP'!$A$"&amp;MATCH($J1809,[3]SorP!$B$1:$B$6230,0))))</f>
        <v/>
      </c>
      <c r="U1809" s="207"/>
      <c r="V1809" s="208" t="e">
        <f>IF(C1809="",NA(),IF(OR(C1809="Smelter not listed",C1809="Smelter not yet identified"),MATCH($B1809&amp;$D1809,'[3]Smelter Look-up'!$J:$J,0),MATCH($B1809&amp;$C1809,'[3]Smelter Look-up'!$J:$J,0)))</f>
        <v>#N/A</v>
      </c>
      <c r="X1809" s="83">
        <f t="shared" si="85"/>
        <v>0</v>
      </c>
      <c r="AB1809" s="84" t="str">
        <f t="shared" si="86"/>
        <v/>
      </c>
    </row>
    <row r="1810" spans="1:28" s="83" customFormat="1" ht="20.25" customHeight="1">
      <c r="A1810" s="206"/>
      <c r="B1810" s="198" t="s">
        <v>236</v>
      </c>
      <c r="C1810" s="199" t="s">
        <v>236</v>
      </c>
      <c r="D1810" s="200"/>
      <c r="E1810" s="198" t="s">
        <v>236</v>
      </c>
      <c r="F1810" s="198" t="s">
        <v>236</v>
      </c>
      <c r="G1810" s="198" t="s">
        <v>236</v>
      </c>
      <c r="H1810" s="201" t="s">
        <v>236</v>
      </c>
      <c r="I1810" s="202" t="s">
        <v>236</v>
      </c>
      <c r="J1810" s="202" t="s">
        <v>236</v>
      </c>
      <c r="K1810" s="203"/>
      <c r="L1810" s="203"/>
      <c r="M1810" s="203"/>
      <c r="N1810" s="203"/>
      <c r="O1810" s="203"/>
      <c r="P1810" s="204"/>
      <c r="Q1810" s="205"/>
      <c r="R1810" s="198" t="s">
        <v>236</v>
      </c>
      <c r="S1810" s="206" t="str">
        <f t="shared" ca="1" si="84"/>
        <v/>
      </c>
      <c r="T1810" s="206" t="str">
        <f ca="1">IF(B1810="","",IF(ISERROR(MATCH($J1810,[3]SorP!$B$1:$B$6230,0)),"",INDIRECT("'SorP'!$A$"&amp;MATCH($J1810,[3]SorP!$B$1:$B$6230,0))))</f>
        <v/>
      </c>
      <c r="U1810" s="207"/>
      <c r="V1810" s="208" t="e">
        <f>IF(C1810="",NA(),IF(OR(C1810="Smelter not listed",C1810="Smelter not yet identified"),MATCH($B1810&amp;$D1810,'[3]Smelter Look-up'!$J:$J,0),MATCH($B1810&amp;$C1810,'[3]Smelter Look-up'!$J:$J,0)))</f>
        <v>#N/A</v>
      </c>
      <c r="X1810" s="83">
        <f t="shared" si="85"/>
        <v>0</v>
      </c>
      <c r="AB1810" s="84" t="str">
        <f t="shared" si="86"/>
        <v/>
      </c>
    </row>
    <row r="1811" spans="1:28" s="83" customFormat="1" ht="20.25" customHeight="1">
      <c r="A1811" s="206"/>
      <c r="B1811" s="198" t="s">
        <v>236</v>
      </c>
      <c r="C1811" s="199" t="s">
        <v>236</v>
      </c>
      <c r="D1811" s="200"/>
      <c r="E1811" s="198" t="s">
        <v>236</v>
      </c>
      <c r="F1811" s="198" t="s">
        <v>236</v>
      </c>
      <c r="G1811" s="198" t="s">
        <v>236</v>
      </c>
      <c r="H1811" s="201" t="s">
        <v>236</v>
      </c>
      <c r="I1811" s="202" t="s">
        <v>236</v>
      </c>
      <c r="J1811" s="202" t="s">
        <v>236</v>
      </c>
      <c r="K1811" s="203"/>
      <c r="L1811" s="203"/>
      <c r="M1811" s="203"/>
      <c r="N1811" s="203"/>
      <c r="O1811" s="203"/>
      <c r="P1811" s="204"/>
      <c r="Q1811" s="205"/>
      <c r="R1811" s="198" t="s">
        <v>236</v>
      </c>
      <c r="S1811" s="206" t="str">
        <f t="shared" ca="1" si="84"/>
        <v/>
      </c>
      <c r="T1811" s="206" t="str">
        <f ca="1">IF(B1811="","",IF(ISERROR(MATCH($J1811,[3]SorP!$B$1:$B$6230,0)),"",INDIRECT("'SorP'!$A$"&amp;MATCH($J1811,[3]SorP!$B$1:$B$6230,0))))</f>
        <v/>
      </c>
      <c r="U1811" s="207"/>
      <c r="V1811" s="208" t="e">
        <f>IF(C1811="",NA(),IF(OR(C1811="Smelter not listed",C1811="Smelter not yet identified"),MATCH($B1811&amp;$D1811,'[3]Smelter Look-up'!$J:$J,0),MATCH($B1811&amp;$C1811,'[3]Smelter Look-up'!$J:$J,0)))</f>
        <v>#N/A</v>
      </c>
      <c r="X1811" s="83">
        <f t="shared" si="85"/>
        <v>0</v>
      </c>
      <c r="AB1811" s="84" t="str">
        <f t="shared" si="86"/>
        <v/>
      </c>
    </row>
    <row r="1812" spans="1:28" s="83" customFormat="1" ht="20.25" customHeight="1">
      <c r="A1812" s="206"/>
      <c r="B1812" s="198" t="s">
        <v>236</v>
      </c>
      <c r="C1812" s="199" t="s">
        <v>236</v>
      </c>
      <c r="D1812" s="200"/>
      <c r="E1812" s="198" t="s">
        <v>236</v>
      </c>
      <c r="F1812" s="198" t="s">
        <v>236</v>
      </c>
      <c r="G1812" s="198" t="s">
        <v>236</v>
      </c>
      <c r="H1812" s="201" t="s">
        <v>236</v>
      </c>
      <c r="I1812" s="202" t="s">
        <v>236</v>
      </c>
      <c r="J1812" s="202" t="s">
        <v>236</v>
      </c>
      <c r="K1812" s="203"/>
      <c r="L1812" s="203"/>
      <c r="M1812" s="203"/>
      <c r="N1812" s="203"/>
      <c r="O1812" s="203"/>
      <c r="P1812" s="204"/>
      <c r="Q1812" s="205"/>
      <c r="R1812" s="198" t="s">
        <v>236</v>
      </c>
      <c r="S1812" s="206" t="str">
        <f t="shared" ca="1" si="84"/>
        <v/>
      </c>
      <c r="T1812" s="206" t="str">
        <f ca="1">IF(B1812="","",IF(ISERROR(MATCH($J1812,[3]SorP!$B$1:$B$6230,0)),"",INDIRECT("'SorP'!$A$"&amp;MATCH($J1812,[3]SorP!$B$1:$B$6230,0))))</f>
        <v/>
      </c>
      <c r="U1812" s="207"/>
      <c r="V1812" s="208" t="e">
        <f>IF(C1812="",NA(),IF(OR(C1812="Smelter not listed",C1812="Smelter not yet identified"),MATCH($B1812&amp;$D1812,'[3]Smelter Look-up'!$J:$J,0),MATCH($B1812&amp;$C1812,'[3]Smelter Look-up'!$J:$J,0)))</f>
        <v>#N/A</v>
      </c>
      <c r="X1812" s="83">
        <f t="shared" si="85"/>
        <v>0</v>
      </c>
      <c r="AB1812" s="84" t="str">
        <f t="shared" si="86"/>
        <v/>
      </c>
    </row>
    <row r="1813" spans="1:28" s="83" customFormat="1" ht="20.25" customHeight="1">
      <c r="A1813" s="206"/>
      <c r="B1813" s="198" t="s">
        <v>236</v>
      </c>
      <c r="C1813" s="199" t="s">
        <v>236</v>
      </c>
      <c r="D1813" s="200"/>
      <c r="E1813" s="198" t="s">
        <v>236</v>
      </c>
      <c r="F1813" s="198" t="s">
        <v>236</v>
      </c>
      <c r="G1813" s="198" t="s">
        <v>236</v>
      </c>
      <c r="H1813" s="201" t="s">
        <v>236</v>
      </c>
      <c r="I1813" s="202" t="s">
        <v>236</v>
      </c>
      <c r="J1813" s="202" t="s">
        <v>236</v>
      </c>
      <c r="K1813" s="203"/>
      <c r="L1813" s="203"/>
      <c r="M1813" s="203"/>
      <c r="N1813" s="203"/>
      <c r="O1813" s="203"/>
      <c r="P1813" s="204"/>
      <c r="Q1813" s="205"/>
      <c r="R1813" s="198" t="s">
        <v>236</v>
      </c>
      <c r="S1813" s="206" t="str">
        <f t="shared" ca="1" si="84"/>
        <v/>
      </c>
      <c r="T1813" s="206" t="str">
        <f ca="1">IF(B1813="","",IF(ISERROR(MATCH($J1813,[3]SorP!$B$1:$B$6230,0)),"",INDIRECT("'SorP'!$A$"&amp;MATCH($J1813,[3]SorP!$B$1:$B$6230,0))))</f>
        <v/>
      </c>
      <c r="U1813" s="207"/>
      <c r="V1813" s="208" t="e">
        <f>IF(C1813="",NA(),IF(OR(C1813="Smelter not listed",C1813="Smelter not yet identified"),MATCH($B1813&amp;$D1813,'[3]Smelter Look-up'!$J:$J,0),MATCH($B1813&amp;$C1813,'[3]Smelter Look-up'!$J:$J,0)))</f>
        <v>#N/A</v>
      </c>
      <c r="X1813" s="83">
        <f t="shared" si="85"/>
        <v>0</v>
      </c>
      <c r="AB1813" s="84" t="str">
        <f t="shared" si="86"/>
        <v/>
      </c>
    </row>
    <row r="1814" spans="1:28" s="83" customFormat="1" ht="20.25" customHeight="1">
      <c r="A1814" s="206"/>
      <c r="B1814" s="198" t="s">
        <v>236</v>
      </c>
      <c r="C1814" s="199" t="s">
        <v>236</v>
      </c>
      <c r="D1814" s="200"/>
      <c r="E1814" s="198" t="s">
        <v>236</v>
      </c>
      <c r="F1814" s="198" t="s">
        <v>236</v>
      </c>
      <c r="G1814" s="198" t="s">
        <v>236</v>
      </c>
      <c r="H1814" s="201" t="s">
        <v>236</v>
      </c>
      <c r="I1814" s="202" t="s">
        <v>236</v>
      </c>
      <c r="J1814" s="202" t="s">
        <v>236</v>
      </c>
      <c r="K1814" s="203"/>
      <c r="L1814" s="203"/>
      <c r="M1814" s="203"/>
      <c r="N1814" s="203"/>
      <c r="O1814" s="203"/>
      <c r="P1814" s="204"/>
      <c r="Q1814" s="205"/>
      <c r="R1814" s="198" t="s">
        <v>236</v>
      </c>
      <c r="S1814" s="206" t="str">
        <f t="shared" ca="1" si="84"/>
        <v/>
      </c>
      <c r="T1814" s="206" t="str">
        <f ca="1">IF(B1814="","",IF(ISERROR(MATCH($J1814,[3]SorP!$B$1:$B$6230,0)),"",INDIRECT("'SorP'!$A$"&amp;MATCH($J1814,[3]SorP!$B$1:$B$6230,0))))</f>
        <v/>
      </c>
      <c r="U1814" s="207"/>
      <c r="V1814" s="208" t="e">
        <f>IF(C1814="",NA(),IF(OR(C1814="Smelter not listed",C1814="Smelter not yet identified"),MATCH($B1814&amp;$D1814,'[3]Smelter Look-up'!$J:$J,0),MATCH($B1814&amp;$C1814,'[3]Smelter Look-up'!$J:$J,0)))</f>
        <v>#N/A</v>
      </c>
      <c r="X1814" s="83">
        <f t="shared" si="85"/>
        <v>0</v>
      </c>
      <c r="AB1814" s="84" t="str">
        <f t="shared" si="86"/>
        <v/>
      </c>
    </row>
    <row r="1815" spans="1:28" s="83" customFormat="1" ht="20.25" customHeight="1">
      <c r="A1815" s="206"/>
      <c r="B1815" s="198" t="s">
        <v>236</v>
      </c>
      <c r="C1815" s="199" t="s">
        <v>236</v>
      </c>
      <c r="D1815" s="200"/>
      <c r="E1815" s="198" t="s">
        <v>236</v>
      </c>
      <c r="F1815" s="198" t="s">
        <v>236</v>
      </c>
      <c r="G1815" s="198" t="s">
        <v>236</v>
      </c>
      <c r="H1815" s="201" t="s">
        <v>236</v>
      </c>
      <c r="I1815" s="202" t="s">
        <v>236</v>
      </c>
      <c r="J1815" s="202" t="s">
        <v>236</v>
      </c>
      <c r="K1815" s="203"/>
      <c r="L1815" s="203"/>
      <c r="M1815" s="203"/>
      <c r="N1815" s="203"/>
      <c r="O1815" s="203"/>
      <c r="P1815" s="204"/>
      <c r="Q1815" s="205"/>
      <c r="R1815" s="198" t="s">
        <v>236</v>
      </c>
      <c r="S1815" s="206" t="str">
        <f t="shared" ca="1" si="84"/>
        <v/>
      </c>
      <c r="T1815" s="206" t="str">
        <f ca="1">IF(B1815="","",IF(ISERROR(MATCH($J1815,[3]SorP!$B$1:$B$6230,0)),"",INDIRECT("'SorP'!$A$"&amp;MATCH($J1815,[3]SorP!$B$1:$B$6230,0))))</f>
        <v/>
      </c>
      <c r="U1815" s="207"/>
      <c r="V1815" s="208" t="e">
        <f>IF(C1815="",NA(),IF(OR(C1815="Smelter not listed",C1815="Smelter not yet identified"),MATCH($B1815&amp;$D1815,'[3]Smelter Look-up'!$J:$J,0),MATCH($B1815&amp;$C1815,'[3]Smelter Look-up'!$J:$J,0)))</f>
        <v>#N/A</v>
      </c>
      <c r="X1815" s="83">
        <f t="shared" si="85"/>
        <v>0</v>
      </c>
      <c r="AB1815" s="84" t="str">
        <f t="shared" si="86"/>
        <v/>
      </c>
    </row>
    <row r="1816" spans="1:28" s="83" customFormat="1" ht="20.25" customHeight="1">
      <c r="A1816" s="206"/>
      <c r="B1816" s="198" t="s">
        <v>236</v>
      </c>
      <c r="C1816" s="199" t="s">
        <v>236</v>
      </c>
      <c r="D1816" s="200"/>
      <c r="E1816" s="198" t="s">
        <v>236</v>
      </c>
      <c r="F1816" s="198" t="s">
        <v>236</v>
      </c>
      <c r="G1816" s="198" t="s">
        <v>236</v>
      </c>
      <c r="H1816" s="201" t="s">
        <v>236</v>
      </c>
      <c r="I1816" s="202" t="s">
        <v>236</v>
      </c>
      <c r="J1816" s="202" t="s">
        <v>236</v>
      </c>
      <c r="K1816" s="203"/>
      <c r="L1816" s="203"/>
      <c r="M1816" s="203"/>
      <c r="N1816" s="203"/>
      <c r="O1816" s="203"/>
      <c r="P1816" s="204"/>
      <c r="Q1816" s="205"/>
      <c r="R1816" s="198" t="s">
        <v>236</v>
      </c>
      <c r="S1816" s="206" t="str">
        <f t="shared" ca="1" si="84"/>
        <v/>
      </c>
      <c r="T1816" s="206" t="str">
        <f ca="1">IF(B1816="","",IF(ISERROR(MATCH($J1816,[3]SorP!$B$1:$B$6230,0)),"",INDIRECT("'SorP'!$A$"&amp;MATCH($J1816,[3]SorP!$B$1:$B$6230,0))))</f>
        <v/>
      </c>
      <c r="U1816" s="207"/>
      <c r="V1816" s="208" t="e">
        <f>IF(C1816="",NA(),IF(OR(C1816="Smelter not listed",C1816="Smelter not yet identified"),MATCH($B1816&amp;$D1816,'[3]Smelter Look-up'!$J:$J,0),MATCH($B1816&amp;$C1816,'[3]Smelter Look-up'!$J:$J,0)))</f>
        <v>#N/A</v>
      </c>
      <c r="X1816" s="83">
        <f t="shared" si="85"/>
        <v>0</v>
      </c>
      <c r="AB1816" s="84" t="str">
        <f t="shared" si="86"/>
        <v/>
      </c>
    </row>
    <row r="1817" spans="1:28" s="83" customFormat="1" ht="20.25" customHeight="1">
      <c r="A1817" s="206"/>
      <c r="B1817" s="198" t="s">
        <v>236</v>
      </c>
      <c r="C1817" s="199" t="s">
        <v>236</v>
      </c>
      <c r="D1817" s="200"/>
      <c r="E1817" s="198" t="s">
        <v>236</v>
      </c>
      <c r="F1817" s="198" t="s">
        <v>236</v>
      </c>
      <c r="G1817" s="198" t="s">
        <v>236</v>
      </c>
      <c r="H1817" s="201" t="s">
        <v>236</v>
      </c>
      <c r="I1817" s="202" t="s">
        <v>236</v>
      </c>
      <c r="J1817" s="202" t="s">
        <v>236</v>
      </c>
      <c r="K1817" s="203"/>
      <c r="L1817" s="203"/>
      <c r="M1817" s="203"/>
      <c r="N1817" s="203"/>
      <c r="O1817" s="203"/>
      <c r="P1817" s="204"/>
      <c r="Q1817" s="205"/>
      <c r="R1817" s="198" t="s">
        <v>236</v>
      </c>
      <c r="S1817" s="206" t="str">
        <f t="shared" ca="1" si="84"/>
        <v/>
      </c>
      <c r="T1817" s="206" t="str">
        <f ca="1">IF(B1817="","",IF(ISERROR(MATCH($J1817,[3]SorP!$B$1:$B$6230,0)),"",INDIRECT("'SorP'!$A$"&amp;MATCH($J1817,[3]SorP!$B$1:$B$6230,0))))</f>
        <v/>
      </c>
      <c r="U1817" s="207"/>
      <c r="V1817" s="208" t="e">
        <f>IF(C1817="",NA(),IF(OR(C1817="Smelter not listed",C1817="Smelter not yet identified"),MATCH($B1817&amp;$D1817,'[3]Smelter Look-up'!$J:$J,0),MATCH($B1817&amp;$C1817,'[3]Smelter Look-up'!$J:$J,0)))</f>
        <v>#N/A</v>
      </c>
      <c r="X1817" s="83">
        <f t="shared" si="85"/>
        <v>0</v>
      </c>
      <c r="AB1817" s="84" t="str">
        <f t="shared" si="86"/>
        <v/>
      </c>
    </row>
    <row r="1818" spans="1:28" s="83" customFormat="1" ht="20.25" customHeight="1">
      <c r="A1818" s="206"/>
      <c r="B1818" s="198" t="s">
        <v>236</v>
      </c>
      <c r="C1818" s="199" t="s">
        <v>236</v>
      </c>
      <c r="D1818" s="200"/>
      <c r="E1818" s="198" t="s">
        <v>236</v>
      </c>
      <c r="F1818" s="198" t="s">
        <v>236</v>
      </c>
      <c r="G1818" s="198" t="s">
        <v>236</v>
      </c>
      <c r="H1818" s="201" t="s">
        <v>236</v>
      </c>
      <c r="I1818" s="202" t="s">
        <v>236</v>
      </c>
      <c r="J1818" s="202" t="s">
        <v>236</v>
      </c>
      <c r="K1818" s="203"/>
      <c r="L1818" s="203"/>
      <c r="M1818" s="203"/>
      <c r="N1818" s="203"/>
      <c r="O1818" s="203"/>
      <c r="P1818" s="204"/>
      <c r="Q1818" s="205"/>
      <c r="R1818" s="198" t="s">
        <v>236</v>
      </c>
      <c r="S1818" s="206" t="str">
        <f t="shared" ca="1" si="84"/>
        <v/>
      </c>
      <c r="T1818" s="206" t="str">
        <f ca="1">IF(B1818="","",IF(ISERROR(MATCH($J1818,[3]SorP!$B$1:$B$6230,0)),"",INDIRECT("'SorP'!$A$"&amp;MATCH($J1818,[3]SorP!$B$1:$B$6230,0))))</f>
        <v/>
      </c>
      <c r="U1818" s="207"/>
      <c r="V1818" s="208" t="e">
        <f>IF(C1818="",NA(),IF(OR(C1818="Smelter not listed",C1818="Smelter not yet identified"),MATCH($B1818&amp;$D1818,'[3]Smelter Look-up'!$J:$J,0),MATCH($B1818&amp;$C1818,'[3]Smelter Look-up'!$J:$J,0)))</f>
        <v>#N/A</v>
      </c>
      <c r="X1818" s="83">
        <f t="shared" si="85"/>
        <v>0</v>
      </c>
      <c r="AB1818" s="84" t="str">
        <f t="shared" si="86"/>
        <v/>
      </c>
    </row>
    <row r="1819" spans="1:28" s="83" customFormat="1" ht="20.25" customHeight="1">
      <c r="A1819" s="206"/>
      <c r="B1819" s="198" t="s">
        <v>236</v>
      </c>
      <c r="C1819" s="199" t="s">
        <v>236</v>
      </c>
      <c r="D1819" s="200"/>
      <c r="E1819" s="198" t="s">
        <v>236</v>
      </c>
      <c r="F1819" s="198" t="s">
        <v>236</v>
      </c>
      <c r="G1819" s="198" t="s">
        <v>236</v>
      </c>
      <c r="H1819" s="201" t="s">
        <v>236</v>
      </c>
      <c r="I1819" s="202" t="s">
        <v>236</v>
      </c>
      <c r="J1819" s="202" t="s">
        <v>236</v>
      </c>
      <c r="K1819" s="203"/>
      <c r="L1819" s="203"/>
      <c r="M1819" s="203"/>
      <c r="N1819" s="203"/>
      <c r="O1819" s="203"/>
      <c r="P1819" s="204"/>
      <c r="Q1819" s="205"/>
      <c r="R1819" s="198" t="s">
        <v>236</v>
      </c>
      <c r="S1819" s="206" t="str">
        <f t="shared" ca="1" si="84"/>
        <v/>
      </c>
      <c r="T1819" s="206" t="str">
        <f ca="1">IF(B1819="","",IF(ISERROR(MATCH($J1819,[3]SorP!$B$1:$B$6230,0)),"",INDIRECT("'SorP'!$A$"&amp;MATCH($J1819,[3]SorP!$B$1:$B$6230,0))))</f>
        <v/>
      </c>
      <c r="U1819" s="207"/>
      <c r="V1819" s="208" t="e">
        <f>IF(C1819="",NA(),IF(OR(C1819="Smelter not listed",C1819="Smelter not yet identified"),MATCH($B1819&amp;$D1819,'[3]Smelter Look-up'!$J:$J,0),MATCH($B1819&amp;$C1819,'[3]Smelter Look-up'!$J:$J,0)))</f>
        <v>#N/A</v>
      </c>
      <c r="X1819" s="83">
        <f t="shared" si="85"/>
        <v>0</v>
      </c>
      <c r="AB1819" s="84" t="str">
        <f t="shared" si="86"/>
        <v/>
      </c>
    </row>
    <row r="1820" spans="1:28" s="83" customFormat="1" ht="20.25" customHeight="1">
      <c r="A1820" s="206"/>
      <c r="B1820" s="198" t="s">
        <v>236</v>
      </c>
      <c r="C1820" s="199" t="s">
        <v>236</v>
      </c>
      <c r="D1820" s="200"/>
      <c r="E1820" s="198" t="s">
        <v>236</v>
      </c>
      <c r="F1820" s="198" t="s">
        <v>236</v>
      </c>
      <c r="G1820" s="198" t="s">
        <v>236</v>
      </c>
      <c r="H1820" s="201" t="s">
        <v>236</v>
      </c>
      <c r="I1820" s="202" t="s">
        <v>236</v>
      </c>
      <c r="J1820" s="202" t="s">
        <v>236</v>
      </c>
      <c r="K1820" s="203"/>
      <c r="L1820" s="203"/>
      <c r="M1820" s="203"/>
      <c r="N1820" s="203"/>
      <c r="O1820" s="203"/>
      <c r="P1820" s="204"/>
      <c r="Q1820" s="205"/>
      <c r="R1820" s="198" t="s">
        <v>236</v>
      </c>
      <c r="S1820" s="206" t="str">
        <f t="shared" ca="1" si="84"/>
        <v/>
      </c>
      <c r="T1820" s="206" t="str">
        <f ca="1">IF(B1820="","",IF(ISERROR(MATCH($J1820,[3]SorP!$B$1:$B$6230,0)),"",INDIRECT("'SorP'!$A$"&amp;MATCH($J1820,[3]SorP!$B$1:$B$6230,0))))</f>
        <v/>
      </c>
      <c r="U1820" s="207"/>
      <c r="V1820" s="208" t="e">
        <f>IF(C1820="",NA(),IF(OR(C1820="Smelter not listed",C1820="Smelter not yet identified"),MATCH($B1820&amp;$D1820,'[3]Smelter Look-up'!$J:$J,0),MATCH($B1820&amp;$C1820,'[3]Smelter Look-up'!$J:$J,0)))</f>
        <v>#N/A</v>
      </c>
      <c r="X1820" s="83">
        <f t="shared" si="85"/>
        <v>0</v>
      </c>
      <c r="AB1820" s="84" t="str">
        <f t="shared" si="86"/>
        <v/>
      </c>
    </row>
    <row r="1821" spans="1:28" s="83" customFormat="1" ht="20.25" customHeight="1">
      <c r="A1821" s="206"/>
      <c r="B1821" s="198" t="s">
        <v>236</v>
      </c>
      <c r="C1821" s="199" t="s">
        <v>236</v>
      </c>
      <c r="D1821" s="200"/>
      <c r="E1821" s="198" t="s">
        <v>236</v>
      </c>
      <c r="F1821" s="198" t="s">
        <v>236</v>
      </c>
      <c r="G1821" s="198" t="s">
        <v>236</v>
      </c>
      <c r="H1821" s="201" t="s">
        <v>236</v>
      </c>
      <c r="I1821" s="202" t="s">
        <v>236</v>
      </c>
      <c r="J1821" s="202" t="s">
        <v>236</v>
      </c>
      <c r="K1821" s="203"/>
      <c r="L1821" s="203"/>
      <c r="M1821" s="203"/>
      <c r="N1821" s="203"/>
      <c r="O1821" s="203"/>
      <c r="P1821" s="204"/>
      <c r="Q1821" s="205"/>
      <c r="R1821" s="198" t="s">
        <v>236</v>
      </c>
      <c r="S1821" s="206" t="str">
        <f t="shared" ca="1" si="84"/>
        <v/>
      </c>
      <c r="T1821" s="206" t="str">
        <f ca="1">IF(B1821="","",IF(ISERROR(MATCH($J1821,[3]SorP!$B$1:$B$6230,0)),"",INDIRECT("'SorP'!$A$"&amp;MATCH($J1821,[3]SorP!$B$1:$B$6230,0))))</f>
        <v/>
      </c>
      <c r="U1821" s="207"/>
      <c r="V1821" s="208" t="e">
        <f>IF(C1821="",NA(),IF(OR(C1821="Smelter not listed",C1821="Smelter not yet identified"),MATCH($B1821&amp;$D1821,'[3]Smelter Look-up'!$J:$J,0),MATCH($B1821&amp;$C1821,'[3]Smelter Look-up'!$J:$J,0)))</f>
        <v>#N/A</v>
      </c>
      <c r="X1821" s="83">
        <f t="shared" si="85"/>
        <v>0</v>
      </c>
      <c r="AB1821" s="84" t="str">
        <f t="shared" si="86"/>
        <v/>
      </c>
    </row>
    <row r="1822" spans="1:28" s="83" customFormat="1" ht="20.25" customHeight="1">
      <c r="A1822" s="206"/>
      <c r="B1822" s="198" t="s">
        <v>236</v>
      </c>
      <c r="C1822" s="199" t="s">
        <v>236</v>
      </c>
      <c r="D1822" s="200"/>
      <c r="E1822" s="198" t="s">
        <v>236</v>
      </c>
      <c r="F1822" s="198" t="s">
        <v>236</v>
      </c>
      <c r="G1822" s="198" t="s">
        <v>236</v>
      </c>
      <c r="H1822" s="201" t="s">
        <v>236</v>
      </c>
      <c r="I1822" s="202" t="s">
        <v>236</v>
      </c>
      <c r="J1822" s="202" t="s">
        <v>236</v>
      </c>
      <c r="K1822" s="203"/>
      <c r="L1822" s="203"/>
      <c r="M1822" s="203"/>
      <c r="N1822" s="203"/>
      <c r="O1822" s="203"/>
      <c r="P1822" s="204"/>
      <c r="Q1822" s="205"/>
      <c r="R1822" s="198" t="s">
        <v>236</v>
      </c>
      <c r="S1822" s="206" t="str">
        <f t="shared" ca="1" si="84"/>
        <v/>
      </c>
      <c r="T1822" s="206" t="str">
        <f ca="1">IF(B1822="","",IF(ISERROR(MATCH($J1822,[3]SorP!$B$1:$B$6230,0)),"",INDIRECT("'SorP'!$A$"&amp;MATCH($J1822,[3]SorP!$B$1:$B$6230,0))))</f>
        <v/>
      </c>
      <c r="U1822" s="207"/>
      <c r="V1822" s="208" t="e">
        <f>IF(C1822="",NA(),IF(OR(C1822="Smelter not listed",C1822="Smelter not yet identified"),MATCH($B1822&amp;$D1822,'[3]Smelter Look-up'!$J:$J,0),MATCH($B1822&amp;$C1822,'[3]Smelter Look-up'!$J:$J,0)))</f>
        <v>#N/A</v>
      </c>
      <c r="X1822" s="83">
        <f t="shared" si="85"/>
        <v>0</v>
      </c>
      <c r="AB1822" s="84" t="str">
        <f t="shared" si="86"/>
        <v/>
      </c>
    </row>
    <row r="1823" spans="1:28" s="83" customFormat="1" ht="20.25" customHeight="1">
      <c r="A1823" s="206"/>
      <c r="B1823" s="198" t="s">
        <v>236</v>
      </c>
      <c r="C1823" s="199" t="s">
        <v>236</v>
      </c>
      <c r="D1823" s="200"/>
      <c r="E1823" s="198" t="s">
        <v>236</v>
      </c>
      <c r="F1823" s="198" t="s">
        <v>236</v>
      </c>
      <c r="G1823" s="198" t="s">
        <v>236</v>
      </c>
      <c r="H1823" s="201" t="s">
        <v>236</v>
      </c>
      <c r="I1823" s="202" t="s">
        <v>236</v>
      </c>
      <c r="J1823" s="202" t="s">
        <v>236</v>
      </c>
      <c r="K1823" s="203"/>
      <c r="L1823" s="203"/>
      <c r="M1823" s="203"/>
      <c r="N1823" s="203"/>
      <c r="O1823" s="203"/>
      <c r="P1823" s="204"/>
      <c r="Q1823" s="205"/>
      <c r="R1823" s="198" t="s">
        <v>236</v>
      </c>
      <c r="S1823" s="206" t="str">
        <f t="shared" ca="1" si="84"/>
        <v/>
      </c>
      <c r="T1823" s="206" t="str">
        <f ca="1">IF(B1823="","",IF(ISERROR(MATCH($J1823,[3]SorP!$B$1:$B$6230,0)),"",INDIRECT("'SorP'!$A$"&amp;MATCH($J1823,[3]SorP!$B$1:$B$6230,0))))</f>
        <v/>
      </c>
      <c r="U1823" s="207"/>
      <c r="V1823" s="208" t="e">
        <f>IF(C1823="",NA(),IF(OR(C1823="Smelter not listed",C1823="Smelter not yet identified"),MATCH($B1823&amp;$D1823,'[3]Smelter Look-up'!$J:$J,0),MATCH($B1823&amp;$C1823,'[3]Smelter Look-up'!$J:$J,0)))</f>
        <v>#N/A</v>
      </c>
      <c r="X1823" s="83">
        <f t="shared" si="85"/>
        <v>0</v>
      </c>
      <c r="AB1823" s="84" t="str">
        <f t="shared" si="86"/>
        <v/>
      </c>
    </row>
    <row r="1824" spans="1:28" s="83" customFormat="1" ht="20.25" customHeight="1">
      <c r="A1824" s="206"/>
      <c r="B1824" s="198" t="s">
        <v>236</v>
      </c>
      <c r="C1824" s="199" t="s">
        <v>236</v>
      </c>
      <c r="D1824" s="200"/>
      <c r="E1824" s="198" t="s">
        <v>236</v>
      </c>
      <c r="F1824" s="198" t="s">
        <v>236</v>
      </c>
      <c r="G1824" s="198" t="s">
        <v>236</v>
      </c>
      <c r="H1824" s="201" t="s">
        <v>236</v>
      </c>
      <c r="I1824" s="202" t="s">
        <v>236</v>
      </c>
      <c r="J1824" s="202" t="s">
        <v>236</v>
      </c>
      <c r="K1824" s="203"/>
      <c r="L1824" s="203"/>
      <c r="M1824" s="203"/>
      <c r="N1824" s="203"/>
      <c r="O1824" s="203"/>
      <c r="P1824" s="204"/>
      <c r="Q1824" s="205"/>
      <c r="R1824" s="198" t="s">
        <v>236</v>
      </c>
      <c r="S1824" s="206" t="str">
        <f t="shared" ca="1" si="84"/>
        <v/>
      </c>
      <c r="T1824" s="206" t="str">
        <f ca="1">IF(B1824="","",IF(ISERROR(MATCH($J1824,[3]SorP!$B$1:$B$6230,0)),"",INDIRECT("'SorP'!$A$"&amp;MATCH($J1824,[3]SorP!$B$1:$B$6230,0))))</f>
        <v/>
      </c>
      <c r="U1824" s="207"/>
      <c r="V1824" s="208" t="e">
        <f>IF(C1824="",NA(),IF(OR(C1824="Smelter not listed",C1824="Smelter not yet identified"),MATCH($B1824&amp;$D1824,'[3]Smelter Look-up'!$J:$J,0),MATCH($B1824&amp;$C1824,'[3]Smelter Look-up'!$J:$J,0)))</f>
        <v>#N/A</v>
      </c>
      <c r="X1824" s="83">
        <f t="shared" si="85"/>
        <v>0</v>
      </c>
      <c r="AB1824" s="84" t="str">
        <f t="shared" si="86"/>
        <v/>
      </c>
    </row>
    <row r="1825" spans="1:28" s="83" customFormat="1" ht="20.25" customHeight="1">
      <c r="A1825" s="206"/>
      <c r="B1825" s="198" t="s">
        <v>236</v>
      </c>
      <c r="C1825" s="199" t="s">
        <v>236</v>
      </c>
      <c r="D1825" s="200"/>
      <c r="E1825" s="198" t="s">
        <v>236</v>
      </c>
      <c r="F1825" s="198" t="s">
        <v>236</v>
      </c>
      <c r="G1825" s="198" t="s">
        <v>236</v>
      </c>
      <c r="H1825" s="201" t="s">
        <v>236</v>
      </c>
      <c r="I1825" s="202" t="s">
        <v>236</v>
      </c>
      <c r="J1825" s="202" t="s">
        <v>236</v>
      </c>
      <c r="K1825" s="203"/>
      <c r="L1825" s="203"/>
      <c r="M1825" s="203"/>
      <c r="N1825" s="203"/>
      <c r="O1825" s="203"/>
      <c r="P1825" s="204"/>
      <c r="Q1825" s="205"/>
      <c r="R1825" s="198" t="s">
        <v>236</v>
      </c>
      <c r="S1825" s="206" t="str">
        <f t="shared" ca="1" si="84"/>
        <v/>
      </c>
      <c r="T1825" s="206" t="str">
        <f ca="1">IF(B1825="","",IF(ISERROR(MATCH($J1825,[3]SorP!$B$1:$B$6230,0)),"",INDIRECT("'SorP'!$A$"&amp;MATCH($J1825,[3]SorP!$B$1:$B$6230,0))))</f>
        <v/>
      </c>
      <c r="U1825" s="207"/>
      <c r="V1825" s="208" t="e">
        <f>IF(C1825="",NA(),IF(OR(C1825="Smelter not listed",C1825="Smelter not yet identified"),MATCH($B1825&amp;$D1825,'[3]Smelter Look-up'!$J:$J,0),MATCH($B1825&amp;$C1825,'[3]Smelter Look-up'!$J:$J,0)))</f>
        <v>#N/A</v>
      </c>
      <c r="X1825" s="83">
        <f t="shared" si="85"/>
        <v>0</v>
      </c>
      <c r="AB1825" s="84" t="str">
        <f t="shared" si="86"/>
        <v/>
      </c>
    </row>
    <row r="1826" spans="1:28" s="83" customFormat="1" ht="20.25" customHeight="1">
      <c r="A1826" s="206"/>
      <c r="B1826" s="198" t="s">
        <v>236</v>
      </c>
      <c r="C1826" s="199" t="s">
        <v>236</v>
      </c>
      <c r="D1826" s="200"/>
      <c r="E1826" s="198" t="s">
        <v>236</v>
      </c>
      <c r="F1826" s="198" t="s">
        <v>236</v>
      </c>
      <c r="G1826" s="198" t="s">
        <v>236</v>
      </c>
      <c r="H1826" s="201" t="s">
        <v>236</v>
      </c>
      <c r="I1826" s="202" t="s">
        <v>236</v>
      </c>
      <c r="J1826" s="202" t="s">
        <v>236</v>
      </c>
      <c r="K1826" s="203"/>
      <c r="L1826" s="203"/>
      <c r="M1826" s="203"/>
      <c r="N1826" s="203"/>
      <c r="O1826" s="203"/>
      <c r="P1826" s="204"/>
      <c r="Q1826" s="205"/>
      <c r="R1826" s="198" t="s">
        <v>236</v>
      </c>
      <c r="S1826" s="206" t="str">
        <f t="shared" ca="1" si="84"/>
        <v/>
      </c>
      <c r="T1826" s="206" t="str">
        <f ca="1">IF(B1826="","",IF(ISERROR(MATCH($J1826,[3]SorP!$B$1:$B$6230,0)),"",INDIRECT("'SorP'!$A$"&amp;MATCH($J1826,[3]SorP!$B$1:$B$6230,0))))</f>
        <v/>
      </c>
      <c r="U1826" s="207"/>
      <c r="V1826" s="208" t="e">
        <f>IF(C1826="",NA(),IF(OR(C1826="Smelter not listed",C1826="Smelter not yet identified"),MATCH($B1826&amp;$D1826,'[3]Smelter Look-up'!$J:$J,0),MATCH($B1826&amp;$C1826,'[3]Smelter Look-up'!$J:$J,0)))</f>
        <v>#N/A</v>
      </c>
      <c r="X1826" s="83">
        <f t="shared" si="85"/>
        <v>0</v>
      </c>
      <c r="AB1826" s="84" t="str">
        <f t="shared" si="86"/>
        <v/>
      </c>
    </row>
    <row r="1827" spans="1:28" s="83" customFormat="1" ht="20.25" customHeight="1">
      <c r="A1827" s="206"/>
      <c r="B1827" s="198" t="s">
        <v>236</v>
      </c>
      <c r="C1827" s="199" t="s">
        <v>236</v>
      </c>
      <c r="D1827" s="200"/>
      <c r="E1827" s="198" t="s">
        <v>236</v>
      </c>
      <c r="F1827" s="198" t="s">
        <v>236</v>
      </c>
      <c r="G1827" s="198" t="s">
        <v>236</v>
      </c>
      <c r="H1827" s="201" t="s">
        <v>236</v>
      </c>
      <c r="I1827" s="202" t="s">
        <v>236</v>
      </c>
      <c r="J1827" s="202" t="s">
        <v>236</v>
      </c>
      <c r="K1827" s="203"/>
      <c r="L1827" s="203"/>
      <c r="M1827" s="203"/>
      <c r="N1827" s="203"/>
      <c r="O1827" s="203"/>
      <c r="P1827" s="204"/>
      <c r="Q1827" s="205"/>
      <c r="R1827" s="198" t="s">
        <v>236</v>
      </c>
      <c r="S1827" s="206" t="str">
        <f t="shared" ca="1" si="84"/>
        <v/>
      </c>
      <c r="T1827" s="206" t="str">
        <f ca="1">IF(B1827="","",IF(ISERROR(MATCH($J1827,[3]SorP!$B$1:$B$6230,0)),"",INDIRECT("'SorP'!$A$"&amp;MATCH($J1827,[3]SorP!$B$1:$B$6230,0))))</f>
        <v/>
      </c>
      <c r="U1827" s="207"/>
      <c r="V1827" s="208" t="e">
        <f>IF(C1827="",NA(),IF(OR(C1827="Smelter not listed",C1827="Smelter not yet identified"),MATCH($B1827&amp;$D1827,'[3]Smelter Look-up'!$J:$J,0),MATCH($B1827&amp;$C1827,'[3]Smelter Look-up'!$J:$J,0)))</f>
        <v>#N/A</v>
      </c>
      <c r="X1827" s="83">
        <f t="shared" si="85"/>
        <v>0</v>
      </c>
      <c r="AB1827" s="84" t="str">
        <f t="shared" si="86"/>
        <v/>
      </c>
    </row>
    <row r="1828" spans="1:28" s="83" customFormat="1" ht="20.25" customHeight="1">
      <c r="A1828" s="206"/>
      <c r="B1828" s="198" t="s">
        <v>236</v>
      </c>
      <c r="C1828" s="199" t="s">
        <v>236</v>
      </c>
      <c r="D1828" s="200"/>
      <c r="E1828" s="198" t="s">
        <v>236</v>
      </c>
      <c r="F1828" s="198" t="s">
        <v>236</v>
      </c>
      <c r="G1828" s="198" t="s">
        <v>236</v>
      </c>
      <c r="H1828" s="201" t="s">
        <v>236</v>
      </c>
      <c r="I1828" s="202" t="s">
        <v>236</v>
      </c>
      <c r="J1828" s="202" t="s">
        <v>236</v>
      </c>
      <c r="K1828" s="203"/>
      <c r="L1828" s="203"/>
      <c r="M1828" s="203"/>
      <c r="N1828" s="203"/>
      <c r="O1828" s="203"/>
      <c r="P1828" s="204"/>
      <c r="Q1828" s="205"/>
      <c r="R1828" s="198" t="s">
        <v>236</v>
      </c>
      <c r="S1828" s="206" t="str">
        <f t="shared" ca="1" si="84"/>
        <v/>
      </c>
      <c r="T1828" s="206" t="str">
        <f ca="1">IF(B1828="","",IF(ISERROR(MATCH($J1828,[3]SorP!$B$1:$B$6230,0)),"",INDIRECT("'SorP'!$A$"&amp;MATCH($J1828,[3]SorP!$B$1:$B$6230,0))))</f>
        <v/>
      </c>
      <c r="U1828" s="207"/>
      <c r="V1828" s="208" t="e">
        <f>IF(C1828="",NA(),IF(OR(C1828="Smelter not listed",C1828="Smelter not yet identified"),MATCH($B1828&amp;$D1828,'[3]Smelter Look-up'!$J:$J,0),MATCH($B1828&amp;$C1828,'[3]Smelter Look-up'!$J:$J,0)))</f>
        <v>#N/A</v>
      </c>
      <c r="X1828" s="83">
        <f t="shared" si="85"/>
        <v>0</v>
      </c>
      <c r="AB1828" s="84" t="str">
        <f t="shared" si="86"/>
        <v/>
      </c>
    </row>
    <row r="1829" spans="1:28" s="83" customFormat="1" ht="20.25" customHeight="1">
      <c r="A1829" s="206"/>
      <c r="B1829" s="198" t="s">
        <v>236</v>
      </c>
      <c r="C1829" s="199" t="s">
        <v>236</v>
      </c>
      <c r="D1829" s="200"/>
      <c r="E1829" s="198" t="s">
        <v>236</v>
      </c>
      <c r="F1829" s="198" t="s">
        <v>236</v>
      </c>
      <c r="G1829" s="198" t="s">
        <v>236</v>
      </c>
      <c r="H1829" s="201" t="s">
        <v>236</v>
      </c>
      <c r="I1829" s="202" t="s">
        <v>236</v>
      </c>
      <c r="J1829" s="202" t="s">
        <v>236</v>
      </c>
      <c r="K1829" s="203"/>
      <c r="L1829" s="203"/>
      <c r="M1829" s="203"/>
      <c r="N1829" s="203"/>
      <c r="O1829" s="203"/>
      <c r="P1829" s="204"/>
      <c r="Q1829" s="205"/>
      <c r="R1829" s="198" t="s">
        <v>236</v>
      </c>
      <c r="S1829" s="206" t="str">
        <f t="shared" ca="1" si="84"/>
        <v/>
      </c>
      <c r="T1829" s="206" t="str">
        <f ca="1">IF(B1829="","",IF(ISERROR(MATCH($J1829,[3]SorP!$B$1:$B$6230,0)),"",INDIRECT("'SorP'!$A$"&amp;MATCH($J1829,[3]SorP!$B$1:$B$6230,0))))</f>
        <v/>
      </c>
      <c r="U1829" s="207"/>
      <c r="V1829" s="208" t="e">
        <f>IF(C1829="",NA(),IF(OR(C1829="Smelter not listed",C1829="Smelter not yet identified"),MATCH($B1829&amp;$D1829,'[3]Smelter Look-up'!$J:$J,0),MATCH($B1829&amp;$C1829,'[3]Smelter Look-up'!$J:$J,0)))</f>
        <v>#N/A</v>
      </c>
      <c r="X1829" s="83">
        <f t="shared" si="85"/>
        <v>0</v>
      </c>
      <c r="AB1829" s="84" t="str">
        <f t="shared" si="86"/>
        <v/>
      </c>
    </row>
    <row r="1830" spans="1:28" s="83" customFormat="1" ht="20.25" customHeight="1">
      <c r="A1830" s="206"/>
      <c r="B1830" s="198" t="s">
        <v>236</v>
      </c>
      <c r="C1830" s="199" t="s">
        <v>236</v>
      </c>
      <c r="D1830" s="200"/>
      <c r="E1830" s="198" t="s">
        <v>236</v>
      </c>
      <c r="F1830" s="198" t="s">
        <v>236</v>
      </c>
      <c r="G1830" s="198" t="s">
        <v>236</v>
      </c>
      <c r="H1830" s="201" t="s">
        <v>236</v>
      </c>
      <c r="I1830" s="202" t="s">
        <v>236</v>
      </c>
      <c r="J1830" s="202" t="s">
        <v>236</v>
      </c>
      <c r="K1830" s="203"/>
      <c r="L1830" s="203"/>
      <c r="M1830" s="203"/>
      <c r="N1830" s="203"/>
      <c r="O1830" s="203"/>
      <c r="P1830" s="204"/>
      <c r="Q1830" s="205"/>
      <c r="R1830" s="198" t="s">
        <v>236</v>
      </c>
      <c r="S1830" s="206" t="str">
        <f t="shared" ca="1" si="84"/>
        <v/>
      </c>
      <c r="T1830" s="206" t="str">
        <f ca="1">IF(B1830="","",IF(ISERROR(MATCH($J1830,[3]SorP!$B$1:$B$6230,0)),"",INDIRECT("'SorP'!$A$"&amp;MATCH($J1830,[3]SorP!$B$1:$B$6230,0))))</f>
        <v/>
      </c>
      <c r="U1830" s="207"/>
      <c r="V1830" s="208" t="e">
        <f>IF(C1830="",NA(),IF(OR(C1830="Smelter not listed",C1830="Smelter not yet identified"),MATCH($B1830&amp;$D1830,'[3]Smelter Look-up'!$J:$J,0),MATCH($B1830&amp;$C1830,'[3]Smelter Look-up'!$J:$J,0)))</f>
        <v>#N/A</v>
      </c>
      <c r="X1830" s="83">
        <f t="shared" si="85"/>
        <v>0</v>
      </c>
      <c r="AB1830" s="84" t="str">
        <f t="shared" si="86"/>
        <v/>
      </c>
    </row>
    <row r="1831" spans="1:28" s="83" customFormat="1" ht="20.25" customHeight="1">
      <c r="A1831" s="206"/>
      <c r="B1831" s="198" t="s">
        <v>236</v>
      </c>
      <c r="C1831" s="199" t="s">
        <v>236</v>
      </c>
      <c r="D1831" s="200"/>
      <c r="E1831" s="198" t="s">
        <v>236</v>
      </c>
      <c r="F1831" s="198" t="s">
        <v>236</v>
      </c>
      <c r="G1831" s="198" t="s">
        <v>236</v>
      </c>
      <c r="H1831" s="201" t="s">
        <v>236</v>
      </c>
      <c r="I1831" s="202" t="s">
        <v>236</v>
      </c>
      <c r="J1831" s="202" t="s">
        <v>236</v>
      </c>
      <c r="K1831" s="203"/>
      <c r="L1831" s="203"/>
      <c r="M1831" s="203"/>
      <c r="N1831" s="203"/>
      <c r="O1831" s="203"/>
      <c r="P1831" s="204"/>
      <c r="Q1831" s="205"/>
      <c r="R1831" s="198" t="s">
        <v>236</v>
      </c>
      <c r="S1831" s="206" t="str">
        <f t="shared" ca="1" si="84"/>
        <v/>
      </c>
      <c r="T1831" s="206" t="str">
        <f ca="1">IF(B1831="","",IF(ISERROR(MATCH($J1831,[3]SorP!$B$1:$B$6230,0)),"",INDIRECT("'SorP'!$A$"&amp;MATCH($J1831,[3]SorP!$B$1:$B$6230,0))))</f>
        <v/>
      </c>
      <c r="U1831" s="207"/>
      <c r="V1831" s="208" t="e">
        <f>IF(C1831="",NA(),IF(OR(C1831="Smelter not listed",C1831="Smelter not yet identified"),MATCH($B1831&amp;$D1831,'[3]Smelter Look-up'!$J:$J,0),MATCH($B1831&amp;$C1831,'[3]Smelter Look-up'!$J:$J,0)))</f>
        <v>#N/A</v>
      </c>
      <c r="X1831" s="83">
        <f t="shared" si="85"/>
        <v>0</v>
      </c>
      <c r="AB1831" s="84" t="str">
        <f t="shared" si="86"/>
        <v/>
      </c>
    </row>
    <row r="1832" spans="1:28" s="83" customFormat="1" ht="20.25" customHeight="1">
      <c r="A1832" s="206"/>
      <c r="B1832" s="198" t="s">
        <v>236</v>
      </c>
      <c r="C1832" s="199" t="s">
        <v>236</v>
      </c>
      <c r="D1832" s="200"/>
      <c r="E1832" s="198" t="s">
        <v>236</v>
      </c>
      <c r="F1832" s="198" t="s">
        <v>236</v>
      </c>
      <c r="G1832" s="198" t="s">
        <v>236</v>
      </c>
      <c r="H1832" s="201" t="s">
        <v>236</v>
      </c>
      <c r="I1832" s="202" t="s">
        <v>236</v>
      </c>
      <c r="J1832" s="202" t="s">
        <v>236</v>
      </c>
      <c r="K1832" s="203"/>
      <c r="L1832" s="203"/>
      <c r="M1832" s="203"/>
      <c r="N1832" s="203"/>
      <c r="O1832" s="203"/>
      <c r="P1832" s="204"/>
      <c r="Q1832" s="205"/>
      <c r="R1832" s="198" t="s">
        <v>236</v>
      </c>
      <c r="S1832" s="206" t="str">
        <f t="shared" ref="S1832:S1895" ca="1" si="87">IF(B1832="","",IF(ISERROR(MATCH($E1832,CL,0)),"Unknown",INDIRECT("'C'!$A$"&amp;MATCH($E1832,CL,0)+1)))</f>
        <v/>
      </c>
      <c r="T1832" s="206" t="str">
        <f ca="1">IF(B1832="","",IF(ISERROR(MATCH($J1832,[3]SorP!$B$1:$B$6230,0)),"",INDIRECT("'SorP'!$A$"&amp;MATCH($J1832,[3]SorP!$B$1:$B$6230,0))))</f>
        <v/>
      </c>
      <c r="U1832" s="207"/>
      <c r="V1832" s="208" t="e">
        <f>IF(C1832="",NA(),IF(OR(C1832="Smelter not listed",C1832="Smelter not yet identified"),MATCH($B1832&amp;$D1832,'[3]Smelter Look-up'!$J:$J,0),MATCH($B1832&amp;$C1832,'[3]Smelter Look-up'!$J:$J,0)))</f>
        <v>#N/A</v>
      </c>
      <c r="X1832" s="83">
        <f t="shared" si="85"/>
        <v>0</v>
      </c>
      <c r="AB1832" s="84" t="str">
        <f t="shared" si="86"/>
        <v/>
      </c>
    </row>
    <row r="1833" spans="1:28" s="83" customFormat="1" ht="20.25" customHeight="1">
      <c r="A1833" s="206"/>
      <c r="B1833" s="198" t="s">
        <v>236</v>
      </c>
      <c r="C1833" s="199" t="s">
        <v>236</v>
      </c>
      <c r="D1833" s="200"/>
      <c r="E1833" s="198" t="s">
        <v>236</v>
      </c>
      <c r="F1833" s="198" t="s">
        <v>236</v>
      </c>
      <c r="G1833" s="198" t="s">
        <v>236</v>
      </c>
      <c r="H1833" s="201" t="s">
        <v>236</v>
      </c>
      <c r="I1833" s="202" t="s">
        <v>236</v>
      </c>
      <c r="J1833" s="202" t="s">
        <v>236</v>
      </c>
      <c r="K1833" s="203"/>
      <c r="L1833" s="203"/>
      <c r="M1833" s="203"/>
      <c r="N1833" s="203"/>
      <c r="O1833" s="203"/>
      <c r="P1833" s="204"/>
      <c r="Q1833" s="205"/>
      <c r="R1833" s="198" t="s">
        <v>236</v>
      </c>
      <c r="S1833" s="206" t="str">
        <f t="shared" ca="1" si="87"/>
        <v/>
      </c>
      <c r="T1833" s="206" t="str">
        <f ca="1">IF(B1833="","",IF(ISERROR(MATCH($J1833,[3]SorP!$B$1:$B$6230,0)),"",INDIRECT("'SorP'!$A$"&amp;MATCH($J1833,[3]SorP!$B$1:$B$6230,0))))</f>
        <v/>
      </c>
      <c r="U1833" s="207"/>
      <c r="V1833" s="208" t="e">
        <f>IF(C1833="",NA(),IF(OR(C1833="Smelter not listed",C1833="Smelter not yet identified"),MATCH($B1833&amp;$D1833,'[3]Smelter Look-up'!$J:$J,0),MATCH($B1833&amp;$C1833,'[3]Smelter Look-up'!$J:$J,0)))</f>
        <v>#N/A</v>
      </c>
      <c r="X1833" s="83">
        <f t="shared" si="85"/>
        <v>0</v>
      </c>
      <c r="AB1833" s="84" t="str">
        <f t="shared" si="86"/>
        <v/>
      </c>
    </row>
    <row r="1834" spans="1:28" s="83" customFormat="1" ht="20.25" customHeight="1">
      <c r="A1834" s="206"/>
      <c r="B1834" s="198" t="s">
        <v>236</v>
      </c>
      <c r="C1834" s="199" t="s">
        <v>236</v>
      </c>
      <c r="D1834" s="200"/>
      <c r="E1834" s="198" t="s">
        <v>236</v>
      </c>
      <c r="F1834" s="198" t="s">
        <v>236</v>
      </c>
      <c r="G1834" s="198" t="s">
        <v>236</v>
      </c>
      <c r="H1834" s="201" t="s">
        <v>236</v>
      </c>
      <c r="I1834" s="202" t="s">
        <v>236</v>
      </c>
      <c r="J1834" s="202" t="s">
        <v>236</v>
      </c>
      <c r="K1834" s="203"/>
      <c r="L1834" s="203"/>
      <c r="M1834" s="203"/>
      <c r="N1834" s="203"/>
      <c r="O1834" s="203"/>
      <c r="P1834" s="204"/>
      <c r="Q1834" s="205"/>
      <c r="R1834" s="198" t="s">
        <v>236</v>
      </c>
      <c r="S1834" s="206" t="str">
        <f t="shared" ca="1" si="87"/>
        <v/>
      </c>
      <c r="T1834" s="206" t="str">
        <f ca="1">IF(B1834="","",IF(ISERROR(MATCH($J1834,[3]SorP!$B$1:$B$6230,0)),"",INDIRECT("'SorP'!$A$"&amp;MATCH($J1834,[3]SorP!$B$1:$B$6230,0))))</f>
        <v/>
      </c>
      <c r="U1834" s="207"/>
      <c r="V1834" s="208" t="e">
        <f>IF(C1834="",NA(),IF(OR(C1834="Smelter not listed",C1834="Smelter not yet identified"),MATCH($B1834&amp;$D1834,'[3]Smelter Look-up'!$J:$J,0),MATCH($B1834&amp;$C1834,'[3]Smelter Look-up'!$J:$J,0)))</f>
        <v>#N/A</v>
      </c>
      <c r="X1834" s="83">
        <f t="shared" si="85"/>
        <v>0</v>
      </c>
      <c r="AB1834" s="84" t="str">
        <f t="shared" si="86"/>
        <v/>
      </c>
    </row>
    <row r="1835" spans="1:28" s="83" customFormat="1" ht="20.25" customHeight="1">
      <c r="A1835" s="206"/>
      <c r="B1835" s="198" t="s">
        <v>236</v>
      </c>
      <c r="C1835" s="199" t="s">
        <v>236</v>
      </c>
      <c r="D1835" s="200"/>
      <c r="E1835" s="198" t="s">
        <v>236</v>
      </c>
      <c r="F1835" s="198" t="s">
        <v>236</v>
      </c>
      <c r="G1835" s="198" t="s">
        <v>236</v>
      </c>
      <c r="H1835" s="201" t="s">
        <v>236</v>
      </c>
      <c r="I1835" s="202" t="s">
        <v>236</v>
      </c>
      <c r="J1835" s="202" t="s">
        <v>236</v>
      </c>
      <c r="K1835" s="203"/>
      <c r="L1835" s="203"/>
      <c r="M1835" s="203"/>
      <c r="N1835" s="203"/>
      <c r="O1835" s="203"/>
      <c r="P1835" s="204"/>
      <c r="Q1835" s="205"/>
      <c r="R1835" s="198" t="s">
        <v>236</v>
      </c>
      <c r="S1835" s="206" t="str">
        <f t="shared" ca="1" si="87"/>
        <v/>
      </c>
      <c r="T1835" s="206" t="str">
        <f ca="1">IF(B1835="","",IF(ISERROR(MATCH($J1835,[3]SorP!$B$1:$B$6230,0)),"",INDIRECT("'SorP'!$A$"&amp;MATCH($J1835,[3]SorP!$B$1:$B$6230,0))))</f>
        <v/>
      </c>
      <c r="U1835" s="207"/>
      <c r="V1835" s="208" t="e">
        <f>IF(C1835="",NA(),IF(OR(C1835="Smelter not listed",C1835="Smelter not yet identified"),MATCH($B1835&amp;$D1835,'[3]Smelter Look-up'!$J:$J,0),MATCH($B1835&amp;$C1835,'[3]Smelter Look-up'!$J:$J,0)))</f>
        <v>#N/A</v>
      </c>
      <c r="X1835" s="83">
        <f t="shared" si="85"/>
        <v>0</v>
      </c>
      <c r="AB1835" s="84" t="str">
        <f t="shared" si="86"/>
        <v/>
      </c>
    </row>
    <row r="1836" spans="1:28" s="83" customFormat="1" ht="20.25" customHeight="1">
      <c r="A1836" s="206"/>
      <c r="B1836" s="198" t="s">
        <v>236</v>
      </c>
      <c r="C1836" s="199" t="s">
        <v>236</v>
      </c>
      <c r="D1836" s="200"/>
      <c r="E1836" s="198" t="s">
        <v>236</v>
      </c>
      <c r="F1836" s="198" t="s">
        <v>236</v>
      </c>
      <c r="G1836" s="198" t="s">
        <v>236</v>
      </c>
      <c r="H1836" s="201" t="s">
        <v>236</v>
      </c>
      <c r="I1836" s="202" t="s">
        <v>236</v>
      </c>
      <c r="J1836" s="202" t="s">
        <v>236</v>
      </c>
      <c r="K1836" s="203"/>
      <c r="L1836" s="203"/>
      <c r="M1836" s="203"/>
      <c r="N1836" s="203"/>
      <c r="O1836" s="203"/>
      <c r="P1836" s="204"/>
      <c r="Q1836" s="205"/>
      <c r="R1836" s="198" t="s">
        <v>236</v>
      </c>
      <c r="S1836" s="206" t="str">
        <f t="shared" ca="1" si="87"/>
        <v/>
      </c>
      <c r="T1836" s="206" t="str">
        <f ca="1">IF(B1836="","",IF(ISERROR(MATCH($J1836,[3]SorP!$B$1:$B$6230,0)),"",INDIRECT("'SorP'!$A$"&amp;MATCH($J1836,[3]SorP!$B$1:$B$6230,0))))</f>
        <v/>
      </c>
      <c r="U1836" s="207"/>
      <c r="V1836" s="208" t="e">
        <f>IF(C1836="",NA(),IF(OR(C1836="Smelter not listed",C1836="Smelter not yet identified"),MATCH($B1836&amp;$D1836,'[3]Smelter Look-up'!$J:$J,0),MATCH($B1836&amp;$C1836,'[3]Smelter Look-up'!$J:$J,0)))</f>
        <v>#N/A</v>
      </c>
      <c r="X1836" s="83">
        <f t="shared" si="85"/>
        <v>0</v>
      </c>
      <c r="AB1836" s="84" t="str">
        <f t="shared" si="86"/>
        <v/>
      </c>
    </row>
    <row r="1837" spans="1:28" s="83" customFormat="1" ht="20.25" customHeight="1">
      <c r="A1837" s="206"/>
      <c r="B1837" s="198" t="s">
        <v>236</v>
      </c>
      <c r="C1837" s="199" t="s">
        <v>236</v>
      </c>
      <c r="D1837" s="200"/>
      <c r="E1837" s="198" t="s">
        <v>236</v>
      </c>
      <c r="F1837" s="198" t="s">
        <v>236</v>
      </c>
      <c r="G1837" s="198" t="s">
        <v>236</v>
      </c>
      <c r="H1837" s="201" t="s">
        <v>236</v>
      </c>
      <c r="I1837" s="202" t="s">
        <v>236</v>
      </c>
      <c r="J1837" s="202" t="s">
        <v>236</v>
      </c>
      <c r="K1837" s="203"/>
      <c r="L1837" s="203"/>
      <c r="M1837" s="203"/>
      <c r="N1837" s="203"/>
      <c r="O1837" s="203"/>
      <c r="P1837" s="204"/>
      <c r="Q1837" s="205"/>
      <c r="R1837" s="198" t="s">
        <v>236</v>
      </c>
      <c r="S1837" s="206" t="str">
        <f t="shared" ca="1" si="87"/>
        <v/>
      </c>
      <c r="T1837" s="206" t="str">
        <f ca="1">IF(B1837="","",IF(ISERROR(MATCH($J1837,[3]SorP!$B$1:$B$6230,0)),"",INDIRECT("'SorP'!$A$"&amp;MATCH($J1837,[3]SorP!$B$1:$B$6230,0))))</f>
        <v/>
      </c>
      <c r="U1837" s="207"/>
      <c r="V1837" s="208" t="e">
        <f>IF(C1837="",NA(),IF(OR(C1837="Smelter not listed",C1837="Smelter not yet identified"),MATCH($B1837&amp;$D1837,'[3]Smelter Look-up'!$J:$J,0),MATCH($B1837&amp;$C1837,'[3]Smelter Look-up'!$J:$J,0)))</f>
        <v>#N/A</v>
      </c>
      <c r="X1837" s="83">
        <f t="shared" si="85"/>
        <v>0</v>
      </c>
      <c r="AB1837" s="84" t="str">
        <f t="shared" si="86"/>
        <v/>
      </c>
    </row>
    <row r="1838" spans="1:28" s="83" customFormat="1" ht="20.25" customHeight="1">
      <c r="A1838" s="206"/>
      <c r="B1838" s="198" t="s">
        <v>236</v>
      </c>
      <c r="C1838" s="199" t="s">
        <v>236</v>
      </c>
      <c r="D1838" s="200"/>
      <c r="E1838" s="198" t="s">
        <v>236</v>
      </c>
      <c r="F1838" s="198" t="s">
        <v>236</v>
      </c>
      <c r="G1838" s="198" t="s">
        <v>236</v>
      </c>
      <c r="H1838" s="201" t="s">
        <v>236</v>
      </c>
      <c r="I1838" s="202" t="s">
        <v>236</v>
      </c>
      <c r="J1838" s="202" t="s">
        <v>236</v>
      </c>
      <c r="K1838" s="203"/>
      <c r="L1838" s="203"/>
      <c r="M1838" s="203"/>
      <c r="N1838" s="203"/>
      <c r="O1838" s="203"/>
      <c r="P1838" s="204"/>
      <c r="Q1838" s="205"/>
      <c r="R1838" s="198" t="s">
        <v>236</v>
      </c>
      <c r="S1838" s="206" t="str">
        <f t="shared" ca="1" si="87"/>
        <v/>
      </c>
      <c r="T1838" s="206" t="str">
        <f ca="1">IF(B1838="","",IF(ISERROR(MATCH($J1838,[3]SorP!$B$1:$B$6230,0)),"",INDIRECT("'SorP'!$A$"&amp;MATCH($J1838,[3]SorP!$B$1:$B$6230,0))))</f>
        <v/>
      </c>
      <c r="U1838" s="207"/>
      <c r="V1838" s="208" t="e">
        <f>IF(C1838="",NA(),IF(OR(C1838="Smelter not listed",C1838="Smelter not yet identified"),MATCH($B1838&amp;$D1838,'[3]Smelter Look-up'!$J:$J,0),MATCH($B1838&amp;$C1838,'[3]Smelter Look-up'!$J:$J,0)))</f>
        <v>#N/A</v>
      </c>
      <c r="X1838" s="83">
        <f t="shared" si="85"/>
        <v>0</v>
      </c>
      <c r="AB1838" s="84" t="str">
        <f t="shared" si="86"/>
        <v/>
      </c>
    </row>
    <row r="1839" spans="1:28" s="83" customFormat="1" ht="20.25" customHeight="1">
      <c r="A1839" s="206"/>
      <c r="B1839" s="198" t="s">
        <v>236</v>
      </c>
      <c r="C1839" s="199" t="s">
        <v>236</v>
      </c>
      <c r="D1839" s="200"/>
      <c r="E1839" s="198" t="s">
        <v>236</v>
      </c>
      <c r="F1839" s="198" t="s">
        <v>236</v>
      </c>
      <c r="G1839" s="198" t="s">
        <v>236</v>
      </c>
      <c r="H1839" s="201" t="s">
        <v>236</v>
      </c>
      <c r="I1839" s="202" t="s">
        <v>236</v>
      </c>
      <c r="J1839" s="202" t="s">
        <v>236</v>
      </c>
      <c r="K1839" s="203"/>
      <c r="L1839" s="203"/>
      <c r="M1839" s="203"/>
      <c r="N1839" s="203"/>
      <c r="O1839" s="203"/>
      <c r="P1839" s="204"/>
      <c r="Q1839" s="205"/>
      <c r="R1839" s="198" t="s">
        <v>236</v>
      </c>
      <c r="S1839" s="206" t="str">
        <f t="shared" ca="1" si="87"/>
        <v/>
      </c>
      <c r="T1839" s="206" t="str">
        <f ca="1">IF(B1839="","",IF(ISERROR(MATCH($J1839,[3]SorP!$B$1:$B$6230,0)),"",INDIRECT("'SorP'!$A$"&amp;MATCH($J1839,[3]SorP!$B$1:$B$6230,0))))</f>
        <v/>
      </c>
      <c r="U1839" s="207"/>
      <c r="V1839" s="208" t="e">
        <f>IF(C1839="",NA(),IF(OR(C1839="Smelter not listed",C1839="Smelter not yet identified"),MATCH($B1839&amp;$D1839,'[3]Smelter Look-up'!$J:$J,0),MATCH($B1839&amp;$C1839,'[3]Smelter Look-up'!$J:$J,0)))</f>
        <v>#N/A</v>
      </c>
      <c r="X1839" s="83">
        <f t="shared" si="85"/>
        <v>0</v>
      </c>
      <c r="AB1839" s="84" t="str">
        <f t="shared" si="86"/>
        <v/>
      </c>
    </row>
    <row r="1840" spans="1:28" s="83" customFormat="1" ht="20.25" customHeight="1">
      <c r="A1840" s="206"/>
      <c r="B1840" s="198" t="s">
        <v>236</v>
      </c>
      <c r="C1840" s="199" t="s">
        <v>236</v>
      </c>
      <c r="D1840" s="200"/>
      <c r="E1840" s="198" t="s">
        <v>236</v>
      </c>
      <c r="F1840" s="198" t="s">
        <v>236</v>
      </c>
      <c r="G1840" s="198" t="s">
        <v>236</v>
      </c>
      <c r="H1840" s="201" t="s">
        <v>236</v>
      </c>
      <c r="I1840" s="202" t="s">
        <v>236</v>
      </c>
      <c r="J1840" s="202" t="s">
        <v>236</v>
      </c>
      <c r="K1840" s="203"/>
      <c r="L1840" s="203"/>
      <c r="M1840" s="203"/>
      <c r="N1840" s="203"/>
      <c r="O1840" s="203"/>
      <c r="P1840" s="204"/>
      <c r="Q1840" s="205"/>
      <c r="R1840" s="198" t="s">
        <v>236</v>
      </c>
      <c r="S1840" s="206" t="str">
        <f t="shared" ca="1" si="87"/>
        <v/>
      </c>
      <c r="T1840" s="206" t="str">
        <f ca="1">IF(B1840="","",IF(ISERROR(MATCH($J1840,[3]SorP!$B$1:$B$6230,0)),"",INDIRECT("'SorP'!$A$"&amp;MATCH($J1840,[3]SorP!$B$1:$B$6230,0))))</f>
        <v/>
      </c>
      <c r="U1840" s="207"/>
      <c r="V1840" s="208" t="e">
        <f>IF(C1840="",NA(),IF(OR(C1840="Smelter not listed",C1840="Smelter not yet identified"),MATCH($B1840&amp;$D1840,'[3]Smelter Look-up'!$J:$J,0),MATCH($B1840&amp;$C1840,'[3]Smelter Look-up'!$J:$J,0)))</f>
        <v>#N/A</v>
      </c>
      <c r="X1840" s="83">
        <f t="shared" si="85"/>
        <v>0</v>
      </c>
      <c r="AB1840" s="84" t="str">
        <f t="shared" si="86"/>
        <v/>
      </c>
    </row>
    <row r="1841" spans="1:28" s="83" customFormat="1" ht="20.25" customHeight="1">
      <c r="A1841" s="206"/>
      <c r="B1841" s="198" t="s">
        <v>236</v>
      </c>
      <c r="C1841" s="199" t="s">
        <v>236</v>
      </c>
      <c r="D1841" s="200"/>
      <c r="E1841" s="198" t="s">
        <v>236</v>
      </c>
      <c r="F1841" s="198" t="s">
        <v>236</v>
      </c>
      <c r="G1841" s="198" t="s">
        <v>236</v>
      </c>
      <c r="H1841" s="201" t="s">
        <v>236</v>
      </c>
      <c r="I1841" s="202" t="s">
        <v>236</v>
      </c>
      <c r="J1841" s="202" t="s">
        <v>236</v>
      </c>
      <c r="K1841" s="203"/>
      <c r="L1841" s="203"/>
      <c r="M1841" s="203"/>
      <c r="N1841" s="203"/>
      <c r="O1841" s="203"/>
      <c r="P1841" s="204"/>
      <c r="Q1841" s="205"/>
      <c r="R1841" s="198" t="s">
        <v>236</v>
      </c>
      <c r="S1841" s="206" t="str">
        <f t="shared" ca="1" si="87"/>
        <v/>
      </c>
      <c r="T1841" s="206" t="str">
        <f ca="1">IF(B1841="","",IF(ISERROR(MATCH($J1841,[3]SorP!$B$1:$B$6230,0)),"",INDIRECT("'SorP'!$A$"&amp;MATCH($J1841,[3]SorP!$B$1:$B$6230,0))))</f>
        <v/>
      </c>
      <c r="U1841" s="207"/>
      <c r="V1841" s="208" t="e">
        <f>IF(C1841="",NA(),IF(OR(C1841="Smelter not listed",C1841="Smelter not yet identified"),MATCH($B1841&amp;$D1841,'[3]Smelter Look-up'!$J:$J,0),MATCH($B1841&amp;$C1841,'[3]Smelter Look-up'!$J:$J,0)))</f>
        <v>#N/A</v>
      </c>
      <c r="X1841" s="83">
        <f t="shared" si="85"/>
        <v>0</v>
      </c>
      <c r="AB1841" s="84" t="str">
        <f t="shared" si="86"/>
        <v/>
      </c>
    </row>
    <row r="1842" spans="1:28" s="83" customFormat="1" ht="20.25" customHeight="1">
      <c r="A1842" s="206"/>
      <c r="B1842" s="198" t="s">
        <v>236</v>
      </c>
      <c r="C1842" s="199" t="s">
        <v>236</v>
      </c>
      <c r="D1842" s="200"/>
      <c r="E1842" s="198" t="s">
        <v>236</v>
      </c>
      <c r="F1842" s="198" t="s">
        <v>236</v>
      </c>
      <c r="G1842" s="198" t="s">
        <v>236</v>
      </c>
      <c r="H1842" s="201" t="s">
        <v>236</v>
      </c>
      <c r="I1842" s="202" t="s">
        <v>236</v>
      </c>
      <c r="J1842" s="202" t="s">
        <v>236</v>
      </c>
      <c r="K1842" s="203"/>
      <c r="L1842" s="203"/>
      <c r="M1842" s="203"/>
      <c r="N1842" s="203"/>
      <c r="O1842" s="203"/>
      <c r="P1842" s="204"/>
      <c r="Q1842" s="205"/>
      <c r="R1842" s="198" t="s">
        <v>236</v>
      </c>
      <c r="S1842" s="206" t="str">
        <f t="shared" ca="1" si="87"/>
        <v/>
      </c>
      <c r="T1842" s="206" t="str">
        <f ca="1">IF(B1842="","",IF(ISERROR(MATCH($J1842,[3]SorP!$B$1:$B$6230,0)),"",INDIRECT("'SorP'!$A$"&amp;MATCH($J1842,[3]SorP!$B$1:$B$6230,0))))</f>
        <v/>
      </c>
      <c r="U1842" s="207"/>
      <c r="V1842" s="208" t="e">
        <f>IF(C1842="",NA(),IF(OR(C1842="Smelter not listed",C1842="Smelter not yet identified"),MATCH($B1842&amp;$D1842,'[3]Smelter Look-up'!$J:$J,0),MATCH($B1842&amp;$C1842,'[3]Smelter Look-up'!$J:$J,0)))</f>
        <v>#N/A</v>
      </c>
      <c r="X1842" s="83">
        <f t="shared" si="85"/>
        <v>0</v>
      </c>
      <c r="AB1842" s="84" t="str">
        <f t="shared" si="86"/>
        <v/>
      </c>
    </row>
    <row r="1843" spans="1:28" s="83" customFormat="1" ht="20.25" customHeight="1">
      <c r="A1843" s="206"/>
      <c r="B1843" s="198" t="s">
        <v>236</v>
      </c>
      <c r="C1843" s="199" t="s">
        <v>236</v>
      </c>
      <c r="D1843" s="200"/>
      <c r="E1843" s="198" t="s">
        <v>236</v>
      </c>
      <c r="F1843" s="198" t="s">
        <v>236</v>
      </c>
      <c r="G1843" s="198" t="s">
        <v>236</v>
      </c>
      <c r="H1843" s="201" t="s">
        <v>236</v>
      </c>
      <c r="I1843" s="202" t="s">
        <v>236</v>
      </c>
      <c r="J1843" s="202" t="s">
        <v>236</v>
      </c>
      <c r="K1843" s="203"/>
      <c r="L1843" s="203"/>
      <c r="M1843" s="203"/>
      <c r="N1843" s="203"/>
      <c r="O1843" s="203"/>
      <c r="P1843" s="204"/>
      <c r="Q1843" s="205"/>
      <c r="R1843" s="198" t="s">
        <v>236</v>
      </c>
      <c r="S1843" s="206" t="str">
        <f t="shared" ca="1" si="87"/>
        <v/>
      </c>
      <c r="T1843" s="206" t="str">
        <f ca="1">IF(B1843="","",IF(ISERROR(MATCH($J1843,[3]SorP!$B$1:$B$6230,0)),"",INDIRECT("'SorP'!$A$"&amp;MATCH($J1843,[3]SorP!$B$1:$B$6230,0))))</f>
        <v/>
      </c>
      <c r="U1843" s="207"/>
      <c r="V1843" s="208" t="e">
        <f>IF(C1843="",NA(),IF(OR(C1843="Smelter not listed",C1843="Smelter not yet identified"),MATCH($B1843&amp;$D1843,'[3]Smelter Look-up'!$J:$J,0),MATCH($B1843&amp;$C1843,'[3]Smelter Look-up'!$J:$J,0)))</f>
        <v>#N/A</v>
      </c>
      <c r="X1843" s="83">
        <f t="shared" si="85"/>
        <v>0</v>
      </c>
      <c r="AB1843" s="84" t="str">
        <f t="shared" si="86"/>
        <v/>
      </c>
    </row>
    <row r="1844" spans="1:28" s="83" customFormat="1" ht="20.25" customHeight="1">
      <c r="A1844" s="206"/>
      <c r="B1844" s="198" t="s">
        <v>236</v>
      </c>
      <c r="C1844" s="199" t="s">
        <v>236</v>
      </c>
      <c r="D1844" s="200"/>
      <c r="E1844" s="198" t="s">
        <v>236</v>
      </c>
      <c r="F1844" s="198" t="s">
        <v>236</v>
      </c>
      <c r="G1844" s="198" t="s">
        <v>236</v>
      </c>
      <c r="H1844" s="201" t="s">
        <v>236</v>
      </c>
      <c r="I1844" s="202" t="s">
        <v>236</v>
      </c>
      <c r="J1844" s="202" t="s">
        <v>236</v>
      </c>
      <c r="K1844" s="203"/>
      <c r="L1844" s="203"/>
      <c r="M1844" s="203"/>
      <c r="N1844" s="203"/>
      <c r="O1844" s="203"/>
      <c r="P1844" s="204"/>
      <c r="Q1844" s="205"/>
      <c r="R1844" s="198" t="s">
        <v>236</v>
      </c>
      <c r="S1844" s="206" t="str">
        <f t="shared" ca="1" si="87"/>
        <v/>
      </c>
      <c r="T1844" s="206" t="str">
        <f ca="1">IF(B1844="","",IF(ISERROR(MATCH($J1844,[3]SorP!$B$1:$B$6230,0)),"",INDIRECT("'SorP'!$A$"&amp;MATCH($J1844,[3]SorP!$B$1:$B$6230,0))))</f>
        <v/>
      </c>
      <c r="U1844" s="207"/>
      <c r="V1844" s="208" t="e">
        <f>IF(C1844="",NA(),IF(OR(C1844="Smelter not listed",C1844="Smelter not yet identified"),MATCH($B1844&amp;$D1844,'[3]Smelter Look-up'!$J:$J,0),MATCH($B1844&amp;$C1844,'[3]Smelter Look-up'!$J:$J,0)))</f>
        <v>#N/A</v>
      </c>
      <c r="X1844" s="83">
        <f t="shared" si="85"/>
        <v>0</v>
      </c>
      <c r="AB1844" s="84" t="str">
        <f t="shared" si="86"/>
        <v/>
      </c>
    </row>
    <row r="1845" spans="1:28" s="83" customFormat="1" ht="20.25" customHeight="1">
      <c r="A1845" s="206"/>
      <c r="B1845" s="198" t="s">
        <v>236</v>
      </c>
      <c r="C1845" s="199" t="s">
        <v>236</v>
      </c>
      <c r="D1845" s="200"/>
      <c r="E1845" s="198" t="s">
        <v>236</v>
      </c>
      <c r="F1845" s="198" t="s">
        <v>236</v>
      </c>
      <c r="G1845" s="198" t="s">
        <v>236</v>
      </c>
      <c r="H1845" s="201" t="s">
        <v>236</v>
      </c>
      <c r="I1845" s="202" t="s">
        <v>236</v>
      </c>
      <c r="J1845" s="202" t="s">
        <v>236</v>
      </c>
      <c r="K1845" s="203"/>
      <c r="L1845" s="203"/>
      <c r="M1845" s="203"/>
      <c r="N1845" s="203"/>
      <c r="O1845" s="203"/>
      <c r="P1845" s="204"/>
      <c r="Q1845" s="205"/>
      <c r="R1845" s="198" t="s">
        <v>236</v>
      </c>
      <c r="S1845" s="206" t="str">
        <f t="shared" ca="1" si="87"/>
        <v/>
      </c>
      <c r="T1845" s="206" t="str">
        <f ca="1">IF(B1845="","",IF(ISERROR(MATCH($J1845,[3]SorP!$B$1:$B$6230,0)),"",INDIRECT("'SorP'!$A$"&amp;MATCH($J1845,[3]SorP!$B$1:$B$6230,0))))</f>
        <v/>
      </c>
      <c r="U1845" s="207"/>
      <c r="V1845" s="208" t="e">
        <f>IF(C1845="",NA(),IF(OR(C1845="Smelter not listed",C1845="Smelter not yet identified"),MATCH($B1845&amp;$D1845,'[3]Smelter Look-up'!$J:$J,0),MATCH($B1845&amp;$C1845,'[3]Smelter Look-up'!$J:$J,0)))</f>
        <v>#N/A</v>
      </c>
      <c r="X1845" s="83">
        <f t="shared" si="85"/>
        <v>0</v>
      </c>
      <c r="AB1845" s="84" t="str">
        <f t="shared" si="86"/>
        <v/>
      </c>
    </row>
    <row r="1846" spans="1:28" s="83" customFormat="1" ht="20.25" customHeight="1">
      <c r="A1846" s="206"/>
      <c r="B1846" s="198" t="s">
        <v>236</v>
      </c>
      <c r="C1846" s="199" t="s">
        <v>236</v>
      </c>
      <c r="D1846" s="200"/>
      <c r="E1846" s="198" t="s">
        <v>236</v>
      </c>
      <c r="F1846" s="198" t="s">
        <v>236</v>
      </c>
      <c r="G1846" s="198" t="s">
        <v>236</v>
      </c>
      <c r="H1846" s="201" t="s">
        <v>236</v>
      </c>
      <c r="I1846" s="202" t="s">
        <v>236</v>
      </c>
      <c r="J1846" s="202" t="s">
        <v>236</v>
      </c>
      <c r="K1846" s="203"/>
      <c r="L1846" s="203"/>
      <c r="M1846" s="203"/>
      <c r="N1846" s="203"/>
      <c r="O1846" s="203"/>
      <c r="P1846" s="204"/>
      <c r="Q1846" s="205"/>
      <c r="R1846" s="198" t="s">
        <v>236</v>
      </c>
      <c r="S1846" s="206" t="str">
        <f t="shared" ca="1" si="87"/>
        <v/>
      </c>
      <c r="T1846" s="206" t="str">
        <f ca="1">IF(B1846="","",IF(ISERROR(MATCH($J1846,[3]SorP!$B$1:$B$6230,0)),"",INDIRECT("'SorP'!$A$"&amp;MATCH($J1846,[3]SorP!$B$1:$B$6230,0))))</f>
        <v/>
      </c>
      <c r="U1846" s="207"/>
      <c r="V1846" s="208" t="e">
        <f>IF(C1846="",NA(),IF(OR(C1846="Smelter not listed",C1846="Smelter not yet identified"),MATCH($B1846&amp;$D1846,'[3]Smelter Look-up'!$J:$J,0),MATCH($B1846&amp;$C1846,'[3]Smelter Look-up'!$J:$J,0)))</f>
        <v>#N/A</v>
      </c>
      <c r="X1846" s="83">
        <f t="shared" si="85"/>
        <v>0</v>
      </c>
      <c r="AB1846" s="84" t="str">
        <f t="shared" si="86"/>
        <v/>
      </c>
    </row>
    <row r="1847" spans="1:28" s="83" customFormat="1" ht="20.25" customHeight="1">
      <c r="A1847" s="206"/>
      <c r="B1847" s="198" t="s">
        <v>236</v>
      </c>
      <c r="C1847" s="199" t="s">
        <v>236</v>
      </c>
      <c r="D1847" s="200"/>
      <c r="E1847" s="198" t="s">
        <v>236</v>
      </c>
      <c r="F1847" s="198" t="s">
        <v>236</v>
      </c>
      <c r="G1847" s="198" t="s">
        <v>236</v>
      </c>
      <c r="H1847" s="201" t="s">
        <v>236</v>
      </c>
      <c r="I1847" s="202" t="s">
        <v>236</v>
      </c>
      <c r="J1847" s="202" t="s">
        <v>236</v>
      </c>
      <c r="K1847" s="203"/>
      <c r="L1847" s="203"/>
      <c r="M1847" s="203"/>
      <c r="N1847" s="203"/>
      <c r="O1847" s="203"/>
      <c r="P1847" s="204"/>
      <c r="Q1847" s="205"/>
      <c r="R1847" s="198" t="s">
        <v>236</v>
      </c>
      <c r="S1847" s="206" t="str">
        <f t="shared" ca="1" si="87"/>
        <v/>
      </c>
      <c r="T1847" s="206" t="str">
        <f ca="1">IF(B1847="","",IF(ISERROR(MATCH($J1847,[3]SorP!$B$1:$B$6230,0)),"",INDIRECT("'SorP'!$A$"&amp;MATCH($J1847,[3]SorP!$B$1:$B$6230,0))))</f>
        <v/>
      </c>
      <c r="U1847" s="207"/>
      <c r="V1847" s="208" t="e">
        <f>IF(C1847="",NA(),IF(OR(C1847="Smelter not listed",C1847="Smelter not yet identified"),MATCH($B1847&amp;$D1847,'[3]Smelter Look-up'!$J:$J,0),MATCH($B1847&amp;$C1847,'[3]Smelter Look-up'!$J:$J,0)))</f>
        <v>#N/A</v>
      </c>
      <c r="X1847" s="83">
        <f t="shared" si="85"/>
        <v>0</v>
      </c>
      <c r="AB1847" s="84" t="str">
        <f t="shared" si="86"/>
        <v/>
      </c>
    </row>
    <row r="1848" spans="1:28" s="83" customFormat="1" ht="20.25" customHeight="1">
      <c r="A1848" s="206"/>
      <c r="B1848" s="198" t="s">
        <v>236</v>
      </c>
      <c r="C1848" s="199" t="s">
        <v>236</v>
      </c>
      <c r="D1848" s="200"/>
      <c r="E1848" s="198" t="s">
        <v>236</v>
      </c>
      <c r="F1848" s="198" t="s">
        <v>236</v>
      </c>
      <c r="G1848" s="198" t="s">
        <v>236</v>
      </c>
      <c r="H1848" s="201" t="s">
        <v>236</v>
      </c>
      <c r="I1848" s="202" t="s">
        <v>236</v>
      </c>
      <c r="J1848" s="202" t="s">
        <v>236</v>
      </c>
      <c r="K1848" s="203"/>
      <c r="L1848" s="203"/>
      <c r="M1848" s="203"/>
      <c r="N1848" s="203"/>
      <c r="O1848" s="203"/>
      <c r="P1848" s="204"/>
      <c r="Q1848" s="205"/>
      <c r="R1848" s="198" t="s">
        <v>236</v>
      </c>
      <c r="S1848" s="206" t="str">
        <f t="shared" ca="1" si="87"/>
        <v/>
      </c>
      <c r="T1848" s="206" t="str">
        <f ca="1">IF(B1848="","",IF(ISERROR(MATCH($J1848,[3]SorP!$B$1:$B$6230,0)),"",INDIRECT("'SorP'!$A$"&amp;MATCH($J1848,[3]SorP!$B$1:$B$6230,0))))</f>
        <v/>
      </c>
      <c r="U1848" s="207"/>
      <c r="V1848" s="208" t="e">
        <f>IF(C1848="",NA(),IF(OR(C1848="Smelter not listed",C1848="Smelter not yet identified"),MATCH($B1848&amp;$D1848,'[3]Smelter Look-up'!$J:$J,0),MATCH($B1848&amp;$C1848,'[3]Smelter Look-up'!$J:$J,0)))</f>
        <v>#N/A</v>
      </c>
      <c r="X1848" s="83">
        <f t="shared" si="85"/>
        <v>0</v>
      </c>
      <c r="AB1848" s="84" t="str">
        <f t="shared" si="86"/>
        <v/>
      </c>
    </row>
    <row r="1849" spans="1:28" s="83" customFormat="1" ht="20.25" customHeight="1">
      <c r="A1849" s="206"/>
      <c r="B1849" s="198" t="s">
        <v>236</v>
      </c>
      <c r="C1849" s="199" t="s">
        <v>236</v>
      </c>
      <c r="D1849" s="200"/>
      <c r="E1849" s="198" t="s">
        <v>236</v>
      </c>
      <c r="F1849" s="198" t="s">
        <v>236</v>
      </c>
      <c r="G1849" s="198" t="s">
        <v>236</v>
      </c>
      <c r="H1849" s="201" t="s">
        <v>236</v>
      </c>
      <c r="I1849" s="202" t="s">
        <v>236</v>
      </c>
      <c r="J1849" s="202" t="s">
        <v>236</v>
      </c>
      <c r="K1849" s="203"/>
      <c r="L1849" s="203"/>
      <c r="M1849" s="203"/>
      <c r="N1849" s="203"/>
      <c r="O1849" s="203"/>
      <c r="P1849" s="204"/>
      <c r="Q1849" s="205"/>
      <c r="R1849" s="198" t="s">
        <v>236</v>
      </c>
      <c r="S1849" s="206" t="str">
        <f t="shared" ca="1" si="87"/>
        <v/>
      </c>
      <c r="T1849" s="206" t="str">
        <f ca="1">IF(B1849="","",IF(ISERROR(MATCH($J1849,[3]SorP!$B$1:$B$6230,0)),"",INDIRECT("'SorP'!$A$"&amp;MATCH($J1849,[3]SorP!$B$1:$B$6230,0))))</f>
        <v/>
      </c>
      <c r="U1849" s="207"/>
      <c r="V1849" s="208" t="e">
        <f>IF(C1849="",NA(),IF(OR(C1849="Smelter not listed",C1849="Smelter not yet identified"),MATCH($B1849&amp;$D1849,'[3]Smelter Look-up'!$J:$J,0),MATCH($B1849&amp;$C1849,'[3]Smelter Look-up'!$J:$J,0)))</f>
        <v>#N/A</v>
      </c>
      <c r="X1849" s="83">
        <f t="shared" si="85"/>
        <v>0</v>
      </c>
      <c r="AB1849" s="84" t="str">
        <f t="shared" si="86"/>
        <v/>
      </c>
    </row>
    <row r="1850" spans="1:28" s="83" customFormat="1" ht="20.25" customHeight="1">
      <c r="A1850" s="206"/>
      <c r="B1850" s="198" t="s">
        <v>236</v>
      </c>
      <c r="C1850" s="199" t="s">
        <v>236</v>
      </c>
      <c r="D1850" s="200"/>
      <c r="E1850" s="198" t="s">
        <v>236</v>
      </c>
      <c r="F1850" s="198" t="s">
        <v>236</v>
      </c>
      <c r="G1850" s="198" t="s">
        <v>236</v>
      </c>
      <c r="H1850" s="201" t="s">
        <v>236</v>
      </c>
      <c r="I1850" s="202" t="s">
        <v>236</v>
      </c>
      <c r="J1850" s="202" t="s">
        <v>236</v>
      </c>
      <c r="K1850" s="203"/>
      <c r="L1850" s="203"/>
      <c r="M1850" s="203"/>
      <c r="N1850" s="203"/>
      <c r="O1850" s="203"/>
      <c r="P1850" s="204"/>
      <c r="Q1850" s="205"/>
      <c r="R1850" s="198" t="s">
        <v>236</v>
      </c>
      <c r="S1850" s="206" t="str">
        <f t="shared" ca="1" si="87"/>
        <v/>
      </c>
      <c r="T1850" s="206" t="str">
        <f ca="1">IF(B1850="","",IF(ISERROR(MATCH($J1850,[3]SorP!$B$1:$B$6230,0)),"",INDIRECT("'SorP'!$A$"&amp;MATCH($J1850,[3]SorP!$B$1:$B$6230,0))))</f>
        <v/>
      </c>
      <c r="U1850" s="207"/>
      <c r="V1850" s="208" t="e">
        <f>IF(C1850="",NA(),IF(OR(C1850="Smelter not listed",C1850="Smelter not yet identified"),MATCH($B1850&amp;$D1850,'[3]Smelter Look-up'!$J:$J,0),MATCH($B1850&amp;$C1850,'[3]Smelter Look-up'!$J:$J,0)))</f>
        <v>#N/A</v>
      </c>
      <c r="X1850" s="83">
        <f t="shared" si="85"/>
        <v>0</v>
      </c>
      <c r="AB1850" s="84" t="str">
        <f t="shared" si="86"/>
        <v/>
      </c>
    </row>
    <row r="1851" spans="1:28" s="83" customFormat="1" ht="20.25" customHeight="1">
      <c r="A1851" s="206"/>
      <c r="B1851" s="198" t="s">
        <v>236</v>
      </c>
      <c r="C1851" s="199" t="s">
        <v>236</v>
      </c>
      <c r="D1851" s="200"/>
      <c r="E1851" s="198" t="s">
        <v>236</v>
      </c>
      <c r="F1851" s="198" t="s">
        <v>236</v>
      </c>
      <c r="G1851" s="198" t="s">
        <v>236</v>
      </c>
      <c r="H1851" s="201" t="s">
        <v>236</v>
      </c>
      <c r="I1851" s="202" t="s">
        <v>236</v>
      </c>
      <c r="J1851" s="202" t="s">
        <v>236</v>
      </c>
      <c r="K1851" s="203"/>
      <c r="L1851" s="203"/>
      <c r="M1851" s="203"/>
      <c r="N1851" s="203"/>
      <c r="O1851" s="203"/>
      <c r="P1851" s="204"/>
      <c r="Q1851" s="205"/>
      <c r="R1851" s="198" t="s">
        <v>236</v>
      </c>
      <c r="S1851" s="206" t="str">
        <f t="shared" ca="1" si="87"/>
        <v/>
      </c>
      <c r="T1851" s="206" t="str">
        <f ca="1">IF(B1851="","",IF(ISERROR(MATCH($J1851,[3]SorP!$B$1:$B$6230,0)),"",INDIRECT("'SorP'!$A$"&amp;MATCH($J1851,[3]SorP!$B$1:$B$6230,0))))</f>
        <v/>
      </c>
      <c r="U1851" s="207"/>
      <c r="V1851" s="208" t="e">
        <f>IF(C1851="",NA(),IF(OR(C1851="Smelter not listed",C1851="Smelter not yet identified"),MATCH($B1851&amp;$D1851,'[3]Smelter Look-up'!$J:$J,0),MATCH($B1851&amp;$C1851,'[3]Smelter Look-up'!$J:$J,0)))</f>
        <v>#N/A</v>
      </c>
      <c r="X1851" s="83">
        <f t="shared" si="85"/>
        <v>0</v>
      </c>
      <c r="AB1851" s="84" t="str">
        <f t="shared" si="86"/>
        <v/>
      </c>
    </row>
    <row r="1852" spans="1:28" s="83" customFormat="1" ht="20.25" customHeight="1">
      <c r="A1852" s="206"/>
      <c r="B1852" s="198" t="s">
        <v>236</v>
      </c>
      <c r="C1852" s="199" t="s">
        <v>236</v>
      </c>
      <c r="D1852" s="200"/>
      <c r="E1852" s="198" t="s">
        <v>236</v>
      </c>
      <c r="F1852" s="198" t="s">
        <v>236</v>
      </c>
      <c r="G1852" s="198" t="s">
        <v>236</v>
      </c>
      <c r="H1852" s="201" t="s">
        <v>236</v>
      </c>
      <c r="I1852" s="202" t="s">
        <v>236</v>
      </c>
      <c r="J1852" s="202" t="s">
        <v>236</v>
      </c>
      <c r="K1852" s="203"/>
      <c r="L1852" s="203"/>
      <c r="M1852" s="203"/>
      <c r="N1852" s="203"/>
      <c r="O1852" s="203"/>
      <c r="P1852" s="204"/>
      <c r="Q1852" s="205"/>
      <c r="R1852" s="198" t="s">
        <v>236</v>
      </c>
      <c r="S1852" s="206" t="str">
        <f t="shared" ca="1" si="87"/>
        <v/>
      </c>
      <c r="T1852" s="206" t="str">
        <f ca="1">IF(B1852="","",IF(ISERROR(MATCH($J1852,[3]SorP!$B$1:$B$6230,0)),"",INDIRECT("'SorP'!$A$"&amp;MATCH($J1852,[3]SorP!$B$1:$B$6230,0))))</f>
        <v/>
      </c>
      <c r="U1852" s="207"/>
      <c r="V1852" s="208" t="e">
        <f>IF(C1852="",NA(),IF(OR(C1852="Smelter not listed",C1852="Smelter not yet identified"),MATCH($B1852&amp;$D1852,'[3]Smelter Look-up'!$J:$J,0),MATCH($B1852&amp;$C1852,'[3]Smelter Look-up'!$J:$J,0)))</f>
        <v>#N/A</v>
      </c>
      <c r="X1852" s="83">
        <f t="shared" si="85"/>
        <v>0</v>
      </c>
      <c r="AB1852" s="84" t="str">
        <f t="shared" si="86"/>
        <v/>
      </c>
    </row>
    <row r="1853" spans="1:28" s="83" customFormat="1" ht="20.25" customHeight="1">
      <c r="A1853" s="206"/>
      <c r="B1853" s="198" t="s">
        <v>236</v>
      </c>
      <c r="C1853" s="199" t="s">
        <v>236</v>
      </c>
      <c r="D1853" s="200"/>
      <c r="E1853" s="198" t="s">
        <v>236</v>
      </c>
      <c r="F1853" s="198" t="s">
        <v>236</v>
      </c>
      <c r="G1853" s="198" t="s">
        <v>236</v>
      </c>
      <c r="H1853" s="201" t="s">
        <v>236</v>
      </c>
      <c r="I1853" s="202" t="s">
        <v>236</v>
      </c>
      <c r="J1853" s="202" t="s">
        <v>236</v>
      </c>
      <c r="K1853" s="203"/>
      <c r="L1853" s="203"/>
      <c r="M1853" s="203"/>
      <c r="N1853" s="203"/>
      <c r="O1853" s="203"/>
      <c r="P1853" s="204"/>
      <c r="Q1853" s="205"/>
      <c r="R1853" s="198" t="s">
        <v>236</v>
      </c>
      <c r="S1853" s="206" t="str">
        <f t="shared" ca="1" si="87"/>
        <v/>
      </c>
      <c r="T1853" s="206" t="str">
        <f ca="1">IF(B1853="","",IF(ISERROR(MATCH($J1853,[3]SorP!$B$1:$B$6230,0)),"",INDIRECT("'SorP'!$A$"&amp;MATCH($J1853,[3]SorP!$B$1:$B$6230,0))))</f>
        <v/>
      </c>
      <c r="U1853" s="207"/>
      <c r="V1853" s="208" t="e">
        <f>IF(C1853="",NA(),IF(OR(C1853="Smelter not listed",C1853="Smelter not yet identified"),MATCH($B1853&amp;$D1853,'[3]Smelter Look-up'!$J:$J,0),MATCH($B1853&amp;$C1853,'[3]Smelter Look-up'!$J:$J,0)))</f>
        <v>#N/A</v>
      </c>
      <c r="X1853" s="83">
        <f t="shared" si="85"/>
        <v>0</v>
      </c>
      <c r="AB1853" s="84" t="str">
        <f t="shared" si="86"/>
        <v/>
      </c>
    </row>
    <row r="1854" spans="1:28" s="83" customFormat="1" ht="20.25" customHeight="1">
      <c r="A1854" s="206"/>
      <c r="B1854" s="198" t="s">
        <v>236</v>
      </c>
      <c r="C1854" s="199" t="s">
        <v>236</v>
      </c>
      <c r="D1854" s="200"/>
      <c r="E1854" s="198" t="s">
        <v>236</v>
      </c>
      <c r="F1854" s="198" t="s">
        <v>236</v>
      </c>
      <c r="G1854" s="198" t="s">
        <v>236</v>
      </c>
      <c r="H1854" s="201" t="s">
        <v>236</v>
      </c>
      <c r="I1854" s="202" t="s">
        <v>236</v>
      </c>
      <c r="J1854" s="202" t="s">
        <v>236</v>
      </c>
      <c r="K1854" s="203"/>
      <c r="L1854" s="203"/>
      <c r="M1854" s="203"/>
      <c r="N1854" s="203"/>
      <c r="O1854" s="203"/>
      <c r="P1854" s="204"/>
      <c r="Q1854" s="205"/>
      <c r="R1854" s="198" t="s">
        <v>236</v>
      </c>
      <c r="S1854" s="206" t="str">
        <f t="shared" ca="1" si="87"/>
        <v/>
      </c>
      <c r="T1854" s="206" t="str">
        <f ca="1">IF(B1854="","",IF(ISERROR(MATCH($J1854,[3]SorP!$B$1:$B$6230,0)),"",INDIRECT("'SorP'!$A$"&amp;MATCH($J1854,[3]SorP!$B$1:$B$6230,0))))</f>
        <v/>
      </c>
      <c r="U1854" s="207"/>
      <c r="V1854" s="208" t="e">
        <f>IF(C1854="",NA(),IF(OR(C1854="Smelter not listed",C1854="Smelter not yet identified"),MATCH($B1854&amp;$D1854,'[3]Smelter Look-up'!$J:$J,0),MATCH($B1854&amp;$C1854,'[3]Smelter Look-up'!$J:$J,0)))</f>
        <v>#N/A</v>
      </c>
      <c r="X1854" s="83">
        <f t="shared" si="85"/>
        <v>0</v>
      </c>
      <c r="AB1854" s="84" t="str">
        <f t="shared" si="86"/>
        <v/>
      </c>
    </row>
    <row r="1855" spans="1:28" s="83" customFormat="1" ht="20.25" customHeight="1">
      <c r="A1855" s="206"/>
      <c r="B1855" s="198" t="s">
        <v>236</v>
      </c>
      <c r="C1855" s="199" t="s">
        <v>236</v>
      </c>
      <c r="D1855" s="200"/>
      <c r="E1855" s="198" t="s">
        <v>236</v>
      </c>
      <c r="F1855" s="198" t="s">
        <v>236</v>
      </c>
      <c r="G1855" s="198" t="s">
        <v>236</v>
      </c>
      <c r="H1855" s="201" t="s">
        <v>236</v>
      </c>
      <c r="I1855" s="202" t="s">
        <v>236</v>
      </c>
      <c r="J1855" s="202" t="s">
        <v>236</v>
      </c>
      <c r="K1855" s="203"/>
      <c r="L1855" s="203"/>
      <c r="M1855" s="203"/>
      <c r="N1855" s="203"/>
      <c r="O1855" s="203"/>
      <c r="P1855" s="204"/>
      <c r="Q1855" s="205"/>
      <c r="R1855" s="198" t="s">
        <v>236</v>
      </c>
      <c r="S1855" s="206" t="str">
        <f t="shared" ca="1" si="87"/>
        <v/>
      </c>
      <c r="T1855" s="206" t="str">
        <f ca="1">IF(B1855="","",IF(ISERROR(MATCH($J1855,[3]SorP!$B$1:$B$6230,0)),"",INDIRECT("'SorP'!$A$"&amp;MATCH($J1855,[3]SorP!$B$1:$B$6230,0))))</f>
        <v/>
      </c>
      <c r="U1855" s="207"/>
      <c r="V1855" s="208" t="e">
        <f>IF(C1855="",NA(),IF(OR(C1855="Smelter not listed",C1855="Smelter not yet identified"),MATCH($B1855&amp;$D1855,'[3]Smelter Look-up'!$J:$J,0),MATCH($B1855&amp;$C1855,'[3]Smelter Look-up'!$J:$J,0)))</f>
        <v>#N/A</v>
      </c>
      <c r="X1855" s="83">
        <f t="shared" si="85"/>
        <v>0</v>
      </c>
      <c r="AB1855" s="84" t="str">
        <f t="shared" si="86"/>
        <v/>
      </c>
    </row>
    <row r="1856" spans="1:28" s="83" customFormat="1" ht="20.25" customHeight="1">
      <c r="A1856" s="206"/>
      <c r="B1856" s="198" t="s">
        <v>236</v>
      </c>
      <c r="C1856" s="199" t="s">
        <v>236</v>
      </c>
      <c r="D1856" s="200"/>
      <c r="E1856" s="198" t="s">
        <v>236</v>
      </c>
      <c r="F1856" s="198" t="s">
        <v>236</v>
      </c>
      <c r="G1856" s="198" t="s">
        <v>236</v>
      </c>
      <c r="H1856" s="201" t="s">
        <v>236</v>
      </c>
      <c r="I1856" s="202" t="s">
        <v>236</v>
      </c>
      <c r="J1856" s="202" t="s">
        <v>236</v>
      </c>
      <c r="K1856" s="203"/>
      <c r="L1856" s="203"/>
      <c r="M1856" s="203"/>
      <c r="N1856" s="203"/>
      <c r="O1856" s="203"/>
      <c r="P1856" s="204"/>
      <c r="Q1856" s="205"/>
      <c r="R1856" s="198" t="s">
        <v>236</v>
      </c>
      <c r="S1856" s="206" t="str">
        <f t="shared" ca="1" si="87"/>
        <v/>
      </c>
      <c r="T1856" s="206" t="str">
        <f ca="1">IF(B1856="","",IF(ISERROR(MATCH($J1856,[3]SorP!$B$1:$B$6230,0)),"",INDIRECT("'SorP'!$A$"&amp;MATCH($J1856,[3]SorP!$B$1:$B$6230,0))))</f>
        <v/>
      </c>
      <c r="U1856" s="207"/>
      <c r="V1856" s="208" t="e">
        <f>IF(C1856="",NA(),IF(OR(C1856="Smelter not listed",C1856="Smelter not yet identified"),MATCH($B1856&amp;$D1856,'[3]Smelter Look-up'!$J:$J,0),MATCH($B1856&amp;$C1856,'[3]Smelter Look-up'!$J:$J,0)))</f>
        <v>#N/A</v>
      </c>
      <c r="X1856" s="83">
        <f t="shared" si="85"/>
        <v>0</v>
      </c>
      <c r="AB1856" s="84" t="str">
        <f t="shared" si="86"/>
        <v/>
      </c>
    </row>
    <row r="1857" spans="1:28" s="83" customFormat="1" ht="20.25" customHeight="1">
      <c r="A1857" s="206"/>
      <c r="B1857" s="198" t="s">
        <v>236</v>
      </c>
      <c r="C1857" s="199" t="s">
        <v>236</v>
      </c>
      <c r="D1857" s="200"/>
      <c r="E1857" s="198" t="s">
        <v>236</v>
      </c>
      <c r="F1857" s="198" t="s">
        <v>236</v>
      </c>
      <c r="G1857" s="198" t="s">
        <v>236</v>
      </c>
      <c r="H1857" s="201" t="s">
        <v>236</v>
      </c>
      <c r="I1857" s="202" t="s">
        <v>236</v>
      </c>
      <c r="J1857" s="202" t="s">
        <v>236</v>
      </c>
      <c r="K1857" s="203"/>
      <c r="L1857" s="203"/>
      <c r="M1857" s="203"/>
      <c r="N1857" s="203"/>
      <c r="O1857" s="203"/>
      <c r="P1857" s="204"/>
      <c r="Q1857" s="205"/>
      <c r="R1857" s="198" t="s">
        <v>236</v>
      </c>
      <c r="S1857" s="206" t="str">
        <f t="shared" ca="1" si="87"/>
        <v/>
      </c>
      <c r="T1857" s="206" t="str">
        <f ca="1">IF(B1857="","",IF(ISERROR(MATCH($J1857,[3]SorP!$B$1:$B$6230,0)),"",INDIRECT("'SorP'!$A$"&amp;MATCH($J1857,[3]SorP!$B$1:$B$6230,0))))</f>
        <v/>
      </c>
      <c r="U1857" s="207"/>
      <c r="V1857" s="208" t="e">
        <f>IF(C1857="",NA(),IF(OR(C1857="Smelter not listed",C1857="Smelter not yet identified"),MATCH($B1857&amp;$D1857,'[3]Smelter Look-up'!$J:$J,0),MATCH($B1857&amp;$C1857,'[3]Smelter Look-up'!$J:$J,0)))</f>
        <v>#N/A</v>
      </c>
      <c r="X1857" s="83">
        <f t="shared" si="85"/>
        <v>0</v>
      </c>
      <c r="AB1857" s="84" t="str">
        <f t="shared" si="86"/>
        <v/>
      </c>
    </row>
    <row r="1858" spans="1:28" s="83" customFormat="1" ht="20.25" customHeight="1">
      <c r="A1858" s="206"/>
      <c r="B1858" s="198" t="s">
        <v>236</v>
      </c>
      <c r="C1858" s="199" t="s">
        <v>236</v>
      </c>
      <c r="D1858" s="200"/>
      <c r="E1858" s="198" t="s">
        <v>236</v>
      </c>
      <c r="F1858" s="198" t="s">
        <v>236</v>
      </c>
      <c r="G1858" s="198" t="s">
        <v>236</v>
      </c>
      <c r="H1858" s="201" t="s">
        <v>236</v>
      </c>
      <c r="I1858" s="202" t="s">
        <v>236</v>
      </c>
      <c r="J1858" s="202" t="s">
        <v>236</v>
      </c>
      <c r="K1858" s="203"/>
      <c r="L1858" s="203"/>
      <c r="M1858" s="203"/>
      <c r="N1858" s="203"/>
      <c r="O1858" s="203"/>
      <c r="P1858" s="204"/>
      <c r="Q1858" s="205"/>
      <c r="R1858" s="198" t="s">
        <v>236</v>
      </c>
      <c r="S1858" s="206" t="str">
        <f t="shared" ca="1" si="87"/>
        <v/>
      </c>
      <c r="T1858" s="206" t="str">
        <f ca="1">IF(B1858="","",IF(ISERROR(MATCH($J1858,[3]SorP!$B$1:$B$6230,0)),"",INDIRECT("'SorP'!$A$"&amp;MATCH($J1858,[3]SorP!$B$1:$B$6230,0))))</f>
        <v/>
      </c>
      <c r="U1858" s="207"/>
      <c r="V1858" s="208" t="e">
        <f>IF(C1858="",NA(),IF(OR(C1858="Smelter not listed",C1858="Smelter not yet identified"),MATCH($B1858&amp;$D1858,'[3]Smelter Look-up'!$J:$J,0),MATCH($B1858&amp;$C1858,'[3]Smelter Look-up'!$J:$J,0)))</f>
        <v>#N/A</v>
      </c>
      <c r="X1858" s="83">
        <f t="shared" si="85"/>
        <v>0</v>
      </c>
      <c r="AB1858" s="84" t="str">
        <f t="shared" si="86"/>
        <v/>
      </c>
    </row>
    <row r="1859" spans="1:28" s="83" customFormat="1" ht="20.25" customHeight="1">
      <c r="A1859" s="206"/>
      <c r="B1859" s="198" t="s">
        <v>236</v>
      </c>
      <c r="C1859" s="199" t="s">
        <v>236</v>
      </c>
      <c r="D1859" s="200"/>
      <c r="E1859" s="198" t="s">
        <v>236</v>
      </c>
      <c r="F1859" s="198" t="s">
        <v>236</v>
      </c>
      <c r="G1859" s="198" t="s">
        <v>236</v>
      </c>
      <c r="H1859" s="201" t="s">
        <v>236</v>
      </c>
      <c r="I1859" s="202" t="s">
        <v>236</v>
      </c>
      <c r="J1859" s="202" t="s">
        <v>236</v>
      </c>
      <c r="K1859" s="203"/>
      <c r="L1859" s="203"/>
      <c r="M1859" s="203"/>
      <c r="N1859" s="203"/>
      <c r="O1859" s="203"/>
      <c r="P1859" s="204"/>
      <c r="Q1859" s="205"/>
      <c r="R1859" s="198" t="s">
        <v>236</v>
      </c>
      <c r="S1859" s="206" t="str">
        <f t="shared" ca="1" si="87"/>
        <v/>
      </c>
      <c r="T1859" s="206" t="str">
        <f ca="1">IF(B1859="","",IF(ISERROR(MATCH($J1859,[3]SorP!$B$1:$B$6230,0)),"",INDIRECT("'SorP'!$A$"&amp;MATCH($J1859,[3]SorP!$B$1:$B$6230,0))))</f>
        <v/>
      </c>
      <c r="U1859" s="207"/>
      <c r="V1859" s="208" t="e">
        <f>IF(C1859="",NA(),IF(OR(C1859="Smelter not listed",C1859="Smelter not yet identified"),MATCH($B1859&amp;$D1859,'[3]Smelter Look-up'!$J:$J,0),MATCH($B1859&amp;$C1859,'[3]Smelter Look-up'!$J:$J,0)))</f>
        <v>#N/A</v>
      </c>
      <c r="X1859" s="83">
        <f t="shared" si="85"/>
        <v>0</v>
      </c>
      <c r="AB1859" s="84" t="str">
        <f t="shared" si="86"/>
        <v/>
      </c>
    </row>
    <row r="1860" spans="1:28" s="83" customFormat="1" ht="20.25" customHeight="1">
      <c r="A1860" s="206"/>
      <c r="B1860" s="198" t="s">
        <v>236</v>
      </c>
      <c r="C1860" s="199" t="s">
        <v>236</v>
      </c>
      <c r="D1860" s="200"/>
      <c r="E1860" s="198" t="s">
        <v>236</v>
      </c>
      <c r="F1860" s="198" t="s">
        <v>236</v>
      </c>
      <c r="G1860" s="198" t="s">
        <v>236</v>
      </c>
      <c r="H1860" s="201" t="s">
        <v>236</v>
      </c>
      <c r="I1860" s="202" t="s">
        <v>236</v>
      </c>
      <c r="J1860" s="202" t="s">
        <v>236</v>
      </c>
      <c r="K1860" s="203"/>
      <c r="L1860" s="203"/>
      <c r="M1860" s="203"/>
      <c r="N1860" s="203"/>
      <c r="O1860" s="203"/>
      <c r="P1860" s="204"/>
      <c r="Q1860" s="205"/>
      <c r="R1860" s="198" t="s">
        <v>236</v>
      </c>
      <c r="S1860" s="206" t="str">
        <f t="shared" ca="1" si="87"/>
        <v/>
      </c>
      <c r="T1860" s="206" t="str">
        <f ca="1">IF(B1860="","",IF(ISERROR(MATCH($J1860,[3]SorP!$B$1:$B$6230,0)),"",INDIRECT("'SorP'!$A$"&amp;MATCH($J1860,[3]SorP!$B$1:$B$6230,0))))</f>
        <v/>
      </c>
      <c r="U1860" s="207"/>
      <c r="V1860" s="208" t="e">
        <f>IF(C1860="",NA(),IF(OR(C1860="Smelter not listed",C1860="Smelter not yet identified"),MATCH($B1860&amp;$D1860,'[3]Smelter Look-up'!$J:$J,0),MATCH($B1860&amp;$C1860,'[3]Smelter Look-up'!$J:$J,0)))</f>
        <v>#N/A</v>
      </c>
      <c r="X1860" s="83">
        <f t="shared" si="85"/>
        <v>0</v>
      </c>
      <c r="AB1860" s="84" t="str">
        <f t="shared" si="86"/>
        <v/>
      </c>
    </row>
    <row r="1861" spans="1:28" s="83" customFormat="1" ht="20.25" customHeight="1">
      <c r="A1861" s="206"/>
      <c r="B1861" s="198" t="s">
        <v>236</v>
      </c>
      <c r="C1861" s="199" t="s">
        <v>236</v>
      </c>
      <c r="D1861" s="200"/>
      <c r="E1861" s="198" t="s">
        <v>236</v>
      </c>
      <c r="F1861" s="198" t="s">
        <v>236</v>
      </c>
      <c r="G1861" s="198" t="s">
        <v>236</v>
      </c>
      <c r="H1861" s="201" t="s">
        <v>236</v>
      </c>
      <c r="I1861" s="202" t="s">
        <v>236</v>
      </c>
      <c r="J1861" s="202" t="s">
        <v>236</v>
      </c>
      <c r="K1861" s="203"/>
      <c r="L1861" s="203"/>
      <c r="M1861" s="203"/>
      <c r="N1861" s="203"/>
      <c r="O1861" s="203"/>
      <c r="P1861" s="204"/>
      <c r="Q1861" s="205"/>
      <c r="R1861" s="198" t="s">
        <v>236</v>
      </c>
      <c r="S1861" s="206" t="str">
        <f t="shared" ca="1" si="87"/>
        <v/>
      </c>
      <c r="T1861" s="206" t="str">
        <f ca="1">IF(B1861="","",IF(ISERROR(MATCH($J1861,[3]SorP!$B$1:$B$6230,0)),"",INDIRECT("'SorP'!$A$"&amp;MATCH($J1861,[3]SorP!$B$1:$B$6230,0))))</f>
        <v/>
      </c>
      <c r="U1861" s="207"/>
      <c r="V1861" s="208" t="e">
        <f>IF(C1861="",NA(),IF(OR(C1861="Smelter not listed",C1861="Smelter not yet identified"),MATCH($B1861&amp;$D1861,'[3]Smelter Look-up'!$J:$J,0),MATCH($B1861&amp;$C1861,'[3]Smelter Look-up'!$J:$J,0)))</f>
        <v>#N/A</v>
      </c>
      <c r="X1861" s="83">
        <f t="shared" ref="X1861:X1924" si="88">IF(AND(C1861="Smelter not listed",OR(LEN(D1861)=0,LEN(E1861)=0)),1,0)</f>
        <v>0</v>
      </c>
      <c r="AB1861" s="84" t="str">
        <f t="shared" ref="AB1861:AB1924" si="89">B1861&amp;C1861</f>
        <v/>
      </c>
    </row>
    <row r="1862" spans="1:28" s="83" customFormat="1" ht="20.25" customHeight="1">
      <c r="A1862" s="206"/>
      <c r="B1862" s="198" t="s">
        <v>236</v>
      </c>
      <c r="C1862" s="199" t="s">
        <v>236</v>
      </c>
      <c r="D1862" s="200"/>
      <c r="E1862" s="198" t="s">
        <v>236</v>
      </c>
      <c r="F1862" s="198" t="s">
        <v>236</v>
      </c>
      <c r="G1862" s="198" t="s">
        <v>236</v>
      </c>
      <c r="H1862" s="201" t="s">
        <v>236</v>
      </c>
      <c r="I1862" s="202" t="s">
        <v>236</v>
      </c>
      <c r="J1862" s="202" t="s">
        <v>236</v>
      </c>
      <c r="K1862" s="203"/>
      <c r="L1862" s="203"/>
      <c r="M1862" s="203"/>
      <c r="N1862" s="203"/>
      <c r="O1862" s="203"/>
      <c r="P1862" s="204"/>
      <c r="Q1862" s="205"/>
      <c r="R1862" s="198" t="s">
        <v>236</v>
      </c>
      <c r="S1862" s="206" t="str">
        <f t="shared" ca="1" si="87"/>
        <v/>
      </c>
      <c r="T1862" s="206" t="str">
        <f ca="1">IF(B1862="","",IF(ISERROR(MATCH($J1862,[3]SorP!$B$1:$B$6230,0)),"",INDIRECT("'SorP'!$A$"&amp;MATCH($J1862,[3]SorP!$B$1:$B$6230,0))))</f>
        <v/>
      </c>
      <c r="U1862" s="207"/>
      <c r="V1862" s="208" t="e">
        <f>IF(C1862="",NA(),IF(OR(C1862="Smelter not listed",C1862="Smelter not yet identified"),MATCH($B1862&amp;$D1862,'[3]Smelter Look-up'!$J:$J,0),MATCH($B1862&amp;$C1862,'[3]Smelter Look-up'!$J:$J,0)))</f>
        <v>#N/A</v>
      </c>
      <c r="X1862" s="83">
        <f t="shared" si="88"/>
        <v>0</v>
      </c>
      <c r="AB1862" s="84" t="str">
        <f t="shared" si="89"/>
        <v/>
      </c>
    </row>
    <row r="1863" spans="1:28" s="83" customFormat="1" ht="20.25" customHeight="1">
      <c r="A1863" s="206"/>
      <c r="B1863" s="198" t="s">
        <v>236</v>
      </c>
      <c r="C1863" s="199" t="s">
        <v>236</v>
      </c>
      <c r="D1863" s="200"/>
      <c r="E1863" s="198" t="s">
        <v>236</v>
      </c>
      <c r="F1863" s="198" t="s">
        <v>236</v>
      </c>
      <c r="G1863" s="198" t="s">
        <v>236</v>
      </c>
      <c r="H1863" s="201" t="s">
        <v>236</v>
      </c>
      <c r="I1863" s="202" t="s">
        <v>236</v>
      </c>
      <c r="J1863" s="202" t="s">
        <v>236</v>
      </c>
      <c r="K1863" s="203"/>
      <c r="L1863" s="203"/>
      <c r="M1863" s="203"/>
      <c r="N1863" s="203"/>
      <c r="O1863" s="203"/>
      <c r="P1863" s="204"/>
      <c r="Q1863" s="205"/>
      <c r="R1863" s="198" t="s">
        <v>236</v>
      </c>
      <c r="S1863" s="206" t="str">
        <f t="shared" ca="1" si="87"/>
        <v/>
      </c>
      <c r="T1863" s="206" t="str">
        <f ca="1">IF(B1863="","",IF(ISERROR(MATCH($J1863,[3]SorP!$B$1:$B$6230,0)),"",INDIRECT("'SorP'!$A$"&amp;MATCH($J1863,[3]SorP!$B$1:$B$6230,0))))</f>
        <v/>
      </c>
      <c r="U1863" s="207"/>
      <c r="V1863" s="208" t="e">
        <f>IF(C1863="",NA(),IF(OR(C1863="Smelter not listed",C1863="Smelter not yet identified"),MATCH($B1863&amp;$D1863,'[3]Smelter Look-up'!$J:$J,0),MATCH($B1863&amp;$C1863,'[3]Smelter Look-up'!$J:$J,0)))</f>
        <v>#N/A</v>
      </c>
      <c r="X1863" s="83">
        <f t="shared" si="88"/>
        <v>0</v>
      </c>
      <c r="AB1863" s="84" t="str">
        <f t="shared" si="89"/>
        <v/>
      </c>
    </row>
    <row r="1864" spans="1:28" s="83" customFormat="1" ht="20.25" customHeight="1">
      <c r="A1864" s="206"/>
      <c r="B1864" s="198" t="s">
        <v>236</v>
      </c>
      <c r="C1864" s="199" t="s">
        <v>236</v>
      </c>
      <c r="D1864" s="200"/>
      <c r="E1864" s="198" t="s">
        <v>236</v>
      </c>
      <c r="F1864" s="198" t="s">
        <v>236</v>
      </c>
      <c r="G1864" s="198" t="s">
        <v>236</v>
      </c>
      <c r="H1864" s="201" t="s">
        <v>236</v>
      </c>
      <c r="I1864" s="202" t="s">
        <v>236</v>
      </c>
      <c r="J1864" s="202" t="s">
        <v>236</v>
      </c>
      <c r="K1864" s="203"/>
      <c r="L1864" s="203"/>
      <c r="M1864" s="203"/>
      <c r="N1864" s="203"/>
      <c r="O1864" s="203"/>
      <c r="P1864" s="204"/>
      <c r="Q1864" s="205"/>
      <c r="R1864" s="198" t="s">
        <v>236</v>
      </c>
      <c r="S1864" s="206" t="str">
        <f t="shared" ca="1" si="87"/>
        <v/>
      </c>
      <c r="T1864" s="206" t="str">
        <f ca="1">IF(B1864="","",IF(ISERROR(MATCH($J1864,[3]SorP!$B$1:$B$6230,0)),"",INDIRECT("'SorP'!$A$"&amp;MATCH($J1864,[3]SorP!$B$1:$B$6230,0))))</f>
        <v/>
      </c>
      <c r="U1864" s="207"/>
      <c r="V1864" s="208" t="e">
        <f>IF(C1864="",NA(),IF(OR(C1864="Smelter not listed",C1864="Smelter not yet identified"),MATCH($B1864&amp;$D1864,'[3]Smelter Look-up'!$J:$J,0),MATCH($B1864&amp;$C1864,'[3]Smelter Look-up'!$J:$J,0)))</f>
        <v>#N/A</v>
      </c>
      <c r="X1864" s="83">
        <f t="shared" si="88"/>
        <v>0</v>
      </c>
      <c r="AB1864" s="84" t="str">
        <f t="shared" si="89"/>
        <v/>
      </c>
    </row>
    <row r="1865" spans="1:28" s="83" customFormat="1" ht="20.25" customHeight="1">
      <c r="A1865" s="206"/>
      <c r="B1865" s="198" t="s">
        <v>236</v>
      </c>
      <c r="C1865" s="199" t="s">
        <v>236</v>
      </c>
      <c r="D1865" s="200"/>
      <c r="E1865" s="198" t="s">
        <v>236</v>
      </c>
      <c r="F1865" s="198" t="s">
        <v>236</v>
      </c>
      <c r="G1865" s="198" t="s">
        <v>236</v>
      </c>
      <c r="H1865" s="201" t="s">
        <v>236</v>
      </c>
      <c r="I1865" s="202" t="s">
        <v>236</v>
      </c>
      <c r="J1865" s="202" t="s">
        <v>236</v>
      </c>
      <c r="K1865" s="203"/>
      <c r="L1865" s="203"/>
      <c r="M1865" s="203"/>
      <c r="N1865" s="203"/>
      <c r="O1865" s="203"/>
      <c r="P1865" s="204"/>
      <c r="Q1865" s="205"/>
      <c r="R1865" s="198" t="s">
        <v>236</v>
      </c>
      <c r="S1865" s="206" t="str">
        <f t="shared" ca="1" si="87"/>
        <v/>
      </c>
      <c r="T1865" s="206" t="str">
        <f ca="1">IF(B1865="","",IF(ISERROR(MATCH($J1865,[3]SorP!$B$1:$B$6230,0)),"",INDIRECT("'SorP'!$A$"&amp;MATCH($J1865,[3]SorP!$B$1:$B$6230,0))))</f>
        <v/>
      </c>
      <c r="U1865" s="207"/>
      <c r="V1865" s="208" t="e">
        <f>IF(C1865="",NA(),IF(OR(C1865="Smelter not listed",C1865="Smelter not yet identified"),MATCH($B1865&amp;$D1865,'[3]Smelter Look-up'!$J:$J,0),MATCH($B1865&amp;$C1865,'[3]Smelter Look-up'!$J:$J,0)))</f>
        <v>#N/A</v>
      </c>
      <c r="X1865" s="83">
        <f t="shared" si="88"/>
        <v>0</v>
      </c>
      <c r="AB1865" s="84" t="str">
        <f t="shared" si="89"/>
        <v/>
      </c>
    </row>
    <row r="1866" spans="1:28" s="83" customFormat="1" ht="20.25" customHeight="1">
      <c r="A1866" s="206"/>
      <c r="B1866" s="198" t="s">
        <v>236</v>
      </c>
      <c r="C1866" s="199" t="s">
        <v>236</v>
      </c>
      <c r="D1866" s="200"/>
      <c r="E1866" s="198" t="s">
        <v>236</v>
      </c>
      <c r="F1866" s="198" t="s">
        <v>236</v>
      </c>
      <c r="G1866" s="198" t="s">
        <v>236</v>
      </c>
      <c r="H1866" s="201" t="s">
        <v>236</v>
      </c>
      <c r="I1866" s="202" t="s">
        <v>236</v>
      </c>
      <c r="J1866" s="202" t="s">
        <v>236</v>
      </c>
      <c r="K1866" s="203"/>
      <c r="L1866" s="203"/>
      <c r="M1866" s="203"/>
      <c r="N1866" s="203"/>
      <c r="O1866" s="203"/>
      <c r="P1866" s="204"/>
      <c r="Q1866" s="205"/>
      <c r="R1866" s="198" t="s">
        <v>236</v>
      </c>
      <c r="S1866" s="206" t="str">
        <f t="shared" ca="1" si="87"/>
        <v/>
      </c>
      <c r="T1866" s="206" t="str">
        <f ca="1">IF(B1866="","",IF(ISERROR(MATCH($J1866,[3]SorP!$B$1:$B$6230,0)),"",INDIRECT("'SorP'!$A$"&amp;MATCH($J1866,[3]SorP!$B$1:$B$6230,0))))</f>
        <v/>
      </c>
      <c r="U1866" s="207"/>
      <c r="V1866" s="208" t="e">
        <f>IF(C1866="",NA(),IF(OR(C1866="Smelter not listed",C1866="Smelter not yet identified"),MATCH($B1866&amp;$D1866,'[3]Smelter Look-up'!$J:$J,0),MATCH($B1866&amp;$C1866,'[3]Smelter Look-up'!$J:$J,0)))</f>
        <v>#N/A</v>
      </c>
      <c r="X1866" s="83">
        <f t="shared" si="88"/>
        <v>0</v>
      </c>
      <c r="AB1866" s="84" t="str">
        <f t="shared" si="89"/>
        <v/>
      </c>
    </row>
    <row r="1867" spans="1:28" s="83" customFormat="1" ht="20.25" customHeight="1">
      <c r="A1867" s="206"/>
      <c r="B1867" s="198" t="s">
        <v>236</v>
      </c>
      <c r="C1867" s="199" t="s">
        <v>236</v>
      </c>
      <c r="D1867" s="200"/>
      <c r="E1867" s="198" t="s">
        <v>236</v>
      </c>
      <c r="F1867" s="198" t="s">
        <v>236</v>
      </c>
      <c r="G1867" s="198" t="s">
        <v>236</v>
      </c>
      <c r="H1867" s="201" t="s">
        <v>236</v>
      </c>
      <c r="I1867" s="202" t="s">
        <v>236</v>
      </c>
      <c r="J1867" s="202" t="s">
        <v>236</v>
      </c>
      <c r="K1867" s="203"/>
      <c r="L1867" s="203"/>
      <c r="M1867" s="203"/>
      <c r="N1867" s="203"/>
      <c r="O1867" s="203"/>
      <c r="P1867" s="204"/>
      <c r="Q1867" s="205"/>
      <c r="R1867" s="198" t="s">
        <v>236</v>
      </c>
      <c r="S1867" s="206" t="str">
        <f t="shared" ca="1" si="87"/>
        <v/>
      </c>
      <c r="T1867" s="206" t="str">
        <f ca="1">IF(B1867="","",IF(ISERROR(MATCH($J1867,[3]SorP!$B$1:$B$6230,0)),"",INDIRECT("'SorP'!$A$"&amp;MATCH($J1867,[3]SorP!$B$1:$B$6230,0))))</f>
        <v/>
      </c>
      <c r="U1867" s="207"/>
      <c r="V1867" s="208" t="e">
        <f>IF(C1867="",NA(),IF(OR(C1867="Smelter not listed",C1867="Smelter not yet identified"),MATCH($B1867&amp;$D1867,'[3]Smelter Look-up'!$J:$J,0),MATCH($B1867&amp;$C1867,'[3]Smelter Look-up'!$J:$J,0)))</f>
        <v>#N/A</v>
      </c>
      <c r="X1867" s="83">
        <f t="shared" si="88"/>
        <v>0</v>
      </c>
      <c r="AB1867" s="84" t="str">
        <f t="shared" si="89"/>
        <v/>
      </c>
    </row>
    <row r="1868" spans="1:28" s="83" customFormat="1" ht="20.25" customHeight="1">
      <c r="A1868" s="206"/>
      <c r="B1868" s="198" t="s">
        <v>236</v>
      </c>
      <c r="C1868" s="199" t="s">
        <v>236</v>
      </c>
      <c r="D1868" s="200"/>
      <c r="E1868" s="198" t="s">
        <v>236</v>
      </c>
      <c r="F1868" s="198" t="s">
        <v>236</v>
      </c>
      <c r="G1868" s="198" t="s">
        <v>236</v>
      </c>
      <c r="H1868" s="201" t="s">
        <v>236</v>
      </c>
      <c r="I1868" s="202" t="s">
        <v>236</v>
      </c>
      <c r="J1868" s="202" t="s">
        <v>236</v>
      </c>
      <c r="K1868" s="203"/>
      <c r="L1868" s="203"/>
      <c r="M1868" s="203"/>
      <c r="N1868" s="203"/>
      <c r="O1868" s="203"/>
      <c r="P1868" s="204"/>
      <c r="Q1868" s="205"/>
      <c r="R1868" s="198" t="s">
        <v>236</v>
      </c>
      <c r="S1868" s="206" t="str">
        <f t="shared" ca="1" si="87"/>
        <v/>
      </c>
      <c r="T1868" s="206" t="str">
        <f ca="1">IF(B1868="","",IF(ISERROR(MATCH($J1868,[3]SorP!$B$1:$B$6230,0)),"",INDIRECT("'SorP'!$A$"&amp;MATCH($J1868,[3]SorP!$B$1:$B$6230,0))))</f>
        <v/>
      </c>
      <c r="U1868" s="207"/>
      <c r="V1868" s="208" t="e">
        <f>IF(C1868="",NA(),IF(OR(C1868="Smelter not listed",C1868="Smelter not yet identified"),MATCH($B1868&amp;$D1868,'[3]Smelter Look-up'!$J:$J,0),MATCH($B1868&amp;$C1868,'[3]Smelter Look-up'!$J:$J,0)))</f>
        <v>#N/A</v>
      </c>
      <c r="X1868" s="83">
        <f t="shared" si="88"/>
        <v>0</v>
      </c>
      <c r="AB1868" s="84" t="str">
        <f t="shared" si="89"/>
        <v/>
      </c>
    </row>
    <row r="1869" spans="1:28" s="83" customFormat="1" ht="20.25" customHeight="1">
      <c r="A1869" s="206"/>
      <c r="B1869" s="198" t="s">
        <v>236</v>
      </c>
      <c r="C1869" s="199" t="s">
        <v>236</v>
      </c>
      <c r="D1869" s="200"/>
      <c r="E1869" s="198" t="s">
        <v>236</v>
      </c>
      <c r="F1869" s="198" t="s">
        <v>236</v>
      </c>
      <c r="G1869" s="198" t="s">
        <v>236</v>
      </c>
      <c r="H1869" s="201" t="s">
        <v>236</v>
      </c>
      <c r="I1869" s="202" t="s">
        <v>236</v>
      </c>
      <c r="J1869" s="202" t="s">
        <v>236</v>
      </c>
      <c r="K1869" s="203"/>
      <c r="L1869" s="203"/>
      <c r="M1869" s="203"/>
      <c r="N1869" s="203"/>
      <c r="O1869" s="203"/>
      <c r="P1869" s="204"/>
      <c r="Q1869" s="205"/>
      <c r="R1869" s="198" t="s">
        <v>236</v>
      </c>
      <c r="S1869" s="206" t="str">
        <f t="shared" ca="1" si="87"/>
        <v/>
      </c>
      <c r="T1869" s="206" t="str">
        <f ca="1">IF(B1869="","",IF(ISERROR(MATCH($J1869,[3]SorP!$B$1:$B$6230,0)),"",INDIRECT("'SorP'!$A$"&amp;MATCH($J1869,[3]SorP!$B$1:$B$6230,0))))</f>
        <v/>
      </c>
      <c r="U1869" s="207"/>
      <c r="V1869" s="208" t="e">
        <f>IF(C1869="",NA(),IF(OR(C1869="Smelter not listed",C1869="Smelter not yet identified"),MATCH($B1869&amp;$D1869,'[3]Smelter Look-up'!$J:$J,0),MATCH($B1869&amp;$C1869,'[3]Smelter Look-up'!$J:$J,0)))</f>
        <v>#N/A</v>
      </c>
      <c r="X1869" s="83">
        <f t="shared" si="88"/>
        <v>0</v>
      </c>
      <c r="AB1869" s="84" t="str">
        <f t="shared" si="89"/>
        <v/>
      </c>
    </row>
    <row r="1870" spans="1:28" s="83" customFormat="1" ht="20.25" customHeight="1">
      <c r="A1870" s="206"/>
      <c r="B1870" s="198" t="s">
        <v>236</v>
      </c>
      <c r="C1870" s="199" t="s">
        <v>236</v>
      </c>
      <c r="D1870" s="200"/>
      <c r="E1870" s="198" t="s">
        <v>236</v>
      </c>
      <c r="F1870" s="198" t="s">
        <v>236</v>
      </c>
      <c r="G1870" s="198" t="s">
        <v>236</v>
      </c>
      <c r="H1870" s="201" t="s">
        <v>236</v>
      </c>
      <c r="I1870" s="202" t="s">
        <v>236</v>
      </c>
      <c r="J1870" s="202" t="s">
        <v>236</v>
      </c>
      <c r="K1870" s="203"/>
      <c r="L1870" s="203"/>
      <c r="M1870" s="203"/>
      <c r="N1870" s="203"/>
      <c r="O1870" s="203"/>
      <c r="P1870" s="204"/>
      <c r="Q1870" s="205"/>
      <c r="R1870" s="198" t="s">
        <v>236</v>
      </c>
      <c r="S1870" s="206" t="str">
        <f t="shared" ca="1" si="87"/>
        <v/>
      </c>
      <c r="T1870" s="206" t="str">
        <f ca="1">IF(B1870="","",IF(ISERROR(MATCH($J1870,[3]SorP!$B$1:$B$6230,0)),"",INDIRECT("'SorP'!$A$"&amp;MATCH($J1870,[3]SorP!$B$1:$B$6230,0))))</f>
        <v/>
      </c>
      <c r="U1870" s="207"/>
      <c r="V1870" s="208" t="e">
        <f>IF(C1870="",NA(),IF(OR(C1870="Smelter not listed",C1870="Smelter not yet identified"),MATCH($B1870&amp;$D1870,'[3]Smelter Look-up'!$J:$J,0),MATCH($B1870&amp;$C1870,'[3]Smelter Look-up'!$J:$J,0)))</f>
        <v>#N/A</v>
      </c>
      <c r="X1870" s="83">
        <f t="shared" si="88"/>
        <v>0</v>
      </c>
      <c r="AB1870" s="84" t="str">
        <f t="shared" si="89"/>
        <v/>
      </c>
    </row>
    <row r="1871" spans="1:28" s="83" customFormat="1" ht="20.25" customHeight="1">
      <c r="A1871" s="206"/>
      <c r="B1871" s="198" t="s">
        <v>236</v>
      </c>
      <c r="C1871" s="199" t="s">
        <v>236</v>
      </c>
      <c r="D1871" s="200"/>
      <c r="E1871" s="198" t="s">
        <v>236</v>
      </c>
      <c r="F1871" s="198" t="s">
        <v>236</v>
      </c>
      <c r="G1871" s="198" t="s">
        <v>236</v>
      </c>
      <c r="H1871" s="201" t="s">
        <v>236</v>
      </c>
      <c r="I1871" s="202" t="s">
        <v>236</v>
      </c>
      <c r="J1871" s="202" t="s">
        <v>236</v>
      </c>
      <c r="K1871" s="203"/>
      <c r="L1871" s="203"/>
      <c r="M1871" s="203"/>
      <c r="N1871" s="203"/>
      <c r="O1871" s="203"/>
      <c r="P1871" s="204"/>
      <c r="Q1871" s="205"/>
      <c r="R1871" s="198" t="s">
        <v>236</v>
      </c>
      <c r="S1871" s="206" t="str">
        <f t="shared" ca="1" si="87"/>
        <v/>
      </c>
      <c r="T1871" s="206" t="str">
        <f ca="1">IF(B1871="","",IF(ISERROR(MATCH($J1871,[3]SorP!$B$1:$B$6230,0)),"",INDIRECT("'SorP'!$A$"&amp;MATCH($J1871,[3]SorP!$B$1:$B$6230,0))))</f>
        <v/>
      </c>
      <c r="U1871" s="207"/>
      <c r="V1871" s="208" t="e">
        <f>IF(C1871="",NA(),IF(OR(C1871="Smelter not listed",C1871="Smelter not yet identified"),MATCH($B1871&amp;$D1871,'[3]Smelter Look-up'!$J:$J,0),MATCH($B1871&amp;$C1871,'[3]Smelter Look-up'!$J:$J,0)))</f>
        <v>#N/A</v>
      </c>
      <c r="X1871" s="83">
        <f t="shared" si="88"/>
        <v>0</v>
      </c>
      <c r="AB1871" s="84" t="str">
        <f t="shared" si="89"/>
        <v/>
      </c>
    </row>
    <row r="1872" spans="1:28" s="83" customFormat="1" ht="20.25" customHeight="1">
      <c r="A1872" s="206"/>
      <c r="B1872" s="198" t="s">
        <v>236</v>
      </c>
      <c r="C1872" s="199" t="s">
        <v>236</v>
      </c>
      <c r="D1872" s="200"/>
      <c r="E1872" s="198" t="s">
        <v>236</v>
      </c>
      <c r="F1872" s="198" t="s">
        <v>236</v>
      </c>
      <c r="G1872" s="198" t="s">
        <v>236</v>
      </c>
      <c r="H1872" s="201" t="s">
        <v>236</v>
      </c>
      <c r="I1872" s="202" t="s">
        <v>236</v>
      </c>
      <c r="J1872" s="202" t="s">
        <v>236</v>
      </c>
      <c r="K1872" s="203"/>
      <c r="L1872" s="203"/>
      <c r="M1872" s="203"/>
      <c r="N1872" s="203"/>
      <c r="O1872" s="203"/>
      <c r="P1872" s="204"/>
      <c r="Q1872" s="205"/>
      <c r="R1872" s="198" t="s">
        <v>236</v>
      </c>
      <c r="S1872" s="206" t="str">
        <f t="shared" ca="1" si="87"/>
        <v/>
      </c>
      <c r="T1872" s="206" t="str">
        <f ca="1">IF(B1872="","",IF(ISERROR(MATCH($J1872,[3]SorP!$B$1:$B$6230,0)),"",INDIRECT("'SorP'!$A$"&amp;MATCH($J1872,[3]SorP!$B$1:$B$6230,0))))</f>
        <v/>
      </c>
      <c r="U1872" s="207"/>
      <c r="V1872" s="208" t="e">
        <f>IF(C1872="",NA(),IF(OR(C1872="Smelter not listed",C1872="Smelter not yet identified"),MATCH($B1872&amp;$D1872,'[3]Smelter Look-up'!$J:$J,0),MATCH($B1872&amp;$C1872,'[3]Smelter Look-up'!$J:$J,0)))</f>
        <v>#N/A</v>
      </c>
      <c r="X1872" s="83">
        <f t="shared" si="88"/>
        <v>0</v>
      </c>
      <c r="AB1872" s="84" t="str">
        <f t="shared" si="89"/>
        <v/>
      </c>
    </row>
    <row r="1873" spans="1:28" s="83" customFormat="1" ht="20.25" customHeight="1">
      <c r="A1873" s="206"/>
      <c r="B1873" s="198" t="s">
        <v>236</v>
      </c>
      <c r="C1873" s="199" t="s">
        <v>236</v>
      </c>
      <c r="D1873" s="200"/>
      <c r="E1873" s="198" t="s">
        <v>236</v>
      </c>
      <c r="F1873" s="198" t="s">
        <v>236</v>
      </c>
      <c r="G1873" s="198" t="s">
        <v>236</v>
      </c>
      <c r="H1873" s="201" t="s">
        <v>236</v>
      </c>
      <c r="I1873" s="202" t="s">
        <v>236</v>
      </c>
      <c r="J1873" s="202" t="s">
        <v>236</v>
      </c>
      <c r="K1873" s="203"/>
      <c r="L1873" s="203"/>
      <c r="M1873" s="203"/>
      <c r="N1873" s="203"/>
      <c r="O1873" s="203"/>
      <c r="P1873" s="204"/>
      <c r="Q1873" s="205"/>
      <c r="R1873" s="198" t="s">
        <v>236</v>
      </c>
      <c r="S1873" s="206" t="str">
        <f t="shared" ca="1" si="87"/>
        <v/>
      </c>
      <c r="T1873" s="206" t="str">
        <f ca="1">IF(B1873="","",IF(ISERROR(MATCH($J1873,[3]SorP!$B$1:$B$6230,0)),"",INDIRECT("'SorP'!$A$"&amp;MATCH($J1873,[3]SorP!$B$1:$B$6230,0))))</f>
        <v/>
      </c>
      <c r="U1873" s="207"/>
      <c r="V1873" s="208" t="e">
        <f>IF(C1873="",NA(),IF(OR(C1873="Smelter not listed",C1873="Smelter not yet identified"),MATCH($B1873&amp;$D1873,'[3]Smelter Look-up'!$J:$J,0),MATCH($B1873&amp;$C1873,'[3]Smelter Look-up'!$J:$J,0)))</f>
        <v>#N/A</v>
      </c>
      <c r="X1873" s="83">
        <f t="shared" si="88"/>
        <v>0</v>
      </c>
      <c r="AB1873" s="84" t="str">
        <f t="shared" si="89"/>
        <v/>
      </c>
    </row>
    <row r="1874" spans="1:28" s="83" customFormat="1" ht="20.25" customHeight="1">
      <c r="A1874" s="206"/>
      <c r="B1874" s="198" t="s">
        <v>236</v>
      </c>
      <c r="C1874" s="199" t="s">
        <v>236</v>
      </c>
      <c r="D1874" s="200"/>
      <c r="E1874" s="198" t="s">
        <v>236</v>
      </c>
      <c r="F1874" s="198" t="s">
        <v>236</v>
      </c>
      <c r="G1874" s="198" t="s">
        <v>236</v>
      </c>
      <c r="H1874" s="201" t="s">
        <v>236</v>
      </c>
      <c r="I1874" s="202" t="s">
        <v>236</v>
      </c>
      <c r="J1874" s="202" t="s">
        <v>236</v>
      </c>
      <c r="K1874" s="203"/>
      <c r="L1874" s="203"/>
      <c r="M1874" s="203"/>
      <c r="N1874" s="203"/>
      <c r="O1874" s="203"/>
      <c r="P1874" s="204"/>
      <c r="Q1874" s="205"/>
      <c r="R1874" s="198" t="s">
        <v>236</v>
      </c>
      <c r="S1874" s="206" t="str">
        <f t="shared" ca="1" si="87"/>
        <v/>
      </c>
      <c r="T1874" s="206" t="str">
        <f ca="1">IF(B1874="","",IF(ISERROR(MATCH($J1874,[3]SorP!$B$1:$B$6230,0)),"",INDIRECT("'SorP'!$A$"&amp;MATCH($J1874,[3]SorP!$B$1:$B$6230,0))))</f>
        <v/>
      </c>
      <c r="U1874" s="207"/>
      <c r="V1874" s="208" t="e">
        <f>IF(C1874="",NA(),IF(OR(C1874="Smelter not listed",C1874="Smelter not yet identified"),MATCH($B1874&amp;$D1874,'[3]Smelter Look-up'!$J:$J,0),MATCH($B1874&amp;$C1874,'[3]Smelter Look-up'!$J:$J,0)))</f>
        <v>#N/A</v>
      </c>
      <c r="X1874" s="83">
        <f t="shared" si="88"/>
        <v>0</v>
      </c>
      <c r="AB1874" s="84" t="str">
        <f t="shared" si="89"/>
        <v/>
      </c>
    </row>
    <row r="1875" spans="1:28" s="83" customFormat="1" ht="20.25" customHeight="1">
      <c r="A1875" s="206"/>
      <c r="B1875" s="198" t="s">
        <v>236</v>
      </c>
      <c r="C1875" s="199" t="s">
        <v>236</v>
      </c>
      <c r="D1875" s="200"/>
      <c r="E1875" s="198" t="s">
        <v>236</v>
      </c>
      <c r="F1875" s="198" t="s">
        <v>236</v>
      </c>
      <c r="G1875" s="198" t="s">
        <v>236</v>
      </c>
      <c r="H1875" s="201" t="s">
        <v>236</v>
      </c>
      <c r="I1875" s="202" t="s">
        <v>236</v>
      </c>
      <c r="J1875" s="202" t="s">
        <v>236</v>
      </c>
      <c r="K1875" s="203"/>
      <c r="L1875" s="203"/>
      <c r="M1875" s="203"/>
      <c r="N1875" s="203"/>
      <c r="O1875" s="203"/>
      <c r="P1875" s="204"/>
      <c r="Q1875" s="205"/>
      <c r="R1875" s="198" t="s">
        <v>236</v>
      </c>
      <c r="S1875" s="206" t="str">
        <f t="shared" ca="1" si="87"/>
        <v/>
      </c>
      <c r="T1875" s="206" t="str">
        <f ca="1">IF(B1875="","",IF(ISERROR(MATCH($J1875,[3]SorP!$B$1:$B$6230,0)),"",INDIRECT("'SorP'!$A$"&amp;MATCH($J1875,[3]SorP!$B$1:$B$6230,0))))</f>
        <v/>
      </c>
      <c r="U1875" s="207"/>
      <c r="V1875" s="208" t="e">
        <f>IF(C1875="",NA(),IF(OR(C1875="Smelter not listed",C1875="Smelter not yet identified"),MATCH($B1875&amp;$D1875,'[3]Smelter Look-up'!$J:$J,0),MATCH($B1875&amp;$C1875,'[3]Smelter Look-up'!$J:$J,0)))</f>
        <v>#N/A</v>
      </c>
      <c r="X1875" s="83">
        <f t="shared" si="88"/>
        <v>0</v>
      </c>
      <c r="AB1875" s="84" t="str">
        <f t="shared" si="89"/>
        <v/>
      </c>
    </row>
    <row r="1876" spans="1:28" s="83" customFormat="1" ht="20.25" customHeight="1">
      <c r="A1876" s="206"/>
      <c r="B1876" s="198" t="s">
        <v>236</v>
      </c>
      <c r="C1876" s="199" t="s">
        <v>236</v>
      </c>
      <c r="D1876" s="200"/>
      <c r="E1876" s="198" t="s">
        <v>236</v>
      </c>
      <c r="F1876" s="198" t="s">
        <v>236</v>
      </c>
      <c r="G1876" s="198" t="s">
        <v>236</v>
      </c>
      <c r="H1876" s="201" t="s">
        <v>236</v>
      </c>
      <c r="I1876" s="202" t="s">
        <v>236</v>
      </c>
      <c r="J1876" s="202" t="s">
        <v>236</v>
      </c>
      <c r="K1876" s="203"/>
      <c r="L1876" s="203"/>
      <c r="M1876" s="203"/>
      <c r="N1876" s="203"/>
      <c r="O1876" s="203"/>
      <c r="P1876" s="204"/>
      <c r="Q1876" s="205"/>
      <c r="R1876" s="198" t="s">
        <v>236</v>
      </c>
      <c r="S1876" s="206" t="str">
        <f t="shared" ca="1" si="87"/>
        <v/>
      </c>
      <c r="T1876" s="206" t="str">
        <f ca="1">IF(B1876="","",IF(ISERROR(MATCH($J1876,[3]SorP!$B$1:$B$6230,0)),"",INDIRECT("'SorP'!$A$"&amp;MATCH($J1876,[3]SorP!$B$1:$B$6230,0))))</f>
        <v/>
      </c>
      <c r="U1876" s="207"/>
      <c r="V1876" s="208" t="e">
        <f>IF(C1876="",NA(),IF(OR(C1876="Smelter not listed",C1876="Smelter not yet identified"),MATCH($B1876&amp;$D1876,'[3]Smelter Look-up'!$J:$J,0),MATCH($B1876&amp;$C1876,'[3]Smelter Look-up'!$J:$J,0)))</f>
        <v>#N/A</v>
      </c>
      <c r="X1876" s="83">
        <f t="shared" si="88"/>
        <v>0</v>
      </c>
      <c r="AB1876" s="84" t="str">
        <f t="shared" si="89"/>
        <v/>
      </c>
    </row>
    <row r="1877" spans="1:28" s="83" customFormat="1" ht="20.25" customHeight="1">
      <c r="A1877" s="206"/>
      <c r="B1877" s="198" t="s">
        <v>236</v>
      </c>
      <c r="C1877" s="199" t="s">
        <v>236</v>
      </c>
      <c r="D1877" s="200"/>
      <c r="E1877" s="198" t="s">
        <v>236</v>
      </c>
      <c r="F1877" s="198" t="s">
        <v>236</v>
      </c>
      <c r="G1877" s="198" t="s">
        <v>236</v>
      </c>
      <c r="H1877" s="201" t="s">
        <v>236</v>
      </c>
      <c r="I1877" s="202" t="s">
        <v>236</v>
      </c>
      <c r="J1877" s="202" t="s">
        <v>236</v>
      </c>
      <c r="K1877" s="203"/>
      <c r="L1877" s="203"/>
      <c r="M1877" s="203"/>
      <c r="N1877" s="203"/>
      <c r="O1877" s="203"/>
      <c r="P1877" s="204"/>
      <c r="Q1877" s="205"/>
      <c r="R1877" s="198" t="s">
        <v>236</v>
      </c>
      <c r="S1877" s="206" t="str">
        <f t="shared" ca="1" si="87"/>
        <v/>
      </c>
      <c r="T1877" s="206" t="str">
        <f ca="1">IF(B1877="","",IF(ISERROR(MATCH($J1877,[3]SorP!$B$1:$B$6230,0)),"",INDIRECT("'SorP'!$A$"&amp;MATCH($J1877,[3]SorP!$B$1:$B$6230,0))))</f>
        <v/>
      </c>
      <c r="U1877" s="207"/>
      <c r="V1877" s="208" t="e">
        <f>IF(C1877="",NA(),IF(OR(C1877="Smelter not listed",C1877="Smelter not yet identified"),MATCH($B1877&amp;$D1877,'[3]Smelter Look-up'!$J:$J,0),MATCH($B1877&amp;$C1877,'[3]Smelter Look-up'!$J:$J,0)))</f>
        <v>#N/A</v>
      </c>
      <c r="X1877" s="83">
        <f t="shared" si="88"/>
        <v>0</v>
      </c>
      <c r="AB1877" s="84" t="str">
        <f t="shared" si="89"/>
        <v/>
      </c>
    </row>
    <row r="1878" spans="1:28" s="83" customFormat="1" ht="20.25" customHeight="1">
      <c r="A1878" s="206"/>
      <c r="B1878" s="198" t="s">
        <v>236</v>
      </c>
      <c r="C1878" s="199" t="s">
        <v>236</v>
      </c>
      <c r="D1878" s="200"/>
      <c r="E1878" s="198" t="s">
        <v>236</v>
      </c>
      <c r="F1878" s="198" t="s">
        <v>236</v>
      </c>
      <c r="G1878" s="198" t="s">
        <v>236</v>
      </c>
      <c r="H1878" s="201" t="s">
        <v>236</v>
      </c>
      <c r="I1878" s="202" t="s">
        <v>236</v>
      </c>
      <c r="J1878" s="202" t="s">
        <v>236</v>
      </c>
      <c r="K1878" s="203"/>
      <c r="L1878" s="203"/>
      <c r="M1878" s="203"/>
      <c r="N1878" s="203"/>
      <c r="O1878" s="203"/>
      <c r="P1878" s="204"/>
      <c r="Q1878" s="205"/>
      <c r="R1878" s="198" t="s">
        <v>236</v>
      </c>
      <c r="S1878" s="206" t="str">
        <f t="shared" ca="1" si="87"/>
        <v/>
      </c>
      <c r="T1878" s="206" t="str">
        <f ca="1">IF(B1878="","",IF(ISERROR(MATCH($J1878,[3]SorP!$B$1:$B$6230,0)),"",INDIRECT("'SorP'!$A$"&amp;MATCH($J1878,[3]SorP!$B$1:$B$6230,0))))</f>
        <v/>
      </c>
      <c r="U1878" s="207"/>
      <c r="V1878" s="208" t="e">
        <f>IF(C1878="",NA(),IF(OR(C1878="Smelter not listed",C1878="Smelter not yet identified"),MATCH($B1878&amp;$D1878,'[3]Smelter Look-up'!$J:$J,0),MATCH($B1878&amp;$C1878,'[3]Smelter Look-up'!$J:$J,0)))</f>
        <v>#N/A</v>
      </c>
      <c r="X1878" s="83">
        <f t="shared" si="88"/>
        <v>0</v>
      </c>
      <c r="AB1878" s="84" t="str">
        <f t="shared" si="89"/>
        <v/>
      </c>
    </row>
    <row r="1879" spans="1:28" s="83" customFormat="1" ht="20.25" customHeight="1">
      <c r="A1879" s="206"/>
      <c r="B1879" s="198" t="s">
        <v>236</v>
      </c>
      <c r="C1879" s="199" t="s">
        <v>236</v>
      </c>
      <c r="D1879" s="200"/>
      <c r="E1879" s="198" t="s">
        <v>236</v>
      </c>
      <c r="F1879" s="198" t="s">
        <v>236</v>
      </c>
      <c r="G1879" s="198" t="s">
        <v>236</v>
      </c>
      <c r="H1879" s="201" t="s">
        <v>236</v>
      </c>
      <c r="I1879" s="202" t="s">
        <v>236</v>
      </c>
      <c r="J1879" s="202" t="s">
        <v>236</v>
      </c>
      <c r="K1879" s="203"/>
      <c r="L1879" s="203"/>
      <c r="M1879" s="203"/>
      <c r="N1879" s="203"/>
      <c r="O1879" s="203"/>
      <c r="P1879" s="204"/>
      <c r="Q1879" s="205"/>
      <c r="R1879" s="198" t="s">
        <v>236</v>
      </c>
      <c r="S1879" s="206" t="str">
        <f t="shared" ca="1" si="87"/>
        <v/>
      </c>
      <c r="T1879" s="206" t="str">
        <f ca="1">IF(B1879="","",IF(ISERROR(MATCH($J1879,[3]SorP!$B$1:$B$6230,0)),"",INDIRECT("'SorP'!$A$"&amp;MATCH($J1879,[3]SorP!$B$1:$B$6230,0))))</f>
        <v/>
      </c>
      <c r="U1879" s="207"/>
      <c r="V1879" s="208" t="e">
        <f>IF(C1879="",NA(),IF(OR(C1879="Smelter not listed",C1879="Smelter not yet identified"),MATCH($B1879&amp;$D1879,'[3]Smelter Look-up'!$J:$J,0),MATCH($B1879&amp;$C1879,'[3]Smelter Look-up'!$J:$J,0)))</f>
        <v>#N/A</v>
      </c>
      <c r="X1879" s="83">
        <f t="shared" si="88"/>
        <v>0</v>
      </c>
      <c r="AB1879" s="84" t="str">
        <f t="shared" si="89"/>
        <v/>
      </c>
    </row>
    <row r="1880" spans="1:28" s="83" customFormat="1" ht="20.25" customHeight="1">
      <c r="A1880" s="206"/>
      <c r="B1880" s="198" t="s">
        <v>236</v>
      </c>
      <c r="C1880" s="199" t="s">
        <v>236</v>
      </c>
      <c r="D1880" s="200"/>
      <c r="E1880" s="198" t="s">
        <v>236</v>
      </c>
      <c r="F1880" s="198" t="s">
        <v>236</v>
      </c>
      <c r="G1880" s="198" t="s">
        <v>236</v>
      </c>
      <c r="H1880" s="201" t="s">
        <v>236</v>
      </c>
      <c r="I1880" s="202" t="s">
        <v>236</v>
      </c>
      <c r="J1880" s="202" t="s">
        <v>236</v>
      </c>
      <c r="K1880" s="203"/>
      <c r="L1880" s="203"/>
      <c r="M1880" s="203"/>
      <c r="N1880" s="203"/>
      <c r="O1880" s="203"/>
      <c r="P1880" s="204"/>
      <c r="Q1880" s="205"/>
      <c r="R1880" s="198" t="s">
        <v>236</v>
      </c>
      <c r="S1880" s="206" t="str">
        <f t="shared" ca="1" si="87"/>
        <v/>
      </c>
      <c r="T1880" s="206" t="str">
        <f ca="1">IF(B1880="","",IF(ISERROR(MATCH($J1880,[3]SorP!$B$1:$B$6230,0)),"",INDIRECT("'SorP'!$A$"&amp;MATCH($J1880,[3]SorP!$B$1:$B$6230,0))))</f>
        <v/>
      </c>
      <c r="U1880" s="207"/>
      <c r="V1880" s="208" t="e">
        <f>IF(C1880="",NA(),IF(OR(C1880="Smelter not listed",C1880="Smelter not yet identified"),MATCH($B1880&amp;$D1880,'[3]Smelter Look-up'!$J:$J,0),MATCH($B1880&amp;$C1880,'[3]Smelter Look-up'!$J:$J,0)))</f>
        <v>#N/A</v>
      </c>
      <c r="X1880" s="83">
        <f t="shared" si="88"/>
        <v>0</v>
      </c>
      <c r="AB1880" s="84" t="str">
        <f t="shared" si="89"/>
        <v/>
      </c>
    </row>
    <row r="1881" spans="1:28" s="83" customFormat="1" ht="20.25" customHeight="1">
      <c r="A1881" s="206"/>
      <c r="B1881" s="198" t="s">
        <v>236</v>
      </c>
      <c r="C1881" s="199" t="s">
        <v>236</v>
      </c>
      <c r="D1881" s="200"/>
      <c r="E1881" s="198" t="s">
        <v>236</v>
      </c>
      <c r="F1881" s="198" t="s">
        <v>236</v>
      </c>
      <c r="G1881" s="198" t="s">
        <v>236</v>
      </c>
      <c r="H1881" s="201" t="s">
        <v>236</v>
      </c>
      <c r="I1881" s="202" t="s">
        <v>236</v>
      </c>
      <c r="J1881" s="202" t="s">
        <v>236</v>
      </c>
      <c r="K1881" s="203"/>
      <c r="L1881" s="203"/>
      <c r="M1881" s="203"/>
      <c r="N1881" s="203"/>
      <c r="O1881" s="203"/>
      <c r="P1881" s="204"/>
      <c r="Q1881" s="205"/>
      <c r="R1881" s="198" t="s">
        <v>236</v>
      </c>
      <c r="S1881" s="206" t="str">
        <f t="shared" ca="1" si="87"/>
        <v/>
      </c>
      <c r="T1881" s="206" t="str">
        <f ca="1">IF(B1881="","",IF(ISERROR(MATCH($J1881,[3]SorP!$B$1:$B$6230,0)),"",INDIRECT("'SorP'!$A$"&amp;MATCH($J1881,[3]SorP!$B$1:$B$6230,0))))</f>
        <v/>
      </c>
      <c r="U1881" s="207"/>
      <c r="V1881" s="208" t="e">
        <f>IF(C1881="",NA(),IF(OR(C1881="Smelter not listed",C1881="Smelter not yet identified"),MATCH($B1881&amp;$D1881,'[3]Smelter Look-up'!$J:$J,0),MATCH($B1881&amp;$C1881,'[3]Smelter Look-up'!$J:$J,0)))</f>
        <v>#N/A</v>
      </c>
      <c r="X1881" s="83">
        <f t="shared" si="88"/>
        <v>0</v>
      </c>
      <c r="AB1881" s="84" t="str">
        <f t="shared" si="89"/>
        <v/>
      </c>
    </row>
    <row r="1882" spans="1:28" s="83" customFormat="1" ht="20.25" customHeight="1">
      <c r="A1882" s="206"/>
      <c r="B1882" s="198" t="s">
        <v>236</v>
      </c>
      <c r="C1882" s="199" t="s">
        <v>236</v>
      </c>
      <c r="D1882" s="200"/>
      <c r="E1882" s="198" t="s">
        <v>236</v>
      </c>
      <c r="F1882" s="198" t="s">
        <v>236</v>
      </c>
      <c r="G1882" s="198" t="s">
        <v>236</v>
      </c>
      <c r="H1882" s="201" t="s">
        <v>236</v>
      </c>
      <c r="I1882" s="202" t="s">
        <v>236</v>
      </c>
      <c r="J1882" s="202" t="s">
        <v>236</v>
      </c>
      <c r="K1882" s="203"/>
      <c r="L1882" s="203"/>
      <c r="M1882" s="203"/>
      <c r="N1882" s="203"/>
      <c r="O1882" s="203"/>
      <c r="P1882" s="204"/>
      <c r="Q1882" s="205"/>
      <c r="R1882" s="198" t="s">
        <v>236</v>
      </c>
      <c r="S1882" s="206" t="str">
        <f t="shared" ca="1" si="87"/>
        <v/>
      </c>
      <c r="T1882" s="206" t="str">
        <f ca="1">IF(B1882="","",IF(ISERROR(MATCH($J1882,[3]SorP!$B$1:$B$6230,0)),"",INDIRECT("'SorP'!$A$"&amp;MATCH($J1882,[3]SorP!$B$1:$B$6230,0))))</f>
        <v/>
      </c>
      <c r="U1882" s="207"/>
      <c r="V1882" s="208" t="e">
        <f>IF(C1882="",NA(),IF(OR(C1882="Smelter not listed",C1882="Smelter not yet identified"),MATCH($B1882&amp;$D1882,'[3]Smelter Look-up'!$J:$J,0),MATCH($B1882&amp;$C1882,'[3]Smelter Look-up'!$J:$J,0)))</f>
        <v>#N/A</v>
      </c>
      <c r="X1882" s="83">
        <f t="shared" si="88"/>
        <v>0</v>
      </c>
      <c r="AB1882" s="84" t="str">
        <f t="shared" si="89"/>
        <v/>
      </c>
    </row>
    <row r="1883" spans="1:28" s="83" customFormat="1" ht="20.25" customHeight="1">
      <c r="A1883" s="206"/>
      <c r="B1883" s="198" t="s">
        <v>236</v>
      </c>
      <c r="C1883" s="199" t="s">
        <v>236</v>
      </c>
      <c r="D1883" s="200"/>
      <c r="E1883" s="198" t="s">
        <v>236</v>
      </c>
      <c r="F1883" s="198" t="s">
        <v>236</v>
      </c>
      <c r="G1883" s="198" t="s">
        <v>236</v>
      </c>
      <c r="H1883" s="201" t="s">
        <v>236</v>
      </c>
      <c r="I1883" s="202" t="s">
        <v>236</v>
      </c>
      <c r="J1883" s="202" t="s">
        <v>236</v>
      </c>
      <c r="K1883" s="203"/>
      <c r="L1883" s="203"/>
      <c r="M1883" s="203"/>
      <c r="N1883" s="203"/>
      <c r="O1883" s="203"/>
      <c r="P1883" s="204"/>
      <c r="Q1883" s="205"/>
      <c r="R1883" s="198" t="s">
        <v>236</v>
      </c>
      <c r="S1883" s="206" t="str">
        <f t="shared" ca="1" si="87"/>
        <v/>
      </c>
      <c r="T1883" s="206" t="str">
        <f ca="1">IF(B1883="","",IF(ISERROR(MATCH($J1883,[3]SorP!$B$1:$B$6230,0)),"",INDIRECT("'SorP'!$A$"&amp;MATCH($J1883,[3]SorP!$B$1:$B$6230,0))))</f>
        <v/>
      </c>
      <c r="U1883" s="207"/>
      <c r="V1883" s="208" t="e">
        <f>IF(C1883="",NA(),IF(OR(C1883="Smelter not listed",C1883="Smelter not yet identified"),MATCH($B1883&amp;$D1883,'[3]Smelter Look-up'!$J:$J,0),MATCH($B1883&amp;$C1883,'[3]Smelter Look-up'!$J:$J,0)))</f>
        <v>#N/A</v>
      </c>
      <c r="X1883" s="83">
        <f t="shared" si="88"/>
        <v>0</v>
      </c>
      <c r="AB1883" s="84" t="str">
        <f t="shared" si="89"/>
        <v/>
      </c>
    </row>
    <row r="1884" spans="1:28" s="83" customFormat="1" ht="20.25" customHeight="1">
      <c r="A1884" s="206"/>
      <c r="B1884" s="198" t="s">
        <v>236</v>
      </c>
      <c r="C1884" s="199" t="s">
        <v>236</v>
      </c>
      <c r="D1884" s="200"/>
      <c r="E1884" s="198" t="s">
        <v>236</v>
      </c>
      <c r="F1884" s="198" t="s">
        <v>236</v>
      </c>
      <c r="G1884" s="198" t="s">
        <v>236</v>
      </c>
      <c r="H1884" s="201" t="s">
        <v>236</v>
      </c>
      <c r="I1884" s="202" t="s">
        <v>236</v>
      </c>
      <c r="J1884" s="202" t="s">
        <v>236</v>
      </c>
      <c r="K1884" s="203"/>
      <c r="L1884" s="203"/>
      <c r="M1884" s="203"/>
      <c r="N1884" s="203"/>
      <c r="O1884" s="203"/>
      <c r="P1884" s="204"/>
      <c r="Q1884" s="205"/>
      <c r="R1884" s="198" t="s">
        <v>236</v>
      </c>
      <c r="S1884" s="206" t="str">
        <f t="shared" ca="1" si="87"/>
        <v/>
      </c>
      <c r="T1884" s="206" t="str">
        <f ca="1">IF(B1884="","",IF(ISERROR(MATCH($J1884,[3]SorP!$B$1:$B$6230,0)),"",INDIRECT("'SorP'!$A$"&amp;MATCH($J1884,[3]SorP!$B$1:$B$6230,0))))</f>
        <v/>
      </c>
      <c r="U1884" s="207"/>
      <c r="V1884" s="208" t="e">
        <f>IF(C1884="",NA(),IF(OR(C1884="Smelter not listed",C1884="Smelter not yet identified"),MATCH($B1884&amp;$D1884,'[3]Smelter Look-up'!$J:$J,0),MATCH($B1884&amp;$C1884,'[3]Smelter Look-up'!$J:$J,0)))</f>
        <v>#N/A</v>
      </c>
      <c r="X1884" s="83">
        <f t="shared" si="88"/>
        <v>0</v>
      </c>
      <c r="AB1884" s="84" t="str">
        <f t="shared" si="89"/>
        <v/>
      </c>
    </row>
    <row r="1885" spans="1:28" s="83" customFormat="1" ht="20.25" customHeight="1">
      <c r="A1885" s="206"/>
      <c r="B1885" s="198" t="s">
        <v>236</v>
      </c>
      <c r="C1885" s="199" t="s">
        <v>236</v>
      </c>
      <c r="D1885" s="200"/>
      <c r="E1885" s="198" t="s">
        <v>236</v>
      </c>
      <c r="F1885" s="198" t="s">
        <v>236</v>
      </c>
      <c r="G1885" s="198" t="s">
        <v>236</v>
      </c>
      <c r="H1885" s="201" t="s">
        <v>236</v>
      </c>
      <c r="I1885" s="202" t="s">
        <v>236</v>
      </c>
      <c r="J1885" s="202" t="s">
        <v>236</v>
      </c>
      <c r="K1885" s="203"/>
      <c r="L1885" s="203"/>
      <c r="M1885" s="203"/>
      <c r="N1885" s="203"/>
      <c r="O1885" s="203"/>
      <c r="P1885" s="204"/>
      <c r="Q1885" s="205"/>
      <c r="R1885" s="198" t="s">
        <v>236</v>
      </c>
      <c r="S1885" s="206" t="str">
        <f t="shared" ca="1" si="87"/>
        <v/>
      </c>
      <c r="T1885" s="206" t="str">
        <f ca="1">IF(B1885="","",IF(ISERROR(MATCH($J1885,[3]SorP!$B$1:$B$6230,0)),"",INDIRECT("'SorP'!$A$"&amp;MATCH($J1885,[3]SorP!$B$1:$B$6230,0))))</f>
        <v/>
      </c>
      <c r="U1885" s="207"/>
      <c r="V1885" s="208" t="e">
        <f>IF(C1885="",NA(),IF(OR(C1885="Smelter not listed",C1885="Smelter not yet identified"),MATCH($B1885&amp;$D1885,'[3]Smelter Look-up'!$J:$J,0),MATCH($B1885&amp;$C1885,'[3]Smelter Look-up'!$J:$J,0)))</f>
        <v>#N/A</v>
      </c>
      <c r="X1885" s="83">
        <f t="shared" si="88"/>
        <v>0</v>
      </c>
      <c r="AB1885" s="84" t="str">
        <f t="shared" si="89"/>
        <v/>
      </c>
    </row>
    <row r="1886" spans="1:28" s="83" customFormat="1" ht="20.25" customHeight="1">
      <c r="A1886" s="206"/>
      <c r="B1886" s="198" t="s">
        <v>236</v>
      </c>
      <c r="C1886" s="199" t="s">
        <v>236</v>
      </c>
      <c r="D1886" s="200"/>
      <c r="E1886" s="198" t="s">
        <v>236</v>
      </c>
      <c r="F1886" s="198" t="s">
        <v>236</v>
      </c>
      <c r="G1886" s="198" t="s">
        <v>236</v>
      </c>
      <c r="H1886" s="201" t="s">
        <v>236</v>
      </c>
      <c r="I1886" s="202" t="s">
        <v>236</v>
      </c>
      <c r="J1886" s="202" t="s">
        <v>236</v>
      </c>
      <c r="K1886" s="203"/>
      <c r="L1886" s="203"/>
      <c r="M1886" s="203"/>
      <c r="N1886" s="203"/>
      <c r="O1886" s="203"/>
      <c r="P1886" s="204"/>
      <c r="Q1886" s="205"/>
      <c r="R1886" s="198" t="s">
        <v>236</v>
      </c>
      <c r="S1886" s="206" t="str">
        <f t="shared" ca="1" si="87"/>
        <v/>
      </c>
      <c r="T1886" s="206" t="str">
        <f ca="1">IF(B1886="","",IF(ISERROR(MATCH($J1886,[3]SorP!$B$1:$B$6230,0)),"",INDIRECT("'SorP'!$A$"&amp;MATCH($J1886,[3]SorP!$B$1:$B$6230,0))))</f>
        <v/>
      </c>
      <c r="U1886" s="207"/>
      <c r="V1886" s="208" t="e">
        <f>IF(C1886="",NA(),IF(OR(C1886="Smelter not listed",C1886="Smelter not yet identified"),MATCH($B1886&amp;$D1886,'[3]Smelter Look-up'!$J:$J,0),MATCH($B1886&amp;$C1886,'[3]Smelter Look-up'!$J:$J,0)))</f>
        <v>#N/A</v>
      </c>
      <c r="X1886" s="83">
        <f t="shared" si="88"/>
        <v>0</v>
      </c>
      <c r="AB1886" s="84" t="str">
        <f t="shared" si="89"/>
        <v/>
      </c>
    </row>
    <row r="1887" spans="1:28" s="83" customFormat="1" ht="20.25" customHeight="1">
      <c r="A1887" s="206"/>
      <c r="B1887" s="198" t="s">
        <v>236</v>
      </c>
      <c r="C1887" s="199" t="s">
        <v>236</v>
      </c>
      <c r="D1887" s="200"/>
      <c r="E1887" s="198" t="s">
        <v>236</v>
      </c>
      <c r="F1887" s="198" t="s">
        <v>236</v>
      </c>
      <c r="G1887" s="198" t="s">
        <v>236</v>
      </c>
      <c r="H1887" s="201" t="s">
        <v>236</v>
      </c>
      <c r="I1887" s="202" t="s">
        <v>236</v>
      </c>
      <c r="J1887" s="202" t="s">
        <v>236</v>
      </c>
      <c r="K1887" s="203"/>
      <c r="L1887" s="203"/>
      <c r="M1887" s="203"/>
      <c r="N1887" s="203"/>
      <c r="O1887" s="203"/>
      <c r="P1887" s="204"/>
      <c r="Q1887" s="205"/>
      <c r="R1887" s="198" t="s">
        <v>236</v>
      </c>
      <c r="S1887" s="206" t="str">
        <f t="shared" ca="1" si="87"/>
        <v/>
      </c>
      <c r="T1887" s="206" t="str">
        <f ca="1">IF(B1887="","",IF(ISERROR(MATCH($J1887,[3]SorP!$B$1:$B$6230,0)),"",INDIRECT("'SorP'!$A$"&amp;MATCH($J1887,[3]SorP!$B$1:$B$6230,0))))</f>
        <v/>
      </c>
      <c r="U1887" s="207"/>
      <c r="V1887" s="208" t="e">
        <f>IF(C1887="",NA(),IF(OR(C1887="Smelter not listed",C1887="Smelter not yet identified"),MATCH($B1887&amp;$D1887,'[3]Smelter Look-up'!$J:$J,0),MATCH($B1887&amp;$C1887,'[3]Smelter Look-up'!$J:$J,0)))</f>
        <v>#N/A</v>
      </c>
      <c r="X1887" s="83">
        <f t="shared" si="88"/>
        <v>0</v>
      </c>
      <c r="AB1887" s="84" t="str">
        <f t="shared" si="89"/>
        <v/>
      </c>
    </row>
    <row r="1888" spans="1:28" s="83" customFormat="1" ht="20.25" customHeight="1">
      <c r="A1888" s="206"/>
      <c r="B1888" s="198" t="s">
        <v>236</v>
      </c>
      <c r="C1888" s="199" t="s">
        <v>236</v>
      </c>
      <c r="D1888" s="200"/>
      <c r="E1888" s="198" t="s">
        <v>236</v>
      </c>
      <c r="F1888" s="198" t="s">
        <v>236</v>
      </c>
      <c r="G1888" s="198" t="s">
        <v>236</v>
      </c>
      <c r="H1888" s="201" t="s">
        <v>236</v>
      </c>
      <c r="I1888" s="202" t="s">
        <v>236</v>
      </c>
      <c r="J1888" s="202" t="s">
        <v>236</v>
      </c>
      <c r="K1888" s="203"/>
      <c r="L1888" s="203"/>
      <c r="M1888" s="203"/>
      <c r="N1888" s="203"/>
      <c r="O1888" s="203"/>
      <c r="P1888" s="204"/>
      <c r="Q1888" s="205"/>
      <c r="R1888" s="198" t="s">
        <v>236</v>
      </c>
      <c r="S1888" s="206" t="str">
        <f t="shared" ca="1" si="87"/>
        <v/>
      </c>
      <c r="T1888" s="206" t="str">
        <f ca="1">IF(B1888="","",IF(ISERROR(MATCH($J1888,[3]SorP!$B$1:$B$6230,0)),"",INDIRECT("'SorP'!$A$"&amp;MATCH($J1888,[3]SorP!$B$1:$B$6230,0))))</f>
        <v/>
      </c>
      <c r="U1888" s="207"/>
      <c r="V1888" s="208" t="e">
        <f>IF(C1888="",NA(),IF(OR(C1888="Smelter not listed",C1888="Smelter not yet identified"),MATCH($B1888&amp;$D1888,'[3]Smelter Look-up'!$J:$J,0),MATCH($B1888&amp;$C1888,'[3]Smelter Look-up'!$J:$J,0)))</f>
        <v>#N/A</v>
      </c>
      <c r="X1888" s="83">
        <f t="shared" si="88"/>
        <v>0</v>
      </c>
      <c r="AB1888" s="84" t="str">
        <f t="shared" si="89"/>
        <v/>
      </c>
    </row>
    <row r="1889" spans="1:28" s="83" customFormat="1" ht="20.25" customHeight="1">
      <c r="A1889" s="206"/>
      <c r="B1889" s="198" t="s">
        <v>236</v>
      </c>
      <c r="C1889" s="199" t="s">
        <v>236</v>
      </c>
      <c r="D1889" s="200"/>
      <c r="E1889" s="198" t="s">
        <v>236</v>
      </c>
      <c r="F1889" s="198" t="s">
        <v>236</v>
      </c>
      <c r="G1889" s="198" t="s">
        <v>236</v>
      </c>
      <c r="H1889" s="201" t="s">
        <v>236</v>
      </c>
      <c r="I1889" s="202" t="s">
        <v>236</v>
      </c>
      <c r="J1889" s="202" t="s">
        <v>236</v>
      </c>
      <c r="K1889" s="203"/>
      <c r="L1889" s="203"/>
      <c r="M1889" s="203"/>
      <c r="N1889" s="203"/>
      <c r="O1889" s="203"/>
      <c r="P1889" s="204"/>
      <c r="Q1889" s="205"/>
      <c r="R1889" s="198" t="s">
        <v>236</v>
      </c>
      <c r="S1889" s="206" t="str">
        <f t="shared" ca="1" si="87"/>
        <v/>
      </c>
      <c r="T1889" s="206" t="str">
        <f ca="1">IF(B1889="","",IF(ISERROR(MATCH($J1889,[3]SorP!$B$1:$B$6230,0)),"",INDIRECT("'SorP'!$A$"&amp;MATCH($J1889,[3]SorP!$B$1:$B$6230,0))))</f>
        <v/>
      </c>
      <c r="U1889" s="207"/>
      <c r="V1889" s="208" t="e">
        <f>IF(C1889="",NA(),IF(OR(C1889="Smelter not listed",C1889="Smelter not yet identified"),MATCH($B1889&amp;$D1889,'[3]Smelter Look-up'!$J:$J,0),MATCH($B1889&amp;$C1889,'[3]Smelter Look-up'!$J:$J,0)))</f>
        <v>#N/A</v>
      </c>
      <c r="X1889" s="83">
        <f t="shared" si="88"/>
        <v>0</v>
      </c>
      <c r="AB1889" s="84" t="str">
        <f t="shared" si="89"/>
        <v/>
      </c>
    </row>
    <row r="1890" spans="1:28" s="83" customFormat="1" ht="20.25" customHeight="1">
      <c r="A1890" s="206"/>
      <c r="B1890" s="198" t="s">
        <v>236</v>
      </c>
      <c r="C1890" s="199" t="s">
        <v>236</v>
      </c>
      <c r="D1890" s="200"/>
      <c r="E1890" s="198" t="s">
        <v>236</v>
      </c>
      <c r="F1890" s="198" t="s">
        <v>236</v>
      </c>
      <c r="G1890" s="198" t="s">
        <v>236</v>
      </c>
      <c r="H1890" s="201" t="s">
        <v>236</v>
      </c>
      <c r="I1890" s="202" t="s">
        <v>236</v>
      </c>
      <c r="J1890" s="202" t="s">
        <v>236</v>
      </c>
      <c r="K1890" s="203"/>
      <c r="L1890" s="203"/>
      <c r="M1890" s="203"/>
      <c r="N1890" s="203"/>
      <c r="O1890" s="203"/>
      <c r="P1890" s="204"/>
      <c r="Q1890" s="205"/>
      <c r="R1890" s="198" t="s">
        <v>236</v>
      </c>
      <c r="S1890" s="206" t="str">
        <f t="shared" ca="1" si="87"/>
        <v/>
      </c>
      <c r="T1890" s="206" t="str">
        <f ca="1">IF(B1890="","",IF(ISERROR(MATCH($J1890,[3]SorP!$B$1:$B$6230,0)),"",INDIRECT("'SorP'!$A$"&amp;MATCH($J1890,[3]SorP!$B$1:$B$6230,0))))</f>
        <v/>
      </c>
      <c r="U1890" s="207"/>
      <c r="V1890" s="208" t="e">
        <f>IF(C1890="",NA(),IF(OR(C1890="Smelter not listed",C1890="Smelter not yet identified"),MATCH($B1890&amp;$D1890,'[3]Smelter Look-up'!$J:$J,0),MATCH($B1890&amp;$C1890,'[3]Smelter Look-up'!$J:$J,0)))</f>
        <v>#N/A</v>
      </c>
      <c r="X1890" s="83">
        <f t="shared" si="88"/>
        <v>0</v>
      </c>
      <c r="AB1890" s="84" t="str">
        <f t="shared" si="89"/>
        <v/>
      </c>
    </row>
    <row r="1891" spans="1:28" s="83" customFormat="1" ht="20.25" customHeight="1">
      <c r="A1891" s="206"/>
      <c r="B1891" s="198" t="s">
        <v>236</v>
      </c>
      <c r="C1891" s="199" t="s">
        <v>236</v>
      </c>
      <c r="D1891" s="200"/>
      <c r="E1891" s="198" t="s">
        <v>236</v>
      </c>
      <c r="F1891" s="198" t="s">
        <v>236</v>
      </c>
      <c r="G1891" s="198" t="s">
        <v>236</v>
      </c>
      <c r="H1891" s="201" t="s">
        <v>236</v>
      </c>
      <c r="I1891" s="202" t="s">
        <v>236</v>
      </c>
      <c r="J1891" s="202" t="s">
        <v>236</v>
      </c>
      <c r="K1891" s="203"/>
      <c r="L1891" s="203"/>
      <c r="M1891" s="203"/>
      <c r="N1891" s="203"/>
      <c r="O1891" s="203"/>
      <c r="P1891" s="204"/>
      <c r="Q1891" s="205"/>
      <c r="R1891" s="198" t="s">
        <v>236</v>
      </c>
      <c r="S1891" s="206" t="str">
        <f t="shared" ca="1" si="87"/>
        <v/>
      </c>
      <c r="T1891" s="206" t="str">
        <f ca="1">IF(B1891="","",IF(ISERROR(MATCH($J1891,[3]SorP!$B$1:$B$6230,0)),"",INDIRECT("'SorP'!$A$"&amp;MATCH($J1891,[3]SorP!$B$1:$B$6230,0))))</f>
        <v/>
      </c>
      <c r="U1891" s="207"/>
      <c r="V1891" s="208" t="e">
        <f>IF(C1891="",NA(),IF(OR(C1891="Smelter not listed",C1891="Smelter not yet identified"),MATCH($B1891&amp;$D1891,'[3]Smelter Look-up'!$J:$J,0),MATCH($B1891&amp;$C1891,'[3]Smelter Look-up'!$J:$J,0)))</f>
        <v>#N/A</v>
      </c>
      <c r="X1891" s="83">
        <f t="shared" si="88"/>
        <v>0</v>
      </c>
      <c r="AB1891" s="84" t="str">
        <f t="shared" si="89"/>
        <v/>
      </c>
    </row>
    <row r="1892" spans="1:28" s="83" customFormat="1" ht="20.25" customHeight="1">
      <c r="A1892" s="206"/>
      <c r="B1892" s="198" t="s">
        <v>236</v>
      </c>
      <c r="C1892" s="199" t="s">
        <v>236</v>
      </c>
      <c r="D1892" s="200"/>
      <c r="E1892" s="198" t="s">
        <v>236</v>
      </c>
      <c r="F1892" s="198" t="s">
        <v>236</v>
      </c>
      <c r="G1892" s="198" t="s">
        <v>236</v>
      </c>
      <c r="H1892" s="201" t="s">
        <v>236</v>
      </c>
      <c r="I1892" s="202" t="s">
        <v>236</v>
      </c>
      <c r="J1892" s="202" t="s">
        <v>236</v>
      </c>
      <c r="K1892" s="203"/>
      <c r="L1892" s="203"/>
      <c r="M1892" s="203"/>
      <c r="N1892" s="203"/>
      <c r="O1892" s="203"/>
      <c r="P1892" s="204"/>
      <c r="Q1892" s="205"/>
      <c r="R1892" s="198" t="s">
        <v>236</v>
      </c>
      <c r="S1892" s="206" t="str">
        <f t="shared" ca="1" si="87"/>
        <v/>
      </c>
      <c r="T1892" s="206" t="str">
        <f ca="1">IF(B1892="","",IF(ISERROR(MATCH($J1892,[3]SorP!$B$1:$B$6230,0)),"",INDIRECT("'SorP'!$A$"&amp;MATCH($J1892,[3]SorP!$B$1:$B$6230,0))))</f>
        <v/>
      </c>
      <c r="U1892" s="207"/>
      <c r="V1892" s="208" t="e">
        <f>IF(C1892="",NA(),IF(OR(C1892="Smelter not listed",C1892="Smelter not yet identified"),MATCH($B1892&amp;$D1892,'[3]Smelter Look-up'!$J:$J,0),MATCH($B1892&amp;$C1892,'[3]Smelter Look-up'!$J:$J,0)))</f>
        <v>#N/A</v>
      </c>
      <c r="X1892" s="83">
        <f t="shared" si="88"/>
        <v>0</v>
      </c>
      <c r="AB1892" s="84" t="str">
        <f t="shared" si="89"/>
        <v/>
      </c>
    </row>
    <row r="1893" spans="1:28" s="83" customFormat="1" ht="20.25" customHeight="1">
      <c r="A1893" s="206"/>
      <c r="B1893" s="198" t="s">
        <v>236</v>
      </c>
      <c r="C1893" s="199" t="s">
        <v>236</v>
      </c>
      <c r="D1893" s="200"/>
      <c r="E1893" s="198" t="s">
        <v>236</v>
      </c>
      <c r="F1893" s="198" t="s">
        <v>236</v>
      </c>
      <c r="G1893" s="198" t="s">
        <v>236</v>
      </c>
      <c r="H1893" s="201" t="s">
        <v>236</v>
      </c>
      <c r="I1893" s="202" t="s">
        <v>236</v>
      </c>
      <c r="J1893" s="202" t="s">
        <v>236</v>
      </c>
      <c r="K1893" s="203"/>
      <c r="L1893" s="203"/>
      <c r="M1893" s="203"/>
      <c r="N1893" s="203"/>
      <c r="O1893" s="203"/>
      <c r="P1893" s="204"/>
      <c r="Q1893" s="205"/>
      <c r="R1893" s="198" t="s">
        <v>236</v>
      </c>
      <c r="S1893" s="206" t="str">
        <f t="shared" ca="1" si="87"/>
        <v/>
      </c>
      <c r="T1893" s="206" t="str">
        <f ca="1">IF(B1893="","",IF(ISERROR(MATCH($J1893,[3]SorP!$B$1:$B$6230,0)),"",INDIRECT("'SorP'!$A$"&amp;MATCH($J1893,[3]SorP!$B$1:$B$6230,0))))</f>
        <v/>
      </c>
      <c r="U1893" s="207"/>
      <c r="V1893" s="208" t="e">
        <f>IF(C1893="",NA(),IF(OR(C1893="Smelter not listed",C1893="Smelter not yet identified"),MATCH($B1893&amp;$D1893,'[3]Smelter Look-up'!$J:$J,0),MATCH($B1893&amp;$C1893,'[3]Smelter Look-up'!$J:$J,0)))</f>
        <v>#N/A</v>
      </c>
      <c r="X1893" s="83">
        <f t="shared" si="88"/>
        <v>0</v>
      </c>
      <c r="AB1893" s="84" t="str">
        <f t="shared" si="89"/>
        <v/>
      </c>
    </row>
    <row r="1894" spans="1:28" s="83" customFormat="1" ht="20.25" customHeight="1">
      <c r="A1894" s="206"/>
      <c r="B1894" s="198" t="s">
        <v>236</v>
      </c>
      <c r="C1894" s="199" t="s">
        <v>236</v>
      </c>
      <c r="D1894" s="200"/>
      <c r="E1894" s="198" t="s">
        <v>236</v>
      </c>
      <c r="F1894" s="198" t="s">
        <v>236</v>
      </c>
      <c r="G1894" s="198" t="s">
        <v>236</v>
      </c>
      <c r="H1894" s="201" t="s">
        <v>236</v>
      </c>
      <c r="I1894" s="202" t="s">
        <v>236</v>
      </c>
      <c r="J1894" s="202" t="s">
        <v>236</v>
      </c>
      <c r="K1894" s="203"/>
      <c r="L1894" s="203"/>
      <c r="M1894" s="203"/>
      <c r="N1894" s="203"/>
      <c r="O1894" s="203"/>
      <c r="P1894" s="204"/>
      <c r="Q1894" s="205"/>
      <c r="R1894" s="198" t="s">
        <v>236</v>
      </c>
      <c r="S1894" s="206" t="str">
        <f t="shared" ca="1" si="87"/>
        <v/>
      </c>
      <c r="T1894" s="206" t="str">
        <f ca="1">IF(B1894="","",IF(ISERROR(MATCH($J1894,[3]SorP!$B$1:$B$6230,0)),"",INDIRECT("'SorP'!$A$"&amp;MATCH($J1894,[3]SorP!$B$1:$B$6230,0))))</f>
        <v/>
      </c>
      <c r="U1894" s="207"/>
      <c r="V1894" s="208" t="e">
        <f>IF(C1894="",NA(),IF(OR(C1894="Smelter not listed",C1894="Smelter not yet identified"),MATCH($B1894&amp;$D1894,'[3]Smelter Look-up'!$J:$J,0),MATCH($B1894&amp;$C1894,'[3]Smelter Look-up'!$J:$J,0)))</f>
        <v>#N/A</v>
      </c>
      <c r="X1894" s="83">
        <f t="shared" si="88"/>
        <v>0</v>
      </c>
      <c r="AB1894" s="84" t="str">
        <f t="shared" si="89"/>
        <v/>
      </c>
    </row>
    <row r="1895" spans="1:28" s="83" customFormat="1" ht="20.25" customHeight="1">
      <c r="A1895" s="206"/>
      <c r="B1895" s="198" t="s">
        <v>236</v>
      </c>
      <c r="C1895" s="199" t="s">
        <v>236</v>
      </c>
      <c r="D1895" s="200"/>
      <c r="E1895" s="198" t="s">
        <v>236</v>
      </c>
      <c r="F1895" s="198" t="s">
        <v>236</v>
      </c>
      <c r="G1895" s="198" t="s">
        <v>236</v>
      </c>
      <c r="H1895" s="201" t="s">
        <v>236</v>
      </c>
      <c r="I1895" s="202" t="s">
        <v>236</v>
      </c>
      <c r="J1895" s="202" t="s">
        <v>236</v>
      </c>
      <c r="K1895" s="203"/>
      <c r="L1895" s="203"/>
      <c r="M1895" s="203"/>
      <c r="N1895" s="203"/>
      <c r="O1895" s="203"/>
      <c r="P1895" s="204"/>
      <c r="Q1895" s="205"/>
      <c r="R1895" s="198" t="s">
        <v>236</v>
      </c>
      <c r="S1895" s="206" t="str">
        <f t="shared" ca="1" si="87"/>
        <v/>
      </c>
      <c r="T1895" s="206" t="str">
        <f ca="1">IF(B1895="","",IF(ISERROR(MATCH($J1895,[3]SorP!$B$1:$B$6230,0)),"",INDIRECT("'SorP'!$A$"&amp;MATCH($J1895,[3]SorP!$B$1:$B$6230,0))))</f>
        <v/>
      </c>
      <c r="U1895" s="207"/>
      <c r="V1895" s="208" t="e">
        <f>IF(C1895="",NA(),IF(OR(C1895="Smelter not listed",C1895="Smelter not yet identified"),MATCH($B1895&amp;$D1895,'[3]Smelter Look-up'!$J:$J,0),MATCH($B1895&amp;$C1895,'[3]Smelter Look-up'!$J:$J,0)))</f>
        <v>#N/A</v>
      </c>
      <c r="X1895" s="83">
        <f t="shared" si="88"/>
        <v>0</v>
      </c>
      <c r="AB1895" s="84" t="str">
        <f t="shared" si="89"/>
        <v/>
      </c>
    </row>
    <row r="1896" spans="1:28" s="83" customFormat="1" ht="20.25" customHeight="1">
      <c r="A1896" s="206"/>
      <c r="B1896" s="198" t="s">
        <v>236</v>
      </c>
      <c r="C1896" s="199" t="s">
        <v>236</v>
      </c>
      <c r="D1896" s="200"/>
      <c r="E1896" s="198" t="s">
        <v>236</v>
      </c>
      <c r="F1896" s="198" t="s">
        <v>236</v>
      </c>
      <c r="G1896" s="198" t="s">
        <v>236</v>
      </c>
      <c r="H1896" s="201" t="s">
        <v>236</v>
      </c>
      <c r="I1896" s="202" t="s">
        <v>236</v>
      </c>
      <c r="J1896" s="202" t="s">
        <v>236</v>
      </c>
      <c r="K1896" s="203"/>
      <c r="L1896" s="203"/>
      <c r="M1896" s="203"/>
      <c r="N1896" s="203"/>
      <c r="O1896" s="203"/>
      <c r="P1896" s="204"/>
      <c r="Q1896" s="205"/>
      <c r="R1896" s="198" t="s">
        <v>236</v>
      </c>
      <c r="S1896" s="206" t="str">
        <f t="shared" ref="S1896:S1959" ca="1" si="90">IF(B1896="","",IF(ISERROR(MATCH($E1896,CL,0)),"Unknown",INDIRECT("'C'!$A$"&amp;MATCH($E1896,CL,0)+1)))</f>
        <v/>
      </c>
      <c r="T1896" s="206" t="str">
        <f ca="1">IF(B1896="","",IF(ISERROR(MATCH($J1896,[3]SorP!$B$1:$B$6230,0)),"",INDIRECT("'SorP'!$A$"&amp;MATCH($J1896,[3]SorP!$B$1:$B$6230,0))))</f>
        <v/>
      </c>
      <c r="U1896" s="207"/>
      <c r="V1896" s="208" t="e">
        <f>IF(C1896="",NA(),IF(OR(C1896="Smelter not listed",C1896="Smelter not yet identified"),MATCH($B1896&amp;$D1896,'[3]Smelter Look-up'!$J:$J,0),MATCH($B1896&amp;$C1896,'[3]Smelter Look-up'!$J:$J,0)))</f>
        <v>#N/A</v>
      </c>
      <c r="X1896" s="83">
        <f t="shared" si="88"/>
        <v>0</v>
      </c>
      <c r="AB1896" s="84" t="str">
        <f t="shared" si="89"/>
        <v/>
      </c>
    </row>
    <row r="1897" spans="1:28" s="83" customFormat="1" ht="20.25" customHeight="1">
      <c r="A1897" s="206"/>
      <c r="B1897" s="198" t="s">
        <v>236</v>
      </c>
      <c r="C1897" s="199" t="s">
        <v>236</v>
      </c>
      <c r="D1897" s="200"/>
      <c r="E1897" s="198" t="s">
        <v>236</v>
      </c>
      <c r="F1897" s="198" t="s">
        <v>236</v>
      </c>
      <c r="G1897" s="198" t="s">
        <v>236</v>
      </c>
      <c r="H1897" s="201" t="s">
        <v>236</v>
      </c>
      <c r="I1897" s="202" t="s">
        <v>236</v>
      </c>
      <c r="J1897" s="202" t="s">
        <v>236</v>
      </c>
      <c r="K1897" s="203"/>
      <c r="L1897" s="203"/>
      <c r="M1897" s="203"/>
      <c r="N1897" s="203"/>
      <c r="O1897" s="203"/>
      <c r="P1897" s="204"/>
      <c r="Q1897" s="205"/>
      <c r="R1897" s="198" t="s">
        <v>236</v>
      </c>
      <c r="S1897" s="206" t="str">
        <f t="shared" ca="1" si="90"/>
        <v/>
      </c>
      <c r="T1897" s="206" t="str">
        <f ca="1">IF(B1897="","",IF(ISERROR(MATCH($J1897,[3]SorP!$B$1:$B$6230,0)),"",INDIRECT("'SorP'!$A$"&amp;MATCH($J1897,[3]SorP!$B$1:$B$6230,0))))</f>
        <v/>
      </c>
      <c r="U1897" s="207"/>
      <c r="V1897" s="208" t="e">
        <f>IF(C1897="",NA(),IF(OR(C1897="Smelter not listed",C1897="Smelter not yet identified"),MATCH($B1897&amp;$D1897,'[3]Smelter Look-up'!$J:$J,0),MATCH($B1897&amp;$C1897,'[3]Smelter Look-up'!$J:$J,0)))</f>
        <v>#N/A</v>
      </c>
      <c r="X1897" s="83">
        <f t="shared" si="88"/>
        <v>0</v>
      </c>
      <c r="AB1897" s="84" t="str">
        <f t="shared" si="89"/>
        <v/>
      </c>
    </row>
    <row r="1898" spans="1:28" s="83" customFormat="1" ht="20.25" customHeight="1">
      <c r="A1898" s="206"/>
      <c r="B1898" s="198" t="s">
        <v>236</v>
      </c>
      <c r="C1898" s="199" t="s">
        <v>236</v>
      </c>
      <c r="D1898" s="200"/>
      <c r="E1898" s="198" t="s">
        <v>236</v>
      </c>
      <c r="F1898" s="198" t="s">
        <v>236</v>
      </c>
      <c r="G1898" s="198" t="s">
        <v>236</v>
      </c>
      <c r="H1898" s="201" t="s">
        <v>236</v>
      </c>
      <c r="I1898" s="202" t="s">
        <v>236</v>
      </c>
      <c r="J1898" s="202" t="s">
        <v>236</v>
      </c>
      <c r="K1898" s="203"/>
      <c r="L1898" s="203"/>
      <c r="M1898" s="203"/>
      <c r="N1898" s="203"/>
      <c r="O1898" s="203"/>
      <c r="P1898" s="204"/>
      <c r="Q1898" s="205"/>
      <c r="R1898" s="198" t="s">
        <v>236</v>
      </c>
      <c r="S1898" s="206" t="str">
        <f t="shared" ca="1" si="90"/>
        <v/>
      </c>
      <c r="T1898" s="206" t="str">
        <f ca="1">IF(B1898="","",IF(ISERROR(MATCH($J1898,[3]SorP!$B$1:$B$6230,0)),"",INDIRECT("'SorP'!$A$"&amp;MATCH($J1898,[3]SorP!$B$1:$B$6230,0))))</f>
        <v/>
      </c>
      <c r="U1898" s="207"/>
      <c r="V1898" s="208" t="e">
        <f>IF(C1898="",NA(),IF(OR(C1898="Smelter not listed",C1898="Smelter not yet identified"),MATCH($B1898&amp;$D1898,'[3]Smelter Look-up'!$J:$J,0),MATCH($B1898&amp;$C1898,'[3]Smelter Look-up'!$J:$J,0)))</f>
        <v>#N/A</v>
      </c>
      <c r="X1898" s="83">
        <f t="shared" si="88"/>
        <v>0</v>
      </c>
      <c r="AB1898" s="84" t="str">
        <f t="shared" si="89"/>
        <v/>
      </c>
    </row>
    <row r="1899" spans="1:28" s="83" customFormat="1" ht="20.25" customHeight="1">
      <c r="A1899" s="206"/>
      <c r="B1899" s="198" t="s">
        <v>236</v>
      </c>
      <c r="C1899" s="199" t="s">
        <v>236</v>
      </c>
      <c r="D1899" s="200"/>
      <c r="E1899" s="198" t="s">
        <v>236</v>
      </c>
      <c r="F1899" s="198" t="s">
        <v>236</v>
      </c>
      <c r="G1899" s="198" t="s">
        <v>236</v>
      </c>
      <c r="H1899" s="201" t="s">
        <v>236</v>
      </c>
      <c r="I1899" s="202" t="s">
        <v>236</v>
      </c>
      <c r="J1899" s="202" t="s">
        <v>236</v>
      </c>
      <c r="K1899" s="203"/>
      <c r="L1899" s="203"/>
      <c r="M1899" s="203"/>
      <c r="N1899" s="203"/>
      <c r="O1899" s="203"/>
      <c r="P1899" s="204"/>
      <c r="Q1899" s="205"/>
      <c r="R1899" s="198" t="s">
        <v>236</v>
      </c>
      <c r="S1899" s="206" t="str">
        <f t="shared" ca="1" si="90"/>
        <v/>
      </c>
      <c r="T1899" s="206" t="str">
        <f ca="1">IF(B1899="","",IF(ISERROR(MATCH($J1899,[3]SorP!$B$1:$B$6230,0)),"",INDIRECT("'SorP'!$A$"&amp;MATCH($J1899,[3]SorP!$B$1:$B$6230,0))))</f>
        <v/>
      </c>
      <c r="U1899" s="207"/>
      <c r="V1899" s="208" t="e">
        <f>IF(C1899="",NA(),IF(OR(C1899="Smelter not listed",C1899="Smelter not yet identified"),MATCH($B1899&amp;$D1899,'[3]Smelter Look-up'!$J:$J,0),MATCH($B1899&amp;$C1899,'[3]Smelter Look-up'!$J:$J,0)))</f>
        <v>#N/A</v>
      </c>
      <c r="X1899" s="83">
        <f t="shared" si="88"/>
        <v>0</v>
      </c>
      <c r="AB1899" s="84" t="str">
        <f t="shared" si="89"/>
        <v/>
      </c>
    </row>
    <row r="1900" spans="1:28" s="83" customFormat="1" ht="20.25" customHeight="1">
      <c r="A1900" s="206"/>
      <c r="B1900" s="198" t="s">
        <v>236</v>
      </c>
      <c r="C1900" s="199" t="s">
        <v>236</v>
      </c>
      <c r="D1900" s="200"/>
      <c r="E1900" s="198" t="s">
        <v>236</v>
      </c>
      <c r="F1900" s="198" t="s">
        <v>236</v>
      </c>
      <c r="G1900" s="198" t="s">
        <v>236</v>
      </c>
      <c r="H1900" s="201" t="s">
        <v>236</v>
      </c>
      <c r="I1900" s="202" t="s">
        <v>236</v>
      </c>
      <c r="J1900" s="202" t="s">
        <v>236</v>
      </c>
      <c r="K1900" s="203"/>
      <c r="L1900" s="203"/>
      <c r="M1900" s="203"/>
      <c r="N1900" s="203"/>
      <c r="O1900" s="203"/>
      <c r="P1900" s="204"/>
      <c r="Q1900" s="205"/>
      <c r="R1900" s="198" t="s">
        <v>236</v>
      </c>
      <c r="S1900" s="206" t="str">
        <f t="shared" ca="1" si="90"/>
        <v/>
      </c>
      <c r="T1900" s="206" t="str">
        <f ca="1">IF(B1900="","",IF(ISERROR(MATCH($J1900,[3]SorP!$B$1:$B$6230,0)),"",INDIRECT("'SorP'!$A$"&amp;MATCH($J1900,[3]SorP!$B$1:$B$6230,0))))</f>
        <v/>
      </c>
      <c r="U1900" s="207"/>
      <c r="V1900" s="208" t="e">
        <f>IF(C1900="",NA(),IF(OR(C1900="Smelter not listed",C1900="Smelter not yet identified"),MATCH($B1900&amp;$D1900,'[3]Smelter Look-up'!$J:$J,0),MATCH($B1900&amp;$C1900,'[3]Smelter Look-up'!$J:$J,0)))</f>
        <v>#N/A</v>
      </c>
      <c r="X1900" s="83">
        <f t="shared" si="88"/>
        <v>0</v>
      </c>
      <c r="AB1900" s="84" t="str">
        <f t="shared" si="89"/>
        <v/>
      </c>
    </row>
    <row r="1901" spans="1:28" s="83" customFormat="1" ht="20.25" customHeight="1">
      <c r="A1901" s="206"/>
      <c r="B1901" s="198" t="s">
        <v>236</v>
      </c>
      <c r="C1901" s="199" t="s">
        <v>236</v>
      </c>
      <c r="D1901" s="200"/>
      <c r="E1901" s="198" t="s">
        <v>236</v>
      </c>
      <c r="F1901" s="198" t="s">
        <v>236</v>
      </c>
      <c r="G1901" s="198" t="s">
        <v>236</v>
      </c>
      <c r="H1901" s="201" t="s">
        <v>236</v>
      </c>
      <c r="I1901" s="202" t="s">
        <v>236</v>
      </c>
      <c r="J1901" s="202" t="s">
        <v>236</v>
      </c>
      <c r="K1901" s="203"/>
      <c r="L1901" s="203"/>
      <c r="M1901" s="203"/>
      <c r="N1901" s="203"/>
      <c r="O1901" s="203"/>
      <c r="P1901" s="204"/>
      <c r="Q1901" s="205"/>
      <c r="R1901" s="198" t="s">
        <v>236</v>
      </c>
      <c r="S1901" s="206" t="str">
        <f t="shared" ca="1" si="90"/>
        <v/>
      </c>
      <c r="T1901" s="206" t="str">
        <f ca="1">IF(B1901="","",IF(ISERROR(MATCH($J1901,[3]SorP!$B$1:$B$6230,0)),"",INDIRECT("'SorP'!$A$"&amp;MATCH($J1901,[3]SorP!$B$1:$B$6230,0))))</f>
        <v/>
      </c>
      <c r="U1901" s="207"/>
      <c r="V1901" s="208" t="e">
        <f>IF(C1901="",NA(),IF(OR(C1901="Smelter not listed",C1901="Smelter not yet identified"),MATCH($B1901&amp;$D1901,'[3]Smelter Look-up'!$J:$J,0),MATCH($B1901&amp;$C1901,'[3]Smelter Look-up'!$J:$J,0)))</f>
        <v>#N/A</v>
      </c>
      <c r="X1901" s="83">
        <f t="shared" si="88"/>
        <v>0</v>
      </c>
      <c r="AB1901" s="84" t="str">
        <f t="shared" si="89"/>
        <v/>
      </c>
    </row>
    <row r="1902" spans="1:28" s="83" customFormat="1" ht="20.25" customHeight="1">
      <c r="A1902" s="206"/>
      <c r="B1902" s="198" t="s">
        <v>236</v>
      </c>
      <c r="C1902" s="199" t="s">
        <v>236</v>
      </c>
      <c r="D1902" s="200"/>
      <c r="E1902" s="198" t="s">
        <v>236</v>
      </c>
      <c r="F1902" s="198" t="s">
        <v>236</v>
      </c>
      <c r="G1902" s="198" t="s">
        <v>236</v>
      </c>
      <c r="H1902" s="201" t="s">
        <v>236</v>
      </c>
      <c r="I1902" s="202" t="s">
        <v>236</v>
      </c>
      <c r="J1902" s="202" t="s">
        <v>236</v>
      </c>
      <c r="K1902" s="203"/>
      <c r="L1902" s="203"/>
      <c r="M1902" s="203"/>
      <c r="N1902" s="203"/>
      <c r="O1902" s="203"/>
      <c r="P1902" s="204"/>
      <c r="Q1902" s="205"/>
      <c r="R1902" s="198" t="s">
        <v>236</v>
      </c>
      <c r="S1902" s="206" t="str">
        <f t="shared" ca="1" si="90"/>
        <v/>
      </c>
      <c r="T1902" s="206" t="str">
        <f ca="1">IF(B1902="","",IF(ISERROR(MATCH($J1902,[3]SorP!$B$1:$B$6230,0)),"",INDIRECT("'SorP'!$A$"&amp;MATCH($J1902,[3]SorP!$B$1:$B$6230,0))))</f>
        <v/>
      </c>
      <c r="U1902" s="207"/>
      <c r="V1902" s="208" t="e">
        <f>IF(C1902="",NA(),IF(OR(C1902="Smelter not listed",C1902="Smelter not yet identified"),MATCH($B1902&amp;$D1902,'[3]Smelter Look-up'!$J:$J,0),MATCH($B1902&amp;$C1902,'[3]Smelter Look-up'!$J:$J,0)))</f>
        <v>#N/A</v>
      </c>
      <c r="X1902" s="83">
        <f t="shared" si="88"/>
        <v>0</v>
      </c>
      <c r="AB1902" s="84" t="str">
        <f t="shared" si="89"/>
        <v/>
      </c>
    </row>
    <row r="1903" spans="1:28" s="83" customFormat="1" ht="20.25" customHeight="1">
      <c r="A1903" s="206"/>
      <c r="B1903" s="198" t="s">
        <v>236</v>
      </c>
      <c r="C1903" s="199" t="s">
        <v>236</v>
      </c>
      <c r="D1903" s="200"/>
      <c r="E1903" s="198" t="s">
        <v>236</v>
      </c>
      <c r="F1903" s="198" t="s">
        <v>236</v>
      </c>
      <c r="G1903" s="198" t="s">
        <v>236</v>
      </c>
      <c r="H1903" s="201" t="s">
        <v>236</v>
      </c>
      <c r="I1903" s="202" t="s">
        <v>236</v>
      </c>
      <c r="J1903" s="202" t="s">
        <v>236</v>
      </c>
      <c r="K1903" s="203"/>
      <c r="L1903" s="203"/>
      <c r="M1903" s="203"/>
      <c r="N1903" s="203"/>
      <c r="O1903" s="203"/>
      <c r="P1903" s="204"/>
      <c r="Q1903" s="205"/>
      <c r="R1903" s="198" t="s">
        <v>236</v>
      </c>
      <c r="S1903" s="206" t="str">
        <f t="shared" ca="1" si="90"/>
        <v/>
      </c>
      <c r="T1903" s="206" t="str">
        <f ca="1">IF(B1903="","",IF(ISERROR(MATCH($J1903,[3]SorP!$B$1:$B$6230,0)),"",INDIRECT("'SorP'!$A$"&amp;MATCH($J1903,[3]SorP!$B$1:$B$6230,0))))</f>
        <v/>
      </c>
      <c r="U1903" s="207"/>
      <c r="V1903" s="208" t="e">
        <f>IF(C1903="",NA(),IF(OR(C1903="Smelter not listed",C1903="Smelter not yet identified"),MATCH($B1903&amp;$D1903,'[3]Smelter Look-up'!$J:$J,0),MATCH($B1903&amp;$C1903,'[3]Smelter Look-up'!$J:$J,0)))</f>
        <v>#N/A</v>
      </c>
      <c r="X1903" s="83">
        <f t="shared" si="88"/>
        <v>0</v>
      </c>
      <c r="AB1903" s="84" t="str">
        <f t="shared" si="89"/>
        <v/>
      </c>
    </row>
    <row r="1904" spans="1:28" s="83" customFormat="1" ht="20.25" customHeight="1">
      <c r="A1904" s="206"/>
      <c r="B1904" s="198" t="s">
        <v>236</v>
      </c>
      <c r="C1904" s="199" t="s">
        <v>236</v>
      </c>
      <c r="D1904" s="200"/>
      <c r="E1904" s="198" t="s">
        <v>236</v>
      </c>
      <c r="F1904" s="198" t="s">
        <v>236</v>
      </c>
      <c r="G1904" s="198" t="s">
        <v>236</v>
      </c>
      <c r="H1904" s="201" t="s">
        <v>236</v>
      </c>
      <c r="I1904" s="202" t="s">
        <v>236</v>
      </c>
      <c r="J1904" s="202" t="s">
        <v>236</v>
      </c>
      <c r="K1904" s="203"/>
      <c r="L1904" s="203"/>
      <c r="M1904" s="203"/>
      <c r="N1904" s="203"/>
      <c r="O1904" s="203"/>
      <c r="P1904" s="204"/>
      <c r="Q1904" s="205"/>
      <c r="R1904" s="198" t="s">
        <v>236</v>
      </c>
      <c r="S1904" s="206" t="str">
        <f t="shared" ca="1" si="90"/>
        <v/>
      </c>
      <c r="T1904" s="206" t="str">
        <f ca="1">IF(B1904="","",IF(ISERROR(MATCH($J1904,[3]SorP!$B$1:$B$6230,0)),"",INDIRECT("'SorP'!$A$"&amp;MATCH($J1904,[3]SorP!$B$1:$B$6230,0))))</f>
        <v/>
      </c>
      <c r="U1904" s="207"/>
      <c r="V1904" s="208" t="e">
        <f>IF(C1904="",NA(),IF(OR(C1904="Smelter not listed",C1904="Smelter not yet identified"),MATCH($B1904&amp;$D1904,'[3]Smelter Look-up'!$J:$J,0),MATCH($B1904&amp;$C1904,'[3]Smelter Look-up'!$J:$J,0)))</f>
        <v>#N/A</v>
      </c>
      <c r="X1904" s="83">
        <f t="shared" si="88"/>
        <v>0</v>
      </c>
      <c r="AB1904" s="84" t="str">
        <f t="shared" si="89"/>
        <v/>
      </c>
    </row>
    <row r="1905" spans="1:28" s="83" customFormat="1" ht="20.25" customHeight="1">
      <c r="A1905" s="206"/>
      <c r="B1905" s="198" t="s">
        <v>236</v>
      </c>
      <c r="C1905" s="199" t="s">
        <v>236</v>
      </c>
      <c r="D1905" s="200"/>
      <c r="E1905" s="198" t="s">
        <v>236</v>
      </c>
      <c r="F1905" s="198" t="s">
        <v>236</v>
      </c>
      <c r="G1905" s="198" t="s">
        <v>236</v>
      </c>
      <c r="H1905" s="201" t="s">
        <v>236</v>
      </c>
      <c r="I1905" s="202" t="s">
        <v>236</v>
      </c>
      <c r="J1905" s="202" t="s">
        <v>236</v>
      </c>
      <c r="K1905" s="203"/>
      <c r="L1905" s="203"/>
      <c r="M1905" s="203"/>
      <c r="N1905" s="203"/>
      <c r="O1905" s="203"/>
      <c r="P1905" s="204"/>
      <c r="Q1905" s="205"/>
      <c r="R1905" s="198" t="s">
        <v>236</v>
      </c>
      <c r="S1905" s="206" t="str">
        <f t="shared" ca="1" si="90"/>
        <v/>
      </c>
      <c r="T1905" s="206" t="str">
        <f ca="1">IF(B1905="","",IF(ISERROR(MATCH($J1905,[3]SorP!$B$1:$B$6230,0)),"",INDIRECT("'SorP'!$A$"&amp;MATCH($J1905,[3]SorP!$B$1:$B$6230,0))))</f>
        <v/>
      </c>
      <c r="U1905" s="207"/>
      <c r="V1905" s="208" t="e">
        <f>IF(C1905="",NA(),IF(OR(C1905="Smelter not listed",C1905="Smelter not yet identified"),MATCH($B1905&amp;$D1905,'[3]Smelter Look-up'!$J:$J,0),MATCH($B1905&amp;$C1905,'[3]Smelter Look-up'!$J:$J,0)))</f>
        <v>#N/A</v>
      </c>
      <c r="X1905" s="83">
        <f t="shared" si="88"/>
        <v>0</v>
      </c>
      <c r="AB1905" s="84" t="str">
        <f t="shared" si="89"/>
        <v/>
      </c>
    </row>
    <row r="1906" spans="1:28" s="83" customFormat="1" ht="20.25" customHeight="1">
      <c r="A1906" s="206"/>
      <c r="B1906" s="198" t="s">
        <v>236</v>
      </c>
      <c r="C1906" s="199" t="s">
        <v>236</v>
      </c>
      <c r="D1906" s="200"/>
      <c r="E1906" s="198" t="s">
        <v>236</v>
      </c>
      <c r="F1906" s="198" t="s">
        <v>236</v>
      </c>
      <c r="G1906" s="198" t="s">
        <v>236</v>
      </c>
      <c r="H1906" s="201" t="s">
        <v>236</v>
      </c>
      <c r="I1906" s="202" t="s">
        <v>236</v>
      </c>
      <c r="J1906" s="202" t="s">
        <v>236</v>
      </c>
      <c r="K1906" s="203"/>
      <c r="L1906" s="203"/>
      <c r="M1906" s="203"/>
      <c r="N1906" s="203"/>
      <c r="O1906" s="203"/>
      <c r="P1906" s="204"/>
      <c r="Q1906" s="205"/>
      <c r="R1906" s="198" t="s">
        <v>236</v>
      </c>
      <c r="S1906" s="206" t="str">
        <f t="shared" ca="1" si="90"/>
        <v/>
      </c>
      <c r="T1906" s="206" t="str">
        <f ca="1">IF(B1906="","",IF(ISERROR(MATCH($J1906,[3]SorP!$B$1:$B$6230,0)),"",INDIRECT("'SorP'!$A$"&amp;MATCH($J1906,[3]SorP!$B$1:$B$6230,0))))</f>
        <v/>
      </c>
      <c r="U1906" s="207"/>
      <c r="V1906" s="208" t="e">
        <f>IF(C1906="",NA(),IF(OR(C1906="Smelter not listed",C1906="Smelter not yet identified"),MATCH($B1906&amp;$D1906,'[3]Smelter Look-up'!$J:$J,0),MATCH($B1906&amp;$C1906,'[3]Smelter Look-up'!$J:$J,0)))</f>
        <v>#N/A</v>
      </c>
      <c r="X1906" s="83">
        <f t="shared" si="88"/>
        <v>0</v>
      </c>
      <c r="AB1906" s="84" t="str">
        <f t="shared" si="89"/>
        <v/>
      </c>
    </row>
    <row r="1907" spans="1:28" s="83" customFormat="1" ht="20.25" customHeight="1">
      <c r="A1907" s="206"/>
      <c r="B1907" s="198" t="s">
        <v>236</v>
      </c>
      <c r="C1907" s="199" t="s">
        <v>236</v>
      </c>
      <c r="D1907" s="200"/>
      <c r="E1907" s="198" t="s">
        <v>236</v>
      </c>
      <c r="F1907" s="198" t="s">
        <v>236</v>
      </c>
      <c r="G1907" s="198" t="s">
        <v>236</v>
      </c>
      <c r="H1907" s="201" t="s">
        <v>236</v>
      </c>
      <c r="I1907" s="202" t="s">
        <v>236</v>
      </c>
      <c r="J1907" s="202" t="s">
        <v>236</v>
      </c>
      <c r="K1907" s="203"/>
      <c r="L1907" s="203"/>
      <c r="M1907" s="203"/>
      <c r="N1907" s="203"/>
      <c r="O1907" s="203"/>
      <c r="P1907" s="204"/>
      <c r="Q1907" s="205"/>
      <c r="R1907" s="198" t="s">
        <v>236</v>
      </c>
      <c r="S1907" s="206" t="str">
        <f t="shared" ca="1" si="90"/>
        <v/>
      </c>
      <c r="T1907" s="206" t="str">
        <f ca="1">IF(B1907="","",IF(ISERROR(MATCH($J1907,[3]SorP!$B$1:$B$6230,0)),"",INDIRECT("'SorP'!$A$"&amp;MATCH($J1907,[3]SorP!$B$1:$B$6230,0))))</f>
        <v/>
      </c>
      <c r="U1907" s="207"/>
      <c r="V1907" s="208" t="e">
        <f>IF(C1907="",NA(),IF(OR(C1907="Smelter not listed",C1907="Smelter not yet identified"),MATCH($B1907&amp;$D1907,'[3]Smelter Look-up'!$J:$J,0),MATCH($B1907&amp;$C1907,'[3]Smelter Look-up'!$J:$J,0)))</f>
        <v>#N/A</v>
      </c>
      <c r="X1907" s="83">
        <f t="shared" si="88"/>
        <v>0</v>
      </c>
      <c r="AB1907" s="84" t="str">
        <f t="shared" si="89"/>
        <v/>
      </c>
    </row>
    <row r="1908" spans="1:28" s="83" customFormat="1" ht="20.25" customHeight="1">
      <c r="A1908" s="206"/>
      <c r="B1908" s="198" t="s">
        <v>236</v>
      </c>
      <c r="C1908" s="199" t="s">
        <v>236</v>
      </c>
      <c r="D1908" s="200"/>
      <c r="E1908" s="198" t="s">
        <v>236</v>
      </c>
      <c r="F1908" s="198" t="s">
        <v>236</v>
      </c>
      <c r="G1908" s="198" t="s">
        <v>236</v>
      </c>
      <c r="H1908" s="201" t="s">
        <v>236</v>
      </c>
      <c r="I1908" s="202" t="s">
        <v>236</v>
      </c>
      <c r="J1908" s="202" t="s">
        <v>236</v>
      </c>
      <c r="K1908" s="203"/>
      <c r="L1908" s="203"/>
      <c r="M1908" s="203"/>
      <c r="N1908" s="203"/>
      <c r="O1908" s="203"/>
      <c r="P1908" s="204"/>
      <c r="Q1908" s="205"/>
      <c r="R1908" s="198" t="s">
        <v>236</v>
      </c>
      <c r="S1908" s="206" t="str">
        <f t="shared" ca="1" si="90"/>
        <v/>
      </c>
      <c r="T1908" s="206" t="str">
        <f ca="1">IF(B1908="","",IF(ISERROR(MATCH($J1908,[3]SorP!$B$1:$B$6230,0)),"",INDIRECT("'SorP'!$A$"&amp;MATCH($J1908,[3]SorP!$B$1:$B$6230,0))))</f>
        <v/>
      </c>
      <c r="U1908" s="207"/>
      <c r="V1908" s="208" t="e">
        <f>IF(C1908="",NA(),IF(OR(C1908="Smelter not listed",C1908="Smelter not yet identified"),MATCH($B1908&amp;$D1908,'[3]Smelter Look-up'!$J:$J,0),MATCH($B1908&amp;$C1908,'[3]Smelter Look-up'!$J:$J,0)))</f>
        <v>#N/A</v>
      </c>
      <c r="X1908" s="83">
        <f t="shared" si="88"/>
        <v>0</v>
      </c>
      <c r="AB1908" s="84" t="str">
        <f t="shared" si="89"/>
        <v/>
      </c>
    </row>
    <row r="1909" spans="1:28" s="83" customFormat="1" ht="20.25" customHeight="1">
      <c r="A1909" s="206"/>
      <c r="B1909" s="198" t="s">
        <v>236</v>
      </c>
      <c r="C1909" s="199" t="s">
        <v>236</v>
      </c>
      <c r="D1909" s="200"/>
      <c r="E1909" s="198" t="s">
        <v>236</v>
      </c>
      <c r="F1909" s="198" t="s">
        <v>236</v>
      </c>
      <c r="G1909" s="198" t="s">
        <v>236</v>
      </c>
      <c r="H1909" s="201" t="s">
        <v>236</v>
      </c>
      <c r="I1909" s="202" t="s">
        <v>236</v>
      </c>
      <c r="J1909" s="202" t="s">
        <v>236</v>
      </c>
      <c r="K1909" s="203"/>
      <c r="L1909" s="203"/>
      <c r="M1909" s="203"/>
      <c r="N1909" s="203"/>
      <c r="O1909" s="203"/>
      <c r="P1909" s="204"/>
      <c r="Q1909" s="205"/>
      <c r="R1909" s="198" t="s">
        <v>236</v>
      </c>
      <c r="S1909" s="206" t="str">
        <f t="shared" ca="1" si="90"/>
        <v/>
      </c>
      <c r="T1909" s="206" t="str">
        <f ca="1">IF(B1909="","",IF(ISERROR(MATCH($J1909,[3]SorP!$B$1:$B$6230,0)),"",INDIRECT("'SorP'!$A$"&amp;MATCH($J1909,[3]SorP!$B$1:$B$6230,0))))</f>
        <v/>
      </c>
      <c r="U1909" s="207"/>
      <c r="V1909" s="208" t="e">
        <f>IF(C1909="",NA(),IF(OR(C1909="Smelter not listed",C1909="Smelter not yet identified"),MATCH($B1909&amp;$D1909,'[3]Smelter Look-up'!$J:$J,0),MATCH($B1909&amp;$C1909,'[3]Smelter Look-up'!$J:$J,0)))</f>
        <v>#N/A</v>
      </c>
      <c r="X1909" s="83">
        <f t="shared" si="88"/>
        <v>0</v>
      </c>
      <c r="AB1909" s="84" t="str">
        <f t="shared" si="89"/>
        <v/>
      </c>
    </row>
    <row r="1910" spans="1:28" s="83" customFormat="1" ht="20.25" customHeight="1">
      <c r="A1910" s="206"/>
      <c r="B1910" s="198" t="s">
        <v>236</v>
      </c>
      <c r="C1910" s="199" t="s">
        <v>236</v>
      </c>
      <c r="D1910" s="200"/>
      <c r="E1910" s="198" t="s">
        <v>236</v>
      </c>
      <c r="F1910" s="198" t="s">
        <v>236</v>
      </c>
      <c r="G1910" s="198" t="s">
        <v>236</v>
      </c>
      <c r="H1910" s="201" t="s">
        <v>236</v>
      </c>
      <c r="I1910" s="202" t="s">
        <v>236</v>
      </c>
      <c r="J1910" s="202" t="s">
        <v>236</v>
      </c>
      <c r="K1910" s="203"/>
      <c r="L1910" s="203"/>
      <c r="M1910" s="203"/>
      <c r="N1910" s="203"/>
      <c r="O1910" s="203"/>
      <c r="P1910" s="204"/>
      <c r="Q1910" s="205"/>
      <c r="R1910" s="198" t="s">
        <v>236</v>
      </c>
      <c r="S1910" s="206" t="str">
        <f t="shared" ca="1" si="90"/>
        <v/>
      </c>
      <c r="T1910" s="206" t="str">
        <f ca="1">IF(B1910="","",IF(ISERROR(MATCH($J1910,[3]SorP!$B$1:$B$6230,0)),"",INDIRECT("'SorP'!$A$"&amp;MATCH($J1910,[3]SorP!$B$1:$B$6230,0))))</f>
        <v/>
      </c>
      <c r="U1910" s="207"/>
      <c r="V1910" s="208" t="e">
        <f>IF(C1910="",NA(),IF(OR(C1910="Smelter not listed",C1910="Smelter not yet identified"),MATCH($B1910&amp;$D1910,'[3]Smelter Look-up'!$J:$J,0),MATCH($B1910&amp;$C1910,'[3]Smelter Look-up'!$J:$J,0)))</f>
        <v>#N/A</v>
      </c>
      <c r="X1910" s="83">
        <f t="shared" si="88"/>
        <v>0</v>
      </c>
      <c r="AB1910" s="84" t="str">
        <f t="shared" si="89"/>
        <v/>
      </c>
    </row>
    <row r="1911" spans="1:28" s="83" customFormat="1" ht="20.25" customHeight="1">
      <c r="A1911" s="206"/>
      <c r="B1911" s="198" t="s">
        <v>236</v>
      </c>
      <c r="C1911" s="199" t="s">
        <v>236</v>
      </c>
      <c r="D1911" s="200"/>
      <c r="E1911" s="198" t="s">
        <v>236</v>
      </c>
      <c r="F1911" s="198" t="s">
        <v>236</v>
      </c>
      <c r="G1911" s="198" t="s">
        <v>236</v>
      </c>
      <c r="H1911" s="201" t="s">
        <v>236</v>
      </c>
      <c r="I1911" s="202" t="s">
        <v>236</v>
      </c>
      <c r="J1911" s="202" t="s">
        <v>236</v>
      </c>
      <c r="K1911" s="203"/>
      <c r="L1911" s="203"/>
      <c r="M1911" s="203"/>
      <c r="N1911" s="203"/>
      <c r="O1911" s="203"/>
      <c r="P1911" s="204"/>
      <c r="Q1911" s="205"/>
      <c r="R1911" s="198" t="s">
        <v>236</v>
      </c>
      <c r="S1911" s="206" t="str">
        <f t="shared" ca="1" si="90"/>
        <v/>
      </c>
      <c r="T1911" s="206" t="str">
        <f ca="1">IF(B1911="","",IF(ISERROR(MATCH($J1911,[3]SorP!$B$1:$B$6230,0)),"",INDIRECT("'SorP'!$A$"&amp;MATCH($J1911,[3]SorP!$B$1:$B$6230,0))))</f>
        <v/>
      </c>
      <c r="U1911" s="207"/>
      <c r="V1911" s="208" t="e">
        <f>IF(C1911="",NA(),IF(OR(C1911="Smelter not listed",C1911="Smelter not yet identified"),MATCH($B1911&amp;$D1911,'[3]Smelter Look-up'!$J:$J,0),MATCH($B1911&amp;$C1911,'[3]Smelter Look-up'!$J:$J,0)))</f>
        <v>#N/A</v>
      </c>
      <c r="X1911" s="83">
        <f t="shared" si="88"/>
        <v>0</v>
      </c>
      <c r="AB1911" s="84" t="str">
        <f t="shared" si="89"/>
        <v/>
      </c>
    </row>
    <row r="1912" spans="1:28" s="83" customFormat="1" ht="20.25" customHeight="1">
      <c r="A1912" s="206"/>
      <c r="B1912" s="198" t="s">
        <v>236</v>
      </c>
      <c r="C1912" s="199" t="s">
        <v>236</v>
      </c>
      <c r="D1912" s="200"/>
      <c r="E1912" s="198" t="s">
        <v>236</v>
      </c>
      <c r="F1912" s="198" t="s">
        <v>236</v>
      </c>
      <c r="G1912" s="198" t="s">
        <v>236</v>
      </c>
      <c r="H1912" s="201" t="s">
        <v>236</v>
      </c>
      <c r="I1912" s="202" t="s">
        <v>236</v>
      </c>
      <c r="J1912" s="202" t="s">
        <v>236</v>
      </c>
      <c r="K1912" s="203"/>
      <c r="L1912" s="203"/>
      <c r="M1912" s="203"/>
      <c r="N1912" s="203"/>
      <c r="O1912" s="203"/>
      <c r="P1912" s="204"/>
      <c r="Q1912" s="205"/>
      <c r="R1912" s="198" t="s">
        <v>236</v>
      </c>
      <c r="S1912" s="206" t="str">
        <f t="shared" ca="1" si="90"/>
        <v/>
      </c>
      <c r="T1912" s="206" t="str">
        <f ca="1">IF(B1912="","",IF(ISERROR(MATCH($J1912,[3]SorP!$B$1:$B$6230,0)),"",INDIRECT("'SorP'!$A$"&amp;MATCH($J1912,[3]SorP!$B$1:$B$6230,0))))</f>
        <v/>
      </c>
      <c r="U1912" s="207"/>
      <c r="V1912" s="208" t="e">
        <f>IF(C1912="",NA(),IF(OR(C1912="Smelter not listed",C1912="Smelter not yet identified"),MATCH($B1912&amp;$D1912,'[3]Smelter Look-up'!$J:$J,0),MATCH($B1912&amp;$C1912,'[3]Smelter Look-up'!$J:$J,0)))</f>
        <v>#N/A</v>
      </c>
      <c r="X1912" s="83">
        <f t="shared" si="88"/>
        <v>0</v>
      </c>
      <c r="AB1912" s="84" t="str">
        <f t="shared" si="89"/>
        <v/>
      </c>
    </row>
    <row r="1913" spans="1:28" s="83" customFormat="1" ht="20.25" customHeight="1">
      <c r="A1913" s="206"/>
      <c r="B1913" s="198" t="s">
        <v>236</v>
      </c>
      <c r="C1913" s="199" t="s">
        <v>236</v>
      </c>
      <c r="D1913" s="200"/>
      <c r="E1913" s="198" t="s">
        <v>236</v>
      </c>
      <c r="F1913" s="198" t="s">
        <v>236</v>
      </c>
      <c r="G1913" s="198" t="s">
        <v>236</v>
      </c>
      <c r="H1913" s="201" t="s">
        <v>236</v>
      </c>
      <c r="I1913" s="202" t="s">
        <v>236</v>
      </c>
      <c r="J1913" s="202" t="s">
        <v>236</v>
      </c>
      <c r="K1913" s="203"/>
      <c r="L1913" s="203"/>
      <c r="M1913" s="203"/>
      <c r="N1913" s="203"/>
      <c r="O1913" s="203"/>
      <c r="P1913" s="204"/>
      <c r="Q1913" s="205"/>
      <c r="R1913" s="198" t="s">
        <v>236</v>
      </c>
      <c r="S1913" s="206" t="str">
        <f t="shared" ca="1" si="90"/>
        <v/>
      </c>
      <c r="T1913" s="206" t="str">
        <f ca="1">IF(B1913="","",IF(ISERROR(MATCH($J1913,[3]SorP!$B$1:$B$6230,0)),"",INDIRECT("'SorP'!$A$"&amp;MATCH($J1913,[3]SorP!$B$1:$B$6230,0))))</f>
        <v/>
      </c>
      <c r="U1913" s="207"/>
      <c r="V1913" s="208" t="e">
        <f>IF(C1913="",NA(),IF(OR(C1913="Smelter not listed",C1913="Smelter not yet identified"),MATCH($B1913&amp;$D1913,'[3]Smelter Look-up'!$J:$J,0),MATCH($B1913&amp;$C1913,'[3]Smelter Look-up'!$J:$J,0)))</f>
        <v>#N/A</v>
      </c>
      <c r="X1913" s="83">
        <f t="shared" si="88"/>
        <v>0</v>
      </c>
      <c r="AB1913" s="84" t="str">
        <f t="shared" si="89"/>
        <v/>
      </c>
    </row>
    <row r="1914" spans="1:28" s="83" customFormat="1" ht="20.25" customHeight="1">
      <c r="A1914" s="206"/>
      <c r="B1914" s="198" t="s">
        <v>236</v>
      </c>
      <c r="C1914" s="199" t="s">
        <v>236</v>
      </c>
      <c r="D1914" s="200"/>
      <c r="E1914" s="198" t="s">
        <v>236</v>
      </c>
      <c r="F1914" s="198" t="s">
        <v>236</v>
      </c>
      <c r="G1914" s="198" t="s">
        <v>236</v>
      </c>
      <c r="H1914" s="201" t="s">
        <v>236</v>
      </c>
      <c r="I1914" s="202" t="s">
        <v>236</v>
      </c>
      <c r="J1914" s="202" t="s">
        <v>236</v>
      </c>
      <c r="K1914" s="203"/>
      <c r="L1914" s="203"/>
      <c r="M1914" s="203"/>
      <c r="N1914" s="203"/>
      <c r="O1914" s="203"/>
      <c r="P1914" s="204"/>
      <c r="Q1914" s="205"/>
      <c r="R1914" s="198" t="s">
        <v>236</v>
      </c>
      <c r="S1914" s="206" t="str">
        <f t="shared" ca="1" si="90"/>
        <v/>
      </c>
      <c r="T1914" s="206" t="str">
        <f ca="1">IF(B1914="","",IF(ISERROR(MATCH($J1914,[3]SorP!$B$1:$B$6230,0)),"",INDIRECT("'SorP'!$A$"&amp;MATCH($J1914,[3]SorP!$B$1:$B$6230,0))))</f>
        <v/>
      </c>
      <c r="U1914" s="207"/>
      <c r="V1914" s="208" t="e">
        <f>IF(C1914="",NA(),IF(OR(C1914="Smelter not listed",C1914="Smelter not yet identified"),MATCH($B1914&amp;$D1914,'[3]Smelter Look-up'!$J:$J,0),MATCH($B1914&amp;$C1914,'[3]Smelter Look-up'!$J:$J,0)))</f>
        <v>#N/A</v>
      </c>
      <c r="X1914" s="83">
        <f t="shared" si="88"/>
        <v>0</v>
      </c>
      <c r="AB1914" s="84" t="str">
        <f t="shared" si="89"/>
        <v/>
      </c>
    </row>
    <row r="1915" spans="1:28" s="83" customFormat="1" ht="20.25" customHeight="1">
      <c r="A1915" s="206"/>
      <c r="B1915" s="198" t="s">
        <v>236</v>
      </c>
      <c r="C1915" s="199" t="s">
        <v>236</v>
      </c>
      <c r="D1915" s="200"/>
      <c r="E1915" s="198" t="s">
        <v>236</v>
      </c>
      <c r="F1915" s="198" t="s">
        <v>236</v>
      </c>
      <c r="G1915" s="198" t="s">
        <v>236</v>
      </c>
      <c r="H1915" s="201" t="s">
        <v>236</v>
      </c>
      <c r="I1915" s="202" t="s">
        <v>236</v>
      </c>
      <c r="J1915" s="202" t="s">
        <v>236</v>
      </c>
      <c r="K1915" s="203"/>
      <c r="L1915" s="203"/>
      <c r="M1915" s="203"/>
      <c r="N1915" s="203"/>
      <c r="O1915" s="203"/>
      <c r="P1915" s="204"/>
      <c r="Q1915" s="205"/>
      <c r="R1915" s="198" t="s">
        <v>236</v>
      </c>
      <c r="S1915" s="206" t="str">
        <f t="shared" ca="1" si="90"/>
        <v/>
      </c>
      <c r="T1915" s="206" t="str">
        <f ca="1">IF(B1915="","",IF(ISERROR(MATCH($J1915,[3]SorP!$B$1:$B$6230,0)),"",INDIRECT("'SorP'!$A$"&amp;MATCH($J1915,[3]SorP!$B$1:$B$6230,0))))</f>
        <v/>
      </c>
      <c r="U1915" s="207"/>
      <c r="V1915" s="208" t="e">
        <f>IF(C1915="",NA(),IF(OR(C1915="Smelter not listed",C1915="Smelter not yet identified"),MATCH($B1915&amp;$D1915,'[3]Smelter Look-up'!$J:$J,0),MATCH($B1915&amp;$C1915,'[3]Smelter Look-up'!$J:$J,0)))</f>
        <v>#N/A</v>
      </c>
      <c r="X1915" s="83">
        <f t="shared" si="88"/>
        <v>0</v>
      </c>
      <c r="AB1915" s="84" t="str">
        <f t="shared" si="89"/>
        <v/>
      </c>
    </row>
    <row r="1916" spans="1:28" s="83" customFormat="1" ht="20.25" customHeight="1">
      <c r="A1916" s="206"/>
      <c r="B1916" s="198" t="s">
        <v>236</v>
      </c>
      <c r="C1916" s="199" t="s">
        <v>236</v>
      </c>
      <c r="D1916" s="200"/>
      <c r="E1916" s="198" t="s">
        <v>236</v>
      </c>
      <c r="F1916" s="198" t="s">
        <v>236</v>
      </c>
      <c r="G1916" s="198" t="s">
        <v>236</v>
      </c>
      <c r="H1916" s="201" t="s">
        <v>236</v>
      </c>
      <c r="I1916" s="202" t="s">
        <v>236</v>
      </c>
      <c r="J1916" s="202" t="s">
        <v>236</v>
      </c>
      <c r="K1916" s="203"/>
      <c r="L1916" s="203"/>
      <c r="M1916" s="203"/>
      <c r="N1916" s="203"/>
      <c r="O1916" s="203"/>
      <c r="P1916" s="204"/>
      <c r="Q1916" s="205"/>
      <c r="R1916" s="198" t="s">
        <v>236</v>
      </c>
      <c r="S1916" s="206" t="str">
        <f t="shared" ca="1" si="90"/>
        <v/>
      </c>
      <c r="T1916" s="206" t="str">
        <f ca="1">IF(B1916="","",IF(ISERROR(MATCH($J1916,[3]SorP!$B$1:$B$6230,0)),"",INDIRECT("'SorP'!$A$"&amp;MATCH($J1916,[3]SorP!$B$1:$B$6230,0))))</f>
        <v/>
      </c>
      <c r="U1916" s="207"/>
      <c r="V1916" s="208" t="e">
        <f>IF(C1916="",NA(),IF(OR(C1916="Smelter not listed",C1916="Smelter not yet identified"),MATCH($B1916&amp;$D1916,'[3]Smelter Look-up'!$J:$J,0),MATCH($B1916&amp;$C1916,'[3]Smelter Look-up'!$J:$J,0)))</f>
        <v>#N/A</v>
      </c>
      <c r="X1916" s="83">
        <f t="shared" si="88"/>
        <v>0</v>
      </c>
      <c r="AB1916" s="84" t="str">
        <f t="shared" si="89"/>
        <v/>
      </c>
    </row>
    <row r="1917" spans="1:28" s="83" customFormat="1" ht="20.25" customHeight="1">
      <c r="A1917" s="206"/>
      <c r="B1917" s="198" t="s">
        <v>236</v>
      </c>
      <c r="C1917" s="199" t="s">
        <v>236</v>
      </c>
      <c r="D1917" s="200"/>
      <c r="E1917" s="198" t="s">
        <v>236</v>
      </c>
      <c r="F1917" s="198" t="s">
        <v>236</v>
      </c>
      <c r="G1917" s="198" t="s">
        <v>236</v>
      </c>
      <c r="H1917" s="201" t="s">
        <v>236</v>
      </c>
      <c r="I1917" s="202" t="s">
        <v>236</v>
      </c>
      <c r="J1917" s="202" t="s">
        <v>236</v>
      </c>
      <c r="K1917" s="203"/>
      <c r="L1917" s="203"/>
      <c r="M1917" s="203"/>
      <c r="N1917" s="203"/>
      <c r="O1917" s="203"/>
      <c r="P1917" s="204"/>
      <c r="Q1917" s="205"/>
      <c r="R1917" s="198" t="s">
        <v>236</v>
      </c>
      <c r="S1917" s="206" t="str">
        <f t="shared" ca="1" si="90"/>
        <v/>
      </c>
      <c r="T1917" s="206" t="str">
        <f ca="1">IF(B1917="","",IF(ISERROR(MATCH($J1917,[3]SorP!$B$1:$B$6230,0)),"",INDIRECT("'SorP'!$A$"&amp;MATCH($J1917,[3]SorP!$B$1:$B$6230,0))))</f>
        <v/>
      </c>
      <c r="U1917" s="207"/>
      <c r="V1917" s="208" t="e">
        <f>IF(C1917="",NA(),IF(OR(C1917="Smelter not listed",C1917="Smelter not yet identified"),MATCH($B1917&amp;$D1917,'[3]Smelter Look-up'!$J:$J,0),MATCH($B1917&amp;$C1917,'[3]Smelter Look-up'!$J:$J,0)))</f>
        <v>#N/A</v>
      </c>
      <c r="X1917" s="83">
        <f t="shared" si="88"/>
        <v>0</v>
      </c>
      <c r="AB1917" s="84" t="str">
        <f t="shared" si="89"/>
        <v/>
      </c>
    </row>
    <row r="1918" spans="1:28" s="83" customFormat="1" ht="20.25" customHeight="1">
      <c r="A1918" s="206"/>
      <c r="B1918" s="198" t="s">
        <v>236</v>
      </c>
      <c r="C1918" s="199" t="s">
        <v>236</v>
      </c>
      <c r="D1918" s="200"/>
      <c r="E1918" s="198" t="s">
        <v>236</v>
      </c>
      <c r="F1918" s="198" t="s">
        <v>236</v>
      </c>
      <c r="G1918" s="198" t="s">
        <v>236</v>
      </c>
      <c r="H1918" s="201" t="s">
        <v>236</v>
      </c>
      <c r="I1918" s="202" t="s">
        <v>236</v>
      </c>
      <c r="J1918" s="202" t="s">
        <v>236</v>
      </c>
      <c r="K1918" s="203"/>
      <c r="L1918" s="203"/>
      <c r="M1918" s="203"/>
      <c r="N1918" s="203"/>
      <c r="O1918" s="203"/>
      <c r="P1918" s="204"/>
      <c r="Q1918" s="205"/>
      <c r="R1918" s="198" t="s">
        <v>236</v>
      </c>
      <c r="S1918" s="206" t="str">
        <f t="shared" ca="1" si="90"/>
        <v/>
      </c>
      <c r="T1918" s="206" t="str">
        <f ca="1">IF(B1918="","",IF(ISERROR(MATCH($J1918,[3]SorP!$B$1:$B$6230,0)),"",INDIRECT("'SorP'!$A$"&amp;MATCH($J1918,[3]SorP!$B$1:$B$6230,0))))</f>
        <v/>
      </c>
      <c r="U1918" s="207"/>
      <c r="V1918" s="208" t="e">
        <f>IF(C1918="",NA(),IF(OR(C1918="Smelter not listed",C1918="Smelter not yet identified"),MATCH($B1918&amp;$D1918,'[3]Smelter Look-up'!$J:$J,0),MATCH($B1918&amp;$C1918,'[3]Smelter Look-up'!$J:$J,0)))</f>
        <v>#N/A</v>
      </c>
      <c r="X1918" s="83">
        <f t="shared" si="88"/>
        <v>0</v>
      </c>
      <c r="AB1918" s="84" t="str">
        <f t="shared" si="89"/>
        <v/>
      </c>
    </row>
    <row r="1919" spans="1:28" s="83" customFormat="1" ht="20.25" customHeight="1">
      <c r="A1919" s="206"/>
      <c r="B1919" s="198" t="s">
        <v>236</v>
      </c>
      <c r="C1919" s="199" t="s">
        <v>236</v>
      </c>
      <c r="D1919" s="200"/>
      <c r="E1919" s="198" t="s">
        <v>236</v>
      </c>
      <c r="F1919" s="198" t="s">
        <v>236</v>
      </c>
      <c r="G1919" s="198" t="s">
        <v>236</v>
      </c>
      <c r="H1919" s="201" t="s">
        <v>236</v>
      </c>
      <c r="I1919" s="202" t="s">
        <v>236</v>
      </c>
      <c r="J1919" s="202" t="s">
        <v>236</v>
      </c>
      <c r="K1919" s="203"/>
      <c r="L1919" s="203"/>
      <c r="M1919" s="203"/>
      <c r="N1919" s="203"/>
      <c r="O1919" s="203"/>
      <c r="P1919" s="204"/>
      <c r="Q1919" s="205"/>
      <c r="R1919" s="198" t="s">
        <v>236</v>
      </c>
      <c r="S1919" s="206" t="str">
        <f t="shared" ca="1" si="90"/>
        <v/>
      </c>
      <c r="T1919" s="206" t="str">
        <f ca="1">IF(B1919="","",IF(ISERROR(MATCH($J1919,[3]SorP!$B$1:$B$6230,0)),"",INDIRECT("'SorP'!$A$"&amp;MATCH($J1919,[3]SorP!$B$1:$B$6230,0))))</f>
        <v/>
      </c>
      <c r="U1919" s="207"/>
      <c r="V1919" s="208" t="e">
        <f>IF(C1919="",NA(),IF(OR(C1919="Smelter not listed",C1919="Smelter not yet identified"),MATCH($B1919&amp;$D1919,'[3]Smelter Look-up'!$J:$J,0),MATCH($B1919&amp;$C1919,'[3]Smelter Look-up'!$J:$J,0)))</f>
        <v>#N/A</v>
      </c>
      <c r="X1919" s="83">
        <f t="shared" si="88"/>
        <v>0</v>
      </c>
      <c r="AB1919" s="84" t="str">
        <f t="shared" si="89"/>
        <v/>
      </c>
    </row>
    <row r="1920" spans="1:28" s="83" customFormat="1" ht="20.25" customHeight="1">
      <c r="A1920" s="206"/>
      <c r="B1920" s="198" t="s">
        <v>236</v>
      </c>
      <c r="C1920" s="199" t="s">
        <v>236</v>
      </c>
      <c r="D1920" s="200"/>
      <c r="E1920" s="198" t="s">
        <v>236</v>
      </c>
      <c r="F1920" s="198" t="s">
        <v>236</v>
      </c>
      <c r="G1920" s="198" t="s">
        <v>236</v>
      </c>
      <c r="H1920" s="201" t="s">
        <v>236</v>
      </c>
      <c r="I1920" s="202" t="s">
        <v>236</v>
      </c>
      <c r="J1920" s="202" t="s">
        <v>236</v>
      </c>
      <c r="K1920" s="203"/>
      <c r="L1920" s="203"/>
      <c r="M1920" s="203"/>
      <c r="N1920" s="203"/>
      <c r="O1920" s="203"/>
      <c r="P1920" s="204"/>
      <c r="Q1920" s="205"/>
      <c r="R1920" s="198" t="s">
        <v>236</v>
      </c>
      <c r="S1920" s="206" t="str">
        <f t="shared" ca="1" si="90"/>
        <v/>
      </c>
      <c r="T1920" s="206" t="str">
        <f ca="1">IF(B1920="","",IF(ISERROR(MATCH($J1920,[3]SorP!$B$1:$B$6230,0)),"",INDIRECT("'SorP'!$A$"&amp;MATCH($J1920,[3]SorP!$B$1:$B$6230,0))))</f>
        <v/>
      </c>
      <c r="U1920" s="207"/>
      <c r="V1920" s="208" t="e">
        <f>IF(C1920="",NA(),IF(OR(C1920="Smelter not listed",C1920="Smelter not yet identified"),MATCH($B1920&amp;$D1920,'[3]Smelter Look-up'!$J:$J,0),MATCH($B1920&amp;$C1920,'[3]Smelter Look-up'!$J:$J,0)))</f>
        <v>#N/A</v>
      </c>
      <c r="X1920" s="83">
        <f t="shared" si="88"/>
        <v>0</v>
      </c>
      <c r="AB1920" s="84" t="str">
        <f t="shared" si="89"/>
        <v/>
      </c>
    </row>
    <row r="1921" spans="1:28" s="83" customFormat="1" ht="20.25" customHeight="1">
      <c r="A1921" s="206"/>
      <c r="B1921" s="198" t="s">
        <v>236</v>
      </c>
      <c r="C1921" s="199" t="s">
        <v>236</v>
      </c>
      <c r="D1921" s="200"/>
      <c r="E1921" s="198" t="s">
        <v>236</v>
      </c>
      <c r="F1921" s="198" t="s">
        <v>236</v>
      </c>
      <c r="G1921" s="198" t="s">
        <v>236</v>
      </c>
      <c r="H1921" s="201" t="s">
        <v>236</v>
      </c>
      <c r="I1921" s="202" t="s">
        <v>236</v>
      </c>
      <c r="J1921" s="202" t="s">
        <v>236</v>
      </c>
      <c r="K1921" s="203"/>
      <c r="L1921" s="203"/>
      <c r="M1921" s="203"/>
      <c r="N1921" s="203"/>
      <c r="O1921" s="203"/>
      <c r="P1921" s="204"/>
      <c r="Q1921" s="205"/>
      <c r="R1921" s="198" t="s">
        <v>236</v>
      </c>
      <c r="S1921" s="206" t="str">
        <f t="shared" ca="1" si="90"/>
        <v/>
      </c>
      <c r="T1921" s="206" t="str">
        <f ca="1">IF(B1921="","",IF(ISERROR(MATCH($J1921,[3]SorP!$B$1:$B$6230,0)),"",INDIRECT("'SorP'!$A$"&amp;MATCH($J1921,[3]SorP!$B$1:$B$6230,0))))</f>
        <v/>
      </c>
      <c r="U1921" s="207"/>
      <c r="V1921" s="208" t="e">
        <f>IF(C1921="",NA(),IF(OR(C1921="Smelter not listed",C1921="Smelter not yet identified"),MATCH($B1921&amp;$D1921,'[3]Smelter Look-up'!$J:$J,0),MATCH($B1921&amp;$C1921,'[3]Smelter Look-up'!$J:$J,0)))</f>
        <v>#N/A</v>
      </c>
      <c r="X1921" s="83">
        <f t="shared" si="88"/>
        <v>0</v>
      </c>
      <c r="AB1921" s="84" t="str">
        <f t="shared" si="89"/>
        <v/>
      </c>
    </row>
    <row r="1922" spans="1:28" s="83" customFormat="1" ht="20.25" customHeight="1">
      <c r="A1922" s="206"/>
      <c r="B1922" s="198" t="s">
        <v>236</v>
      </c>
      <c r="C1922" s="199" t="s">
        <v>236</v>
      </c>
      <c r="D1922" s="200"/>
      <c r="E1922" s="198" t="s">
        <v>236</v>
      </c>
      <c r="F1922" s="198" t="s">
        <v>236</v>
      </c>
      <c r="G1922" s="198" t="s">
        <v>236</v>
      </c>
      <c r="H1922" s="201" t="s">
        <v>236</v>
      </c>
      <c r="I1922" s="202" t="s">
        <v>236</v>
      </c>
      <c r="J1922" s="202" t="s">
        <v>236</v>
      </c>
      <c r="K1922" s="203"/>
      <c r="L1922" s="203"/>
      <c r="M1922" s="203"/>
      <c r="N1922" s="203"/>
      <c r="O1922" s="203"/>
      <c r="P1922" s="204"/>
      <c r="Q1922" s="205"/>
      <c r="R1922" s="198" t="s">
        <v>236</v>
      </c>
      <c r="S1922" s="206" t="str">
        <f t="shared" ca="1" si="90"/>
        <v/>
      </c>
      <c r="T1922" s="206" t="str">
        <f ca="1">IF(B1922="","",IF(ISERROR(MATCH($J1922,[3]SorP!$B$1:$B$6230,0)),"",INDIRECT("'SorP'!$A$"&amp;MATCH($J1922,[3]SorP!$B$1:$B$6230,0))))</f>
        <v/>
      </c>
      <c r="U1922" s="207"/>
      <c r="V1922" s="208" t="e">
        <f>IF(C1922="",NA(),IF(OR(C1922="Smelter not listed",C1922="Smelter not yet identified"),MATCH($B1922&amp;$D1922,'[3]Smelter Look-up'!$J:$J,0),MATCH($B1922&amp;$C1922,'[3]Smelter Look-up'!$J:$J,0)))</f>
        <v>#N/A</v>
      </c>
      <c r="X1922" s="83">
        <f t="shared" si="88"/>
        <v>0</v>
      </c>
      <c r="AB1922" s="84" t="str">
        <f t="shared" si="89"/>
        <v/>
      </c>
    </row>
    <row r="1923" spans="1:28" s="83" customFormat="1" ht="20.25" customHeight="1">
      <c r="A1923" s="206"/>
      <c r="B1923" s="198" t="s">
        <v>236</v>
      </c>
      <c r="C1923" s="199" t="s">
        <v>236</v>
      </c>
      <c r="D1923" s="200"/>
      <c r="E1923" s="198" t="s">
        <v>236</v>
      </c>
      <c r="F1923" s="198" t="s">
        <v>236</v>
      </c>
      <c r="G1923" s="198" t="s">
        <v>236</v>
      </c>
      <c r="H1923" s="201" t="s">
        <v>236</v>
      </c>
      <c r="I1923" s="202" t="s">
        <v>236</v>
      </c>
      <c r="J1923" s="202" t="s">
        <v>236</v>
      </c>
      <c r="K1923" s="203"/>
      <c r="L1923" s="203"/>
      <c r="M1923" s="203"/>
      <c r="N1923" s="203"/>
      <c r="O1923" s="203"/>
      <c r="P1923" s="204"/>
      <c r="Q1923" s="205"/>
      <c r="R1923" s="198" t="s">
        <v>236</v>
      </c>
      <c r="S1923" s="206" t="str">
        <f t="shared" ca="1" si="90"/>
        <v/>
      </c>
      <c r="T1923" s="206" t="str">
        <f ca="1">IF(B1923="","",IF(ISERROR(MATCH($J1923,[3]SorP!$B$1:$B$6230,0)),"",INDIRECT("'SorP'!$A$"&amp;MATCH($J1923,[3]SorP!$B$1:$B$6230,0))))</f>
        <v/>
      </c>
      <c r="U1923" s="207"/>
      <c r="V1923" s="208" t="e">
        <f>IF(C1923="",NA(),IF(OR(C1923="Smelter not listed",C1923="Smelter not yet identified"),MATCH($B1923&amp;$D1923,'[3]Smelter Look-up'!$J:$J,0),MATCH($B1923&amp;$C1923,'[3]Smelter Look-up'!$J:$J,0)))</f>
        <v>#N/A</v>
      </c>
      <c r="X1923" s="83">
        <f t="shared" si="88"/>
        <v>0</v>
      </c>
      <c r="AB1923" s="84" t="str">
        <f t="shared" si="89"/>
        <v/>
      </c>
    </row>
    <row r="1924" spans="1:28" s="83" customFormat="1" ht="20.25" customHeight="1">
      <c r="A1924" s="206"/>
      <c r="B1924" s="198" t="s">
        <v>236</v>
      </c>
      <c r="C1924" s="199" t="s">
        <v>236</v>
      </c>
      <c r="D1924" s="200"/>
      <c r="E1924" s="198" t="s">
        <v>236</v>
      </c>
      <c r="F1924" s="198" t="s">
        <v>236</v>
      </c>
      <c r="G1924" s="198" t="s">
        <v>236</v>
      </c>
      <c r="H1924" s="201" t="s">
        <v>236</v>
      </c>
      <c r="I1924" s="202" t="s">
        <v>236</v>
      </c>
      <c r="J1924" s="202" t="s">
        <v>236</v>
      </c>
      <c r="K1924" s="203"/>
      <c r="L1924" s="203"/>
      <c r="M1924" s="203"/>
      <c r="N1924" s="203"/>
      <c r="O1924" s="203"/>
      <c r="P1924" s="204"/>
      <c r="Q1924" s="205"/>
      <c r="R1924" s="198" t="s">
        <v>236</v>
      </c>
      <c r="S1924" s="206" t="str">
        <f t="shared" ca="1" si="90"/>
        <v/>
      </c>
      <c r="T1924" s="206" t="str">
        <f ca="1">IF(B1924="","",IF(ISERROR(MATCH($J1924,[3]SorP!$B$1:$B$6230,0)),"",INDIRECT("'SorP'!$A$"&amp;MATCH($J1924,[3]SorP!$B$1:$B$6230,0))))</f>
        <v/>
      </c>
      <c r="U1924" s="207"/>
      <c r="V1924" s="208" t="e">
        <f>IF(C1924="",NA(),IF(OR(C1924="Smelter not listed",C1924="Smelter not yet identified"),MATCH($B1924&amp;$D1924,'[3]Smelter Look-up'!$J:$J,0),MATCH($B1924&amp;$C1924,'[3]Smelter Look-up'!$J:$J,0)))</f>
        <v>#N/A</v>
      </c>
      <c r="X1924" s="83">
        <f t="shared" si="88"/>
        <v>0</v>
      </c>
      <c r="AB1924" s="84" t="str">
        <f t="shared" si="89"/>
        <v/>
      </c>
    </row>
    <row r="1925" spans="1:28" s="83" customFormat="1" ht="20.25" customHeight="1">
      <c r="A1925" s="206"/>
      <c r="B1925" s="198" t="s">
        <v>236</v>
      </c>
      <c r="C1925" s="199" t="s">
        <v>236</v>
      </c>
      <c r="D1925" s="200"/>
      <c r="E1925" s="198" t="s">
        <v>236</v>
      </c>
      <c r="F1925" s="198" t="s">
        <v>236</v>
      </c>
      <c r="G1925" s="198" t="s">
        <v>236</v>
      </c>
      <c r="H1925" s="201" t="s">
        <v>236</v>
      </c>
      <c r="I1925" s="202" t="s">
        <v>236</v>
      </c>
      <c r="J1925" s="202" t="s">
        <v>236</v>
      </c>
      <c r="K1925" s="203"/>
      <c r="L1925" s="203"/>
      <c r="M1925" s="203"/>
      <c r="N1925" s="203"/>
      <c r="O1925" s="203"/>
      <c r="P1925" s="204"/>
      <c r="Q1925" s="205"/>
      <c r="R1925" s="198" t="s">
        <v>236</v>
      </c>
      <c r="S1925" s="206" t="str">
        <f t="shared" ca="1" si="90"/>
        <v/>
      </c>
      <c r="T1925" s="206" t="str">
        <f ca="1">IF(B1925="","",IF(ISERROR(MATCH($J1925,[3]SorP!$B$1:$B$6230,0)),"",INDIRECT("'SorP'!$A$"&amp;MATCH($J1925,[3]SorP!$B$1:$B$6230,0))))</f>
        <v/>
      </c>
      <c r="U1925" s="207"/>
      <c r="V1925" s="208" t="e">
        <f>IF(C1925="",NA(),IF(OR(C1925="Smelter not listed",C1925="Smelter not yet identified"),MATCH($B1925&amp;$D1925,'[3]Smelter Look-up'!$J:$J,0),MATCH($B1925&amp;$C1925,'[3]Smelter Look-up'!$J:$J,0)))</f>
        <v>#N/A</v>
      </c>
      <c r="X1925" s="83">
        <f t="shared" ref="X1925:X1988" si="91">IF(AND(C1925="Smelter not listed",OR(LEN(D1925)=0,LEN(E1925)=0)),1,0)</f>
        <v>0</v>
      </c>
      <c r="AB1925" s="84" t="str">
        <f t="shared" ref="AB1925:AB1988" si="92">B1925&amp;C1925</f>
        <v/>
      </c>
    </row>
    <row r="1926" spans="1:28" s="83" customFormat="1" ht="20.25" customHeight="1">
      <c r="A1926" s="206"/>
      <c r="B1926" s="198" t="s">
        <v>236</v>
      </c>
      <c r="C1926" s="199" t="s">
        <v>236</v>
      </c>
      <c r="D1926" s="200"/>
      <c r="E1926" s="198" t="s">
        <v>236</v>
      </c>
      <c r="F1926" s="198" t="s">
        <v>236</v>
      </c>
      <c r="G1926" s="198" t="s">
        <v>236</v>
      </c>
      <c r="H1926" s="201" t="s">
        <v>236</v>
      </c>
      <c r="I1926" s="202" t="s">
        <v>236</v>
      </c>
      <c r="J1926" s="202" t="s">
        <v>236</v>
      </c>
      <c r="K1926" s="203"/>
      <c r="L1926" s="203"/>
      <c r="M1926" s="203"/>
      <c r="N1926" s="203"/>
      <c r="O1926" s="203"/>
      <c r="P1926" s="204"/>
      <c r="Q1926" s="205"/>
      <c r="R1926" s="198" t="s">
        <v>236</v>
      </c>
      <c r="S1926" s="206" t="str">
        <f t="shared" ca="1" si="90"/>
        <v/>
      </c>
      <c r="T1926" s="206" t="str">
        <f ca="1">IF(B1926="","",IF(ISERROR(MATCH($J1926,[3]SorP!$B$1:$B$6230,0)),"",INDIRECT("'SorP'!$A$"&amp;MATCH($J1926,[3]SorP!$B$1:$B$6230,0))))</f>
        <v/>
      </c>
      <c r="U1926" s="207"/>
      <c r="V1926" s="208" t="e">
        <f>IF(C1926="",NA(),IF(OR(C1926="Smelter not listed",C1926="Smelter not yet identified"),MATCH($B1926&amp;$D1926,'[3]Smelter Look-up'!$J:$J,0),MATCH($B1926&amp;$C1926,'[3]Smelter Look-up'!$J:$J,0)))</f>
        <v>#N/A</v>
      </c>
      <c r="X1926" s="83">
        <f t="shared" si="91"/>
        <v>0</v>
      </c>
      <c r="AB1926" s="84" t="str">
        <f t="shared" si="92"/>
        <v/>
      </c>
    </row>
    <row r="1927" spans="1:28" s="83" customFormat="1" ht="20.25" customHeight="1">
      <c r="A1927" s="206"/>
      <c r="B1927" s="198" t="s">
        <v>236</v>
      </c>
      <c r="C1927" s="199" t="s">
        <v>236</v>
      </c>
      <c r="D1927" s="200"/>
      <c r="E1927" s="198" t="s">
        <v>236</v>
      </c>
      <c r="F1927" s="198" t="s">
        <v>236</v>
      </c>
      <c r="G1927" s="198" t="s">
        <v>236</v>
      </c>
      <c r="H1927" s="201" t="s">
        <v>236</v>
      </c>
      <c r="I1927" s="202" t="s">
        <v>236</v>
      </c>
      <c r="J1927" s="202" t="s">
        <v>236</v>
      </c>
      <c r="K1927" s="203"/>
      <c r="L1927" s="203"/>
      <c r="M1927" s="203"/>
      <c r="N1927" s="203"/>
      <c r="O1927" s="203"/>
      <c r="P1927" s="204"/>
      <c r="Q1927" s="205"/>
      <c r="R1927" s="198" t="s">
        <v>236</v>
      </c>
      <c r="S1927" s="206" t="str">
        <f t="shared" ca="1" si="90"/>
        <v/>
      </c>
      <c r="T1927" s="206" t="str">
        <f ca="1">IF(B1927="","",IF(ISERROR(MATCH($J1927,[3]SorP!$B$1:$B$6230,0)),"",INDIRECT("'SorP'!$A$"&amp;MATCH($J1927,[3]SorP!$B$1:$B$6230,0))))</f>
        <v/>
      </c>
      <c r="U1927" s="207"/>
      <c r="V1927" s="208" t="e">
        <f>IF(C1927="",NA(),IF(OR(C1927="Smelter not listed",C1927="Smelter not yet identified"),MATCH($B1927&amp;$D1927,'[3]Smelter Look-up'!$J:$J,0),MATCH($B1927&amp;$C1927,'[3]Smelter Look-up'!$J:$J,0)))</f>
        <v>#N/A</v>
      </c>
      <c r="X1927" s="83">
        <f t="shared" si="91"/>
        <v>0</v>
      </c>
      <c r="AB1927" s="84" t="str">
        <f t="shared" si="92"/>
        <v/>
      </c>
    </row>
    <row r="1928" spans="1:28" s="83" customFormat="1" ht="20.25" customHeight="1">
      <c r="A1928" s="206"/>
      <c r="B1928" s="198" t="s">
        <v>236</v>
      </c>
      <c r="C1928" s="199" t="s">
        <v>236</v>
      </c>
      <c r="D1928" s="200"/>
      <c r="E1928" s="198" t="s">
        <v>236</v>
      </c>
      <c r="F1928" s="198" t="s">
        <v>236</v>
      </c>
      <c r="G1928" s="198" t="s">
        <v>236</v>
      </c>
      <c r="H1928" s="201" t="s">
        <v>236</v>
      </c>
      <c r="I1928" s="202" t="s">
        <v>236</v>
      </c>
      <c r="J1928" s="202" t="s">
        <v>236</v>
      </c>
      <c r="K1928" s="203"/>
      <c r="L1928" s="203"/>
      <c r="M1928" s="203"/>
      <c r="N1928" s="203"/>
      <c r="O1928" s="203"/>
      <c r="P1928" s="204"/>
      <c r="Q1928" s="205"/>
      <c r="R1928" s="198" t="s">
        <v>236</v>
      </c>
      <c r="S1928" s="206" t="str">
        <f t="shared" ca="1" si="90"/>
        <v/>
      </c>
      <c r="T1928" s="206" t="str">
        <f ca="1">IF(B1928="","",IF(ISERROR(MATCH($J1928,[3]SorP!$B$1:$B$6230,0)),"",INDIRECT("'SorP'!$A$"&amp;MATCH($J1928,[3]SorP!$B$1:$B$6230,0))))</f>
        <v/>
      </c>
      <c r="U1928" s="207"/>
      <c r="V1928" s="208" t="e">
        <f>IF(C1928="",NA(),IF(OR(C1928="Smelter not listed",C1928="Smelter not yet identified"),MATCH($B1928&amp;$D1928,'[3]Smelter Look-up'!$J:$J,0),MATCH($B1928&amp;$C1928,'[3]Smelter Look-up'!$J:$J,0)))</f>
        <v>#N/A</v>
      </c>
      <c r="X1928" s="83">
        <f t="shared" si="91"/>
        <v>0</v>
      </c>
      <c r="AB1928" s="84" t="str">
        <f t="shared" si="92"/>
        <v/>
      </c>
    </row>
    <row r="1929" spans="1:28" s="83" customFormat="1" ht="20.25" customHeight="1">
      <c r="A1929" s="206"/>
      <c r="B1929" s="198" t="s">
        <v>236</v>
      </c>
      <c r="C1929" s="199" t="s">
        <v>236</v>
      </c>
      <c r="D1929" s="200"/>
      <c r="E1929" s="198" t="s">
        <v>236</v>
      </c>
      <c r="F1929" s="198" t="s">
        <v>236</v>
      </c>
      <c r="G1929" s="198" t="s">
        <v>236</v>
      </c>
      <c r="H1929" s="201" t="s">
        <v>236</v>
      </c>
      <c r="I1929" s="202" t="s">
        <v>236</v>
      </c>
      <c r="J1929" s="202" t="s">
        <v>236</v>
      </c>
      <c r="K1929" s="203"/>
      <c r="L1929" s="203"/>
      <c r="M1929" s="203"/>
      <c r="N1929" s="203"/>
      <c r="O1929" s="203"/>
      <c r="P1929" s="204"/>
      <c r="Q1929" s="205"/>
      <c r="R1929" s="198" t="s">
        <v>236</v>
      </c>
      <c r="S1929" s="206" t="str">
        <f t="shared" ca="1" si="90"/>
        <v/>
      </c>
      <c r="T1929" s="206" t="str">
        <f ca="1">IF(B1929="","",IF(ISERROR(MATCH($J1929,[3]SorP!$B$1:$B$6230,0)),"",INDIRECT("'SorP'!$A$"&amp;MATCH($J1929,[3]SorP!$B$1:$B$6230,0))))</f>
        <v/>
      </c>
      <c r="U1929" s="207"/>
      <c r="V1929" s="208" t="e">
        <f>IF(C1929="",NA(),IF(OR(C1929="Smelter not listed",C1929="Smelter not yet identified"),MATCH($B1929&amp;$D1929,'[3]Smelter Look-up'!$J:$J,0),MATCH($B1929&amp;$C1929,'[3]Smelter Look-up'!$J:$J,0)))</f>
        <v>#N/A</v>
      </c>
      <c r="X1929" s="83">
        <f t="shared" si="91"/>
        <v>0</v>
      </c>
      <c r="AB1929" s="84" t="str">
        <f t="shared" si="92"/>
        <v/>
      </c>
    </row>
    <row r="1930" spans="1:28" s="83" customFormat="1" ht="20.25" customHeight="1">
      <c r="A1930" s="206"/>
      <c r="B1930" s="198" t="s">
        <v>236</v>
      </c>
      <c r="C1930" s="199" t="s">
        <v>236</v>
      </c>
      <c r="D1930" s="200"/>
      <c r="E1930" s="198" t="s">
        <v>236</v>
      </c>
      <c r="F1930" s="198" t="s">
        <v>236</v>
      </c>
      <c r="G1930" s="198" t="s">
        <v>236</v>
      </c>
      <c r="H1930" s="201" t="s">
        <v>236</v>
      </c>
      <c r="I1930" s="202" t="s">
        <v>236</v>
      </c>
      <c r="J1930" s="202" t="s">
        <v>236</v>
      </c>
      <c r="K1930" s="203"/>
      <c r="L1930" s="203"/>
      <c r="M1930" s="203"/>
      <c r="N1930" s="203"/>
      <c r="O1930" s="203"/>
      <c r="P1930" s="204"/>
      <c r="Q1930" s="205"/>
      <c r="R1930" s="198" t="s">
        <v>236</v>
      </c>
      <c r="S1930" s="206" t="str">
        <f t="shared" ca="1" si="90"/>
        <v/>
      </c>
      <c r="T1930" s="206" t="str">
        <f ca="1">IF(B1930="","",IF(ISERROR(MATCH($J1930,[3]SorP!$B$1:$B$6230,0)),"",INDIRECT("'SorP'!$A$"&amp;MATCH($J1930,[3]SorP!$B$1:$B$6230,0))))</f>
        <v/>
      </c>
      <c r="U1930" s="207"/>
      <c r="V1930" s="208" t="e">
        <f>IF(C1930="",NA(),IF(OR(C1930="Smelter not listed",C1930="Smelter not yet identified"),MATCH($B1930&amp;$D1930,'[3]Smelter Look-up'!$J:$J,0),MATCH($B1930&amp;$C1930,'[3]Smelter Look-up'!$J:$J,0)))</f>
        <v>#N/A</v>
      </c>
      <c r="X1930" s="83">
        <f t="shared" si="91"/>
        <v>0</v>
      </c>
      <c r="AB1930" s="84" t="str">
        <f t="shared" si="92"/>
        <v/>
      </c>
    </row>
    <row r="1931" spans="1:28" s="83" customFormat="1" ht="20.25" customHeight="1">
      <c r="A1931" s="206"/>
      <c r="B1931" s="198" t="s">
        <v>236</v>
      </c>
      <c r="C1931" s="199" t="s">
        <v>236</v>
      </c>
      <c r="D1931" s="200"/>
      <c r="E1931" s="198" t="s">
        <v>236</v>
      </c>
      <c r="F1931" s="198" t="s">
        <v>236</v>
      </c>
      <c r="G1931" s="198" t="s">
        <v>236</v>
      </c>
      <c r="H1931" s="201" t="s">
        <v>236</v>
      </c>
      <c r="I1931" s="202" t="s">
        <v>236</v>
      </c>
      <c r="J1931" s="202" t="s">
        <v>236</v>
      </c>
      <c r="K1931" s="203"/>
      <c r="L1931" s="203"/>
      <c r="M1931" s="203"/>
      <c r="N1931" s="203"/>
      <c r="O1931" s="203"/>
      <c r="P1931" s="204"/>
      <c r="Q1931" s="205"/>
      <c r="R1931" s="198" t="s">
        <v>236</v>
      </c>
      <c r="S1931" s="206" t="str">
        <f t="shared" ca="1" si="90"/>
        <v/>
      </c>
      <c r="T1931" s="206" t="str">
        <f ca="1">IF(B1931="","",IF(ISERROR(MATCH($J1931,[3]SorP!$B$1:$B$6230,0)),"",INDIRECT("'SorP'!$A$"&amp;MATCH($J1931,[3]SorP!$B$1:$B$6230,0))))</f>
        <v/>
      </c>
      <c r="U1931" s="207"/>
      <c r="V1931" s="208" t="e">
        <f>IF(C1931="",NA(),IF(OR(C1931="Smelter not listed",C1931="Smelter not yet identified"),MATCH($B1931&amp;$D1931,'[3]Smelter Look-up'!$J:$J,0),MATCH($B1931&amp;$C1931,'[3]Smelter Look-up'!$J:$J,0)))</f>
        <v>#N/A</v>
      </c>
      <c r="X1931" s="83">
        <f t="shared" si="91"/>
        <v>0</v>
      </c>
      <c r="AB1931" s="84" t="str">
        <f t="shared" si="92"/>
        <v/>
      </c>
    </row>
    <row r="1932" spans="1:28" s="83" customFormat="1" ht="20.25" customHeight="1">
      <c r="A1932" s="206"/>
      <c r="B1932" s="198" t="s">
        <v>236</v>
      </c>
      <c r="C1932" s="199" t="s">
        <v>236</v>
      </c>
      <c r="D1932" s="200"/>
      <c r="E1932" s="198" t="s">
        <v>236</v>
      </c>
      <c r="F1932" s="198" t="s">
        <v>236</v>
      </c>
      <c r="G1932" s="198" t="s">
        <v>236</v>
      </c>
      <c r="H1932" s="201" t="s">
        <v>236</v>
      </c>
      <c r="I1932" s="202" t="s">
        <v>236</v>
      </c>
      <c r="J1932" s="202" t="s">
        <v>236</v>
      </c>
      <c r="K1932" s="203"/>
      <c r="L1932" s="203"/>
      <c r="M1932" s="203"/>
      <c r="N1932" s="203"/>
      <c r="O1932" s="203"/>
      <c r="P1932" s="204"/>
      <c r="Q1932" s="205"/>
      <c r="R1932" s="198" t="s">
        <v>236</v>
      </c>
      <c r="S1932" s="206" t="str">
        <f t="shared" ca="1" si="90"/>
        <v/>
      </c>
      <c r="T1932" s="206" t="str">
        <f ca="1">IF(B1932="","",IF(ISERROR(MATCH($J1932,[3]SorP!$B$1:$B$6230,0)),"",INDIRECT("'SorP'!$A$"&amp;MATCH($J1932,[3]SorP!$B$1:$B$6230,0))))</f>
        <v/>
      </c>
      <c r="U1932" s="207"/>
      <c r="V1932" s="208" t="e">
        <f>IF(C1932="",NA(),IF(OR(C1932="Smelter not listed",C1932="Smelter not yet identified"),MATCH($B1932&amp;$D1932,'[3]Smelter Look-up'!$J:$J,0),MATCH($B1932&amp;$C1932,'[3]Smelter Look-up'!$J:$J,0)))</f>
        <v>#N/A</v>
      </c>
      <c r="X1932" s="83">
        <f t="shared" si="91"/>
        <v>0</v>
      </c>
      <c r="AB1932" s="84" t="str">
        <f t="shared" si="92"/>
        <v/>
      </c>
    </row>
    <row r="1933" spans="1:28" s="83" customFormat="1" ht="20.25" customHeight="1">
      <c r="A1933" s="206"/>
      <c r="B1933" s="198" t="s">
        <v>236</v>
      </c>
      <c r="C1933" s="199" t="s">
        <v>236</v>
      </c>
      <c r="D1933" s="200"/>
      <c r="E1933" s="198" t="s">
        <v>236</v>
      </c>
      <c r="F1933" s="198" t="s">
        <v>236</v>
      </c>
      <c r="G1933" s="198" t="s">
        <v>236</v>
      </c>
      <c r="H1933" s="201" t="s">
        <v>236</v>
      </c>
      <c r="I1933" s="202" t="s">
        <v>236</v>
      </c>
      <c r="J1933" s="202" t="s">
        <v>236</v>
      </c>
      <c r="K1933" s="203"/>
      <c r="L1933" s="203"/>
      <c r="M1933" s="203"/>
      <c r="N1933" s="203"/>
      <c r="O1933" s="203"/>
      <c r="P1933" s="204"/>
      <c r="Q1933" s="205"/>
      <c r="R1933" s="198" t="s">
        <v>236</v>
      </c>
      <c r="S1933" s="206" t="str">
        <f t="shared" ca="1" si="90"/>
        <v/>
      </c>
      <c r="T1933" s="206" t="str">
        <f ca="1">IF(B1933="","",IF(ISERROR(MATCH($J1933,[3]SorP!$B$1:$B$6230,0)),"",INDIRECT("'SorP'!$A$"&amp;MATCH($J1933,[3]SorP!$B$1:$B$6230,0))))</f>
        <v/>
      </c>
      <c r="U1933" s="207"/>
      <c r="V1933" s="208" t="e">
        <f>IF(C1933="",NA(),IF(OR(C1933="Smelter not listed",C1933="Smelter not yet identified"),MATCH($B1933&amp;$D1933,'[3]Smelter Look-up'!$J:$J,0),MATCH($B1933&amp;$C1933,'[3]Smelter Look-up'!$J:$J,0)))</f>
        <v>#N/A</v>
      </c>
      <c r="X1933" s="83">
        <f t="shared" si="91"/>
        <v>0</v>
      </c>
      <c r="AB1933" s="84" t="str">
        <f t="shared" si="92"/>
        <v/>
      </c>
    </row>
    <row r="1934" spans="1:28" s="83" customFormat="1" ht="20.25" customHeight="1">
      <c r="A1934" s="206"/>
      <c r="B1934" s="198" t="s">
        <v>236</v>
      </c>
      <c r="C1934" s="199" t="s">
        <v>236</v>
      </c>
      <c r="D1934" s="200"/>
      <c r="E1934" s="198" t="s">
        <v>236</v>
      </c>
      <c r="F1934" s="198" t="s">
        <v>236</v>
      </c>
      <c r="G1934" s="198" t="s">
        <v>236</v>
      </c>
      <c r="H1934" s="201" t="s">
        <v>236</v>
      </c>
      <c r="I1934" s="202" t="s">
        <v>236</v>
      </c>
      <c r="J1934" s="202" t="s">
        <v>236</v>
      </c>
      <c r="K1934" s="203"/>
      <c r="L1934" s="203"/>
      <c r="M1934" s="203"/>
      <c r="N1934" s="203"/>
      <c r="O1934" s="203"/>
      <c r="P1934" s="204"/>
      <c r="Q1934" s="205"/>
      <c r="R1934" s="198" t="s">
        <v>236</v>
      </c>
      <c r="S1934" s="206" t="str">
        <f t="shared" ca="1" si="90"/>
        <v/>
      </c>
      <c r="T1934" s="206" t="str">
        <f ca="1">IF(B1934="","",IF(ISERROR(MATCH($J1934,[3]SorP!$B$1:$B$6230,0)),"",INDIRECT("'SorP'!$A$"&amp;MATCH($J1934,[3]SorP!$B$1:$B$6230,0))))</f>
        <v/>
      </c>
      <c r="U1934" s="207"/>
      <c r="V1934" s="208" t="e">
        <f>IF(C1934="",NA(),IF(OR(C1934="Smelter not listed",C1934="Smelter not yet identified"),MATCH($B1934&amp;$D1934,'[3]Smelter Look-up'!$J:$J,0),MATCH($B1934&amp;$C1934,'[3]Smelter Look-up'!$J:$J,0)))</f>
        <v>#N/A</v>
      </c>
      <c r="X1934" s="83">
        <f t="shared" si="91"/>
        <v>0</v>
      </c>
      <c r="AB1934" s="84" t="str">
        <f t="shared" si="92"/>
        <v/>
      </c>
    </row>
    <row r="1935" spans="1:28" s="83" customFormat="1" ht="20.25" customHeight="1">
      <c r="A1935" s="206"/>
      <c r="B1935" s="198" t="s">
        <v>236</v>
      </c>
      <c r="C1935" s="199" t="s">
        <v>236</v>
      </c>
      <c r="D1935" s="200"/>
      <c r="E1935" s="198" t="s">
        <v>236</v>
      </c>
      <c r="F1935" s="198" t="s">
        <v>236</v>
      </c>
      <c r="G1935" s="198" t="s">
        <v>236</v>
      </c>
      <c r="H1935" s="201" t="s">
        <v>236</v>
      </c>
      <c r="I1935" s="202" t="s">
        <v>236</v>
      </c>
      <c r="J1935" s="202" t="s">
        <v>236</v>
      </c>
      <c r="K1935" s="203"/>
      <c r="L1935" s="203"/>
      <c r="M1935" s="203"/>
      <c r="N1935" s="203"/>
      <c r="O1935" s="203"/>
      <c r="P1935" s="204"/>
      <c r="Q1935" s="205"/>
      <c r="R1935" s="198" t="s">
        <v>236</v>
      </c>
      <c r="S1935" s="206" t="str">
        <f t="shared" ca="1" si="90"/>
        <v/>
      </c>
      <c r="T1935" s="206" t="str">
        <f ca="1">IF(B1935="","",IF(ISERROR(MATCH($J1935,[3]SorP!$B$1:$B$6230,0)),"",INDIRECT("'SorP'!$A$"&amp;MATCH($J1935,[3]SorP!$B$1:$B$6230,0))))</f>
        <v/>
      </c>
      <c r="U1935" s="207"/>
      <c r="V1935" s="208" t="e">
        <f>IF(C1935="",NA(),IF(OR(C1935="Smelter not listed",C1935="Smelter not yet identified"),MATCH($B1935&amp;$D1935,'[3]Smelter Look-up'!$J:$J,0),MATCH($B1935&amp;$C1935,'[3]Smelter Look-up'!$J:$J,0)))</f>
        <v>#N/A</v>
      </c>
      <c r="X1935" s="83">
        <f t="shared" si="91"/>
        <v>0</v>
      </c>
      <c r="AB1935" s="84" t="str">
        <f t="shared" si="92"/>
        <v/>
      </c>
    </row>
    <row r="1936" spans="1:28" s="83" customFormat="1" ht="20.25" customHeight="1">
      <c r="A1936" s="206"/>
      <c r="B1936" s="198" t="s">
        <v>236</v>
      </c>
      <c r="C1936" s="199" t="s">
        <v>236</v>
      </c>
      <c r="D1936" s="200"/>
      <c r="E1936" s="198" t="s">
        <v>236</v>
      </c>
      <c r="F1936" s="198" t="s">
        <v>236</v>
      </c>
      <c r="G1936" s="198" t="s">
        <v>236</v>
      </c>
      <c r="H1936" s="201" t="s">
        <v>236</v>
      </c>
      <c r="I1936" s="202" t="s">
        <v>236</v>
      </c>
      <c r="J1936" s="202" t="s">
        <v>236</v>
      </c>
      <c r="K1936" s="203"/>
      <c r="L1936" s="203"/>
      <c r="M1936" s="203"/>
      <c r="N1936" s="203"/>
      <c r="O1936" s="203"/>
      <c r="P1936" s="204"/>
      <c r="Q1936" s="205"/>
      <c r="R1936" s="198" t="s">
        <v>236</v>
      </c>
      <c r="S1936" s="206" t="str">
        <f t="shared" ca="1" si="90"/>
        <v/>
      </c>
      <c r="T1936" s="206" t="str">
        <f ca="1">IF(B1936="","",IF(ISERROR(MATCH($J1936,[3]SorP!$B$1:$B$6230,0)),"",INDIRECT("'SorP'!$A$"&amp;MATCH($J1936,[3]SorP!$B$1:$B$6230,0))))</f>
        <v/>
      </c>
      <c r="U1936" s="207"/>
      <c r="V1936" s="208" t="e">
        <f>IF(C1936="",NA(),IF(OR(C1936="Smelter not listed",C1936="Smelter not yet identified"),MATCH($B1936&amp;$D1936,'[3]Smelter Look-up'!$J:$J,0),MATCH($B1936&amp;$C1936,'[3]Smelter Look-up'!$J:$J,0)))</f>
        <v>#N/A</v>
      </c>
      <c r="X1936" s="83">
        <f t="shared" si="91"/>
        <v>0</v>
      </c>
      <c r="AB1936" s="84" t="str">
        <f t="shared" si="92"/>
        <v/>
      </c>
    </row>
    <row r="1937" spans="1:28" s="83" customFormat="1" ht="20.25" customHeight="1">
      <c r="A1937" s="206"/>
      <c r="B1937" s="198" t="s">
        <v>236</v>
      </c>
      <c r="C1937" s="199" t="s">
        <v>236</v>
      </c>
      <c r="D1937" s="200"/>
      <c r="E1937" s="198" t="s">
        <v>236</v>
      </c>
      <c r="F1937" s="198" t="s">
        <v>236</v>
      </c>
      <c r="G1937" s="198" t="s">
        <v>236</v>
      </c>
      <c r="H1937" s="201" t="s">
        <v>236</v>
      </c>
      <c r="I1937" s="202" t="s">
        <v>236</v>
      </c>
      <c r="J1937" s="202" t="s">
        <v>236</v>
      </c>
      <c r="K1937" s="203"/>
      <c r="L1937" s="203"/>
      <c r="M1937" s="203"/>
      <c r="N1937" s="203"/>
      <c r="O1937" s="203"/>
      <c r="P1937" s="204"/>
      <c r="Q1937" s="205"/>
      <c r="R1937" s="198" t="s">
        <v>236</v>
      </c>
      <c r="S1937" s="206" t="str">
        <f t="shared" ca="1" si="90"/>
        <v/>
      </c>
      <c r="T1937" s="206" t="str">
        <f ca="1">IF(B1937="","",IF(ISERROR(MATCH($J1937,[3]SorP!$B$1:$B$6230,0)),"",INDIRECT("'SorP'!$A$"&amp;MATCH($J1937,[3]SorP!$B$1:$B$6230,0))))</f>
        <v/>
      </c>
      <c r="U1937" s="207"/>
      <c r="V1937" s="208" t="e">
        <f>IF(C1937="",NA(),IF(OR(C1937="Smelter not listed",C1937="Smelter not yet identified"),MATCH($B1937&amp;$D1937,'[3]Smelter Look-up'!$J:$J,0),MATCH($B1937&amp;$C1937,'[3]Smelter Look-up'!$J:$J,0)))</f>
        <v>#N/A</v>
      </c>
      <c r="X1937" s="83">
        <f t="shared" si="91"/>
        <v>0</v>
      </c>
      <c r="AB1937" s="84" t="str">
        <f t="shared" si="92"/>
        <v/>
      </c>
    </row>
    <row r="1938" spans="1:28" s="83" customFormat="1" ht="20.25" customHeight="1">
      <c r="A1938" s="206"/>
      <c r="B1938" s="198" t="s">
        <v>236</v>
      </c>
      <c r="C1938" s="199" t="s">
        <v>236</v>
      </c>
      <c r="D1938" s="200"/>
      <c r="E1938" s="198" t="s">
        <v>236</v>
      </c>
      <c r="F1938" s="198" t="s">
        <v>236</v>
      </c>
      <c r="G1938" s="198" t="s">
        <v>236</v>
      </c>
      <c r="H1938" s="201" t="s">
        <v>236</v>
      </c>
      <c r="I1938" s="202" t="s">
        <v>236</v>
      </c>
      <c r="J1938" s="202" t="s">
        <v>236</v>
      </c>
      <c r="K1938" s="203"/>
      <c r="L1938" s="203"/>
      <c r="M1938" s="203"/>
      <c r="N1938" s="203"/>
      <c r="O1938" s="203"/>
      <c r="P1938" s="204"/>
      <c r="Q1938" s="205"/>
      <c r="R1938" s="198" t="s">
        <v>236</v>
      </c>
      <c r="S1938" s="206" t="str">
        <f t="shared" ca="1" si="90"/>
        <v/>
      </c>
      <c r="T1938" s="206" t="str">
        <f ca="1">IF(B1938="","",IF(ISERROR(MATCH($J1938,[3]SorP!$B$1:$B$6230,0)),"",INDIRECT("'SorP'!$A$"&amp;MATCH($J1938,[3]SorP!$B$1:$B$6230,0))))</f>
        <v/>
      </c>
      <c r="U1938" s="207"/>
      <c r="V1938" s="208" t="e">
        <f>IF(C1938="",NA(),IF(OR(C1938="Smelter not listed",C1938="Smelter not yet identified"),MATCH($B1938&amp;$D1938,'[3]Smelter Look-up'!$J:$J,0),MATCH($B1938&amp;$C1938,'[3]Smelter Look-up'!$J:$J,0)))</f>
        <v>#N/A</v>
      </c>
      <c r="X1938" s="83">
        <f t="shared" si="91"/>
        <v>0</v>
      </c>
      <c r="AB1938" s="84" t="str">
        <f t="shared" si="92"/>
        <v/>
      </c>
    </row>
    <row r="1939" spans="1:28" s="83" customFormat="1" ht="20.25" customHeight="1">
      <c r="A1939" s="206"/>
      <c r="B1939" s="198" t="s">
        <v>236</v>
      </c>
      <c r="C1939" s="199" t="s">
        <v>236</v>
      </c>
      <c r="D1939" s="200"/>
      <c r="E1939" s="198" t="s">
        <v>236</v>
      </c>
      <c r="F1939" s="198" t="s">
        <v>236</v>
      </c>
      <c r="G1939" s="198" t="s">
        <v>236</v>
      </c>
      <c r="H1939" s="201" t="s">
        <v>236</v>
      </c>
      <c r="I1939" s="202" t="s">
        <v>236</v>
      </c>
      <c r="J1939" s="202" t="s">
        <v>236</v>
      </c>
      <c r="K1939" s="203"/>
      <c r="L1939" s="203"/>
      <c r="M1939" s="203"/>
      <c r="N1939" s="203"/>
      <c r="O1939" s="203"/>
      <c r="P1939" s="204"/>
      <c r="Q1939" s="205"/>
      <c r="R1939" s="198" t="s">
        <v>236</v>
      </c>
      <c r="S1939" s="206" t="str">
        <f t="shared" ca="1" si="90"/>
        <v/>
      </c>
      <c r="T1939" s="206" t="str">
        <f ca="1">IF(B1939="","",IF(ISERROR(MATCH($J1939,[3]SorP!$B$1:$B$6230,0)),"",INDIRECT("'SorP'!$A$"&amp;MATCH($J1939,[3]SorP!$B$1:$B$6230,0))))</f>
        <v/>
      </c>
      <c r="U1939" s="207"/>
      <c r="V1939" s="208" t="e">
        <f>IF(C1939="",NA(),IF(OR(C1939="Smelter not listed",C1939="Smelter not yet identified"),MATCH($B1939&amp;$D1939,'[3]Smelter Look-up'!$J:$J,0),MATCH($B1939&amp;$C1939,'[3]Smelter Look-up'!$J:$J,0)))</f>
        <v>#N/A</v>
      </c>
      <c r="X1939" s="83">
        <f t="shared" si="91"/>
        <v>0</v>
      </c>
      <c r="AB1939" s="84" t="str">
        <f t="shared" si="92"/>
        <v/>
      </c>
    </row>
    <row r="1940" spans="1:28" s="83" customFormat="1" ht="20.25" customHeight="1">
      <c r="A1940" s="206"/>
      <c r="B1940" s="198" t="s">
        <v>236</v>
      </c>
      <c r="C1940" s="199" t="s">
        <v>236</v>
      </c>
      <c r="D1940" s="200"/>
      <c r="E1940" s="198" t="s">
        <v>236</v>
      </c>
      <c r="F1940" s="198" t="s">
        <v>236</v>
      </c>
      <c r="G1940" s="198" t="s">
        <v>236</v>
      </c>
      <c r="H1940" s="201" t="s">
        <v>236</v>
      </c>
      <c r="I1940" s="202" t="s">
        <v>236</v>
      </c>
      <c r="J1940" s="202" t="s">
        <v>236</v>
      </c>
      <c r="K1940" s="203"/>
      <c r="L1940" s="203"/>
      <c r="M1940" s="203"/>
      <c r="N1940" s="203"/>
      <c r="O1940" s="203"/>
      <c r="P1940" s="204"/>
      <c r="Q1940" s="205"/>
      <c r="R1940" s="198" t="s">
        <v>236</v>
      </c>
      <c r="S1940" s="206" t="str">
        <f t="shared" ca="1" si="90"/>
        <v/>
      </c>
      <c r="T1940" s="206" t="str">
        <f ca="1">IF(B1940="","",IF(ISERROR(MATCH($J1940,[3]SorP!$B$1:$B$6230,0)),"",INDIRECT("'SorP'!$A$"&amp;MATCH($J1940,[3]SorP!$B$1:$B$6230,0))))</f>
        <v/>
      </c>
      <c r="U1940" s="207"/>
      <c r="V1940" s="208" t="e">
        <f>IF(C1940="",NA(),IF(OR(C1940="Smelter not listed",C1940="Smelter not yet identified"),MATCH($B1940&amp;$D1940,'[3]Smelter Look-up'!$J:$J,0),MATCH($B1940&amp;$C1940,'[3]Smelter Look-up'!$J:$J,0)))</f>
        <v>#N/A</v>
      </c>
      <c r="X1940" s="83">
        <f t="shared" si="91"/>
        <v>0</v>
      </c>
      <c r="AB1940" s="84" t="str">
        <f t="shared" si="92"/>
        <v/>
      </c>
    </row>
    <row r="1941" spans="1:28" s="83" customFormat="1" ht="20.25" customHeight="1">
      <c r="A1941" s="206"/>
      <c r="B1941" s="198" t="s">
        <v>236</v>
      </c>
      <c r="C1941" s="199" t="s">
        <v>236</v>
      </c>
      <c r="D1941" s="200"/>
      <c r="E1941" s="198" t="s">
        <v>236</v>
      </c>
      <c r="F1941" s="198" t="s">
        <v>236</v>
      </c>
      <c r="G1941" s="198" t="s">
        <v>236</v>
      </c>
      <c r="H1941" s="201" t="s">
        <v>236</v>
      </c>
      <c r="I1941" s="202" t="s">
        <v>236</v>
      </c>
      <c r="J1941" s="202" t="s">
        <v>236</v>
      </c>
      <c r="K1941" s="203"/>
      <c r="L1941" s="203"/>
      <c r="M1941" s="203"/>
      <c r="N1941" s="203"/>
      <c r="O1941" s="203"/>
      <c r="P1941" s="204"/>
      <c r="Q1941" s="205"/>
      <c r="R1941" s="198" t="s">
        <v>236</v>
      </c>
      <c r="S1941" s="206" t="str">
        <f t="shared" ca="1" si="90"/>
        <v/>
      </c>
      <c r="T1941" s="206" t="str">
        <f ca="1">IF(B1941="","",IF(ISERROR(MATCH($J1941,[3]SorP!$B$1:$B$6230,0)),"",INDIRECT("'SorP'!$A$"&amp;MATCH($J1941,[3]SorP!$B$1:$B$6230,0))))</f>
        <v/>
      </c>
      <c r="U1941" s="207"/>
      <c r="V1941" s="208" t="e">
        <f>IF(C1941="",NA(),IF(OR(C1941="Smelter not listed",C1941="Smelter not yet identified"),MATCH($B1941&amp;$D1941,'[3]Smelter Look-up'!$J:$J,0),MATCH($B1941&amp;$C1941,'[3]Smelter Look-up'!$J:$J,0)))</f>
        <v>#N/A</v>
      </c>
      <c r="X1941" s="83">
        <f t="shared" si="91"/>
        <v>0</v>
      </c>
      <c r="AB1941" s="84" t="str">
        <f t="shared" si="92"/>
        <v/>
      </c>
    </row>
    <row r="1942" spans="1:28" s="83" customFormat="1" ht="20.25" customHeight="1">
      <c r="A1942" s="206"/>
      <c r="B1942" s="198" t="s">
        <v>236</v>
      </c>
      <c r="C1942" s="199" t="s">
        <v>236</v>
      </c>
      <c r="D1942" s="200"/>
      <c r="E1942" s="198" t="s">
        <v>236</v>
      </c>
      <c r="F1942" s="198" t="s">
        <v>236</v>
      </c>
      <c r="G1942" s="198" t="s">
        <v>236</v>
      </c>
      <c r="H1942" s="201" t="s">
        <v>236</v>
      </c>
      <c r="I1942" s="202" t="s">
        <v>236</v>
      </c>
      <c r="J1942" s="202" t="s">
        <v>236</v>
      </c>
      <c r="K1942" s="203"/>
      <c r="L1942" s="203"/>
      <c r="M1942" s="203"/>
      <c r="N1942" s="203"/>
      <c r="O1942" s="203"/>
      <c r="P1942" s="204"/>
      <c r="Q1942" s="205"/>
      <c r="R1942" s="198" t="s">
        <v>236</v>
      </c>
      <c r="S1942" s="206" t="str">
        <f t="shared" ca="1" si="90"/>
        <v/>
      </c>
      <c r="T1942" s="206" t="str">
        <f ca="1">IF(B1942="","",IF(ISERROR(MATCH($J1942,[3]SorP!$B$1:$B$6230,0)),"",INDIRECT("'SorP'!$A$"&amp;MATCH($J1942,[3]SorP!$B$1:$B$6230,0))))</f>
        <v/>
      </c>
      <c r="U1942" s="207"/>
      <c r="V1942" s="208" t="e">
        <f>IF(C1942="",NA(),IF(OR(C1942="Smelter not listed",C1942="Smelter not yet identified"),MATCH($B1942&amp;$D1942,'[3]Smelter Look-up'!$J:$J,0),MATCH($B1942&amp;$C1942,'[3]Smelter Look-up'!$J:$J,0)))</f>
        <v>#N/A</v>
      </c>
      <c r="X1942" s="83">
        <f t="shared" si="91"/>
        <v>0</v>
      </c>
      <c r="AB1942" s="84" t="str">
        <f t="shared" si="92"/>
        <v/>
      </c>
    </row>
    <row r="1943" spans="1:28" s="83" customFormat="1" ht="20.25" customHeight="1">
      <c r="A1943" s="206"/>
      <c r="B1943" s="198" t="s">
        <v>236</v>
      </c>
      <c r="C1943" s="199" t="s">
        <v>236</v>
      </c>
      <c r="D1943" s="200"/>
      <c r="E1943" s="198" t="s">
        <v>236</v>
      </c>
      <c r="F1943" s="198" t="s">
        <v>236</v>
      </c>
      <c r="G1943" s="198" t="s">
        <v>236</v>
      </c>
      <c r="H1943" s="201" t="s">
        <v>236</v>
      </c>
      <c r="I1943" s="202" t="s">
        <v>236</v>
      </c>
      <c r="J1943" s="202" t="s">
        <v>236</v>
      </c>
      <c r="K1943" s="203"/>
      <c r="L1943" s="203"/>
      <c r="M1943" s="203"/>
      <c r="N1943" s="203"/>
      <c r="O1943" s="203"/>
      <c r="P1943" s="204"/>
      <c r="Q1943" s="205"/>
      <c r="R1943" s="198" t="s">
        <v>236</v>
      </c>
      <c r="S1943" s="206" t="str">
        <f t="shared" ca="1" si="90"/>
        <v/>
      </c>
      <c r="T1943" s="206" t="str">
        <f ca="1">IF(B1943="","",IF(ISERROR(MATCH($J1943,[3]SorP!$B$1:$B$6230,0)),"",INDIRECT("'SorP'!$A$"&amp;MATCH($J1943,[3]SorP!$B$1:$B$6230,0))))</f>
        <v/>
      </c>
      <c r="U1943" s="207"/>
      <c r="V1943" s="208" t="e">
        <f>IF(C1943="",NA(),IF(OR(C1943="Smelter not listed",C1943="Smelter not yet identified"),MATCH($B1943&amp;$D1943,'[3]Smelter Look-up'!$J:$J,0),MATCH($B1943&amp;$C1943,'[3]Smelter Look-up'!$J:$J,0)))</f>
        <v>#N/A</v>
      </c>
      <c r="X1943" s="83">
        <f t="shared" si="91"/>
        <v>0</v>
      </c>
      <c r="AB1943" s="84" t="str">
        <f t="shared" si="92"/>
        <v/>
      </c>
    </row>
    <row r="1944" spans="1:28" s="83" customFormat="1" ht="20.25" customHeight="1">
      <c r="A1944" s="206"/>
      <c r="B1944" s="198" t="s">
        <v>236</v>
      </c>
      <c r="C1944" s="199" t="s">
        <v>236</v>
      </c>
      <c r="D1944" s="200"/>
      <c r="E1944" s="198" t="s">
        <v>236</v>
      </c>
      <c r="F1944" s="198" t="s">
        <v>236</v>
      </c>
      <c r="G1944" s="198" t="s">
        <v>236</v>
      </c>
      <c r="H1944" s="201" t="s">
        <v>236</v>
      </c>
      <c r="I1944" s="202" t="s">
        <v>236</v>
      </c>
      <c r="J1944" s="202" t="s">
        <v>236</v>
      </c>
      <c r="K1944" s="203"/>
      <c r="L1944" s="203"/>
      <c r="M1944" s="203"/>
      <c r="N1944" s="203"/>
      <c r="O1944" s="203"/>
      <c r="P1944" s="204"/>
      <c r="Q1944" s="205"/>
      <c r="R1944" s="198" t="s">
        <v>236</v>
      </c>
      <c r="S1944" s="206" t="str">
        <f t="shared" ca="1" si="90"/>
        <v/>
      </c>
      <c r="T1944" s="206" t="str">
        <f ca="1">IF(B1944="","",IF(ISERROR(MATCH($J1944,[3]SorP!$B$1:$B$6230,0)),"",INDIRECT("'SorP'!$A$"&amp;MATCH($J1944,[3]SorP!$B$1:$B$6230,0))))</f>
        <v/>
      </c>
      <c r="U1944" s="207"/>
      <c r="V1944" s="208" t="e">
        <f>IF(C1944="",NA(),IF(OR(C1944="Smelter not listed",C1944="Smelter not yet identified"),MATCH($B1944&amp;$D1944,'[3]Smelter Look-up'!$J:$J,0),MATCH($B1944&amp;$C1944,'[3]Smelter Look-up'!$J:$J,0)))</f>
        <v>#N/A</v>
      </c>
      <c r="X1944" s="83">
        <f t="shared" si="91"/>
        <v>0</v>
      </c>
      <c r="AB1944" s="84" t="str">
        <f t="shared" si="92"/>
        <v/>
      </c>
    </row>
    <row r="1945" spans="1:28" s="83" customFormat="1" ht="20.25" customHeight="1">
      <c r="A1945" s="206"/>
      <c r="B1945" s="198" t="s">
        <v>236</v>
      </c>
      <c r="C1945" s="199" t="s">
        <v>236</v>
      </c>
      <c r="D1945" s="200"/>
      <c r="E1945" s="198" t="s">
        <v>236</v>
      </c>
      <c r="F1945" s="198" t="s">
        <v>236</v>
      </c>
      <c r="G1945" s="198" t="s">
        <v>236</v>
      </c>
      <c r="H1945" s="201" t="s">
        <v>236</v>
      </c>
      <c r="I1945" s="202" t="s">
        <v>236</v>
      </c>
      <c r="J1945" s="202" t="s">
        <v>236</v>
      </c>
      <c r="K1945" s="203"/>
      <c r="L1945" s="203"/>
      <c r="M1945" s="203"/>
      <c r="N1945" s="203"/>
      <c r="O1945" s="203"/>
      <c r="P1945" s="204"/>
      <c r="Q1945" s="205"/>
      <c r="R1945" s="198" t="s">
        <v>236</v>
      </c>
      <c r="S1945" s="206" t="str">
        <f t="shared" ca="1" si="90"/>
        <v/>
      </c>
      <c r="T1945" s="206" t="str">
        <f ca="1">IF(B1945="","",IF(ISERROR(MATCH($J1945,[3]SorP!$B$1:$B$6230,0)),"",INDIRECT("'SorP'!$A$"&amp;MATCH($J1945,[3]SorP!$B$1:$B$6230,0))))</f>
        <v/>
      </c>
      <c r="U1945" s="207"/>
      <c r="V1945" s="208" t="e">
        <f>IF(C1945="",NA(),IF(OR(C1945="Smelter not listed",C1945="Smelter not yet identified"),MATCH($B1945&amp;$D1945,'[3]Smelter Look-up'!$J:$J,0),MATCH($B1945&amp;$C1945,'[3]Smelter Look-up'!$J:$J,0)))</f>
        <v>#N/A</v>
      </c>
      <c r="X1945" s="83">
        <f t="shared" si="91"/>
        <v>0</v>
      </c>
      <c r="AB1945" s="84" t="str">
        <f t="shared" si="92"/>
        <v/>
      </c>
    </row>
    <row r="1946" spans="1:28" s="83" customFormat="1" ht="20.25" customHeight="1">
      <c r="A1946" s="206"/>
      <c r="B1946" s="198" t="s">
        <v>236</v>
      </c>
      <c r="C1946" s="199" t="s">
        <v>236</v>
      </c>
      <c r="D1946" s="200"/>
      <c r="E1946" s="198" t="s">
        <v>236</v>
      </c>
      <c r="F1946" s="198" t="s">
        <v>236</v>
      </c>
      <c r="G1946" s="198" t="s">
        <v>236</v>
      </c>
      <c r="H1946" s="201" t="s">
        <v>236</v>
      </c>
      <c r="I1946" s="202" t="s">
        <v>236</v>
      </c>
      <c r="J1946" s="202" t="s">
        <v>236</v>
      </c>
      <c r="K1946" s="203"/>
      <c r="L1946" s="203"/>
      <c r="M1946" s="203"/>
      <c r="N1946" s="203"/>
      <c r="O1946" s="203"/>
      <c r="P1946" s="204"/>
      <c r="Q1946" s="205"/>
      <c r="R1946" s="198" t="s">
        <v>236</v>
      </c>
      <c r="S1946" s="206" t="str">
        <f t="shared" ca="1" si="90"/>
        <v/>
      </c>
      <c r="T1946" s="206" t="str">
        <f ca="1">IF(B1946="","",IF(ISERROR(MATCH($J1946,[3]SorP!$B$1:$B$6230,0)),"",INDIRECT("'SorP'!$A$"&amp;MATCH($J1946,[3]SorP!$B$1:$B$6230,0))))</f>
        <v/>
      </c>
      <c r="U1946" s="207"/>
      <c r="V1946" s="208" t="e">
        <f>IF(C1946="",NA(),IF(OR(C1946="Smelter not listed",C1946="Smelter not yet identified"),MATCH($B1946&amp;$D1946,'[3]Smelter Look-up'!$J:$J,0),MATCH($B1946&amp;$C1946,'[3]Smelter Look-up'!$J:$J,0)))</f>
        <v>#N/A</v>
      </c>
      <c r="X1946" s="83">
        <f t="shared" si="91"/>
        <v>0</v>
      </c>
      <c r="AB1946" s="84" t="str">
        <f t="shared" si="92"/>
        <v/>
      </c>
    </row>
    <row r="1947" spans="1:28" s="83" customFormat="1" ht="20.25" customHeight="1">
      <c r="A1947" s="206"/>
      <c r="B1947" s="198" t="s">
        <v>236</v>
      </c>
      <c r="C1947" s="199" t="s">
        <v>236</v>
      </c>
      <c r="D1947" s="200"/>
      <c r="E1947" s="198" t="s">
        <v>236</v>
      </c>
      <c r="F1947" s="198" t="s">
        <v>236</v>
      </c>
      <c r="G1947" s="198" t="s">
        <v>236</v>
      </c>
      <c r="H1947" s="201" t="s">
        <v>236</v>
      </c>
      <c r="I1947" s="202" t="s">
        <v>236</v>
      </c>
      <c r="J1947" s="202" t="s">
        <v>236</v>
      </c>
      <c r="K1947" s="203"/>
      <c r="L1947" s="203"/>
      <c r="M1947" s="203"/>
      <c r="N1947" s="203"/>
      <c r="O1947" s="203"/>
      <c r="P1947" s="204"/>
      <c r="Q1947" s="205"/>
      <c r="R1947" s="198" t="s">
        <v>236</v>
      </c>
      <c r="S1947" s="206" t="str">
        <f t="shared" ca="1" si="90"/>
        <v/>
      </c>
      <c r="T1947" s="206" t="str">
        <f ca="1">IF(B1947="","",IF(ISERROR(MATCH($J1947,[3]SorP!$B$1:$B$6230,0)),"",INDIRECT("'SorP'!$A$"&amp;MATCH($J1947,[3]SorP!$B$1:$B$6230,0))))</f>
        <v/>
      </c>
      <c r="U1947" s="207"/>
      <c r="V1947" s="208" t="e">
        <f>IF(C1947="",NA(),IF(OR(C1947="Smelter not listed",C1947="Smelter not yet identified"),MATCH($B1947&amp;$D1947,'[3]Smelter Look-up'!$J:$J,0),MATCH($B1947&amp;$C1947,'[3]Smelter Look-up'!$J:$J,0)))</f>
        <v>#N/A</v>
      </c>
      <c r="X1947" s="83">
        <f t="shared" si="91"/>
        <v>0</v>
      </c>
      <c r="AB1947" s="84" t="str">
        <f t="shared" si="92"/>
        <v/>
      </c>
    </row>
    <row r="1948" spans="1:28" s="83" customFormat="1" ht="20.25" customHeight="1">
      <c r="A1948" s="206"/>
      <c r="B1948" s="198" t="s">
        <v>236</v>
      </c>
      <c r="C1948" s="199" t="s">
        <v>236</v>
      </c>
      <c r="D1948" s="200"/>
      <c r="E1948" s="198" t="s">
        <v>236</v>
      </c>
      <c r="F1948" s="198" t="s">
        <v>236</v>
      </c>
      <c r="G1948" s="198" t="s">
        <v>236</v>
      </c>
      <c r="H1948" s="201" t="s">
        <v>236</v>
      </c>
      <c r="I1948" s="202" t="s">
        <v>236</v>
      </c>
      <c r="J1948" s="202" t="s">
        <v>236</v>
      </c>
      <c r="K1948" s="203"/>
      <c r="L1948" s="203"/>
      <c r="M1948" s="203"/>
      <c r="N1948" s="203"/>
      <c r="O1948" s="203"/>
      <c r="P1948" s="204"/>
      <c r="Q1948" s="205"/>
      <c r="R1948" s="198" t="s">
        <v>236</v>
      </c>
      <c r="S1948" s="206" t="str">
        <f t="shared" ca="1" si="90"/>
        <v/>
      </c>
      <c r="T1948" s="206" t="str">
        <f ca="1">IF(B1948="","",IF(ISERROR(MATCH($J1948,[3]SorP!$B$1:$B$6230,0)),"",INDIRECT("'SorP'!$A$"&amp;MATCH($J1948,[3]SorP!$B$1:$B$6230,0))))</f>
        <v/>
      </c>
      <c r="U1948" s="207"/>
      <c r="V1948" s="208" t="e">
        <f>IF(C1948="",NA(),IF(OR(C1948="Smelter not listed",C1948="Smelter not yet identified"),MATCH($B1948&amp;$D1948,'[3]Smelter Look-up'!$J:$J,0),MATCH($B1948&amp;$C1948,'[3]Smelter Look-up'!$J:$J,0)))</f>
        <v>#N/A</v>
      </c>
      <c r="X1948" s="83">
        <f t="shared" si="91"/>
        <v>0</v>
      </c>
      <c r="AB1948" s="84" t="str">
        <f t="shared" si="92"/>
        <v/>
      </c>
    </row>
    <row r="1949" spans="1:28" s="83" customFormat="1" ht="20.25" customHeight="1">
      <c r="A1949" s="206"/>
      <c r="B1949" s="198" t="s">
        <v>236</v>
      </c>
      <c r="C1949" s="199" t="s">
        <v>236</v>
      </c>
      <c r="D1949" s="200"/>
      <c r="E1949" s="198" t="s">
        <v>236</v>
      </c>
      <c r="F1949" s="198" t="s">
        <v>236</v>
      </c>
      <c r="G1949" s="198" t="s">
        <v>236</v>
      </c>
      <c r="H1949" s="201" t="s">
        <v>236</v>
      </c>
      <c r="I1949" s="202" t="s">
        <v>236</v>
      </c>
      <c r="J1949" s="202" t="s">
        <v>236</v>
      </c>
      <c r="K1949" s="203"/>
      <c r="L1949" s="203"/>
      <c r="M1949" s="203"/>
      <c r="N1949" s="203"/>
      <c r="O1949" s="203"/>
      <c r="P1949" s="204"/>
      <c r="Q1949" s="205"/>
      <c r="R1949" s="198" t="s">
        <v>236</v>
      </c>
      <c r="S1949" s="206" t="str">
        <f t="shared" ca="1" si="90"/>
        <v/>
      </c>
      <c r="T1949" s="206" t="str">
        <f ca="1">IF(B1949="","",IF(ISERROR(MATCH($J1949,[3]SorP!$B$1:$B$6230,0)),"",INDIRECT("'SorP'!$A$"&amp;MATCH($J1949,[3]SorP!$B$1:$B$6230,0))))</f>
        <v/>
      </c>
      <c r="U1949" s="207"/>
      <c r="V1949" s="208" t="e">
        <f>IF(C1949="",NA(),IF(OR(C1949="Smelter not listed",C1949="Smelter not yet identified"),MATCH($B1949&amp;$D1949,'[3]Smelter Look-up'!$J:$J,0),MATCH($B1949&amp;$C1949,'[3]Smelter Look-up'!$J:$J,0)))</f>
        <v>#N/A</v>
      </c>
      <c r="X1949" s="83">
        <f t="shared" si="91"/>
        <v>0</v>
      </c>
      <c r="AB1949" s="84" t="str">
        <f t="shared" si="92"/>
        <v/>
      </c>
    </row>
    <row r="1950" spans="1:28" s="83" customFormat="1" ht="20.25" customHeight="1">
      <c r="A1950" s="206"/>
      <c r="B1950" s="198" t="s">
        <v>236</v>
      </c>
      <c r="C1950" s="199" t="s">
        <v>236</v>
      </c>
      <c r="D1950" s="200"/>
      <c r="E1950" s="198" t="s">
        <v>236</v>
      </c>
      <c r="F1950" s="198" t="s">
        <v>236</v>
      </c>
      <c r="G1950" s="198" t="s">
        <v>236</v>
      </c>
      <c r="H1950" s="201" t="s">
        <v>236</v>
      </c>
      <c r="I1950" s="202" t="s">
        <v>236</v>
      </c>
      <c r="J1950" s="202" t="s">
        <v>236</v>
      </c>
      <c r="K1950" s="203"/>
      <c r="L1950" s="203"/>
      <c r="M1950" s="203"/>
      <c r="N1950" s="203"/>
      <c r="O1950" s="203"/>
      <c r="P1950" s="204"/>
      <c r="Q1950" s="205"/>
      <c r="R1950" s="198" t="s">
        <v>236</v>
      </c>
      <c r="S1950" s="206" t="str">
        <f t="shared" ca="1" si="90"/>
        <v/>
      </c>
      <c r="T1950" s="206" t="str">
        <f ca="1">IF(B1950="","",IF(ISERROR(MATCH($J1950,[3]SorP!$B$1:$B$6230,0)),"",INDIRECT("'SorP'!$A$"&amp;MATCH($J1950,[3]SorP!$B$1:$B$6230,0))))</f>
        <v/>
      </c>
      <c r="U1950" s="207"/>
      <c r="V1950" s="208" t="e">
        <f>IF(C1950="",NA(),IF(OR(C1950="Smelter not listed",C1950="Smelter not yet identified"),MATCH($B1950&amp;$D1950,'[3]Smelter Look-up'!$J:$J,0),MATCH($B1950&amp;$C1950,'[3]Smelter Look-up'!$J:$J,0)))</f>
        <v>#N/A</v>
      </c>
      <c r="X1950" s="83">
        <f t="shared" si="91"/>
        <v>0</v>
      </c>
      <c r="AB1950" s="84" t="str">
        <f t="shared" si="92"/>
        <v/>
      </c>
    </row>
    <row r="1951" spans="1:28" s="83" customFormat="1" ht="20.25" customHeight="1">
      <c r="A1951" s="206"/>
      <c r="B1951" s="198" t="s">
        <v>236</v>
      </c>
      <c r="C1951" s="199" t="s">
        <v>236</v>
      </c>
      <c r="D1951" s="200"/>
      <c r="E1951" s="198" t="s">
        <v>236</v>
      </c>
      <c r="F1951" s="198" t="s">
        <v>236</v>
      </c>
      <c r="G1951" s="198" t="s">
        <v>236</v>
      </c>
      <c r="H1951" s="201" t="s">
        <v>236</v>
      </c>
      <c r="I1951" s="202" t="s">
        <v>236</v>
      </c>
      <c r="J1951" s="202" t="s">
        <v>236</v>
      </c>
      <c r="K1951" s="203"/>
      <c r="L1951" s="203"/>
      <c r="M1951" s="203"/>
      <c r="N1951" s="203"/>
      <c r="O1951" s="203"/>
      <c r="P1951" s="204"/>
      <c r="Q1951" s="205"/>
      <c r="R1951" s="198" t="s">
        <v>236</v>
      </c>
      <c r="S1951" s="206" t="str">
        <f t="shared" ca="1" si="90"/>
        <v/>
      </c>
      <c r="T1951" s="206" t="str">
        <f ca="1">IF(B1951="","",IF(ISERROR(MATCH($J1951,[3]SorP!$B$1:$B$6230,0)),"",INDIRECT("'SorP'!$A$"&amp;MATCH($J1951,[3]SorP!$B$1:$B$6230,0))))</f>
        <v/>
      </c>
      <c r="U1951" s="207"/>
      <c r="V1951" s="208" t="e">
        <f>IF(C1951="",NA(),IF(OR(C1951="Smelter not listed",C1951="Smelter not yet identified"),MATCH($B1951&amp;$D1951,'[3]Smelter Look-up'!$J:$J,0),MATCH($B1951&amp;$C1951,'[3]Smelter Look-up'!$J:$J,0)))</f>
        <v>#N/A</v>
      </c>
      <c r="X1951" s="83">
        <f t="shared" si="91"/>
        <v>0</v>
      </c>
      <c r="AB1951" s="84" t="str">
        <f t="shared" si="92"/>
        <v/>
      </c>
    </row>
    <row r="1952" spans="1:28" s="83" customFormat="1" ht="20.25" customHeight="1">
      <c r="A1952" s="206"/>
      <c r="B1952" s="198" t="s">
        <v>236</v>
      </c>
      <c r="C1952" s="199" t="s">
        <v>236</v>
      </c>
      <c r="D1952" s="200"/>
      <c r="E1952" s="198" t="s">
        <v>236</v>
      </c>
      <c r="F1952" s="198" t="s">
        <v>236</v>
      </c>
      <c r="G1952" s="198" t="s">
        <v>236</v>
      </c>
      <c r="H1952" s="201" t="s">
        <v>236</v>
      </c>
      <c r="I1952" s="202" t="s">
        <v>236</v>
      </c>
      <c r="J1952" s="202" t="s">
        <v>236</v>
      </c>
      <c r="K1952" s="203"/>
      <c r="L1952" s="203"/>
      <c r="M1952" s="203"/>
      <c r="N1952" s="203"/>
      <c r="O1952" s="203"/>
      <c r="P1952" s="204"/>
      <c r="Q1952" s="205"/>
      <c r="R1952" s="198" t="s">
        <v>236</v>
      </c>
      <c r="S1952" s="206" t="str">
        <f t="shared" ca="1" si="90"/>
        <v/>
      </c>
      <c r="T1952" s="206" t="str">
        <f ca="1">IF(B1952="","",IF(ISERROR(MATCH($J1952,[3]SorP!$B$1:$B$6230,0)),"",INDIRECT("'SorP'!$A$"&amp;MATCH($J1952,[3]SorP!$B$1:$B$6230,0))))</f>
        <v/>
      </c>
      <c r="U1952" s="207"/>
      <c r="V1952" s="208" t="e">
        <f>IF(C1952="",NA(),IF(OR(C1952="Smelter not listed",C1952="Smelter not yet identified"),MATCH($B1952&amp;$D1952,'[3]Smelter Look-up'!$J:$J,0),MATCH($B1952&amp;$C1952,'[3]Smelter Look-up'!$J:$J,0)))</f>
        <v>#N/A</v>
      </c>
      <c r="X1952" s="83">
        <f t="shared" si="91"/>
        <v>0</v>
      </c>
      <c r="AB1952" s="84" t="str">
        <f t="shared" si="92"/>
        <v/>
      </c>
    </row>
    <row r="1953" spans="1:28" s="83" customFormat="1" ht="20.25" customHeight="1">
      <c r="A1953" s="206"/>
      <c r="B1953" s="198" t="s">
        <v>236</v>
      </c>
      <c r="C1953" s="199" t="s">
        <v>236</v>
      </c>
      <c r="D1953" s="200"/>
      <c r="E1953" s="198" t="s">
        <v>236</v>
      </c>
      <c r="F1953" s="198" t="s">
        <v>236</v>
      </c>
      <c r="G1953" s="198" t="s">
        <v>236</v>
      </c>
      <c r="H1953" s="201" t="s">
        <v>236</v>
      </c>
      <c r="I1953" s="202" t="s">
        <v>236</v>
      </c>
      <c r="J1953" s="202" t="s">
        <v>236</v>
      </c>
      <c r="K1953" s="203"/>
      <c r="L1953" s="203"/>
      <c r="M1953" s="203"/>
      <c r="N1953" s="203"/>
      <c r="O1953" s="203"/>
      <c r="P1953" s="204"/>
      <c r="Q1953" s="205"/>
      <c r="R1953" s="198" t="s">
        <v>236</v>
      </c>
      <c r="S1953" s="206" t="str">
        <f t="shared" ca="1" si="90"/>
        <v/>
      </c>
      <c r="T1953" s="206" t="str">
        <f ca="1">IF(B1953="","",IF(ISERROR(MATCH($J1953,[3]SorP!$B$1:$B$6230,0)),"",INDIRECT("'SorP'!$A$"&amp;MATCH($J1953,[3]SorP!$B$1:$B$6230,0))))</f>
        <v/>
      </c>
      <c r="U1953" s="207"/>
      <c r="V1953" s="208" t="e">
        <f>IF(C1953="",NA(),IF(OR(C1953="Smelter not listed",C1953="Smelter not yet identified"),MATCH($B1953&amp;$D1953,'[3]Smelter Look-up'!$J:$J,0),MATCH($B1953&amp;$C1953,'[3]Smelter Look-up'!$J:$J,0)))</f>
        <v>#N/A</v>
      </c>
      <c r="X1953" s="83">
        <f t="shared" si="91"/>
        <v>0</v>
      </c>
      <c r="AB1953" s="84" t="str">
        <f t="shared" si="92"/>
        <v/>
      </c>
    </row>
    <row r="1954" spans="1:28" s="83" customFormat="1" ht="20.25" customHeight="1">
      <c r="A1954" s="206"/>
      <c r="B1954" s="198" t="s">
        <v>236</v>
      </c>
      <c r="C1954" s="199" t="s">
        <v>236</v>
      </c>
      <c r="D1954" s="200"/>
      <c r="E1954" s="198" t="s">
        <v>236</v>
      </c>
      <c r="F1954" s="198" t="s">
        <v>236</v>
      </c>
      <c r="G1954" s="198" t="s">
        <v>236</v>
      </c>
      <c r="H1954" s="201" t="s">
        <v>236</v>
      </c>
      <c r="I1954" s="202" t="s">
        <v>236</v>
      </c>
      <c r="J1954" s="202" t="s">
        <v>236</v>
      </c>
      <c r="K1954" s="203"/>
      <c r="L1954" s="203"/>
      <c r="M1954" s="203"/>
      <c r="N1954" s="203"/>
      <c r="O1954" s="203"/>
      <c r="P1954" s="204"/>
      <c r="Q1954" s="205"/>
      <c r="R1954" s="198" t="s">
        <v>236</v>
      </c>
      <c r="S1954" s="206" t="str">
        <f t="shared" ca="1" si="90"/>
        <v/>
      </c>
      <c r="T1954" s="206" t="str">
        <f ca="1">IF(B1954="","",IF(ISERROR(MATCH($J1954,[3]SorP!$B$1:$B$6230,0)),"",INDIRECT("'SorP'!$A$"&amp;MATCH($J1954,[3]SorP!$B$1:$B$6230,0))))</f>
        <v/>
      </c>
      <c r="U1954" s="207"/>
      <c r="V1954" s="208" t="e">
        <f>IF(C1954="",NA(),IF(OR(C1954="Smelter not listed",C1954="Smelter not yet identified"),MATCH($B1954&amp;$D1954,'[3]Smelter Look-up'!$J:$J,0),MATCH($B1954&amp;$C1954,'[3]Smelter Look-up'!$J:$J,0)))</f>
        <v>#N/A</v>
      </c>
      <c r="X1954" s="83">
        <f t="shared" si="91"/>
        <v>0</v>
      </c>
      <c r="AB1954" s="84" t="str">
        <f t="shared" si="92"/>
        <v/>
      </c>
    </row>
    <row r="1955" spans="1:28" s="83" customFormat="1" ht="20.25" customHeight="1">
      <c r="A1955" s="206"/>
      <c r="B1955" s="198" t="s">
        <v>236</v>
      </c>
      <c r="C1955" s="199" t="s">
        <v>236</v>
      </c>
      <c r="D1955" s="200"/>
      <c r="E1955" s="198" t="s">
        <v>236</v>
      </c>
      <c r="F1955" s="198" t="s">
        <v>236</v>
      </c>
      <c r="G1955" s="198" t="s">
        <v>236</v>
      </c>
      <c r="H1955" s="201" t="s">
        <v>236</v>
      </c>
      <c r="I1955" s="202" t="s">
        <v>236</v>
      </c>
      <c r="J1955" s="202" t="s">
        <v>236</v>
      </c>
      <c r="K1955" s="203"/>
      <c r="L1955" s="203"/>
      <c r="M1955" s="203"/>
      <c r="N1955" s="203"/>
      <c r="O1955" s="203"/>
      <c r="P1955" s="204"/>
      <c r="Q1955" s="205"/>
      <c r="R1955" s="198" t="s">
        <v>236</v>
      </c>
      <c r="S1955" s="206" t="str">
        <f t="shared" ca="1" si="90"/>
        <v/>
      </c>
      <c r="T1955" s="206" t="str">
        <f ca="1">IF(B1955="","",IF(ISERROR(MATCH($J1955,[3]SorP!$B$1:$B$6230,0)),"",INDIRECT("'SorP'!$A$"&amp;MATCH($J1955,[3]SorP!$B$1:$B$6230,0))))</f>
        <v/>
      </c>
      <c r="U1955" s="207"/>
      <c r="V1955" s="208" t="e">
        <f>IF(C1955="",NA(),IF(OR(C1955="Smelter not listed",C1955="Smelter not yet identified"),MATCH($B1955&amp;$D1955,'[3]Smelter Look-up'!$J:$J,0),MATCH($B1955&amp;$C1955,'[3]Smelter Look-up'!$J:$J,0)))</f>
        <v>#N/A</v>
      </c>
      <c r="X1955" s="83">
        <f t="shared" si="91"/>
        <v>0</v>
      </c>
      <c r="AB1955" s="84" t="str">
        <f t="shared" si="92"/>
        <v/>
      </c>
    </row>
    <row r="1956" spans="1:28" s="83" customFormat="1" ht="20.25" customHeight="1">
      <c r="A1956" s="206"/>
      <c r="B1956" s="198" t="s">
        <v>236</v>
      </c>
      <c r="C1956" s="199" t="s">
        <v>236</v>
      </c>
      <c r="D1956" s="200"/>
      <c r="E1956" s="198" t="s">
        <v>236</v>
      </c>
      <c r="F1956" s="198" t="s">
        <v>236</v>
      </c>
      <c r="G1956" s="198" t="s">
        <v>236</v>
      </c>
      <c r="H1956" s="201" t="s">
        <v>236</v>
      </c>
      <c r="I1956" s="202" t="s">
        <v>236</v>
      </c>
      <c r="J1956" s="202" t="s">
        <v>236</v>
      </c>
      <c r="K1956" s="203"/>
      <c r="L1956" s="203"/>
      <c r="M1956" s="203"/>
      <c r="N1956" s="203"/>
      <c r="O1956" s="203"/>
      <c r="P1956" s="204"/>
      <c r="Q1956" s="205"/>
      <c r="R1956" s="198" t="s">
        <v>236</v>
      </c>
      <c r="S1956" s="206" t="str">
        <f t="shared" ca="1" si="90"/>
        <v/>
      </c>
      <c r="T1956" s="206" t="str">
        <f ca="1">IF(B1956="","",IF(ISERROR(MATCH($J1956,[3]SorP!$B$1:$B$6230,0)),"",INDIRECT("'SorP'!$A$"&amp;MATCH($J1956,[3]SorP!$B$1:$B$6230,0))))</f>
        <v/>
      </c>
      <c r="U1956" s="207"/>
      <c r="V1956" s="208" t="e">
        <f>IF(C1956="",NA(),IF(OR(C1956="Smelter not listed",C1956="Smelter not yet identified"),MATCH($B1956&amp;$D1956,'[3]Smelter Look-up'!$J:$J,0),MATCH($B1956&amp;$C1956,'[3]Smelter Look-up'!$J:$J,0)))</f>
        <v>#N/A</v>
      </c>
      <c r="X1956" s="83">
        <f t="shared" si="91"/>
        <v>0</v>
      </c>
      <c r="AB1956" s="84" t="str">
        <f t="shared" si="92"/>
        <v/>
      </c>
    </row>
    <row r="1957" spans="1:28" s="83" customFormat="1" ht="20.25" customHeight="1">
      <c r="A1957" s="206"/>
      <c r="B1957" s="198" t="s">
        <v>236</v>
      </c>
      <c r="C1957" s="199" t="s">
        <v>236</v>
      </c>
      <c r="D1957" s="200"/>
      <c r="E1957" s="198" t="s">
        <v>236</v>
      </c>
      <c r="F1957" s="198" t="s">
        <v>236</v>
      </c>
      <c r="G1957" s="198" t="s">
        <v>236</v>
      </c>
      <c r="H1957" s="201" t="s">
        <v>236</v>
      </c>
      <c r="I1957" s="202" t="s">
        <v>236</v>
      </c>
      <c r="J1957" s="202" t="s">
        <v>236</v>
      </c>
      <c r="K1957" s="203"/>
      <c r="L1957" s="203"/>
      <c r="M1957" s="203"/>
      <c r="N1957" s="203"/>
      <c r="O1957" s="203"/>
      <c r="P1957" s="204"/>
      <c r="Q1957" s="205"/>
      <c r="R1957" s="198" t="s">
        <v>236</v>
      </c>
      <c r="S1957" s="206" t="str">
        <f t="shared" ca="1" si="90"/>
        <v/>
      </c>
      <c r="T1957" s="206" t="str">
        <f ca="1">IF(B1957="","",IF(ISERROR(MATCH($J1957,[3]SorP!$B$1:$B$6230,0)),"",INDIRECT("'SorP'!$A$"&amp;MATCH($J1957,[3]SorP!$B$1:$B$6230,0))))</f>
        <v/>
      </c>
      <c r="U1957" s="207"/>
      <c r="V1957" s="208" t="e">
        <f>IF(C1957="",NA(),IF(OR(C1957="Smelter not listed",C1957="Smelter not yet identified"),MATCH($B1957&amp;$D1957,'[3]Smelter Look-up'!$J:$J,0),MATCH($B1957&amp;$C1957,'[3]Smelter Look-up'!$J:$J,0)))</f>
        <v>#N/A</v>
      </c>
      <c r="X1957" s="83">
        <f t="shared" si="91"/>
        <v>0</v>
      </c>
      <c r="AB1957" s="84" t="str">
        <f t="shared" si="92"/>
        <v/>
      </c>
    </row>
    <row r="1958" spans="1:28" s="83" customFormat="1" ht="20.25" customHeight="1">
      <c r="A1958" s="206"/>
      <c r="B1958" s="198" t="s">
        <v>236</v>
      </c>
      <c r="C1958" s="199" t="s">
        <v>236</v>
      </c>
      <c r="D1958" s="200"/>
      <c r="E1958" s="198" t="s">
        <v>236</v>
      </c>
      <c r="F1958" s="198" t="s">
        <v>236</v>
      </c>
      <c r="G1958" s="198" t="s">
        <v>236</v>
      </c>
      <c r="H1958" s="201" t="s">
        <v>236</v>
      </c>
      <c r="I1958" s="202" t="s">
        <v>236</v>
      </c>
      <c r="J1958" s="202" t="s">
        <v>236</v>
      </c>
      <c r="K1958" s="203"/>
      <c r="L1958" s="203"/>
      <c r="M1958" s="203"/>
      <c r="N1958" s="203"/>
      <c r="O1958" s="203"/>
      <c r="P1958" s="204"/>
      <c r="Q1958" s="205"/>
      <c r="R1958" s="198" t="s">
        <v>236</v>
      </c>
      <c r="S1958" s="206" t="str">
        <f t="shared" ca="1" si="90"/>
        <v/>
      </c>
      <c r="T1958" s="206" t="str">
        <f ca="1">IF(B1958="","",IF(ISERROR(MATCH($J1958,[3]SorP!$B$1:$B$6230,0)),"",INDIRECT("'SorP'!$A$"&amp;MATCH($J1958,[3]SorP!$B$1:$B$6230,0))))</f>
        <v/>
      </c>
      <c r="U1958" s="207"/>
      <c r="V1958" s="208" t="e">
        <f>IF(C1958="",NA(),IF(OR(C1958="Smelter not listed",C1958="Smelter not yet identified"),MATCH($B1958&amp;$D1958,'[3]Smelter Look-up'!$J:$J,0),MATCH($B1958&amp;$C1958,'[3]Smelter Look-up'!$J:$J,0)))</f>
        <v>#N/A</v>
      </c>
      <c r="X1958" s="83">
        <f t="shared" si="91"/>
        <v>0</v>
      </c>
      <c r="AB1958" s="84" t="str">
        <f t="shared" si="92"/>
        <v/>
      </c>
    </row>
    <row r="1959" spans="1:28" s="83" customFormat="1" ht="20.25" customHeight="1">
      <c r="A1959" s="206"/>
      <c r="B1959" s="198" t="s">
        <v>236</v>
      </c>
      <c r="C1959" s="199" t="s">
        <v>236</v>
      </c>
      <c r="D1959" s="200"/>
      <c r="E1959" s="198" t="s">
        <v>236</v>
      </c>
      <c r="F1959" s="198" t="s">
        <v>236</v>
      </c>
      <c r="G1959" s="198" t="s">
        <v>236</v>
      </c>
      <c r="H1959" s="201" t="s">
        <v>236</v>
      </c>
      <c r="I1959" s="202" t="s">
        <v>236</v>
      </c>
      <c r="J1959" s="202" t="s">
        <v>236</v>
      </c>
      <c r="K1959" s="203"/>
      <c r="L1959" s="203"/>
      <c r="M1959" s="203"/>
      <c r="N1959" s="203"/>
      <c r="O1959" s="203"/>
      <c r="P1959" s="204"/>
      <c r="Q1959" s="205"/>
      <c r="R1959" s="198" t="s">
        <v>236</v>
      </c>
      <c r="S1959" s="206" t="str">
        <f t="shared" ca="1" si="90"/>
        <v/>
      </c>
      <c r="T1959" s="206" t="str">
        <f ca="1">IF(B1959="","",IF(ISERROR(MATCH($J1959,[3]SorP!$B$1:$B$6230,0)),"",INDIRECT("'SorP'!$A$"&amp;MATCH($J1959,[3]SorP!$B$1:$B$6230,0))))</f>
        <v/>
      </c>
      <c r="U1959" s="207"/>
      <c r="V1959" s="208" t="e">
        <f>IF(C1959="",NA(),IF(OR(C1959="Smelter not listed",C1959="Smelter not yet identified"),MATCH($B1959&amp;$D1959,'[3]Smelter Look-up'!$J:$J,0),MATCH($B1959&amp;$C1959,'[3]Smelter Look-up'!$J:$J,0)))</f>
        <v>#N/A</v>
      </c>
      <c r="X1959" s="83">
        <f t="shared" si="91"/>
        <v>0</v>
      </c>
      <c r="AB1959" s="84" t="str">
        <f t="shared" si="92"/>
        <v/>
      </c>
    </row>
    <row r="1960" spans="1:28" s="83" customFormat="1" ht="20.25" customHeight="1">
      <c r="A1960" s="206"/>
      <c r="B1960" s="198" t="s">
        <v>236</v>
      </c>
      <c r="C1960" s="199" t="s">
        <v>236</v>
      </c>
      <c r="D1960" s="200"/>
      <c r="E1960" s="198" t="s">
        <v>236</v>
      </c>
      <c r="F1960" s="198" t="s">
        <v>236</v>
      </c>
      <c r="G1960" s="198" t="s">
        <v>236</v>
      </c>
      <c r="H1960" s="201" t="s">
        <v>236</v>
      </c>
      <c r="I1960" s="202" t="s">
        <v>236</v>
      </c>
      <c r="J1960" s="202" t="s">
        <v>236</v>
      </c>
      <c r="K1960" s="203"/>
      <c r="L1960" s="203"/>
      <c r="M1960" s="203"/>
      <c r="N1960" s="203"/>
      <c r="O1960" s="203"/>
      <c r="P1960" s="204"/>
      <c r="Q1960" s="205"/>
      <c r="R1960" s="198" t="s">
        <v>236</v>
      </c>
      <c r="S1960" s="206" t="str">
        <f t="shared" ref="S1960:S2023" ca="1" si="93">IF(B1960="","",IF(ISERROR(MATCH($E1960,CL,0)),"Unknown",INDIRECT("'C'!$A$"&amp;MATCH($E1960,CL,0)+1)))</f>
        <v/>
      </c>
      <c r="T1960" s="206" t="str">
        <f ca="1">IF(B1960="","",IF(ISERROR(MATCH($J1960,[3]SorP!$B$1:$B$6230,0)),"",INDIRECT("'SorP'!$A$"&amp;MATCH($J1960,[3]SorP!$B$1:$B$6230,0))))</f>
        <v/>
      </c>
      <c r="U1960" s="207"/>
      <c r="V1960" s="208" t="e">
        <f>IF(C1960="",NA(),IF(OR(C1960="Smelter not listed",C1960="Smelter not yet identified"),MATCH($B1960&amp;$D1960,'[3]Smelter Look-up'!$J:$J,0),MATCH($B1960&amp;$C1960,'[3]Smelter Look-up'!$J:$J,0)))</f>
        <v>#N/A</v>
      </c>
      <c r="X1960" s="83">
        <f t="shared" si="91"/>
        <v>0</v>
      </c>
      <c r="AB1960" s="84" t="str">
        <f t="shared" si="92"/>
        <v/>
      </c>
    </row>
    <row r="1961" spans="1:28" s="83" customFormat="1" ht="20.25" customHeight="1">
      <c r="A1961" s="206"/>
      <c r="B1961" s="198" t="s">
        <v>236</v>
      </c>
      <c r="C1961" s="199" t="s">
        <v>236</v>
      </c>
      <c r="D1961" s="200"/>
      <c r="E1961" s="198" t="s">
        <v>236</v>
      </c>
      <c r="F1961" s="198" t="s">
        <v>236</v>
      </c>
      <c r="G1961" s="198" t="s">
        <v>236</v>
      </c>
      <c r="H1961" s="201" t="s">
        <v>236</v>
      </c>
      <c r="I1961" s="202" t="s">
        <v>236</v>
      </c>
      <c r="J1961" s="202" t="s">
        <v>236</v>
      </c>
      <c r="K1961" s="203"/>
      <c r="L1961" s="203"/>
      <c r="M1961" s="203"/>
      <c r="N1961" s="203"/>
      <c r="O1961" s="203"/>
      <c r="P1961" s="204"/>
      <c r="Q1961" s="205"/>
      <c r="R1961" s="198" t="s">
        <v>236</v>
      </c>
      <c r="S1961" s="206" t="str">
        <f t="shared" ca="1" si="93"/>
        <v/>
      </c>
      <c r="T1961" s="206" t="str">
        <f ca="1">IF(B1961="","",IF(ISERROR(MATCH($J1961,[3]SorP!$B$1:$B$6230,0)),"",INDIRECT("'SorP'!$A$"&amp;MATCH($J1961,[3]SorP!$B$1:$B$6230,0))))</f>
        <v/>
      </c>
      <c r="U1961" s="207"/>
      <c r="V1961" s="208" t="e">
        <f>IF(C1961="",NA(),IF(OR(C1961="Smelter not listed",C1961="Smelter not yet identified"),MATCH($B1961&amp;$D1961,'[3]Smelter Look-up'!$J:$J,0),MATCH($B1961&amp;$C1961,'[3]Smelter Look-up'!$J:$J,0)))</f>
        <v>#N/A</v>
      </c>
      <c r="X1961" s="83">
        <f t="shared" si="91"/>
        <v>0</v>
      </c>
      <c r="AB1961" s="84" t="str">
        <f t="shared" si="92"/>
        <v/>
      </c>
    </row>
    <row r="1962" spans="1:28" s="83" customFormat="1" ht="20.25" customHeight="1">
      <c r="A1962" s="206"/>
      <c r="B1962" s="198" t="s">
        <v>236</v>
      </c>
      <c r="C1962" s="199" t="s">
        <v>236</v>
      </c>
      <c r="D1962" s="200"/>
      <c r="E1962" s="198" t="s">
        <v>236</v>
      </c>
      <c r="F1962" s="198" t="s">
        <v>236</v>
      </c>
      <c r="G1962" s="198" t="s">
        <v>236</v>
      </c>
      <c r="H1962" s="201" t="s">
        <v>236</v>
      </c>
      <c r="I1962" s="202" t="s">
        <v>236</v>
      </c>
      <c r="J1962" s="202" t="s">
        <v>236</v>
      </c>
      <c r="K1962" s="203"/>
      <c r="L1962" s="203"/>
      <c r="M1962" s="203"/>
      <c r="N1962" s="203"/>
      <c r="O1962" s="203"/>
      <c r="P1962" s="204"/>
      <c r="Q1962" s="205"/>
      <c r="R1962" s="198" t="s">
        <v>236</v>
      </c>
      <c r="S1962" s="206" t="str">
        <f t="shared" ca="1" si="93"/>
        <v/>
      </c>
      <c r="T1962" s="206" t="str">
        <f ca="1">IF(B1962="","",IF(ISERROR(MATCH($J1962,[3]SorP!$B$1:$B$6230,0)),"",INDIRECT("'SorP'!$A$"&amp;MATCH($J1962,[3]SorP!$B$1:$B$6230,0))))</f>
        <v/>
      </c>
      <c r="U1962" s="207"/>
      <c r="V1962" s="208" t="e">
        <f>IF(C1962="",NA(),IF(OR(C1962="Smelter not listed",C1962="Smelter not yet identified"),MATCH($B1962&amp;$D1962,'[3]Smelter Look-up'!$J:$J,0),MATCH($B1962&amp;$C1962,'[3]Smelter Look-up'!$J:$J,0)))</f>
        <v>#N/A</v>
      </c>
      <c r="X1962" s="83">
        <f t="shared" si="91"/>
        <v>0</v>
      </c>
      <c r="AB1962" s="84" t="str">
        <f t="shared" si="92"/>
        <v/>
      </c>
    </row>
    <row r="1963" spans="1:28" s="83" customFormat="1" ht="20.25" customHeight="1">
      <c r="A1963" s="206"/>
      <c r="B1963" s="198" t="s">
        <v>236</v>
      </c>
      <c r="C1963" s="199" t="s">
        <v>236</v>
      </c>
      <c r="D1963" s="200"/>
      <c r="E1963" s="198" t="s">
        <v>236</v>
      </c>
      <c r="F1963" s="198" t="s">
        <v>236</v>
      </c>
      <c r="G1963" s="198" t="s">
        <v>236</v>
      </c>
      <c r="H1963" s="201" t="s">
        <v>236</v>
      </c>
      <c r="I1963" s="202" t="s">
        <v>236</v>
      </c>
      <c r="J1963" s="202" t="s">
        <v>236</v>
      </c>
      <c r="K1963" s="203"/>
      <c r="L1963" s="203"/>
      <c r="M1963" s="203"/>
      <c r="N1963" s="203"/>
      <c r="O1963" s="203"/>
      <c r="P1963" s="204"/>
      <c r="Q1963" s="205"/>
      <c r="R1963" s="198" t="s">
        <v>236</v>
      </c>
      <c r="S1963" s="206" t="str">
        <f t="shared" ca="1" si="93"/>
        <v/>
      </c>
      <c r="T1963" s="206" t="str">
        <f ca="1">IF(B1963="","",IF(ISERROR(MATCH($J1963,[3]SorP!$B$1:$B$6230,0)),"",INDIRECT("'SorP'!$A$"&amp;MATCH($J1963,[3]SorP!$B$1:$B$6230,0))))</f>
        <v/>
      </c>
      <c r="U1963" s="207"/>
      <c r="V1963" s="208" t="e">
        <f>IF(C1963="",NA(),IF(OR(C1963="Smelter not listed",C1963="Smelter not yet identified"),MATCH($B1963&amp;$D1963,'[3]Smelter Look-up'!$J:$J,0),MATCH($B1963&amp;$C1963,'[3]Smelter Look-up'!$J:$J,0)))</f>
        <v>#N/A</v>
      </c>
      <c r="X1963" s="83">
        <f t="shared" si="91"/>
        <v>0</v>
      </c>
      <c r="AB1963" s="84" t="str">
        <f t="shared" si="92"/>
        <v/>
      </c>
    </row>
    <row r="1964" spans="1:28" s="83" customFormat="1" ht="20.25" customHeight="1">
      <c r="A1964" s="206"/>
      <c r="B1964" s="198" t="s">
        <v>236</v>
      </c>
      <c r="C1964" s="199" t="s">
        <v>236</v>
      </c>
      <c r="D1964" s="200"/>
      <c r="E1964" s="198" t="s">
        <v>236</v>
      </c>
      <c r="F1964" s="198" t="s">
        <v>236</v>
      </c>
      <c r="G1964" s="198" t="s">
        <v>236</v>
      </c>
      <c r="H1964" s="201" t="s">
        <v>236</v>
      </c>
      <c r="I1964" s="202" t="s">
        <v>236</v>
      </c>
      <c r="J1964" s="202" t="s">
        <v>236</v>
      </c>
      <c r="K1964" s="203"/>
      <c r="L1964" s="203"/>
      <c r="M1964" s="203"/>
      <c r="N1964" s="203"/>
      <c r="O1964" s="203"/>
      <c r="P1964" s="204"/>
      <c r="Q1964" s="205"/>
      <c r="R1964" s="198" t="s">
        <v>236</v>
      </c>
      <c r="S1964" s="206" t="str">
        <f t="shared" ca="1" si="93"/>
        <v/>
      </c>
      <c r="T1964" s="206" t="str">
        <f ca="1">IF(B1964="","",IF(ISERROR(MATCH($J1964,[3]SorP!$B$1:$B$6230,0)),"",INDIRECT("'SorP'!$A$"&amp;MATCH($J1964,[3]SorP!$B$1:$B$6230,0))))</f>
        <v/>
      </c>
      <c r="U1964" s="207"/>
      <c r="V1964" s="208" t="e">
        <f>IF(C1964="",NA(),IF(OR(C1964="Smelter not listed",C1964="Smelter not yet identified"),MATCH($B1964&amp;$D1964,'[3]Smelter Look-up'!$J:$J,0),MATCH($B1964&amp;$C1964,'[3]Smelter Look-up'!$J:$J,0)))</f>
        <v>#N/A</v>
      </c>
      <c r="X1964" s="83">
        <f t="shared" si="91"/>
        <v>0</v>
      </c>
      <c r="AB1964" s="84" t="str">
        <f t="shared" si="92"/>
        <v/>
      </c>
    </row>
    <row r="1965" spans="1:28" s="83" customFormat="1" ht="20.25" customHeight="1">
      <c r="A1965" s="206"/>
      <c r="B1965" s="198" t="s">
        <v>236</v>
      </c>
      <c r="C1965" s="199" t="s">
        <v>236</v>
      </c>
      <c r="D1965" s="200"/>
      <c r="E1965" s="198" t="s">
        <v>236</v>
      </c>
      <c r="F1965" s="198" t="s">
        <v>236</v>
      </c>
      <c r="G1965" s="198" t="s">
        <v>236</v>
      </c>
      <c r="H1965" s="201" t="s">
        <v>236</v>
      </c>
      <c r="I1965" s="202" t="s">
        <v>236</v>
      </c>
      <c r="J1965" s="202" t="s">
        <v>236</v>
      </c>
      <c r="K1965" s="203"/>
      <c r="L1965" s="203"/>
      <c r="M1965" s="203"/>
      <c r="N1965" s="203"/>
      <c r="O1965" s="203"/>
      <c r="P1965" s="204"/>
      <c r="Q1965" s="205"/>
      <c r="R1965" s="198" t="s">
        <v>236</v>
      </c>
      <c r="S1965" s="206" t="str">
        <f t="shared" ca="1" si="93"/>
        <v/>
      </c>
      <c r="T1965" s="206" t="str">
        <f ca="1">IF(B1965="","",IF(ISERROR(MATCH($J1965,[3]SorP!$B$1:$B$6230,0)),"",INDIRECT("'SorP'!$A$"&amp;MATCH($J1965,[3]SorP!$B$1:$B$6230,0))))</f>
        <v/>
      </c>
      <c r="U1965" s="207"/>
      <c r="V1965" s="208" t="e">
        <f>IF(C1965="",NA(),IF(OR(C1965="Smelter not listed",C1965="Smelter not yet identified"),MATCH($B1965&amp;$D1965,'[3]Smelter Look-up'!$J:$J,0),MATCH($B1965&amp;$C1965,'[3]Smelter Look-up'!$J:$J,0)))</f>
        <v>#N/A</v>
      </c>
      <c r="X1965" s="83">
        <f t="shared" si="91"/>
        <v>0</v>
      </c>
      <c r="AB1965" s="84" t="str">
        <f t="shared" si="92"/>
        <v/>
      </c>
    </row>
    <row r="1966" spans="1:28" s="83" customFormat="1" ht="20.25" customHeight="1">
      <c r="A1966" s="206"/>
      <c r="B1966" s="198" t="s">
        <v>236</v>
      </c>
      <c r="C1966" s="199" t="s">
        <v>236</v>
      </c>
      <c r="D1966" s="200"/>
      <c r="E1966" s="198" t="s">
        <v>236</v>
      </c>
      <c r="F1966" s="198" t="s">
        <v>236</v>
      </c>
      <c r="G1966" s="198" t="s">
        <v>236</v>
      </c>
      <c r="H1966" s="201" t="s">
        <v>236</v>
      </c>
      <c r="I1966" s="202" t="s">
        <v>236</v>
      </c>
      <c r="J1966" s="202" t="s">
        <v>236</v>
      </c>
      <c r="K1966" s="203"/>
      <c r="L1966" s="203"/>
      <c r="M1966" s="203"/>
      <c r="N1966" s="203"/>
      <c r="O1966" s="203"/>
      <c r="P1966" s="204"/>
      <c r="Q1966" s="205"/>
      <c r="R1966" s="198" t="s">
        <v>236</v>
      </c>
      <c r="S1966" s="206" t="str">
        <f t="shared" ca="1" si="93"/>
        <v/>
      </c>
      <c r="T1966" s="206" t="str">
        <f ca="1">IF(B1966="","",IF(ISERROR(MATCH($J1966,[3]SorP!$B$1:$B$6230,0)),"",INDIRECT("'SorP'!$A$"&amp;MATCH($J1966,[3]SorP!$B$1:$B$6230,0))))</f>
        <v/>
      </c>
      <c r="U1966" s="207"/>
      <c r="V1966" s="208" t="e">
        <f>IF(C1966="",NA(),IF(OR(C1966="Smelter not listed",C1966="Smelter not yet identified"),MATCH($B1966&amp;$D1966,'[3]Smelter Look-up'!$J:$J,0),MATCH($B1966&amp;$C1966,'[3]Smelter Look-up'!$J:$J,0)))</f>
        <v>#N/A</v>
      </c>
      <c r="X1966" s="83">
        <f t="shared" si="91"/>
        <v>0</v>
      </c>
      <c r="AB1966" s="84" t="str">
        <f t="shared" si="92"/>
        <v/>
      </c>
    </row>
    <row r="1967" spans="1:28" s="83" customFormat="1" ht="20.25" customHeight="1">
      <c r="A1967" s="206"/>
      <c r="B1967" s="198" t="s">
        <v>236</v>
      </c>
      <c r="C1967" s="199" t="s">
        <v>236</v>
      </c>
      <c r="D1967" s="200"/>
      <c r="E1967" s="198" t="s">
        <v>236</v>
      </c>
      <c r="F1967" s="198" t="s">
        <v>236</v>
      </c>
      <c r="G1967" s="198" t="s">
        <v>236</v>
      </c>
      <c r="H1967" s="201" t="s">
        <v>236</v>
      </c>
      <c r="I1967" s="202" t="s">
        <v>236</v>
      </c>
      <c r="J1967" s="202" t="s">
        <v>236</v>
      </c>
      <c r="K1967" s="203"/>
      <c r="L1967" s="203"/>
      <c r="M1967" s="203"/>
      <c r="N1967" s="203"/>
      <c r="O1967" s="203"/>
      <c r="P1967" s="204"/>
      <c r="Q1967" s="205"/>
      <c r="R1967" s="198" t="s">
        <v>236</v>
      </c>
      <c r="S1967" s="206" t="str">
        <f t="shared" ca="1" si="93"/>
        <v/>
      </c>
      <c r="T1967" s="206" t="str">
        <f ca="1">IF(B1967="","",IF(ISERROR(MATCH($J1967,[3]SorP!$B$1:$B$6230,0)),"",INDIRECT("'SorP'!$A$"&amp;MATCH($J1967,[3]SorP!$B$1:$B$6230,0))))</f>
        <v/>
      </c>
      <c r="U1967" s="207"/>
      <c r="V1967" s="208" t="e">
        <f>IF(C1967="",NA(),IF(OR(C1967="Smelter not listed",C1967="Smelter not yet identified"),MATCH($B1967&amp;$D1967,'[3]Smelter Look-up'!$J:$J,0),MATCH($B1967&amp;$C1967,'[3]Smelter Look-up'!$J:$J,0)))</f>
        <v>#N/A</v>
      </c>
      <c r="X1967" s="83">
        <f t="shared" si="91"/>
        <v>0</v>
      </c>
      <c r="AB1967" s="84" t="str">
        <f t="shared" si="92"/>
        <v/>
      </c>
    </row>
    <row r="1968" spans="1:28" s="83" customFormat="1" ht="20.25" customHeight="1">
      <c r="A1968" s="206"/>
      <c r="B1968" s="198" t="s">
        <v>236</v>
      </c>
      <c r="C1968" s="199" t="s">
        <v>236</v>
      </c>
      <c r="D1968" s="200"/>
      <c r="E1968" s="198" t="s">
        <v>236</v>
      </c>
      <c r="F1968" s="198" t="s">
        <v>236</v>
      </c>
      <c r="G1968" s="198" t="s">
        <v>236</v>
      </c>
      <c r="H1968" s="201" t="s">
        <v>236</v>
      </c>
      <c r="I1968" s="202" t="s">
        <v>236</v>
      </c>
      <c r="J1968" s="202" t="s">
        <v>236</v>
      </c>
      <c r="K1968" s="203"/>
      <c r="L1968" s="203"/>
      <c r="M1968" s="203"/>
      <c r="N1968" s="203"/>
      <c r="O1968" s="203"/>
      <c r="P1968" s="204"/>
      <c r="Q1968" s="205"/>
      <c r="R1968" s="198" t="s">
        <v>236</v>
      </c>
      <c r="S1968" s="206" t="str">
        <f t="shared" ca="1" si="93"/>
        <v/>
      </c>
      <c r="T1968" s="206" t="str">
        <f ca="1">IF(B1968="","",IF(ISERROR(MATCH($J1968,[3]SorP!$B$1:$B$6230,0)),"",INDIRECT("'SorP'!$A$"&amp;MATCH($J1968,[3]SorP!$B$1:$B$6230,0))))</f>
        <v/>
      </c>
      <c r="U1968" s="207"/>
      <c r="V1968" s="208" t="e">
        <f>IF(C1968="",NA(),IF(OR(C1968="Smelter not listed",C1968="Smelter not yet identified"),MATCH($B1968&amp;$D1968,'[3]Smelter Look-up'!$J:$J,0),MATCH($B1968&amp;$C1968,'[3]Smelter Look-up'!$J:$J,0)))</f>
        <v>#N/A</v>
      </c>
      <c r="X1968" s="83">
        <f t="shared" si="91"/>
        <v>0</v>
      </c>
      <c r="AB1968" s="84" t="str">
        <f t="shared" si="92"/>
        <v/>
      </c>
    </row>
    <row r="1969" spans="1:28" s="83" customFormat="1" ht="20.25" customHeight="1">
      <c r="A1969" s="206"/>
      <c r="B1969" s="198" t="s">
        <v>236</v>
      </c>
      <c r="C1969" s="199" t="s">
        <v>236</v>
      </c>
      <c r="D1969" s="200"/>
      <c r="E1969" s="198" t="s">
        <v>236</v>
      </c>
      <c r="F1969" s="198" t="s">
        <v>236</v>
      </c>
      <c r="G1969" s="198" t="s">
        <v>236</v>
      </c>
      <c r="H1969" s="201" t="s">
        <v>236</v>
      </c>
      <c r="I1969" s="202" t="s">
        <v>236</v>
      </c>
      <c r="J1969" s="202" t="s">
        <v>236</v>
      </c>
      <c r="K1969" s="203"/>
      <c r="L1969" s="203"/>
      <c r="M1969" s="203"/>
      <c r="N1969" s="203"/>
      <c r="O1969" s="203"/>
      <c r="P1969" s="204"/>
      <c r="Q1969" s="205"/>
      <c r="R1969" s="198" t="s">
        <v>236</v>
      </c>
      <c r="S1969" s="206" t="str">
        <f t="shared" ca="1" si="93"/>
        <v/>
      </c>
      <c r="T1969" s="206" t="str">
        <f ca="1">IF(B1969="","",IF(ISERROR(MATCH($J1969,[3]SorP!$B$1:$B$6230,0)),"",INDIRECT("'SorP'!$A$"&amp;MATCH($J1969,[3]SorP!$B$1:$B$6230,0))))</f>
        <v/>
      </c>
      <c r="U1969" s="207"/>
      <c r="V1969" s="208" t="e">
        <f>IF(C1969="",NA(),IF(OR(C1969="Smelter not listed",C1969="Smelter not yet identified"),MATCH($B1969&amp;$D1969,'[3]Smelter Look-up'!$J:$J,0),MATCH($B1969&amp;$C1969,'[3]Smelter Look-up'!$J:$J,0)))</f>
        <v>#N/A</v>
      </c>
      <c r="X1969" s="83">
        <f t="shared" si="91"/>
        <v>0</v>
      </c>
      <c r="AB1969" s="84" t="str">
        <f t="shared" si="92"/>
        <v/>
      </c>
    </row>
    <row r="1970" spans="1:28" s="83" customFormat="1" ht="20.25" customHeight="1">
      <c r="A1970" s="206"/>
      <c r="B1970" s="198" t="s">
        <v>236</v>
      </c>
      <c r="C1970" s="199" t="s">
        <v>236</v>
      </c>
      <c r="D1970" s="200"/>
      <c r="E1970" s="198" t="s">
        <v>236</v>
      </c>
      <c r="F1970" s="198" t="s">
        <v>236</v>
      </c>
      <c r="G1970" s="198" t="s">
        <v>236</v>
      </c>
      <c r="H1970" s="201" t="s">
        <v>236</v>
      </c>
      <c r="I1970" s="202" t="s">
        <v>236</v>
      </c>
      <c r="J1970" s="202" t="s">
        <v>236</v>
      </c>
      <c r="K1970" s="203"/>
      <c r="L1970" s="203"/>
      <c r="M1970" s="203"/>
      <c r="N1970" s="203"/>
      <c r="O1970" s="203"/>
      <c r="P1970" s="204"/>
      <c r="Q1970" s="205"/>
      <c r="R1970" s="198" t="s">
        <v>236</v>
      </c>
      <c r="S1970" s="206" t="str">
        <f t="shared" ca="1" si="93"/>
        <v/>
      </c>
      <c r="T1970" s="206" t="str">
        <f ca="1">IF(B1970="","",IF(ISERROR(MATCH($J1970,[3]SorP!$B$1:$B$6230,0)),"",INDIRECT("'SorP'!$A$"&amp;MATCH($J1970,[3]SorP!$B$1:$B$6230,0))))</f>
        <v/>
      </c>
      <c r="U1970" s="207"/>
      <c r="V1970" s="208" t="e">
        <f>IF(C1970="",NA(),IF(OR(C1970="Smelter not listed",C1970="Smelter not yet identified"),MATCH($B1970&amp;$D1970,'[3]Smelter Look-up'!$J:$J,0),MATCH($B1970&amp;$C1970,'[3]Smelter Look-up'!$J:$J,0)))</f>
        <v>#N/A</v>
      </c>
      <c r="X1970" s="83">
        <f t="shared" si="91"/>
        <v>0</v>
      </c>
      <c r="AB1970" s="84" t="str">
        <f t="shared" si="92"/>
        <v/>
      </c>
    </row>
    <row r="1971" spans="1:28" s="83" customFormat="1" ht="20.25" customHeight="1">
      <c r="A1971" s="206"/>
      <c r="B1971" s="198" t="s">
        <v>236</v>
      </c>
      <c r="C1971" s="199" t="s">
        <v>236</v>
      </c>
      <c r="D1971" s="200"/>
      <c r="E1971" s="198" t="s">
        <v>236</v>
      </c>
      <c r="F1971" s="198" t="s">
        <v>236</v>
      </c>
      <c r="G1971" s="198" t="s">
        <v>236</v>
      </c>
      <c r="H1971" s="201" t="s">
        <v>236</v>
      </c>
      <c r="I1971" s="202" t="s">
        <v>236</v>
      </c>
      <c r="J1971" s="202" t="s">
        <v>236</v>
      </c>
      <c r="K1971" s="203"/>
      <c r="L1971" s="203"/>
      <c r="M1971" s="203"/>
      <c r="N1971" s="203"/>
      <c r="O1971" s="203"/>
      <c r="P1971" s="204"/>
      <c r="Q1971" s="205"/>
      <c r="R1971" s="198" t="s">
        <v>236</v>
      </c>
      <c r="S1971" s="206" t="str">
        <f t="shared" ca="1" si="93"/>
        <v/>
      </c>
      <c r="T1971" s="206" t="str">
        <f ca="1">IF(B1971="","",IF(ISERROR(MATCH($J1971,[3]SorP!$B$1:$B$6230,0)),"",INDIRECT("'SorP'!$A$"&amp;MATCH($J1971,[3]SorP!$B$1:$B$6230,0))))</f>
        <v/>
      </c>
      <c r="U1971" s="207"/>
      <c r="V1971" s="208" t="e">
        <f>IF(C1971="",NA(),IF(OR(C1971="Smelter not listed",C1971="Smelter not yet identified"),MATCH($B1971&amp;$D1971,'[3]Smelter Look-up'!$J:$J,0),MATCH($B1971&amp;$C1971,'[3]Smelter Look-up'!$J:$J,0)))</f>
        <v>#N/A</v>
      </c>
      <c r="X1971" s="83">
        <f t="shared" si="91"/>
        <v>0</v>
      </c>
      <c r="AB1971" s="84" t="str">
        <f t="shared" si="92"/>
        <v/>
      </c>
    </row>
    <row r="1972" spans="1:28" s="83" customFormat="1" ht="20.25" customHeight="1">
      <c r="A1972" s="206"/>
      <c r="B1972" s="198" t="s">
        <v>236</v>
      </c>
      <c r="C1972" s="199" t="s">
        <v>236</v>
      </c>
      <c r="D1972" s="200"/>
      <c r="E1972" s="198" t="s">
        <v>236</v>
      </c>
      <c r="F1972" s="198" t="s">
        <v>236</v>
      </c>
      <c r="G1972" s="198" t="s">
        <v>236</v>
      </c>
      <c r="H1972" s="201" t="s">
        <v>236</v>
      </c>
      <c r="I1972" s="202" t="s">
        <v>236</v>
      </c>
      <c r="J1972" s="202" t="s">
        <v>236</v>
      </c>
      <c r="K1972" s="203"/>
      <c r="L1972" s="203"/>
      <c r="M1972" s="203"/>
      <c r="N1972" s="203"/>
      <c r="O1972" s="203"/>
      <c r="P1972" s="204"/>
      <c r="Q1972" s="205"/>
      <c r="R1972" s="198" t="s">
        <v>236</v>
      </c>
      <c r="S1972" s="206" t="str">
        <f t="shared" ca="1" si="93"/>
        <v/>
      </c>
      <c r="T1972" s="206" t="str">
        <f ca="1">IF(B1972="","",IF(ISERROR(MATCH($J1972,[3]SorP!$B$1:$B$6230,0)),"",INDIRECT("'SorP'!$A$"&amp;MATCH($J1972,[3]SorP!$B$1:$B$6230,0))))</f>
        <v/>
      </c>
      <c r="U1972" s="207"/>
      <c r="V1972" s="208" t="e">
        <f>IF(C1972="",NA(),IF(OR(C1972="Smelter not listed",C1972="Smelter not yet identified"),MATCH($B1972&amp;$D1972,'[3]Smelter Look-up'!$J:$J,0),MATCH($B1972&amp;$C1972,'[3]Smelter Look-up'!$J:$J,0)))</f>
        <v>#N/A</v>
      </c>
      <c r="X1972" s="83">
        <f t="shared" si="91"/>
        <v>0</v>
      </c>
      <c r="AB1972" s="84" t="str">
        <f t="shared" si="92"/>
        <v/>
      </c>
    </row>
    <row r="1973" spans="1:28" s="83" customFormat="1" ht="20.25" customHeight="1">
      <c r="A1973" s="206"/>
      <c r="B1973" s="198" t="s">
        <v>236</v>
      </c>
      <c r="C1973" s="199" t="s">
        <v>236</v>
      </c>
      <c r="D1973" s="200"/>
      <c r="E1973" s="198" t="s">
        <v>236</v>
      </c>
      <c r="F1973" s="198" t="s">
        <v>236</v>
      </c>
      <c r="G1973" s="198" t="s">
        <v>236</v>
      </c>
      <c r="H1973" s="201" t="s">
        <v>236</v>
      </c>
      <c r="I1973" s="202" t="s">
        <v>236</v>
      </c>
      <c r="J1973" s="202" t="s">
        <v>236</v>
      </c>
      <c r="K1973" s="203"/>
      <c r="L1973" s="203"/>
      <c r="M1973" s="203"/>
      <c r="N1973" s="203"/>
      <c r="O1973" s="203"/>
      <c r="P1973" s="204"/>
      <c r="Q1973" s="205"/>
      <c r="R1973" s="198" t="s">
        <v>236</v>
      </c>
      <c r="S1973" s="206" t="str">
        <f t="shared" ca="1" si="93"/>
        <v/>
      </c>
      <c r="T1973" s="206" t="str">
        <f ca="1">IF(B1973="","",IF(ISERROR(MATCH($J1973,[3]SorP!$B$1:$B$6230,0)),"",INDIRECT("'SorP'!$A$"&amp;MATCH($J1973,[3]SorP!$B$1:$B$6230,0))))</f>
        <v/>
      </c>
      <c r="U1973" s="207"/>
      <c r="V1973" s="208" t="e">
        <f>IF(C1973="",NA(),IF(OR(C1973="Smelter not listed",C1973="Smelter not yet identified"),MATCH($B1973&amp;$D1973,'[3]Smelter Look-up'!$J:$J,0),MATCH($B1973&amp;$C1973,'[3]Smelter Look-up'!$J:$J,0)))</f>
        <v>#N/A</v>
      </c>
      <c r="X1973" s="83">
        <f t="shared" si="91"/>
        <v>0</v>
      </c>
      <c r="AB1973" s="84" t="str">
        <f t="shared" si="92"/>
        <v/>
      </c>
    </row>
    <row r="1974" spans="1:28" s="83" customFormat="1" ht="20.25" customHeight="1">
      <c r="A1974" s="206"/>
      <c r="B1974" s="198" t="s">
        <v>236</v>
      </c>
      <c r="C1974" s="199" t="s">
        <v>236</v>
      </c>
      <c r="D1974" s="200"/>
      <c r="E1974" s="198" t="s">
        <v>236</v>
      </c>
      <c r="F1974" s="198" t="s">
        <v>236</v>
      </c>
      <c r="G1974" s="198" t="s">
        <v>236</v>
      </c>
      <c r="H1974" s="201" t="s">
        <v>236</v>
      </c>
      <c r="I1974" s="202" t="s">
        <v>236</v>
      </c>
      <c r="J1974" s="202" t="s">
        <v>236</v>
      </c>
      <c r="K1974" s="203"/>
      <c r="L1974" s="203"/>
      <c r="M1974" s="203"/>
      <c r="N1974" s="203"/>
      <c r="O1974" s="203"/>
      <c r="P1974" s="204"/>
      <c r="Q1974" s="205"/>
      <c r="R1974" s="198" t="s">
        <v>236</v>
      </c>
      <c r="S1974" s="206" t="str">
        <f t="shared" ca="1" si="93"/>
        <v/>
      </c>
      <c r="T1974" s="206" t="str">
        <f ca="1">IF(B1974="","",IF(ISERROR(MATCH($J1974,[3]SorP!$B$1:$B$6230,0)),"",INDIRECT("'SorP'!$A$"&amp;MATCH($J1974,[3]SorP!$B$1:$B$6230,0))))</f>
        <v/>
      </c>
      <c r="U1974" s="207"/>
      <c r="V1974" s="208" t="e">
        <f>IF(C1974="",NA(),IF(OR(C1974="Smelter not listed",C1974="Smelter not yet identified"),MATCH($B1974&amp;$D1974,'[3]Smelter Look-up'!$J:$J,0),MATCH($B1974&amp;$C1974,'[3]Smelter Look-up'!$J:$J,0)))</f>
        <v>#N/A</v>
      </c>
      <c r="X1974" s="83">
        <f t="shared" si="91"/>
        <v>0</v>
      </c>
      <c r="AB1974" s="84" t="str">
        <f t="shared" si="92"/>
        <v/>
      </c>
    </row>
    <row r="1975" spans="1:28" s="83" customFormat="1" ht="20.25" customHeight="1">
      <c r="A1975" s="206"/>
      <c r="B1975" s="198" t="s">
        <v>236</v>
      </c>
      <c r="C1975" s="199" t="s">
        <v>236</v>
      </c>
      <c r="D1975" s="200"/>
      <c r="E1975" s="198" t="s">
        <v>236</v>
      </c>
      <c r="F1975" s="198" t="s">
        <v>236</v>
      </c>
      <c r="G1975" s="198" t="s">
        <v>236</v>
      </c>
      <c r="H1975" s="201" t="s">
        <v>236</v>
      </c>
      <c r="I1975" s="202" t="s">
        <v>236</v>
      </c>
      <c r="J1975" s="202" t="s">
        <v>236</v>
      </c>
      <c r="K1975" s="203"/>
      <c r="L1975" s="203"/>
      <c r="M1975" s="203"/>
      <c r="N1975" s="203"/>
      <c r="O1975" s="203"/>
      <c r="P1975" s="204"/>
      <c r="Q1975" s="205"/>
      <c r="R1975" s="198" t="s">
        <v>236</v>
      </c>
      <c r="S1975" s="206" t="str">
        <f t="shared" ca="1" si="93"/>
        <v/>
      </c>
      <c r="T1975" s="206" t="str">
        <f ca="1">IF(B1975="","",IF(ISERROR(MATCH($J1975,[3]SorP!$B$1:$B$6230,0)),"",INDIRECT("'SorP'!$A$"&amp;MATCH($J1975,[3]SorP!$B$1:$B$6230,0))))</f>
        <v/>
      </c>
      <c r="U1975" s="207"/>
      <c r="V1975" s="208" t="e">
        <f>IF(C1975="",NA(),IF(OR(C1975="Smelter not listed",C1975="Smelter not yet identified"),MATCH($B1975&amp;$D1975,'[3]Smelter Look-up'!$J:$J,0),MATCH($B1975&amp;$C1975,'[3]Smelter Look-up'!$J:$J,0)))</f>
        <v>#N/A</v>
      </c>
      <c r="X1975" s="83">
        <f t="shared" si="91"/>
        <v>0</v>
      </c>
      <c r="AB1975" s="84" t="str">
        <f t="shared" si="92"/>
        <v/>
      </c>
    </row>
    <row r="1976" spans="1:28" s="83" customFormat="1" ht="20.25" customHeight="1">
      <c r="A1976" s="206"/>
      <c r="B1976" s="198" t="s">
        <v>236</v>
      </c>
      <c r="C1976" s="199" t="s">
        <v>236</v>
      </c>
      <c r="D1976" s="200"/>
      <c r="E1976" s="198" t="s">
        <v>236</v>
      </c>
      <c r="F1976" s="198" t="s">
        <v>236</v>
      </c>
      <c r="G1976" s="198" t="s">
        <v>236</v>
      </c>
      <c r="H1976" s="201" t="s">
        <v>236</v>
      </c>
      <c r="I1976" s="202" t="s">
        <v>236</v>
      </c>
      <c r="J1976" s="202" t="s">
        <v>236</v>
      </c>
      <c r="K1976" s="203"/>
      <c r="L1976" s="203"/>
      <c r="M1976" s="203"/>
      <c r="N1976" s="203"/>
      <c r="O1976" s="203"/>
      <c r="P1976" s="204"/>
      <c r="Q1976" s="205"/>
      <c r="R1976" s="198" t="s">
        <v>236</v>
      </c>
      <c r="S1976" s="206" t="str">
        <f t="shared" ca="1" si="93"/>
        <v/>
      </c>
      <c r="T1976" s="206" t="str">
        <f ca="1">IF(B1976="","",IF(ISERROR(MATCH($J1976,[3]SorP!$B$1:$B$6230,0)),"",INDIRECT("'SorP'!$A$"&amp;MATCH($J1976,[3]SorP!$B$1:$B$6230,0))))</f>
        <v/>
      </c>
      <c r="U1976" s="207"/>
      <c r="V1976" s="208" t="e">
        <f>IF(C1976="",NA(),IF(OR(C1976="Smelter not listed",C1976="Smelter not yet identified"),MATCH($B1976&amp;$D1976,'[3]Smelter Look-up'!$J:$J,0),MATCH($B1976&amp;$C1976,'[3]Smelter Look-up'!$J:$J,0)))</f>
        <v>#N/A</v>
      </c>
      <c r="X1976" s="83">
        <f t="shared" si="91"/>
        <v>0</v>
      </c>
      <c r="AB1976" s="84" t="str">
        <f t="shared" si="92"/>
        <v/>
      </c>
    </row>
    <row r="1977" spans="1:28" s="83" customFormat="1" ht="20.25" customHeight="1">
      <c r="A1977" s="206"/>
      <c r="B1977" s="198" t="s">
        <v>236</v>
      </c>
      <c r="C1977" s="199" t="s">
        <v>236</v>
      </c>
      <c r="D1977" s="200"/>
      <c r="E1977" s="198" t="s">
        <v>236</v>
      </c>
      <c r="F1977" s="198" t="s">
        <v>236</v>
      </c>
      <c r="G1977" s="198" t="s">
        <v>236</v>
      </c>
      <c r="H1977" s="201" t="s">
        <v>236</v>
      </c>
      <c r="I1977" s="202" t="s">
        <v>236</v>
      </c>
      <c r="J1977" s="202" t="s">
        <v>236</v>
      </c>
      <c r="K1977" s="203"/>
      <c r="L1977" s="203"/>
      <c r="M1977" s="203"/>
      <c r="N1977" s="203"/>
      <c r="O1977" s="203"/>
      <c r="P1977" s="204"/>
      <c r="Q1977" s="205"/>
      <c r="R1977" s="198" t="s">
        <v>236</v>
      </c>
      <c r="S1977" s="206" t="str">
        <f t="shared" ca="1" si="93"/>
        <v/>
      </c>
      <c r="T1977" s="206" t="str">
        <f ca="1">IF(B1977="","",IF(ISERROR(MATCH($J1977,[3]SorP!$B$1:$B$6230,0)),"",INDIRECT("'SorP'!$A$"&amp;MATCH($J1977,[3]SorP!$B$1:$B$6230,0))))</f>
        <v/>
      </c>
      <c r="U1977" s="207"/>
      <c r="V1977" s="208" t="e">
        <f>IF(C1977="",NA(),IF(OR(C1977="Smelter not listed",C1977="Smelter not yet identified"),MATCH($B1977&amp;$D1977,'[3]Smelter Look-up'!$J:$J,0),MATCH($B1977&amp;$C1977,'[3]Smelter Look-up'!$J:$J,0)))</f>
        <v>#N/A</v>
      </c>
      <c r="X1977" s="83">
        <f t="shared" si="91"/>
        <v>0</v>
      </c>
      <c r="AB1977" s="84" t="str">
        <f t="shared" si="92"/>
        <v/>
      </c>
    </row>
    <row r="1978" spans="1:28" s="83" customFormat="1" ht="20.25" customHeight="1">
      <c r="A1978" s="206"/>
      <c r="B1978" s="198" t="s">
        <v>236</v>
      </c>
      <c r="C1978" s="199" t="s">
        <v>236</v>
      </c>
      <c r="D1978" s="200"/>
      <c r="E1978" s="198" t="s">
        <v>236</v>
      </c>
      <c r="F1978" s="198" t="s">
        <v>236</v>
      </c>
      <c r="G1978" s="198" t="s">
        <v>236</v>
      </c>
      <c r="H1978" s="201" t="s">
        <v>236</v>
      </c>
      <c r="I1978" s="202" t="s">
        <v>236</v>
      </c>
      <c r="J1978" s="202" t="s">
        <v>236</v>
      </c>
      <c r="K1978" s="203"/>
      <c r="L1978" s="203"/>
      <c r="M1978" s="203"/>
      <c r="N1978" s="203"/>
      <c r="O1978" s="203"/>
      <c r="P1978" s="204"/>
      <c r="Q1978" s="205"/>
      <c r="R1978" s="198" t="s">
        <v>236</v>
      </c>
      <c r="S1978" s="206" t="str">
        <f t="shared" ca="1" si="93"/>
        <v/>
      </c>
      <c r="T1978" s="206" t="str">
        <f ca="1">IF(B1978="","",IF(ISERROR(MATCH($J1978,[3]SorP!$B$1:$B$6230,0)),"",INDIRECT("'SorP'!$A$"&amp;MATCH($J1978,[3]SorP!$B$1:$B$6230,0))))</f>
        <v/>
      </c>
      <c r="U1978" s="207"/>
      <c r="V1978" s="208" t="e">
        <f>IF(C1978="",NA(),IF(OR(C1978="Smelter not listed",C1978="Smelter not yet identified"),MATCH($B1978&amp;$D1978,'[3]Smelter Look-up'!$J:$J,0),MATCH($B1978&amp;$C1978,'[3]Smelter Look-up'!$J:$J,0)))</f>
        <v>#N/A</v>
      </c>
      <c r="X1978" s="83">
        <f t="shared" si="91"/>
        <v>0</v>
      </c>
      <c r="AB1978" s="84" t="str">
        <f t="shared" si="92"/>
        <v/>
      </c>
    </row>
    <row r="1979" spans="1:28" s="83" customFormat="1" ht="20.25" customHeight="1">
      <c r="A1979" s="206"/>
      <c r="B1979" s="198" t="s">
        <v>236</v>
      </c>
      <c r="C1979" s="199" t="s">
        <v>236</v>
      </c>
      <c r="D1979" s="200"/>
      <c r="E1979" s="198" t="s">
        <v>236</v>
      </c>
      <c r="F1979" s="198" t="s">
        <v>236</v>
      </c>
      <c r="G1979" s="198" t="s">
        <v>236</v>
      </c>
      <c r="H1979" s="201" t="s">
        <v>236</v>
      </c>
      <c r="I1979" s="202" t="s">
        <v>236</v>
      </c>
      <c r="J1979" s="202" t="s">
        <v>236</v>
      </c>
      <c r="K1979" s="203"/>
      <c r="L1979" s="203"/>
      <c r="M1979" s="203"/>
      <c r="N1979" s="203"/>
      <c r="O1979" s="203"/>
      <c r="P1979" s="204"/>
      <c r="Q1979" s="205"/>
      <c r="R1979" s="198" t="s">
        <v>236</v>
      </c>
      <c r="S1979" s="206" t="str">
        <f t="shared" ca="1" si="93"/>
        <v/>
      </c>
      <c r="T1979" s="206" t="str">
        <f ca="1">IF(B1979="","",IF(ISERROR(MATCH($J1979,[3]SorP!$B$1:$B$6230,0)),"",INDIRECT("'SorP'!$A$"&amp;MATCH($J1979,[3]SorP!$B$1:$B$6230,0))))</f>
        <v/>
      </c>
      <c r="U1979" s="207"/>
      <c r="V1979" s="208" t="e">
        <f>IF(C1979="",NA(),IF(OR(C1979="Smelter not listed",C1979="Smelter not yet identified"),MATCH($B1979&amp;$D1979,'[3]Smelter Look-up'!$J:$J,0),MATCH($B1979&amp;$C1979,'[3]Smelter Look-up'!$J:$J,0)))</f>
        <v>#N/A</v>
      </c>
      <c r="X1979" s="83">
        <f t="shared" si="91"/>
        <v>0</v>
      </c>
      <c r="AB1979" s="84" t="str">
        <f t="shared" si="92"/>
        <v/>
      </c>
    </row>
    <row r="1980" spans="1:28" s="83" customFormat="1" ht="20.25" customHeight="1">
      <c r="A1980" s="206"/>
      <c r="B1980" s="198" t="s">
        <v>236</v>
      </c>
      <c r="C1980" s="199" t="s">
        <v>236</v>
      </c>
      <c r="D1980" s="200"/>
      <c r="E1980" s="198" t="s">
        <v>236</v>
      </c>
      <c r="F1980" s="198" t="s">
        <v>236</v>
      </c>
      <c r="G1980" s="198" t="s">
        <v>236</v>
      </c>
      <c r="H1980" s="201" t="s">
        <v>236</v>
      </c>
      <c r="I1980" s="202" t="s">
        <v>236</v>
      </c>
      <c r="J1980" s="202" t="s">
        <v>236</v>
      </c>
      <c r="K1980" s="203"/>
      <c r="L1980" s="203"/>
      <c r="M1980" s="203"/>
      <c r="N1980" s="203"/>
      <c r="O1980" s="203"/>
      <c r="P1980" s="204"/>
      <c r="Q1980" s="205"/>
      <c r="R1980" s="198" t="s">
        <v>236</v>
      </c>
      <c r="S1980" s="206" t="str">
        <f t="shared" ca="1" si="93"/>
        <v/>
      </c>
      <c r="T1980" s="206" t="str">
        <f ca="1">IF(B1980="","",IF(ISERROR(MATCH($J1980,[3]SorP!$B$1:$B$6230,0)),"",INDIRECT("'SorP'!$A$"&amp;MATCH($J1980,[3]SorP!$B$1:$B$6230,0))))</f>
        <v/>
      </c>
      <c r="U1980" s="207"/>
      <c r="V1980" s="208" t="e">
        <f>IF(C1980="",NA(),IF(OR(C1980="Smelter not listed",C1980="Smelter not yet identified"),MATCH($B1980&amp;$D1980,'[3]Smelter Look-up'!$J:$J,0),MATCH($B1980&amp;$C1980,'[3]Smelter Look-up'!$J:$J,0)))</f>
        <v>#N/A</v>
      </c>
      <c r="X1980" s="83">
        <f t="shared" si="91"/>
        <v>0</v>
      </c>
      <c r="AB1980" s="84" t="str">
        <f t="shared" si="92"/>
        <v/>
      </c>
    </row>
    <row r="1981" spans="1:28" s="83" customFormat="1" ht="20.25" customHeight="1">
      <c r="A1981" s="206"/>
      <c r="B1981" s="198" t="s">
        <v>236</v>
      </c>
      <c r="C1981" s="199" t="s">
        <v>236</v>
      </c>
      <c r="D1981" s="200"/>
      <c r="E1981" s="198" t="s">
        <v>236</v>
      </c>
      <c r="F1981" s="198" t="s">
        <v>236</v>
      </c>
      <c r="G1981" s="198" t="s">
        <v>236</v>
      </c>
      <c r="H1981" s="201" t="s">
        <v>236</v>
      </c>
      <c r="I1981" s="202" t="s">
        <v>236</v>
      </c>
      <c r="J1981" s="202" t="s">
        <v>236</v>
      </c>
      <c r="K1981" s="203"/>
      <c r="L1981" s="203"/>
      <c r="M1981" s="203"/>
      <c r="N1981" s="203"/>
      <c r="O1981" s="203"/>
      <c r="P1981" s="204"/>
      <c r="Q1981" s="205"/>
      <c r="R1981" s="198" t="s">
        <v>236</v>
      </c>
      <c r="S1981" s="206" t="str">
        <f t="shared" ca="1" si="93"/>
        <v/>
      </c>
      <c r="T1981" s="206" t="str">
        <f ca="1">IF(B1981="","",IF(ISERROR(MATCH($J1981,[3]SorP!$B$1:$B$6230,0)),"",INDIRECT("'SorP'!$A$"&amp;MATCH($J1981,[3]SorP!$B$1:$B$6230,0))))</f>
        <v/>
      </c>
      <c r="U1981" s="207"/>
      <c r="V1981" s="208" t="e">
        <f>IF(C1981="",NA(),IF(OR(C1981="Smelter not listed",C1981="Smelter not yet identified"),MATCH($B1981&amp;$D1981,'[3]Smelter Look-up'!$J:$J,0),MATCH($B1981&amp;$C1981,'[3]Smelter Look-up'!$J:$J,0)))</f>
        <v>#N/A</v>
      </c>
      <c r="X1981" s="83">
        <f t="shared" si="91"/>
        <v>0</v>
      </c>
      <c r="AB1981" s="84" t="str">
        <f t="shared" si="92"/>
        <v/>
      </c>
    </row>
    <row r="1982" spans="1:28" s="83" customFormat="1" ht="20.25" customHeight="1">
      <c r="A1982" s="206"/>
      <c r="B1982" s="198" t="s">
        <v>236</v>
      </c>
      <c r="C1982" s="199" t="s">
        <v>236</v>
      </c>
      <c r="D1982" s="200"/>
      <c r="E1982" s="198" t="s">
        <v>236</v>
      </c>
      <c r="F1982" s="198" t="s">
        <v>236</v>
      </c>
      <c r="G1982" s="198" t="s">
        <v>236</v>
      </c>
      <c r="H1982" s="201" t="s">
        <v>236</v>
      </c>
      <c r="I1982" s="202" t="s">
        <v>236</v>
      </c>
      <c r="J1982" s="202" t="s">
        <v>236</v>
      </c>
      <c r="K1982" s="203"/>
      <c r="L1982" s="203"/>
      <c r="M1982" s="203"/>
      <c r="N1982" s="203"/>
      <c r="O1982" s="203"/>
      <c r="P1982" s="204"/>
      <c r="Q1982" s="205"/>
      <c r="R1982" s="198" t="s">
        <v>236</v>
      </c>
      <c r="S1982" s="206" t="str">
        <f t="shared" ca="1" si="93"/>
        <v/>
      </c>
      <c r="T1982" s="206" t="str">
        <f ca="1">IF(B1982="","",IF(ISERROR(MATCH($J1982,[3]SorP!$B$1:$B$6230,0)),"",INDIRECT("'SorP'!$A$"&amp;MATCH($J1982,[3]SorP!$B$1:$B$6230,0))))</f>
        <v/>
      </c>
      <c r="U1982" s="207"/>
      <c r="V1982" s="208" t="e">
        <f>IF(C1982="",NA(),IF(OR(C1982="Smelter not listed",C1982="Smelter not yet identified"),MATCH($B1982&amp;$D1982,'[3]Smelter Look-up'!$J:$J,0),MATCH($B1982&amp;$C1982,'[3]Smelter Look-up'!$J:$J,0)))</f>
        <v>#N/A</v>
      </c>
      <c r="X1982" s="83">
        <f t="shared" si="91"/>
        <v>0</v>
      </c>
      <c r="AB1982" s="84" t="str">
        <f t="shared" si="92"/>
        <v/>
      </c>
    </row>
    <row r="1983" spans="1:28" s="83" customFormat="1" ht="20.25" customHeight="1">
      <c r="A1983" s="206"/>
      <c r="B1983" s="198" t="s">
        <v>236</v>
      </c>
      <c r="C1983" s="199" t="s">
        <v>236</v>
      </c>
      <c r="D1983" s="200"/>
      <c r="E1983" s="198" t="s">
        <v>236</v>
      </c>
      <c r="F1983" s="198" t="s">
        <v>236</v>
      </c>
      <c r="G1983" s="198" t="s">
        <v>236</v>
      </c>
      <c r="H1983" s="201" t="s">
        <v>236</v>
      </c>
      <c r="I1983" s="202" t="s">
        <v>236</v>
      </c>
      <c r="J1983" s="202" t="s">
        <v>236</v>
      </c>
      <c r="K1983" s="203"/>
      <c r="L1983" s="203"/>
      <c r="M1983" s="203"/>
      <c r="N1983" s="203"/>
      <c r="O1983" s="203"/>
      <c r="P1983" s="204"/>
      <c r="Q1983" s="205"/>
      <c r="R1983" s="198" t="s">
        <v>236</v>
      </c>
      <c r="S1983" s="206" t="str">
        <f t="shared" ca="1" si="93"/>
        <v/>
      </c>
      <c r="T1983" s="206" t="str">
        <f ca="1">IF(B1983="","",IF(ISERROR(MATCH($J1983,[3]SorP!$B$1:$B$6230,0)),"",INDIRECT("'SorP'!$A$"&amp;MATCH($J1983,[3]SorP!$B$1:$B$6230,0))))</f>
        <v/>
      </c>
      <c r="U1983" s="207"/>
      <c r="V1983" s="208" t="e">
        <f>IF(C1983="",NA(),IF(OR(C1983="Smelter not listed",C1983="Smelter not yet identified"),MATCH($B1983&amp;$D1983,'[3]Smelter Look-up'!$J:$J,0),MATCH($B1983&amp;$C1983,'[3]Smelter Look-up'!$J:$J,0)))</f>
        <v>#N/A</v>
      </c>
      <c r="X1983" s="83">
        <f t="shared" si="91"/>
        <v>0</v>
      </c>
      <c r="AB1983" s="84" t="str">
        <f t="shared" si="92"/>
        <v/>
      </c>
    </row>
    <row r="1984" spans="1:28" s="83" customFormat="1" ht="20.25" customHeight="1">
      <c r="A1984" s="206"/>
      <c r="B1984" s="198" t="s">
        <v>236</v>
      </c>
      <c r="C1984" s="199" t="s">
        <v>236</v>
      </c>
      <c r="D1984" s="200"/>
      <c r="E1984" s="198" t="s">
        <v>236</v>
      </c>
      <c r="F1984" s="198" t="s">
        <v>236</v>
      </c>
      <c r="G1984" s="198" t="s">
        <v>236</v>
      </c>
      <c r="H1984" s="201" t="s">
        <v>236</v>
      </c>
      <c r="I1984" s="202" t="s">
        <v>236</v>
      </c>
      <c r="J1984" s="202" t="s">
        <v>236</v>
      </c>
      <c r="K1984" s="203"/>
      <c r="L1984" s="203"/>
      <c r="M1984" s="203"/>
      <c r="N1984" s="203"/>
      <c r="O1984" s="203"/>
      <c r="P1984" s="204"/>
      <c r="Q1984" s="205"/>
      <c r="R1984" s="198" t="s">
        <v>236</v>
      </c>
      <c r="S1984" s="206" t="str">
        <f t="shared" ca="1" si="93"/>
        <v/>
      </c>
      <c r="T1984" s="206" t="str">
        <f ca="1">IF(B1984="","",IF(ISERROR(MATCH($J1984,[3]SorP!$B$1:$B$6230,0)),"",INDIRECT("'SorP'!$A$"&amp;MATCH($J1984,[3]SorP!$B$1:$B$6230,0))))</f>
        <v/>
      </c>
      <c r="U1984" s="207"/>
      <c r="V1984" s="208" t="e">
        <f>IF(C1984="",NA(),IF(OR(C1984="Smelter not listed",C1984="Smelter not yet identified"),MATCH($B1984&amp;$D1984,'[3]Smelter Look-up'!$J:$J,0),MATCH($B1984&amp;$C1984,'[3]Smelter Look-up'!$J:$J,0)))</f>
        <v>#N/A</v>
      </c>
      <c r="X1984" s="83">
        <f t="shared" si="91"/>
        <v>0</v>
      </c>
      <c r="AB1984" s="84" t="str">
        <f t="shared" si="92"/>
        <v/>
      </c>
    </row>
    <row r="1985" spans="1:28" s="83" customFormat="1" ht="20.25" customHeight="1">
      <c r="A1985" s="206"/>
      <c r="B1985" s="198" t="s">
        <v>236</v>
      </c>
      <c r="C1985" s="199" t="s">
        <v>236</v>
      </c>
      <c r="D1985" s="200"/>
      <c r="E1985" s="198" t="s">
        <v>236</v>
      </c>
      <c r="F1985" s="198" t="s">
        <v>236</v>
      </c>
      <c r="G1985" s="198" t="s">
        <v>236</v>
      </c>
      <c r="H1985" s="201" t="s">
        <v>236</v>
      </c>
      <c r="I1985" s="202" t="s">
        <v>236</v>
      </c>
      <c r="J1985" s="202" t="s">
        <v>236</v>
      </c>
      <c r="K1985" s="203"/>
      <c r="L1985" s="203"/>
      <c r="M1985" s="203"/>
      <c r="N1985" s="203"/>
      <c r="O1985" s="203"/>
      <c r="P1985" s="204"/>
      <c r="Q1985" s="205"/>
      <c r="R1985" s="198" t="s">
        <v>236</v>
      </c>
      <c r="S1985" s="206" t="str">
        <f t="shared" ca="1" si="93"/>
        <v/>
      </c>
      <c r="T1985" s="206" t="str">
        <f ca="1">IF(B1985="","",IF(ISERROR(MATCH($J1985,[3]SorP!$B$1:$B$6230,0)),"",INDIRECT("'SorP'!$A$"&amp;MATCH($J1985,[3]SorP!$B$1:$B$6230,0))))</f>
        <v/>
      </c>
      <c r="U1985" s="207"/>
      <c r="V1985" s="208" t="e">
        <f>IF(C1985="",NA(),IF(OR(C1985="Smelter not listed",C1985="Smelter not yet identified"),MATCH($B1985&amp;$D1985,'[3]Smelter Look-up'!$J:$J,0),MATCH($B1985&amp;$C1985,'[3]Smelter Look-up'!$J:$J,0)))</f>
        <v>#N/A</v>
      </c>
      <c r="X1985" s="83">
        <f t="shared" si="91"/>
        <v>0</v>
      </c>
      <c r="AB1985" s="84" t="str">
        <f t="shared" si="92"/>
        <v/>
      </c>
    </row>
    <row r="1986" spans="1:28" s="83" customFormat="1" ht="20.25" customHeight="1">
      <c r="A1986" s="206"/>
      <c r="B1986" s="198" t="s">
        <v>236</v>
      </c>
      <c r="C1986" s="199" t="s">
        <v>236</v>
      </c>
      <c r="D1986" s="200"/>
      <c r="E1986" s="198" t="s">
        <v>236</v>
      </c>
      <c r="F1986" s="198" t="s">
        <v>236</v>
      </c>
      <c r="G1986" s="198" t="s">
        <v>236</v>
      </c>
      <c r="H1986" s="201" t="s">
        <v>236</v>
      </c>
      <c r="I1986" s="202" t="s">
        <v>236</v>
      </c>
      <c r="J1986" s="202" t="s">
        <v>236</v>
      </c>
      <c r="K1986" s="203"/>
      <c r="L1986" s="203"/>
      <c r="M1986" s="203"/>
      <c r="N1986" s="203"/>
      <c r="O1986" s="203"/>
      <c r="P1986" s="204"/>
      <c r="Q1986" s="205"/>
      <c r="R1986" s="198" t="s">
        <v>236</v>
      </c>
      <c r="S1986" s="206" t="str">
        <f t="shared" ca="1" si="93"/>
        <v/>
      </c>
      <c r="T1986" s="206" t="str">
        <f ca="1">IF(B1986="","",IF(ISERROR(MATCH($J1986,[3]SorP!$B$1:$B$6230,0)),"",INDIRECT("'SorP'!$A$"&amp;MATCH($J1986,[3]SorP!$B$1:$B$6230,0))))</f>
        <v/>
      </c>
      <c r="U1986" s="207"/>
      <c r="V1986" s="208" t="e">
        <f>IF(C1986="",NA(),IF(OR(C1986="Smelter not listed",C1986="Smelter not yet identified"),MATCH($B1986&amp;$D1986,'[3]Smelter Look-up'!$J:$J,0),MATCH($B1986&amp;$C1986,'[3]Smelter Look-up'!$J:$J,0)))</f>
        <v>#N/A</v>
      </c>
      <c r="X1986" s="83">
        <f t="shared" si="91"/>
        <v>0</v>
      </c>
      <c r="AB1986" s="84" t="str">
        <f t="shared" si="92"/>
        <v/>
      </c>
    </row>
    <row r="1987" spans="1:28" s="83" customFormat="1" ht="20.25" customHeight="1">
      <c r="A1987" s="206"/>
      <c r="B1987" s="198" t="s">
        <v>236</v>
      </c>
      <c r="C1987" s="199" t="s">
        <v>236</v>
      </c>
      <c r="D1987" s="200"/>
      <c r="E1987" s="198" t="s">
        <v>236</v>
      </c>
      <c r="F1987" s="198" t="s">
        <v>236</v>
      </c>
      <c r="G1987" s="198" t="s">
        <v>236</v>
      </c>
      <c r="H1987" s="201" t="s">
        <v>236</v>
      </c>
      <c r="I1987" s="202" t="s">
        <v>236</v>
      </c>
      <c r="J1987" s="202" t="s">
        <v>236</v>
      </c>
      <c r="K1987" s="203"/>
      <c r="L1987" s="203"/>
      <c r="M1987" s="203"/>
      <c r="N1987" s="203"/>
      <c r="O1987" s="203"/>
      <c r="P1987" s="204"/>
      <c r="Q1987" s="205"/>
      <c r="R1987" s="198" t="s">
        <v>236</v>
      </c>
      <c r="S1987" s="206" t="str">
        <f t="shared" ca="1" si="93"/>
        <v/>
      </c>
      <c r="T1987" s="206" t="str">
        <f ca="1">IF(B1987="","",IF(ISERROR(MATCH($J1987,[3]SorP!$B$1:$B$6230,0)),"",INDIRECT("'SorP'!$A$"&amp;MATCH($J1987,[3]SorP!$B$1:$B$6230,0))))</f>
        <v/>
      </c>
      <c r="U1987" s="207"/>
      <c r="V1987" s="208" t="e">
        <f>IF(C1987="",NA(),IF(OR(C1987="Smelter not listed",C1987="Smelter not yet identified"),MATCH($B1987&amp;$D1987,'[3]Smelter Look-up'!$J:$J,0),MATCH($B1987&amp;$C1987,'[3]Smelter Look-up'!$J:$J,0)))</f>
        <v>#N/A</v>
      </c>
      <c r="X1987" s="83">
        <f t="shared" si="91"/>
        <v>0</v>
      </c>
      <c r="AB1987" s="84" t="str">
        <f t="shared" si="92"/>
        <v/>
      </c>
    </row>
    <row r="1988" spans="1:28" s="83" customFormat="1" ht="20.25" customHeight="1">
      <c r="A1988" s="206"/>
      <c r="B1988" s="198" t="s">
        <v>236</v>
      </c>
      <c r="C1988" s="199" t="s">
        <v>236</v>
      </c>
      <c r="D1988" s="200"/>
      <c r="E1988" s="198" t="s">
        <v>236</v>
      </c>
      <c r="F1988" s="198" t="s">
        <v>236</v>
      </c>
      <c r="G1988" s="198" t="s">
        <v>236</v>
      </c>
      <c r="H1988" s="201" t="s">
        <v>236</v>
      </c>
      <c r="I1988" s="202" t="s">
        <v>236</v>
      </c>
      <c r="J1988" s="202" t="s">
        <v>236</v>
      </c>
      <c r="K1988" s="203"/>
      <c r="L1988" s="203"/>
      <c r="M1988" s="203"/>
      <c r="N1988" s="203"/>
      <c r="O1988" s="203"/>
      <c r="P1988" s="204"/>
      <c r="Q1988" s="205"/>
      <c r="R1988" s="198" t="s">
        <v>236</v>
      </c>
      <c r="S1988" s="206" t="str">
        <f t="shared" ca="1" si="93"/>
        <v/>
      </c>
      <c r="T1988" s="206" t="str">
        <f ca="1">IF(B1988="","",IF(ISERROR(MATCH($J1988,[3]SorP!$B$1:$B$6230,0)),"",INDIRECT("'SorP'!$A$"&amp;MATCH($J1988,[3]SorP!$B$1:$B$6230,0))))</f>
        <v/>
      </c>
      <c r="U1988" s="207"/>
      <c r="V1988" s="208" t="e">
        <f>IF(C1988="",NA(),IF(OR(C1988="Smelter not listed",C1988="Smelter not yet identified"),MATCH($B1988&amp;$D1988,'[3]Smelter Look-up'!$J:$J,0),MATCH($B1988&amp;$C1988,'[3]Smelter Look-up'!$J:$J,0)))</f>
        <v>#N/A</v>
      </c>
      <c r="X1988" s="83">
        <f t="shared" si="91"/>
        <v>0</v>
      </c>
      <c r="AB1988" s="84" t="str">
        <f t="shared" si="92"/>
        <v/>
      </c>
    </row>
    <row r="1989" spans="1:28" s="83" customFormat="1" ht="20.25" customHeight="1">
      <c r="A1989" s="206"/>
      <c r="B1989" s="198" t="s">
        <v>236</v>
      </c>
      <c r="C1989" s="199" t="s">
        <v>236</v>
      </c>
      <c r="D1989" s="200"/>
      <c r="E1989" s="198" t="s">
        <v>236</v>
      </c>
      <c r="F1989" s="198" t="s">
        <v>236</v>
      </c>
      <c r="G1989" s="198" t="s">
        <v>236</v>
      </c>
      <c r="H1989" s="201" t="s">
        <v>236</v>
      </c>
      <c r="I1989" s="202" t="s">
        <v>236</v>
      </c>
      <c r="J1989" s="202" t="s">
        <v>236</v>
      </c>
      <c r="K1989" s="203"/>
      <c r="L1989" s="203"/>
      <c r="M1989" s="203"/>
      <c r="N1989" s="203"/>
      <c r="O1989" s="203"/>
      <c r="P1989" s="204"/>
      <c r="Q1989" s="205"/>
      <c r="R1989" s="198" t="s">
        <v>236</v>
      </c>
      <c r="S1989" s="206" t="str">
        <f t="shared" ca="1" si="93"/>
        <v/>
      </c>
      <c r="T1989" s="206" t="str">
        <f ca="1">IF(B1989="","",IF(ISERROR(MATCH($J1989,[3]SorP!$B$1:$B$6230,0)),"",INDIRECT("'SorP'!$A$"&amp;MATCH($J1989,[3]SorP!$B$1:$B$6230,0))))</f>
        <v/>
      </c>
      <c r="U1989" s="207"/>
      <c r="V1989" s="208" t="e">
        <f>IF(C1989="",NA(),IF(OR(C1989="Smelter not listed",C1989="Smelter not yet identified"),MATCH($B1989&amp;$D1989,'[3]Smelter Look-up'!$J:$J,0),MATCH($B1989&amp;$C1989,'[3]Smelter Look-up'!$J:$J,0)))</f>
        <v>#N/A</v>
      </c>
      <c r="X1989" s="83">
        <f t="shared" ref="X1989:X2052" si="94">IF(AND(C1989="Smelter not listed",OR(LEN(D1989)=0,LEN(E1989)=0)),1,0)</f>
        <v>0</v>
      </c>
      <c r="AB1989" s="84" t="str">
        <f t="shared" ref="AB1989:AB2052" si="95">B1989&amp;C1989</f>
        <v/>
      </c>
    </row>
    <row r="1990" spans="1:28" s="83" customFormat="1" ht="20.25" customHeight="1">
      <c r="A1990" s="206"/>
      <c r="B1990" s="198" t="s">
        <v>236</v>
      </c>
      <c r="C1990" s="199" t="s">
        <v>236</v>
      </c>
      <c r="D1990" s="200"/>
      <c r="E1990" s="198" t="s">
        <v>236</v>
      </c>
      <c r="F1990" s="198" t="s">
        <v>236</v>
      </c>
      <c r="G1990" s="198" t="s">
        <v>236</v>
      </c>
      <c r="H1990" s="201" t="s">
        <v>236</v>
      </c>
      <c r="I1990" s="202" t="s">
        <v>236</v>
      </c>
      <c r="J1990" s="202" t="s">
        <v>236</v>
      </c>
      <c r="K1990" s="203"/>
      <c r="L1990" s="203"/>
      <c r="M1990" s="203"/>
      <c r="N1990" s="203"/>
      <c r="O1990" s="203"/>
      <c r="P1990" s="204"/>
      <c r="Q1990" s="205"/>
      <c r="R1990" s="198" t="s">
        <v>236</v>
      </c>
      <c r="S1990" s="206" t="str">
        <f t="shared" ca="1" si="93"/>
        <v/>
      </c>
      <c r="T1990" s="206" t="str">
        <f ca="1">IF(B1990="","",IF(ISERROR(MATCH($J1990,[3]SorP!$B$1:$B$6230,0)),"",INDIRECT("'SorP'!$A$"&amp;MATCH($J1990,[3]SorP!$B$1:$B$6230,0))))</f>
        <v/>
      </c>
      <c r="U1990" s="207"/>
      <c r="V1990" s="208" t="e">
        <f>IF(C1990="",NA(),IF(OR(C1990="Smelter not listed",C1990="Smelter not yet identified"),MATCH($B1990&amp;$D1990,'[3]Smelter Look-up'!$J:$J,0),MATCH($B1990&amp;$C1990,'[3]Smelter Look-up'!$J:$J,0)))</f>
        <v>#N/A</v>
      </c>
      <c r="X1990" s="83">
        <f t="shared" si="94"/>
        <v>0</v>
      </c>
      <c r="AB1990" s="84" t="str">
        <f t="shared" si="95"/>
        <v/>
      </c>
    </row>
    <row r="1991" spans="1:28" s="83" customFormat="1" ht="20.25" customHeight="1">
      <c r="A1991" s="206"/>
      <c r="B1991" s="198" t="s">
        <v>236</v>
      </c>
      <c r="C1991" s="199" t="s">
        <v>236</v>
      </c>
      <c r="D1991" s="200"/>
      <c r="E1991" s="198" t="s">
        <v>236</v>
      </c>
      <c r="F1991" s="198" t="s">
        <v>236</v>
      </c>
      <c r="G1991" s="198" t="s">
        <v>236</v>
      </c>
      <c r="H1991" s="201" t="s">
        <v>236</v>
      </c>
      <c r="I1991" s="202" t="s">
        <v>236</v>
      </c>
      <c r="J1991" s="202" t="s">
        <v>236</v>
      </c>
      <c r="K1991" s="203"/>
      <c r="L1991" s="203"/>
      <c r="M1991" s="203"/>
      <c r="N1991" s="203"/>
      <c r="O1991" s="203"/>
      <c r="P1991" s="204"/>
      <c r="Q1991" s="205"/>
      <c r="R1991" s="198" t="s">
        <v>236</v>
      </c>
      <c r="S1991" s="206" t="str">
        <f t="shared" ca="1" si="93"/>
        <v/>
      </c>
      <c r="T1991" s="206" t="str">
        <f ca="1">IF(B1991="","",IF(ISERROR(MATCH($J1991,[3]SorP!$B$1:$B$6230,0)),"",INDIRECT("'SorP'!$A$"&amp;MATCH($J1991,[3]SorP!$B$1:$B$6230,0))))</f>
        <v/>
      </c>
      <c r="U1991" s="207"/>
      <c r="V1991" s="208" t="e">
        <f>IF(C1991="",NA(),IF(OR(C1991="Smelter not listed",C1991="Smelter not yet identified"),MATCH($B1991&amp;$D1991,'[3]Smelter Look-up'!$J:$J,0),MATCH($B1991&amp;$C1991,'[3]Smelter Look-up'!$J:$J,0)))</f>
        <v>#N/A</v>
      </c>
      <c r="X1991" s="83">
        <f t="shared" si="94"/>
        <v>0</v>
      </c>
      <c r="AB1991" s="84" t="str">
        <f t="shared" si="95"/>
        <v/>
      </c>
    </row>
    <row r="1992" spans="1:28" s="83" customFormat="1" ht="20.25" customHeight="1">
      <c r="A1992" s="206"/>
      <c r="B1992" s="198" t="s">
        <v>236</v>
      </c>
      <c r="C1992" s="199" t="s">
        <v>236</v>
      </c>
      <c r="D1992" s="200"/>
      <c r="E1992" s="198" t="s">
        <v>236</v>
      </c>
      <c r="F1992" s="198" t="s">
        <v>236</v>
      </c>
      <c r="G1992" s="198" t="s">
        <v>236</v>
      </c>
      <c r="H1992" s="201" t="s">
        <v>236</v>
      </c>
      <c r="I1992" s="202" t="s">
        <v>236</v>
      </c>
      <c r="J1992" s="202" t="s">
        <v>236</v>
      </c>
      <c r="K1992" s="203"/>
      <c r="L1992" s="203"/>
      <c r="M1992" s="203"/>
      <c r="N1992" s="203"/>
      <c r="O1992" s="203"/>
      <c r="P1992" s="204"/>
      <c r="Q1992" s="205"/>
      <c r="R1992" s="198" t="s">
        <v>236</v>
      </c>
      <c r="S1992" s="206" t="str">
        <f t="shared" ca="1" si="93"/>
        <v/>
      </c>
      <c r="T1992" s="206" t="str">
        <f ca="1">IF(B1992="","",IF(ISERROR(MATCH($J1992,[3]SorP!$B$1:$B$6230,0)),"",INDIRECT("'SorP'!$A$"&amp;MATCH($J1992,[3]SorP!$B$1:$B$6230,0))))</f>
        <v/>
      </c>
      <c r="U1992" s="207"/>
      <c r="V1992" s="208" t="e">
        <f>IF(C1992="",NA(),IF(OR(C1992="Smelter not listed",C1992="Smelter not yet identified"),MATCH($B1992&amp;$D1992,'[3]Smelter Look-up'!$J:$J,0),MATCH($B1992&amp;$C1992,'[3]Smelter Look-up'!$J:$J,0)))</f>
        <v>#N/A</v>
      </c>
      <c r="X1992" s="83">
        <f t="shared" si="94"/>
        <v>0</v>
      </c>
      <c r="AB1992" s="84" t="str">
        <f t="shared" si="95"/>
        <v/>
      </c>
    </row>
    <row r="1993" spans="1:28" s="83" customFormat="1" ht="20.25" customHeight="1">
      <c r="A1993" s="206"/>
      <c r="B1993" s="198" t="s">
        <v>236</v>
      </c>
      <c r="C1993" s="199" t="s">
        <v>236</v>
      </c>
      <c r="D1993" s="200"/>
      <c r="E1993" s="198" t="s">
        <v>236</v>
      </c>
      <c r="F1993" s="198" t="s">
        <v>236</v>
      </c>
      <c r="G1993" s="198" t="s">
        <v>236</v>
      </c>
      <c r="H1993" s="201" t="s">
        <v>236</v>
      </c>
      <c r="I1993" s="202" t="s">
        <v>236</v>
      </c>
      <c r="J1993" s="202" t="s">
        <v>236</v>
      </c>
      <c r="K1993" s="203"/>
      <c r="L1993" s="203"/>
      <c r="M1993" s="203"/>
      <c r="N1993" s="203"/>
      <c r="O1993" s="203"/>
      <c r="P1993" s="204"/>
      <c r="Q1993" s="205"/>
      <c r="R1993" s="198" t="s">
        <v>236</v>
      </c>
      <c r="S1993" s="206" t="str">
        <f t="shared" ca="1" si="93"/>
        <v/>
      </c>
      <c r="T1993" s="206" t="str">
        <f ca="1">IF(B1993="","",IF(ISERROR(MATCH($J1993,[3]SorP!$B$1:$B$6230,0)),"",INDIRECT("'SorP'!$A$"&amp;MATCH($J1993,[3]SorP!$B$1:$B$6230,0))))</f>
        <v/>
      </c>
      <c r="U1993" s="207"/>
      <c r="V1993" s="208" t="e">
        <f>IF(C1993="",NA(),IF(OR(C1993="Smelter not listed",C1993="Smelter not yet identified"),MATCH($B1993&amp;$D1993,'[3]Smelter Look-up'!$J:$J,0),MATCH($B1993&amp;$C1993,'[3]Smelter Look-up'!$J:$J,0)))</f>
        <v>#N/A</v>
      </c>
      <c r="X1993" s="83">
        <f t="shared" si="94"/>
        <v>0</v>
      </c>
      <c r="AB1993" s="84" t="str">
        <f t="shared" si="95"/>
        <v/>
      </c>
    </row>
    <row r="1994" spans="1:28" s="83" customFormat="1" ht="20.25" customHeight="1">
      <c r="A1994" s="206"/>
      <c r="B1994" s="198" t="s">
        <v>236</v>
      </c>
      <c r="C1994" s="199" t="s">
        <v>236</v>
      </c>
      <c r="D1994" s="200"/>
      <c r="E1994" s="198" t="s">
        <v>236</v>
      </c>
      <c r="F1994" s="198" t="s">
        <v>236</v>
      </c>
      <c r="G1994" s="198" t="s">
        <v>236</v>
      </c>
      <c r="H1994" s="201" t="s">
        <v>236</v>
      </c>
      <c r="I1994" s="202" t="s">
        <v>236</v>
      </c>
      <c r="J1994" s="202" t="s">
        <v>236</v>
      </c>
      <c r="K1994" s="203"/>
      <c r="L1994" s="203"/>
      <c r="M1994" s="203"/>
      <c r="N1994" s="203"/>
      <c r="O1994" s="203"/>
      <c r="P1994" s="204"/>
      <c r="Q1994" s="205"/>
      <c r="R1994" s="198" t="s">
        <v>236</v>
      </c>
      <c r="S1994" s="206" t="str">
        <f t="shared" ca="1" si="93"/>
        <v/>
      </c>
      <c r="T1994" s="206" t="str">
        <f ca="1">IF(B1994="","",IF(ISERROR(MATCH($J1994,[3]SorP!$B$1:$B$6230,0)),"",INDIRECT("'SorP'!$A$"&amp;MATCH($J1994,[3]SorP!$B$1:$B$6230,0))))</f>
        <v/>
      </c>
      <c r="U1994" s="207"/>
      <c r="V1994" s="208" t="e">
        <f>IF(C1994="",NA(),IF(OR(C1994="Smelter not listed",C1994="Smelter not yet identified"),MATCH($B1994&amp;$D1994,'[3]Smelter Look-up'!$J:$J,0),MATCH($B1994&amp;$C1994,'[3]Smelter Look-up'!$J:$J,0)))</f>
        <v>#N/A</v>
      </c>
      <c r="X1994" s="83">
        <f t="shared" si="94"/>
        <v>0</v>
      </c>
      <c r="AB1994" s="84" t="str">
        <f t="shared" si="95"/>
        <v/>
      </c>
    </row>
    <row r="1995" spans="1:28" s="83" customFormat="1" ht="20.25" customHeight="1">
      <c r="A1995" s="206"/>
      <c r="B1995" s="198" t="s">
        <v>236</v>
      </c>
      <c r="C1995" s="199" t="s">
        <v>236</v>
      </c>
      <c r="D1995" s="200"/>
      <c r="E1995" s="198" t="s">
        <v>236</v>
      </c>
      <c r="F1995" s="198" t="s">
        <v>236</v>
      </c>
      <c r="G1995" s="198" t="s">
        <v>236</v>
      </c>
      <c r="H1995" s="201" t="s">
        <v>236</v>
      </c>
      <c r="I1995" s="202" t="s">
        <v>236</v>
      </c>
      <c r="J1995" s="202" t="s">
        <v>236</v>
      </c>
      <c r="K1995" s="203"/>
      <c r="L1995" s="203"/>
      <c r="M1995" s="203"/>
      <c r="N1995" s="203"/>
      <c r="O1995" s="203"/>
      <c r="P1995" s="204"/>
      <c r="Q1995" s="205"/>
      <c r="R1995" s="198" t="s">
        <v>236</v>
      </c>
      <c r="S1995" s="206" t="str">
        <f t="shared" ca="1" si="93"/>
        <v/>
      </c>
      <c r="T1995" s="206" t="str">
        <f ca="1">IF(B1995="","",IF(ISERROR(MATCH($J1995,[3]SorP!$B$1:$B$6230,0)),"",INDIRECT("'SorP'!$A$"&amp;MATCH($J1995,[3]SorP!$B$1:$B$6230,0))))</f>
        <v/>
      </c>
      <c r="U1995" s="207"/>
      <c r="V1995" s="208" t="e">
        <f>IF(C1995="",NA(),IF(OR(C1995="Smelter not listed",C1995="Smelter not yet identified"),MATCH($B1995&amp;$D1995,'[3]Smelter Look-up'!$J:$J,0),MATCH($B1995&amp;$C1995,'[3]Smelter Look-up'!$J:$J,0)))</f>
        <v>#N/A</v>
      </c>
      <c r="X1995" s="83">
        <f t="shared" si="94"/>
        <v>0</v>
      </c>
      <c r="AB1995" s="84" t="str">
        <f t="shared" si="95"/>
        <v/>
      </c>
    </row>
    <row r="1996" spans="1:28" s="83" customFormat="1" ht="20.25" customHeight="1">
      <c r="A1996" s="206"/>
      <c r="B1996" s="198" t="s">
        <v>236</v>
      </c>
      <c r="C1996" s="199" t="s">
        <v>236</v>
      </c>
      <c r="D1996" s="200"/>
      <c r="E1996" s="198" t="s">
        <v>236</v>
      </c>
      <c r="F1996" s="198" t="s">
        <v>236</v>
      </c>
      <c r="G1996" s="198" t="s">
        <v>236</v>
      </c>
      <c r="H1996" s="201" t="s">
        <v>236</v>
      </c>
      <c r="I1996" s="202" t="s">
        <v>236</v>
      </c>
      <c r="J1996" s="202" t="s">
        <v>236</v>
      </c>
      <c r="K1996" s="203"/>
      <c r="L1996" s="203"/>
      <c r="M1996" s="203"/>
      <c r="N1996" s="203"/>
      <c r="O1996" s="203"/>
      <c r="P1996" s="204"/>
      <c r="Q1996" s="205"/>
      <c r="R1996" s="198" t="s">
        <v>236</v>
      </c>
      <c r="S1996" s="206" t="str">
        <f t="shared" ca="1" si="93"/>
        <v/>
      </c>
      <c r="T1996" s="206" t="str">
        <f ca="1">IF(B1996="","",IF(ISERROR(MATCH($J1996,[3]SorP!$B$1:$B$6230,0)),"",INDIRECT("'SorP'!$A$"&amp;MATCH($J1996,[3]SorP!$B$1:$B$6230,0))))</f>
        <v/>
      </c>
      <c r="U1996" s="207"/>
      <c r="V1996" s="208" t="e">
        <f>IF(C1996="",NA(),IF(OR(C1996="Smelter not listed",C1996="Smelter not yet identified"),MATCH($B1996&amp;$D1996,'[3]Smelter Look-up'!$J:$J,0),MATCH($B1996&amp;$C1996,'[3]Smelter Look-up'!$J:$J,0)))</f>
        <v>#N/A</v>
      </c>
      <c r="X1996" s="83">
        <f t="shared" si="94"/>
        <v>0</v>
      </c>
      <c r="AB1996" s="84" t="str">
        <f t="shared" si="95"/>
        <v/>
      </c>
    </row>
    <row r="1997" spans="1:28" s="83" customFormat="1" ht="20.25" customHeight="1">
      <c r="A1997" s="206"/>
      <c r="B1997" s="198" t="s">
        <v>236</v>
      </c>
      <c r="C1997" s="199" t="s">
        <v>236</v>
      </c>
      <c r="D1997" s="200"/>
      <c r="E1997" s="198" t="s">
        <v>236</v>
      </c>
      <c r="F1997" s="198" t="s">
        <v>236</v>
      </c>
      <c r="G1997" s="198" t="s">
        <v>236</v>
      </c>
      <c r="H1997" s="201" t="s">
        <v>236</v>
      </c>
      <c r="I1997" s="202" t="s">
        <v>236</v>
      </c>
      <c r="J1997" s="202" t="s">
        <v>236</v>
      </c>
      <c r="K1997" s="203"/>
      <c r="L1997" s="203"/>
      <c r="M1997" s="203"/>
      <c r="N1997" s="203"/>
      <c r="O1997" s="203"/>
      <c r="P1997" s="204"/>
      <c r="Q1997" s="205"/>
      <c r="R1997" s="198" t="s">
        <v>236</v>
      </c>
      <c r="S1997" s="206" t="str">
        <f t="shared" ca="1" si="93"/>
        <v/>
      </c>
      <c r="T1997" s="206" t="str">
        <f ca="1">IF(B1997="","",IF(ISERROR(MATCH($J1997,[3]SorP!$B$1:$B$6230,0)),"",INDIRECT("'SorP'!$A$"&amp;MATCH($J1997,[3]SorP!$B$1:$B$6230,0))))</f>
        <v/>
      </c>
      <c r="U1997" s="207"/>
      <c r="V1997" s="208" t="e">
        <f>IF(C1997="",NA(),IF(OR(C1997="Smelter not listed",C1997="Smelter not yet identified"),MATCH($B1997&amp;$D1997,'[3]Smelter Look-up'!$J:$J,0),MATCH($B1997&amp;$C1997,'[3]Smelter Look-up'!$J:$J,0)))</f>
        <v>#N/A</v>
      </c>
      <c r="X1997" s="83">
        <f t="shared" si="94"/>
        <v>0</v>
      </c>
      <c r="AB1997" s="84" t="str">
        <f t="shared" si="95"/>
        <v/>
      </c>
    </row>
    <row r="1998" spans="1:28" s="83" customFormat="1" ht="20.25" customHeight="1">
      <c r="A1998" s="206"/>
      <c r="B1998" s="198" t="s">
        <v>236</v>
      </c>
      <c r="C1998" s="199" t="s">
        <v>236</v>
      </c>
      <c r="D1998" s="200"/>
      <c r="E1998" s="198" t="s">
        <v>236</v>
      </c>
      <c r="F1998" s="198" t="s">
        <v>236</v>
      </c>
      <c r="G1998" s="198" t="s">
        <v>236</v>
      </c>
      <c r="H1998" s="201" t="s">
        <v>236</v>
      </c>
      <c r="I1998" s="202" t="s">
        <v>236</v>
      </c>
      <c r="J1998" s="202" t="s">
        <v>236</v>
      </c>
      <c r="K1998" s="203"/>
      <c r="L1998" s="203"/>
      <c r="M1998" s="203"/>
      <c r="N1998" s="203"/>
      <c r="O1998" s="203"/>
      <c r="P1998" s="204"/>
      <c r="Q1998" s="205"/>
      <c r="R1998" s="198" t="s">
        <v>236</v>
      </c>
      <c r="S1998" s="206" t="str">
        <f t="shared" ca="1" si="93"/>
        <v/>
      </c>
      <c r="T1998" s="206" t="str">
        <f ca="1">IF(B1998="","",IF(ISERROR(MATCH($J1998,[3]SorP!$B$1:$B$6230,0)),"",INDIRECT("'SorP'!$A$"&amp;MATCH($J1998,[3]SorP!$B$1:$B$6230,0))))</f>
        <v/>
      </c>
      <c r="U1998" s="207"/>
      <c r="V1998" s="208" t="e">
        <f>IF(C1998="",NA(),IF(OR(C1998="Smelter not listed",C1998="Smelter not yet identified"),MATCH($B1998&amp;$D1998,'[3]Smelter Look-up'!$J:$J,0),MATCH($B1998&amp;$C1998,'[3]Smelter Look-up'!$J:$J,0)))</f>
        <v>#N/A</v>
      </c>
      <c r="X1998" s="83">
        <f t="shared" si="94"/>
        <v>0</v>
      </c>
      <c r="AB1998" s="84" t="str">
        <f t="shared" si="95"/>
        <v/>
      </c>
    </row>
    <row r="1999" spans="1:28" s="83" customFormat="1" ht="20.25" customHeight="1">
      <c r="A1999" s="206"/>
      <c r="B1999" s="198" t="s">
        <v>236</v>
      </c>
      <c r="C1999" s="199" t="s">
        <v>236</v>
      </c>
      <c r="D1999" s="200"/>
      <c r="E1999" s="198" t="s">
        <v>236</v>
      </c>
      <c r="F1999" s="198" t="s">
        <v>236</v>
      </c>
      <c r="G1999" s="198" t="s">
        <v>236</v>
      </c>
      <c r="H1999" s="201" t="s">
        <v>236</v>
      </c>
      <c r="I1999" s="202" t="s">
        <v>236</v>
      </c>
      <c r="J1999" s="202" t="s">
        <v>236</v>
      </c>
      <c r="K1999" s="203"/>
      <c r="L1999" s="203"/>
      <c r="M1999" s="203"/>
      <c r="N1999" s="203"/>
      <c r="O1999" s="203"/>
      <c r="P1999" s="204"/>
      <c r="Q1999" s="205"/>
      <c r="R1999" s="198" t="s">
        <v>236</v>
      </c>
      <c r="S1999" s="206" t="str">
        <f t="shared" ca="1" si="93"/>
        <v/>
      </c>
      <c r="T1999" s="206" t="str">
        <f ca="1">IF(B1999="","",IF(ISERROR(MATCH($J1999,[3]SorP!$B$1:$B$6230,0)),"",INDIRECT("'SorP'!$A$"&amp;MATCH($J1999,[3]SorP!$B$1:$B$6230,0))))</f>
        <v/>
      </c>
      <c r="U1999" s="207"/>
      <c r="V1999" s="208" t="e">
        <f>IF(C1999="",NA(),IF(OR(C1999="Smelter not listed",C1999="Smelter not yet identified"),MATCH($B1999&amp;$D1999,'[3]Smelter Look-up'!$J:$J,0),MATCH($B1999&amp;$C1999,'[3]Smelter Look-up'!$J:$J,0)))</f>
        <v>#N/A</v>
      </c>
      <c r="X1999" s="83">
        <f t="shared" si="94"/>
        <v>0</v>
      </c>
      <c r="AB1999" s="84" t="str">
        <f t="shared" si="95"/>
        <v/>
      </c>
    </row>
    <row r="2000" spans="1:28" s="83" customFormat="1" ht="20.25" customHeight="1">
      <c r="A2000" s="206"/>
      <c r="B2000" s="198" t="s">
        <v>236</v>
      </c>
      <c r="C2000" s="199" t="s">
        <v>236</v>
      </c>
      <c r="D2000" s="200"/>
      <c r="E2000" s="198" t="s">
        <v>236</v>
      </c>
      <c r="F2000" s="198" t="s">
        <v>236</v>
      </c>
      <c r="G2000" s="198" t="s">
        <v>236</v>
      </c>
      <c r="H2000" s="201" t="s">
        <v>236</v>
      </c>
      <c r="I2000" s="202" t="s">
        <v>236</v>
      </c>
      <c r="J2000" s="202" t="s">
        <v>236</v>
      </c>
      <c r="K2000" s="203"/>
      <c r="L2000" s="203"/>
      <c r="M2000" s="203"/>
      <c r="N2000" s="203"/>
      <c r="O2000" s="203"/>
      <c r="P2000" s="204"/>
      <c r="Q2000" s="205"/>
      <c r="R2000" s="198" t="s">
        <v>236</v>
      </c>
      <c r="S2000" s="206" t="str">
        <f t="shared" ca="1" si="93"/>
        <v/>
      </c>
      <c r="T2000" s="206" t="str">
        <f ca="1">IF(B2000="","",IF(ISERROR(MATCH($J2000,[3]SorP!$B$1:$B$6230,0)),"",INDIRECT("'SorP'!$A$"&amp;MATCH($J2000,[3]SorP!$B$1:$B$6230,0))))</f>
        <v/>
      </c>
      <c r="U2000" s="207"/>
      <c r="V2000" s="208" t="e">
        <f>IF(C2000="",NA(),IF(OR(C2000="Smelter not listed",C2000="Smelter not yet identified"),MATCH($B2000&amp;$D2000,'[3]Smelter Look-up'!$J:$J,0),MATCH($B2000&amp;$C2000,'[3]Smelter Look-up'!$J:$J,0)))</f>
        <v>#N/A</v>
      </c>
      <c r="X2000" s="83">
        <f t="shared" si="94"/>
        <v>0</v>
      </c>
      <c r="AB2000" s="84" t="str">
        <f t="shared" si="95"/>
        <v/>
      </c>
    </row>
    <row r="2001" spans="1:28" s="83" customFormat="1" ht="20.25" customHeight="1">
      <c r="A2001" s="206"/>
      <c r="B2001" s="198" t="s">
        <v>236</v>
      </c>
      <c r="C2001" s="199" t="s">
        <v>236</v>
      </c>
      <c r="D2001" s="200"/>
      <c r="E2001" s="198" t="s">
        <v>236</v>
      </c>
      <c r="F2001" s="198" t="s">
        <v>236</v>
      </c>
      <c r="G2001" s="198" t="s">
        <v>236</v>
      </c>
      <c r="H2001" s="201" t="s">
        <v>236</v>
      </c>
      <c r="I2001" s="202" t="s">
        <v>236</v>
      </c>
      <c r="J2001" s="202" t="s">
        <v>236</v>
      </c>
      <c r="K2001" s="203"/>
      <c r="L2001" s="203"/>
      <c r="M2001" s="203"/>
      <c r="N2001" s="203"/>
      <c r="O2001" s="203"/>
      <c r="P2001" s="204"/>
      <c r="Q2001" s="205"/>
      <c r="R2001" s="198" t="s">
        <v>236</v>
      </c>
      <c r="S2001" s="206" t="str">
        <f t="shared" ca="1" si="93"/>
        <v/>
      </c>
      <c r="T2001" s="206" t="str">
        <f ca="1">IF(B2001="","",IF(ISERROR(MATCH($J2001,[3]SorP!$B$1:$B$6230,0)),"",INDIRECT("'SorP'!$A$"&amp;MATCH($J2001,[3]SorP!$B$1:$B$6230,0))))</f>
        <v/>
      </c>
      <c r="U2001" s="207"/>
      <c r="V2001" s="208" t="e">
        <f>IF(C2001="",NA(),IF(OR(C2001="Smelter not listed",C2001="Smelter not yet identified"),MATCH($B2001&amp;$D2001,'[3]Smelter Look-up'!$J:$J,0),MATCH($B2001&amp;$C2001,'[3]Smelter Look-up'!$J:$J,0)))</f>
        <v>#N/A</v>
      </c>
      <c r="X2001" s="83">
        <f t="shared" si="94"/>
        <v>0</v>
      </c>
      <c r="AB2001" s="84" t="str">
        <f t="shared" si="95"/>
        <v/>
      </c>
    </row>
    <row r="2002" spans="1:28" s="83" customFormat="1" ht="20.25" customHeight="1">
      <c r="A2002" s="206"/>
      <c r="B2002" s="198" t="s">
        <v>236</v>
      </c>
      <c r="C2002" s="199" t="s">
        <v>236</v>
      </c>
      <c r="D2002" s="200"/>
      <c r="E2002" s="198" t="s">
        <v>236</v>
      </c>
      <c r="F2002" s="198" t="s">
        <v>236</v>
      </c>
      <c r="G2002" s="198" t="s">
        <v>236</v>
      </c>
      <c r="H2002" s="201" t="s">
        <v>236</v>
      </c>
      <c r="I2002" s="202" t="s">
        <v>236</v>
      </c>
      <c r="J2002" s="202" t="s">
        <v>236</v>
      </c>
      <c r="K2002" s="203"/>
      <c r="L2002" s="203"/>
      <c r="M2002" s="203"/>
      <c r="N2002" s="203"/>
      <c r="O2002" s="203"/>
      <c r="P2002" s="204"/>
      <c r="Q2002" s="205"/>
      <c r="R2002" s="198" t="s">
        <v>236</v>
      </c>
      <c r="S2002" s="206" t="str">
        <f t="shared" ca="1" si="93"/>
        <v/>
      </c>
      <c r="T2002" s="206" t="str">
        <f ca="1">IF(B2002="","",IF(ISERROR(MATCH($J2002,[3]SorP!$B$1:$B$6230,0)),"",INDIRECT("'SorP'!$A$"&amp;MATCH($J2002,[3]SorP!$B$1:$B$6230,0))))</f>
        <v/>
      </c>
      <c r="U2002" s="207"/>
      <c r="V2002" s="208" t="e">
        <f>IF(C2002="",NA(),IF(OR(C2002="Smelter not listed",C2002="Smelter not yet identified"),MATCH($B2002&amp;$D2002,'[3]Smelter Look-up'!$J:$J,0),MATCH($B2002&amp;$C2002,'[3]Smelter Look-up'!$J:$J,0)))</f>
        <v>#N/A</v>
      </c>
      <c r="X2002" s="83">
        <f t="shared" si="94"/>
        <v>0</v>
      </c>
      <c r="AB2002" s="84" t="str">
        <f t="shared" si="95"/>
        <v/>
      </c>
    </row>
    <row r="2003" spans="1:28" s="83" customFormat="1" ht="20.25" customHeight="1">
      <c r="A2003" s="206"/>
      <c r="B2003" s="198" t="s">
        <v>236</v>
      </c>
      <c r="C2003" s="199" t="s">
        <v>236</v>
      </c>
      <c r="D2003" s="200"/>
      <c r="E2003" s="198" t="s">
        <v>236</v>
      </c>
      <c r="F2003" s="198" t="s">
        <v>236</v>
      </c>
      <c r="G2003" s="198" t="s">
        <v>236</v>
      </c>
      <c r="H2003" s="201" t="s">
        <v>236</v>
      </c>
      <c r="I2003" s="202" t="s">
        <v>236</v>
      </c>
      <c r="J2003" s="202" t="s">
        <v>236</v>
      </c>
      <c r="K2003" s="203"/>
      <c r="L2003" s="203"/>
      <c r="M2003" s="203"/>
      <c r="N2003" s="203"/>
      <c r="O2003" s="203"/>
      <c r="P2003" s="204"/>
      <c r="Q2003" s="205"/>
      <c r="R2003" s="198" t="s">
        <v>236</v>
      </c>
      <c r="S2003" s="206" t="str">
        <f t="shared" ca="1" si="93"/>
        <v/>
      </c>
      <c r="T2003" s="206" t="str">
        <f ca="1">IF(B2003="","",IF(ISERROR(MATCH($J2003,[3]SorP!$B$1:$B$6230,0)),"",INDIRECT("'SorP'!$A$"&amp;MATCH($J2003,[3]SorP!$B$1:$B$6230,0))))</f>
        <v/>
      </c>
      <c r="U2003" s="207"/>
      <c r="V2003" s="208" t="e">
        <f>IF(C2003="",NA(),IF(OR(C2003="Smelter not listed",C2003="Smelter not yet identified"),MATCH($B2003&amp;$D2003,'[3]Smelter Look-up'!$J:$J,0),MATCH($B2003&amp;$C2003,'[3]Smelter Look-up'!$J:$J,0)))</f>
        <v>#N/A</v>
      </c>
      <c r="X2003" s="83">
        <f t="shared" si="94"/>
        <v>0</v>
      </c>
      <c r="AB2003" s="84" t="str">
        <f t="shared" si="95"/>
        <v/>
      </c>
    </row>
    <row r="2004" spans="1:28" s="83" customFormat="1" ht="20.25" customHeight="1">
      <c r="A2004" s="206"/>
      <c r="B2004" s="198" t="s">
        <v>236</v>
      </c>
      <c r="C2004" s="199" t="s">
        <v>236</v>
      </c>
      <c r="D2004" s="200"/>
      <c r="E2004" s="198" t="s">
        <v>236</v>
      </c>
      <c r="F2004" s="198" t="s">
        <v>236</v>
      </c>
      <c r="G2004" s="198" t="s">
        <v>236</v>
      </c>
      <c r="H2004" s="201" t="s">
        <v>236</v>
      </c>
      <c r="I2004" s="202" t="s">
        <v>236</v>
      </c>
      <c r="J2004" s="202" t="s">
        <v>236</v>
      </c>
      <c r="K2004" s="203"/>
      <c r="L2004" s="203"/>
      <c r="M2004" s="203"/>
      <c r="N2004" s="203"/>
      <c r="O2004" s="203"/>
      <c r="P2004" s="204"/>
      <c r="Q2004" s="205"/>
      <c r="R2004" s="198" t="s">
        <v>236</v>
      </c>
      <c r="S2004" s="206" t="str">
        <f t="shared" ca="1" si="93"/>
        <v/>
      </c>
      <c r="T2004" s="206" t="str">
        <f ca="1">IF(B2004="","",IF(ISERROR(MATCH($J2004,[3]SorP!$B$1:$B$6230,0)),"",INDIRECT("'SorP'!$A$"&amp;MATCH($J2004,[3]SorP!$B$1:$B$6230,0))))</f>
        <v/>
      </c>
      <c r="U2004" s="207"/>
      <c r="V2004" s="208" t="e">
        <f>IF(C2004="",NA(),IF(OR(C2004="Smelter not listed",C2004="Smelter not yet identified"),MATCH($B2004&amp;$D2004,'[3]Smelter Look-up'!$J:$J,0),MATCH($B2004&amp;$C2004,'[3]Smelter Look-up'!$J:$J,0)))</f>
        <v>#N/A</v>
      </c>
      <c r="X2004" s="83">
        <f t="shared" si="94"/>
        <v>0</v>
      </c>
      <c r="AB2004" s="84" t="str">
        <f t="shared" si="95"/>
        <v/>
      </c>
    </row>
    <row r="2005" spans="1:28" s="83" customFormat="1" ht="20.25" customHeight="1">
      <c r="A2005" s="206"/>
      <c r="B2005" s="198" t="s">
        <v>236</v>
      </c>
      <c r="C2005" s="199" t="s">
        <v>236</v>
      </c>
      <c r="D2005" s="200"/>
      <c r="E2005" s="198" t="s">
        <v>236</v>
      </c>
      <c r="F2005" s="198" t="s">
        <v>236</v>
      </c>
      <c r="G2005" s="198" t="s">
        <v>236</v>
      </c>
      <c r="H2005" s="201" t="s">
        <v>236</v>
      </c>
      <c r="I2005" s="202" t="s">
        <v>236</v>
      </c>
      <c r="J2005" s="202" t="s">
        <v>236</v>
      </c>
      <c r="K2005" s="203"/>
      <c r="L2005" s="203"/>
      <c r="M2005" s="203"/>
      <c r="N2005" s="203"/>
      <c r="O2005" s="203"/>
      <c r="P2005" s="204"/>
      <c r="Q2005" s="205"/>
      <c r="R2005" s="198" t="s">
        <v>236</v>
      </c>
      <c r="S2005" s="206" t="str">
        <f t="shared" ca="1" si="93"/>
        <v/>
      </c>
      <c r="T2005" s="206" t="str">
        <f ca="1">IF(B2005="","",IF(ISERROR(MATCH($J2005,[3]SorP!$B$1:$B$6230,0)),"",INDIRECT("'SorP'!$A$"&amp;MATCH($J2005,[3]SorP!$B$1:$B$6230,0))))</f>
        <v/>
      </c>
      <c r="U2005" s="207"/>
      <c r="V2005" s="208" t="e">
        <f>IF(C2005="",NA(),IF(OR(C2005="Smelter not listed",C2005="Smelter not yet identified"),MATCH($B2005&amp;$D2005,'[3]Smelter Look-up'!$J:$J,0),MATCH($B2005&amp;$C2005,'[3]Smelter Look-up'!$J:$J,0)))</f>
        <v>#N/A</v>
      </c>
      <c r="X2005" s="83">
        <f t="shared" si="94"/>
        <v>0</v>
      </c>
      <c r="AB2005" s="84" t="str">
        <f t="shared" si="95"/>
        <v/>
      </c>
    </row>
    <row r="2006" spans="1:28" s="83" customFormat="1" ht="20.25" customHeight="1">
      <c r="A2006" s="206"/>
      <c r="B2006" s="198" t="s">
        <v>236</v>
      </c>
      <c r="C2006" s="199" t="s">
        <v>236</v>
      </c>
      <c r="D2006" s="200"/>
      <c r="E2006" s="198" t="s">
        <v>236</v>
      </c>
      <c r="F2006" s="198" t="s">
        <v>236</v>
      </c>
      <c r="G2006" s="198" t="s">
        <v>236</v>
      </c>
      <c r="H2006" s="201" t="s">
        <v>236</v>
      </c>
      <c r="I2006" s="202" t="s">
        <v>236</v>
      </c>
      <c r="J2006" s="202" t="s">
        <v>236</v>
      </c>
      <c r="K2006" s="203"/>
      <c r="L2006" s="203"/>
      <c r="M2006" s="203"/>
      <c r="N2006" s="203"/>
      <c r="O2006" s="203"/>
      <c r="P2006" s="204"/>
      <c r="Q2006" s="205"/>
      <c r="R2006" s="198" t="s">
        <v>236</v>
      </c>
      <c r="S2006" s="206" t="str">
        <f t="shared" ca="1" si="93"/>
        <v/>
      </c>
      <c r="T2006" s="206" t="str">
        <f ca="1">IF(B2006="","",IF(ISERROR(MATCH($J2006,[3]SorP!$B$1:$B$6230,0)),"",INDIRECT("'SorP'!$A$"&amp;MATCH($J2006,[3]SorP!$B$1:$B$6230,0))))</f>
        <v/>
      </c>
      <c r="U2006" s="207"/>
      <c r="V2006" s="208" t="e">
        <f>IF(C2006="",NA(),IF(OR(C2006="Smelter not listed",C2006="Smelter not yet identified"),MATCH($B2006&amp;$D2006,'[3]Smelter Look-up'!$J:$J,0),MATCH($B2006&amp;$C2006,'[3]Smelter Look-up'!$J:$J,0)))</f>
        <v>#N/A</v>
      </c>
      <c r="X2006" s="83">
        <f t="shared" si="94"/>
        <v>0</v>
      </c>
      <c r="AB2006" s="84" t="str">
        <f t="shared" si="95"/>
        <v/>
      </c>
    </row>
    <row r="2007" spans="1:28" s="83" customFormat="1" ht="20.25" customHeight="1">
      <c r="A2007" s="206"/>
      <c r="B2007" s="198" t="s">
        <v>236</v>
      </c>
      <c r="C2007" s="199" t="s">
        <v>236</v>
      </c>
      <c r="D2007" s="200"/>
      <c r="E2007" s="198" t="s">
        <v>236</v>
      </c>
      <c r="F2007" s="198" t="s">
        <v>236</v>
      </c>
      <c r="G2007" s="198" t="s">
        <v>236</v>
      </c>
      <c r="H2007" s="201" t="s">
        <v>236</v>
      </c>
      <c r="I2007" s="202" t="s">
        <v>236</v>
      </c>
      <c r="J2007" s="202" t="s">
        <v>236</v>
      </c>
      <c r="K2007" s="203"/>
      <c r="L2007" s="203"/>
      <c r="M2007" s="203"/>
      <c r="N2007" s="203"/>
      <c r="O2007" s="203"/>
      <c r="P2007" s="204"/>
      <c r="Q2007" s="205"/>
      <c r="R2007" s="198" t="s">
        <v>236</v>
      </c>
      <c r="S2007" s="206" t="str">
        <f t="shared" ca="1" si="93"/>
        <v/>
      </c>
      <c r="T2007" s="206" t="str">
        <f ca="1">IF(B2007="","",IF(ISERROR(MATCH($J2007,[3]SorP!$B$1:$B$6230,0)),"",INDIRECT("'SorP'!$A$"&amp;MATCH($J2007,[3]SorP!$B$1:$B$6230,0))))</f>
        <v/>
      </c>
      <c r="U2007" s="207"/>
      <c r="V2007" s="208" t="e">
        <f>IF(C2007="",NA(),IF(OR(C2007="Smelter not listed",C2007="Smelter not yet identified"),MATCH($B2007&amp;$D2007,'[3]Smelter Look-up'!$J:$J,0),MATCH($B2007&amp;$C2007,'[3]Smelter Look-up'!$J:$J,0)))</f>
        <v>#N/A</v>
      </c>
      <c r="X2007" s="83">
        <f t="shared" si="94"/>
        <v>0</v>
      </c>
      <c r="AB2007" s="84" t="str">
        <f t="shared" si="95"/>
        <v/>
      </c>
    </row>
    <row r="2008" spans="1:28" s="83" customFormat="1" ht="20.25" customHeight="1">
      <c r="A2008" s="206"/>
      <c r="B2008" s="198" t="s">
        <v>236</v>
      </c>
      <c r="C2008" s="199" t="s">
        <v>236</v>
      </c>
      <c r="D2008" s="200"/>
      <c r="E2008" s="198" t="s">
        <v>236</v>
      </c>
      <c r="F2008" s="198" t="s">
        <v>236</v>
      </c>
      <c r="G2008" s="198" t="s">
        <v>236</v>
      </c>
      <c r="H2008" s="201" t="s">
        <v>236</v>
      </c>
      <c r="I2008" s="202" t="s">
        <v>236</v>
      </c>
      <c r="J2008" s="202" t="s">
        <v>236</v>
      </c>
      <c r="K2008" s="203"/>
      <c r="L2008" s="203"/>
      <c r="M2008" s="203"/>
      <c r="N2008" s="203"/>
      <c r="O2008" s="203"/>
      <c r="P2008" s="204"/>
      <c r="Q2008" s="205"/>
      <c r="R2008" s="198" t="s">
        <v>236</v>
      </c>
      <c r="S2008" s="206" t="str">
        <f t="shared" ca="1" si="93"/>
        <v/>
      </c>
      <c r="T2008" s="206" t="str">
        <f ca="1">IF(B2008="","",IF(ISERROR(MATCH($J2008,[3]SorP!$B$1:$B$6230,0)),"",INDIRECT("'SorP'!$A$"&amp;MATCH($J2008,[3]SorP!$B$1:$B$6230,0))))</f>
        <v/>
      </c>
      <c r="U2008" s="207"/>
      <c r="V2008" s="208" t="e">
        <f>IF(C2008="",NA(),IF(OR(C2008="Smelter not listed",C2008="Smelter not yet identified"),MATCH($B2008&amp;$D2008,'[3]Smelter Look-up'!$J:$J,0),MATCH($B2008&amp;$C2008,'[3]Smelter Look-up'!$J:$J,0)))</f>
        <v>#N/A</v>
      </c>
      <c r="X2008" s="83">
        <f t="shared" si="94"/>
        <v>0</v>
      </c>
      <c r="AB2008" s="84" t="str">
        <f t="shared" si="95"/>
        <v/>
      </c>
    </row>
    <row r="2009" spans="1:28" s="83" customFormat="1" ht="20.25" customHeight="1">
      <c r="A2009" s="206"/>
      <c r="B2009" s="198" t="s">
        <v>236</v>
      </c>
      <c r="C2009" s="199" t="s">
        <v>236</v>
      </c>
      <c r="D2009" s="200"/>
      <c r="E2009" s="198" t="s">
        <v>236</v>
      </c>
      <c r="F2009" s="198" t="s">
        <v>236</v>
      </c>
      <c r="G2009" s="198" t="s">
        <v>236</v>
      </c>
      <c r="H2009" s="201" t="s">
        <v>236</v>
      </c>
      <c r="I2009" s="202" t="s">
        <v>236</v>
      </c>
      <c r="J2009" s="202" t="s">
        <v>236</v>
      </c>
      <c r="K2009" s="203"/>
      <c r="L2009" s="203"/>
      <c r="M2009" s="203"/>
      <c r="N2009" s="203"/>
      <c r="O2009" s="203"/>
      <c r="P2009" s="204"/>
      <c r="Q2009" s="205"/>
      <c r="R2009" s="198" t="s">
        <v>236</v>
      </c>
      <c r="S2009" s="206" t="str">
        <f t="shared" ca="1" si="93"/>
        <v/>
      </c>
      <c r="T2009" s="206" t="str">
        <f ca="1">IF(B2009="","",IF(ISERROR(MATCH($J2009,[3]SorP!$B$1:$B$6230,0)),"",INDIRECT("'SorP'!$A$"&amp;MATCH($J2009,[3]SorP!$B$1:$B$6230,0))))</f>
        <v/>
      </c>
      <c r="U2009" s="207"/>
      <c r="V2009" s="208" t="e">
        <f>IF(C2009="",NA(),IF(OR(C2009="Smelter not listed",C2009="Smelter not yet identified"),MATCH($B2009&amp;$D2009,'[3]Smelter Look-up'!$J:$J,0),MATCH($B2009&amp;$C2009,'[3]Smelter Look-up'!$J:$J,0)))</f>
        <v>#N/A</v>
      </c>
      <c r="X2009" s="83">
        <f t="shared" si="94"/>
        <v>0</v>
      </c>
      <c r="AB2009" s="84" t="str">
        <f t="shared" si="95"/>
        <v/>
      </c>
    </row>
    <row r="2010" spans="1:28" s="83" customFormat="1" ht="20.25" customHeight="1">
      <c r="A2010" s="206"/>
      <c r="B2010" s="198" t="s">
        <v>236</v>
      </c>
      <c r="C2010" s="199" t="s">
        <v>236</v>
      </c>
      <c r="D2010" s="200"/>
      <c r="E2010" s="198" t="s">
        <v>236</v>
      </c>
      <c r="F2010" s="198" t="s">
        <v>236</v>
      </c>
      <c r="G2010" s="198" t="s">
        <v>236</v>
      </c>
      <c r="H2010" s="201" t="s">
        <v>236</v>
      </c>
      <c r="I2010" s="202" t="s">
        <v>236</v>
      </c>
      <c r="J2010" s="202" t="s">
        <v>236</v>
      </c>
      <c r="K2010" s="203"/>
      <c r="L2010" s="203"/>
      <c r="M2010" s="203"/>
      <c r="N2010" s="203"/>
      <c r="O2010" s="203"/>
      <c r="P2010" s="204"/>
      <c r="Q2010" s="205"/>
      <c r="R2010" s="198" t="s">
        <v>236</v>
      </c>
      <c r="S2010" s="206" t="str">
        <f t="shared" ca="1" si="93"/>
        <v/>
      </c>
      <c r="T2010" s="206" t="str">
        <f ca="1">IF(B2010="","",IF(ISERROR(MATCH($J2010,[3]SorP!$B$1:$B$6230,0)),"",INDIRECT("'SorP'!$A$"&amp;MATCH($J2010,[3]SorP!$B$1:$B$6230,0))))</f>
        <v/>
      </c>
      <c r="U2010" s="207"/>
      <c r="V2010" s="208" t="e">
        <f>IF(C2010="",NA(),IF(OR(C2010="Smelter not listed",C2010="Smelter not yet identified"),MATCH($B2010&amp;$D2010,'[3]Smelter Look-up'!$J:$J,0),MATCH($B2010&amp;$C2010,'[3]Smelter Look-up'!$J:$J,0)))</f>
        <v>#N/A</v>
      </c>
      <c r="X2010" s="83">
        <f t="shared" si="94"/>
        <v>0</v>
      </c>
      <c r="AB2010" s="84" t="str">
        <f t="shared" si="95"/>
        <v/>
      </c>
    </row>
    <row r="2011" spans="1:28" s="83" customFormat="1" ht="20.25" customHeight="1">
      <c r="A2011" s="206"/>
      <c r="B2011" s="198" t="s">
        <v>236</v>
      </c>
      <c r="C2011" s="199" t="s">
        <v>236</v>
      </c>
      <c r="D2011" s="200"/>
      <c r="E2011" s="198" t="s">
        <v>236</v>
      </c>
      <c r="F2011" s="198" t="s">
        <v>236</v>
      </c>
      <c r="G2011" s="198" t="s">
        <v>236</v>
      </c>
      <c r="H2011" s="201" t="s">
        <v>236</v>
      </c>
      <c r="I2011" s="202" t="s">
        <v>236</v>
      </c>
      <c r="J2011" s="202" t="s">
        <v>236</v>
      </c>
      <c r="K2011" s="203"/>
      <c r="L2011" s="203"/>
      <c r="M2011" s="203"/>
      <c r="N2011" s="203"/>
      <c r="O2011" s="203"/>
      <c r="P2011" s="204"/>
      <c r="Q2011" s="205"/>
      <c r="R2011" s="198" t="s">
        <v>236</v>
      </c>
      <c r="S2011" s="206" t="str">
        <f t="shared" ca="1" si="93"/>
        <v/>
      </c>
      <c r="T2011" s="206" t="str">
        <f ca="1">IF(B2011="","",IF(ISERROR(MATCH($J2011,[3]SorP!$B$1:$B$6230,0)),"",INDIRECT("'SorP'!$A$"&amp;MATCH($J2011,[3]SorP!$B$1:$B$6230,0))))</f>
        <v/>
      </c>
      <c r="U2011" s="207"/>
      <c r="V2011" s="208" t="e">
        <f>IF(C2011="",NA(),IF(OR(C2011="Smelter not listed",C2011="Smelter not yet identified"),MATCH($B2011&amp;$D2011,'[3]Smelter Look-up'!$J:$J,0),MATCH($B2011&amp;$C2011,'[3]Smelter Look-up'!$J:$J,0)))</f>
        <v>#N/A</v>
      </c>
      <c r="X2011" s="83">
        <f t="shared" si="94"/>
        <v>0</v>
      </c>
      <c r="AB2011" s="84" t="str">
        <f t="shared" si="95"/>
        <v/>
      </c>
    </row>
    <row r="2012" spans="1:28" s="83" customFormat="1" ht="20.25" customHeight="1">
      <c r="A2012" s="206"/>
      <c r="B2012" s="198" t="s">
        <v>236</v>
      </c>
      <c r="C2012" s="199" t="s">
        <v>236</v>
      </c>
      <c r="D2012" s="200"/>
      <c r="E2012" s="198" t="s">
        <v>236</v>
      </c>
      <c r="F2012" s="198" t="s">
        <v>236</v>
      </c>
      <c r="G2012" s="198" t="s">
        <v>236</v>
      </c>
      <c r="H2012" s="201" t="s">
        <v>236</v>
      </c>
      <c r="I2012" s="202" t="s">
        <v>236</v>
      </c>
      <c r="J2012" s="202" t="s">
        <v>236</v>
      </c>
      <c r="K2012" s="203"/>
      <c r="L2012" s="203"/>
      <c r="M2012" s="203"/>
      <c r="N2012" s="203"/>
      <c r="O2012" s="203"/>
      <c r="P2012" s="204"/>
      <c r="Q2012" s="205"/>
      <c r="R2012" s="198" t="s">
        <v>236</v>
      </c>
      <c r="S2012" s="206" t="str">
        <f t="shared" ca="1" si="93"/>
        <v/>
      </c>
      <c r="T2012" s="206" t="str">
        <f ca="1">IF(B2012="","",IF(ISERROR(MATCH($J2012,[3]SorP!$B$1:$B$6230,0)),"",INDIRECT("'SorP'!$A$"&amp;MATCH($J2012,[3]SorP!$B$1:$B$6230,0))))</f>
        <v/>
      </c>
      <c r="U2012" s="207"/>
      <c r="V2012" s="208" t="e">
        <f>IF(C2012="",NA(),IF(OR(C2012="Smelter not listed",C2012="Smelter not yet identified"),MATCH($B2012&amp;$D2012,'[3]Smelter Look-up'!$J:$J,0),MATCH($B2012&amp;$C2012,'[3]Smelter Look-up'!$J:$J,0)))</f>
        <v>#N/A</v>
      </c>
      <c r="X2012" s="83">
        <f t="shared" si="94"/>
        <v>0</v>
      </c>
      <c r="AB2012" s="84" t="str">
        <f t="shared" si="95"/>
        <v/>
      </c>
    </row>
    <row r="2013" spans="1:28" s="83" customFormat="1" ht="20.25" customHeight="1">
      <c r="A2013" s="206"/>
      <c r="B2013" s="198" t="s">
        <v>236</v>
      </c>
      <c r="C2013" s="199" t="s">
        <v>236</v>
      </c>
      <c r="D2013" s="200"/>
      <c r="E2013" s="198" t="s">
        <v>236</v>
      </c>
      <c r="F2013" s="198" t="s">
        <v>236</v>
      </c>
      <c r="G2013" s="198" t="s">
        <v>236</v>
      </c>
      <c r="H2013" s="201" t="s">
        <v>236</v>
      </c>
      <c r="I2013" s="202" t="s">
        <v>236</v>
      </c>
      <c r="J2013" s="202" t="s">
        <v>236</v>
      </c>
      <c r="K2013" s="203"/>
      <c r="L2013" s="203"/>
      <c r="M2013" s="203"/>
      <c r="N2013" s="203"/>
      <c r="O2013" s="203"/>
      <c r="P2013" s="204"/>
      <c r="Q2013" s="205"/>
      <c r="R2013" s="198" t="s">
        <v>236</v>
      </c>
      <c r="S2013" s="206" t="str">
        <f t="shared" ca="1" si="93"/>
        <v/>
      </c>
      <c r="T2013" s="206" t="str">
        <f ca="1">IF(B2013="","",IF(ISERROR(MATCH($J2013,[3]SorP!$B$1:$B$6230,0)),"",INDIRECT("'SorP'!$A$"&amp;MATCH($J2013,[3]SorP!$B$1:$B$6230,0))))</f>
        <v/>
      </c>
      <c r="U2013" s="207"/>
      <c r="V2013" s="208" t="e">
        <f>IF(C2013="",NA(),IF(OR(C2013="Smelter not listed",C2013="Smelter not yet identified"),MATCH($B2013&amp;$D2013,'[3]Smelter Look-up'!$J:$J,0),MATCH($B2013&amp;$C2013,'[3]Smelter Look-up'!$J:$J,0)))</f>
        <v>#N/A</v>
      </c>
      <c r="X2013" s="83">
        <f t="shared" si="94"/>
        <v>0</v>
      </c>
      <c r="AB2013" s="84" t="str">
        <f t="shared" si="95"/>
        <v/>
      </c>
    </row>
    <row r="2014" spans="1:28" s="83" customFormat="1" ht="20.25" customHeight="1">
      <c r="A2014" s="206"/>
      <c r="B2014" s="198" t="s">
        <v>236</v>
      </c>
      <c r="C2014" s="199" t="s">
        <v>236</v>
      </c>
      <c r="D2014" s="200"/>
      <c r="E2014" s="198" t="s">
        <v>236</v>
      </c>
      <c r="F2014" s="198" t="s">
        <v>236</v>
      </c>
      <c r="G2014" s="198" t="s">
        <v>236</v>
      </c>
      <c r="H2014" s="201" t="s">
        <v>236</v>
      </c>
      <c r="I2014" s="202" t="s">
        <v>236</v>
      </c>
      <c r="J2014" s="202" t="s">
        <v>236</v>
      </c>
      <c r="K2014" s="203"/>
      <c r="L2014" s="203"/>
      <c r="M2014" s="203"/>
      <c r="N2014" s="203"/>
      <c r="O2014" s="203"/>
      <c r="P2014" s="204"/>
      <c r="Q2014" s="205"/>
      <c r="R2014" s="198" t="s">
        <v>236</v>
      </c>
      <c r="S2014" s="206" t="str">
        <f t="shared" ca="1" si="93"/>
        <v/>
      </c>
      <c r="T2014" s="206" t="str">
        <f ca="1">IF(B2014="","",IF(ISERROR(MATCH($J2014,[3]SorP!$B$1:$B$6230,0)),"",INDIRECT("'SorP'!$A$"&amp;MATCH($J2014,[3]SorP!$B$1:$B$6230,0))))</f>
        <v/>
      </c>
      <c r="U2014" s="207"/>
      <c r="V2014" s="208" t="e">
        <f>IF(C2014="",NA(),IF(OR(C2014="Smelter not listed",C2014="Smelter not yet identified"),MATCH($B2014&amp;$D2014,'[3]Smelter Look-up'!$J:$J,0),MATCH($B2014&amp;$C2014,'[3]Smelter Look-up'!$J:$J,0)))</f>
        <v>#N/A</v>
      </c>
      <c r="X2014" s="83">
        <f t="shared" si="94"/>
        <v>0</v>
      </c>
      <c r="AB2014" s="84" t="str">
        <f t="shared" si="95"/>
        <v/>
      </c>
    </row>
    <row r="2015" spans="1:28" s="83" customFormat="1" ht="20.25" customHeight="1">
      <c r="A2015" s="206"/>
      <c r="B2015" s="198" t="s">
        <v>236</v>
      </c>
      <c r="C2015" s="199" t="s">
        <v>236</v>
      </c>
      <c r="D2015" s="200"/>
      <c r="E2015" s="198" t="s">
        <v>236</v>
      </c>
      <c r="F2015" s="198" t="s">
        <v>236</v>
      </c>
      <c r="G2015" s="198" t="s">
        <v>236</v>
      </c>
      <c r="H2015" s="201" t="s">
        <v>236</v>
      </c>
      <c r="I2015" s="202" t="s">
        <v>236</v>
      </c>
      <c r="J2015" s="202" t="s">
        <v>236</v>
      </c>
      <c r="K2015" s="203"/>
      <c r="L2015" s="203"/>
      <c r="M2015" s="203"/>
      <c r="N2015" s="203"/>
      <c r="O2015" s="203"/>
      <c r="P2015" s="204"/>
      <c r="Q2015" s="205"/>
      <c r="R2015" s="198" t="s">
        <v>236</v>
      </c>
      <c r="S2015" s="206" t="str">
        <f t="shared" ca="1" si="93"/>
        <v/>
      </c>
      <c r="T2015" s="206" t="str">
        <f ca="1">IF(B2015="","",IF(ISERROR(MATCH($J2015,[3]SorP!$B$1:$B$6230,0)),"",INDIRECT("'SorP'!$A$"&amp;MATCH($J2015,[3]SorP!$B$1:$B$6230,0))))</f>
        <v/>
      </c>
      <c r="U2015" s="207"/>
      <c r="V2015" s="208" t="e">
        <f>IF(C2015="",NA(),IF(OR(C2015="Smelter not listed",C2015="Smelter not yet identified"),MATCH($B2015&amp;$D2015,'[3]Smelter Look-up'!$J:$J,0),MATCH($B2015&amp;$C2015,'[3]Smelter Look-up'!$J:$J,0)))</f>
        <v>#N/A</v>
      </c>
      <c r="X2015" s="83">
        <f t="shared" si="94"/>
        <v>0</v>
      </c>
      <c r="AB2015" s="84" t="str">
        <f t="shared" si="95"/>
        <v/>
      </c>
    </row>
    <row r="2016" spans="1:28" s="83" customFormat="1" ht="20.25" customHeight="1">
      <c r="A2016" s="206"/>
      <c r="B2016" s="198" t="s">
        <v>236</v>
      </c>
      <c r="C2016" s="199" t="s">
        <v>236</v>
      </c>
      <c r="D2016" s="200"/>
      <c r="E2016" s="198" t="s">
        <v>236</v>
      </c>
      <c r="F2016" s="198" t="s">
        <v>236</v>
      </c>
      <c r="G2016" s="198" t="s">
        <v>236</v>
      </c>
      <c r="H2016" s="201" t="s">
        <v>236</v>
      </c>
      <c r="I2016" s="202" t="s">
        <v>236</v>
      </c>
      <c r="J2016" s="202" t="s">
        <v>236</v>
      </c>
      <c r="K2016" s="203"/>
      <c r="L2016" s="203"/>
      <c r="M2016" s="203"/>
      <c r="N2016" s="203"/>
      <c r="O2016" s="203"/>
      <c r="P2016" s="204"/>
      <c r="Q2016" s="205"/>
      <c r="R2016" s="198" t="s">
        <v>236</v>
      </c>
      <c r="S2016" s="206" t="str">
        <f t="shared" ca="1" si="93"/>
        <v/>
      </c>
      <c r="T2016" s="206" t="str">
        <f ca="1">IF(B2016="","",IF(ISERROR(MATCH($J2016,[3]SorP!$B$1:$B$6230,0)),"",INDIRECT("'SorP'!$A$"&amp;MATCH($J2016,[3]SorP!$B$1:$B$6230,0))))</f>
        <v/>
      </c>
      <c r="U2016" s="207"/>
      <c r="V2016" s="208" t="e">
        <f>IF(C2016="",NA(),IF(OR(C2016="Smelter not listed",C2016="Smelter not yet identified"),MATCH($B2016&amp;$D2016,'[3]Smelter Look-up'!$J:$J,0),MATCH($B2016&amp;$C2016,'[3]Smelter Look-up'!$J:$J,0)))</f>
        <v>#N/A</v>
      </c>
      <c r="X2016" s="83">
        <f t="shared" si="94"/>
        <v>0</v>
      </c>
      <c r="AB2016" s="84" t="str">
        <f t="shared" si="95"/>
        <v/>
      </c>
    </row>
    <row r="2017" spans="1:28" s="83" customFormat="1" ht="20.25" customHeight="1">
      <c r="A2017" s="206"/>
      <c r="B2017" s="198" t="s">
        <v>236</v>
      </c>
      <c r="C2017" s="199" t="s">
        <v>236</v>
      </c>
      <c r="D2017" s="200"/>
      <c r="E2017" s="198" t="s">
        <v>236</v>
      </c>
      <c r="F2017" s="198" t="s">
        <v>236</v>
      </c>
      <c r="G2017" s="198" t="s">
        <v>236</v>
      </c>
      <c r="H2017" s="201" t="s">
        <v>236</v>
      </c>
      <c r="I2017" s="202" t="s">
        <v>236</v>
      </c>
      <c r="J2017" s="202" t="s">
        <v>236</v>
      </c>
      <c r="K2017" s="203"/>
      <c r="L2017" s="203"/>
      <c r="M2017" s="203"/>
      <c r="N2017" s="203"/>
      <c r="O2017" s="203"/>
      <c r="P2017" s="204"/>
      <c r="Q2017" s="205"/>
      <c r="R2017" s="198" t="s">
        <v>236</v>
      </c>
      <c r="S2017" s="206" t="str">
        <f t="shared" ca="1" si="93"/>
        <v/>
      </c>
      <c r="T2017" s="206" t="str">
        <f ca="1">IF(B2017="","",IF(ISERROR(MATCH($J2017,[3]SorP!$B$1:$B$6230,0)),"",INDIRECT("'SorP'!$A$"&amp;MATCH($J2017,[3]SorP!$B$1:$B$6230,0))))</f>
        <v/>
      </c>
      <c r="U2017" s="207"/>
      <c r="V2017" s="208" t="e">
        <f>IF(C2017="",NA(),IF(OR(C2017="Smelter not listed",C2017="Smelter not yet identified"),MATCH($B2017&amp;$D2017,'[3]Smelter Look-up'!$J:$J,0),MATCH($B2017&amp;$C2017,'[3]Smelter Look-up'!$J:$J,0)))</f>
        <v>#N/A</v>
      </c>
      <c r="X2017" s="83">
        <f t="shared" si="94"/>
        <v>0</v>
      </c>
      <c r="AB2017" s="84" t="str">
        <f t="shared" si="95"/>
        <v/>
      </c>
    </row>
    <row r="2018" spans="1:28" s="83" customFormat="1" ht="20.25" customHeight="1">
      <c r="A2018" s="206"/>
      <c r="B2018" s="198" t="s">
        <v>236</v>
      </c>
      <c r="C2018" s="199" t="s">
        <v>236</v>
      </c>
      <c r="D2018" s="200"/>
      <c r="E2018" s="198" t="s">
        <v>236</v>
      </c>
      <c r="F2018" s="198" t="s">
        <v>236</v>
      </c>
      <c r="G2018" s="198" t="s">
        <v>236</v>
      </c>
      <c r="H2018" s="201" t="s">
        <v>236</v>
      </c>
      <c r="I2018" s="202" t="s">
        <v>236</v>
      </c>
      <c r="J2018" s="202" t="s">
        <v>236</v>
      </c>
      <c r="K2018" s="203"/>
      <c r="L2018" s="203"/>
      <c r="M2018" s="203"/>
      <c r="N2018" s="203"/>
      <c r="O2018" s="203"/>
      <c r="P2018" s="204"/>
      <c r="Q2018" s="205"/>
      <c r="R2018" s="198" t="s">
        <v>236</v>
      </c>
      <c r="S2018" s="206" t="str">
        <f t="shared" ca="1" si="93"/>
        <v/>
      </c>
      <c r="T2018" s="206" t="str">
        <f ca="1">IF(B2018="","",IF(ISERROR(MATCH($J2018,[3]SorP!$B$1:$B$6230,0)),"",INDIRECT("'SorP'!$A$"&amp;MATCH($J2018,[3]SorP!$B$1:$B$6230,0))))</f>
        <v/>
      </c>
      <c r="U2018" s="207"/>
      <c r="V2018" s="208" t="e">
        <f>IF(C2018="",NA(),IF(OR(C2018="Smelter not listed",C2018="Smelter not yet identified"),MATCH($B2018&amp;$D2018,'[3]Smelter Look-up'!$J:$J,0),MATCH($B2018&amp;$C2018,'[3]Smelter Look-up'!$J:$J,0)))</f>
        <v>#N/A</v>
      </c>
      <c r="X2018" s="83">
        <f t="shared" si="94"/>
        <v>0</v>
      </c>
      <c r="AB2018" s="84" t="str">
        <f t="shared" si="95"/>
        <v/>
      </c>
    </row>
    <row r="2019" spans="1:28" s="83" customFormat="1" ht="20.25" customHeight="1">
      <c r="A2019" s="206"/>
      <c r="B2019" s="198" t="s">
        <v>236</v>
      </c>
      <c r="C2019" s="199" t="s">
        <v>236</v>
      </c>
      <c r="D2019" s="200"/>
      <c r="E2019" s="198" t="s">
        <v>236</v>
      </c>
      <c r="F2019" s="198" t="s">
        <v>236</v>
      </c>
      <c r="G2019" s="198" t="s">
        <v>236</v>
      </c>
      <c r="H2019" s="201" t="s">
        <v>236</v>
      </c>
      <c r="I2019" s="202" t="s">
        <v>236</v>
      </c>
      <c r="J2019" s="202" t="s">
        <v>236</v>
      </c>
      <c r="K2019" s="203"/>
      <c r="L2019" s="203"/>
      <c r="M2019" s="203"/>
      <c r="N2019" s="203"/>
      <c r="O2019" s="203"/>
      <c r="P2019" s="204"/>
      <c r="Q2019" s="205"/>
      <c r="R2019" s="198" t="s">
        <v>236</v>
      </c>
      <c r="S2019" s="206" t="str">
        <f t="shared" ca="1" si="93"/>
        <v/>
      </c>
      <c r="T2019" s="206" t="str">
        <f ca="1">IF(B2019="","",IF(ISERROR(MATCH($J2019,[3]SorP!$B$1:$B$6230,0)),"",INDIRECT("'SorP'!$A$"&amp;MATCH($J2019,[3]SorP!$B$1:$B$6230,0))))</f>
        <v/>
      </c>
      <c r="U2019" s="207"/>
      <c r="V2019" s="208" t="e">
        <f>IF(C2019="",NA(),IF(OR(C2019="Smelter not listed",C2019="Smelter not yet identified"),MATCH($B2019&amp;$D2019,'[3]Smelter Look-up'!$J:$J,0),MATCH($B2019&amp;$C2019,'[3]Smelter Look-up'!$J:$J,0)))</f>
        <v>#N/A</v>
      </c>
      <c r="X2019" s="83">
        <f t="shared" si="94"/>
        <v>0</v>
      </c>
      <c r="AB2019" s="84" t="str">
        <f t="shared" si="95"/>
        <v/>
      </c>
    </row>
    <row r="2020" spans="1:28" s="83" customFormat="1" ht="20.25" customHeight="1">
      <c r="A2020" s="206"/>
      <c r="B2020" s="198" t="s">
        <v>236</v>
      </c>
      <c r="C2020" s="199" t="s">
        <v>236</v>
      </c>
      <c r="D2020" s="200"/>
      <c r="E2020" s="198" t="s">
        <v>236</v>
      </c>
      <c r="F2020" s="198" t="s">
        <v>236</v>
      </c>
      <c r="G2020" s="198" t="s">
        <v>236</v>
      </c>
      <c r="H2020" s="201" t="s">
        <v>236</v>
      </c>
      <c r="I2020" s="202" t="s">
        <v>236</v>
      </c>
      <c r="J2020" s="202" t="s">
        <v>236</v>
      </c>
      <c r="K2020" s="203"/>
      <c r="L2020" s="203"/>
      <c r="M2020" s="203"/>
      <c r="N2020" s="203"/>
      <c r="O2020" s="203"/>
      <c r="P2020" s="204"/>
      <c r="Q2020" s="205"/>
      <c r="R2020" s="198" t="s">
        <v>236</v>
      </c>
      <c r="S2020" s="206" t="str">
        <f t="shared" ca="1" si="93"/>
        <v/>
      </c>
      <c r="T2020" s="206" t="str">
        <f ca="1">IF(B2020="","",IF(ISERROR(MATCH($J2020,[3]SorP!$B$1:$B$6230,0)),"",INDIRECT("'SorP'!$A$"&amp;MATCH($J2020,[3]SorP!$B$1:$B$6230,0))))</f>
        <v/>
      </c>
      <c r="U2020" s="207"/>
      <c r="V2020" s="208" t="e">
        <f>IF(C2020="",NA(),IF(OR(C2020="Smelter not listed",C2020="Smelter not yet identified"),MATCH($B2020&amp;$D2020,'[3]Smelter Look-up'!$J:$J,0),MATCH($B2020&amp;$C2020,'[3]Smelter Look-up'!$J:$J,0)))</f>
        <v>#N/A</v>
      </c>
      <c r="X2020" s="83">
        <f t="shared" si="94"/>
        <v>0</v>
      </c>
      <c r="AB2020" s="84" t="str">
        <f t="shared" si="95"/>
        <v/>
      </c>
    </row>
    <row r="2021" spans="1:28" s="83" customFormat="1" ht="20.25" customHeight="1">
      <c r="A2021" s="206"/>
      <c r="B2021" s="198" t="s">
        <v>236</v>
      </c>
      <c r="C2021" s="199" t="s">
        <v>236</v>
      </c>
      <c r="D2021" s="200"/>
      <c r="E2021" s="198" t="s">
        <v>236</v>
      </c>
      <c r="F2021" s="198" t="s">
        <v>236</v>
      </c>
      <c r="G2021" s="198" t="s">
        <v>236</v>
      </c>
      <c r="H2021" s="201" t="s">
        <v>236</v>
      </c>
      <c r="I2021" s="202" t="s">
        <v>236</v>
      </c>
      <c r="J2021" s="202" t="s">
        <v>236</v>
      </c>
      <c r="K2021" s="203"/>
      <c r="L2021" s="203"/>
      <c r="M2021" s="203"/>
      <c r="N2021" s="203"/>
      <c r="O2021" s="203"/>
      <c r="P2021" s="204"/>
      <c r="Q2021" s="205"/>
      <c r="R2021" s="198" t="s">
        <v>236</v>
      </c>
      <c r="S2021" s="206" t="str">
        <f t="shared" ca="1" si="93"/>
        <v/>
      </c>
      <c r="T2021" s="206" t="str">
        <f ca="1">IF(B2021="","",IF(ISERROR(MATCH($J2021,[3]SorP!$B$1:$B$6230,0)),"",INDIRECT("'SorP'!$A$"&amp;MATCH($J2021,[3]SorP!$B$1:$B$6230,0))))</f>
        <v/>
      </c>
      <c r="U2021" s="207"/>
      <c r="V2021" s="208" t="e">
        <f>IF(C2021="",NA(),IF(OR(C2021="Smelter not listed",C2021="Smelter not yet identified"),MATCH($B2021&amp;$D2021,'[3]Smelter Look-up'!$J:$J,0),MATCH($B2021&amp;$C2021,'[3]Smelter Look-up'!$J:$J,0)))</f>
        <v>#N/A</v>
      </c>
      <c r="X2021" s="83">
        <f t="shared" si="94"/>
        <v>0</v>
      </c>
      <c r="AB2021" s="84" t="str">
        <f t="shared" si="95"/>
        <v/>
      </c>
    </row>
    <row r="2022" spans="1:28" s="83" customFormat="1" ht="20.25" customHeight="1">
      <c r="A2022" s="206"/>
      <c r="B2022" s="198" t="s">
        <v>236</v>
      </c>
      <c r="C2022" s="199" t="s">
        <v>236</v>
      </c>
      <c r="D2022" s="200"/>
      <c r="E2022" s="198" t="s">
        <v>236</v>
      </c>
      <c r="F2022" s="198" t="s">
        <v>236</v>
      </c>
      <c r="G2022" s="198" t="s">
        <v>236</v>
      </c>
      <c r="H2022" s="201" t="s">
        <v>236</v>
      </c>
      <c r="I2022" s="202" t="s">
        <v>236</v>
      </c>
      <c r="J2022" s="202" t="s">
        <v>236</v>
      </c>
      <c r="K2022" s="203"/>
      <c r="L2022" s="203"/>
      <c r="M2022" s="203"/>
      <c r="N2022" s="203"/>
      <c r="O2022" s="203"/>
      <c r="P2022" s="204"/>
      <c r="Q2022" s="205"/>
      <c r="R2022" s="198" t="s">
        <v>236</v>
      </c>
      <c r="S2022" s="206" t="str">
        <f t="shared" ca="1" si="93"/>
        <v/>
      </c>
      <c r="T2022" s="206" t="str">
        <f ca="1">IF(B2022="","",IF(ISERROR(MATCH($J2022,[3]SorP!$B$1:$B$6230,0)),"",INDIRECT("'SorP'!$A$"&amp;MATCH($J2022,[3]SorP!$B$1:$B$6230,0))))</f>
        <v/>
      </c>
      <c r="U2022" s="207"/>
      <c r="V2022" s="208" t="e">
        <f>IF(C2022="",NA(),IF(OR(C2022="Smelter not listed",C2022="Smelter not yet identified"),MATCH($B2022&amp;$D2022,'[3]Smelter Look-up'!$J:$J,0),MATCH($B2022&amp;$C2022,'[3]Smelter Look-up'!$J:$J,0)))</f>
        <v>#N/A</v>
      </c>
      <c r="X2022" s="83">
        <f t="shared" si="94"/>
        <v>0</v>
      </c>
      <c r="AB2022" s="84" t="str">
        <f t="shared" si="95"/>
        <v/>
      </c>
    </row>
    <row r="2023" spans="1:28" s="83" customFormat="1" ht="20.25" customHeight="1">
      <c r="A2023" s="206"/>
      <c r="B2023" s="198" t="s">
        <v>236</v>
      </c>
      <c r="C2023" s="199" t="s">
        <v>236</v>
      </c>
      <c r="D2023" s="200"/>
      <c r="E2023" s="198" t="s">
        <v>236</v>
      </c>
      <c r="F2023" s="198" t="s">
        <v>236</v>
      </c>
      <c r="G2023" s="198" t="s">
        <v>236</v>
      </c>
      <c r="H2023" s="201" t="s">
        <v>236</v>
      </c>
      <c r="I2023" s="202" t="s">
        <v>236</v>
      </c>
      <c r="J2023" s="202" t="s">
        <v>236</v>
      </c>
      <c r="K2023" s="203"/>
      <c r="L2023" s="203"/>
      <c r="M2023" s="203"/>
      <c r="N2023" s="203"/>
      <c r="O2023" s="203"/>
      <c r="P2023" s="204"/>
      <c r="Q2023" s="205"/>
      <c r="R2023" s="198" t="s">
        <v>236</v>
      </c>
      <c r="S2023" s="206" t="str">
        <f t="shared" ca="1" si="93"/>
        <v/>
      </c>
      <c r="T2023" s="206" t="str">
        <f ca="1">IF(B2023="","",IF(ISERROR(MATCH($J2023,[3]SorP!$B$1:$B$6230,0)),"",INDIRECT("'SorP'!$A$"&amp;MATCH($J2023,[3]SorP!$B$1:$B$6230,0))))</f>
        <v/>
      </c>
      <c r="U2023" s="207"/>
      <c r="V2023" s="208" t="e">
        <f>IF(C2023="",NA(),IF(OR(C2023="Smelter not listed",C2023="Smelter not yet identified"),MATCH($B2023&amp;$D2023,'[3]Smelter Look-up'!$J:$J,0),MATCH($B2023&amp;$C2023,'[3]Smelter Look-up'!$J:$J,0)))</f>
        <v>#N/A</v>
      </c>
      <c r="X2023" s="83">
        <f t="shared" si="94"/>
        <v>0</v>
      </c>
      <c r="AB2023" s="84" t="str">
        <f t="shared" si="95"/>
        <v/>
      </c>
    </row>
    <row r="2024" spans="1:28" s="83" customFormat="1" ht="20.25" customHeight="1">
      <c r="A2024" s="206"/>
      <c r="B2024" s="198" t="s">
        <v>236</v>
      </c>
      <c r="C2024" s="199" t="s">
        <v>236</v>
      </c>
      <c r="D2024" s="200"/>
      <c r="E2024" s="198" t="s">
        <v>236</v>
      </c>
      <c r="F2024" s="198" t="s">
        <v>236</v>
      </c>
      <c r="G2024" s="198" t="s">
        <v>236</v>
      </c>
      <c r="H2024" s="201" t="s">
        <v>236</v>
      </c>
      <c r="I2024" s="202" t="s">
        <v>236</v>
      </c>
      <c r="J2024" s="202" t="s">
        <v>236</v>
      </c>
      <c r="K2024" s="203"/>
      <c r="L2024" s="203"/>
      <c r="M2024" s="203"/>
      <c r="N2024" s="203"/>
      <c r="O2024" s="203"/>
      <c r="P2024" s="204"/>
      <c r="Q2024" s="205"/>
      <c r="R2024" s="198" t="s">
        <v>236</v>
      </c>
      <c r="S2024" s="206" t="str">
        <f t="shared" ref="S2024:S2087" ca="1" si="96">IF(B2024="","",IF(ISERROR(MATCH($E2024,CL,0)),"Unknown",INDIRECT("'C'!$A$"&amp;MATCH($E2024,CL,0)+1)))</f>
        <v/>
      </c>
      <c r="T2024" s="206" t="str">
        <f ca="1">IF(B2024="","",IF(ISERROR(MATCH($J2024,[3]SorP!$B$1:$B$6230,0)),"",INDIRECT("'SorP'!$A$"&amp;MATCH($J2024,[3]SorP!$B$1:$B$6230,0))))</f>
        <v/>
      </c>
      <c r="U2024" s="207"/>
      <c r="V2024" s="208" t="e">
        <f>IF(C2024="",NA(),IF(OR(C2024="Smelter not listed",C2024="Smelter not yet identified"),MATCH($B2024&amp;$D2024,'[3]Smelter Look-up'!$J:$J,0),MATCH($B2024&amp;$C2024,'[3]Smelter Look-up'!$J:$J,0)))</f>
        <v>#N/A</v>
      </c>
      <c r="X2024" s="83">
        <f t="shared" si="94"/>
        <v>0</v>
      </c>
      <c r="AB2024" s="84" t="str">
        <f t="shared" si="95"/>
        <v/>
      </c>
    </row>
    <row r="2025" spans="1:28" s="83" customFormat="1" ht="20.25" customHeight="1">
      <c r="A2025" s="206"/>
      <c r="B2025" s="198" t="s">
        <v>236</v>
      </c>
      <c r="C2025" s="199" t="s">
        <v>236</v>
      </c>
      <c r="D2025" s="200"/>
      <c r="E2025" s="198" t="s">
        <v>236</v>
      </c>
      <c r="F2025" s="198" t="s">
        <v>236</v>
      </c>
      <c r="G2025" s="198" t="s">
        <v>236</v>
      </c>
      <c r="H2025" s="201" t="s">
        <v>236</v>
      </c>
      <c r="I2025" s="202" t="s">
        <v>236</v>
      </c>
      <c r="J2025" s="202" t="s">
        <v>236</v>
      </c>
      <c r="K2025" s="203"/>
      <c r="L2025" s="203"/>
      <c r="M2025" s="203"/>
      <c r="N2025" s="203"/>
      <c r="O2025" s="203"/>
      <c r="P2025" s="204"/>
      <c r="Q2025" s="205"/>
      <c r="R2025" s="198" t="s">
        <v>236</v>
      </c>
      <c r="S2025" s="206" t="str">
        <f t="shared" ca="1" si="96"/>
        <v/>
      </c>
      <c r="T2025" s="206" t="str">
        <f ca="1">IF(B2025="","",IF(ISERROR(MATCH($J2025,[3]SorP!$B$1:$B$6230,0)),"",INDIRECT("'SorP'!$A$"&amp;MATCH($J2025,[3]SorP!$B$1:$B$6230,0))))</f>
        <v/>
      </c>
      <c r="U2025" s="207"/>
      <c r="V2025" s="208" t="e">
        <f>IF(C2025="",NA(),IF(OR(C2025="Smelter not listed",C2025="Smelter not yet identified"),MATCH($B2025&amp;$D2025,'[3]Smelter Look-up'!$J:$J,0),MATCH($B2025&amp;$C2025,'[3]Smelter Look-up'!$J:$J,0)))</f>
        <v>#N/A</v>
      </c>
      <c r="X2025" s="83">
        <f t="shared" si="94"/>
        <v>0</v>
      </c>
      <c r="AB2025" s="84" t="str">
        <f t="shared" si="95"/>
        <v/>
      </c>
    </row>
    <row r="2026" spans="1:28" s="83" customFormat="1" ht="20.25" customHeight="1">
      <c r="A2026" s="206"/>
      <c r="B2026" s="198" t="s">
        <v>236</v>
      </c>
      <c r="C2026" s="199" t="s">
        <v>236</v>
      </c>
      <c r="D2026" s="200"/>
      <c r="E2026" s="198" t="s">
        <v>236</v>
      </c>
      <c r="F2026" s="198" t="s">
        <v>236</v>
      </c>
      <c r="G2026" s="198" t="s">
        <v>236</v>
      </c>
      <c r="H2026" s="201" t="s">
        <v>236</v>
      </c>
      <c r="I2026" s="202" t="s">
        <v>236</v>
      </c>
      <c r="J2026" s="202" t="s">
        <v>236</v>
      </c>
      <c r="K2026" s="203"/>
      <c r="L2026" s="203"/>
      <c r="M2026" s="203"/>
      <c r="N2026" s="203"/>
      <c r="O2026" s="203"/>
      <c r="P2026" s="204"/>
      <c r="Q2026" s="205"/>
      <c r="R2026" s="198" t="s">
        <v>236</v>
      </c>
      <c r="S2026" s="206" t="str">
        <f t="shared" ca="1" si="96"/>
        <v/>
      </c>
      <c r="T2026" s="206" t="str">
        <f ca="1">IF(B2026="","",IF(ISERROR(MATCH($J2026,[3]SorP!$B$1:$B$6230,0)),"",INDIRECT("'SorP'!$A$"&amp;MATCH($J2026,[3]SorP!$B$1:$B$6230,0))))</f>
        <v/>
      </c>
      <c r="U2026" s="207"/>
      <c r="V2026" s="208" t="e">
        <f>IF(C2026="",NA(),IF(OR(C2026="Smelter not listed",C2026="Smelter not yet identified"),MATCH($B2026&amp;$D2026,'[3]Smelter Look-up'!$J:$J,0),MATCH($B2026&amp;$C2026,'[3]Smelter Look-up'!$J:$J,0)))</f>
        <v>#N/A</v>
      </c>
      <c r="X2026" s="83">
        <f t="shared" si="94"/>
        <v>0</v>
      </c>
      <c r="AB2026" s="84" t="str">
        <f t="shared" si="95"/>
        <v/>
      </c>
    </row>
    <row r="2027" spans="1:28" s="83" customFormat="1" ht="20.25" customHeight="1">
      <c r="A2027" s="206"/>
      <c r="B2027" s="198" t="s">
        <v>236</v>
      </c>
      <c r="C2027" s="199" t="s">
        <v>236</v>
      </c>
      <c r="D2027" s="200"/>
      <c r="E2027" s="198" t="s">
        <v>236</v>
      </c>
      <c r="F2027" s="198" t="s">
        <v>236</v>
      </c>
      <c r="G2027" s="198" t="s">
        <v>236</v>
      </c>
      <c r="H2027" s="201" t="s">
        <v>236</v>
      </c>
      <c r="I2027" s="202" t="s">
        <v>236</v>
      </c>
      <c r="J2027" s="202" t="s">
        <v>236</v>
      </c>
      <c r="K2027" s="203"/>
      <c r="L2027" s="203"/>
      <c r="M2027" s="203"/>
      <c r="N2027" s="203"/>
      <c r="O2027" s="203"/>
      <c r="P2027" s="204"/>
      <c r="Q2027" s="205"/>
      <c r="R2027" s="198" t="s">
        <v>236</v>
      </c>
      <c r="S2027" s="206" t="str">
        <f t="shared" ca="1" si="96"/>
        <v/>
      </c>
      <c r="T2027" s="206" t="str">
        <f ca="1">IF(B2027="","",IF(ISERROR(MATCH($J2027,[3]SorP!$B$1:$B$6230,0)),"",INDIRECT("'SorP'!$A$"&amp;MATCH($J2027,[3]SorP!$B$1:$B$6230,0))))</f>
        <v/>
      </c>
      <c r="U2027" s="207"/>
      <c r="V2027" s="208" t="e">
        <f>IF(C2027="",NA(),IF(OR(C2027="Smelter not listed",C2027="Smelter not yet identified"),MATCH($B2027&amp;$D2027,'[3]Smelter Look-up'!$J:$J,0),MATCH($B2027&amp;$C2027,'[3]Smelter Look-up'!$J:$J,0)))</f>
        <v>#N/A</v>
      </c>
      <c r="X2027" s="83">
        <f t="shared" si="94"/>
        <v>0</v>
      </c>
      <c r="AB2027" s="84" t="str">
        <f t="shared" si="95"/>
        <v/>
      </c>
    </row>
    <row r="2028" spans="1:28" s="83" customFormat="1" ht="20.25" customHeight="1">
      <c r="A2028" s="206"/>
      <c r="B2028" s="198" t="s">
        <v>236</v>
      </c>
      <c r="C2028" s="199" t="s">
        <v>236</v>
      </c>
      <c r="D2028" s="200"/>
      <c r="E2028" s="198" t="s">
        <v>236</v>
      </c>
      <c r="F2028" s="198" t="s">
        <v>236</v>
      </c>
      <c r="G2028" s="198" t="s">
        <v>236</v>
      </c>
      <c r="H2028" s="201" t="s">
        <v>236</v>
      </c>
      <c r="I2028" s="202" t="s">
        <v>236</v>
      </c>
      <c r="J2028" s="202" t="s">
        <v>236</v>
      </c>
      <c r="K2028" s="203"/>
      <c r="L2028" s="203"/>
      <c r="M2028" s="203"/>
      <c r="N2028" s="203"/>
      <c r="O2028" s="203"/>
      <c r="P2028" s="204"/>
      <c r="Q2028" s="205"/>
      <c r="R2028" s="198" t="s">
        <v>236</v>
      </c>
      <c r="S2028" s="206" t="str">
        <f t="shared" ca="1" si="96"/>
        <v/>
      </c>
      <c r="T2028" s="206" t="str">
        <f ca="1">IF(B2028="","",IF(ISERROR(MATCH($J2028,[3]SorP!$B$1:$B$6230,0)),"",INDIRECT("'SorP'!$A$"&amp;MATCH($J2028,[3]SorP!$B$1:$B$6230,0))))</f>
        <v/>
      </c>
      <c r="U2028" s="207"/>
      <c r="V2028" s="208" t="e">
        <f>IF(C2028="",NA(),IF(OR(C2028="Smelter not listed",C2028="Smelter not yet identified"),MATCH($B2028&amp;$D2028,'[3]Smelter Look-up'!$J:$J,0),MATCH($B2028&amp;$C2028,'[3]Smelter Look-up'!$J:$J,0)))</f>
        <v>#N/A</v>
      </c>
      <c r="X2028" s="83">
        <f t="shared" si="94"/>
        <v>0</v>
      </c>
      <c r="AB2028" s="84" t="str">
        <f t="shared" si="95"/>
        <v/>
      </c>
    </row>
    <row r="2029" spans="1:28" s="83" customFormat="1" ht="20.25" customHeight="1">
      <c r="A2029" s="206"/>
      <c r="B2029" s="198" t="s">
        <v>236</v>
      </c>
      <c r="C2029" s="199" t="s">
        <v>236</v>
      </c>
      <c r="D2029" s="200"/>
      <c r="E2029" s="198" t="s">
        <v>236</v>
      </c>
      <c r="F2029" s="198" t="s">
        <v>236</v>
      </c>
      <c r="G2029" s="198" t="s">
        <v>236</v>
      </c>
      <c r="H2029" s="201" t="s">
        <v>236</v>
      </c>
      <c r="I2029" s="202" t="s">
        <v>236</v>
      </c>
      <c r="J2029" s="202" t="s">
        <v>236</v>
      </c>
      <c r="K2029" s="203"/>
      <c r="L2029" s="203"/>
      <c r="M2029" s="203"/>
      <c r="N2029" s="203"/>
      <c r="O2029" s="203"/>
      <c r="P2029" s="204"/>
      <c r="Q2029" s="205"/>
      <c r="R2029" s="198" t="s">
        <v>236</v>
      </c>
      <c r="S2029" s="206" t="str">
        <f t="shared" ca="1" si="96"/>
        <v/>
      </c>
      <c r="T2029" s="206" t="str">
        <f ca="1">IF(B2029="","",IF(ISERROR(MATCH($J2029,[3]SorP!$B$1:$B$6230,0)),"",INDIRECT("'SorP'!$A$"&amp;MATCH($J2029,[3]SorP!$B$1:$B$6230,0))))</f>
        <v/>
      </c>
      <c r="U2029" s="207"/>
      <c r="V2029" s="208" t="e">
        <f>IF(C2029="",NA(),IF(OR(C2029="Smelter not listed",C2029="Smelter not yet identified"),MATCH($B2029&amp;$D2029,'[3]Smelter Look-up'!$J:$J,0),MATCH($B2029&amp;$C2029,'[3]Smelter Look-up'!$J:$J,0)))</f>
        <v>#N/A</v>
      </c>
      <c r="X2029" s="83">
        <f t="shared" si="94"/>
        <v>0</v>
      </c>
      <c r="AB2029" s="84" t="str">
        <f t="shared" si="95"/>
        <v/>
      </c>
    </row>
    <row r="2030" spans="1:28" s="83" customFormat="1" ht="20.25" customHeight="1">
      <c r="A2030" s="206"/>
      <c r="B2030" s="198" t="s">
        <v>236</v>
      </c>
      <c r="C2030" s="199" t="s">
        <v>236</v>
      </c>
      <c r="D2030" s="200"/>
      <c r="E2030" s="198" t="s">
        <v>236</v>
      </c>
      <c r="F2030" s="198" t="s">
        <v>236</v>
      </c>
      <c r="G2030" s="198" t="s">
        <v>236</v>
      </c>
      <c r="H2030" s="201" t="s">
        <v>236</v>
      </c>
      <c r="I2030" s="202" t="s">
        <v>236</v>
      </c>
      <c r="J2030" s="202" t="s">
        <v>236</v>
      </c>
      <c r="K2030" s="203"/>
      <c r="L2030" s="203"/>
      <c r="M2030" s="203"/>
      <c r="N2030" s="203"/>
      <c r="O2030" s="203"/>
      <c r="P2030" s="204"/>
      <c r="Q2030" s="205"/>
      <c r="R2030" s="198" t="s">
        <v>236</v>
      </c>
      <c r="S2030" s="206" t="str">
        <f t="shared" ca="1" si="96"/>
        <v/>
      </c>
      <c r="T2030" s="206" t="str">
        <f ca="1">IF(B2030="","",IF(ISERROR(MATCH($J2030,[3]SorP!$B$1:$B$6230,0)),"",INDIRECT("'SorP'!$A$"&amp;MATCH($J2030,[3]SorP!$B$1:$B$6230,0))))</f>
        <v/>
      </c>
      <c r="U2030" s="207"/>
      <c r="V2030" s="208" t="e">
        <f>IF(C2030="",NA(),IF(OR(C2030="Smelter not listed",C2030="Smelter not yet identified"),MATCH($B2030&amp;$D2030,'[3]Smelter Look-up'!$J:$J,0),MATCH($B2030&amp;$C2030,'[3]Smelter Look-up'!$J:$J,0)))</f>
        <v>#N/A</v>
      </c>
      <c r="X2030" s="83">
        <f t="shared" si="94"/>
        <v>0</v>
      </c>
      <c r="AB2030" s="84" t="str">
        <f t="shared" si="95"/>
        <v/>
      </c>
    </row>
    <row r="2031" spans="1:28" s="83" customFormat="1" ht="20.25" customHeight="1">
      <c r="A2031" s="206"/>
      <c r="B2031" s="198" t="s">
        <v>236</v>
      </c>
      <c r="C2031" s="199" t="s">
        <v>236</v>
      </c>
      <c r="D2031" s="200"/>
      <c r="E2031" s="198" t="s">
        <v>236</v>
      </c>
      <c r="F2031" s="198" t="s">
        <v>236</v>
      </c>
      <c r="G2031" s="198" t="s">
        <v>236</v>
      </c>
      <c r="H2031" s="201" t="s">
        <v>236</v>
      </c>
      <c r="I2031" s="202" t="s">
        <v>236</v>
      </c>
      <c r="J2031" s="202" t="s">
        <v>236</v>
      </c>
      <c r="K2031" s="203"/>
      <c r="L2031" s="203"/>
      <c r="M2031" s="203"/>
      <c r="N2031" s="203"/>
      <c r="O2031" s="203"/>
      <c r="P2031" s="204"/>
      <c r="Q2031" s="205"/>
      <c r="R2031" s="198" t="s">
        <v>236</v>
      </c>
      <c r="S2031" s="206" t="str">
        <f t="shared" ca="1" si="96"/>
        <v/>
      </c>
      <c r="T2031" s="206" t="str">
        <f ca="1">IF(B2031="","",IF(ISERROR(MATCH($J2031,[3]SorP!$B$1:$B$6230,0)),"",INDIRECT("'SorP'!$A$"&amp;MATCH($J2031,[3]SorP!$B$1:$B$6230,0))))</f>
        <v/>
      </c>
      <c r="U2031" s="207"/>
      <c r="V2031" s="208" t="e">
        <f>IF(C2031="",NA(),IF(OR(C2031="Smelter not listed",C2031="Smelter not yet identified"),MATCH($B2031&amp;$D2031,'[3]Smelter Look-up'!$J:$J,0),MATCH($B2031&amp;$C2031,'[3]Smelter Look-up'!$J:$J,0)))</f>
        <v>#N/A</v>
      </c>
      <c r="X2031" s="83">
        <f t="shared" si="94"/>
        <v>0</v>
      </c>
      <c r="AB2031" s="84" t="str">
        <f t="shared" si="95"/>
        <v/>
      </c>
    </row>
    <row r="2032" spans="1:28" s="83" customFormat="1" ht="20.25" customHeight="1">
      <c r="A2032" s="206"/>
      <c r="B2032" s="198" t="s">
        <v>236</v>
      </c>
      <c r="C2032" s="199" t="s">
        <v>236</v>
      </c>
      <c r="D2032" s="200"/>
      <c r="E2032" s="198" t="s">
        <v>236</v>
      </c>
      <c r="F2032" s="198" t="s">
        <v>236</v>
      </c>
      <c r="G2032" s="198" t="s">
        <v>236</v>
      </c>
      <c r="H2032" s="201" t="s">
        <v>236</v>
      </c>
      <c r="I2032" s="202" t="s">
        <v>236</v>
      </c>
      <c r="J2032" s="202" t="s">
        <v>236</v>
      </c>
      <c r="K2032" s="203"/>
      <c r="L2032" s="203"/>
      <c r="M2032" s="203"/>
      <c r="N2032" s="203"/>
      <c r="O2032" s="203"/>
      <c r="P2032" s="204"/>
      <c r="Q2032" s="205"/>
      <c r="R2032" s="198" t="s">
        <v>236</v>
      </c>
      <c r="S2032" s="206" t="str">
        <f t="shared" ca="1" si="96"/>
        <v/>
      </c>
      <c r="T2032" s="206" t="str">
        <f ca="1">IF(B2032="","",IF(ISERROR(MATCH($J2032,[3]SorP!$B$1:$B$6230,0)),"",INDIRECT("'SorP'!$A$"&amp;MATCH($J2032,[3]SorP!$B$1:$B$6230,0))))</f>
        <v/>
      </c>
      <c r="U2032" s="207"/>
      <c r="V2032" s="208" t="e">
        <f>IF(C2032="",NA(),IF(OR(C2032="Smelter not listed",C2032="Smelter not yet identified"),MATCH($B2032&amp;$D2032,'[3]Smelter Look-up'!$J:$J,0),MATCH($B2032&amp;$C2032,'[3]Smelter Look-up'!$J:$J,0)))</f>
        <v>#N/A</v>
      </c>
      <c r="X2032" s="83">
        <f t="shared" si="94"/>
        <v>0</v>
      </c>
      <c r="AB2032" s="84" t="str">
        <f t="shared" si="95"/>
        <v/>
      </c>
    </row>
    <row r="2033" spans="1:28" s="83" customFormat="1" ht="20.25" customHeight="1">
      <c r="A2033" s="206"/>
      <c r="B2033" s="198" t="s">
        <v>236</v>
      </c>
      <c r="C2033" s="199" t="s">
        <v>236</v>
      </c>
      <c r="D2033" s="200"/>
      <c r="E2033" s="198" t="s">
        <v>236</v>
      </c>
      <c r="F2033" s="198" t="s">
        <v>236</v>
      </c>
      <c r="G2033" s="198" t="s">
        <v>236</v>
      </c>
      <c r="H2033" s="201" t="s">
        <v>236</v>
      </c>
      <c r="I2033" s="202" t="s">
        <v>236</v>
      </c>
      <c r="J2033" s="202" t="s">
        <v>236</v>
      </c>
      <c r="K2033" s="203"/>
      <c r="L2033" s="203"/>
      <c r="M2033" s="203"/>
      <c r="N2033" s="203"/>
      <c r="O2033" s="203"/>
      <c r="P2033" s="204"/>
      <c r="Q2033" s="205"/>
      <c r="R2033" s="198" t="s">
        <v>236</v>
      </c>
      <c r="S2033" s="206" t="str">
        <f t="shared" ca="1" si="96"/>
        <v/>
      </c>
      <c r="T2033" s="206" t="str">
        <f ca="1">IF(B2033="","",IF(ISERROR(MATCH($J2033,[3]SorP!$B$1:$B$6230,0)),"",INDIRECT("'SorP'!$A$"&amp;MATCH($J2033,[3]SorP!$B$1:$B$6230,0))))</f>
        <v/>
      </c>
      <c r="U2033" s="207"/>
      <c r="V2033" s="208" t="e">
        <f>IF(C2033="",NA(),IF(OR(C2033="Smelter not listed",C2033="Smelter not yet identified"),MATCH($B2033&amp;$D2033,'[3]Smelter Look-up'!$J:$J,0),MATCH($B2033&amp;$C2033,'[3]Smelter Look-up'!$J:$J,0)))</f>
        <v>#N/A</v>
      </c>
      <c r="X2033" s="83">
        <f t="shared" si="94"/>
        <v>0</v>
      </c>
      <c r="AB2033" s="84" t="str">
        <f t="shared" si="95"/>
        <v/>
      </c>
    </row>
    <row r="2034" spans="1:28" s="83" customFormat="1" ht="20.25" customHeight="1">
      <c r="A2034" s="206"/>
      <c r="B2034" s="198" t="s">
        <v>236</v>
      </c>
      <c r="C2034" s="199" t="s">
        <v>236</v>
      </c>
      <c r="D2034" s="200"/>
      <c r="E2034" s="198" t="s">
        <v>236</v>
      </c>
      <c r="F2034" s="198" t="s">
        <v>236</v>
      </c>
      <c r="G2034" s="198" t="s">
        <v>236</v>
      </c>
      <c r="H2034" s="201" t="s">
        <v>236</v>
      </c>
      <c r="I2034" s="202" t="s">
        <v>236</v>
      </c>
      <c r="J2034" s="202" t="s">
        <v>236</v>
      </c>
      <c r="K2034" s="203"/>
      <c r="L2034" s="203"/>
      <c r="M2034" s="203"/>
      <c r="N2034" s="203"/>
      <c r="O2034" s="203"/>
      <c r="P2034" s="204"/>
      <c r="Q2034" s="205"/>
      <c r="R2034" s="198" t="s">
        <v>236</v>
      </c>
      <c r="S2034" s="206" t="str">
        <f t="shared" ca="1" si="96"/>
        <v/>
      </c>
      <c r="T2034" s="206" t="str">
        <f ca="1">IF(B2034="","",IF(ISERROR(MATCH($J2034,[3]SorP!$B$1:$B$6230,0)),"",INDIRECT("'SorP'!$A$"&amp;MATCH($J2034,[3]SorP!$B$1:$B$6230,0))))</f>
        <v/>
      </c>
      <c r="U2034" s="207"/>
      <c r="V2034" s="208" t="e">
        <f>IF(C2034="",NA(),IF(OR(C2034="Smelter not listed",C2034="Smelter not yet identified"),MATCH($B2034&amp;$D2034,'[3]Smelter Look-up'!$J:$J,0),MATCH($B2034&amp;$C2034,'[3]Smelter Look-up'!$J:$J,0)))</f>
        <v>#N/A</v>
      </c>
      <c r="X2034" s="83">
        <f t="shared" si="94"/>
        <v>0</v>
      </c>
      <c r="AB2034" s="84" t="str">
        <f t="shared" si="95"/>
        <v/>
      </c>
    </row>
    <row r="2035" spans="1:28" s="83" customFormat="1" ht="20.25" customHeight="1">
      <c r="A2035" s="206"/>
      <c r="B2035" s="198" t="s">
        <v>236</v>
      </c>
      <c r="C2035" s="199" t="s">
        <v>236</v>
      </c>
      <c r="D2035" s="200"/>
      <c r="E2035" s="198" t="s">
        <v>236</v>
      </c>
      <c r="F2035" s="198" t="s">
        <v>236</v>
      </c>
      <c r="G2035" s="198" t="s">
        <v>236</v>
      </c>
      <c r="H2035" s="201" t="s">
        <v>236</v>
      </c>
      <c r="I2035" s="202" t="s">
        <v>236</v>
      </c>
      <c r="J2035" s="202" t="s">
        <v>236</v>
      </c>
      <c r="K2035" s="203"/>
      <c r="L2035" s="203"/>
      <c r="M2035" s="203"/>
      <c r="N2035" s="203"/>
      <c r="O2035" s="203"/>
      <c r="P2035" s="204"/>
      <c r="Q2035" s="205"/>
      <c r="R2035" s="198" t="s">
        <v>236</v>
      </c>
      <c r="S2035" s="206" t="str">
        <f t="shared" ca="1" si="96"/>
        <v/>
      </c>
      <c r="T2035" s="206" t="str">
        <f ca="1">IF(B2035="","",IF(ISERROR(MATCH($J2035,[3]SorP!$B$1:$B$6230,0)),"",INDIRECT("'SorP'!$A$"&amp;MATCH($J2035,[3]SorP!$B$1:$B$6230,0))))</f>
        <v/>
      </c>
      <c r="U2035" s="207"/>
      <c r="V2035" s="208" t="e">
        <f>IF(C2035="",NA(),IF(OR(C2035="Smelter not listed",C2035="Smelter not yet identified"),MATCH($B2035&amp;$D2035,'[3]Smelter Look-up'!$J:$J,0),MATCH($B2035&amp;$C2035,'[3]Smelter Look-up'!$J:$J,0)))</f>
        <v>#N/A</v>
      </c>
      <c r="X2035" s="83">
        <f t="shared" si="94"/>
        <v>0</v>
      </c>
      <c r="AB2035" s="84" t="str">
        <f t="shared" si="95"/>
        <v/>
      </c>
    </row>
    <row r="2036" spans="1:28" s="83" customFormat="1" ht="20.25" customHeight="1">
      <c r="A2036" s="206"/>
      <c r="B2036" s="198" t="s">
        <v>236</v>
      </c>
      <c r="C2036" s="199" t="s">
        <v>236</v>
      </c>
      <c r="D2036" s="200"/>
      <c r="E2036" s="198" t="s">
        <v>236</v>
      </c>
      <c r="F2036" s="198" t="s">
        <v>236</v>
      </c>
      <c r="G2036" s="198" t="s">
        <v>236</v>
      </c>
      <c r="H2036" s="201" t="s">
        <v>236</v>
      </c>
      <c r="I2036" s="202" t="s">
        <v>236</v>
      </c>
      <c r="J2036" s="202" t="s">
        <v>236</v>
      </c>
      <c r="K2036" s="203"/>
      <c r="L2036" s="203"/>
      <c r="M2036" s="203"/>
      <c r="N2036" s="203"/>
      <c r="O2036" s="203"/>
      <c r="P2036" s="204"/>
      <c r="Q2036" s="205"/>
      <c r="R2036" s="198" t="s">
        <v>236</v>
      </c>
      <c r="S2036" s="206" t="str">
        <f t="shared" ca="1" si="96"/>
        <v/>
      </c>
      <c r="T2036" s="206" t="str">
        <f ca="1">IF(B2036="","",IF(ISERROR(MATCH($J2036,[3]SorP!$B$1:$B$6230,0)),"",INDIRECT("'SorP'!$A$"&amp;MATCH($J2036,[3]SorP!$B$1:$B$6230,0))))</f>
        <v/>
      </c>
      <c r="U2036" s="207"/>
      <c r="V2036" s="208" t="e">
        <f>IF(C2036="",NA(),IF(OR(C2036="Smelter not listed",C2036="Smelter not yet identified"),MATCH($B2036&amp;$D2036,'[3]Smelter Look-up'!$J:$J,0),MATCH($B2036&amp;$C2036,'[3]Smelter Look-up'!$J:$J,0)))</f>
        <v>#N/A</v>
      </c>
      <c r="X2036" s="83">
        <f t="shared" si="94"/>
        <v>0</v>
      </c>
      <c r="AB2036" s="84" t="str">
        <f t="shared" si="95"/>
        <v/>
      </c>
    </row>
    <row r="2037" spans="1:28" s="83" customFormat="1" ht="20.25" customHeight="1">
      <c r="A2037" s="206"/>
      <c r="B2037" s="198" t="s">
        <v>236</v>
      </c>
      <c r="C2037" s="199" t="s">
        <v>236</v>
      </c>
      <c r="D2037" s="200"/>
      <c r="E2037" s="198" t="s">
        <v>236</v>
      </c>
      <c r="F2037" s="198" t="s">
        <v>236</v>
      </c>
      <c r="G2037" s="198" t="s">
        <v>236</v>
      </c>
      <c r="H2037" s="201" t="s">
        <v>236</v>
      </c>
      <c r="I2037" s="202" t="s">
        <v>236</v>
      </c>
      <c r="J2037" s="202" t="s">
        <v>236</v>
      </c>
      <c r="K2037" s="203"/>
      <c r="L2037" s="203"/>
      <c r="M2037" s="203"/>
      <c r="N2037" s="203"/>
      <c r="O2037" s="203"/>
      <c r="P2037" s="204"/>
      <c r="Q2037" s="205"/>
      <c r="R2037" s="198" t="s">
        <v>236</v>
      </c>
      <c r="S2037" s="206" t="str">
        <f t="shared" ca="1" si="96"/>
        <v/>
      </c>
      <c r="T2037" s="206" t="str">
        <f ca="1">IF(B2037="","",IF(ISERROR(MATCH($J2037,[3]SorP!$B$1:$B$6230,0)),"",INDIRECT("'SorP'!$A$"&amp;MATCH($J2037,[3]SorP!$B$1:$B$6230,0))))</f>
        <v/>
      </c>
      <c r="U2037" s="207"/>
      <c r="V2037" s="208" t="e">
        <f>IF(C2037="",NA(),IF(OR(C2037="Smelter not listed",C2037="Smelter not yet identified"),MATCH($B2037&amp;$D2037,'[3]Smelter Look-up'!$J:$J,0),MATCH($B2037&amp;$C2037,'[3]Smelter Look-up'!$J:$J,0)))</f>
        <v>#N/A</v>
      </c>
      <c r="X2037" s="83">
        <f t="shared" si="94"/>
        <v>0</v>
      </c>
      <c r="AB2037" s="84" t="str">
        <f t="shared" si="95"/>
        <v/>
      </c>
    </row>
    <row r="2038" spans="1:28" s="83" customFormat="1" ht="20.25" customHeight="1">
      <c r="A2038" s="206"/>
      <c r="B2038" s="198" t="s">
        <v>236</v>
      </c>
      <c r="C2038" s="199" t="s">
        <v>236</v>
      </c>
      <c r="D2038" s="200"/>
      <c r="E2038" s="198" t="s">
        <v>236</v>
      </c>
      <c r="F2038" s="198" t="s">
        <v>236</v>
      </c>
      <c r="G2038" s="198" t="s">
        <v>236</v>
      </c>
      <c r="H2038" s="201" t="s">
        <v>236</v>
      </c>
      <c r="I2038" s="202" t="s">
        <v>236</v>
      </c>
      <c r="J2038" s="202" t="s">
        <v>236</v>
      </c>
      <c r="K2038" s="203"/>
      <c r="L2038" s="203"/>
      <c r="M2038" s="203"/>
      <c r="N2038" s="203"/>
      <c r="O2038" s="203"/>
      <c r="P2038" s="204"/>
      <c r="Q2038" s="205"/>
      <c r="R2038" s="198" t="s">
        <v>236</v>
      </c>
      <c r="S2038" s="206" t="str">
        <f t="shared" ca="1" si="96"/>
        <v/>
      </c>
      <c r="T2038" s="206" t="str">
        <f ca="1">IF(B2038="","",IF(ISERROR(MATCH($J2038,[3]SorP!$B$1:$B$6230,0)),"",INDIRECT("'SorP'!$A$"&amp;MATCH($J2038,[3]SorP!$B$1:$B$6230,0))))</f>
        <v/>
      </c>
      <c r="U2038" s="207"/>
      <c r="V2038" s="208" t="e">
        <f>IF(C2038="",NA(),IF(OR(C2038="Smelter not listed",C2038="Smelter not yet identified"),MATCH($B2038&amp;$D2038,'[3]Smelter Look-up'!$J:$J,0),MATCH($B2038&amp;$C2038,'[3]Smelter Look-up'!$J:$J,0)))</f>
        <v>#N/A</v>
      </c>
      <c r="X2038" s="83">
        <f t="shared" si="94"/>
        <v>0</v>
      </c>
      <c r="AB2038" s="84" t="str">
        <f t="shared" si="95"/>
        <v/>
      </c>
    </row>
    <row r="2039" spans="1:28" s="83" customFormat="1" ht="20.25" customHeight="1">
      <c r="A2039" s="206"/>
      <c r="B2039" s="198" t="s">
        <v>236</v>
      </c>
      <c r="C2039" s="199" t="s">
        <v>236</v>
      </c>
      <c r="D2039" s="200"/>
      <c r="E2039" s="198" t="s">
        <v>236</v>
      </c>
      <c r="F2039" s="198" t="s">
        <v>236</v>
      </c>
      <c r="G2039" s="198" t="s">
        <v>236</v>
      </c>
      <c r="H2039" s="201" t="s">
        <v>236</v>
      </c>
      <c r="I2039" s="202" t="s">
        <v>236</v>
      </c>
      <c r="J2039" s="202" t="s">
        <v>236</v>
      </c>
      <c r="K2039" s="203"/>
      <c r="L2039" s="203"/>
      <c r="M2039" s="203"/>
      <c r="N2039" s="203"/>
      <c r="O2039" s="203"/>
      <c r="P2039" s="204"/>
      <c r="Q2039" s="205"/>
      <c r="R2039" s="198" t="s">
        <v>236</v>
      </c>
      <c r="S2039" s="206" t="str">
        <f t="shared" ca="1" si="96"/>
        <v/>
      </c>
      <c r="T2039" s="206" t="str">
        <f ca="1">IF(B2039="","",IF(ISERROR(MATCH($J2039,[3]SorP!$B$1:$B$6230,0)),"",INDIRECT("'SorP'!$A$"&amp;MATCH($J2039,[3]SorP!$B$1:$B$6230,0))))</f>
        <v/>
      </c>
      <c r="U2039" s="207"/>
      <c r="V2039" s="208" t="e">
        <f>IF(C2039="",NA(),IF(OR(C2039="Smelter not listed",C2039="Smelter not yet identified"),MATCH($B2039&amp;$D2039,'[3]Smelter Look-up'!$J:$J,0),MATCH($B2039&amp;$C2039,'[3]Smelter Look-up'!$J:$J,0)))</f>
        <v>#N/A</v>
      </c>
      <c r="X2039" s="83">
        <f t="shared" si="94"/>
        <v>0</v>
      </c>
      <c r="AB2039" s="84" t="str">
        <f t="shared" si="95"/>
        <v/>
      </c>
    </row>
    <row r="2040" spans="1:28" s="83" customFormat="1" ht="20.25" customHeight="1">
      <c r="A2040" s="206"/>
      <c r="B2040" s="198" t="s">
        <v>236</v>
      </c>
      <c r="C2040" s="199" t="s">
        <v>236</v>
      </c>
      <c r="D2040" s="200"/>
      <c r="E2040" s="198" t="s">
        <v>236</v>
      </c>
      <c r="F2040" s="198" t="s">
        <v>236</v>
      </c>
      <c r="G2040" s="198" t="s">
        <v>236</v>
      </c>
      <c r="H2040" s="201" t="s">
        <v>236</v>
      </c>
      <c r="I2040" s="202" t="s">
        <v>236</v>
      </c>
      <c r="J2040" s="202" t="s">
        <v>236</v>
      </c>
      <c r="K2040" s="203"/>
      <c r="L2040" s="203"/>
      <c r="M2040" s="203"/>
      <c r="N2040" s="203"/>
      <c r="O2040" s="203"/>
      <c r="P2040" s="204"/>
      <c r="Q2040" s="205"/>
      <c r="R2040" s="198" t="s">
        <v>236</v>
      </c>
      <c r="S2040" s="206" t="str">
        <f t="shared" ca="1" si="96"/>
        <v/>
      </c>
      <c r="T2040" s="206" t="str">
        <f ca="1">IF(B2040="","",IF(ISERROR(MATCH($J2040,[3]SorP!$B$1:$B$6230,0)),"",INDIRECT("'SorP'!$A$"&amp;MATCH($J2040,[3]SorP!$B$1:$B$6230,0))))</f>
        <v/>
      </c>
      <c r="U2040" s="207"/>
      <c r="V2040" s="208" t="e">
        <f>IF(C2040="",NA(),IF(OR(C2040="Smelter not listed",C2040="Smelter not yet identified"),MATCH($B2040&amp;$D2040,'[3]Smelter Look-up'!$J:$J,0),MATCH($B2040&amp;$C2040,'[3]Smelter Look-up'!$J:$J,0)))</f>
        <v>#N/A</v>
      </c>
      <c r="X2040" s="83">
        <f t="shared" si="94"/>
        <v>0</v>
      </c>
      <c r="AB2040" s="84" t="str">
        <f t="shared" si="95"/>
        <v/>
      </c>
    </row>
    <row r="2041" spans="1:28" s="83" customFormat="1" ht="20.25" customHeight="1">
      <c r="A2041" s="206"/>
      <c r="B2041" s="198" t="s">
        <v>236</v>
      </c>
      <c r="C2041" s="199" t="s">
        <v>236</v>
      </c>
      <c r="D2041" s="200"/>
      <c r="E2041" s="198" t="s">
        <v>236</v>
      </c>
      <c r="F2041" s="198" t="s">
        <v>236</v>
      </c>
      <c r="G2041" s="198" t="s">
        <v>236</v>
      </c>
      <c r="H2041" s="201" t="s">
        <v>236</v>
      </c>
      <c r="I2041" s="202" t="s">
        <v>236</v>
      </c>
      <c r="J2041" s="202" t="s">
        <v>236</v>
      </c>
      <c r="K2041" s="203"/>
      <c r="L2041" s="203"/>
      <c r="M2041" s="203"/>
      <c r="N2041" s="203"/>
      <c r="O2041" s="203"/>
      <c r="P2041" s="204"/>
      <c r="Q2041" s="205"/>
      <c r="R2041" s="198" t="s">
        <v>236</v>
      </c>
      <c r="S2041" s="206" t="str">
        <f t="shared" ca="1" si="96"/>
        <v/>
      </c>
      <c r="T2041" s="206" t="str">
        <f ca="1">IF(B2041="","",IF(ISERROR(MATCH($J2041,[3]SorP!$B$1:$B$6230,0)),"",INDIRECT("'SorP'!$A$"&amp;MATCH($J2041,[3]SorP!$B$1:$B$6230,0))))</f>
        <v/>
      </c>
      <c r="U2041" s="207"/>
      <c r="V2041" s="208" t="e">
        <f>IF(C2041="",NA(),IF(OR(C2041="Smelter not listed",C2041="Smelter not yet identified"),MATCH($B2041&amp;$D2041,'[3]Smelter Look-up'!$J:$J,0),MATCH($B2041&amp;$C2041,'[3]Smelter Look-up'!$J:$J,0)))</f>
        <v>#N/A</v>
      </c>
      <c r="X2041" s="83">
        <f t="shared" si="94"/>
        <v>0</v>
      </c>
      <c r="AB2041" s="84" t="str">
        <f t="shared" si="95"/>
        <v/>
      </c>
    </row>
    <row r="2042" spans="1:28" s="83" customFormat="1" ht="20.25" customHeight="1">
      <c r="A2042" s="206"/>
      <c r="B2042" s="198" t="s">
        <v>236</v>
      </c>
      <c r="C2042" s="199" t="s">
        <v>236</v>
      </c>
      <c r="D2042" s="200"/>
      <c r="E2042" s="198" t="s">
        <v>236</v>
      </c>
      <c r="F2042" s="198" t="s">
        <v>236</v>
      </c>
      <c r="G2042" s="198" t="s">
        <v>236</v>
      </c>
      <c r="H2042" s="201" t="s">
        <v>236</v>
      </c>
      <c r="I2042" s="202" t="s">
        <v>236</v>
      </c>
      <c r="J2042" s="202" t="s">
        <v>236</v>
      </c>
      <c r="K2042" s="203"/>
      <c r="L2042" s="203"/>
      <c r="M2042" s="203"/>
      <c r="N2042" s="203"/>
      <c r="O2042" s="203"/>
      <c r="P2042" s="204"/>
      <c r="Q2042" s="205"/>
      <c r="R2042" s="198" t="s">
        <v>236</v>
      </c>
      <c r="S2042" s="206" t="str">
        <f t="shared" ca="1" si="96"/>
        <v/>
      </c>
      <c r="T2042" s="206" t="str">
        <f ca="1">IF(B2042="","",IF(ISERROR(MATCH($J2042,[3]SorP!$B$1:$B$6230,0)),"",INDIRECT("'SorP'!$A$"&amp;MATCH($J2042,[3]SorP!$B$1:$B$6230,0))))</f>
        <v/>
      </c>
      <c r="U2042" s="207"/>
      <c r="V2042" s="208" t="e">
        <f>IF(C2042="",NA(),IF(OR(C2042="Smelter not listed",C2042="Smelter not yet identified"),MATCH($B2042&amp;$D2042,'[3]Smelter Look-up'!$J:$J,0),MATCH($B2042&amp;$C2042,'[3]Smelter Look-up'!$J:$J,0)))</f>
        <v>#N/A</v>
      </c>
      <c r="X2042" s="83">
        <f t="shared" si="94"/>
        <v>0</v>
      </c>
      <c r="AB2042" s="84" t="str">
        <f t="shared" si="95"/>
        <v/>
      </c>
    </row>
    <row r="2043" spans="1:28" s="83" customFormat="1" ht="20.25" customHeight="1">
      <c r="A2043" s="206"/>
      <c r="B2043" s="198" t="s">
        <v>236</v>
      </c>
      <c r="C2043" s="199" t="s">
        <v>236</v>
      </c>
      <c r="D2043" s="200"/>
      <c r="E2043" s="198" t="s">
        <v>236</v>
      </c>
      <c r="F2043" s="198" t="s">
        <v>236</v>
      </c>
      <c r="G2043" s="198" t="s">
        <v>236</v>
      </c>
      <c r="H2043" s="201" t="s">
        <v>236</v>
      </c>
      <c r="I2043" s="202" t="s">
        <v>236</v>
      </c>
      <c r="J2043" s="202" t="s">
        <v>236</v>
      </c>
      <c r="K2043" s="203"/>
      <c r="L2043" s="203"/>
      <c r="M2043" s="203"/>
      <c r="N2043" s="203"/>
      <c r="O2043" s="203"/>
      <c r="P2043" s="204"/>
      <c r="Q2043" s="205"/>
      <c r="R2043" s="198" t="s">
        <v>236</v>
      </c>
      <c r="S2043" s="206" t="str">
        <f t="shared" ca="1" si="96"/>
        <v/>
      </c>
      <c r="T2043" s="206" t="str">
        <f ca="1">IF(B2043="","",IF(ISERROR(MATCH($J2043,[3]SorP!$B$1:$B$6230,0)),"",INDIRECT("'SorP'!$A$"&amp;MATCH($J2043,[3]SorP!$B$1:$B$6230,0))))</f>
        <v/>
      </c>
      <c r="U2043" s="207"/>
      <c r="V2043" s="208" t="e">
        <f>IF(C2043="",NA(),IF(OR(C2043="Smelter not listed",C2043="Smelter not yet identified"),MATCH($B2043&amp;$D2043,'[3]Smelter Look-up'!$J:$J,0),MATCH($B2043&amp;$C2043,'[3]Smelter Look-up'!$J:$J,0)))</f>
        <v>#N/A</v>
      </c>
      <c r="X2043" s="83">
        <f t="shared" si="94"/>
        <v>0</v>
      </c>
      <c r="AB2043" s="84" t="str">
        <f t="shared" si="95"/>
        <v/>
      </c>
    </row>
    <row r="2044" spans="1:28" s="83" customFormat="1" ht="20.25" customHeight="1">
      <c r="A2044" s="206"/>
      <c r="B2044" s="198" t="s">
        <v>236</v>
      </c>
      <c r="C2044" s="199" t="s">
        <v>236</v>
      </c>
      <c r="D2044" s="200"/>
      <c r="E2044" s="198" t="s">
        <v>236</v>
      </c>
      <c r="F2044" s="198" t="s">
        <v>236</v>
      </c>
      <c r="G2044" s="198" t="s">
        <v>236</v>
      </c>
      <c r="H2044" s="201" t="s">
        <v>236</v>
      </c>
      <c r="I2044" s="202" t="s">
        <v>236</v>
      </c>
      <c r="J2044" s="202" t="s">
        <v>236</v>
      </c>
      <c r="K2044" s="203"/>
      <c r="L2044" s="203"/>
      <c r="M2044" s="203"/>
      <c r="N2044" s="203"/>
      <c r="O2044" s="203"/>
      <c r="P2044" s="204"/>
      <c r="Q2044" s="205"/>
      <c r="R2044" s="198" t="s">
        <v>236</v>
      </c>
      <c r="S2044" s="206" t="str">
        <f t="shared" ca="1" si="96"/>
        <v/>
      </c>
      <c r="T2044" s="206" t="str">
        <f ca="1">IF(B2044="","",IF(ISERROR(MATCH($J2044,[3]SorP!$B$1:$B$6230,0)),"",INDIRECT("'SorP'!$A$"&amp;MATCH($J2044,[3]SorP!$B$1:$B$6230,0))))</f>
        <v/>
      </c>
      <c r="U2044" s="207"/>
      <c r="V2044" s="208" t="e">
        <f>IF(C2044="",NA(),IF(OR(C2044="Smelter not listed",C2044="Smelter not yet identified"),MATCH($B2044&amp;$D2044,'[3]Smelter Look-up'!$J:$J,0),MATCH($B2044&amp;$C2044,'[3]Smelter Look-up'!$J:$J,0)))</f>
        <v>#N/A</v>
      </c>
      <c r="X2044" s="83">
        <f t="shared" si="94"/>
        <v>0</v>
      </c>
      <c r="AB2044" s="84" t="str">
        <f t="shared" si="95"/>
        <v/>
      </c>
    </row>
    <row r="2045" spans="1:28" s="83" customFormat="1" ht="20.25" customHeight="1">
      <c r="A2045" s="206"/>
      <c r="B2045" s="198" t="s">
        <v>236</v>
      </c>
      <c r="C2045" s="199" t="s">
        <v>236</v>
      </c>
      <c r="D2045" s="200"/>
      <c r="E2045" s="198" t="s">
        <v>236</v>
      </c>
      <c r="F2045" s="198" t="s">
        <v>236</v>
      </c>
      <c r="G2045" s="198" t="s">
        <v>236</v>
      </c>
      <c r="H2045" s="201" t="s">
        <v>236</v>
      </c>
      <c r="I2045" s="202" t="s">
        <v>236</v>
      </c>
      <c r="J2045" s="202" t="s">
        <v>236</v>
      </c>
      <c r="K2045" s="203"/>
      <c r="L2045" s="203"/>
      <c r="M2045" s="203"/>
      <c r="N2045" s="203"/>
      <c r="O2045" s="203"/>
      <c r="P2045" s="204"/>
      <c r="Q2045" s="205"/>
      <c r="R2045" s="198" t="s">
        <v>236</v>
      </c>
      <c r="S2045" s="206" t="str">
        <f t="shared" ca="1" si="96"/>
        <v/>
      </c>
      <c r="T2045" s="206" t="str">
        <f ca="1">IF(B2045="","",IF(ISERROR(MATCH($J2045,[3]SorP!$B$1:$B$6230,0)),"",INDIRECT("'SorP'!$A$"&amp;MATCH($J2045,[3]SorP!$B$1:$B$6230,0))))</f>
        <v/>
      </c>
      <c r="U2045" s="207"/>
      <c r="V2045" s="208" t="e">
        <f>IF(C2045="",NA(),IF(OR(C2045="Smelter not listed",C2045="Smelter not yet identified"),MATCH($B2045&amp;$D2045,'[3]Smelter Look-up'!$J:$J,0),MATCH($B2045&amp;$C2045,'[3]Smelter Look-up'!$J:$J,0)))</f>
        <v>#N/A</v>
      </c>
      <c r="X2045" s="83">
        <f t="shared" si="94"/>
        <v>0</v>
      </c>
      <c r="AB2045" s="84" t="str">
        <f t="shared" si="95"/>
        <v/>
      </c>
    </row>
    <row r="2046" spans="1:28" s="83" customFormat="1" ht="20.25" customHeight="1">
      <c r="A2046" s="206"/>
      <c r="B2046" s="198" t="s">
        <v>236</v>
      </c>
      <c r="C2046" s="199" t="s">
        <v>236</v>
      </c>
      <c r="D2046" s="200"/>
      <c r="E2046" s="198" t="s">
        <v>236</v>
      </c>
      <c r="F2046" s="198" t="s">
        <v>236</v>
      </c>
      <c r="G2046" s="198" t="s">
        <v>236</v>
      </c>
      <c r="H2046" s="201" t="s">
        <v>236</v>
      </c>
      <c r="I2046" s="202" t="s">
        <v>236</v>
      </c>
      <c r="J2046" s="202" t="s">
        <v>236</v>
      </c>
      <c r="K2046" s="203"/>
      <c r="L2046" s="203"/>
      <c r="M2046" s="203"/>
      <c r="N2046" s="203"/>
      <c r="O2046" s="203"/>
      <c r="P2046" s="204"/>
      <c r="Q2046" s="205"/>
      <c r="R2046" s="198" t="s">
        <v>236</v>
      </c>
      <c r="S2046" s="206" t="str">
        <f t="shared" ca="1" si="96"/>
        <v/>
      </c>
      <c r="T2046" s="206" t="str">
        <f ca="1">IF(B2046="","",IF(ISERROR(MATCH($J2046,[3]SorP!$B$1:$B$6230,0)),"",INDIRECT("'SorP'!$A$"&amp;MATCH($J2046,[3]SorP!$B$1:$B$6230,0))))</f>
        <v/>
      </c>
      <c r="U2046" s="207"/>
      <c r="V2046" s="208" t="e">
        <f>IF(C2046="",NA(),IF(OR(C2046="Smelter not listed",C2046="Smelter not yet identified"),MATCH($B2046&amp;$D2046,'[3]Smelter Look-up'!$J:$J,0),MATCH($B2046&amp;$C2046,'[3]Smelter Look-up'!$J:$J,0)))</f>
        <v>#N/A</v>
      </c>
      <c r="X2046" s="83">
        <f t="shared" si="94"/>
        <v>0</v>
      </c>
      <c r="AB2046" s="84" t="str">
        <f t="shared" si="95"/>
        <v/>
      </c>
    </row>
    <row r="2047" spans="1:28" s="83" customFormat="1" ht="20.25" customHeight="1">
      <c r="A2047" s="206"/>
      <c r="B2047" s="198" t="s">
        <v>236</v>
      </c>
      <c r="C2047" s="199" t="s">
        <v>236</v>
      </c>
      <c r="D2047" s="200"/>
      <c r="E2047" s="198" t="s">
        <v>236</v>
      </c>
      <c r="F2047" s="198" t="s">
        <v>236</v>
      </c>
      <c r="G2047" s="198" t="s">
        <v>236</v>
      </c>
      <c r="H2047" s="201" t="s">
        <v>236</v>
      </c>
      <c r="I2047" s="202" t="s">
        <v>236</v>
      </c>
      <c r="J2047" s="202" t="s">
        <v>236</v>
      </c>
      <c r="K2047" s="203"/>
      <c r="L2047" s="203"/>
      <c r="M2047" s="203"/>
      <c r="N2047" s="203"/>
      <c r="O2047" s="203"/>
      <c r="P2047" s="204"/>
      <c r="Q2047" s="205"/>
      <c r="R2047" s="198" t="s">
        <v>236</v>
      </c>
      <c r="S2047" s="206" t="str">
        <f t="shared" ca="1" si="96"/>
        <v/>
      </c>
      <c r="T2047" s="206" t="str">
        <f ca="1">IF(B2047="","",IF(ISERROR(MATCH($J2047,[3]SorP!$B$1:$B$6230,0)),"",INDIRECT("'SorP'!$A$"&amp;MATCH($J2047,[3]SorP!$B$1:$B$6230,0))))</f>
        <v/>
      </c>
      <c r="U2047" s="207"/>
      <c r="V2047" s="208" t="e">
        <f>IF(C2047="",NA(),IF(OR(C2047="Smelter not listed",C2047="Smelter not yet identified"),MATCH($B2047&amp;$D2047,'[3]Smelter Look-up'!$J:$J,0),MATCH($B2047&amp;$C2047,'[3]Smelter Look-up'!$J:$J,0)))</f>
        <v>#N/A</v>
      </c>
      <c r="X2047" s="83">
        <f t="shared" si="94"/>
        <v>0</v>
      </c>
      <c r="AB2047" s="84" t="str">
        <f t="shared" si="95"/>
        <v/>
      </c>
    </row>
    <row r="2048" spans="1:28" s="83" customFormat="1" ht="20.25" customHeight="1">
      <c r="A2048" s="206"/>
      <c r="B2048" s="198" t="s">
        <v>236</v>
      </c>
      <c r="C2048" s="199" t="s">
        <v>236</v>
      </c>
      <c r="D2048" s="200"/>
      <c r="E2048" s="198" t="s">
        <v>236</v>
      </c>
      <c r="F2048" s="198" t="s">
        <v>236</v>
      </c>
      <c r="G2048" s="198" t="s">
        <v>236</v>
      </c>
      <c r="H2048" s="201" t="s">
        <v>236</v>
      </c>
      <c r="I2048" s="202" t="s">
        <v>236</v>
      </c>
      <c r="J2048" s="202" t="s">
        <v>236</v>
      </c>
      <c r="K2048" s="203"/>
      <c r="L2048" s="203"/>
      <c r="M2048" s="203"/>
      <c r="N2048" s="203"/>
      <c r="O2048" s="203"/>
      <c r="P2048" s="204"/>
      <c r="Q2048" s="205"/>
      <c r="R2048" s="198" t="s">
        <v>236</v>
      </c>
      <c r="S2048" s="206" t="str">
        <f t="shared" ca="1" si="96"/>
        <v/>
      </c>
      <c r="T2048" s="206" t="str">
        <f ca="1">IF(B2048="","",IF(ISERROR(MATCH($J2048,[3]SorP!$B$1:$B$6230,0)),"",INDIRECT("'SorP'!$A$"&amp;MATCH($J2048,[3]SorP!$B$1:$B$6230,0))))</f>
        <v/>
      </c>
      <c r="U2048" s="207"/>
      <c r="V2048" s="208" t="e">
        <f>IF(C2048="",NA(),IF(OR(C2048="Smelter not listed",C2048="Smelter not yet identified"),MATCH($B2048&amp;$D2048,'[3]Smelter Look-up'!$J:$J,0),MATCH($B2048&amp;$C2048,'[3]Smelter Look-up'!$J:$J,0)))</f>
        <v>#N/A</v>
      </c>
      <c r="X2048" s="83">
        <f t="shared" si="94"/>
        <v>0</v>
      </c>
      <c r="AB2048" s="84" t="str">
        <f t="shared" si="95"/>
        <v/>
      </c>
    </row>
    <row r="2049" spans="1:28" s="83" customFormat="1" ht="20.25" customHeight="1">
      <c r="A2049" s="206"/>
      <c r="B2049" s="198" t="s">
        <v>236</v>
      </c>
      <c r="C2049" s="199" t="s">
        <v>236</v>
      </c>
      <c r="D2049" s="200"/>
      <c r="E2049" s="198" t="s">
        <v>236</v>
      </c>
      <c r="F2049" s="198" t="s">
        <v>236</v>
      </c>
      <c r="G2049" s="198" t="s">
        <v>236</v>
      </c>
      <c r="H2049" s="201" t="s">
        <v>236</v>
      </c>
      <c r="I2049" s="202" t="s">
        <v>236</v>
      </c>
      <c r="J2049" s="202" t="s">
        <v>236</v>
      </c>
      <c r="K2049" s="203"/>
      <c r="L2049" s="203"/>
      <c r="M2049" s="203"/>
      <c r="N2049" s="203"/>
      <c r="O2049" s="203"/>
      <c r="P2049" s="204"/>
      <c r="Q2049" s="205"/>
      <c r="R2049" s="198" t="s">
        <v>236</v>
      </c>
      <c r="S2049" s="206" t="str">
        <f t="shared" ca="1" si="96"/>
        <v/>
      </c>
      <c r="T2049" s="206" t="str">
        <f ca="1">IF(B2049="","",IF(ISERROR(MATCH($J2049,[3]SorP!$B$1:$B$6230,0)),"",INDIRECT("'SorP'!$A$"&amp;MATCH($J2049,[3]SorP!$B$1:$B$6230,0))))</f>
        <v/>
      </c>
      <c r="U2049" s="207"/>
      <c r="V2049" s="208" t="e">
        <f>IF(C2049="",NA(),IF(OR(C2049="Smelter not listed",C2049="Smelter not yet identified"),MATCH($B2049&amp;$D2049,'[3]Smelter Look-up'!$J:$J,0),MATCH($B2049&amp;$C2049,'[3]Smelter Look-up'!$J:$J,0)))</f>
        <v>#N/A</v>
      </c>
      <c r="X2049" s="83">
        <f t="shared" si="94"/>
        <v>0</v>
      </c>
      <c r="AB2049" s="84" t="str">
        <f t="shared" si="95"/>
        <v/>
      </c>
    </row>
    <row r="2050" spans="1:28" s="83" customFormat="1" ht="20.25" customHeight="1">
      <c r="A2050" s="206"/>
      <c r="B2050" s="198" t="s">
        <v>236</v>
      </c>
      <c r="C2050" s="199" t="s">
        <v>236</v>
      </c>
      <c r="D2050" s="200"/>
      <c r="E2050" s="198" t="s">
        <v>236</v>
      </c>
      <c r="F2050" s="198" t="s">
        <v>236</v>
      </c>
      <c r="G2050" s="198" t="s">
        <v>236</v>
      </c>
      <c r="H2050" s="201" t="s">
        <v>236</v>
      </c>
      <c r="I2050" s="202" t="s">
        <v>236</v>
      </c>
      <c r="J2050" s="202" t="s">
        <v>236</v>
      </c>
      <c r="K2050" s="203"/>
      <c r="L2050" s="203"/>
      <c r="M2050" s="203"/>
      <c r="N2050" s="203"/>
      <c r="O2050" s="203"/>
      <c r="P2050" s="204"/>
      <c r="Q2050" s="205"/>
      <c r="R2050" s="198" t="s">
        <v>236</v>
      </c>
      <c r="S2050" s="206" t="str">
        <f t="shared" ca="1" si="96"/>
        <v/>
      </c>
      <c r="T2050" s="206" t="str">
        <f ca="1">IF(B2050="","",IF(ISERROR(MATCH($J2050,[3]SorP!$B$1:$B$6230,0)),"",INDIRECT("'SorP'!$A$"&amp;MATCH($J2050,[3]SorP!$B$1:$B$6230,0))))</f>
        <v/>
      </c>
      <c r="U2050" s="207"/>
      <c r="V2050" s="208" t="e">
        <f>IF(C2050="",NA(),IF(OR(C2050="Smelter not listed",C2050="Smelter not yet identified"),MATCH($B2050&amp;$D2050,'[3]Smelter Look-up'!$J:$J,0),MATCH($B2050&amp;$C2050,'[3]Smelter Look-up'!$J:$J,0)))</f>
        <v>#N/A</v>
      </c>
      <c r="X2050" s="83">
        <f t="shared" si="94"/>
        <v>0</v>
      </c>
      <c r="AB2050" s="84" t="str">
        <f t="shared" si="95"/>
        <v/>
      </c>
    </row>
    <row r="2051" spans="1:28" s="83" customFormat="1" ht="20.25" customHeight="1">
      <c r="A2051" s="206"/>
      <c r="B2051" s="198" t="s">
        <v>236</v>
      </c>
      <c r="C2051" s="199" t="s">
        <v>236</v>
      </c>
      <c r="D2051" s="200"/>
      <c r="E2051" s="198" t="s">
        <v>236</v>
      </c>
      <c r="F2051" s="198" t="s">
        <v>236</v>
      </c>
      <c r="G2051" s="198" t="s">
        <v>236</v>
      </c>
      <c r="H2051" s="201" t="s">
        <v>236</v>
      </c>
      <c r="I2051" s="202" t="s">
        <v>236</v>
      </c>
      <c r="J2051" s="202" t="s">
        <v>236</v>
      </c>
      <c r="K2051" s="203"/>
      <c r="L2051" s="203"/>
      <c r="M2051" s="203"/>
      <c r="N2051" s="203"/>
      <c r="O2051" s="203"/>
      <c r="P2051" s="204"/>
      <c r="Q2051" s="205"/>
      <c r="R2051" s="198" t="s">
        <v>236</v>
      </c>
      <c r="S2051" s="206" t="str">
        <f t="shared" ca="1" si="96"/>
        <v/>
      </c>
      <c r="T2051" s="206" t="str">
        <f ca="1">IF(B2051="","",IF(ISERROR(MATCH($J2051,[3]SorP!$B$1:$B$6230,0)),"",INDIRECT("'SorP'!$A$"&amp;MATCH($J2051,[3]SorP!$B$1:$B$6230,0))))</f>
        <v/>
      </c>
      <c r="U2051" s="207"/>
      <c r="V2051" s="208" t="e">
        <f>IF(C2051="",NA(),IF(OR(C2051="Smelter not listed",C2051="Smelter not yet identified"),MATCH($B2051&amp;$D2051,'[3]Smelter Look-up'!$J:$J,0),MATCH($B2051&amp;$C2051,'[3]Smelter Look-up'!$J:$J,0)))</f>
        <v>#N/A</v>
      </c>
      <c r="X2051" s="83">
        <f t="shared" si="94"/>
        <v>0</v>
      </c>
      <c r="AB2051" s="84" t="str">
        <f t="shared" si="95"/>
        <v/>
      </c>
    </row>
    <row r="2052" spans="1:28" s="83" customFormat="1" ht="20.25" customHeight="1">
      <c r="A2052" s="206"/>
      <c r="B2052" s="198" t="s">
        <v>236</v>
      </c>
      <c r="C2052" s="199" t="s">
        <v>236</v>
      </c>
      <c r="D2052" s="200"/>
      <c r="E2052" s="198" t="s">
        <v>236</v>
      </c>
      <c r="F2052" s="198" t="s">
        <v>236</v>
      </c>
      <c r="G2052" s="198" t="s">
        <v>236</v>
      </c>
      <c r="H2052" s="201" t="s">
        <v>236</v>
      </c>
      <c r="I2052" s="202" t="s">
        <v>236</v>
      </c>
      <c r="J2052" s="202" t="s">
        <v>236</v>
      </c>
      <c r="K2052" s="203"/>
      <c r="L2052" s="203"/>
      <c r="M2052" s="203"/>
      <c r="N2052" s="203"/>
      <c r="O2052" s="203"/>
      <c r="P2052" s="204"/>
      <c r="Q2052" s="205"/>
      <c r="R2052" s="198" t="s">
        <v>236</v>
      </c>
      <c r="S2052" s="206" t="str">
        <f t="shared" ca="1" si="96"/>
        <v/>
      </c>
      <c r="T2052" s="206" t="str">
        <f ca="1">IF(B2052="","",IF(ISERROR(MATCH($J2052,[3]SorP!$B$1:$B$6230,0)),"",INDIRECT("'SorP'!$A$"&amp;MATCH($J2052,[3]SorP!$B$1:$B$6230,0))))</f>
        <v/>
      </c>
      <c r="U2052" s="207"/>
      <c r="V2052" s="208" t="e">
        <f>IF(C2052="",NA(),IF(OR(C2052="Smelter not listed",C2052="Smelter not yet identified"),MATCH($B2052&amp;$D2052,'[3]Smelter Look-up'!$J:$J,0),MATCH($B2052&amp;$C2052,'[3]Smelter Look-up'!$J:$J,0)))</f>
        <v>#N/A</v>
      </c>
      <c r="X2052" s="83">
        <f t="shared" si="94"/>
        <v>0</v>
      </c>
      <c r="AB2052" s="84" t="str">
        <f t="shared" si="95"/>
        <v/>
      </c>
    </row>
    <row r="2053" spans="1:28" s="83" customFormat="1" ht="20.25" customHeight="1">
      <c r="A2053" s="206"/>
      <c r="B2053" s="198" t="s">
        <v>236</v>
      </c>
      <c r="C2053" s="199" t="s">
        <v>236</v>
      </c>
      <c r="D2053" s="200"/>
      <c r="E2053" s="198" t="s">
        <v>236</v>
      </c>
      <c r="F2053" s="198" t="s">
        <v>236</v>
      </c>
      <c r="G2053" s="198" t="s">
        <v>236</v>
      </c>
      <c r="H2053" s="201" t="s">
        <v>236</v>
      </c>
      <c r="I2053" s="202" t="s">
        <v>236</v>
      </c>
      <c r="J2053" s="202" t="s">
        <v>236</v>
      </c>
      <c r="K2053" s="203"/>
      <c r="L2053" s="203"/>
      <c r="M2053" s="203"/>
      <c r="N2053" s="203"/>
      <c r="O2053" s="203"/>
      <c r="P2053" s="204"/>
      <c r="Q2053" s="205"/>
      <c r="R2053" s="198" t="s">
        <v>236</v>
      </c>
      <c r="S2053" s="206" t="str">
        <f t="shared" ca="1" si="96"/>
        <v/>
      </c>
      <c r="T2053" s="206" t="str">
        <f ca="1">IF(B2053="","",IF(ISERROR(MATCH($J2053,[3]SorP!$B$1:$B$6230,0)),"",INDIRECT("'SorP'!$A$"&amp;MATCH($J2053,[3]SorP!$B$1:$B$6230,0))))</f>
        <v/>
      </c>
      <c r="U2053" s="207"/>
      <c r="V2053" s="208" t="e">
        <f>IF(C2053="",NA(),IF(OR(C2053="Smelter not listed",C2053="Smelter not yet identified"),MATCH($B2053&amp;$D2053,'[3]Smelter Look-up'!$J:$J,0),MATCH($B2053&amp;$C2053,'[3]Smelter Look-up'!$J:$J,0)))</f>
        <v>#N/A</v>
      </c>
      <c r="X2053" s="83">
        <f t="shared" ref="X2053:X2116" si="97">IF(AND(C2053="Smelter not listed",OR(LEN(D2053)=0,LEN(E2053)=0)),1,0)</f>
        <v>0</v>
      </c>
      <c r="AB2053" s="84" t="str">
        <f t="shared" ref="AB2053:AB2116" si="98">B2053&amp;C2053</f>
        <v/>
      </c>
    </row>
    <row r="2054" spans="1:28" s="83" customFormat="1" ht="20.25" customHeight="1">
      <c r="A2054" s="206"/>
      <c r="B2054" s="198" t="s">
        <v>236</v>
      </c>
      <c r="C2054" s="199" t="s">
        <v>236</v>
      </c>
      <c r="D2054" s="200"/>
      <c r="E2054" s="198" t="s">
        <v>236</v>
      </c>
      <c r="F2054" s="198" t="s">
        <v>236</v>
      </c>
      <c r="G2054" s="198" t="s">
        <v>236</v>
      </c>
      <c r="H2054" s="201" t="s">
        <v>236</v>
      </c>
      <c r="I2054" s="202" t="s">
        <v>236</v>
      </c>
      <c r="J2054" s="202" t="s">
        <v>236</v>
      </c>
      <c r="K2054" s="203"/>
      <c r="L2054" s="203"/>
      <c r="M2054" s="203"/>
      <c r="N2054" s="203"/>
      <c r="O2054" s="203"/>
      <c r="P2054" s="204"/>
      <c r="Q2054" s="205"/>
      <c r="R2054" s="198" t="s">
        <v>236</v>
      </c>
      <c r="S2054" s="206" t="str">
        <f t="shared" ca="1" si="96"/>
        <v/>
      </c>
      <c r="T2054" s="206" t="str">
        <f ca="1">IF(B2054="","",IF(ISERROR(MATCH($J2054,[3]SorP!$B$1:$B$6230,0)),"",INDIRECT("'SorP'!$A$"&amp;MATCH($J2054,[3]SorP!$B$1:$B$6230,0))))</f>
        <v/>
      </c>
      <c r="U2054" s="207"/>
      <c r="V2054" s="208" t="e">
        <f>IF(C2054="",NA(),IF(OR(C2054="Smelter not listed",C2054="Smelter not yet identified"),MATCH($B2054&amp;$D2054,'[3]Smelter Look-up'!$J:$J,0),MATCH($B2054&amp;$C2054,'[3]Smelter Look-up'!$J:$J,0)))</f>
        <v>#N/A</v>
      </c>
      <c r="X2054" s="83">
        <f t="shared" si="97"/>
        <v>0</v>
      </c>
      <c r="AB2054" s="84" t="str">
        <f t="shared" si="98"/>
        <v/>
      </c>
    </row>
    <row r="2055" spans="1:28" s="83" customFormat="1" ht="20.25" customHeight="1">
      <c r="A2055" s="206"/>
      <c r="B2055" s="198" t="s">
        <v>236</v>
      </c>
      <c r="C2055" s="199" t="s">
        <v>236</v>
      </c>
      <c r="D2055" s="200"/>
      <c r="E2055" s="198" t="s">
        <v>236</v>
      </c>
      <c r="F2055" s="198" t="s">
        <v>236</v>
      </c>
      <c r="G2055" s="198" t="s">
        <v>236</v>
      </c>
      <c r="H2055" s="201" t="s">
        <v>236</v>
      </c>
      <c r="I2055" s="202" t="s">
        <v>236</v>
      </c>
      <c r="J2055" s="202" t="s">
        <v>236</v>
      </c>
      <c r="K2055" s="203"/>
      <c r="L2055" s="203"/>
      <c r="M2055" s="203"/>
      <c r="N2055" s="203"/>
      <c r="O2055" s="203"/>
      <c r="P2055" s="204"/>
      <c r="Q2055" s="205"/>
      <c r="R2055" s="198" t="s">
        <v>236</v>
      </c>
      <c r="S2055" s="206" t="str">
        <f t="shared" ca="1" si="96"/>
        <v/>
      </c>
      <c r="T2055" s="206" t="str">
        <f ca="1">IF(B2055="","",IF(ISERROR(MATCH($J2055,[3]SorP!$B$1:$B$6230,0)),"",INDIRECT("'SorP'!$A$"&amp;MATCH($J2055,[3]SorP!$B$1:$B$6230,0))))</f>
        <v/>
      </c>
      <c r="U2055" s="207"/>
      <c r="V2055" s="208" t="e">
        <f>IF(C2055="",NA(),IF(OR(C2055="Smelter not listed",C2055="Smelter not yet identified"),MATCH($B2055&amp;$D2055,'[3]Smelter Look-up'!$J:$J,0),MATCH($B2055&amp;$C2055,'[3]Smelter Look-up'!$J:$J,0)))</f>
        <v>#N/A</v>
      </c>
      <c r="X2055" s="83">
        <f t="shared" si="97"/>
        <v>0</v>
      </c>
      <c r="AB2055" s="84" t="str">
        <f t="shared" si="98"/>
        <v/>
      </c>
    </row>
    <row r="2056" spans="1:28" s="83" customFormat="1" ht="20.25" customHeight="1">
      <c r="A2056" s="206"/>
      <c r="B2056" s="198" t="s">
        <v>236</v>
      </c>
      <c r="C2056" s="199" t="s">
        <v>236</v>
      </c>
      <c r="D2056" s="200"/>
      <c r="E2056" s="198" t="s">
        <v>236</v>
      </c>
      <c r="F2056" s="198" t="s">
        <v>236</v>
      </c>
      <c r="G2056" s="198" t="s">
        <v>236</v>
      </c>
      <c r="H2056" s="201" t="s">
        <v>236</v>
      </c>
      <c r="I2056" s="202" t="s">
        <v>236</v>
      </c>
      <c r="J2056" s="202" t="s">
        <v>236</v>
      </c>
      <c r="K2056" s="203"/>
      <c r="L2056" s="203"/>
      <c r="M2056" s="203"/>
      <c r="N2056" s="203"/>
      <c r="O2056" s="203"/>
      <c r="P2056" s="204"/>
      <c r="Q2056" s="205"/>
      <c r="R2056" s="198" t="s">
        <v>236</v>
      </c>
      <c r="S2056" s="206" t="str">
        <f t="shared" ca="1" si="96"/>
        <v/>
      </c>
      <c r="T2056" s="206" t="str">
        <f ca="1">IF(B2056="","",IF(ISERROR(MATCH($J2056,[3]SorP!$B$1:$B$6230,0)),"",INDIRECT("'SorP'!$A$"&amp;MATCH($J2056,[3]SorP!$B$1:$B$6230,0))))</f>
        <v/>
      </c>
      <c r="U2056" s="207"/>
      <c r="V2056" s="208" t="e">
        <f>IF(C2056="",NA(),IF(OR(C2056="Smelter not listed",C2056="Smelter not yet identified"),MATCH($B2056&amp;$D2056,'[3]Smelter Look-up'!$J:$J,0),MATCH($B2056&amp;$C2056,'[3]Smelter Look-up'!$J:$J,0)))</f>
        <v>#N/A</v>
      </c>
      <c r="X2056" s="83">
        <f t="shared" si="97"/>
        <v>0</v>
      </c>
      <c r="AB2056" s="84" t="str">
        <f t="shared" si="98"/>
        <v/>
      </c>
    </row>
    <row r="2057" spans="1:28" s="83" customFormat="1" ht="20.25" customHeight="1">
      <c r="A2057" s="206"/>
      <c r="B2057" s="198" t="s">
        <v>236</v>
      </c>
      <c r="C2057" s="199" t="s">
        <v>236</v>
      </c>
      <c r="D2057" s="200"/>
      <c r="E2057" s="198" t="s">
        <v>236</v>
      </c>
      <c r="F2057" s="198" t="s">
        <v>236</v>
      </c>
      <c r="G2057" s="198" t="s">
        <v>236</v>
      </c>
      <c r="H2057" s="201" t="s">
        <v>236</v>
      </c>
      <c r="I2057" s="202" t="s">
        <v>236</v>
      </c>
      <c r="J2057" s="202" t="s">
        <v>236</v>
      </c>
      <c r="K2057" s="203"/>
      <c r="L2057" s="203"/>
      <c r="M2057" s="203"/>
      <c r="N2057" s="203"/>
      <c r="O2057" s="203"/>
      <c r="P2057" s="204"/>
      <c r="Q2057" s="205"/>
      <c r="R2057" s="198" t="s">
        <v>236</v>
      </c>
      <c r="S2057" s="206" t="str">
        <f t="shared" ca="1" si="96"/>
        <v/>
      </c>
      <c r="T2057" s="206" t="str">
        <f ca="1">IF(B2057="","",IF(ISERROR(MATCH($J2057,[3]SorP!$B$1:$B$6230,0)),"",INDIRECT("'SorP'!$A$"&amp;MATCH($J2057,[3]SorP!$B$1:$B$6230,0))))</f>
        <v/>
      </c>
      <c r="U2057" s="207"/>
      <c r="V2057" s="208" t="e">
        <f>IF(C2057="",NA(),IF(OR(C2057="Smelter not listed",C2057="Smelter not yet identified"),MATCH($B2057&amp;$D2057,'[3]Smelter Look-up'!$J:$J,0),MATCH($B2057&amp;$C2057,'[3]Smelter Look-up'!$J:$J,0)))</f>
        <v>#N/A</v>
      </c>
      <c r="X2057" s="83">
        <f t="shared" si="97"/>
        <v>0</v>
      </c>
      <c r="AB2057" s="84" t="str">
        <f t="shared" si="98"/>
        <v/>
      </c>
    </row>
    <row r="2058" spans="1:28" s="83" customFormat="1" ht="20.25" customHeight="1">
      <c r="A2058" s="206"/>
      <c r="B2058" s="198" t="s">
        <v>236</v>
      </c>
      <c r="C2058" s="199" t="s">
        <v>236</v>
      </c>
      <c r="D2058" s="200"/>
      <c r="E2058" s="198" t="s">
        <v>236</v>
      </c>
      <c r="F2058" s="198" t="s">
        <v>236</v>
      </c>
      <c r="G2058" s="198" t="s">
        <v>236</v>
      </c>
      <c r="H2058" s="201" t="s">
        <v>236</v>
      </c>
      <c r="I2058" s="202" t="s">
        <v>236</v>
      </c>
      <c r="J2058" s="202" t="s">
        <v>236</v>
      </c>
      <c r="K2058" s="203"/>
      <c r="L2058" s="203"/>
      <c r="M2058" s="203"/>
      <c r="N2058" s="203"/>
      <c r="O2058" s="203"/>
      <c r="P2058" s="204"/>
      <c r="Q2058" s="205"/>
      <c r="R2058" s="198" t="s">
        <v>236</v>
      </c>
      <c r="S2058" s="206" t="str">
        <f t="shared" ca="1" si="96"/>
        <v/>
      </c>
      <c r="T2058" s="206" t="str">
        <f ca="1">IF(B2058="","",IF(ISERROR(MATCH($J2058,[3]SorP!$B$1:$B$6230,0)),"",INDIRECT("'SorP'!$A$"&amp;MATCH($J2058,[3]SorP!$B$1:$B$6230,0))))</f>
        <v/>
      </c>
      <c r="U2058" s="207"/>
      <c r="V2058" s="208" t="e">
        <f>IF(C2058="",NA(),IF(OR(C2058="Smelter not listed",C2058="Smelter not yet identified"),MATCH($B2058&amp;$D2058,'[3]Smelter Look-up'!$J:$J,0),MATCH($B2058&amp;$C2058,'[3]Smelter Look-up'!$J:$J,0)))</f>
        <v>#N/A</v>
      </c>
      <c r="X2058" s="83">
        <f t="shared" si="97"/>
        <v>0</v>
      </c>
      <c r="AB2058" s="84" t="str">
        <f t="shared" si="98"/>
        <v/>
      </c>
    </row>
    <row r="2059" spans="1:28" s="83" customFormat="1" ht="20.25" customHeight="1">
      <c r="A2059" s="206"/>
      <c r="B2059" s="198" t="s">
        <v>236</v>
      </c>
      <c r="C2059" s="199" t="s">
        <v>236</v>
      </c>
      <c r="D2059" s="200"/>
      <c r="E2059" s="198" t="s">
        <v>236</v>
      </c>
      <c r="F2059" s="198" t="s">
        <v>236</v>
      </c>
      <c r="G2059" s="198" t="s">
        <v>236</v>
      </c>
      <c r="H2059" s="201" t="s">
        <v>236</v>
      </c>
      <c r="I2059" s="202" t="s">
        <v>236</v>
      </c>
      <c r="J2059" s="202" t="s">
        <v>236</v>
      </c>
      <c r="K2059" s="203"/>
      <c r="L2059" s="203"/>
      <c r="M2059" s="203"/>
      <c r="N2059" s="203"/>
      <c r="O2059" s="203"/>
      <c r="P2059" s="204"/>
      <c r="Q2059" s="205"/>
      <c r="R2059" s="198" t="s">
        <v>236</v>
      </c>
      <c r="S2059" s="206" t="str">
        <f t="shared" ca="1" si="96"/>
        <v/>
      </c>
      <c r="T2059" s="206" t="str">
        <f ca="1">IF(B2059="","",IF(ISERROR(MATCH($J2059,[3]SorP!$B$1:$B$6230,0)),"",INDIRECT("'SorP'!$A$"&amp;MATCH($J2059,[3]SorP!$B$1:$B$6230,0))))</f>
        <v/>
      </c>
      <c r="U2059" s="207"/>
      <c r="V2059" s="208" t="e">
        <f>IF(C2059="",NA(),IF(OR(C2059="Smelter not listed",C2059="Smelter not yet identified"),MATCH($B2059&amp;$D2059,'[3]Smelter Look-up'!$J:$J,0),MATCH($B2059&amp;$C2059,'[3]Smelter Look-up'!$J:$J,0)))</f>
        <v>#N/A</v>
      </c>
      <c r="X2059" s="83">
        <f t="shared" si="97"/>
        <v>0</v>
      </c>
      <c r="AB2059" s="84" t="str">
        <f t="shared" si="98"/>
        <v/>
      </c>
    </row>
    <row r="2060" spans="1:28" s="83" customFormat="1" ht="20.25" customHeight="1">
      <c r="A2060" s="206"/>
      <c r="B2060" s="198" t="s">
        <v>236</v>
      </c>
      <c r="C2060" s="199" t="s">
        <v>236</v>
      </c>
      <c r="D2060" s="200"/>
      <c r="E2060" s="198" t="s">
        <v>236</v>
      </c>
      <c r="F2060" s="198" t="s">
        <v>236</v>
      </c>
      <c r="G2060" s="198" t="s">
        <v>236</v>
      </c>
      <c r="H2060" s="201" t="s">
        <v>236</v>
      </c>
      <c r="I2060" s="202" t="s">
        <v>236</v>
      </c>
      <c r="J2060" s="202" t="s">
        <v>236</v>
      </c>
      <c r="K2060" s="203"/>
      <c r="L2060" s="203"/>
      <c r="M2060" s="203"/>
      <c r="N2060" s="203"/>
      <c r="O2060" s="203"/>
      <c r="P2060" s="204"/>
      <c r="Q2060" s="205"/>
      <c r="R2060" s="198" t="s">
        <v>236</v>
      </c>
      <c r="S2060" s="206" t="str">
        <f t="shared" ca="1" si="96"/>
        <v/>
      </c>
      <c r="T2060" s="206" t="str">
        <f ca="1">IF(B2060="","",IF(ISERROR(MATCH($J2060,[3]SorP!$B$1:$B$6230,0)),"",INDIRECT("'SorP'!$A$"&amp;MATCH($J2060,[3]SorP!$B$1:$B$6230,0))))</f>
        <v/>
      </c>
      <c r="U2060" s="207"/>
      <c r="V2060" s="208" t="e">
        <f>IF(C2060="",NA(),IF(OR(C2060="Smelter not listed",C2060="Smelter not yet identified"),MATCH($B2060&amp;$D2060,'[3]Smelter Look-up'!$J:$J,0),MATCH($B2060&amp;$C2060,'[3]Smelter Look-up'!$J:$J,0)))</f>
        <v>#N/A</v>
      </c>
      <c r="X2060" s="83">
        <f t="shared" si="97"/>
        <v>0</v>
      </c>
      <c r="AB2060" s="84" t="str">
        <f t="shared" si="98"/>
        <v/>
      </c>
    </row>
    <row r="2061" spans="1:28" s="83" customFormat="1" ht="20.25" customHeight="1">
      <c r="A2061" s="206"/>
      <c r="B2061" s="198" t="s">
        <v>236</v>
      </c>
      <c r="C2061" s="199" t="s">
        <v>236</v>
      </c>
      <c r="D2061" s="200"/>
      <c r="E2061" s="198" t="s">
        <v>236</v>
      </c>
      <c r="F2061" s="198" t="s">
        <v>236</v>
      </c>
      <c r="G2061" s="198" t="s">
        <v>236</v>
      </c>
      <c r="H2061" s="201" t="s">
        <v>236</v>
      </c>
      <c r="I2061" s="202" t="s">
        <v>236</v>
      </c>
      <c r="J2061" s="202" t="s">
        <v>236</v>
      </c>
      <c r="K2061" s="203"/>
      <c r="L2061" s="203"/>
      <c r="M2061" s="203"/>
      <c r="N2061" s="203"/>
      <c r="O2061" s="203"/>
      <c r="P2061" s="204"/>
      <c r="Q2061" s="205"/>
      <c r="R2061" s="198" t="s">
        <v>236</v>
      </c>
      <c r="S2061" s="206" t="str">
        <f t="shared" ca="1" si="96"/>
        <v/>
      </c>
      <c r="T2061" s="206" t="str">
        <f ca="1">IF(B2061="","",IF(ISERROR(MATCH($J2061,[3]SorP!$B$1:$B$6230,0)),"",INDIRECT("'SorP'!$A$"&amp;MATCH($J2061,[3]SorP!$B$1:$B$6230,0))))</f>
        <v/>
      </c>
      <c r="U2061" s="207"/>
      <c r="V2061" s="208" t="e">
        <f>IF(C2061="",NA(),IF(OR(C2061="Smelter not listed",C2061="Smelter not yet identified"),MATCH($B2061&amp;$D2061,'[3]Smelter Look-up'!$J:$J,0),MATCH($B2061&amp;$C2061,'[3]Smelter Look-up'!$J:$J,0)))</f>
        <v>#N/A</v>
      </c>
      <c r="X2061" s="83">
        <f t="shared" si="97"/>
        <v>0</v>
      </c>
      <c r="AB2061" s="84" t="str">
        <f t="shared" si="98"/>
        <v/>
      </c>
    </row>
    <row r="2062" spans="1:28" s="83" customFormat="1" ht="20.25" customHeight="1">
      <c r="A2062" s="206"/>
      <c r="B2062" s="198" t="s">
        <v>236</v>
      </c>
      <c r="C2062" s="199" t="s">
        <v>236</v>
      </c>
      <c r="D2062" s="200"/>
      <c r="E2062" s="198" t="s">
        <v>236</v>
      </c>
      <c r="F2062" s="198" t="s">
        <v>236</v>
      </c>
      <c r="G2062" s="198" t="s">
        <v>236</v>
      </c>
      <c r="H2062" s="201" t="s">
        <v>236</v>
      </c>
      <c r="I2062" s="202" t="s">
        <v>236</v>
      </c>
      <c r="J2062" s="202" t="s">
        <v>236</v>
      </c>
      <c r="K2062" s="203"/>
      <c r="L2062" s="203"/>
      <c r="M2062" s="203"/>
      <c r="N2062" s="203"/>
      <c r="O2062" s="203"/>
      <c r="P2062" s="204"/>
      <c r="Q2062" s="205"/>
      <c r="R2062" s="198" t="s">
        <v>236</v>
      </c>
      <c r="S2062" s="206" t="str">
        <f t="shared" ca="1" si="96"/>
        <v/>
      </c>
      <c r="T2062" s="206" t="str">
        <f ca="1">IF(B2062="","",IF(ISERROR(MATCH($J2062,[3]SorP!$B$1:$B$6230,0)),"",INDIRECT("'SorP'!$A$"&amp;MATCH($J2062,[3]SorP!$B$1:$B$6230,0))))</f>
        <v/>
      </c>
      <c r="U2062" s="207"/>
      <c r="V2062" s="208" t="e">
        <f>IF(C2062="",NA(),IF(OR(C2062="Smelter not listed",C2062="Smelter not yet identified"),MATCH($B2062&amp;$D2062,'[3]Smelter Look-up'!$J:$J,0),MATCH($B2062&amp;$C2062,'[3]Smelter Look-up'!$J:$J,0)))</f>
        <v>#N/A</v>
      </c>
      <c r="X2062" s="83">
        <f t="shared" si="97"/>
        <v>0</v>
      </c>
      <c r="AB2062" s="84" t="str">
        <f t="shared" si="98"/>
        <v/>
      </c>
    </row>
    <row r="2063" spans="1:28" s="83" customFormat="1" ht="20.25" customHeight="1">
      <c r="A2063" s="206"/>
      <c r="B2063" s="198" t="s">
        <v>236</v>
      </c>
      <c r="C2063" s="199" t="s">
        <v>236</v>
      </c>
      <c r="D2063" s="200"/>
      <c r="E2063" s="198" t="s">
        <v>236</v>
      </c>
      <c r="F2063" s="198" t="s">
        <v>236</v>
      </c>
      <c r="G2063" s="198" t="s">
        <v>236</v>
      </c>
      <c r="H2063" s="201" t="s">
        <v>236</v>
      </c>
      <c r="I2063" s="202" t="s">
        <v>236</v>
      </c>
      <c r="J2063" s="202" t="s">
        <v>236</v>
      </c>
      <c r="K2063" s="203"/>
      <c r="L2063" s="203"/>
      <c r="M2063" s="203"/>
      <c r="N2063" s="203"/>
      <c r="O2063" s="203"/>
      <c r="P2063" s="204"/>
      <c r="Q2063" s="205"/>
      <c r="R2063" s="198" t="s">
        <v>236</v>
      </c>
      <c r="S2063" s="206" t="str">
        <f t="shared" ca="1" si="96"/>
        <v/>
      </c>
      <c r="T2063" s="206" t="str">
        <f ca="1">IF(B2063="","",IF(ISERROR(MATCH($J2063,[3]SorP!$B$1:$B$6230,0)),"",INDIRECT("'SorP'!$A$"&amp;MATCH($J2063,[3]SorP!$B$1:$B$6230,0))))</f>
        <v/>
      </c>
      <c r="U2063" s="207"/>
      <c r="V2063" s="208" t="e">
        <f>IF(C2063="",NA(),IF(OR(C2063="Smelter not listed",C2063="Smelter not yet identified"),MATCH($B2063&amp;$D2063,'[3]Smelter Look-up'!$J:$J,0),MATCH($B2063&amp;$C2063,'[3]Smelter Look-up'!$J:$J,0)))</f>
        <v>#N/A</v>
      </c>
      <c r="X2063" s="83">
        <f t="shared" si="97"/>
        <v>0</v>
      </c>
      <c r="AB2063" s="84" t="str">
        <f t="shared" si="98"/>
        <v/>
      </c>
    </row>
    <row r="2064" spans="1:28" s="83" customFormat="1" ht="20.25" customHeight="1">
      <c r="A2064" s="206"/>
      <c r="B2064" s="198" t="s">
        <v>236</v>
      </c>
      <c r="C2064" s="199" t="s">
        <v>236</v>
      </c>
      <c r="D2064" s="200"/>
      <c r="E2064" s="198" t="s">
        <v>236</v>
      </c>
      <c r="F2064" s="198" t="s">
        <v>236</v>
      </c>
      <c r="G2064" s="198" t="s">
        <v>236</v>
      </c>
      <c r="H2064" s="201" t="s">
        <v>236</v>
      </c>
      <c r="I2064" s="202" t="s">
        <v>236</v>
      </c>
      <c r="J2064" s="202" t="s">
        <v>236</v>
      </c>
      <c r="K2064" s="203"/>
      <c r="L2064" s="203"/>
      <c r="M2064" s="203"/>
      <c r="N2064" s="203"/>
      <c r="O2064" s="203"/>
      <c r="P2064" s="204"/>
      <c r="Q2064" s="205"/>
      <c r="R2064" s="198" t="s">
        <v>236</v>
      </c>
      <c r="S2064" s="206" t="str">
        <f t="shared" ca="1" si="96"/>
        <v/>
      </c>
      <c r="T2064" s="206" t="str">
        <f ca="1">IF(B2064="","",IF(ISERROR(MATCH($J2064,[3]SorP!$B$1:$B$6230,0)),"",INDIRECT("'SorP'!$A$"&amp;MATCH($J2064,[3]SorP!$B$1:$B$6230,0))))</f>
        <v/>
      </c>
      <c r="U2064" s="207"/>
      <c r="V2064" s="208" t="e">
        <f>IF(C2064="",NA(),IF(OR(C2064="Smelter not listed",C2064="Smelter not yet identified"),MATCH($B2064&amp;$D2064,'[3]Smelter Look-up'!$J:$J,0),MATCH($B2064&amp;$C2064,'[3]Smelter Look-up'!$J:$J,0)))</f>
        <v>#N/A</v>
      </c>
      <c r="X2064" s="83">
        <f t="shared" si="97"/>
        <v>0</v>
      </c>
      <c r="AB2064" s="84" t="str">
        <f t="shared" si="98"/>
        <v/>
      </c>
    </row>
    <row r="2065" spans="1:28" s="83" customFormat="1" ht="20.25" customHeight="1">
      <c r="A2065" s="206"/>
      <c r="B2065" s="198" t="s">
        <v>236</v>
      </c>
      <c r="C2065" s="199" t="s">
        <v>236</v>
      </c>
      <c r="D2065" s="200"/>
      <c r="E2065" s="198" t="s">
        <v>236</v>
      </c>
      <c r="F2065" s="198" t="s">
        <v>236</v>
      </c>
      <c r="G2065" s="198" t="s">
        <v>236</v>
      </c>
      <c r="H2065" s="201" t="s">
        <v>236</v>
      </c>
      <c r="I2065" s="202" t="s">
        <v>236</v>
      </c>
      <c r="J2065" s="202" t="s">
        <v>236</v>
      </c>
      <c r="K2065" s="203"/>
      <c r="L2065" s="203"/>
      <c r="M2065" s="203"/>
      <c r="N2065" s="203"/>
      <c r="O2065" s="203"/>
      <c r="P2065" s="204"/>
      <c r="Q2065" s="205"/>
      <c r="R2065" s="198" t="s">
        <v>236</v>
      </c>
      <c r="S2065" s="206" t="str">
        <f t="shared" ca="1" si="96"/>
        <v/>
      </c>
      <c r="T2065" s="206" t="str">
        <f ca="1">IF(B2065="","",IF(ISERROR(MATCH($J2065,[3]SorP!$B$1:$B$6230,0)),"",INDIRECT("'SorP'!$A$"&amp;MATCH($J2065,[3]SorP!$B$1:$B$6230,0))))</f>
        <v/>
      </c>
      <c r="U2065" s="207"/>
      <c r="V2065" s="208" t="e">
        <f>IF(C2065="",NA(),IF(OR(C2065="Smelter not listed",C2065="Smelter not yet identified"),MATCH($B2065&amp;$D2065,'[3]Smelter Look-up'!$J:$J,0),MATCH($B2065&amp;$C2065,'[3]Smelter Look-up'!$J:$J,0)))</f>
        <v>#N/A</v>
      </c>
      <c r="X2065" s="83">
        <f t="shared" si="97"/>
        <v>0</v>
      </c>
      <c r="AB2065" s="84" t="str">
        <f t="shared" si="98"/>
        <v/>
      </c>
    </row>
    <row r="2066" spans="1:28" s="83" customFormat="1" ht="20.25" customHeight="1">
      <c r="A2066" s="206"/>
      <c r="B2066" s="198" t="s">
        <v>236</v>
      </c>
      <c r="C2066" s="199" t="s">
        <v>236</v>
      </c>
      <c r="D2066" s="200"/>
      <c r="E2066" s="198" t="s">
        <v>236</v>
      </c>
      <c r="F2066" s="198" t="s">
        <v>236</v>
      </c>
      <c r="G2066" s="198" t="s">
        <v>236</v>
      </c>
      <c r="H2066" s="201" t="s">
        <v>236</v>
      </c>
      <c r="I2066" s="202" t="s">
        <v>236</v>
      </c>
      <c r="J2066" s="202" t="s">
        <v>236</v>
      </c>
      <c r="K2066" s="203"/>
      <c r="L2066" s="203"/>
      <c r="M2066" s="203"/>
      <c r="N2066" s="203"/>
      <c r="O2066" s="203"/>
      <c r="P2066" s="204"/>
      <c r="Q2066" s="205"/>
      <c r="R2066" s="198" t="s">
        <v>236</v>
      </c>
      <c r="S2066" s="206" t="str">
        <f t="shared" ca="1" si="96"/>
        <v/>
      </c>
      <c r="T2066" s="206" t="str">
        <f ca="1">IF(B2066="","",IF(ISERROR(MATCH($J2066,[3]SorP!$B$1:$B$6230,0)),"",INDIRECT("'SorP'!$A$"&amp;MATCH($J2066,[3]SorP!$B$1:$B$6230,0))))</f>
        <v/>
      </c>
      <c r="U2066" s="207"/>
      <c r="V2066" s="208" t="e">
        <f>IF(C2066="",NA(),IF(OR(C2066="Smelter not listed",C2066="Smelter not yet identified"),MATCH($B2066&amp;$D2066,'[3]Smelter Look-up'!$J:$J,0),MATCH($B2066&amp;$C2066,'[3]Smelter Look-up'!$J:$J,0)))</f>
        <v>#N/A</v>
      </c>
      <c r="X2066" s="83">
        <f t="shared" si="97"/>
        <v>0</v>
      </c>
      <c r="AB2066" s="84" t="str">
        <f t="shared" si="98"/>
        <v/>
      </c>
    </row>
    <row r="2067" spans="1:28" s="83" customFormat="1" ht="20.25" customHeight="1">
      <c r="A2067" s="206"/>
      <c r="B2067" s="198" t="s">
        <v>236</v>
      </c>
      <c r="C2067" s="199" t="s">
        <v>236</v>
      </c>
      <c r="D2067" s="200"/>
      <c r="E2067" s="198" t="s">
        <v>236</v>
      </c>
      <c r="F2067" s="198" t="s">
        <v>236</v>
      </c>
      <c r="G2067" s="198" t="s">
        <v>236</v>
      </c>
      <c r="H2067" s="201" t="s">
        <v>236</v>
      </c>
      <c r="I2067" s="202" t="s">
        <v>236</v>
      </c>
      <c r="J2067" s="202" t="s">
        <v>236</v>
      </c>
      <c r="K2067" s="203"/>
      <c r="L2067" s="203"/>
      <c r="M2067" s="203"/>
      <c r="N2067" s="203"/>
      <c r="O2067" s="203"/>
      <c r="P2067" s="204"/>
      <c r="Q2067" s="205"/>
      <c r="R2067" s="198" t="s">
        <v>236</v>
      </c>
      <c r="S2067" s="206" t="str">
        <f t="shared" ca="1" si="96"/>
        <v/>
      </c>
      <c r="T2067" s="206" t="str">
        <f ca="1">IF(B2067="","",IF(ISERROR(MATCH($J2067,[3]SorP!$B$1:$B$6230,0)),"",INDIRECT("'SorP'!$A$"&amp;MATCH($J2067,[3]SorP!$B$1:$B$6230,0))))</f>
        <v/>
      </c>
      <c r="U2067" s="207"/>
      <c r="V2067" s="208" t="e">
        <f>IF(C2067="",NA(),IF(OR(C2067="Smelter not listed",C2067="Smelter not yet identified"),MATCH($B2067&amp;$D2067,'[3]Smelter Look-up'!$J:$J,0),MATCH($B2067&amp;$C2067,'[3]Smelter Look-up'!$J:$J,0)))</f>
        <v>#N/A</v>
      </c>
      <c r="X2067" s="83">
        <f t="shared" si="97"/>
        <v>0</v>
      </c>
      <c r="AB2067" s="84" t="str">
        <f t="shared" si="98"/>
        <v/>
      </c>
    </row>
    <row r="2068" spans="1:28" s="83" customFormat="1" ht="20.25" customHeight="1">
      <c r="A2068" s="206"/>
      <c r="B2068" s="198" t="s">
        <v>236</v>
      </c>
      <c r="C2068" s="199" t="s">
        <v>236</v>
      </c>
      <c r="D2068" s="200"/>
      <c r="E2068" s="198" t="s">
        <v>236</v>
      </c>
      <c r="F2068" s="198" t="s">
        <v>236</v>
      </c>
      <c r="G2068" s="198" t="s">
        <v>236</v>
      </c>
      <c r="H2068" s="201" t="s">
        <v>236</v>
      </c>
      <c r="I2068" s="202" t="s">
        <v>236</v>
      </c>
      <c r="J2068" s="202" t="s">
        <v>236</v>
      </c>
      <c r="K2068" s="203"/>
      <c r="L2068" s="203"/>
      <c r="M2068" s="203"/>
      <c r="N2068" s="203"/>
      <c r="O2068" s="203"/>
      <c r="P2068" s="204"/>
      <c r="Q2068" s="205"/>
      <c r="R2068" s="198" t="s">
        <v>236</v>
      </c>
      <c r="S2068" s="206" t="str">
        <f t="shared" ca="1" si="96"/>
        <v/>
      </c>
      <c r="T2068" s="206" t="str">
        <f ca="1">IF(B2068="","",IF(ISERROR(MATCH($J2068,[3]SorP!$B$1:$B$6230,0)),"",INDIRECT("'SorP'!$A$"&amp;MATCH($J2068,[3]SorP!$B$1:$B$6230,0))))</f>
        <v/>
      </c>
      <c r="U2068" s="207"/>
      <c r="V2068" s="208" t="e">
        <f>IF(C2068="",NA(),IF(OR(C2068="Smelter not listed",C2068="Smelter not yet identified"),MATCH($B2068&amp;$D2068,'[3]Smelter Look-up'!$J:$J,0),MATCH($B2068&amp;$C2068,'[3]Smelter Look-up'!$J:$J,0)))</f>
        <v>#N/A</v>
      </c>
      <c r="X2068" s="83">
        <f t="shared" si="97"/>
        <v>0</v>
      </c>
      <c r="AB2068" s="84" t="str">
        <f t="shared" si="98"/>
        <v/>
      </c>
    </row>
    <row r="2069" spans="1:28" s="83" customFormat="1" ht="20.25" customHeight="1">
      <c r="A2069" s="206"/>
      <c r="B2069" s="198" t="s">
        <v>236</v>
      </c>
      <c r="C2069" s="199" t="s">
        <v>236</v>
      </c>
      <c r="D2069" s="200"/>
      <c r="E2069" s="198" t="s">
        <v>236</v>
      </c>
      <c r="F2069" s="198" t="s">
        <v>236</v>
      </c>
      <c r="G2069" s="198" t="s">
        <v>236</v>
      </c>
      <c r="H2069" s="201" t="s">
        <v>236</v>
      </c>
      <c r="I2069" s="202" t="s">
        <v>236</v>
      </c>
      <c r="J2069" s="202" t="s">
        <v>236</v>
      </c>
      <c r="K2069" s="203"/>
      <c r="L2069" s="203"/>
      <c r="M2069" s="203"/>
      <c r="N2069" s="203"/>
      <c r="O2069" s="203"/>
      <c r="P2069" s="204"/>
      <c r="Q2069" s="205"/>
      <c r="R2069" s="198" t="s">
        <v>236</v>
      </c>
      <c r="S2069" s="206" t="str">
        <f t="shared" ca="1" si="96"/>
        <v/>
      </c>
      <c r="T2069" s="206" t="str">
        <f ca="1">IF(B2069="","",IF(ISERROR(MATCH($J2069,[3]SorP!$B$1:$B$6230,0)),"",INDIRECT("'SorP'!$A$"&amp;MATCH($J2069,[3]SorP!$B$1:$B$6230,0))))</f>
        <v/>
      </c>
      <c r="U2069" s="207"/>
      <c r="V2069" s="208" t="e">
        <f>IF(C2069="",NA(),IF(OR(C2069="Smelter not listed",C2069="Smelter not yet identified"),MATCH($B2069&amp;$D2069,'[3]Smelter Look-up'!$J:$J,0),MATCH($B2069&amp;$C2069,'[3]Smelter Look-up'!$J:$J,0)))</f>
        <v>#N/A</v>
      </c>
      <c r="X2069" s="83">
        <f t="shared" si="97"/>
        <v>0</v>
      </c>
      <c r="AB2069" s="84" t="str">
        <f t="shared" si="98"/>
        <v/>
      </c>
    </row>
    <row r="2070" spans="1:28" s="83" customFormat="1" ht="20.25" customHeight="1">
      <c r="A2070" s="206"/>
      <c r="B2070" s="198" t="s">
        <v>236</v>
      </c>
      <c r="C2070" s="199" t="s">
        <v>236</v>
      </c>
      <c r="D2070" s="200"/>
      <c r="E2070" s="198" t="s">
        <v>236</v>
      </c>
      <c r="F2070" s="198" t="s">
        <v>236</v>
      </c>
      <c r="G2070" s="198" t="s">
        <v>236</v>
      </c>
      <c r="H2070" s="201" t="s">
        <v>236</v>
      </c>
      <c r="I2070" s="202" t="s">
        <v>236</v>
      </c>
      <c r="J2070" s="202" t="s">
        <v>236</v>
      </c>
      <c r="K2070" s="203"/>
      <c r="L2070" s="203"/>
      <c r="M2070" s="203"/>
      <c r="N2070" s="203"/>
      <c r="O2070" s="203"/>
      <c r="P2070" s="204"/>
      <c r="Q2070" s="205"/>
      <c r="R2070" s="198" t="s">
        <v>236</v>
      </c>
      <c r="S2070" s="206" t="str">
        <f t="shared" ca="1" si="96"/>
        <v/>
      </c>
      <c r="T2070" s="206" t="str">
        <f ca="1">IF(B2070="","",IF(ISERROR(MATCH($J2070,[3]SorP!$B$1:$B$6230,0)),"",INDIRECT("'SorP'!$A$"&amp;MATCH($J2070,[3]SorP!$B$1:$B$6230,0))))</f>
        <v/>
      </c>
      <c r="U2070" s="207"/>
      <c r="V2070" s="208" t="e">
        <f>IF(C2070="",NA(),IF(OR(C2070="Smelter not listed",C2070="Smelter not yet identified"),MATCH($B2070&amp;$D2070,'[3]Smelter Look-up'!$J:$J,0),MATCH($B2070&amp;$C2070,'[3]Smelter Look-up'!$J:$J,0)))</f>
        <v>#N/A</v>
      </c>
      <c r="X2070" s="83">
        <f t="shared" si="97"/>
        <v>0</v>
      </c>
      <c r="AB2070" s="84" t="str">
        <f t="shared" si="98"/>
        <v/>
      </c>
    </row>
    <row r="2071" spans="1:28" s="83" customFormat="1" ht="20.25" customHeight="1">
      <c r="A2071" s="206"/>
      <c r="B2071" s="198" t="s">
        <v>236</v>
      </c>
      <c r="C2071" s="199" t="s">
        <v>236</v>
      </c>
      <c r="D2071" s="200"/>
      <c r="E2071" s="198" t="s">
        <v>236</v>
      </c>
      <c r="F2071" s="198" t="s">
        <v>236</v>
      </c>
      <c r="G2071" s="198" t="s">
        <v>236</v>
      </c>
      <c r="H2071" s="201" t="s">
        <v>236</v>
      </c>
      <c r="I2071" s="202" t="s">
        <v>236</v>
      </c>
      <c r="J2071" s="202" t="s">
        <v>236</v>
      </c>
      <c r="K2071" s="203"/>
      <c r="L2071" s="203"/>
      <c r="M2071" s="203"/>
      <c r="N2071" s="203"/>
      <c r="O2071" s="203"/>
      <c r="P2071" s="204"/>
      <c r="Q2071" s="205"/>
      <c r="R2071" s="198" t="s">
        <v>236</v>
      </c>
      <c r="S2071" s="206" t="str">
        <f t="shared" ca="1" si="96"/>
        <v/>
      </c>
      <c r="T2071" s="206" t="str">
        <f ca="1">IF(B2071="","",IF(ISERROR(MATCH($J2071,[3]SorP!$B$1:$B$6230,0)),"",INDIRECT("'SorP'!$A$"&amp;MATCH($J2071,[3]SorP!$B$1:$B$6230,0))))</f>
        <v/>
      </c>
      <c r="U2071" s="207"/>
      <c r="V2071" s="208" t="e">
        <f>IF(C2071="",NA(),IF(OR(C2071="Smelter not listed",C2071="Smelter not yet identified"),MATCH($B2071&amp;$D2071,'[3]Smelter Look-up'!$J:$J,0),MATCH($B2071&amp;$C2071,'[3]Smelter Look-up'!$J:$J,0)))</f>
        <v>#N/A</v>
      </c>
      <c r="X2071" s="83">
        <f t="shared" si="97"/>
        <v>0</v>
      </c>
      <c r="AB2071" s="84" t="str">
        <f t="shared" si="98"/>
        <v/>
      </c>
    </row>
    <row r="2072" spans="1:28" s="83" customFormat="1" ht="20.25" customHeight="1">
      <c r="A2072" s="206"/>
      <c r="B2072" s="198" t="s">
        <v>236</v>
      </c>
      <c r="C2072" s="199" t="s">
        <v>236</v>
      </c>
      <c r="D2072" s="200"/>
      <c r="E2072" s="198" t="s">
        <v>236</v>
      </c>
      <c r="F2072" s="198" t="s">
        <v>236</v>
      </c>
      <c r="G2072" s="198" t="s">
        <v>236</v>
      </c>
      <c r="H2072" s="201" t="s">
        <v>236</v>
      </c>
      <c r="I2072" s="202" t="s">
        <v>236</v>
      </c>
      <c r="J2072" s="202" t="s">
        <v>236</v>
      </c>
      <c r="K2072" s="203"/>
      <c r="L2072" s="203"/>
      <c r="M2072" s="203"/>
      <c r="N2072" s="203"/>
      <c r="O2072" s="203"/>
      <c r="P2072" s="204"/>
      <c r="Q2072" s="205"/>
      <c r="R2072" s="198" t="s">
        <v>236</v>
      </c>
      <c r="S2072" s="206" t="str">
        <f t="shared" ca="1" si="96"/>
        <v/>
      </c>
      <c r="T2072" s="206" t="str">
        <f ca="1">IF(B2072="","",IF(ISERROR(MATCH($J2072,[3]SorP!$B$1:$B$6230,0)),"",INDIRECT("'SorP'!$A$"&amp;MATCH($J2072,[3]SorP!$B$1:$B$6230,0))))</f>
        <v/>
      </c>
      <c r="U2072" s="207"/>
      <c r="V2072" s="208" t="e">
        <f>IF(C2072="",NA(),IF(OR(C2072="Smelter not listed",C2072="Smelter not yet identified"),MATCH($B2072&amp;$D2072,'[3]Smelter Look-up'!$J:$J,0),MATCH($B2072&amp;$C2072,'[3]Smelter Look-up'!$J:$J,0)))</f>
        <v>#N/A</v>
      </c>
      <c r="X2072" s="83">
        <f t="shared" si="97"/>
        <v>0</v>
      </c>
      <c r="AB2072" s="84" t="str">
        <f t="shared" si="98"/>
        <v/>
      </c>
    </row>
    <row r="2073" spans="1:28" s="83" customFormat="1" ht="20.25" customHeight="1">
      <c r="A2073" s="206"/>
      <c r="B2073" s="198" t="s">
        <v>236</v>
      </c>
      <c r="C2073" s="199" t="s">
        <v>236</v>
      </c>
      <c r="D2073" s="200"/>
      <c r="E2073" s="198" t="s">
        <v>236</v>
      </c>
      <c r="F2073" s="198" t="s">
        <v>236</v>
      </c>
      <c r="G2073" s="198" t="s">
        <v>236</v>
      </c>
      <c r="H2073" s="201" t="s">
        <v>236</v>
      </c>
      <c r="I2073" s="202" t="s">
        <v>236</v>
      </c>
      <c r="J2073" s="202" t="s">
        <v>236</v>
      </c>
      <c r="K2073" s="203"/>
      <c r="L2073" s="203"/>
      <c r="M2073" s="203"/>
      <c r="N2073" s="203"/>
      <c r="O2073" s="203"/>
      <c r="P2073" s="204"/>
      <c r="Q2073" s="205"/>
      <c r="R2073" s="198" t="s">
        <v>236</v>
      </c>
      <c r="S2073" s="206" t="str">
        <f t="shared" ca="1" si="96"/>
        <v/>
      </c>
      <c r="T2073" s="206" t="str">
        <f ca="1">IF(B2073="","",IF(ISERROR(MATCH($J2073,[3]SorP!$B$1:$B$6230,0)),"",INDIRECT("'SorP'!$A$"&amp;MATCH($J2073,[3]SorP!$B$1:$B$6230,0))))</f>
        <v/>
      </c>
      <c r="U2073" s="207"/>
      <c r="V2073" s="208" t="e">
        <f>IF(C2073="",NA(),IF(OR(C2073="Smelter not listed",C2073="Smelter not yet identified"),MATCH($B2073&amp;$D2073,'[3]Smelter Look-up'!$J:$J,0),MATCH($B2073&amp;$C2073,'[3]Smelter Look-up'!$J:$J,0)))</f>
        <v>#N/A</v>
      </c>
      <c r="X2073" s="83">
        <f t="shared" si="97"/>
        <v>0</v>
      </c>
      <c r="AB2073" s="84" t="str">
        <f t="shared" si="98"/>
        <v/>
      </c>
    </row>
    <row r="2074" spans="1:28" s="83" customFormat="1" ht="20.25" customHeight="1">
      <c r="A2074" s="206"/>
      <c r="B2074" s="198" t="s">
        <v>236</v>
      </c>
      <c r="C2074" s="199" t="s">
        <v>236</v>
      </c>
      <c r="D2074" s="200"/>
      <c r="E2074" s="198" t="s">
        <v>236</v>
      </c>
      <c r="F2074" s="198" t="s">
        <v>236</v>
      </c>
      <c r="G2074" s="198" t="s">
        <v>236</v>
      </c>
      <c r="H2074" s="201" t="s">
        <v>236</v>
      </c>
      <c r="I2074" s="202" t="s">
        <v>236</v>
      </c>
      <c r="J2074" s="202" t="s">
        <v>236</v>
      </c>
      <c r="K2074" s="203"/>
      <c r="L2074" s="203"/>
      <c r="M2074" s="203"/>
      <c r="N2074" s="203"/>
      <c r="O2074" s="203"/>
      <c r="P2074" s="204"/>
      <c r="Q2074" s="205"/>
      <c r="R2074" s="198" t="s">
        <v>236</v>
      </c>
      <c r="S2074" s="206" t="str">
        <f t="shared" ca="1" si="96"/>
        <v/>
      </c>
      <c r="T2074" s="206" t="str">
        <f ca="1">IF(B2074="","",IF(ISERROR(MATCH($J2074,[3]SorP!$B$1:$B$6230,0)),"",INDIRECT("'SorP'!$A$"&amp;MATCH($J2074,[3]SorP!$B$1:$B$6230,0))))</f>
        <v/>
      </c>
      <c r="U2074" s="207"/>
      <c r="V2074" s="208" t="e">
        <f>IF(C2074="",NA(),IF(OR(C2074="Smelter not listed",C2074="Smelter not yet identified"),MATCH($B2074&amp;$D2074,'[3]Smelter Look-up'!$J:$J,0),MATCH($B2074&amp;$C2074,'[3]Smelter Look-up'!$J:$J,0)))</f>
        <v>#N/A</v>
      </c>
      <c r="X2074" s="83">
        <f t="shared" si="97"/>
        <v>0</v>
      </c>
      <c r="AB2074" s="84" t="str">
        <f t="shared" si="98"/>
        <v/>
      </c>
    </row>
    <row r="2075" spans="1:28" s="83" customFormat="1" ht="20.25" customHeight="1">
      <c r="A2075" s="206"/>
      <c r="B2075" s="198" t="s">
        <v>236</v>
      </c>
      <c r="C2075" s="199" t="s">
        <v>236</v>
      </c>
      <c r="D2075" s="200"/>
      <c r="E2075" s="198" t="s">
        <v>236</v>
      </c>
      <c r="F2075" s="198" t="s">
        <v>236</v>
      </c>
      <c r="G2075" s="198" t="s">
        <v>236</v>
      </c>
      <c r="H2075" s="201" t="s">
        <v>236</v>
      </c>
      <c r="I2075" s="202" t="s">
        <v>236</v>
      </c>
      <c r="J2075" s="202" t="s">
        <v>236</v>
      </c>
      <c r="K2075" s="203"/>
      <c r="L2075" s="203"/>
      <c r="M2075" s="203"/>
      <c r="N2075" s="203"/>
      <c r="O2075" s="203"/>
      <c r="P2075" s="204"/>
      <c r="Q2075" s="205"/>
      <c r="R2075" s="198" t="s">
        <v>236</v>
      </c>
      <c r="S2075" s="206" t="str">
        <f t="shared" ca="1" si="96"/>
        <v/>
      </c>
      <c r="T2075" s="206" t="str">
        <f ca="1">IF(B2075="","",IF(ISERROR(MATCH($J2075,[3]SorP!$B$1:$B$6230,0)),"",INDIRECT("'SorP'!$A$"&amp;MATCH($J2075,[3]SorP!$B$1:$B$6230,0))))</f>
        <v/>
      </c>
      <c r="U2075" s="207"/>
      <c r="V2075" s="208" t="e">
        <f>IF(C2075="",NA(),IF(OR(C2075="Smelter not listed",C2075="Smelter not yet identified"),MATCH($B2075&amp;$D2075,'[3]Smelter Look-up'!$J:$J,0),MATCH($B2075&amp;$C2075,'[3]Smelter Look-up'!$J:$J,0)))</f>
        <v>#N/A</v>
      </c>
      <c r="X2075" s="83">
        <f t="shared" si="97"/>
        <v>0</v>
      </c>
      <c r="AB2075" s="84" t="str">
        <f t="shared" si="98"/>
        <v/>
      </c>
    </row>
    <row r="2076" spans="1:28" s="83" customFormat="1" ht="20.25" customHeight="1">
      <c r="A2076" s="206"/>
      <c r="B2076" s="198" t="s">
        <v>236</v>
      </c>
      <c r="C2076" s="199" t="s">
        <v>236</v>
      </c>
      <c r="D2076" s="200"/>
      <c r="E2076" s="198" t="s">
        <v>236</v>
      </c>
      <c r="F2076" s="198" t="s">
        <v>236</v>
      </c>
      <c r="G2076" s="198" t="s">
        <v>236</v>
      </c>
      <c r="H2076" s="201" t="s">
        <v>236</v>
      </c>
      <c r="I2076" s="202" t="s">
        <v>236</v>
      </c>
      <c r="J2076" s="202" t="s">
        <v>236</v>
      </c>
      <c r="K2076" s="203"/>
      <c r="L2076" s="203"/>
      <c r="M2076" s="203"/>
      <c r="N2076" s="203"/>
      <c r="O2076" s="203"/>
      <c r="P2076" s="204"/>
      <c r="Q2076" s="205"/>
      <c r="R2076" s="198" t="s">
        <v>236</v>
      </c>
      <c r="S2076" s="206" t="str">
        <f t="shared" ca="1" si="96"/>
        <v/>
      </c>
      <c r="T2076" s="206" t="str">
        <f ca="1">IF(B2076="","",IF(ISERROR(MATCH($J2076,[3]SorP!$B$1:$B$6230,0)),"",INDIRECT("'SorP'!$A$"&amp;MATCH($J2076,[3]SorP!$B$1:$B$6230,0))))</f>
        <v/>
      </c>
      <c r="U2076" s="207"/>
      <c r="V2076" s="208" t="e">
        <f>IF(C2076="",NA(),IF(OR(C2076="Smelter not listed",C2076="Smelter not yet identified"),MATCH($B2076&amp;$D2076,'[3]Smelter Look-up'!$J:$J,0),MATCH($B2076&amp;$C2076,'[3]Smelter Look-up'!$J:$J,0)))</f>
        <v>#N/A</v>
      </c>
      <c r="X2076" s="83">
        <f t="shared" si="97"/>
        <v>0</v>
      </c>
      <c r="AB2076" s="84" t="str">
        <f t="shared" si="98"/>
        <v/>
      </c>
    </row>
    <row r="2077" spans="1:28" s="83" customFormat="1" ht="20.25" customHeight="1">
      <c r="A2077" s="206"/>
      <c r="B2077" s="198" t="s">
        <v>236</v>
      </c>
      <c r="C2077" s="199" t="s">
        <v>236</v>
      </c>
      <c r="D2077" s="200"/>
      <c r="E2077" s="198" t="s">
        <v>236</v>
      </c>
      <c r="F2077" s="198" t="s">
        <v>236</v>
      </c>
      <c r="G2077" s="198" t="s">
        <v>236</v>
      </c>
      <c r="H2077" s="201" t="s">
        <v>236</v>
      </c>
      <c r="I2077" s="202" t="s">
        <v>236</v>
      </c>
      <c r="J2077" s="202" t="s">
        <v>236</v>
      </c>
      <c r="K2077" s="203"/>
      <c r="L2077" s="203"/>
      <c r="M2077" s="203"/>
      <c r="N2077" s="203"/>
      <c r="O2077" s="203"/>
      <c r="P2077" s="204"/>
      <c r="Q2077" s="205"/>
      <c r="R2077" s="198" t="s">
        <v>236</v>
      </c>
      <c r="S2077" s="206" t="str">
        <f t="shared" ca="1" si="96"/>
        <v/>
      </c>
      <c r="T2077" s="206" t="str">
        <f ca="1">IF(B2077="","",IF(ISERROR(MATCH($J2077,[3]SorP!$B$1:$B$6230,0)),"",INDIRECT("'SorP'!$A$"&amp;MATCH($J2077,[3]SorP!$B$1:$B$6230,0))))</f>
        <v/>
      </c>
      <c r="U2077" s="207"/>
      <c r="V2077" s="208" t="e">
        <f>IF(C2077="",NA(),IF(OR(C2077="Smelter not listed",C2077="Smelter not yet identified"),MATCH($B2077&amp;$D2077,'[3]Smelter Look-up'!$J:$J,0),MATCH($B2077&amp;$C2077,'[3]Smelter Look-up'!$J:$J,0)))</f>
        <v>#N/A</v>
      </c>
      <c r="X2077" s="83">
        <f t="shared" si="97"/>
        <v>0</v>
      </c>
      <c r="AB2077" s="84" t="str">
        <f t="shared" si="98"/>
        <v/>
      </c>
    </row>
    <row r="2078" spans="1:28" s="83" customFormat="1" ht="20.25" customHeight="1">
      <c r="A2078" s="206"/>
      <c r="B2078" s="198" t="s">
        <v>236</v>
      </c>
      <c r="C2078" s="199" t="s">
        <v>236</v>
      </c>
      <c r="D2078" s="200"/>
      <c r="E2078" s="198" t="s">
        <v>236</v>
      </c>
      <c r="F2078" s="198" t="s">
        <v>236</v>
      </c>
      <c r="G2078" s="198" t="s">
        <v>236</v>
      </c>
      <c r="H2078" s="201" t="s">
        <v>236</v>
      </c>
      <c r="I2078" s="202" t="s">
        <v>236</v>
      </c>
      <c r="J2078" s="202" t="s">
        <v>236</v>
      </c>
      <c r="K2078" s="203"/>
      <c r="L2078" s="203"/>
      <c r="M2078" s="203"/>
      <c r="N2078" s="203"/>
      <c r="O2078" s="203"/>
      <c r="P2078" s="204"/>
      <c r="Q2078" s="205"/>
      <c r="R2078" s="198" t="s">
        <v>236</v>
      </c>
      <c r="S2078" s="206" t="str">
        <f t="shared" ca="1" si="96"/>
        <v/>
      </c>
      <c r="T2078" s="206" t="str">
        <f ca="1">IF(B2078="","",IF(ISERROR(MATCH($J2078,[3]SorP!$B$1:$B$6230,0)),"",INDIRECT("'SorP'!$A$"&amp;MATCH($J2078,[3]SorP!$B$1:$B$6230,0))))</f>
        <v/>
      </c>
      <c r="U2078" s="207"/>
      <c r="V2078" s="208" t="e">
        <f>IF(C2078="",NA(),IF(OR(C2078="Smelter not listed",C2078="Smelter not yet identified"),MATCH($B2078&amp;$D2078,'[3]Smelter Look-up'!$J:$J,0),MATCH($B2078&amp;$C2078,'[3]Smelter Look-up'!$J:$J,0)))</f>
        <v>#N/A</v>
      </c>
      <c r="X2078" s="83">
        <f t="shared" si="97"/>
        <v>0</v>
      </c>
      <c r="AB2078" s="84" t="str">
        <f t="shared" si="98"/>
        <v/>
      </c>
    </row>
    <row r="2079" spans="1:28" s="83" customFormat="1" ht="20.25" customHeight="1">
      <c r="A2079" s="206"/>
      <c r="B2079" s="198" t="s">
        <v>236</v>
      </c>
      <c r="C2079" s="199" t="s">
        <v>236</v>
      </c>
      <c r="D2079" s="200"/>
      <c r="E2079" s="198" t="s">
        <v>236</v>
      </c>
      <c r="F2079" s="198" t="s">
        <v>236</v>
      </c>
      <c r="G2079" s="198" t="s">
        <v>236</v>
      </c>
      <c r="H2079" s="201" t="s">
        <v>236</v>
      </c>
      <c r="I2079" s="202" t="s">
        <v>236</v>
      </c>
      <c r="J2079" s="202" t="s">
        <v>236</v>
      </c>
      <c r="K2079" s="203"/>
      <c r="L2079" s="203"/>
      <c r="M2079" s="203"/>
      <c r="N2079" s="203"/>
      <c r="O2079" s="203"/>
      <c r="P2079" s="204"/>
      <c r="Q2079" s="205"/>
      <c r="R2079" s="198" t="s">
        <v>236</v>
      </c>
      <c r="S2079" s="206" t="str">
        <f t="shared" ca="1" si="96"/>
        <v/>
      </c>
      <c r="T2079" s="206" t="str">
        <f ca="1">IF(B2079="","",IF(ISERROR(MATCH($J2079,[3]SorP!$B$1:$B$6230,0)),"",INDIRECT("'SorP'!$A$"&amp;MATCH($J2079,[3]SorP!$B$1:$B$6230,0))))</f>
        <v/>
      </c>
      <c r="U2079" s="207"/>
      <c r="V2079" s="208" t="e">
        <f>IF(C2079="",NA(),IF(OR(C2079="Smelter not listed",C2079="Smelter not yet identified"),MATCH($B2079&amp;$D2079,'[3]Smelter Look-up'!$J:$J,0),MATCH($B2079&amp;$C2079,'[3]Smelter Look-up'!$J:$J,0)))</f>
        <v>#N/A</v>
      </c>
      <c r="X2079" s="83">
        <f t="shared" si="97"/>
        <v>0</v>
      </c>
      <c r="AB2079" s="84" t="str">
        <f t="shared" si="98"/>
        <v/>
      </c>
    </row>
    <row r="2080" spans="1:28" s="83" customFormat="1" ht="20.25" customHeight="1">
      <c r="A2080" s="206"/>
      <c r="B2080" s="198" t="s">
        <v>236</v>
      </c>
      <c r="C2080" s="199" t="s">
        <v>236</v>
      </c>
      <c r="D2080" s="200"/>
      <c r="E2080" s="198" t="s">
        <v>236</v>
      </c>
      <c r="F2080" s="198" t="s">
        <v>236</v>
      </c>
      <c r="G2080" s="198" t="s">
        <v>236</v>
      </c>
      <c r="H2080" s="201" t="s">
        <v>236</v>
      </c>
      <c r="I2080" s="202" t="s">
        <v>236</v>
      </c>
      <c r="J2080" s="202" t="s">
        <v>236</v>
      </c>
      <c r="K2080" s="203"/>
      <c r="L2080" s="203"/>
      <c r="M2080" s="203"/>
      <c r="N2080" s="203"/>
      <c r="O2080" s="203"/>
      <c r="P2080" s="204"/>
      <c r="Q2080" s="205"/>
      <c r="R2080" s="198" t="s">
        <v>236</v>
      </c>
      <c r="S2080" s="206" t="str">
        <f t="shared" ca="1" si="96"/>
        <v/>
      </c>
      <c r="T2080" s="206" t="str">
        <f ca="1">IF(B2080="","",IF(ISERROR(MATCH($J2080,[3]SorP!$B$1:$B$6230,0)),"",INDIRECT("'SorP'!$A$"&amp;MATCH($J2080,[3]SorP!$B$1:$B$6230,0))))</f>
        <v/>
      </c>
      <c r="U2080" s="207"/>
      <c r="V2080" s="208" t="e">
        <f>IF(C2080="",NA(),IF(OR(C2080="Smelter not listed",C2080="Smelter not yet identified"),MATCH($B2080&amp;$D2080,'[3]Smelter Look-up'!$J:$J,0),MATCH($B2080&amp;$C2080,'[3]Smelter Look-up'!$J:$J,0)))</f>
        <v>#N/A</v>
      </c>
      <c r="X2080" s="83">
        <f t="shared" si="97"/>
        <v>0</v>
      </c>
      <c r="AB2080" s="84" t="str">
        <f t="shared" si="98"/>
        <v/>
      </c>
    </row>
    <row r="2081" spans="1:28" s="83" customFormat="1" ht="20.25" customHeight="1">
      <c r="A2081" s="206"/>
      <c r="B2081" s="198" t="s">
        <v>236</v>
      </c>
      <c r="C2081" s="199" t="s">
        <v>236</v>
      </c>
      <c r="D2081" s="200"/>
      <c r="E2081" s="198" t="s">
        <v>236</v>
      </c>
      <c r="F2081" s="198" t="s">
        <v>236</v>
      </c>
      <c r="G2081" s="198" t="s">
        <v>236</v>
      </c>
      <c r="H2081" s="201" t="s">
        <v>236</v>
      </c>
      <c r="I2081" s="202" t="s">
        <v>236</v>
      </c>
      <c r="J2081" s="202" t="s">
        <v>236</v>
      </c>
      <c r="K2081" s="203"/>
      <c r="L2081" s="203"/>
      <c r="M2081" s="203"/>
      <c r="N2081" s="203"/>
      <c r="O2081" s="203"/>
      <c r="P2081" s="204"/>
      <c r="Q2081" s="205"/>
      <c r="R2081" s="198" t="s">
        <v>236</v>
      </c>
      <c r="S2081" s="206" t="str">
        <f t="shared" ca="1" si="96"/>
        <v/>
      </c>
      <c r="T2081" s="206" t="str">
        <f ca="1">IF(B2081="","",IF(ISERROR(MATCH($J2081,[3]SorP!$B$1:$B$6230,0)),"",INDIRECT("'SorP'!$A$"&amp;MATCH($J2081,[3]SorP!$B$1:$B$6230,0))))</f>
        <v/>
      </c>
      <c r="U2081" s="207"/>
      <c r="V2081" s="208" t="e">
        <f>IF(C2081="",NA(),IF(OR(C2081="Smelter not listed",C2081="Smelter not yet identified"),MATCH($B2081&amp;$D2081,'[3]Smelter Look-up'!$J:$J,0),MATCH($B2081&amp;$C2081,'[3]Smelter Look-up'!$J:$J,0)))</f>
        <v>#N/A</v>
      </c>
      <c r="X2081" s="83">
        <f t="shared" si="97"/>
        <v>0</v>
      </c>
      <c r="AB2081" s="84" t="str">
        <f t="shared" si="98"/>
        <v/>
      </c>
    </row>
    <row r="2082" spans="1:28" s="83" customFormat="1" ht="20.25" customHeight="1">
      <c r="A2082" s="206"/>
      <c r="B2082" s="198" t="s">
        <v>236</v>
      </c>
      <c r="C2082" s="199" t="s">
        <v>236</v>
      </c>
      <c r="D2082" s="200"/>
      <c r="E2082" s="198" t="s">
        <v>236</v>
      </c>
      <c r="F2082" s="198" t="s">
        <v>236</v>
      </c>
      <c r="G2082" s="198" t="s">
        <v>236</v>
      </c>
      <c r="H2082" s="201" t="s">
        <v>236</v>
      </c>
      <c r="I2082" s="202" t="s">
        <v>236</v>
      </c>
      <c r="J2082" s="202" t="s">
        <v>236</v>
      </c>
      <c r="K2082" s="203"/>
      <c r="L2082" s="203"/>
      <c r="M2082" s="203"/>
      <c r="N2082" s="203"/>
      <c r="O2082" s="203"/>
      <c r="P2082" s="204"/>
      <c r="Q2082" s="205"/>
      <c r="R2082" s="198" t="s">
        <v>236</v>
      </c>
      <c r="S2082" s="206" t="str">
        <f t="shared" ca="1" si="96"/>
        <v/>
      </c>
      <c r="T2082" s="206" t="str">
        <f ca="1">IF(B2082="","",IF(ISERROR(MATCH($J2082,[3]SorP!$B$1:$B$6230,0)),"",INDIRECT("'SorP'!$A$"&amp;MATCH($J2082,[3]SorP!$B$1:$B$6230,0))))</f>
        <v/>
      </c>
      <c r="U2082" s="207"/>
      <c r="V2082" s="208" t="e">
        <f>IF(C2082="",NA(),IF(OR(C2082="Smelter not listed",C2082="Smelter not yet identified"),MATCH($B2082&amp;$D2082,'[3]Smelter Look-up'!$J:$J,0),MATCH($B2082&amp;$C2082,'[3]Smelter Look-up'!$J:$J,0)))</f>
        <v>#N/A</v>
      </c>
      <c r="X2082" s="83">
        <f t="shared" si="97"/>
        <v>0</v>
      </c>
      <c r="AB2082" s="84" t="str">
        <f t="shared" si="98"/>
        <v/>
      </c>
    </row>
    <row r="2083" spans="1:28" s="83" customFormat="1" ht="20.25" customHeight="1">
      <c r="A2083" s="206"/>
      <c r="B2083" s="198" t="s">
        <v>236</v>
      </c>
      <c r="C2083" s="199" t="s">
        <v>236</v>
      </c>
      <c r="D2083" s="200"/>
      <c r="E2083" s="198" t="s">
        <v>236</v>
      </c>
      <c r="F2083" s="198" t="s">
        <v>236</v>
      </c>
      <c r="G2083" s="198" t="s">
        <v>236</v>
      </c>
      <c r="H2083" s="201" t="s">
        <v>236</v>
      </c>
      <c r="I2083" s="202" t="s">
        <v>236</v>
      </c>
      <c r="J2083" s="202" t="s">
        <v>236</v>
      </c>
      <c r="K2083" s="203"/>
      <c r="L2083" s="203"/>
      <c r="M2083" s="203"/>
      <c r="N2083" s="203"/>
      <c r="O2083" s="203"/>
      <c r="P2083" s="204"/>
      <c r="Q2083" s="205"/>
      <c r="R2083" s="198" t="s">
        <v>236</v>
      </c>
      <c r="S2083" s="206" t="str">
        <f t="shared" ca="1" si="96"/>
        <v/>
      </c>
      <c r="T2083" s="206" t="str">
        <f ca="1">IF(B2083="","",IF(ISERROR(MATCH($J2083,[3]SorP!$B$1:$B$6230,0)),"",INDIRECT("'SorP'!$A$"&amp;MATCH($J2083,[3]SorP!$B$1:$B$6230,0))))</f>
        <v/>
      </c>
      <c r="U2083" s="207"/>
      <c r="V2083" s="208" t="e">
        <f>IF(C2083="",NA(),IF(OR(C2083="Smelter not listed",C2083="Smelter not yet identified"),MATCH($B2083&amp;$D2083,'[3]Smelter Look-up'!$J:$J,0),MATCH($B2083&amp;$C2083,'[3]Smelter Look-up'!$J:$J,0)))</f>
        <v>#N/A</v>
      </c>
      <c r="X2083" s="83">
        <f t="shared" si="97"/>
        <v>0</v>
      </c>
      <c r="AB2083" s="84" t="str">
        <f t="shared" si="98"/>
        <v/>
      </c>
    </row>
    <row r="2084" spans="1:28" s="83" customFormat="1" ht="20.25" customHeight="1">
      <c r="A2084" s="206"/>
      <c r="B2084" s="198" t="s">
        <v>236</v>
      </c>
      <c r="C2084" s="199" t="s">
        <v>236</v>
      </c>
      <c r="D2084" s="200"/>
      <c r="E2084" s="198" t="s">
        <v>236</v>
      </c>
      <c r="F2084" s="198" t="s">
        <v>236</v>
      </c>
      <c r="G2084" s="198" t="s">
        <v>236</v>
      </c>
      <c r="H2084" s="201" t="s">
        <v>236</v>
      </c>
      <c r="I2084" s="202" t="s">
        <v>236</v>
      </c>
      <c r="J2084" s="202" t="s">
        <v>236</v>
      </c>
      <c r="K2084" s="203"/>
      <c r="L2084" s="203"/>
      <c r="M2084" s="203"/>
      <c r="N2084" s="203"/>
      <c r="O2084" s="203"/>
      <c r="P2084" s="204"/>
      <c r="Q2084" s="205"/>
      <c r="R2084" s="198" t="s">
        <v>236</v>
      </c>
      <c r="S2084" s="206" t="str">
        <f t="shared" ca="1" si="96"/>
        <v/>
      </c>
      <c r="T2084" s="206" t="str">
        <f ca="1">IF(B2084="","",IF(ISERROR(MATCH($J2084,[3]SorP!$B$1:$B$6230,0)),"",INDIRECT("'SorP'!$A$"&amp;MATCH($J2084,[3]SorP!$B$1:$B$6230,0))))</f>
        <v/>
      </c>
      <c r="U2084" s="207"/>
      <c r="V2084" s="208" t="e">
        <f>IF(C2084="",NA(),IF(OR(C2084="Smelter not listed",C2084="Smelter not yet identified"),MATCH($B2084&amp;$D2084,'[3]Smelter Look-up'!$J:$J,0),MATCH($B2084&amp;$C2084,'[3]Smelter Look-up'!$J:$J,0)))</f>
        <v>#N/A</v>
      </c>
      <c r="X2084" s="83">
        <f t="shared" si="97"/>
        <v>0</v>
      </c>
      <c r="AB2084" s="84" t="str">
        <f t="shared" si="98"/>
        <v/>
      </c>
    </row>
    <row r="2085" spans="1:28" s="83" customFormat="1" ht="20.25" customHeight="1">
      <c r="A2085" s="206"/>
      <c r="B2085" s="198" t="s">
        <v>236</v>
      </c>
      <c r="C2085" s="199" t="s">
        <v>236</v>
      </c>
      <c r="D2085" s="200"/>
      <c r="E2085" s="198" t="s">
        <v>236</v>
      </c>
      <c r="F2085" s="198" t="s">
        <v>236</v>
      </c>
      <c r="G2085" s="198" t="s">
        <v>236</v>
      </c>
      <c r="H2085" s="201" t="s">
        <v>236</v>
      </c>
      <c r="I2085" s="202" t="s">
        <v>236</v>
      </c>
      <c r="J2085" s="202" t="s">
        <v>236</v>
      </c>
      <c r="K2085" s="203"/>
      <c r="L2085" s="203"/>
      <c r="M2085" s="203"/>
      <c r="N2085" s="203"/>
      <c r="O2085" s="203"/>
      <c r="P2085" s="204"/>
      <c r="Q2085" s="205"/>
      <c r="R2085" s="198" t="s">
        <v>236</v>
      </c>
      <c r="S2085" s="206" t="str">
        <f t="shared" ca="1" si="96"/>
        <v/>
      </c>
      <c r="T2085" s="206" t="str">
        <f ca="1">IF(B2085="","",IF(ISERROR(MATCH($J2085,[3]SorP!$B$1:$B$6230,0)),"",INDIRECT("'SorP'!$A$"&amp;MATCH($J2085,[3]SorP!$B$1:$B$6230,0))))</f>
        <v/>
      </c>
      <c r="U2085" s="207"/>
      <c r="V2085" s="208" t="e">
        <f>IF(C2085="",NA(),IF(OR(C2085="Smelter not listed",C2085="Smelter not yet identified"),MATCH($B2085&amp;$D2085,'[3]Smelter Look-up'!$J:$J,0),MATCH($B2085&amp;$C2085,'[3]Smelter Look-up'!$J:$J,0)))</f>
        <v>#N/A</v>
      </c>
      <c r="X2085" s="83">
        <f t="shared" si="97"/>
        <v>0</v>
      </c>
      <c r="AB2085" s="84" t="str">
        <f t="shared" si="98"/>
        <v/>
      </c>
    </row>
    <row r="2086" spans="1:28" s="83" customFormat="1" ht="20.25" customHeight="1">
      <c r="A2086" s="206"/>
      <c r="B2086" s="198" t="s">
        <v>236</v>
      </c>
      <c r="C2086" s="199" t="s">
        <v>236</v>
      </c>
      <c r="D2086" s="200"/>
      <c r="E2086" s="198" t="s">
        <v>236</v>
      </c>
      <c r="F2086" s="198" t="s">
        <v>236</v>
      </c>
      <c r="G2086" s="198" t="s">
        <v>236</v>
      </c>
      <c r="H2086" s="201" t="s">
        <v>236</v>
      </c>
      <c r="I2086" s="202" t="s">
        <v>236</v>
      </c>
      <c r="J2086" s="202" t="s">
        <v>236</v>
      </c>
      <c r="K2086" s="203"/>
      <c r="L2086" s="203"/>
      <c r="M2086" s="203"/>
      <c r="N2086" s="203"/>
      <c r="O2086" s="203"/>
      <c r="P2086" s="204"/>
      <c r="Q2086" s="205"/>
      <c r="R2086" s="198" t="s">
        <v>236</v>
      </c>
      <c r="S2086" s="206" t="str">
        <f t="shared" ca="1" si="96"/>
        <v/>
      </c>
      <c r="T2086" s="206" t="str">
        <f ca="1">IF(B2086="","",IF(ISERROR(MATCH($J2086,[3]SorP!$B$1:$B$6230,0)),"",INDIRECT("'SorP'!$A$"&amp;MATCH($J2086,[3]SorP!$B$1:$B$6230,0))))</f>
        <v/>
      </c>
      <c r="U2086" s="207"/>
      <c r="V2086" s="208" t="e">
        <f>IF(C2086="",NA(),IF(OR(C2086="Smelter not listed",C2086="Smelter not yet identified"),MATCH($B2086&amp;$D2086,'[3]Smelter Look-up'!$J:$J,0),MATCH($B2086&amp;$C2086,'[3]Smelter Look-up'!$J:$J,0)))</f>
        <v>#N/A</v>
      </c>
      <c r="X2086" s="83">
        <f t="shared" si="97"/>
        <v>0</v>
      </c>
      <c r="AB2086" s="84" t="str">
        <f t="shared" si="98"/>
        <v/>
      </c>
    </row>
    <row r="2087" spans="1:28" s="83" customFormat="1" ht="20.25" customHeight="1">
      <c r="A2087" s="206"/>
      <c r="B2087" s="198" t="s">
        <v>236</v>
      </c>
      <c r="C2087" s="199" t="s">
        <v>236</v>
      </c>
      <c r="D2087" s="200"/>
      <c r="E2087" s="198" t="s">
        <v>236</v>
      </c>
      <c r="F2087" s="198" t="s">
        <v>236</v>
      </c>
      <c r="G2087" s="198" t="s">
        <v>236</v>
      </c>
      <c r="H2087" s="201" t="s">
        <v>236</v>
      </c>
      <c r="I2087" s="202" t="s">
        <v>236</v>
      </c>
      <c r="J2087" s="202" t="s">
        <v>236</v>
      </c>
      <c r="K2087" s="203"/>
      <c r="L2087" s="203"/>
      <c r="M2087" s="203"/>
      <c r="N2087" s="203"/>
      <c r="O2087" s="203"/>
      <c r="P2087" s="204"/>
      <c r="Q2087" s="205"/>
      <c r="R2087" s="198" t="s">
        <v>236</v>
      </c>
      <c r="S2087" s="206" t="str">
        <f t="shared" ca="1" si="96"/>
        <v/>
      </c>
      <c r="T2087" s="206" t="str">
        <f ca="1">IF(B2087="","",IF(ISERROR(MATCH($J2087,[3]SorP!$B$1:$B$6230,0)),"",INDIRECT("'SorP'!$A$"&amp;MATCH($J2087,[3]SorP!$B$1:$B$6230,0))))</f>
        <v/>
      </c>
      <c r="U2087" s="207"/>
      <c r="V2087" s="208" t="e">
        <f>IF(C2087="",NA(),IF(OR(C2087="Smelter not listed",C2087="Smelter not yet identified"),MATCH($B2087&amp;$D2087,'[3]Smelter Look-up'!$J:$J,0),MATCH($B2087&amp;$C2087,'[3]Smelter Look-up'!$J:$J,0)))</f>
        <v>#N/A</v>
      </c>
      <c r="X2087" s="83">
        <f t="shared" si="97"/>
        <v>0</v>
      </c>
      <c r="AB2087" s="84" t="str">
        <f t="shared" si="98"/>
        <v/>
      </c>
    </row>
    <row r="2088" spans="1:28" s="83" customFormat="1" ht="20.25" customHeight="1">
      <c r="A2088" s="206"/>
      <c r="B2088" s="198" t="s">
        <v>236</v>
      </c>
      <c r="C2088" s="199" t="s">
        <v>236</v>
      </c>
      <c r="D2088" s="200"/>
      <c r="E2088" s="198" t="s">
        <v>236</v>
      </c>
      <c r="F2088" s="198" t="s">
        <v>236</v>
      </c>
      <c r="G2088" s="198" t="s">
        <v>236</v>
      </c>
      <c r="H2088" s="201" t="s">
        <v>236</v>
      </c>
      <c r="I2088" s="202" t="s">
        <v>236</v>
      </c>
      <c r="J2088" s="202" t="s">
        <v>236</v>
      </c>
      <c r="K2088" s="203"/>
      <c r="L2088" s="203"/>
      <c r="M2088" s="203"/>
      <c r="N2088" s="203"/>
      <c r="O2088" s="203"/>
      <c r="P2088" s="204"/>
      <c r="Q2088" s="205"/>
      <c r="R2088" s="198" t="s">
        <v>236</v>
      </c>
      <c r="S2088" s="206" t="str">
        <f t="shared" ref="S2088:S2151" ca="1" si="99">IF(B2088="","",IF(ISERROR(MATCH($E2088,CL,0)),"Unknown",INDIRECT("'C'!$A$"&amp;MATCH($E2088,CL,0)+1)))</f>
        <v/>
      </c>
      <c r="T2088" s="206" t="str">
        <f ca="1">IF(B2088="","",IF(ISERROR(MATCH($J2088,[3]SorP!$B$1:$B$6230,0)),"",INDIRECT("'SorP'!$A$"&amp;MATCH($J2088,[3]SorP!$B$1:$B$6230,0))))</f>
        <v/>
      </c>
      <c r="U2088" s="207"/>
      <c r="V2088" s="208" t="e">
        <f>IF(C2088="",NA(),IF(OR(C2088="Smelter not listed",C2088="Smelter not yet identified"),MATCH($B2088&amp;$D2088,'[3]Smelter Look-up'!$J:$J,0),MATCH($B2088&amp;$C2088,'[3]Smelter Look-up'!$J:$J,0)))</f>
        <v>#N/A</v>
      </c>
      <c r="X2088" s="83">
        <f t="shared" si="97"/>
        <v>0</v>
      </c>
      <c r="AB2088" s="84" t="str">
        <f t="shared" si="98"/>
        <v/>
      </c>
    </row>
    <row r="2089" spans="1:28" s="83" customFormat="1" ht="20.25" customHeight="1">
      <c r="A2089" s="206"/>
      <c r="B2089" s="198" t="s">
        <v>236</v>
      </c>
      <c r="C2089" s="199" t="s">
        <v>236</v>
      </c>
      <c r="D2089" s="200"/>
      <c r="E2089" s="198" t="s">
        <v>236</v>
      </c>
      <c r="F2089" s="198" t="s">
        <v>236</v>
      </c>
      <c r="G2089" s="198" t="s">
        <v>236</v>
      </c>
      <c r="H2089" s="201" t="s">
        <v>236</v>
      </c>
      <c r="I2089" s="202" t="s">
        <v>236</v>
      </c>
      <c r="J2089" s="202" t="s">
        <v>236</v>
      </c>
      <c r="K2089" s="203"/>
      <c r="L2089" s="203"/>
      <c r="M2089" s="203"/>
      <c r="N2089" s="203"/>
      <c r="O2089" s="203"/>
      <c r="P2089" s="204"/>
      <c r="Q2089" s="205"/>
      <c r="R2089" s="198" t="s">
        <v>236</v>
      </c>
      <c r="S2089" s="206" t="str">
        <f t="shared" ca="1" si="99"/>
        <v/>
      </c>
      <c r="T2089" s="206" t="str">
        <f ca="1">IF(B2089="","",IF(ISERROR(MATCH($J2089,[3]SorP!$B$1:$B$6230,0)),"",INDIRECT("'SorP'!$A$"&amp;MATCH($J2089,[3]SorP!$B$1:$B$6230,0))))</f>
        <v/>
      </c>
      <c r="U2089" s="207"/>
      <c r="V2089" s="208" t="e">
        <f>IF(C2089="",NA(),IF(OR(C2089="Smelter not listed",C2089="Smelter not yet identified"),MATCH($B2089&amp;$D2089,'[3]Smelter Look-up'!$J:$J,0),MATCH($B2089&amp;$C2089,'[3]Smelter Look-up'!$J:$J,0)))</f>
        <v>#N/A</v>
      </c>
      <c r="X2089" s="83">
        <f t="shared" si="97"/>
        <v>0</v>
      </c>
      <c r="AB2089" s="84" t="str">
        <f t="shared" si="98"/>
        <v/>
      </c>
    </row>
    <row r="2090" spans="1:28" s="83" customFormat="1" ht="20.25" customHeight="1">
      <c r="A2090" s="206"/>
      <c r="B2090" s="198" t="s">
        <v>236</v>
      </c>
      <c r="C2090" s="199" t="s">
        <v>236</v>
      </c>
      <c r="D2090" s="200"/>
      <c r="E2090" s="198" t="s">
        <v>236</v>
      </c>
      <c r="F2090" s="198" t="s">
        <v>236</v>
      </c>
      <c r="G2090" s="198" t="s">
        <v>236</v>
      </c>
      <c r="H2090" s="201" t="s">
        <v>236</v>
      </c>
      <c r="I2090" s="202" t="s">
        <v>236</v>
      </c>
      <c r="J2090" s="202" t="s">
        <v>236</v>
      </c>
      <c r="K2090" s="203"/>
      <c r="L2090" s="203"/>
      <c r="M2090" s="203"/>
      <c r="N2090" s="203"/>
      <c r="O2090" s="203"/>
      <c r="P2090" s="204"/>
      <c r="Q2090" s="205"/>
      <c r="R2090" s="198" t="s">
        <v>236</v>
      </c>
      <c r="S2090" s="206" t="str">
        <f t="shared" ca="1" si="99"/>
        <v/>
      </c>
      <c r="T2090" s="206" t="str">
        <f ca="1">IF(B2090="","",IF(ISERROR(MATCH($J2090,[3]SorP!$B$1:$B$6230,0)),"",INDIRECT("'SorP'!$A$"&amp;MATCH($J2090,[3]SorP!$B$1:$B$6230,0))))</f>
        <v/>
      </c>
      <c r="U2090" s="207"/>
      <c r="V2090" s="208" t="e">
        <f>IF(C2090="",NA(),IF(OR(C2090="Smelter not listed",C2090="Smelter not yet identified"),MATCH($B2090&amp;$D2090,'[3]Smelter Look-up'!$J:$J,0),MATCH($B2090&amp;$C2090,'[3]Smelter Look-up'!$J:$J,0)))</f>
        <v>#N/A</v>
      </c>
      <c r="X2090" s="83">
        <f t="shared" si="97"/>
        <v>0</v>
      </c>
      <c r="AB2090" s="84" t="str">
        <f t="shared" si="98"/>
        <v/>
      </c>
    </row>
    <row r="2091" spans="1:28" s="83" customFormat="1" ht="20.25" customHeight="1">
      <c r="A2091" s="206"/>
      <c r="B2091" s="198" t="s">
        <v>236</v>
      </c>
      <c r="C2091" s="199" t="s">
        <v>236</v>
      </c>
      <c r="D2091" s="200"/>
      <c r="E2091" s="198" t="s">
        <v>236</v>
      </c>
      <c r="F2091" s="198" t="s">
        <v>236</v>
      </c>
      <c r="G2091" s="198" t="s">
        <v>236</v>
      </c>
      <c r="H2091" s="201" t="s">
        <v>236</v>
      </c>
      <c r="I2091" s="202" t="s">
        <v>236</v>
      </c>
      <c r="J2091" s="202" t="s">
        <v>236</v>
      </c>
      <c r="K2091" s="203"/>
      <c r="L2091" s="203"/>
      <c r="M2091" s="203"/>
      <c r="N2091" s="203"/>
      <c r="O2091" s="203"/>
      <c r="P2091" s="204"/>
      <c r="Q2091" s="205"/>
      <c r="R2091" s="198" t="s">
        <v>236</v>
      </c>
      <c r="S2091" s="206" t="str">
        <f t="shared" ca="1" si="99"/>
        <v/>
      </c>
      <c r="T2091" s="206" t="str">
        <f ca="1">IF(B2091="","",IF(ISERROR(MATCH($J2091,[3]SorP!$B$1:$B$6230,0)),"",INDIRECT("'SorP'!$A$"&amp;MATCH($J2091,[3]SorP!$B$1:$B$6230,0))))</f>
        <v/>
      </c>
      <c r="U2091" s="207"/>
      <c r="V2091" s="208" t="e">
        <f>IF(C2091="",NA(),IF(OR(C2091="Smelter not listed",C2091="Smelter not yet identified"),MATCH($B2091&amp;$D2091,'[3]Smelter Look-up'!$J:$J,0),MATCH($B2091&amp;$C2091,'[3]Smelter Look-up'!$J:$J,0)))</f>
        <v>#N/A</v>
      </c>
      <c r="X2091" s="83">
        <f t="shared" si="97"/>
        <v>0</v>
      </c>
      <c r="AB2091" s="84" t="str">
        <f t="shared" si="98"/>
        <v/>
      </c>
    </row>
    <row r="2092" spans="1:28" s="83" customFormat="1" ht="20.25" customHeight="1">
      <c r="A2092" s="206"/>
      <c r="B2092" s="198" t="s">
        <v>236</v>
      </c>
      <c r="C2092" s="199" t="s">
        <v>236</v>
      </c>
      <c r="D2092" s="200"/>
      <c r="E2092" s="198" t="s">
        <v>236</v>
      </c>
      <c r="F2092" s="198" t="s">
        <v>236</v>
      </c>
      <c r="G2092" s="198" t="s">
        <v>236</v>
      </c>
      <c r="H2092" s="201" t="s">
        <v>236</v>
      </c>
      <c r="I2092" s="202" t="s">
        <v>236</v>
      </c>
      <c r="J2092" s="202" t="s">
        <v>236</v>
      </c>
      <c r="K2092" s="203"/>
      <c r="L2092" s="203"/>
      <c r="M2092" s="203"/>
      <c r="N2092" s="203"/>
      <c r="O2092" s="203"/>
      <c r="P2092" s="204"/>
      <c r="Q2092" s="205"/>
      <c r="R2092" s="198" t="s">
        <v>236</v>
      </c>
      <c r="S2092" s="206" t="str">
        <f t="shared" ca="1" si="99"/>
        <v/>
      </c>
      <c r="T2092" s="206" t="str">
        <f ca="1">IF(B2092="","",IF(ISERROR(MATCH($J2092,[3]SorP!$B$1:$B$6230,0)),"",INDIRECT("'SorP'!$A$"&amp;MATCH($J2092,[3]SorP!$B$1:$B$6230,0))))</f>
        <v/>
      </c>
      <c r="U2092" s="207"/>
      <c r="V2092" s="208" t="e">
        <f>IF(C2092="",NA(),IF(OR(C2092="Smelter not listed",C2092="Smelter not yet identified"),MATCH($B2092&amp;$D2092,'[3]Smelter Look-up'!$J:$J,0),MATCH($B2092&amp;$C2092,'[3]Smelter Look-up'!$J:$J,0)))</f>
        <v>#N/A</v>
      </c>
      <c r="X2092" s="83">
        <f t="shared" si="97"/>
        <v>0</v>
      </c>
      <c r="AB2092" s="84" t="str">
        <f t="shared" si="98"/>
        <v/>
      </c>
    </row>
    <row r="2093" spans="1:28" s="83" customFormat="1" ht="20.25" customHeight="1">
      <c r="A2093" s="206"/>
      <c r="B2093" s="198" t="s">
        <v>236</v>
      </c>
      <c r="C2093" s="199" t="s">
        <v>236</v>
      </c>
      <c r="D2093" s="200"/>
      <c r="E2093" s="198" t="s">
        <v>236</v>
      </c>
      <c r="F2093" s="198" t="s">
        <v>236</v>
      </c>
      <c r="G2093" s="198" t="s">
        <v>236</v>
      </c>
      <c r="H2093" s="201" t="s">
        <v>236</v>
      </c>
      <c r="I2093" s="202" t="s">
        <v>236</v>
      </c>
      <c r="J2093" s="202" t="s">
        <v>236</v>
      </c>
      <c r="K2093" s="203"/>
      <c r="L2093" s="203"/>
      <c r="M2093" s="203"/>
      <c r="N2093" s="203"/>
      <c r="O2093" s="203"/>
      <c r="P2093" s="204"/>
      <c r="Q2093" s="205"/>
      <c r="R2093" s="198" t="s">
        <v>236</v>
      </c>
      <c r="S2093" s="206" t="str">
        <f t="shared" ca="1" si="99"/>
        <v/>
      </c>
      <c r="T2093" s="206" t="str">
        <f ca="1">IF(B2093="","",IF(ISERROR(MATCH($J2093,[3]SorP!$B$1:$B$6230,0)),"",INDIRECT("'SorP'!$A$"&amp;MATCH($J2093,[3]SorP!$B$1:$B$6230,0))))</f>
        <v/>
      </c>
      <c r="U2093" s="207"/>
      <c r="V2093" s="208" t="e">
        <f>IF(C2093="",NA(),IF(OR(C2093="Smelter not listed",C2093="Smelter not yet identified"),MATCH($B2093&amp;$D2093,'[3]Smelter Look-up'!$J:$J,0),MATCH($B2093&amp;$C2093,'[3]Smelter Look-up'!$J:$J,0)))</f>
        <v>#N/A</v>
      </c>
      <c r="X2093" s="83">
        <f t="shared" si="97"/>
        <v>0</v>
      </c>
      <c r="AB2093" s="84" t="str">
        <f t="shared" si="98"/>
        <v/>
      </c>
    </row>
    <row r="2094" spans="1:28" s="83" customFormat="1" ht="20.25" customHeight="1">
      <c r="A2094" s="206"/>
      <c r="B2094" s="198" t="s">
        <v>236</v>
      </c>
      <c r="C2094" s="199" t="s">
        <v>236</v>
      </c>
      <c r="D2094" s="200"/>
      <c r="E2094" s="198" t="s">
        <v>236</v>
      </c>
      <c r="F2094" s="198" t="s">
        <v>236</v>
      </c>
      <c r="G2094" s="198" t="s">
        <v>236</v>
      </c>
      <c r="H2094" s="201" t="s">
        <v>236</v>
      </c>
      <c r="I2094" s="202" t="s">
        <v>236</v>
      </c>
      <c r="J2094" s="202" t="s">
        <v>236</v>
      </c>
      <c r="K2094" s="203"/>
      <c r="L2094" s="203"/>
      <c r="M2094" s="203"/>
      <c r="N2094" s="203"/>
      <c r="O2094" s="203"/>
      <c r="P2094" s="204"/>
      <c r="Q2094" s="205"/>
      <c r="R2094" s="198" t="s">
        <v>236</v>
      </c>
      <c r="S2094" s="206" t="str">
        <f t="shared" ca="1" si="99"/>
        <v/>
      </c>
      <c r="T2094" s="206" t="str">
        <f ca="1">IF(B2094="","",IF(ISERROR(MATCH($J2094,[3]SorP!$B$1:$B$6230,0)),"",INDIRECT("'SorP'!$A$"&amp;MATCH($J2094,[3]SorP!$B$1:$B$6230,0))))</f>
        <v/>
      </c>
      <c r="U2094" s="207"/>
      <c r="V2094" s="208" t="e">
        <f>IF(C2094="",NA(),IF(OR(C2094="Smelter not listed",C2094="Smelter not yet identified"),MATCH($B2094&amp;$D2094,'[3]Smelter Look-up'!$J:$J,0),MATCH($B2094&amp;$C2094,'[3]Smelter Look-up'!$J:$J,0)))</f>
        <v>#N/A</v>
      </c>
      <c r="X2094" s="83">
        <f t="shared" si="97"/>
        <v>0</v>
      </c>
      <c r="AB2094" s="84" t="str">
        <f t="shared" si="98"/>
        <v/>
      </c>
    </row>
    <row r="2095" spans="1:28" s="83" customFormat="1" ht="20.25" customHeight="1">
      <c r="A2095" s="206"/>
      <c r="B2095" s="198" t="s">
        <v>236</v>
      </c>
      <c r="C2095" s="199" t="s">
        <v>236</v>
      </c>
      <c r="D2095" s="200"/>
      <c r="E2095" s="198" t="s">
        <v>236</v>
      </c>
      <c r="F2095" s="198" t="s">
        <v>236</v>
      </c>
      <c r="G2095" s="198" t="s">
        <v>236</v>
      </c>
      <c r="H2095" s="201" t="s">
        <v>236</v>
      </c>
      <c r="I2095" s="202" t="s">
        <v>236</v>
      </c>
      <c r="J2095" s="202" t="s">
        <v>236</v>
      </c>
      <c r="K2095" s="203"/>
      <c r="L2095" s="203"/>
      <c r="M2095" s="203"/>
      <c r="N2095" s="203"/>
      <c r="O2095" s="203"/>
      <c r="P2095" s="204"/>
      <c r="Q2095" s="205"/>
      <c r="R2095" s="198" t="s">
        <v>236</v>
      </c>
      <c r="S2095" s="206" t="str">
        <f t="shared" ca="1" si="99"/>
        <v/>
      </c>
      <c r="T2095" s="206" t="str">
        <f ca="1">IF(B2095="","",IF(ISERROR(MATCH($J2095,[3]SorP!$B$1:$B$6230,0)),"",INDIRECT("'SorP'!$A$"&amp;MATCH($J2095,[3]SorP!$B$1:$B$6230,0))))</f>
        <v/>
      </c>
      <c r="U2095" s="207"/>
      <c r="V2095" s="208" t="e">
        <f>IF(C2095="",NA(),IF(OR(C2095="Smelter not listed",C2095="Smelter not yet identified"),MATCH($B2095&amp;$D2095,'[3]Smelter Look-up'!$J:$J,0),MATCH($B2095&amp;$C2095,'[3]Smelter Look-up'!$J:$J,0)))</f>
        <v>#N/A</v>
      </c>
      <c r="X2095" s="83">
        <f t="shared" si="97"/>
        <v>0</v>
      </c>
      <c r="AB2095" s="84" t="str">
        <f t="shared" si="98"/>
        <v/>
      </c>
    </row>
    <row r="2096" spans="1:28" s="83" customFormat="1" ht="20.25" customHeight="1">
      <c r="A2096" s="206"/>
      <c r="B2096" s="198" t="s">
        <v>236</v>
      </c>
      <c r="C2096" s="199" t="s">
        <v>236</v>
      </c>
      <c r="D2096" s="200"/>
      <c r="E2096" s="198" t="s">
        <v>236</v>
      </c>
      <c r="F2096" s="198" t="s">
        <v>236</v>
      </c>
      <c r="G2096" s="198" t="s">
        <v>236</v>
      </c>
      <c r="H2096" s="201" t="s">
        <v>236</v>
      </c>
      <c r="I2096" s="202" t="s">
        <v>236</v>
      </c>
      <c r="J2096" s="202" t="s">
        <v>236</v>
      </c>
      <c r="K2096" s="203"/>
      <c r="L2096" s="203"/>
      <c r="M2096" s="203"/>
      <c r="N2096" s="203"/>
      <c r="O2096" s="203"/>
      <c r="P2096" s="204"/>
      <c r="Q2096" s="205"/>
      <c r="R2096" s="198" t="s">
        <v>236</v>
      </c>
      <c r="S2096" s="206" t="str">
        <f t="shared" ca="1" si="99"/>
        <v/>
      </c>
      <c r="T2096" s="206" t="str">
        <f ca="1">IF(B2096="","",IF(ISERROR(MATCH($J2096,[3]SorP!$B$1:$B$6230,0)),"",INDIRECT("'SorP'!$A$"&amp;MATCH($J2096,[3]SorP!$B$1:$B$6230,0))))</f>
        <v/>
      </c>
      <c r="U2096" s="207"/>
      <c r="V2096" s="208" t="e">
        <f>IF(C2096="",NA(),IF(OR(C2096="Smelter not listed",C2096="Smelter not yet identified"),MATCH($B2096&amp;$D2096,'[3]Smelter Look-up'!$J:$J,0),MATCH($B2096&amp;$C2096,'[3]Smelter Look-up'!$J:$J,0)))</f>
        <v>#N/A</v>
      </c>
      <c r="X2096" s="83">
        <f t="shared" si="97"/>
        <v>0</v>
      </c>
      <c r="AB2096" s="84" t="str">
        <f t="shared" si="98"/>
        <v/>
      </c>
    </row>
    <row r="2097" spans="1:28" s="83" customFormat="1" ht="20.25" customHeight="1">
      <c r="A2097" s="206"/>
      <c r="B2097" s="198" t="s">
        <v>236</v>
      </c>
      <c r="C2097" s="199" t="s">
        <v>236</v>
      </c>
      <c r="D2097" s="200"/>
      <c r="E2097" s="198" t="s">
        <v>236</v>
      </c>
      <c r="F2097" s="198" t="s">
        <v>236</v>
      </c>
      <c r="G2097" s="198" t="s">
        <v>236</v>
      </c>
      <c r="H2097" s="201" t="s">
        <v>236</v>
      </c>
      <c r="I2097" s="202" t="s">
        <v>236</v>
      </c>
      <c r="J2097" s="202" t="s">
        <v>236</v>
      </c>
      <c r="K2097" s="203"/>
      <c r="L2097" s="203"/>
      <c r="M2097" s="203"/>
      <c r="N2097" s="203"/>
      <c r="O2097" s="203"/>
      <c r="P2097" s="204"/>
      <c r="Q2097" s="205"/>
      <c r="R2097" s="198" t="s">
        <v>236</v>
      </c>
      <c r="S2097" s="206" t="str">
        <f t="shared" ca="1" si="99"/>
        <v/>
      </c>
      <c r="T2097" s="206" t="str">
        <f ca="1">IF(B2097="","",IF(ISERROR(MATCH($J2097,[3]SorP!$B$1:$B$6230,0)),"",INDIRECT("'SorP'!$A$"&amp;MATCH($J2097,[3]SorP!$B$1:$B$6230,0))))</f>
        <v/>
      </c>
      <c r="U2097" s="207"/>
      <c r="V2097" s="208" t="e">
        <f>IF(C2097="",NA(),IF(OR(C2097="Smelter not listed",C2097="Smelter not yet identified"),MATCH($B2097&amp;$D2097,'[3]Smelter Look-up'!$J:$J,0),MATCH($B2097&amp;$C2097,'[3]Smelter Look-up'!$J:$J,0)))</f>
        <v>#N/A</v>
      </c>
      <c r="X2097" s="83">
        <f t="shared" si="97"/>
        <v>0</v>
      </c>
      <c r="AB2097" s="84" t="str">
        <f t="shared" si="98"/>
        <v/>
      </c>
    </row>
    <row r="2098" spans="1:28" s="83" customFormat="1" ht="20.25" customHeight="1">
      <c r="A2098" s="206"/>
      <c r="B2098" s="198" t="s">
        <v>236</v>
      </c>
      <c r="C2098" s="199" t="s">
        <v>236</v>
      </c>
      <c r="D2098" s="200"/>
      <c r="E2098" s="198" t="s">
        <v>236</v>
      </c>
      <c r="F2098" s="198" t="s">
        <v>236</v>
      </c>
      <c r="G2098" s="198" t="s">
        <v>236</v>
      </c>
      <c r="H2098" s="201" t="s">
        <v>236</v>
      </c>
      <c r="I2098" s="202" t="s">
        <v>236</v>
      </c>
      <c r="J2098" s="202" t="s">
        <v>236</v>
      </c>
      <c r="K2098" s="203"/>
      <c r="L2098" s="203"/>
      <c r="M2098" s="203"/>
      <c r="N2098" s="203"/>
      <c r="O2098" s="203"/>
      <c r="P2098" s="204"/>
      <c r="Q2098" s="205"/>
      <c r="R2098" s="198" t="s">
        <v>236</v>
      </c>
      <c r="S2098" s="206" t="str">
        <f t="shared" ca="1" si="99"/>
        <v/>
      </c>
      <c r="T2098" s="206" t="str">
        <f ca="1">IF(B2098="","",IF(ISERROR(MATCH($J2098,[3]SorP!$B$1:$B$6230,0)),"",INDIRECT("'SorP'!$A$"&amp;MATCH($J2098,[3]SorP!$B$1:$B$6230,0))))</f>
        <v/>
      </c>
      <c r="U2098" s="207"/>
      <c r="V2098" s="208" t="e">
        <f>IF(C2098="",NA(),IF(OR(C2098="Smelter not listed",C2098="Smelter not yet identified"),MATCH($B2098&amp;$D2098,'[3]Smelter Look-up'!$J:$J,0),MATCH($B2098&amp;$C2098,'[3]Smelter Look-up'!$J:$J,0)))</f>
        <v>#N/A</v>
      </c>
      <c r="X2098" s="83">
        <f t="shared" si="97"/>
        <v>0</v>
      </c>
      <c r="AB2098" s="84" t="str">
        <f t="shared" si="98"/>
        <v/>
      </c>
    </row>
    <row r="2099" spans="1:28" s="83" customFormat="1" ht="20.25" customHeight="1">
      <c r="A2099" s="206"/>
      <c r="B2099" s="198" t="s">
        <v>236</v>
      </c>
      <c r="C2099" s="199" t="s">
        <v>236</v>
      </c>
      <c r="D2099" s="200"/>
      <c r="E2099" s="198" t="s">
        <v>236</v>
      </c>
      <c r="F2099" s="198" t="s">
        <v>236</v>
      </c>
      <c r="G2099" s="198" t="s">
        <v>236</v>
      </c>
      <c r="H2099" s="201" t="s">
        <v>236</v>
      </c>
      <c r="I2099" s="202" t="s">
        <v>236</v>
      </c>
      <c r="J2099" s="202" t="s">
        <v>236</v>
      </c>
      <c r="K2099" s="203"/>
      <c r="L2099" s="203"/>
      <c r="M2099" s="203"/>
      <c r="N2099" s="203"/>
      <c r="O2099" s="203"/>
      <c r="P2099" s="204"/>
      <c r="Q2099" s="205"/>
      <c r="R2099" s="198" t="s">
        <v>236</v>
      </c>
      <c r="S2099" s="206" t="str">
        <f t="shared" ca="1" si="99"/>
        <v/>
      </c>
      <c r="T2099" s="206" t="str">
        <f ca="1">IF(B2099="","",IF(ISERROR(MATCH($J2099,[3]SorP!$B$1:$B$6230,0)),"",INDIRECT("'SorP'!$A$"&amp;MATCH($J2099,[3]SorP!$B$1:$B$6230,0))))</f>
        <v/>
      </c>
      <c r="U2099" s="207"/>
      <c r="V2099" s="208" t="e">
        <f>IF(C2099="",NA(),IF(OR(C2099="Smelter not listed",C2099="Smelter not yet identified"),MATCH($B2099&amp;$D2099,'[3]Smelter Look-up'!$J:$J,0),MATCH($B2099&amp;$C2099,'[3]Smelter Look-up'!$J:$J,0)))</f>
        <v>#N/A</v>
      </c>
      <c r="X2099" s="83">
        <f t="shared" si="97"/>
        <v>0</v>
      </c>
      <c r="AB2099" s="84" t="str">
        <f t="shared" si="98"/>
        <v/>
      </c>
    </row>
    <row r="2100" spans="1:28" s="83" customFormat="1" ht="20.25" customHeight="1">
      <c r="A2100" s="206"/>
      <c r="B2100" s="198" t="s">
        <v>236</v>
      </c>
      <c r="C2100" s="199" t="s">
        <v>236</v>
      </c>
      <c r="D2100" s="200"/>
      <c r="E2100" s="198" t="s">
        <v>236</v>
      </c>
      <c r="F2100" s="198" t="s">
        <v>236</v>
      </c>
      <c r="G2100" s="198" t="s">
        <v>236</v>
      </c>
      <c r="H2100" s="201" t="s">
        <v>236</v>
      </c>
      <c r="I2100" s="202" t="s">
        <v>236</v>
      </c>
      <c r="J2100" s="202" t="s">
        <v>236</v>
      </c>
      <c r="K2100" s="203"/>
      <c r="L2100" s="203"/>
      <c r="M2100" s="203"/>
      <c r="N2100" s="203"/>
      <c r="O2100" s="203"/>
      <c r="P2100" s="204"/>
      <c r="Q2100" s="205"/>
      <c r="R2100" s="198" t="s">
        <v>236</v>
      </c>
      <c r="S2100" s="206" t="str">
        <f t="shared" ca="1" si="99"/>
        <v/>
      </c>
      <c r="T2100" s="206" t="str">
        <f ca="1">IF(B2100="","",IF(ISERROR(MATCH($J2100,[3]SorP!$B$1:$B$6230,0)),"",INDIRECT("'SorP'!$A$"&amp;MATCH($J2100,[3]SorP!$B$1:$B$6230,0))))</f>
        <v/>
      </c>
      <c r="U2100" s="207"/>
      <c r="V2100" s="208" t="e">
        <f>IF(C2100="",NA(),IF(OR(C2100="Smelter not listed",C2100="Smelter not yet identified"),MATCH($B2100&amp;$D2100,'[3]Smelter Look-up'!$J:$J,0),MATCH($B2100&amp;$C2100,'[3]Smelter Look-up'!$J:$J,0)))</f>
        <v>#N/A</v>
      </c>
      <c r="X2100" s="83">
        <f t="shared" si="97"/>
        <v>0</v>
      </c>
      <c r="AB2100" s="84" t="str">
        <f t="shared" si="98"/>
        <v/>
      </c>
    </row>
    <row r="2101" spans="1:28" s="83" customFormat="1" ht="20.25" customHeight="1">
      <c r="A2101" s="206"/>
      <c r="B2101" s="198" t="s">
        <v>236</v>
      </c>
      <c r="C2101" s="199" t="s">
        <v>236</v>
      </c>
      <c r="D2101" s="200"/>
      <c r="E2101" s="198" t="s">
        <v>236</v>
      </c>
      <c r="F2101" s="198" t="s">
        <v>236</v>
      </c>
      <c r="G2101" s="198" t="s">
        <v>236</v>
      </c>
      <c r="H2101" s="201" t="s">
        <v>236</v>
      </c>
      <c r="I2101" s="202" t="s">
        <v>236</v>
      </c>
      <c r="J2101" s="202" t="s">
        <v>236</v>
      </c>
      <c r="K2101" s="203"/>
      <c r="L2101" s="203"/>
      <c r="M2101" s="203"/>
      <c r="N2101" s="203"/>
      <c r="O2101" s="203"/>
      <c r="P2101" s="204"/>
      <c r="Q2101" s="205"/>
      <c r="R2101" s="198" t="s">
        <v>236</v>
      </c>
      <c r="S2101" s="206" t="str">
        <f t="shared" ca="1" si="99"/>
        <v/>
      </c>
      <c r="T2101" s="206" t="str">
        <f ca="1">IF(B2101="","",IF(ISERROR(MATCH($J2101,[3]SorP!$B$1:$B$6230,0)),"",INDIRECT("'SorP'!$A$"&amp;MATCH($J2101,[3]SorP!$B$1:$B$6230,0))))</f>
        <v/>
      </c>
      <c r="U2101" s="207"/>
      <c r="V2101" s="208" t="e">
        <f>IF(C2101="",NA(),IF(OR(C2101="Smelter not listed",C2101="Smelter not yet identified"),MATCH($B2101&amp;$D2101,'[3]Smelter Look-up'!$J:$J,0),MATCH($B2101&amp;$C2101,'[3]Smelter Look-up'!$J:$J,0)))</f>
        <v>#N/A</v>
      </c>
      <c r="X2101" s="83">
        <f t="shared" si="97"/>
        <v>0</v>
      </c>
      <c r="AB2101" s="84" t="str">
        <f t="shared" si="98"/>
        <v/>
      </c>
    </row>
    <row r="2102" spans="1:28" s="83" customFormat="1" ht="20.25" customHeight="1">
      <c r="A2102" s="206"/>
      <c r="B2102" s="198" t="s">
        <v>236</v>
      </c>
      <c r="C2102" s="199" t="s">
        <v>236</v>
      </c>
      <c r="D2102" s="200"/>
      <c r="E2102" s="198" t="s">
        <v>236</v>
      </c>
      <c r="F2102" s="198" t="s">
        <v>236</v>
      </c>
      <c r="G2102" s="198" t="s">
        <v>236</v>
      </c>
      <c r="H2102" s="201" t="s">
        <v>236</v>
      </c>
      <c r="I2102" s="202" t="s">
        <v>236</v>
      </c>
      <c r="J2102" s="202" t="s">
        <v>236</v>
      </c>
      <c r="K2102" s="203"/>
      <c r="L2102" s="203"/>
      <c r="M2102" s="203"/>
      <c r="N2102" s="203"/>
      <c r="O2102" s="203"/>
      <c r="P2102" s="204"/>
      <c r="Q2102" s="205"/>
      <c r="R2102" s="198" t="s">
        <v>236</v>
      </c>
      <c r="S2102" s="206" t="str">
        <f t="shared" ca="1" si="99"/>
        <v/>
      </c>
      <c r="T2102" s="206" t="str">
        <f ca="1">IF(B2102="","",IF(ISERROR(MATCH($J2102,[3]SorP!$B$1:$B$6230,0)),"",INDIRECT("'SorP'!$A$"&amp;MATCH($J2102,[3]SorP!$B$1:$B$6230,0))))</f>
        <v/>
      </c>
      <c r="U2102" s="207"/>
      <c r="V2102" s="208" t="e">
        <f>IF(C2102="",NA(),IF(OR(C2102="Smelter not listed",C2102="Smelter not yet identified"),MATCH($B2102&amp;$D2102,'[3]Smelter Look-up'!$J:$J,0),MATCH($B2102&amp;$C2102,'[3]Smelter Look-up'!$J:$J,0)))</f>
        <v>#N/A</v>
      </c>
      <c r="X2102" s="83">
        <f t="shared" si="97"/>
        <v>0</v>
      </c>
      <c r="AB2102" s="84" t="str">
        <f t="shared" si="98"/>
        <v/>
      </c>
    </row>
    <row r="2103" spans="1:28" s="83" customFormat="1" ht="20.25" customHeight="1">
      <c r="A2103" s="206"/>
      <c r="B2103" s="198" t="s">
        <v>236</v>
      </c>
      <c r="C2103" s="199" t="s">
        <v>236</v>
      </c>
      <c r="D2103" s="200"/>
      <c r="E2103" s="198" t="s">
        <v>236</v>
      </c>
      <c r="F2103" s="198" t="s">
        <v>236</v>
      </c>
      <c r="G2103" s="198" t="s">
        <v>236</v>
      </c>
      <c r="H2103" s="201" t="s">
        <v>236</v>
      </c>
      <c r="I2103" s="202" t="s">
        <v>236</v>
      </c>
      <c r="J2103" s="202" t="s">
        <v>236</v>
      </c>
      <c r="K2103" s="203"/>
      <c r="L2103" s="203"/>
      <c r="M2103" s="203"/>
      <c r="N2103" s="203"/>
      <c r="O2103" s="203"/>
      <c r="P2103" s="204"/>
      <c r="Q2103" s="205"/>
      <c r="R2103" s="198" t="s">
        <v>236</v>
      </c>
      <c r="S2103" s="206" t="str">
        <f t="shared" ca="1" si="99"/>
        <v/>
      </c>
      <c r="T2103" s="206" t="str">
        <f ca="1">IF(B2103="","",IF(ISERROR(MATCH($J2103,[3]SorP!$B$1:$B$6230,0)),"",INDIRECT("'SorP'!$A$"&amp;MATCH($J2103,[3]SorP!$B$1:$B$6230,0))))</f>
        <v/>
      </c>
      <c r="U2103" s="207"/>
      <c r="V2103" s="208" t="e">
        <f>IF(C2103="",NA(),IF(OR(C2103="Smelter not listed",C2103="Smelter not yet identified"),MATCH($B2103&amp;$D2103,'[3]Smelter Look-up'!$J:$J,0),MATCH($B2103&amp;$C2103,'[3]Smelter Look-up'!$J:$J,0)))</f>
        <v>#N/A</v>
      </c>
      <c r="X2103" s="83">
        <f t="shared" si="97"/>
        <v>0</v>
      </c>
      <c r="AB2103" s="84" t="str">
        <f t="shared" si="98"/>
        <v/>
      </c>
    </row>
    <row r="2104" spans="1:28" s="83" customFormat="1" ht="20.25" customHeight="1">
      <c r="A2104" s="206"/>
      <c r="B2104" s="198" t="s">
        <v>236</v>
      </c>
      <c r="C2104" s="199" t="s">
        <v>236</v>
      </c>
      <c r="D2104" s="200"/>
      <c r="E2104" s="198" t="s">
        <v>236</v>
      </c>
      <c r="F2104" s="198" t="s">
        <v>236</v>
      </c>
      <c r="G2104" s="198" t="s">
        <v>236</v>
      </c>
      <c r="H2104" s="201" t="s">
        <v>236</v>
      </c>
      <c r="I2104" s="202" t="s">
        <v>236</v>
      </c>
      <c r="J2104" s="202" t="s">
        <v>236</v>
      </c>
      <c r="K2104" s="203"/>
      <c r="L2104" s="203"/>
      <c r="M2104" s="203"/>
      <c r="N2104" s="203"/>
      <c r="O2104" s="203"/>
      <c r="P2104" s="204"/>
      <c r="Q2104" s="205"/>
      <c r="R2104" s="198" t="s">
        <v>236</v>
      </c>
      <c r="S2104" s="206" t="str">
        <f t="shared" ca="1" si="99"/>
        <v/>
      </c>
      <c r="T2104" s="206" t="str">
        <f ca="1">IF(B2104="","",IF(ISERROR(MATCH($J2104,[3]SorP!$B$1:$B$6230,0)),"",INDIRECT("'SorP'!$A$"&amp;MATCH($J2104,[3]SorP!$B$1:$B$6230,0))))</f>
        <v/>
      </c>
      <c r="U2104" s="207"/>
      <c r="V2104" s="208" t="e">
        <f>IF(C2104="",NA(),IF(OR(C2104="Smelter not listed",C2104="Smelter not yet identified"),MATCH($B2104&amp;$D2104,'[3]Smelter Look-up'!$J:$J,0),MATCH($B2104&amp;$C2104,'[3]Smelter Look-up'!$J:$J,0)))</f>
        <v>#N/A</v>
      </c>
      <c r="X2104" s="83">
        <f t="shared" si="97"/>
        <v>0</v>
      </c>
      <c r="AB2104" s="84" t="str">
        <f t="shared" si="98"/>
        <v/>
      </c>
    </row>
    <row r="2105" spans="1:28" s="83" customFormat="1" ht="20.25" customHeight="1">
      <c r="A2105" s="206"/>
      <c r="B2105" s="198" t="s">
        <v>236</v>
      </c>
      <c r="C2105" s="199" t="s">
        <v>236</v>
      </c>
      <c r="D2105" s="200"/>
      <c r="E2105" s="198" t="s">
        <v>236</v>
      </c>
      <c r="F2105" s="198" t="s">
        <v>236</v>
      </c>
      <c r="G2105" s="198" t="s">
        <v>236</v>
      </c>
      <c r="H2105" s="201" t="s">
        <v>236</v>
      </c>
      <c r="I2105" s="202" t="s">
        <v>236</v>
      </c>
      <c r="J2105" s="202" t="s">
        <v>236</v>
      </c>
      <c r="K2105" s="203"/>
      <c r="L2105" s="203"/>
      <c r="M2105" s="203"/>
      <c r="N2105" s="203"/>
      <c r="O2105" s="203"/>
      <c r="P2105" s="204"/>
      <c r="Q2105" s="205"/>
      <c r="R2105" s="198" t="s">
        <v>236</v>
      </c>
      <c r="S2105" s="206" t="str">
        <f t="shared" ca="1" si="99"/>
        <v/>
      </c>
      <c r="T2105" s="206" t="str">
        <f ca="1">IF(B2105="","",IF(ISERROR(MATCH($J2105,[3]SorP!$B$1:$B$6230,0)),"",INDIRECT("'SorP'!$A$"&amp;MATCH($J2105,[3]SorP!$B$1:$B$6230,0))))</f>
        <v/>
      </c>
      <c r="U2105" s="207"/>
      <c r="V2105" s="208" t="e">
        <f>IF(C2105="",NA(),IF(OR(C2105="Smelter not listed",C2105="Smelter not yet identified"),MATCH($B2105&amp;$D2105,'[3]Smelter Look-up'!$J:$J,0),MATCH($B2105&amp;$C2105,'[3]Smelter Look-up'!$J:$J,0)))</f>
        <v>#N/A</v>
      </c>
      <c r="X2105" s="83">
        <f t="shared" si="97"/>
        <v>0</v>
      </c>
      <c r="AB2105" s="84" t="str">
        <f t="shared" si="98"/>
        <v/>
      </c>
    </row>
    <row r="2106" spans="1:28" s="83" customFormat="1" ht="20.25" customHeight="1">
      <c r="A2106" s="206"/>
      <c r="B2106" s="198" t="s">
        <v>236</v>
      </c>
      <c r="C2106" s="199" t="s">
        <v>236</v>
      </c>
      <c r="D2106" s="200"/>
      <c r="E2106" s="198" t="s">
        <v>236</v>
      </c>
      <c r="F2106" s="198" t="s">
        <v>236</v>
      </c>
      <c r="G2106" s="198" t="s">
        <v>236</v>
      </c>
      <c r="H2106" s="201" t="s">
        <v>236</v>
      </c>
      <c r="I2106" s="202" t="s">
        <v>236</v>
      </c>
      <c r="J2106" s="202" t="s">
        <v>236</v>
      </c>
      <c r="K2106" s="203"/>
      <c r="L2106" s="203"/>
      <c r="M2106" s="203"/>
      <c r="N2106" s="203"/>
      <c r="O2106" s="203"/>
      <c r="P2106" s="204"/>
      <c r="Q2106" s="205"/>
      <c r="R2106" s="198" t="s">
        <v>236</v>
      </c>
      <c r="S2106" s="206" t="str">
        <f t="shared" ca="1" si="99"/>
        <v/>
      </c>
      <c r="T2106" s="206" t="str">
        <f ca="1">IF(B2106="","",IF(ISERROR(MATCH($J2106,[3]SorP!$B$1:$B$6230,0)),"",INDIRECT("'SorP'!$A$"&amp;MATCH($J2106,[3]SorP!$B$1:$B$6230,0))))</f>
        <v/>
      </c>
      <c r="U2106" s="207"/>
      <c r="V2106" s="208" t="e">
        <f>IF(C2106="",NA(),IF(OR(C2106="Smelter not listed",C2106="Smelter not yet identified"),MATCH($B2106&amp;$D2106,'[3]Smelter Look-up'!$J:$J,0),MATCH($B2106&amp;$C2106,'[3]Smelter Look-up'!$J:$J,0)))</f>
        <v>#N/A</v>
      </c>
      <c r="X2106" s="83">
        <f t="shared" si="97"/>
        <v>0</v>
      </c>
      <c r="AB2106" s="84" t="str">
        <f t="shared" si="98"/>
        <v/>
      </c>
    </row>
    <row r="2107" spans="1:28" s="83" customFormat="1" ht="20.25" customHeight="1">
      <c r="A2107" s="206"/>
      <c r="B2107" s="198" t="s">
        <v>236</v>
      </c>
      <c r="C2107" s="199" t="s">
        <v>236</v>
      </c>
      <c r="D2107" s="200"/>
      <c r="E2107" s="198" t="s">
        <v>236</v>
      </c>
      <c r="F2107" s="198" t="s">
        <v>236</v>
      </c>
      <c r="G2107" s="198" t="s">
        <v>236</v>
      </c>
      <c r="H2107" s="201" t="s">
        <v>236</v>
      </c>
      <c r="I2107" s="202" t="s">
        <v>236</v>
      </c>
      <c r="J2107" s="202" t="s">
        <v>236</v>
      </c>
      <c r="K2107" s="203"/>
      <c r="L2107" s="203"/>
      <c r="M2107" s="203"/>
      <c r="N2107" s="203"/>
      <c r="O2107" s="203"/>
      <c r="P2107" s="204"/>
      <c r="Q2107" s="205"/>
      <c r="R2107" s="198" t="s">
        <v>236</v>
      </c>
      <c r="S2107" s="206" t="str">
        <f t="shared" ca="1" si="99"/>
        <v/>
      </c>
      <c r="T2107" s="206" t="str">
        <f ca="1">IF(B2107="","",IF(ISERROR(MATCH($J2107,[3]SorP!$B$1:$B$6230,0)),"",INDIRECT("'SorP'!$A$"&amp;MATCH($J2107,[3]SorP!$B$1:$B$6230,0))))</f>
        <v/>
      </c>
      <c r="U2107" s="207"/>
      <c r="V2107" s="208" t="e">
        <f>IF(C2107="",NA(),IF(OR(C2107="Smelter not listed",C2107="Smelter not yet identified"),MATCH($B2107&amp;$D2107,'[3]Smelter Look-up'!$J:$J,0),MATCH($B2107&amp;$C2107,'[3]Smelter Look-up'!$J:$J,0)))</f>
        <v>#N/A</v>
      </c>
      <c r="X2107" s="83">
        <f t="shared" si="97"/>
        <v>0</v>
      </c>
      <c r="AB2107" s="84" t="str">
        <f t="shared" si="98"/>
        <v/>
      </c>
    </row>
    <row r="2108" spans="1:28" s="83" customFormat="1" ht="20.25" customHeight="1">
      <c r="A2108" s="206"/>
      <c r="B2108" s="198" t="s">
        <v>236</v>
      </c>
      <c r="C2108" s="199" t="s">
        <v>236</v>
      </c>
      <c r="D2108" s="200"/>
      <c r="E2108" s="198" t="s">
        <v>236</v>
      </c>
      <c r="F2108" s="198" t="s">
        <v>236</v>
      </c>
      <c r="G2108" s="198" t="s">
        <v>236</v>
      </c>
      <c r="H2108" s="201" t="s">
        <v>236</v>
      </c>
      <c r="I2108" s="202" t="s">
        <v>236</v>
      </c>
      <c r="J2108" s="202" t="s">
        <v>236</v>
      </c>
      <c r="K2108" s="203"/>
      <c r="L2108" s="203"/>
      <c r="M2108" s="203"/>
      <c r="N2108" s="203"/>
      <c r="O2108" s="203"/>
      <c r="P2108" s="204"/>
      <c r="Q2108" s="205"/>
      <c r="R2108" s="198" t="s">
        <v>236</v>
      </c>
      <c r="S2108" s="206" t="str">
        <f t="shared" ca="1" si="99"/>
        <v/>
      </c>
      <c r="T2108" s="206" t="str">
        <f ca="1">IF(B2108="","",IF(ISERROR(MATCH($J2108,[3]SorP!$B$1:$B$6230,0)),"",INDIRECT("'SorP'!$A$"&amp;MATCH($J2108,[3]SorP!$B$1:$B$6230,0))))</f>
        <v/>
      </c>
      <c r="U2108" s="207"/>
      <c r="V2108" s="208" t="e">
        <f>IF(C2108="",NA(),IF(OR(C2108="Smelter not listed",C2108="Smelter not yet identified"),MATCH($B2108&amp;$D2108,'[3]Smelter Look-up'!$J:$J,0),MATCH($B2108&amp;$C2108,'[3]Smelter Look-up'!$J:$J,0)))</f>
        <v>#N/A</v>
      </c>
      <c r="X2108" s="83">
        <f t="shared" si="97"/>
        <v>0</v>
      </c>
      <c r="AB2108" s="84" t="str">
        <f t="shared" si="98"/>
        <v/>
      </c>
    </row>
    <row r="2109" spans="1:28" s="83" customFormat="1" ht="20.25" customHeight="1">
      <c r="A2109" s="206"/>
      <c r="B2109" s="198" t="s">
        <v>236</v>
      </c>
      <c r="C2109" s="199" t="s">
        <v>236</v>
      </c>
      <c r="D2109" s="200"/>
      <c r="E2109" s="198" t="s">
        <v>236</v>
      </c>
      <c r="F2109" s="198" t="s">
        <v>236</v>
      </c>
      <c r="G2109" s="198" t="s">
        <v>236</v>
      </c>
      <c r="H2109" s="201" t="s">
        <v>236</v>
      </c>
      <c r="I2109" s="202" t="s">
        <v>236</v>
      </c>
      <c r="J2109" s="202" t="s">
        <v>236</v>
      </c>
      <c r="K2109" s="203"/>
      <c r="L2109" s="203"/>
      <c r="M2109" s="203"/>
      <c r="N2109" s="203"/>
      <c r="O2109" s="203"/>
      <c r="P2109" s="204"/>
      <c r="Q2109" s="205"/>
      <c r="R2109" s="198" t="s">
        <v>236</v>
      </c>
      <c r="S2109" s="206" t="str">
        <f t="shared" ca="1" si="99"/>
        <v/>
      </c>
      <c r="T2109" s="206" t="str">
        <f ca="1">IF(B2109="","",IF(ISERROR(MATCH($J2109,[3]SorP!$B$1:$B$6230,0)),"",INDIRECT("'SorP'!$A$"&amp;MATCH($J2109,[3]SorP!$B$1:$B$6230,0))))</f>
        <v/>
      </c>
      <c r="U2109" s="207"/>
      <c r="V2109" s="208" t="e">
        <f>IF(C2109="",NA(),IF(OR(C2109="Smelter not listed",C2109="Smelter not yet identified"),MATCH($B2109&amp;$D2109,'[3]Smelter Look-up'!$J:$J,0),MATCH($B2109&amp;$C2109,'[3]Smelter Look-up'!$J:$J,0)))</f>
        <v>#N/A</v>
      </c>
      <c r="X2109" s="83">
        <f t="shared" si="97"/>
        <v>0</v>
      </c>
      <c r="AB2109" s="84" t="str">
        <f t="shared" si="98"/>
        <v/>
      </c>
    </row>
    <row r="2110" spans="1:28" s="83" customFormat="1" ht="20.25" customHeight="1">
      <c r="A2110" s="206"/>
      <c r="B2110" s="198" t="s">
        <v>236</v>
      </c>
      <c r="C2110" s="199" t="s">
        <v>236</v>
      </c>
      <c r="D2110" s="200"/>
      <c r="E2110" s="198" t="s">
        <v>236</v>
      </c>
      <c r="F2110" s="198" t="s">
        <v>236</v>
      </c>
      <c r="G2110" s="198" t="s">
        <v>236</v>
      </c>
      <c r="H2110" s="201" t="s">
        <v>236</v>
      </c>
      <c r="I2110" s="202" t="s">
        <v>236</v>
      </c>
      <c r="J2110" s="202" t="s">
        <v>236</v>
      </c>
      <c r="K2110" s="203"/>
      <c r="L2110" s="203"/>
      <c r="M2110" s="203"/>
      <c r="N2110" s="203"/>
      <c r="O2110" s="203"/>
      <c r="P2110" s="204"/>
      <c r="Q2110" s="205"/>
      <c r="R2110" s="198" t="s">
        <v>236</v>
      </c>
      <c r="S2110" s="206" t="str">
        <f t="shared" ca="1" si="99"/>
        <v/>
      </c>
      <c r="T2110" s="206" t="str">
        <f ca="1">IF(B2110="","",IF(ISERROR(MATCH($J2110,[3]SorP!$B$1:$B$6230,0)),"",INDIRECT("'SorP'!$A$"&amp;MATCH($J2110,[3]SorP!$B$1:$B$6230,0))))</f>
        <v/>
      </c>
      <c r="U2110" s="207"/>
      <c r="V2110" s="208" t="e">
        <f>IF(C2110="",NA(),IF(OR(C2110="Smelter not listed",C2110="Smelter not yet identified"),MATCH($B2110&amp;$D2110,'[3]Smelter Look-up'!$J:$J,0),MATCH($B2110&amp;$C2110,'[3]Smelter Look-up'!$J:$J,0)))</f>
        <v>#N/A</v>
      </c>
      <c r="X2110" s="83">
        <f t="shared" si="97"/>
        <v>0</v>
      </c>
      <c r="AB2110" s="84" t="str">
        <f t="shared" si="98"/>
        <v/>
      </c>
    </row>
    <row r="2111" spans="1:28" s="83" customFormat="1" ht="20.25" customHeight="1">
      <c r="A2111" s="206"/>
      <c r="B2111" s="198" t="s">
        <v>236</v>
      </c>
      <c r="C2111" s="199" t="s">
        <v>236</v>
      </c>
      <c r="D2111" s="200"/>
      <c r="E2111" s="198" t="s">
        <v>236</v>
      </c>
      <c r="F2111" s="198" t="s">
        <v>236</v>
      </c>
      <c r="G2111" s="198" t="s">
        <v>236</v>
      </c>
      <c r="H2111" s="201" t="s">
        <v>236</v>
      </c>
      <c r="I2111" s="202" t="s">
        <v>236</v>
      </c>
      <c r="J2111" s="202" t="s">
        <v>236</v>
      </c>
      <c r="K2111" s="203"/>
      <c r="L2111" s="203"/>
      <c r="M2111" s="203"/>
      <c r="N2111" s="203"/>
      <c r="O2111" s="203"/>
      <c r="P2111" s="204"/>
      <c r="Q2111" s="205"/>
      <c r="R2111" s="198" t="s">
        <v>236</v>
      </c>
      <c r="S2111" s="206" t="str">
        <f t="shared" ca="1" si="99"/>
        <v/>
      </c>
      <c r="T2111" s="206" t="str">
        <f ca="1">IF(B2111="","",IF(ISERROR(MATCH($J2111,[3]SorP!$B$1:$B$6230,0)),"",INDIRECT("'SorP'!$A$"&amp;MATCH($J2111,[3]SorP!$B$1:$B$6230,0))))</f>
        <v/>
      </c>
      <c r="U2111" s="207"/>
      <c r="V2111" s="208" t="e">
        <f>IF(C2111="",NA(),IF(OR(C2111="Smelter not listed",C2111="Smelter not yet identified"),MATCH($B2111&amp;$D2111,'[3]Smelter Look-up'!$J:$J,0),MATCH($B2111&amp;$C2111,'[3]Smelter Look-up'!$J:$J,0)))</f>
        <v>#N/A</v>
      </c>
      <c r="X2111" s="83">
        <f t="shared" si="97"/>
        <v>0</v>
      </c>
      <c r="AB2111" s="84" t="str">
        <f t="shared" si="98"/>
        <v/>
      </c>
    </row>
    <row r="2112" spans="1:28" s="83" customFormat="1" ht="20.25" customHeight="1">
      <c r="A2112" s="206"/>
      <c r="B2112" s="198" t="s">
        <v>236</v>
      </c>
      <c r="C2112" s="199" t="s">
        <v>236</v>
      </c>
      <c r="D2112" s="200"/>
      <c r="E2112" s="198" t="s">
        <v>236</v>
      </c>
      <c r="F2112" s="198" t="s">
        <v>236</v>
      </c>
      <c r="G2112" s="198" t="s">
        <v>236</v>
      </c>
      <c r="H2112" s="201" t="s">
        <v>236</v>
      </c>
      <c r="I2112" s="202" t="s">
        <v>236</v>
      </c>
      <c r="J2112" s="202" t="s">
        <v>236</v>
      </c>
      <c r="K2112" s="203"/>
      <c r="L2112" s="203"/>
      <c r="M2112" s="203"/>
      <c r="N2112" s="203"/>
      <c r="O2112" s="203"/>
      <c r="P2112" s="204"/>
      <c r="Q2112" s="205"/>
      <c r="R2112" s="198" t="s">
        <v>236</v>
      </c>
      <c r="S2112" s="206" t="str">
        <f t="shared" ca="1" si="99"/>
        <v/>
      </c>
      <c r="T2112" s="206" t="str">
        <f ca="1">IF(B2112="","",IF(ISERROR(MATCH($J2112,[3]SorP!$B$1:$B$6230,0)),"",INDIRECT("'SorP'!$A$"&amp;MATCH($J2112,[3]SorP!$B$1:$B$6230,0))))</f>
        <v/>
      </c>
      <c r="U2112" s="207"/>
      <c r="V2112" s="208" t="e">
        <f>IF(C2112="",NA(),IF(OR(C2112="Smelter not listed",C2112="Smelter not yet identified"),MATCH($B2112&amp;$D2112,'[3]Smelter Look-up'!$J:$J,0),MATCH($B2112&amp;$C2112,'[3]Smelter Look-up'!$J:$J,0)))</f>
        <v>#N/A</v>
      </c>
      <c r="X2112" s="83">
        <f t="shared" si="97"/>
        <v>0</v>
      </c>
      <c r="AB2112" s="84" t="str">
        <f t="shared" si="98"/>
        <v/>
      </c>
    </row>
    <row r="2113" spans="1:28" s="83" customFormat="1" ht="20.25" customHeight="1">
      <c r="A2113" s="206"/>
      <c r="B2113" s="198" t="s">
        <v>236</v>
      </c>
      <c r="C2113" s="199" t="s">
        <v>236</v>
      </c>
      <c r="D2113" s="200"/>
      <c r="E2113" s="198" t="s">
        <v>236</v>
      </c>
      <c r="F2113" s="198" t="s">
        <v>236</v>
      </c>
      <c r="G2113" s="198" t="s">
        <v>236</v>
      </c>
      <c r="H2113" s="201" t="s">
        <v>236</v>
      </c>
      <c r="I2113" s="202" t="s">
        <v>236</v>
      </c>
      <c r="J2113" s="202" t="s">
        <v>236</v>
      </c>
      <c r="K2113" s="203"/>
      <c r="L2113" s="203"/>
      <c r="M2113" s="203"/>
      <c r="N2113" s="203"/>
      <c r="O2113" s="203"/>
      <c r="P2113" s="204"/>
      <c r="Q2113" s="205"/>
      <c r="R2113" s="198" t="s">
        <v>236</v>
      </c>
      <c r="S2113" s="206" t="str">
        <f t="shared" ca="1" si="99"/>
        <v/>
      </c>
      <c r="T2113" s="206" t="str">
        <f ca="1">IF(B2113="","",IF(ISERROR(MATCH($J2113,[3]SorP!$B$1:$B$6230,0)),"",INDIRECT("'SorP'!$A$"&amp;MATCH($J2113,[3]SorP!$B$1:$B$6230,0))))</f>
        <v/>
      </c>
      <c r="U2113" s="207"/>
      <c r="V2113" s="208" t="e">
        <f>IF(C2113="",NA(),IF(OR(C2113="Smelter not listed",C2113="Smelter not yet identified"),MATCH($B2113&amp;$D2113,'[3]Smelter Look-up'!$J:$J,0),MATCH($B2113&amp;$C2113,'[3]Smelter Look-up'!$J:$J,0)))</f>
        <v>#N/A</v>
      </c>
      <c r="X2113" s="83">
        <f t="shared" si="97"/>
        <v>0</v>
      </c>
      <c r="AB2113" s="84" t="str">
        <f t="shared" si="98"/>
        <v/>
      </c>
    </row>
    <row r="2114" spans="1:28" s="83" customFormat="1" ht="20.25" customHeight="1">
      <c r="A2114" s="206"/>
      <c r="B2114" s="198" t="s">
        <v>236</v>
      </c>
      <c r="C2114" s="199" t="s">
        <v>236</v>
      </c>
      <c r="D2114" s="200"/>
      <c r="E2114" s="198" t="s">
        <v>236</v>
      </c>
      <c r="F2114" s="198" t="s">
        <v>236</v>
      </c>
      <c r="G2114" s="198" t="s">
        <v>236</v>
      </c>
      <c r="H2114" s="201" t="s">
        <v>236</v>
      </c>
      <c r="I2114" s="202" t="s">
        <v>236</v>
      </c>
      <c r="J2114" s="202" t="s">
        <v>236</v>
      </c>
      <c r="K2114" s="203"/>
      <c r="L2114" s="203"/>
      <c r="M2114" s="203"/>
      <c r="N2114" s="203"/>
      <c r="O2114" s="203"/>
      <c r="P2114" s="204"/>
      <c r="Q2114" s="205"/>
      <c r="R2114" s="198" t="s">
        <v>236</v>
      </c>
      <c r="S2114" s="206" t="str">
        <f t="shared" ca="1" si="99"/>
        <v/>
      </c>
      <c r="T2114" s="206" t="str">
        <f ca="1">IF(B2114="","",IF(ISERROR(MATCH($J2114,[3]SorP!$B$1:$B$6230,0)),"",INDIRECT("'SorP'!$A$"&amp;MATCH($J2114,[3]SorP!$B$1:$B$6230,0))))</f>
        <v/>
      </c>
      <c r="U2114" s="207"/>
      <c r="V2114" s="208" t="e">
        <f>IF(C2114="",NA(),IF(OR(C2114="Smelter not listed",C2114="Smelter not yet identified"),MATCH($B2114&amp;$D2114,'[3]Smelter Look-up'!$J:$J,0),MATCH($B2114&amp;$C2114,'[3]Smelter Look-up'!$J:$J,0)))</f>
        <v>#N/A</v>
      </c>
      <c r="X2114" s="83">
        <f t="shared" si="97"/>
        <v>0</v>
      </c>
      <c r="AB2114" s="84" t="str">
        <f t="shared" si="98"/>
        <v/>
      </c>
    </row>
    <row r="2115" spans="1:28" s="83" customFormat="1" ht="20.25" customHeight="1">
      <c r="A2115" s="206"/>
      <c r="B2115" s="198" t="s">
        <v>236</v>
      </c>
      <c r="C2115" s="199" t="s">
        <v>236</v>
      </c>
      <c r="D2115" s="200"/>
      <c r="E2115" s="198" t="s">
        <v>236</v>
      </c>
      <c r="F2115" s="198" t="s">
        <v>236</v>
      </c>
      <c r="G2115" s="198" t="s">
        <v>236</v>
      </c>
      <c r="H2115" s="201" t="s">
        <v>236</v>
      </c>
      <c r="I2115" s="202" t="s">
        <v>236</v>
      </c>
      <c r="J2115" s="202" t="s">
        <v>236</v>
      </c>
      <c r="K2115" s="203"/>
      <c r="L2115" s="203"/>
      <c r="M2115" s="203"/>
      <c r="N2115" s="203"/>
      <c r="O2115" s="203"/>
      <c r="P2115" s="204"/>
      <c r="Q2115" s="205"/>
      <c r="R2115" s="198" t="s">
        <v>236</v>
      </c>
      <c r="S2115" s="206" t="str">
        <f t="shared" ca="1" si="99"/>
        <v/>
      </c>
      <c r="T2115" s="206" t="str">
        <f ca="1">IF(B2115="","",IF(ISERROR(MATCH($J2115,[3]SorP!$B$1:$B$6230,0)),"",INDIRECT("'SorP'!$A$"&amp;MATCH($J2115,[3]SorP!$B$1:$B$6230,0))))</f>
        <v/>
      </c>
      <c r="U2115" s="207"/>
      <c r="V2115" s="208" t="e">
        <f>IF(C2115="",NA(),IF(OR(C2115="Smelter not listed",C2115="Smelter not yet identified"),MATCH($B2115&amp;$D2115,'[3]Smelter Look-up'!$J:$J,0),MATCH($B2115&amp;$C2115,'[3]Smelter Look-up'!$J:$J,0)))</f>
        <v>#N/A</v>
      </c>
      <c r="X2115" s="83">
        <f t="shared" si="97"/>
        <v>0</v>
      </c>
      <c r="AB2115" s="84" t="str">
        <f t="shared" si="98"/>
        <v/>
      </c>
    </row>
    <row r="2116" spans="1:28" s="83" customFormat="1" ht="20.25" customHeight="1">
      <c r="A2116" s="206"/>
      <c r="B2116" s="198" t="s">
        <v>236</v>
      </c>
      <c r="C2116" s="199" t="s">
        <v>236</v>
      </c>
      <c r="D2116" s="200"/>
      <c r="E2116" s="198" t="s">
        <v>236</v>
      </c>
      <c r="F2116" s="198" t="s">
        <v>236</v>
      </c>
      <c r="G2116" s="198" t="s">
        <v>236</v>
      </c>
      <c r="H2116" s="201" t="s">
        <v>236</v>
      </c>
      <c r="I2116" s="202" t="s">
        <v>236</v>
      </c>
      <c r="J2116" s="202" t="s">
        <v>236</v>
      </c>
      <c r="K2116" s="203"/>
      <c r="L2116" s="203"/>
      <c r="M2116" s="203"/>
      <c r="N2116" s="203"/>
      <c r="O2116" s="203"/>
      <c r="P2116" s="204"/>
      <c r="Q2116" s="205"/>
      <c r="R2116" s="198" t="s">
        <v>236</v>
      </c>
      <c r="S2116" s="206" t="str">
        <f t="shared" ca="1" si="99"/>
        <v/>
      </c>
      <c r="T2116" s="206" t="str">
        <f ca="1">IF(B2116="","",IF(ISERROR(MATCH($J2116,[3]SorP!$B$1:$B$6230,0)),"",INDIRECT("'SorP'!$A$"&amp;MATCH($J2116,[3]SorP!$B$1:$B$6230,0))))</f>
        <v/>
      </c>
      <c r="U2116" s="207"/>
      <c r="V2116" s="208" t="e">
        <f>IF(C2116="",NA(),IF(OR(C2116="Smelter not listed",C2116="Smelter not yet identified"),MATCH($B2116&amp;$D2116,'[3]Smelter Look-up'!$J:$J,0),MATCH($B2116&amp;$C2116,'[3]Smelter Look-up'!$J:$J,0)))</f>
        <v>#N/A</v>
      </c>
      <c r="X2116" s="83">
        <f t="shared" si="97"/>
        <v>0</v>
      </c>
      <c r="AB2116" s="84" t="str">
        <f t="shared" si="98"/>
        <v/>
      </c>
    </row>
    <row r="2117" spans="1:28" s="83" customFormat="1" ht="20.25" customHeight="1">
      <c r="A2117" s="206"/>
      <c r="B2117" s="198" t="s">
        <v>236</v>
      </c>
      <c r="C2117" s="199" t="s">
        <v>236</v>
      </c>
      <c r="D2117" s="200"/>
      <c r="E2117" s="198" t="s">
        <v>236</v>
      </c>
      <c r="F2117" s="198" t="s">
        <v>236</v>
      </c>
      <c r="G2117" s="198" t="s">
        <v>236</v>
      </c>
      <c r="H2117" s="201" t="s">
        <v>236</v>
      </c>
      <c r="I2117" s="202" t="s">
        <v>236</v>
      </c>
      <c r="J2117" s="202" t="s">
        <v>236</v>
      </c>
      <c r="K2117" s="203"/>
      <c r="L2117" s="203"/>
      <c r="M2117" s="203"/>
      <c r="N2117" s="203"/>
      <c r="O2117" s="203"/>
      <c r="P2117" s="204"/>
      <c r="Q2117" s="205"/>
      <c r="R2117" s="198" t="s">
        <v>236</v>
      </c>
      <c r="S2117" s="206" t="str">
        <f t="shared" ca="1" si="99"/>
        <v/>
      </c>
      <c r="T2117" s="206" t="str">
        <f ca="1">IF(B2117="","",IF(ISERROR(MATCH($J2117,[3]SorP!$B$1:$B$6230,0)),"",INDIRECT("'SorP'!$A$"&amp;MATCH($J2117,[3]SorP!$B$1:$B$6230,0))))</f>
        <v/>
      </c>
      <c r="U2117" s="207"/>
      <c r="V2117" s="208" t="e">
        <f>IF(C2117="",NA(),IF(OR(C2117="Smelter not listed",C2117="Smelter not yet identified"),MATCH($B2117&amp;$D2117,'[3]Smelter Look-up'!$J:$J,0),MATCH($B2117&amp;$C2117,'[3]Smelter Look-up'!$J:$J,0)))</f>
        <v>#N/A</v>
      </c>
      <c r="X2117" s="83">
        <f t="shared" ref="X2117:X2180" si="100">IF(AND(C2117="Smelter not listed",OR(LEN(D2117)=0,LEN(E2117)=0)),1,0)</f>
        <v>0</v>
      </c>
      <c r="AB2117" s="84" t="str">
        <f t="shared" ref="AB2117:AB2180" si="101">B2117&amp;C2117</f>
        <v/>
      </c>
    </row>
    <row r="2118" spans="1:28" s="83" customFormat="1" ht="20.25" customHeight="1">
      <c r="A2118" s="206"/>
      <c r="B2118" s="198" t="s">
        <v>236</v>
      </c>
      <c r="C2118" s="199" t="s">
        <v>236</v>
      </c>
      <c r="D2118" s="200"/>
      <c r="E2118" s="198" t="s">
        <v>236</v>
      </c>
      <c r="F2118" s="198" t="s">
        <v>236</v>
      </c>
      <c r="G2118" s="198" t="s">
        <v>236</v>
      </c>
      <c r="H2118" s="201" t="s">
        <v>236</v>
      </c>
      <c r="I2118" s="202" t="s">
        <v>236</v>
      </c>
      <c r="J2118" s="202" t="s">
        <v>236</v>
      </c>
      <c r="K2118" s="203"/>
      <c r="L2118" s="203"/>
      <c r="M2118" s="203"/>
      <c r="N2118" s="203"/>
      <c r="O2118" s="203"/>
      <c r="P2118" s="204"/>
      <c r="Q2118" s="205"/>
      <c r="R2118" s="198" t="s">
        <v>236</v>
      </c>
      <c r="S2118" s="206" t="str">
        <f t="shared" ca="1" si="99"/>
        <v/>
      </c>
      <c r="T2118" s="206" t="str">
        <f ca="1">IF(B2118="","",IF(ISERROR(MATCH($J2118,[3]SorP!$B$1:$B$6230,0)),"",INDIRECT("'SorP'!$A$"&amp;MATCH($J2118,[3]SorP!$B$1:$B$6230,0))))</f>
        <v/>
      </c>
      <c r="U2118" s="207"/>
      <c r="V2118" s="208" t="e">
        <f>IF(C2118="",NA(),IF(OR(C2118="Smelter not listed",C2118="Smelter not yet identified"),MATCH($B2118&amp;$D2118,'[3]Smelter Look-up'!$J:$J,0),MATCH($B2118&amp;$C2118,'[3]Smelter Look-up'!$J:$J,0)))</f>
        <v>#N/A</v>
      </c>
      <c r="X2118" s="83">
        <f t="shared" si="100"/>
        <v>0</v>
      </c>
      <c r="AB2118" s="84" t="str">
        <f t="shared" si="101"/>
        <v/>
      </c>
    </row>
    <row r="2119" spans="1:28" s="83" customFormat="1" ht="20.25" customHeight="1">
      <c r="A2119" s="206"/>
      <c r="B2119" s="198" t="s">
        <v>236</v>
      </c>
      <c r="C2119" s="199" t="s">
        <v>236</v>
      </c>
      <c r="D2119" s="200"/>
      <c r="E2119" s="198" t="s">
        <v>236</v>
      </c>
      <c r="F2119" s="198" t="s">
        <v>236</v>
      </c>
      <c r="G2119" s="198" t="s">
        <v>236</v>
      </c>
      <c r="H2119" s="201" t="s">
        <v>236</v>
      </c>
      <c r="I2119" s="202" t="s">
        <v>236</v>
      </c>
      <c r="J2119" s="202" t="s">
        <v>236</v>
      </c>
      <c r="K2119" s="203"/>
      <c r="L2119" s="203"/>
      <c r="M2119" s="203"/>
      <c r="N2119" s="203"/>
      <c r="O2119" s="203"/>
      <c r="P2119" s="204"/>
      <c r="Q2119" s="205"/>
      <c r="R2119" s="198" t="s">
        <v>236</v>
      </c>
      <c r="S2119" s="206" t="str">
        <f t="shared" ca="1" si="99"/>
        <v/>
      </c>
      <c r="T2119" s="206" t="str">
        <f ca="1">IF(B2119="","",IF(ISERROR(MATCH($J2119,[3]SorP!$B$1:$B$6230,0)),"",INDIRECT("'SorP'!$A$"&amp;MATCH($J2119,[3]SorP!$B$1:$B$6230,0))))</f>
        <v/>
      </c>
      <c r="U2119" s="207"/>
      <c r="V2119" s="208" t="e">
        <f>IF(C2119="",NA(),IF(OR(C2119="Smelter not listed",C2119="Smelter not yet identified"),MATCH($B2119&amp;$D2119,'[3]Smelter Look-up'!$J:$J,0),MATCH($B2119&amp;$C2119,'[3]Smelter Look-up'!$J:$J,0)))</f>
        <v>#N/A</v>
      </c>
      <c r="X2119" s="83">
        <f t="shared" si="100"/>
        <v>0</v>
      </c>
      <c r="AB2119" s="84" t="str">
        <f t="shared" si="101"/>
        <v/>
      </c>
    </row>
    <row r="2120" spans="1:28" s="83" customFormat="1" ht="20.25" customHeight="1">
      <c r="A2120" s="206"/>
      <c r="B2120" s="198" t="s">
        <v>236</v>
      </c>
      <c r="C2120" s="199" t="s">
        <v>236</v>
      </c>
      <c r="D2120" s="200"/>
      <c r="E2120" s="198" t="s">
        <v>236</v>
      </c>
      <c r="F2120" s="198" t="s">
        <v>236</v>
      </c>
      <c r="G2120" s="198" t="s">
        <v>236</v>
      </c>
      <c r="H2120" s="201" t="s">
        <v>236</v>
      </c>
      <c r="I2120" s="202" t="s">
        <v>236</v>
      </c>
      <c r="J2120" s="202" t="s">
        <v>236</v>
      </c>
      <c r="K2120" s="203"/>
      <c r="L2120" s="203"/>
      <c r="M2120" s="203"/>
      <c r="N2120" s="203"/>
      <c r="O2120" s="203"/>
      <c r="P2120" s="204"/>
      <c r="Q2120" s="205"/>
      <c r="R2120" s="198" t="s">
        <v>236</v>
      </c>
      <c r="S2120" s="206" t="str">
        <f t="shared" ca="1" si="99"/>
        <v/>
      </c>
      <c r="T2120" s="206" t="str">
        <f ca="1">IF(B2120="","",IF(ISERROR(MATCH($J2120,[3]SorP!$B$1:$B$6230,0)),"",INDIRECT("'SorP'!$A$"&amp;MATCH($J2120,[3]SorP!$B$1:$B$6230,0))))</f>
        <v/>
      </c>
      <c r="U2120" s="207"/>
      <c r="V2120" s="208" t="e">
        <f>IF(C2120="",NA(),IF(OR(C2120="Smelter not listed",C2120="Smelter not yet identified"),MATCH($B2120&amp;$D2120,'[3]Smelter Look-up'!$J:$J,0),MATCH($B2120&amp;$C2120,'[3]Smelter Look-up'!$J:$J,0)))</f>
        <v>#N/A</v>
      </c>
      <c r="X2120" s="83">
        <f t="shared" si="100"/>
        <v>0</v>
      </c>
      <c r="AB2120" s="84" t="str">
        <f t="shared" si="101"/>
        <v/>
      </c>
    </row>
    <row r="2121" spans="1:28" s="83" customFormat="1" ht="20.25" customHeight="1">
      <c r="A2121" s="206"/>
      <c r="B2121" s="198" t="s">
        <v>236</v>
      </c>
      <c r="C2121" s="199" t="s">
        <v>236</v>
      </c>
      <c r="D2121" s="200"/>
      <c r="E2121" s="198" t="s">
        <v>236</v>
      </c>
      <c r="F2121" s="198" t="s">
        <v>236</v>
      </c>
      <c r="G2121" s="198" t="s">
        <v>236</v>
      </c>
      <c r="H2121" s="201" t="s">
        <v>236</v>
      </c>
      <c r="I2121" s="202" t="s">
        <v>236</v>
      </c>
      <c r="J2121" s="202" t="s">
        <v>236</v>
      </c>
      <c r="K2121" s="203"/>
      <c r="L2121" s="203"/>
      <c r="M2121" s="203"/>
      <c r="N2121" s="203"/>
      <c r="O2121" s="203"/>
      <c r="P2121" s="204"/>
      <c r="Q2121" s="205"/>
      <c r="R2121" s="198" t="s">
        <v>236</v>
      </c>
      <c r="S2121" s="206" t="str">
        <f t="shared" ca="1" si="99"/>
        <v/>
      </c>
      <c r="T2121" s="206" t="str">
        <f ca="1">IF(B2121="","",IF(ISERROR(MATCH($J2121,[3]SorP!$B$1:$B$6230,0)),"",INDIRECT("'SorP'!$A$"&amp;MATCH($J2121,[3]SorP!$B$1:$B$6230,0))))</f>
        <v/>
      </c>
      <c r="U2121" s="207"/>
      <c r="V2121" s="208" t="e">
        <f>IF(C2121="",NA(),IF(OR(C2121="Smelter not listed",C2121="Smelter not yet identified"),MATCH($B2121&amp;$D2121,'[3]Smelter Look-up'!$J:$J,0),MATCH($B2121&amp;$C2121,'[3]Smelter Look-up'!$J:$J,0)))</f>
        <v>#N/A</v>
      </c>
      <c r="X2121" s="83">
        <f t="shared" si="100"/>
        <v>0</v>
      </c>
      <c r="AB2121" s="84" t="str">
        <f t="shared" si="101"/>
        <v/>
      </c>
    </row>
    <row r="2122" spans="1:28" s="83" customFormat="1" ht="20.25" customHeight="1">
      <c r="A2122" s="206"/>
      <c r="B2122" s="198" t="s">
        <v>236</v>
      </c>
      <c r="C2122" s="199" t="s">
        <v>236</v>
      </c>
      <c r="D2122" s="200"/>
      <c r="E2122" s="198" t="s">
        <v>236</v>
      </c>
      <c r="F2122" s="198" t="s">
        <v>236</v>
      </c>
      <c r="G2122" s="198" t="s">
        <v>236</v>
      </c>
      <c r="H2122" s="201" t="s">
        <v>236</v>
      </c>
      <c r="I2122" s="202" t="s">
        <v>236</v>
      </c>
      <c r="J2122" s="202" t="s">
        <v>236</v>
      </c>
      <c r="K2122" s="203"/>
      <c r="L2122" s="203"/>
      <c r="M2122" s="203"/>
      <c r="N2122" s="203"/>
      <c r="O2122" s="203"/>
      <c r="P2122" s="204"/>
      <c r="Q2122" s="205"/>
      <c r="R2122" s="198" t="s">
        <v>236</v>
      </c>
      <c r="S2122" s="206" t="str">
        <f t="shared" ca="1" si="99"/>
        <v/>
      </c>
      <c r="T2122" s="206" t="str">
        <f ca="1">IF(B2122="","",IF(ISERROR(MATCH($J2122,[3]SorP!$B$1:$B$6230,0)),"",INDIRECT("'SorP'!$A$"&amp;MATCH($J2122,[3]SorP!$B$1:$B$6230,0))))</f>
        <v/>
      </c>
      <c r="U2122" s="207"/>
      <c r="V2122" s="208" t="e">
        <f>IF(C2122="",NA(),IF(OR(C2122="Smelter not listed",C2122="Smelter not yet identified"),MATCH($B2122&amp;$D2122,'[3]Smelter Look-up'!$J:$J,0),MATCH($B2122&amp;$C2122,'[3]Smelter Look-up'!$J:$J,0)))</f>
        <v>#N/A</v>
      </c>
      <c r="X2122" s="83">
        <f t="shared" si="100"/>
        <v>0</v>
      </c>
      <c r="AB2122" s="84" t="str">
        <f t="shared" si="101"/>
        <v/>
      </c>
    </row>
    <row r="2123" spans="1:28" s="83" customFormat="1" ht="20.25" customHeight="1">
      <c r="A2123" s="206"/>
      <c r="B2123" s="198" t="s">
        <v>236</v>
      </c>
      <c r="C2123" s="199" t="s">
        <v>236</v>
      </c>
      <c r="D2123" s="200"/>
      <c r="E2123" s="198" t="s">
        <v>236</v>
      </c>
      <c r="F2123" s="198" t="s">
        <v>236</v>
      </c>
      <c r="G2123" s="198" t="s">
        <v>236</v>
      </c>
      <c r="H2123" s="201" t="s">
        <v>236</v>
      </c>
      <c r="I2123" s="202" t="s">
        <v>236</v>
      </c>
      <c r="J2123" s="202" t="s">
        <v>236</v>
      </c>
      <c r="K2123" s="203"/>
      <c r="L2123" s="203"/>
      <c r="M2123" s="203"/>
      <c r="N2123" s="203"/>
      <c r="O2123" s="203"/>
      <c r="P2123" s="204"/>
      <c r="Q2123" s="205"/>
      <c r="R2123" s="198" t="s">
        <v>236</v>
      </c>
      <c r="S2123" s="206" t="str">
        <f t="shared" ca="1" si="99"/>
        <v/>
      </c>
      <c r="T2123" s="206" t="str">
        <f ca="1">IF(B2123="","",IF(ISERROR(MATCH($J2123,[3]SorP!$B$1:$B$6230,0)),"",INDIRECT("'SorP'!$A$"&amp;MATCH($J2123,[3]SorP!$B$1:$B$6230,0))))</f>
        <v/>
      </c>
      <c r="U2123" s="207"/>
      <c r="V2123" s="208" t="e">
        <f>IF(C2123="",NA(),IF(OR(C2123="Smelter not listed",C2123="Smelter not yet identified"),MATCH($B2123&amp;$D2123,'[3]Smelter Look-up'!$J:$J,0),MATCH($B2123&amp;$C2123,'[3]Smelter Look-up'!$J:$J,0)))</f>
        <v>#N/A</v>
      </c>
      <c r="X2123" s="83">
        <f t="shared" si="100"/>
        <v>0</v>
      </c>
      <c r="AB2123" s="84" t="str">
        <f t="shared" si="101"/>
        <v/>
      </c>
    </row>
    <row r="2124" spans="1:28" s="83" customFormat="1" ht="20.25" customHeight="1">
      <c r="A2124" s="206"/>
      <c r="B2124" s="198" t="s">
        <v>236</v>
      </c>
      <c r="C2124" s="199" t="s">
        <v>236</v>
      </c>
      <c r="D2124" s="200"/>
      <c r="E2124" s="198" t="s">
        <v>236</v>
      </c>
      <c r="F2124" s="198" t="s">
        <v>236</v>
      </c>
      <c r="G2124" s="198" t="s">
        <v>236</v>
      </c>
      <c r="H2124" s="201" t="s">
        <v>236</v>
      </c>
      <c r="I2124" s="202" t="s">
        <v>236</v>
      </c>
      <c r="J2124" s="202" t="s">
        <v>236</v>
      </c>
      <c r="K2124" s="203"/>
      <c r="L2124" s="203"/>
      <c r="M2124" s="203"/>
      <c r="N2124" s="203"/>
      <c r="O2124" s="203"/>
      <c r="P2124" s="204"/>
      <c r="Q2124" s="205"/>
      <c r="R2124" s="198" t="s">
        <v>236</v>
      </c>
      <c r="S2124" s="206" t="str">
        <f t="shared" ca="1" si="99"/>
        <v/>
      </c>
      <c r="T2124" s="206" t="str">
        <f ca="1">IF(B2124="","",IF(ISERROR(MATCH($J2124,[3]SorP!$B$1:$B$6230,0)),"",INDIRECT("'SorP'!$A$"&amp;MATCH($J2124,[3]SorP!$B$1:$B$6230,0))))</f>
        <v/>
      </c>
      <c r="U2124" s="207"/>
      <c r="V2124" s="208" t="e">
        <f>IF(C2124="",NA(),IF(OR(C2124="Smelter not listed",C2124="Smelter not yet identified"),MATCH($B2124&amp;$D2124,'[3]Smelter Look-up'!$J:$J,0),MATCH($B2124&amp;$C2124,'[3]Smelter Look-up'!$J:$J,0)))</f>
        <v>#N/A</v>
      </c>
      <c r="X2124" s="83">
        <f t="shared" si="100"/>
        <v>0</v>
      </c>
      <c r="AB2124" s="84" t="str">
        <f t="shared" si="101"/>
        <v/>
      </c>
    </row>
    <row r="2125" spans="1:28" s="83" customFormat="1" ht="20.25" customHeight="1">
      <c r="A2125" s="206"/>
      <c r="B2125" s="198" t="s">
        <v>236</v>
      </c>
      <c r="C2125" s="199" t="s">
        <v>236</v>
      </c>
      <c r="D2125" s="200"/>
      <c r="E2125" s="198" t="s">
        <v>236</v>
      </c>
      <c r="F2125" s="198" t="s">
        <v>236</v>
      </c>
      <c r="G2125" s="198" t="s">
        <v>236</v>
      </c>
      <c r="H2125" s="201" t="s">
        <v>236</v>
      </c>
      <c r="I2125" s="202" t="s">
        <v>236</v>
      </c>
      <c r="J2125" s="202" t="s">
        <v>236</v>
      </c>
      <c r="K2125" s="203"/>
      <c r="L2125" s="203"/>
      <c r="M2125" s="203"/>
      <c r="N2125" s="203"/>
      <c r="O2125" s="203"/>
      <c r="P2125" s="204"/>
      <c r="Q2125" s="205"/>
      <c r="R2125" s="198" t="s">
        <v>236</v>
      </c>
      <c r="S2125" s="206" t="str">
        <f t="shared" ca="1" si="99"/>
        <v/>
      </c>
      <c r="T2125" s="206" t="str">
        <f ca="1">IF(B2125="","",IF(ISERROR(MATCH($J2125,[3]SorP!$B$1:$B$6230,0)),"",INDIRECT("'SorP'!$A$"&amp;MATCH($J2125,[3]SorP!$B$1:$B$6230,0))))</f>
        <v/>
      </c>
      <c r="U2125" s="207"/>
      <c r="V2125" s="208" t="e">
        <f>IF(C2125="",NA(),IF(OR(C2125="Smelter not listed",C2125="Smelter not yet identified"),MATCH($B2125&amp;$D2125,'[3]Smelter Look-up'!$J:$J,0),MATCH($B2125&amp;$C2125,'[3]Smelter Look-up'!$J:$J,0)))</f>
        <v>#N/A</v>
      </c>
      <c r="X2125" s="83">
        <f t="shared" si="100"/>
        <v>0</v>
      </c>
      <c r="AB2125" s="84" t="str">
        <f t="shared" si="101"/>
        <v/>
      </c>
    </row>
    <row r="2126" spans="1:28" s="83" customFormat="1" ht="20.25" customHeight="1">
      <c r="A2126" s="206"/>
      <c r="B2126" s="198" t="s">
        <v>236</v>
      </c>
      <c r="C2126" s="199" t="s">
        <v>236</v>
      </c>
      <c r="D2126" s="200"/>
      <c r="E2126" s="198" t="s">
        <v>236</v>
      </c>
      <c r="F2126" s="198" t="s">
        <v>236</v>
      </c>
      <c r="G2126" s="198" t="s">
        <v>236</v>
      </c>
      <c r="H2126" s="201" t="s">
        <v>236</v>
      </c>
      <c r="I2126" s="202" t="s">
        <v>236</v>
      </c>
      <c r="J2126" s="202" t="s">
        <v>236</v>
      </c>
      <c r="K2126" s="203"/>
      <c r="L2126" s="203"/>
      <c r="M2126" s="203"/>
      <c r="N2126" s="203"/>
      <c r="O2126" s="203"/>
      <c r="P2126" s="204"/>
      <c r="Q2126" s="205"/>
      <c r="R2126" s="198" t="s">
        <v>236</v>
      </c>
      <c r="S2126" s="206" t="str">
        <f t="shared" ca="1" si="99"/>
        <v/>
      </c>
      <c r="T2126" s="206" t="str">
        <f ca="1">IF(B2126="","",IF(ISERROR(MATCH($J2126,[3]SorP!$B$1:$B$6230,0)),"",INDIRECT("'SorP'!$A$"&amp;MATCH($J2126,[3]SorP!$B$1:$B$6230,0))))</f>
        <v/>
      </c>
      <c r="U2126" s="207"/>
      <c r="V2126" s="208" t="e">
        <f>IF(C2126="",NA(),IF(OR(C2126="Smelter not listed",C2126="Smelter not yet identified"),MATCH($B2126&amp;$D2126,'[3]Smelter Look-up'!$J:$J,0),MATCH($B2126&amp;$C2126,'[3]Smelter Look-up'!$J:$J,0)))</f>
        <v>#N/A</v>
      </c>
      <c r="X2126" s="83">
        <f t="shared" si="100"/>
        <v>0</v>
      </c>
      <c r="AB2126" s="84" t="str">
        <f t="shared" si="101"/>
        <v/>
      </c>
    </row>
    <row r="2127" spans="1:28" s="83" customFormat="1" ht="20.25" customHeight="1">
      <c r="A2127" s="206"/>
      <c r="B2127" s="198" t="s">
        <v>236</v>
      </c>
      <c r="C2127" s="199" t="s">
        <v>236</v>
      </c>
      <c r="D2127" s="200"/>
      <c r="E2127" s="198" t="s">
        <v>236</v>
      </c>
      <c r="F2127" s="198" t="s">
        <v>236</v>
      </c>
      <c r="G2127" s="198" t="s">
        <v>236</v>
      </c>
      <c r="H2127" s="201" t="s">
        <v>236</v>
      </c>
      <c r="I2127" s="202" t="s">
        <v>236</v>
      </c>
      <c r="J2127" s="202" t="s">
        <v>236</v>
      </c>
      <c r="K2127" s="203"/>
      <c r="L2127" s="203"/>
      <c r="M2127" s="203"/>
      <c r="N2127" s="203"/>
      <c r="O2127" s="203"/>
      <c r="P2127" s="204"/>
      <c r="Q2127" s="205"/>
      <c r="R2127" s="198" t="s">
        <v>236</v>
      </c>
      <c r="S2127" s="206" t="str">
        <f t="shared" ca="1" si="99"/>
        <v/>
      </c>
      <c r="T2127" s="206" t="str">
        <f ca="1">IF(B2127="","",IF(ISERROR(MATCH($J2127,[3]SorP!$B$1:$B$6230,0)),"",INDIRECT("'SorP'!$A$"&amp;MATCH($J2127,[3]SorP!$B$1:$B$6230,0))))</f>
        <v/>
      </c>
      <c r="U2127" s="207"/>
      <c r="V2127" s="208" t="e">
        <f>IF(C2127="",NA(),IF(OR(C2127="Smelter not listed",C2127="Smelter not yet identified"),MATCH($B2127&amp;$D2127,'[3]Smelter Look-up'!$J:$J,0),MATCH($B2127&amp;$C2127,'[3]Smelter Look-up'!$J:$J,0)))</f>
        <v>#N/A</v>
      </c>
      <c r="X2127" s="83">
        <f t="shared" si="100"/>
        <v>0</v>
      </c>
      <c r="AB2127" s="84" t="str">
        <f t="shared" si="101"/>
        <v/>
      </c>
    </row>
    <row r="2128" spans="1:28" s="83" customFormat="1" ht="20.25" customHeight="1">
      <c r="A2128" s="206"/>
      <c r="B2128" s="198" t="s">
        <v>236</v>
      </c>
      <c r="C2128" s="199" t="s">
        <v>236</v>
      </c>
      <c r="D2128" s="200"/>
      <c r="E2128" s="198" t="s">
        <v>236</v>
      </c>
      <c r="F2128" s="198" t="s">
        <v>236</v>
      </c>
      <c r="G2128" s="198" t="s">
        <v>236</v>
      </c>
      <c r="H2128" s="201" t="s">
        <v>236</v>
      </c>
      <c r="I2128" s="202" t="s">
        <v>236</v>
      </c>
      <c r="J2128" s="202" t="s">
        <v>236</v>
      </c>
      <c r="K2128" s="203"/>
      <c r="L2128" s="203"/>
      <c r="M2128" s="203"/>
      <c r="N2128" s="203"/>
      <c r="O2128" s="203"/>
      <c r="P2128" s="204"/>
      <c r="Q2128" s="205"/>
      <c r="R2128" s="198" t="s">
        <v>236</v>
      </c>
      <c r="S2128" s="206" t="str">
        <f t="shared" ca="1" si="99"/>
        <v/>
      </c>
      <c r="T2128" s="206" t="str">
        <f ca="1">IF(B2128="","",IF(ISERROR(MATCH($J2128,[3]SorP!$B$1:$B$6230,0)),"",INDIRECT("'SorP'!$A$"&amp;MATCH($J2128,[3]SorP!$B$1:$B$6230,0))))</f>
        <v/>
      </c>
      <c r="U2128" s="207"/>
      <c r="V2128" s="208" t="e">
        <f>IF(C2128="",NA(),IF(OR(C2128="Smelter not listed",C2128="Smelter not yet identified"),MATCH($B2128&amp;$D2128,'[3]Smelter Look-up'!$J:$J,0),MATCH($B2128&amp;$C2128,'[3]Smelter Look-up'!$J:$J,0)))</f>
        <v>#N/A</v>
      </c>
      <c r="X2128" s="83">
        <f t="shared" si="100"/>
        <v>0</v>
      </c>
      <c r="AB2128" s="84" t="str">
        <f t="shared" si="101"/>
        <v/>
      </c>
    </row>
    <row r="2129" spans="1:28" s="83" customFormat="1" ht="20.25" customHeight="1">
      <c r="A2129" s="206"/>
      <c r="B2129" s="198" t="s">
        <v>236</v>
      </c>
      <c r="C2129" s="199" t="s">
        <v>236</v>
      </c>
      <c r="D2129" s="200"/>
      <c r="E2129" s="198" t="s">
        <v>236</v>
      </c>
      <c r="F2129" s="198" t="s">
        <v>236</v>
      </c>
      <c r="G2129" s="198" t="s">
        <v>236</v>
      </c>
      <c r="H2129" s="201" t="s">
        <v>236</v>
      </c>
      <c r="I2129" s="202" t="s">
        <v>236</v>
      </c>
      <c r="J2129" s="202" t="s">
        <v>236</v>
      </c>
      <c r="K2129" s="203"/>
      <c r="L2129" s="203"/>
      <c r="M2129" s="203"/>
      <c r="N2129" s="203"/>
      <c r="O2129" s="203"/>
      <c r="P2129" s="204"/>
      <c r="Q2129" s="205"/>
      <c r="R2129" s="198" t="s">
        <v>236</v>
      </c>
      <c r="S2129" s="206" t="str">
        <f t="shared" ca="1" si="99"/>
        <v/>
      </c>
      <c r="T2129" s="206" t="str">
        <f ca="1">IF(B2129="","",IF(ISERROR(MATCH($J2129,[3]SorP!$B$1:$B$6230,0)),"",INDIRECT("'SorP'!$A$"&amp;MATCH($J2129,[3]SorP!$B$1:$B$6230,0))))</f>
        <v/>
      </c>
      <c r="U2129" s="207"/>
      <c r="V2129" s="208" t="e">
        <f>IF(C2129="",NA(),IF(OR(C2129="Smelter not listed",C2129="Smelter not yet identified"),MATCH($B2129&amp;$D2129,'[3]Smelter Look-up'!$J:$J,0),MATCH($B2129&amp;$C2129,'[3]Smelter Look-up'!$J:$J,0)))</f>
        <v>#N/A</v>
      </c>
      <c r="X2129" s="83">
        <f t="shared" si="100"/>
        <v>0</v>
      </c>
      <c r="AB2129" s="84" t="str">
        <f t="shared" si="101"/>
        <v/>
      </c>
    </row>
    <row r="2130" spans="1:28" s="83" customFormat="1" ht="20.25" customHeight="1">
      <c r="A2130" s="206"/>
      <c r="B2130" s="198" t="s">
        <v>236</v>
      </c>
      <c r="C2130" s="199" t="s">
        <v>236</v>
      </c>
      <c r="D2130" s="200"/>
      <c r="E2130" s="198" t="s">
        <v>236</v>
      </c>
      <c r="F2130" s="198" t="s">
        <v>236</v>
      </c>
      <c r="G2130" s="198" t="s">
        <v>236</v>
      </c>
      <c r="H2130" s="201" t="s">
        <v>236</v>
      </c>
      <c r="I2130" s="202" t="s">
        <v>236</v>
      </c>
      <c r="J2130" s="202" t="s">
        <v>236</v>
      </c>
      <c r="K2130" s="203"/>
      <c r="L2130" s="203"/>
      <c r="M2130" s="203"/>
      <c r="N2130" s="203"/>
      <c r="O2130" s="203"/>
      <c r="P2130" s="204"/>
      <c r="Q2130" s="205"/>
      <c r="R2130" s="198" t="s">
        <v>236</v>
      </c>
      <c r="S2130" s="206" t="str">
        <f t="shared" ca="1" si="99"/>
        <v/>
      </c>
      <c r="T2130" s="206" t="str">
        <f ca="1">IF(B2130="","",IF(ISERROR(MATCH($J2130,[3]SorP!$B$1:$B$6230,0)),"",INDIRECT("'SorP'!$A$"&amp;MATCH($J2130,[3]SorP!$B$1:$B$6230,0))))</f>
        <v/>
      </c>
      <c r="U2130" s="207"/>
      <c r="V2130" s="208" t="e">
        <f>IF(C2130="",NA(),IF(OR(C2130="Smelter not listed",C2130="Smelter not yet identified"),MATCH($B2130&amp;$D2130,'[3]Smelter Look-up'!$J:$J,0),MATCH($B2130&amp;$C2130,'[3]Smelter Look-up'!$J:$J,0)))</f>
        <v>#N/A</v>
      </c>
      <c r="X2130" s="83">
        <f t="shared" si="100"/>
        <v>0</v>
      </c>
      <c r="AB2130" s="84" t="str">
        <f t="shared" si="101"/>
        <v/>
      </c>
    </row>
    <row r="2131" spans="1:28" s="83" customFormat="1" ht="20.25" customHeight="1">
      <c r="A2131" s="206"/>
      <c r="B2131" s="198" t="s">
        <v>236</v>
      </c>
      <c r="C2131" s="199" t="s">
        <v>236</v>
      </c>
      <c r="D2131" s="200"/>
      <c r="E2131" s="198" t="s">
        <v>236</v>
      </c>
      <c r="F2131" s="198" t="s">
        <v>236</v>
      </c>
      <c r="G2131" s="198" t="s">
        <v>236</v>
      </c>
      <c r="H2131" s="201" t="s">
        <v>236</v>
      </c>
      <c r="I2131" s="202" t="s">
        <v>236</v>
      </c>
      <c r="J2131" s="202" t="s">
        <v>236</v>
      </c>
      <c r="K2131" s="203"/>
      <c r="L2131" s="203"/>
      <c r="M2131" s="203"/>
      <c r="N2131" s="203"/>
      <c r="O2131" s="203"/>
      <c r="P2131" s="204"/>
      <c r="Q2131" s="205"/>
      <c r="R2131" s="198" t="s">
        <v>236</v>
      </c>
      <c r="S2131" s="206" t="str">
        <f t="shared" ca="1" si="99"/>
        <v/>
      </c>
      <c r="T2131" s="206" t="str">
        <f ca="1">IF(B2131="","",IF(ISERROR(MATCH($J2131,[3]SorP!$B$1:$B$6230,0)),"",INDIRECT("'SorP'!$A$"&amp;MATCH($J2131,[3]SorP!$B$1:$B$6230,0))))</f>
        <v/>
      </c>
      <c r="U2131" s="207"/>
      <c r="V2131" s="208" t="e">
        <f>IF(C2131="",NA(),IF(OR(C2131="Smelter not listed",C2131="Smelter not yet identified"),MATCH($B2131&amp;$D2131,'[3]Smelter Look-up'!$J:$J,0),MATCH($B2131&amp;$C2131,'[3]Smelter Look-up'!$J:$J,0)))</f>
        <v>#N/A</v>
      </c>
      <c r="X2131" s="83">
        <f t="shared" si="100"/>
        <v>0</v>
      </c>
      <c r="AB2131" s="84" t="str">
        <f t="shared" si="101"/>
        <v/>
      </c>
    </row>
    <row r="2132" spans="1:28" s="83" customFormat="1" ht="20.25" customHeight="1">
      <c r="A2132" s="206"/>
      <c r="B2132" s="198" t="s">
        <v>236</v>
      </c>
      <c r="C2132" s="199" t="s">
        <v>236</v>
      </c>
      <c r="D2132" s="200"/>
      <c r="E2132" s="198" t="s">
        <v>236</v>
      </c>
      <c r="F2132" s="198" t="s">
        <v>236</v>
      </c>
      <c r="G2132" s="198" t="s">
        <v>236</v>
      </c>
      <c r="H2132" s="201" t="s">
        <v>236</v>
      </c>
      <c r="I2132" s="202" t="s">
        <v>236</v>
      </c>
      <c r="J2132" s="202" t="s">
        <v>236</v>
      </c>
      <c r="K2132" s="203"/>
      <c r="L2132" s="203"/>
      <c r="M2132" s="203"/>
      <c r="N2132" s="203"/>
      <c r="O2132" s="203"/>
      <c r="P2132" s="204"/>
      <c r="Q2132" s="205"/>
      <c r="R2132" s="198" t="s">
        <v>236</v>
      </c>
      <c r="S2132" s="206" t="str">
        <f t="shared" ca="1" si="99"/>
        <v/>
      </c>
      <c r="T2132" s="206" t="str">
        <f ca="1">IF(B2132="","",IF(ISERROR(MATCH($J2132,[3]SorP!$B$1:$B$6230,0)),"",INDIRECT("'SorP'!$A$"&amp;MATCH($J2132,[3]SorP!$B$1:$B$6230,0))))</f>
        <v/>
      </c>
      <c r="U2132" s="207"/>
      <c r="V2132" s="208" t="e">
        <f>IF(C2132="",NA(),IF(OR(C2132="Smelter not listed",C2132="Smelter not yet identified"),MATCH($B2132&amp;$D2132,'[3]Smelter Look-up'!$J:$J,0),MATCH($B2132&amp;$C2132,'[3]Smelter Look-up'!$J:$J,0)))</f>
        <v>#N/A</v>
      </c>
      <c r="X2132" s="83">
        <f t="shared" si="100"/>
        <v>0</v>
      </c>
      <c r="AB2132" s="84" t="str">
        <f t="shared" si="101"/>
        <v/>
      </c>
    </row>
    <row r="2133" spans="1:28" s="83" customFormat="1" ht="20.25" customHeight="1">
      <c r="A2133" s="206"/>
      <c r="B2133" s="198" t="s">
        <v>236</v>
      </c>
      <c r="C2133" s="199" t="s">
        <v>236</v>
      </c>
      <c r="D2133" s="200"/>
      <c r="E2133" s="198" t="s">
        <v>236</v>
      </c>
      <c r="F2133" s="198" t="s">
        <v>236</v>
      </c>
      <c r="G2133" s="198" t="s">
        <v>236</v>
      </c>
      <c r="H2133" s="201" t="s">
        <v>236</v>
      </c>
      <c r="I2133" s="202" t="s">
        <v>236</v>
      </c>
      <c r="J2133" s="202" t="s">
        <v>236</v>
      </c>
      <c r="K2133" s="203"/>
      <c r="L2133" s="203"/>
      <c r="M2133" s="203"/>
      <c r="N2133" s="203"/>
      <c r="O2133" s="203"/>
      <c r="P2133" s="204"/>
      <c r="Q2133" s="205"/>
      <c r="R2133" s="198" t="s">
        <v>236</v>
      </c>
      <c r="S2133" s="206" t="str">
        <f t="shared" ca="1" si="99"/>
        <v/>
      </c>
      <c r="T2133" s="206" t="str">
        <f ca="1">IF(B2133="","",IF(ISERROR(MATCH($J2133,[3]SorP!$B$1:$B$6230,0)),"",INDIRECT("'SorP'!$A$"&amp;MATCH($J2133,[3]SorP!$B$1:$B$6230,0))))</f>
        <v/>
      </c>
      <c r="U2133" s="207"/>
      <c r="V2133" s="208" t="e">
        <f>IF(C2133="",NA(),IF(OR(C2133="Smelter not listed",C2133="Smelter not yet identified"),MATCH($B2133&amp;$D2133,'[3]Smelter Look-up'!$J:$J,0),MATCH($B2133&amp;$C2133,'[3]Smelter Look-up'!$J:$J,0)))</f>
        <v>#N/A</v>
      </c>
      <c r="X2133" s="83">
        <f t="shared" si="100"/>
        <v>0</v>
      </c>
      <c r="AB2133" s="84" t="str">
        <f t="shared" si="101"/>
        <v/>
      </c>
    </row>
    <row r="2134" spans="1:28" s="83" customFormat="1" ht="20.25" customHeight="1">
      <c r="A2134" s="206"/>
      <c r="B2134" s="198" t="s">
        <v>236</v>
      </c>
      <c r="C2134" s="199" t="s">
        <v>236</v>
      </c>
      <c r="D2134" s="200"/>
      <c r="E2134" s="198" t="s">
        <v>236</v>
      </c>
      <c r="F2134" s="198" t="s">
        <v>236</v>
      </c>
      <c r="G2134" s="198" t="s">
        <v>236</v>
      </c>
      <c r="H2134" s="201" t="s">
        <v>236</v>
      </c>
      <c r="I2134" s="202" t="s">
        <v>236</v>
      </c>
      <c r="J2134" s="202" t="s">
        <v>236</v>
      </c>
      <c r="K2134" s="203"/>
      <c r="L2134" s="203"/>
      <c r="M2134" s="203"/>
      <c r="N2134" s="203"/>
      <c r="O2134" s="203"/>
      <c r="P2134" s="204"/>
      <c r="Q2134" s="205"/>
      <c r="R2134" s="198" t="s">
        <v>236</v>
      </c>
      <c r="S2134" s="206" t="str">
        <f t="shared" ca="1" si="99"/>
        <v/>
      </c>
      <c r="T2134" s="206" t="str">
        <f ca="1">IF(B2134="","",IF(ISERROR(MATCH($J2134,[3]SorP!$B$1:$B$6230,0)),"",INDIRECT("'SorP'!$A$"&amp;MATCH($J2134,[3]SorP!$B$1:$B$6230,0))))</f>
        <v/>
      </c>
      <c r="U2134" s="207"/>
      <c r="V2134" s="208" t="e">
        <f>IF(C2134="",NA(),IF(OR(C2134="Smelter not listed",C2134="Smelter not yet identified"),MATCH($B2134&amp;$D2134,'[3]Smelter Look-up'!$J:$J,0),MATCH($B2134&amp;$C2134,'[3]Smelter Look-up'!$J:$J,0)))</f>
        <v>#N/A</v>
      </c>
      <c r="X2134" s="83">
        <f t="shared" si="100"/>
        <v>0</v>
      </c>
      <c r="AB2134" s="84" t="str">
        <f t="shared" si="101"/>
        <v/>
      </c>
    </row>
    <row r="2135" spans="1:28" s="83" customFormat="1" ht="20.25" customHeight="1">
      <c r="A2135" s="206"/>
      <c r="B2135" s="198" t="s">
        <v>236</v>
      </c>
      <c r="C2135" s="199" t="s">
        <v>236</v>
      </c>
      <c r="D2135" s="200"/>
      <c r="E2135" s="198" t="s">
        <v>236</v>
      </c>
      <c r="F2135" s="198" t="s">
        <v>236</v>
      </c>
      <c r="G2135" s="198" t="s">
        <v>236</v>
      </c>
      <c r="H2135" s="201" t="s">
        <v>236</v>
      </c>
      <c r="I2135" s="202" t="s">
        <v>236</v>
      </c>
      <c r="J2135" s="202" t="s">
        <v>236</v>
      </c>
      <c r="K2135" s="203"/>
      <c r="L2135" s="203"/>
      <c r="M2135" s="203"/>
      <c r="N2135" s="203"/>
      <c r="O2135" s="203"/>
      <c r="P2135" s="204"/>
      <c r="Q2135" s="205"/>
      <c r="R2135" s="198" t="s">
        <v>236</v>
      </c>
      <c r="S2135" s="206" t="str">
        <f t="shared" ca="1" si="99"/>
        <v/>
      </c>
      <c r="T2135" s="206" t="str">
        <f ca="1">IF(B2135="","",IF(ISERROR(MATCH($J2135,[3]SorP!$B$1:$B$6230,0)),"",INDIRECT("'SorP'!$A$"&amp;MATCH($J2135,[3]SorP!$B$1:$B$6230,0))))</f>
        <v/>
      </c>
      <c r="U2135" s="207"/>
      <c r="V2135" s="208" t="e">
        <f>IF(C2135="",NA(),IF(OR(C2135="Smelter not listed",C2135="Smelter not yet identified"),MATCH($B2135&amp;$D2135,'[3]Smelter Look-up'!$J:$J,0),MATCH($B2135&amp;$C2135,'[3]Smelter Look-up'!$J:$J,0)))</f>
        <v>#N/A</v>
      </c>
      <c r="X2135" s="83">
        <f t="shared" si="100"/>
        <v>0</v>
      </c>
      <c r="AB2135" s="84" t="str">
        <f t="shared" si="101"/>
        <v/>
      </c>
    </row>
    <row r="2136" spans="1:28" s="83" customFormat="1" ht="20.25" customHeight="1">
      <c r="A2136" s="206"/>
      <c r="B2136" s="198" t="s">
        <v>236</v>
      </c>
      <c r="C2136" s="199" t="s">
        <v>236</v>
      </c>
      <c r="D2136" s="200"/>
      <c r="E2136" s="198" t="s">
        <v>236</v>
      </c>
      <c r="F2136" s="198" t="s">
        <v>236</v>
      </c>
      <c r="G2136" s="198" t="s">
        <v>236</v>
      </c>
      <c r="H2136" s="201" t="s">
        <v>236</v>
      </c>
      <c r="I2136" s="202" t="s">
        <v>236</v>
      </c>
      <c r="J2136" s="202" t="s">
        <v>236</v>
      </c>
      <c r="K2136" s="203"/>
      <c r="L2136" s="203"/>
      <c r="M2136" s="203"/>
      <c r="N2136" s="203"/>
      <c r="O2136" s="203"/>
      <c r="P2136" s="204"/>
      <c r="Q2136" s="205"/>
      <c r="R2136" s="198" t="s">
        <v>236</v>
      </c>
      <c r="S2136" s="206" t="str">
        <f t="shared" ca="1" si="99"/>
        <v/>
      </c>
      <c r="T2136" s="206" t="str">
        <f ca="1">IF(B2136="","",IF(ISERROR(MATCH($J2136,[3]SorP!$B$1:$B$6230,0)),"",INDIRECT("'SorP'!$A$"&amp;MATCH($J2136,[3]SorP!$B$1:$B$6230,0))))</f>
        <v/>
      </c>
      <c r="U2136" s="207"/>
      <c r="V2136" s="208" t="e">
        <f>IF(C2136="",NA(),IF(OR(C2136="Smelter not listed",C2136="Smelter not yet identified"),MATCH($B2136&amp;$D2136,'[3]Smelter Look-up'!$J:$J,0),MATCH($B2136&amp;$C2136,'[3]Smelter Look-up'!$J:$J,0)))</f>
        <v>#N/A</v>
      </c>
      <c r="X2136" s="83">
        <f t="shared" si="100"/>
        <v>0</v>
      </c>
      <c r="AB2136" s="84" t="str">
        <f t="shared" si="101"/>
        <v/>
      </c>
    </row>
    <row r="2137" spans="1:28" s="83" customFormat="1" ht="20.25" customHeight="1">
      <c r="A2137" s="206"/>
      <c r="B2137" s="198" t="s">
        <v>236</v>
      </c>
      <c r="C2137" s="199" t="s">
        <v>236</v>
      </c>
      <c r="D2137" s="200"/>
      <c r="E2137" s="198" t="s">
        <v>236</v>
      </c>
      <c r="F2137" s="198" t="s">
        <v>236</v>
      </c>
      <c r="G2137" s="198" t="s">
        <v>236</v>
      </c>
      <c r="H2137" s="201" t="s">
        <v>236</v>
      </c>
      <c r="I2137" s="202" t="s">
        <v>236</v>
      </c>
      <c r="J2137" s="202" t="s">
        <v>236</v>
      </c>
      <c r="K2137" s="203"/>
      <c r="L2137" s="203"/>
      <c r="M2137" s="203"/>
      <c r="N2137" s="203"/>
      <c r="O2137" s="203"/>
      <c r="P2137" s="204"/>
      <c r="Q2137" s="205"/>
      <c r="R2137" s="198" t="s">
        <v>236</v>
      </c>
      <c r="S2137" s="206" t="str">
        <f t="shared" ca="1" si="99"/>
        <v/>
      </c>
      <c r="T2137" s="206" t="str">
        <f ca="1">IF(B2137="","",IF(ISERROR(MATCH($J2137,[3]SorP!$B$1:$B$6230,0)),"",INDIRECT("'SorP'!$A$"&amp;MATCH($J2137,[3]SorP!$B$1:$B$6230,0))))</f>
        <v/>
      </c>
      <c r="U2137" s="207"/>
      <c r="V2137" s="208" t="e">
        <f>IF(C2137="",NA(),IF(OR(C2137="Smelter not listed",C2137="Smelter not yet identified"),MATCH($B2137&amp;$D2137,'[3]Smelter Look-up'!$J:$J,0),MATCH($B2137&amp;$C2137,'[3]Smelter Look-up'!$J:$J,0)))</f>
        <v>#N/A</v>
      </c>
      <c r="X2137" s="83">
        <f t="shared" si="100"/>
        <v>0</v>
      </c>
      <c r="AB2137" s="84" t="str">
        <f t="shared" si="101"/>
        <v/>
      </c>
    </row>
    <row r="2138" spans="1:28" s="83" customFormat="1" ht="20.25" customHeight="1">
      <c r="A2138" s="206"/>
      <c r="B2138" s="198" t="s">
        <v>236</v>
      </c>
      <c r="C2138" s="199" t="s">
        <v>236</v>
      </c>
      <c r="D2138" s="200"/>
      <c r="E2138" s="198" t="s">
        <v>236</v>
      </c>
      <c r="F2138" s="198" t="s">
        <v>236</v>
      </c>
      <c r="G2138" s="198" t="s">
        <v>236</v>
      </c>
      <c r="H2138" s="201" t="s">
        <v>236</v>
      </c>
      <c r="I2138" s="202" t="s">
        <v>236</v>
      </c>
      <c r="J2138" s="202" t="s">
        <v>236</v>
      </c>
      <c r="K2138" s="203"/>
      <c r="L2138" s="203"/>
      <c r="M2138" s="203"/>
      <c r="N2138" s="203"/>
      <c r="O2138" s="203"/>
      <c r="P2138" s="204"/>
      <c r="Q2138" s="205"/>
      <c r="R2138" s="198" t="s">
        <v>236</v>
      </c>
      <c r="S2138" s="206" t="str">
        <f t="shared" ca="1" si="99"/>
        <v/>
      </c>
      <c r="T2138" s="206" t="str">
        <f ca="1">IF(B2138="","",IF(ISERROR(MATCH($J2138,[3]SorP!$B$1:$B$6230,0)),"",INDIRECT("'SorP'!$A$"&amp;MATCH($J2138,[3]SorP!$B$1:$B$6230,0))))</f>
        <v/>
      </c>
      <c r="U2138" s="207"/>
      <c r="V2138" s="208" t="e">
        <f>IF(C2138="",NA(),IF(OR(C2138="Smelter not listed",C2138="Smelter not yet identified"),MATCH($B2138&amp;$D2138,'[3]Smelter Look-up'!$J:$J,0),MATCH($B2138&amp;$C2138,'[3]Smelter Look-up'!$J:$J,0)))</f>
        <v>#N/A</v>
      </c>
      <c r="X2138" s="83">
        <f t="shared" si="100"/>
        <v>0</v>
      </c>
      <c r="AB2138" s="84" t="str">
        <f t="shared" si="101"/>
        <v/>
      </c>
    </row>
    <row r="2139" spans="1:28" s="83" customFormat="1" ht="20.25" customHeight="1">
      <c r="A2139" s="206"/>
      <c r="B2139" s="198" t="s">
        <v>236</v>
      </c>
      <c r="C2139" s="199" t="s">
        <v>236</v>
      </c>
      <c r="D2139" s="200"/>
      <c r="E2139" s="198" t="s">
        <v>236</v>
      </c>
      <c r="F2139" s="198" t="s">
        <v>236</v>
      </c>
      <c r="G2139" s="198" t="s">
        <v>236</v>
      </c>
      <c r="H2139" s="201" t="s">
        <v>236</v>
      </c>
      <c r="I2139" s="202" t="s">
        <v>236</v>
      </c>
      <c r="J2139" s="202" t="s">
        <v>236</v>
      </c>
      <c r="K2139" s="203"/>
      <c r="L2139" s="203"/>
      <c r="M2139" s="203"/>
      <c r="N2139" s="203"/>
      <c r="O2139" s="203"/>
      <c r="P2139" s="204"/>
      <c r="Q2139" s="205"/>
      <c r="R2139" s="198" t="s">
        <v>236</v>
      </c>
      <c r="S2139" s="206" t="str">
        <f t="shared" ca="1" si="99"/>
        <v/>
      </c>
      <c r="T2139" s="206" t="str">
        <f ca="1">IF(B2139="","",IF(ISERROR(MATCH($J2139,[3]SorP!$B$1:$B$6230,0)),"",INDIRECT("'SorP'!$A$"&amp;MATCH($J2139,[3]SorP!$B$1:$B$6230,0))))</f>
        <v/>
      </c>
      <c r="U2139" s="207"/>
      <c r="V2139" s="208" t="e">
        <f>IF(C2139="",NA(),IF(OR(C2139="Smelter not listed",C2139="Smelter not yet identified"),MATCH($B2139&amp;$D2139,'[3]Smelter Look-up'!$J:$J,0),MATCH($B2139&amp;$C2139,'[3]Smelter Look-up'!$J:$J,0)))</f>
        <v>#N/A</v>
      </c>
      <c r="X2139" s="83">
        <f t="shared" si="100"/>
        <v>0</v>
      </c>
      <c r="AB2139" s="84" t="str">
        <f t="shared" si="101"/>
        <v/>
      </c>
    </row>
    <row r="2140" spans="1:28" s="83" customFormat="1" ht="20.25" customHeight="1">
      <c r="A2140" s="206"/>
      <c r="B2140" s="198" t="s">
        <v>236</v>
      </c>
      <c r="C2140" s="199" t="s">
        <v>236</v>
      </c>
      <c r="D2140" s="200"/>
      <c r="E2140" s="198" t="s">
        <v>236</v>
      </c>
      <c r="F2140" s="198" t="s">
        <v>236</v>
      </c>
      <c r="G2140" s="198" t="s">
        <v>236</v>
      </c>
      <c r="H2140" s="201" t="s">
        <v>236</v>
      </c>
      <c r="I2140" s="202" t="s">
        <v>236</v>
      </c>
      <c r="J2140" s="202" t="s">
        <v>236</v>
      </c>
      <c r="K2140" s="203"/>
      <c r="L2140" s="203"/>
      <c r="M2140" s="203"/>
      <c r="N2140" s="203"/>
      <c r="O2140" s="203"/>
      <c r="P2140" s="204"/>
      <c r="Q2140" s="205"/>
      <c r="R2140" s="198" t="s">
        <v>236</v>
      </c>
      <c r="S2140" s="206" t="str">
        <f t="shared" ca="1" si="99"/>
        <v/>
      </c>
      <c r="T2140" s="206" t="str">
        <f ca="1">IF(B2140="","",IF(ISERROR(MATCH($J2140,[3]SorP!$B$1:$B$6230,0)),"",INDIRECT("'SorP'!$A$"&amp;MATCH($J2140,[3]SorP!$B$1:$B$6230,0))))</f>
        <v/>
      </c>
      <c r="U2140" s="207"/>
      <c r="V2140" s="208" t="e">
        <f>IF(C2140="",NA(),IF(OR(C2140="Smelter not listed",C2140="Smelter not yet identified"),MATCH($B2140&amp;$D2140,'[3]Smelter Look-up'!$J:$J,0),MATCH($B2140&amp;$C2140,'[3]Smelter Look-up'!$J:$J,0)))</f>
        <v>#N/A</v>
      </c>
      <c r="X2140" s="83">
        <f t="shared" si="100"/>
        <v>0</v>
      </c>
      <c r="AB2140" s="84" t="str">
        <f t="shared" si="101"/>
        <v/>
      </c>
    </row>
    <row r="2141" spans="1:28" s="83" customFormat="1" ht="20.25" customHeight="1">
      <c r="A2141" s="206"/>
      <c r="B2141" s="198" t="s">
        <v>236</v>
      </c>
      <c r="C2141" s="199" t="s">
        <v>236</v>
      </c>
      <c r="D2141" s="200"/>
      <c r="E2141" s="198" t="s">
        <v>236</v>
      </c>
      <c r="F2141" s="198" t="s">
        <v>236</v>
      </c>
      <c r="G2141" s="198" t="s">
        <v>236</v>
      </c>
      <c r="H2141" s="201" t="s">
        <v>236</v>
      </c>
      <c r="I2141" s="202" t="s">
        <v>236</v>
      </c>
      <c r="J2141" s="202" t="s">
        <v>236</v>
      </c>
      <c r="K2141" s="203"/>
      <c r="L2141" s="203"/>
      <c r="M2141" s="203"/>
      <c r="N2141" s="203"/>
      <c r="O2141" s="203"/>
      <c r="P2141" s="204"/>
      <c r="Q2141" s="205"/>
      <c r="R2141" s="198" t="s">
        <v>236</v>
      </c>
      <c r="S2141" s="206" t="str">
        <f t="shared" ca="1" si="99"/>
        <v/>
      </c>
      <c r="T2141" s="206" t="str">
        <f ca="1">IF(B2141="","",IF(ISERROR(MATCH($J2141,[3]SorP!$B$1:$B$6230,0)),"",INDIRECT("'SorP'!$A$"&amp;MATCH($J2141,[3]SorP!$B$1:$B$6230,0))))</f>
        <v/>
      </c>
      <c r="U2141" s="207"/>
      <c r="V2141" s="208" t="e">
        <f>IF(C2141="",NA(),IF(OR(C2141="Smelter not listed",C2141="Smelter not yet identified"),MATCH($B2141&amp;$D2141,'[3]Smelter Look-up'!$J:$J,0),MATCH($B2141&amp;$C2141,'[3]Smelter Look-up'!$J:$J,0)))</f>
        <v>#N/A</v>
      </c>
      <c r="X2141" s="83">
        <f t="shared" si="100"/>
        <v>0</v>
      </c>
      <c r="AB2141" s="84" t="str">
        <f t="shared" si="101"/>
        <v/>
      </c>
    </row>
    <row r="2142" spans="1:28" s="83" customFormat="1" ht="20.25" customHeight="1">
      <c r="A2142" s="206"/>
      <c r="B2142" s="198" t="s">
        <v>236</v>
      </c>
      <c r="C2142" s="199" t="s">
        <v>236</v>
      </c>
      <c r="D2142" s="200"/>
      <c r="E2142" s="198" t="s">
        <v>236</v>
      </c>
      <c r="F2142" s="198" t="s">
        <v>236</v>
      </c>
      <c r="G2142" s="198" t="s">
        <v>236</v>
      </c>
      <c r="H2142" s="201" t="s">
        <v>236</v>
      </c>
      <c r="I2142" s="202" t="s">
        <v>236</v>
      </c>
      <c r="J2142" s="202" t="s">
        <v>236</v>
      </c>
      <c r="K2142" s="203"/>
      <c r="L2142" s="203"/>
      <c r="M2142" s="203"/>
      <c r="N2142" s="203"/>
      <c r="O2142" s="203"/>
      <c r="P2142" s="204"/>
      <c r="Q2142" s="205"/>
      <c r="R2142" s="198" t="s">
        <v>236</v>
      </c>
      <c r="S2142" s="206" t="str">
        <f t="shared" ca="1" si="99"/>
        <v/>
      </c>
      <c r="T2142" s="206" t="str">
        <f ca="1">IF(B2142="","",IF(ISERROR(MATCH($J2142,[3]SorP!$B$1:$B$6230,0)),"",INDIRECT("'SorP'!$A$"&amp;MATCH($J2142,[3]SorP!$B$1:$B$6230,0))))</f>
        <v/>
      </c>
      <c r="U2142" s="207"/>
      <c r="V2142" s="208" t="e">
        <f>IF(C2142="",NA(),IF(OR(C2142="Smelter not listed",C2142="Smelter not yet identified"),MATCH($B2142&amp;$D2142,'[3]Smelter Look-up'!$J:$J,0),MATCH($B2142&amp;$C2142,'[3]Smelter Look-up'!$J:$J,0)))</f>
        <v>#N/A</v>
      </c>
      <c r="X2142" s="83">
        <f t="shared" si="100"/>
        <v>0</v>
      </c>
      <c r="AB2142" s="84" t="str">
        <f t="shared" si="101"/>
        <v/>
      </c>
    </row>
    <row r="2143" spans="1:28" s="83" customFormat="1" ht="20.25" customHeight="1">
      <c r="A2143" s="206"/>
      <c r="B2143" s="198" t="s">
        <v>236</v>
      </c>
      <c r="C2143" s="199" t="s">
        <v>236</v>
      </c>
      <c r="D2143" s="200"/>
      <c r="E2143" s="198" t="s">
        <v>236</v>
      </c>
      <c r="F2143" s="198" t="s">
        <v>236</v>
      </c>
      <c r="G2143" s="198" t="s">
        <v>236</v>
      </c>
      <c r="H2143" s="201" t="s">
        <v>236</v>
      </c>
      <c r="I2143" s="202" t="s">
        <v>236</v>
      </c>
      <c r="J2143" s="202" t="s">
        <v>236</v>
      </c>
      <c r="K2143" s="203"/>
      <c r="L2143" s="203"/>
      <c r="M2143" s="203"/>
      <c r="N2143" s="203"/>
      <c r="O2143" s="203"/>
      <c r="P2143" s="204"/>
      <c r="Q2143" s="205"/>
      <c r="R2143" s="198" t="s">
        <v>236</v>
      </c>
      <c r="S2143" s="206" t="str">
        <f t="shared" ca="1" si="99"/>
        <v/>
      </c>
      <c r="T2143" s="206" t="str">
        <f ca="1">IF(B2143="","",IF(ISERROR(MATCH($J2143,[3]SorP!$B$1:$B$6230,0)),"",INDIRECT("'SorP'!$A$"&amp;MATCH($J2143,[3]SorP!$B$1:$B$6230,0))))</f>
        <v/>
      </c>
      <c r="U2143" s="207"/>
      <c r="V2143" s="208" t="e">
        <f>IF(C2143="",NA(),IF(OR(C2143="Smelter not listed",C2143="Smelter not yet identified"),MATCH($B2143&amp;$D2143,'[3]Smelter Look-up'!$J:$J,0),MATCH($B2143&amp;$C2143,'[3]Smelter Look-up'!$J:$J,0)))</f>
        <v>#N/A</v>
      </c>
      <c r="X2143" s="83">
        <f t="shared" si="100"/>
        <v>0</v>
      </c>
      <c r="AB2143" s="84" t="str">
        <f t="shared" si="101"/>
        <v/>
      </c>
    </row>
    <row r="2144" spans="1:28" s="83" customFormat="1" ht="20.25" customHeight="1">
      <c r="A2144" s="206"/>
      <c r="B2144" s="198" t="s">
        <v>236</v>
      </c>
      <c r="C2144" s="199" t="s">
        <v>236</v>
      </c>
      <c r="D2144" s="200"/>
      <c r="E2144" s="198" t="s">
        <v>236</v>
      </c>
      <c r="F2144" s="198" t="s">
        <v>236</v>
      </c>
      <c r="G2144" s="198" t="s">
        <v>236</v>
      </c>
      <c r="H2144" s="201" t="s">
        <v>236</v>
      </c>
      <c r="I2144" s="202" t="s">
        <v>236</v>
      </c>
      <c r="J2144" s="202" t="s">
        <v>236</v>
      </c>
      <c r="K2144" s="203"/>
      <c r="L2144" s="203"/>
      <c r="M2144" s="203"/>
      <c r="N2144" s="203"/>
      <c r="O2144" s="203"/>
      <c r="P2144" s="204"/>
      <c r="Q2144" s="205"/>
      <c r="R2144" s="198" t="s">
        <v>236</v>
      </c>
      <c r="S2144" s="206" t="str">
        <f t="shared" ca="1" si="99"/>
        <v/>
      </c>
      <c r="T2144" s="206" t="str">
        <f ca="1">IF(B2144="","",IF(ISERROR(MATCH($J2144,[3]SorP!$B$1:$B$6230,0)),"",INDIRECT("'SorP'!$A$"&amp;MATCH($J2144,[3]SorP!$B$1:$B$6230,0))))</f>
        <v/>
      </c>
      <c r="U2144" s="207"/>
      <c r="V2144" s="208" t="e">
        <f>IF(C2144="",NA(),IF(OR(C2144="Smelter not listed",C2144="Smelter not yet identified"),MATCH($B2144&amp;$D2144,'[3]Smelter Look-up'!$J:$J,0),MATCH($B2144&amp;$C2144,'[3]Smelter Look-up'!$J:$J,0)))</f>
        <v>#N/A</v>
      </c>
      <c r="X2144" s="83">
        <f t="shared" si="100"/>
        <v>0</v>
      </c>
      <c r="AB2144" s="84" t="str">
        <f t="shared" si="101"/>
        <v/>
      </c>
    </row>
    <row r="2145" spans="1:28" s="83" customFormat="1" ht="20.25" customHeight="1">
      <c r="A2145" s="206"/>
      <c r="B2145" s="198" t="s">
        <v>236</v>
      </c>
      <c r="C2145" s="199" t="s">
        <v>236</v>
      </c>
      <c r="D2145" s="200"/>
      <c r="E2145" s="198" t="s">
        <v>236</v>
      </c>
      <c r="F2145" s="198" t="s">
        <v>236</v>
      </c>
      <c r="G2145" s="198" t="s">
        <v>236</v>
      </c>
      <c r="H2145" s="201" t="s">
        <v>236</v>
      </c>
      <c r="I2145" s="202" t="s">
        <v>236</v>
      </c>
      <c r="J2145" s="202" t="s">
        <v>236</v>
      </c>
      <c r="K2145" s="203"/>
      <c r="L2145" s="203"/>
      <c r="M2145" s="203"/>
      <c r="N2145" s="203"/>
      <c r="O2145" s="203"/>
      <c r="P2145" s="204"/>
      <c r="Q2145" s="205"/>
      <c r="R2145" s="198" t="s">
        <v>236</v>
      </c>
      <c r="S2145" s="206" t="str">
        <f t="shared" ca="1" si="99"/>
        <v/>
      </c>
      <c r="T2145" s="206" t="str">
        <f ca="1">IF(B2145="","",IF(ISERROR(MATCH($J2145,[3]SorP!$B$1:$B$6230,0)),"",INDIRECT("'SorP'!$A$"&amp;MATCH($J2145,[3]SorP!$B$1:$B$6230,0))))</f>
        <v/>
      </c>
      <c r="U2145" s="207"/>
      <c r="V2145" s="208" t="e">
        <f>IF(C2145="",NA(),IF(OR(C2145="Smelter not listed",C2145="Smelter not yet identified"),MATCH($B2145&amp;$D2145,'[3]Smelter Look-up'!$J:$J,0),MATCH($B2145&amp;$C2145,'[3]Smelter Look-up'!$J:$J,0)))</f>
        <v>#N/A</v>
      </c>
      <c r="X2145" s="83">
        <f t="shared" si="100"/>
        <v>0</v>
      </c>
      <c r="AB2145" s="84" t="str">
        <f t="shared" si="101"/>
        <v/>
      </c>
    </row>
    <row r="2146" spans="1:28" s="83" customFormat="1" ht="20.25" customHeight="1">
      <c r="A2146" s="206"/>
      <c r="B2146" s="198" t="s">
        <v>236</v>
      </c>
      <c r="C2146" s="199" t="s">
        <v>236</v>
      </c>
      <c r="D2146" s="200"/>
      <c r="E2146" s="198" t="s">
        <v>236</v>
      </c>
      <c r="F2146" s="198" t="s">
        <v>236</v>
      </c>
      <c r="G2146" s="198" t="s">
        <v>236</v>
      </c>
      <c r="H2146" s="201" t="s">
        <v>236</v>
      </c>
      <c r="I2146" s="202" t="s">
        <v>236</v>
      </c>
      <c r="J2146" s="202" t="s">
        <v>236</v>
      </c>
      <c r="K2146" s="203"/>
      <c r="L2146" s="203"/>
      <c r="M2146" s="203"/>
      <c r="N2146" s="203"/>
      <c r="O2146" s="203"/>
      <c r="P2146" s="204"/>
      <c r="Q2146" s="205"/>
      <c r="R2146" s="198" t="s">
        <v>236</v>
      </c>
      <c r="S2146" s="206" t="str">
        <f t="shared" ca="1" si="99"/>
        <v/>
      </c>
      <c r="T2146" s="206" t="str">
        <f ca="1">IF(B2146="","",IF(ISERROR(MATCH($J2146,[3]SorP!$B$1:$B$6230,0)),"",INDIRECT("'SorP'!$A$"&amp;MATCH($J2146,[3]SorP!$B$1:$B$6230,0))))</f>
        <v/>
      </c>
      <c r="U2146" s="207"/>
      <c r="V2146" s="208" t="e">
        <f>IF(C2146="",NA(),IF(OR(C2146="Smelter not listed",C2146="Smelter not yet identified"),MATCH($B2146&amp;$D2146,'[3]Smelter Look-up'!$J:$J,0),MATCH($B2146&amp;$C2146,'[3]Smelter Look-up'!$J:$J,0)))</f>
        <v>#N/A</v>
      </c>
      <c r="X2146" s="83">
        <f t="shared" si="100"/>
        <v>0</v>
      </c>
      <c r="AB2146" s="84" t="str">
        <f t="shared" si="101"/>
        <v/>
      </c>
    </row>
    <row r="2147" spans="1:28" s="83" customFormat="1" ht="20.25" customHeight="1">
      <c r="A2147" s="206"/>
      <c r="B2147" s="198" t="s">
        <v>236</v>
      </c>
      <c r="C2147" s="199" t="s">
        <v>236</v>
      </c>
      <c r="D2147" s="200"/>
      <c r="E2147" s="198" t="s">
        <v>236</v>
      </c>
      <c r="F2147" s="198" t="s">
        <v>236</v>
      </c>
      <c r="G2147" s="198" t="s">
        <v>236</v>
      </c>
      <c r="H2147" s="201" t="s">
        <v>236</v>
      </c>
      <c r="I2147" s="202" t="s">
        <v>236</v>
      </c>
      <c r="J2147" s="202" t="s">
        <v>236</v>
      </c>
      <c r="K2147" s="203"/>
      <c r="L2147" s="203"/>
      <c r="M2147" s="203"/>
      <c r="N2147" s="203"/>
      <c r="O2147" s="203"/>
      <c r="P2147" s="204"/>
      <c r="Q2147" s="205"/>
      <c r="R2147" s="198" t="s">
        <v>236</v>
      </c>
      <c r="S2147" s="206" t="str">
        <f t="shared" ca="1" si="99"/>
        <v/>
      </c>
      <c r="T2147" s="206" t="str">
        <f ca="1">IF(B2147="","",IF(ISERROR(MATCH($J2147,[3]SorP!$B$1:$B$6230,0)),"",INDIRECT("'SorP'!$A$"&amp;MATCH($J2147,[3]SorP!$B$1:$B$6230,0))))</f>
        <v/>
      </c>
      <c r="U2147" s="207"/>
      <c r="V2147" s="208" t="e">
        <f>IF(C2147="",NA(),IF(OR(C2147="Smelter not listed",C2147="Smelter not yet identified"),MATCH($B2147&amp;$D2147,'[3]Smelter Look-up'!$J:$J,0),MATCH($B2147&amp;$C2147,'[3]Smelter Look-up'!$J:$J,0)))</f>
        <v>#N/A</v>
      </c>
      <c r="X2147" s="83">
        <f t="shared" si="100"/>
        <v>0</v>
      </c>
      <c r="AB2147" s="84" t="str">
        <f t="shared" si="101"/>
        <v/>
      </c>
    </row>
    <row r="2148" spans="1:28" s="83" customFormat="1" ht="20.25" customHeight="1">
      <c r="A2148" s="206"/>
      <c r="B2148" s="198" t="s">
        <v>236</v>
      </c>
      <c r="C2148" s="199" t="s">
        <v>236</v>
      </c>
      <c r="D2148" s="200"/>
      <c r="E2148" s="198" t="s">
        <v>236</v>
      </c>
      <c r="F2148" s="198" t="s">
        <v>236</v>
      </c>
      <c r="G2148" s="198" t="s">
        <v>236</v>
      </c>
      <c r="H2148" s="201" t="s">
        <v>236</v>
      </c>
      <c r="I2148" s="202" t="s">
        <v>236</v>
      </c>
      <c r="J2148" s="202" t="s">
        <v>236</v>
      </c>
      <c r="K2148" s="203"/>
      <c r="L2148" s="203"/>
      <c r="M2148" s="203"/>
      <c r="N2148" s="203"/>
      <c r="O2148" s="203"/>
      <c r="P2148" s="204"/>
      <c r="Q2148" s="205"/>
      <c r="R2148" s="198" t="s">
        <v>236</v>
      </c>
      <c r="S2148" s="206" t="str">
        <f t="shared" ca="1" si="99"/>
        <v/>
      </c>
      <c r="T2148" s="206" t="str">
        <f ca="1">IF(B2148="","",IF(ISERROR(MATCH($J2148,[3]SorP!$B$1:$B$6230,0)),"",INDIRECT("'SorP'!$A$"&amp;MATCH($J2148,[3]SorP!$B$1:$B$6230,0))))</f>
        <v/>
      </c>
      <c r="U2148" s="207"/>
      <c r="V2148" s="208" t="e">
        <f>IF(C2148="",NA(),IF(OR(C2148="Smelter not listed",C2148="Smelter not yet identified"),MATCH($B2148&amp;$D2148,'[3]Smelter Look-up'!$J:$J,0),MATCH($B2148&amp;$C2148,'[3]Smelter Look-up'!$J:$J,0)))</f>
        <v>#N/A</v>
      </c>
      <c r="X2148" s="83">
        <f t="shared" si="100"/>
        <v>0</v>
      </c>
      <c r="AB2148" s="84" t="str">
        <f t="shared" si="101"/>
        <v/>
      </c>
    </row>
    <row r="2149" spans="1:28" s="83" customFormat="1" ht="20.25" customHeight="1">
      <c r="A2149" s="206"/>
      <c r="B2149" s="198" t="s">
        <v>236</v>
      </c>
      <c r="C2149" s="199" t="s">
        <v>236</v>
      </c>
      <c r="D2149" s="200"/>
      <c r="E2149" s="198" t="s">
        <v>236</v>
      </c>
      <c r="F2149" s="198" t="s">
        <v>236</v>
      </c>
      <c r="G2149" s="198" t="s">
        <v>236</v>
      </c>
      <c r="H2149" s="201" t="s">
        <v>236</v>
      </c>
      <c r="I2149" s="202" t="s">
        <v>236</v>
      </c>
      <c r="J2149" s="202" t="s">
        <v>236</v>
      </c>
      <c r="K2149" s="203"/>
      <c r="L2149" s="203"/>
      <c r="M2149" s="203"/>
      <c r="N2149" s="203"/>
      <c r="O2149" s="203"/>
      <c r="P2149" s="204"/>
      <c r="Q2149" s="205"/>
      <c r="R2149" s="198" t="s">
        <v>236</v>
      </c>
      <c r="S2149" s="206" t="str">
        <f t="shared" ca="1" si="99"/>
        <v/>
      </c>
      <c r="T2149" s="206" t="str">
        <f ca="1">IF(B2149="","",IF(ISERROR(MATCH($J2149,[3]SorP!$B$1:$B$6230,0)),"",INDIRECT("'SorP'!$A$"&amp;MATCH($J2149,[3]SorP!$B$1:$B$6230,0))))</f>
        <v/>
      </c>
      <c r="U2149" s="207"/>
      <c r="V2149" s="208" t="e">
        <f>IF(C2149="",NA(),IF(OR(C2149="Smelter not listed",C2149="Smelter not yet identified"),MATCH($B2149&amp;$D2149,'[3]Smelter Look-up'!$J:$J,0),MATCH($B2149&amp;$C2149,'[3]Smelter Look-up'!$J:$J,0)))</f>
        <v>#N/A</v>
      </c>
      <c r="X2149" s="83">
        <f t="shared" si="100"/>
        <v>0</v>
      </c>
      <c r="AB2149" s="84" t="str">
        <f t="shared" si="101"/>
        <v/>
      </c>
    </row>
    <row r="2150" spans="1:28" s="83" customFormat="1" ht="20.25" customHeight="1">
      <c r="A2150" s="206"/>
      <c r="B2150" s="198" t="s">
        <v>236</v>
      </c>
      <c r="C2150" s="199" t="s">
        <v>236</v>
      </c>
      <c r="D2150" s="200"/>
      <c r="E2150" s="198" t="s">
        <v>236</v>
      </c>
      <c r="F2150" s="198" t="s">
        <v>236</v>
      </c>
      <c r="G2150" s="198" t="s">
        <v>236</v>
      </c>
      <c r="H2150" s="201" t="s">
        <v>236</v>
      </c>
      <c r="I2150" s="202" t="s">
        <v>236</v>
      </c>
      <c r="J2150" s="202" t="s">
        <v>236</v>
      </c>
      <c r="K2150" s="203"/>
      <c r="L2150" s="203"/>
      <c r="M2150" s="203"/>
      <c r="N2150" s="203"/>
      <c r="O2150" s="203"/>
      <c r="P2150" s="204"/>
      <c r="Q2150" s="205"/>
      <c r="R2150" s="198" t="s">
        <v>236</v>
      </c>
      <c r="S2150" s="206" t="str">
        <f t="shared" ca="1" si="99"/>
        <v/>
      </c>
      <c r="T2150" s="206" t="str">
        <f ca="1">IF(B2150="","",IF(ISERROR(MATCH($J2150,[3]SorP!$B$1:$B$6230,0)),"",INDIRECT("'SorP'!$A$"&amp;MATCH($J2150,[3]SorP!$B$1:$B$6230,0))))</f>
        <v/>
      </c>
      <c r="U2150" s="207"/>
      <c r="V2150" s="208" t="e">
        <f>IF(C2150="",NA(),IF(OR(C2150="Smelter not listed",C2150="Smelter not yet identified"),MATCH($B2150&amp;$D2150,'[3]Smelter Look-up'!$J:$J,0),MATCH($B2150&amp;$C2150,'[3]Smelter Look-up'!$J:$J,0)))</f>
        <v>#N/A</v>
      </c>
      <c r="X2150" s="83">
        <f t="shared" si="100"/>
        <v>0</v>
      </c>
      <c r="AB2150" s="84" t="str">
        <f t="shared" si="101"/>
        <v/>
      </c>
    </row>
    <row r="2151" spans="1:28" s="83" customFormat="1" ht="20.25" customHeight="1">
      <c r="A2151" s="206"/>
      <c r="B2151" s="198" t="s">
        <v>236</v>
      </c>
      <c r="C2151" s="199" t="s">
        <v>236</v>
      </c>
      <c r="D2151" s="200"/>
      <c r="E2151" s="198" t="s">
        <v>236</v>
      </c>
      <c r="F2151" s="198" t="s">
        <v>236</v>
      </c>
      <c r="G2151" s="198" t="s">
        <v>236</v>
      </c>
      <c r="H2151" s="201" t="s">
        <v>236</v>
      </c>
      <c r="I2151" s="202" t="s">
        <v>236</v>
      </c>
      <c r="J2151" s="202" t="s">
        <v>236</v>
      </c>
      <c r="K2151" s="203"/>
      <c r="L2151" s="203"/>
      <c r="M2151" s="203"/>
      <c r="N2151" s="203"/>
      <c r="O2151" s="203"/>
      <c r="P2151" s="204"/>
      <c r="Q2151" s="205"/>
      <c r="R2151" s="198" t="s">
        <v>236</v>
      </c>
      <c r="S2151" s="206" t="str">
        <f t="shared" ca="1" si="99"/>
        <v/>
      </c>
      <c r="T2151" s="206" t="str">
        <f ca="1">IF(B2151="","",IF(ISERROR(MATCH($J2151,[3]SorP!$B$1:$B$6230,0)),"",INDIRECT("'SorP'!$A$"&amp;MATCH($J2151,[3]SorP!$B$1:$B$6230,0))))</f>
        <v/>
      </c>
      <c r="U2151" s="207"/>
      <c r="V2151" s="208" t="e">
        <f>IF(C2151="",NA(),IF(OR(C2151="Smelter not listed",C2151="Smelter not yet identified"),MATCH($B2151&amp;$D2151,'[3]Smelter Look-up'!$J:$J,0),MATCH($B2151&amp;$C2151,'[3]Smelter Look-up'!$J:$J,0)))</f>
        <v>#N/A</v>
      </c>
      <c r="X2151" s="83">
        <f t="shared" si="100"/>
        <v>0</v>
      </c>
      <c r="AB2151" s="84" t="str">
        <f t="shared" si="101"/>
        <v/>
      </c>
    </row>
    <row r="2152" spans="1:28" s="83" customFormat="1" ht="20.25" customHeight="1">
      <c r="A2152" s="206"/>
      <c r="B2152" s="198" t="s">
        <v>236</v>
      </c>
      <c r="C2152" s="199" t="s">
        <v>236</v>
      </c>
      <c r="D2152" s="200"/>
      <c r="E2152" s="198" t="s">
        <v>236</v>
      </c>
      <c r="F2152" s="198" t="s">
        <v>236</v>
      </c>
      <c r="G2152" s="198" t="s">
        <v>236</v>
      </c>
      <c r="H2152" s="201" t="s">
        <v>236</v>
      </c>
      <c r="I2152" s="202" t="s">
        <v>236</v>
      </c>
      <c r="J2152" s="202" t="s">
        <v>236</v>
      </c>
      <c r="K2152" s="203"/>
      <c r="L2152" s="203"/>
      <c r="M2152" s="203"/>
      <c r="N2152" s="203"/>
      <c r="O2152" s="203"/>
      <c r="P2152" s="204"/>
      <c r="Q2152" s="205"/>
      <c r="R2152" s="198" t="s">
        <v>236</v>
      </c>
      <c r="S2152" s="206" t="str">
        <f t="shared" ref="S2152:S2215" ca="1" si="102">IF(B2152="","",IF(ISERROR(MATCH($E2152,CL,0)),"Unknown",INDIRECT("'C'!$A$"&amp;MATCH($E2152,CL,0)+1)))</f>
        <v/>
      </c>
      <c r="T2152" s="206" t="str">
        <f ca="1">IF(B2152="","",IF(ISERROR(MATCH($J2152,[3]SorP!$B$1:$B$6230,0)),"",INDIRECT("'SorP'!$A$"&amp;MATCH($J2152,[3]SorP!$B$1:$B$6230,0))))</f>
        <v/>
      </c>
      <c r="U2152" s="207"/>
      <c r="V2152" s="208" t="e">
        <f>IF(C2152="",NA(),IF(OR(C2152="Smelter not listed",C2152="Smelter not yet identified"),MATCH($B2152&amp;$D2152,'[3]Smelter Look-up'!$J:$J,0),MATCH($B2152&amp;$C2152,'[3]Smelter Look-up'!$J:$J,0)))</f>
        <v>#N/A</v>
      </c>
      <c r="X2152" s="83">
        <f t="shared" si="100"/>
        <v>0</v>
      </c>
      <c r="AB2152" s="84" t="str">
        <f t="shared" si="101"/>
        <v/>
      </c>
    </row>
    <row r="2153" spans="1:28" s="83" customFormat="1" ht="20.25" customHeight="1">
      <c r="A2153" s="206"/>
      <c r="B2153" s="198" t="s">
        <v>236</v>
      </c>
      <c r="C2153" s="199" t="s">
        <v>236</v>
      </c>
      <c r="D2153" s="200"/>
      <c r="E2153" s="198" t="s">
        <v>236</v>
      </c>
      <c r="F2153" s="198" t="s">
        <v>236</v>
      </c>
      <c r="G2153" s="198" t="s">
        <v>236</v>
      </c>
      <c r="H2153" s="201" t="s">
        <v>236</v>
      </c>
      <c r="I2153" s="202" t="s">
        <v>236</v>
      </c>
      <c r="J2153" s="202" t="s">
        <v>236</v>
      </c>
      <c r="K2153" s="203"/>
      <c r="L2153" s="203"/>
      <c r="M2153" s="203"/>
      <c r="N2153" s="203"/>
      <c r="O2153" s="203"/>
      <c r="P2153" s="204"/>
      <c r="Q2153" s="205"/>
      <c r="R2153" s="198" t="s">
        <v>236</v>
      </c>
      <c r="S2153" s="206" t="str">
        <f t="shared" ca="1" si="102"/>
        <v/>
      </c>
      <c r="T2153" s="206" t="str">
        <f ca="1">IF(B2153="","",IF(ISERROR(MATCH($J2153,[3]SorP!$B$1:$B$6230,0)),"",INDIRECT("'SorP'!$A$"&amp;MATCH($J2153,[3]SorP!$B$1:$B$6230,0))))</f>
        <v/>
      </c>
      <c r="U2153" s="207"/>
      <c r="V2153" s="208" t="e">
        <f>IF(C2153="",NA(),IF(OR(C2153="Smelter not listed",C2153="Smelter not yet identified"),MATCH($B2153&amp;$D2153,'[3]Smelter Look-up'!$J:$J,0),MATCH($B2153&amp;$C2153,'[3]Smelter Look-up'!$J:$J,0)))</f>
        <v>#N/A</v>
      </c>
      <c r="X2153" s="83">
        <f t="shared" si="100"/>
        <v>0</v>
      </c>
      <c r="AB2153" s="84" t="str">
        <f t="shared" si="101"/>
        <v/>
      </c>
    </row>
    <row r="2154" spans="1:28" s="83" customFormat="1" ht="20.25" customHeight="1">
      <c r="A2154" s="206"/>
      <c r="B2154" s="198" t="s">
        <v>236</v>
      </c>
      <c r="C2154" s="199" t="s">
        <v>236</v>
      </c>
      <c r="D2154" s="200"/>
      <c r="E2154" s="198" t="s">
        <v>236</v>
      </c>
      <c r="F2154" s="198" t="s">
        <v>236</v>
      </c>
      <c r="G2154" s="198" t="s">
        <v>236</v>
      </c>
      <c r="H2154" s="201" t="s">
        <v>236</v>
      </c>
      <c r="I2154" s="202" t="s">
        <v>236</v>
      </c>
      <c r="J2154" s="202" t="s">
        <v>236</v>
      </c>
      <c r="K2154" s="203"/>
      <c r="L2154" s="203"/>
      <c r="M2154" s="203"/>
      <c r="N2154" s="203"/>
      <c r="O2154" s="203"/>
      <c r="P2154" s="204"/>
      <c r="Q2154" s="205"/>
      <c r="R2154" s="198" t="s">
        <v>236</v>
      </c>
      <c r="S2154" s="206" t="str">
        <f t="shared" ca="1" si="102"/>
        <v/>
      </c>
      <c r="T2154" s="206" t="str">
        <f ca="1">IF(B2154="","",IF(ISERROR(MATCH($J2154,[3]SorP!$B$1:$B$6230,0)),"",INDIRECT("'SorP'!$A$"&amp;MATCH($J2154,[3]SorP!$B$1:$B$6230,0))))</f>
        <v/>
      </c>
      <c r="U2154" s="207"/>
      <c r="V2154" s="208" t="e">
        <f>IF(C2154="",NA(),IF(OR(C2154="Smelter not listed",C2154="Smelter not yet identified"),MATCH($B2154&amp;$D2154,'[3]Smelter Look-up'!$J:$J,0),MATCH($B2154&amp;$C2154,'[3]Smelter Look-up'!$J:$J,0)))</f>
        <v>#N/A</v>
      </c>
      <c r="X2154" s="83">
        <f t="shared" si="100"/>
        <v>0</v>
      </c>
      <c r="AB2154" s="84" t="str">
        <f t="shared" si="101"/>
        <v/>
      </c>
    </row>
    <row r="2155" spans="1:28" s="83" customFormat="1" ht="20.25" customHeight="1">
      <c r="A2155" s="206"/>
      <c r="B2155" s="198" t="s">
        <v>236</v>
      </c>
      <c r="C2155" s="199" t="s">
        <v>236</v>
      </c>
      <c r="D2155" s="200"/>
      <c r="E2155" s="198" t="s">
        <v>236</v>
      </c>
      <c r="F2155" s="198" t="s">
        <v>236</v>
      </c>
      <c r="G2155" s="198" t="s">
        <v>236</v>
      </c>
      <c r="H2155" s="201" t="s">
        <v>236</v>
      </c>
      <c r="I2155" s="202" t="s">
        <v>236</v>
      </c>
      <c r="J2155" s="202" t="s">
        <v>236</v>
      </c>
      <c r="K2155" s="203"/>
      <c r="L2155" s="203"/>
      <c r="M2155" s="203"/>
      <c r="N2155" s="203"/>
      <c r="O2155" s="203"/>
      <c r="P2155" s="204"/>
      <c r="Q2155" s="205"/>
      <c r="R2155" s="198" t="s">
        <v>236</v>
      </c>
      <c r="S2155" s="206" t="str">
        <f t="shared" ca="1" si="102"/>
        <v/>
      </c>
      <c r="T2155" s="206" t="str">
        <f ca="1">IF(B2155="","",IF(ISERROR(MATCH($J2155,[3]SorP!$B$1:$B$6230,0)),"",INDIRECT("'SorP'!$A$"&amp;MATCH($J2155,[3]SorP!$B$1:$B$6230,0))))</f>
        <v/>
      </c>
      <c r="U2155" s="207"/>
      <c r="V2155" s="208" t="e">
        <f>IF(C2155="",NA(),IF(OR(C2155="Smelter not listed",C2155="Smelter not yet identified"),MATCH($B2155&amp;$D2155,'[3]Smelter Look-up'!$J:$J,0),MATCH($B2155&amp;$C2155,'[3]Smelter Look-up'!$J:$J,0)))</f>
        <v>#N/A</v>
      </c>
      <c r="X2155" s="83">
        <f t="shared" si="100"/>
        <v>0</v>
      </c>
      <c r="AB2155" s="84" t="str">
        <f t="shared" si="101"/>
        <v/>
      </c>
    </row>
    <row r="2156" spans="1:28" s="83" customFormat="1" ht="20.25" customHeight="1">
      <c r="A2156" s="206"/>
      <c r="B2156" s="198" t="s">
        <v>236</v>
      </c>
      <c r="C2156" s="199" t="s">
        <v>236</v>
      </c>
      <c r="D2156" s="200"/>
      <c r="E2156" s="198" t="s">
        <v>236</v>
      </c>
      <c r="F2156" s="198" t="s">
        <v>236</v>
      </c>
      <c r="G2156" s="198" t="s">
        <v>236</v>
      </c>
      <c r="H2156" s="201" t="s">
        <v>236</v>
      </c>
      <c r="I2156" s="202" t="s">
        <v>236</v>
      </c>
      <c r="J2156" s="202" t="s">
        <v>236</v>
      </c>
      <c r="K2156" s="203"/>
      <c r="L2156" s="203"/>
      <c r="M2156" s="203"/>
      <c r="N2156" s="203"/>
      <c r="O2156" s="203"/>
      <c r="P2156" s="204"/>
      <c r="Q2156" s="205"/>
      <c r="R2156" s="198" t="s">
        <v>236</v>
      </c>
      <c r="S2156" s="206" t="str">
        <f t="shared" ca="1" si="102"/>
        <v/>
      </c>
      <c r="T2156" s="206" t="str">
        <f ca="1">IF(B2156="","",IF(ISERROR(MATCH($J2156,[3]SorP!$B$1:$B$6230,0)),"",INDIRECT("'SorP'!$A$"&amp;MATCH($J2156,[3]SorP!$B$1:$B$6230,0))))</f>
        <v/>
      </c>
      <c r="U2156" s="207"/>
      <c r="V2156" s="208" t="e">
        <f>IF(C2156="",NA(),IF(OR(C2156="Smelter not listed",C2156="Smelter not yet identified"),MATCH($B2156&amp;$D2156,'[3]Smelter Look-up'!$J:$J,0),MATCH($B2156&amp;$C2156,'[3]Smelter Look-up'!$J:$J,0)))</f>
        <v>#N/A</v>
      </c>
      <c r="X2156" s="83">
        <f t="shared" si="100"/>
        <v>0</v>
      </c>
      <c r="AB2156" s="84" t="str">
        <f t="shared" si="101"/>
        <v/>
      </c>
    </row>
    <row r="2157" spans="1:28" s="83" customFormat="1" ht="20.25" customHeight="1">
      <c r="A2157" s="206"/>
      <c r="B2157" s="198" t="s">
        <v>236</v>
      </c>
      <c r="C2157" s="199" t="s">
        <v>236</v>
      </c>
      <c r="D2157" s="200"/>
      <c r="E2157" s="198" t="s">
        <v>236</v>
      </c>
      <c r="F2157" s="198" t="s">
        <v>236</v>
      </c>
      <c r="G2157" s="198" t="s">
        <v>236</v>
      </c>
      <c r="H2157" s="201" t="s">
        <v>236</v>
      </c>
      <c r="I2157" s="202" t="s">
        <v>236</v>
      </c>
      <c r="J2157" s="202" t="s">
        <v>236</v>
      </c>
      <c r="K2157" s="203"/>
      <c r="L2157" s="203"/>
      <c r="M2157" s="203"/>
      <c r="N2157" s="203"/>
      <c r="O2157" s="203"/>
      <c r="P2157" s="204"/>
      <c r="Q2157" s="205"/>
      <c r="R2157" s="198" t="s">
        <v>236</v>
      </c>
      <c r="S2157" s="206" t="str">
        <f t="shared" ca="1" si="102"/>
        <v/>
      </c>
      <c r="T2157" s="206" t="str">
        <f ca="1">IF(B2157="","",IF(ISERROR(MATCH($J2157,[3]SorP!$B$1:$B$6230,0)),"",INDIRECT("'SorP'!$A$"&amp;MATCH($J2157,[3]SorP!$B$1:$B$6230,0))))</f>
        <v/>
      </c>
      <c r="U2157" s="207"/>
      <c r="V2157" s="208" t="e">
        <f>IF(C2157="",NA(),IF(OR(C2157="Smelter not listed",C2157="Smelter not yet identified"),MATCH($B2157&amp;$D2157,'[3]Smelter Look-up'!$J:$J,0),MATCH($B2157&amp;$C2157,'[3]Smelter Look-up'!$J:$J,0)))</f>
        <v>#N/A</v>
      </c>
      <c r="X2157" s="83">
        <f t="shared" si="100"/>
        <v>0</v>
      </c>
      <c r="AB2157" s="84" t="str">
        <f t="shared" si="101"/>
        <v/>
      </c>
    </row>
    <row r="2158" spans="1:28" s="83" customFormat="1" ht="20.25" customHeight="1">
      <c r="A2158" s="206"/>
      <c r="B2158" s="198" t="s">
        <v>236</v>
      </c>
      <c r="C2158" s="199" t="s">
        <v>236</v>
      </c>
      <c r="D2158" s="200"/>
      <c r="E2158" s="198" t="s">
        <v>236</v>
      </c>
      <c r="F2158" s="198" t="s">
        <v>236</v>
      </c>
      <c r="G2158" s="198" t="s">
        <v>236</v>
      </c>
      <c r="H2158" s="201" t="s">
        <v>236</v>
      </c>
      <c r="I2158" s="202" t="s">
        <v>236</v>
      </c>
      <c r="J2158" s="202" t="s">
        <v>236</v>
      </c>
      <c r="K2158" s="203"/>
      <c r="L2158" s="203"/>
      <c r="M2158" s="203"/>
      <c r="N2158" s="203"/>
      <c r="O2158" s="203"/>
      <c r="P2158" s="204"/>
      <c r="Q2158" s="205"/>
      <c r="R2158" s="198" t="s">
        <v>236</v>
      </c>
      <c r="S2158" s="206" t="str">
        <f t="shared" ca="1" si="102"/>
        <v/>
      </c>
      <c r="T2158" s="206" t="str">
        <f ca="1">IF(B2158="","",IF(ISERROR(MATCH($J2158,[3]SorP!$B$1:$B$6230,0)),"",INDIRECT("'SorP'!$A$"&amp;MATCH($J2158,[3]SorP!$B$1:$B$6230,0))))</f>
        <v/>
      </c>
      <c r="U2158" s="207"/>
      <c r="V2158" s="208" t="e">
        <f>IF(C2158="",NA(),IF(OR(C2158="Smelter not listed",C2158="Smelter not yet identified"),MATCH($B2158&amp;$D2158,'[3]Smelter Look-up'!$J:$J,0),MATCH($B2158&amp;$C2158,'[3]Smelter Look-up'!$J:$J,0)))</f>
        <v>#N/A</v>
      </c>
      <c r="X2158" s="83">
        <f t="shared" si="100"/>
        <v>0</v>
      </c>
      <c r="AB2158" s="84" t="str">
        <f t="shared" si="101"/>
        <v/>
      </c>
    </row>
    <row r="2159" spans="1:28" s="83" customFormat="1" ht="20.25" customHeight="1">
      <c r="A2159" s="206"/>
      <c r="B2159" s="198" t="s">
        <v>236</v>
      </c>
      <c r="C2159" s="199" t="s">
        <v>236</v>
      </c>
      <c r="D2159" s="200"/>
      <c r="E2159" s="198" t="s">
        <v>236</v>
      </c>
      <c r="F2159" s="198" t="s">
        <v>236</v>
      </c>
      <c r="G2159" s="198" t="s">
        <v>236</v>
      </c>
      <c r="H2159" s="201" t="s">
        <v>236</v>
      </c>
      <c r="I2159" s="202" t="s">
        <v>236</v>
      </c>
      <c r="J2159" s="202" t="s">
        <v>236</v>
      </c>
      <c r="K2159" s="203"/>
      <c r="L2159" s="203"/>
      <c r="M2159" s="203"/>
      <c r="N2159" s="203"/>
      <c r="O2159" s="203"/>
      <c r="P2159" s="204"/>
      <c r="Q2159" s="205"/>
      <c r="R2159" s="198" t="s">
        <v>236</v>
      </c>
      <c r="S2159" s="206" t="str">
        <f t="shared" ca="1" si="102"/>
        <v/>
      </c>
      <c r="T2159" s="206" t="str">
        <f ca="1">IF(B2159="","",IF(ISERROR(MATCH($J2159,[3]SorP!$B$1:$B$6230,0)),"",INDIRECT("'SorP'!$A$"&amp;MATCH($J2159,[3]SorP!$B$1:$B$6230,0))))</f>
        <v/>
      </c>
      <c r="U2159" s="207"/>
      <c r="V2159" s="208" t="e">
        <f>IF(C2159="",NA(),IF(OR(C2159="Smelter not listed",C2159="Smelter not yet identified"),MATCH($B2159&amp;$D2159,'[3]Smelter Look-up'!$J:$J,0),MATCH($B2159&amp;$C2159,'[3]Smelter Look-up'!$J:$J,0)))</f>
        <v>#N/A</v>
      </c>
      <c r="X2159" s="83">
        <f t="shared" si="100"/>
        <v>0</v>
      </c>
      <c r="AB2159" s="84" t="str">
        <f t="shared" si="101"/>
        <v/>
      </c>
    </row>
    <row r="2160" spans="1:28" s="83" customFormat="1" ht="20.25" customHeight="1">
      <c r="A2160" s="206"/>
      <c r="B2160" s="198" t="s">
        <v>236</v>
      </c>
      <c r="C2160" s="199" t="s">
        <v>236</v>
      </c>
      <c r="D2160" s="200"/>
      <c r="E2160" s="198" t="s">
        <v>236</v>
      </c>
      <c r="F2160" s="198" t="s">
        <v>236</v>
      </c>
      <c r="G2160" s="198" t="s">
        <v>236</v>
      </c>
      <c r="H2160" s="201" t="s">
        <v>236</v>
      </c>
      <c r="I2160" s="202" t="s">
        <v>236</v>
      </c>
      <c r="J2160" s="202" t="s">
        <v>236</v>
      </c>
      <c r="K2160" s="203"/>
      <c r="L2160" s="203"/>
      <c r="M2160" s="203"/>
      <c r="N2160" s="203"/>
      <c r="O2160" s="203"/>
      <c r="P2160" s="204"/>
      <c r="Q2160" s="205"/>
      <c r="R2160" s="198" t="s">
        <v>236</v>
      </c>
      <c r="S2160" s="206" t="str">
        <f t="shared" ca="1" si="102"/>
        <v/>
      </c>
      <c r="T2160" s="206" t="str">
        <f ca="1">IF(B2160="","",IF(ISERROR(MATCH($J2160,[3]SorP!$B$1:$B$6230,0)),"",INDIRECT("'SorP'!$A$"&amp;MATCH($J2160,[3]SorP!$B$1:$B$6230,0))))</f>
        <v/>
      </c>
      <c r="U2160" s="207"/>
      <c r="V2160" s="208" t="e">
        <f>IF(C2160="",NA(),IF(OR(C2160="Smelter not listed",C2160="Smelter not yet identified"),MATCH($B2160&amp;$D2160,'[3]Smelter Look-up'!$J:$J,0),MATCH($B2160&amp;$C2160,'[3]Smelter Look-up'!$J:$J,0)))</f>
        <v>#N/A</v>
      </c>
      <c r="X2160" s="83">
        <f t="shared" si="100"/>
        <v>0</v>
      </c>
      <c r="AB2160" s="84" t="str">
        <f t="shared" si="101"/>
        <v/>
      </c>
    </row>
    <row r="2161" spans="1:28" s="83" customFormat="1" ht="20.25" customHeight="1">
      <c r="A2161" s="206"/>
      <c r="B2161" s="198" t="s">
        <v>236</v>
      </c>
      <c r="C2161" s="199" t="s">
        <v>236</v>
      </c>
      <c r="D2161" s="200"/>
      <c r="E2161" s="198" t="s">
        <v>236</v>
      </c>
      <c r="F2161" s="198" t="s">
        <v>236</v>
      </c>
      <c r="G2161" s="198" t="s">
        <v>236</v>
      </c>
      <c r="H2161" s="201" t="s">
        <v>236</v>
      </c>
      <c r="I2161" s="202" t="s">
        <v>236</v>
      </c>
      <c r="J2161" s="202" t="s">
        <v>236</v>
      </c>
      <c r="K2161" s="203"/>
      <c r="L2161" s="203"/>
      <c r="M2161" s="203"/>
      <c r="N2161" s="203"/>
      <c r="O2161" s="203"/>
      <c r="P2161" s="204"/>
      <c r="Q2161" s="205"/>
      <c r="R2161" s="198" t="s">
        <v>236</v>
      </c>
      <c r="S2161" s="206" t="str">
        <f t="shared" ca="1" si="102"/>
        <v/>
      </c>
      <c r="T2161" s="206" t="str">
        <f ca="1">IF(B2161="","",IF(ISERROR(MATCH($J2161,[3]SorP!$B$1:$B$6230,0)),"",INDIRECT("'SorP'!$A$"&amp;MATCH($J2161,[3]SorP!$B$1:$B$6230,0))))</f>
        <v/>
      </c>
      <c r="U2161" s="207"/>
      <c r="V2161" s="208" t="e">
        <f>IF(C2161="",NA(),IF(OR(C2161="Smelter not listed",C2161="Smelter not yet identified"),MATCH($B2161&amp;$D2161,'[3]Smelter Look-up'!$J:$J,0),MATCH($B2161&amp;$C2161,'[3]Smelter Look-up'!$J:$J,0)))</f>
        <v>#N/A</v>
      </c>
      <c r="X2161" s="83">
        <f t="shared" si="100"/>
        <v>0</v>
      </c>
      <c r="AB2161" s="84" t="str">
        <f t="shared" si="101"/>
        <v/>
      </c>
    </row>
    <row r="2162" spans="1:28" s="83" customFormat="1" ht="20.25" customHeight="1">
      <c r="A2162" s="206"/>
      <c r="B2162" s="198" t="s">
        <v>236</v>
      </c>
      <c r="C2162" s="199" t="s">
        <v>236</v>
      </c>
      <c r="D2162" s="200"/>
      <c r="E2162" s="198" t="s">
        <v>236</v>
      </c>
      <c r="F2162" s="198" t="s">
        <v>236</v>
      </c>
      <c r="G2162" s="198" t="s">
        <v>236</v>
      </c>
      <c r="H2162" s="201" t="s">
        <v>236</v>
      </c>
      <c r="I2162" s="202" t="s">
        <v>236</v>
      </c>
      <c r="J2162" s="202" t="s">
        <v>236</v>
      </c>
      <c r="K2162" s="203"/>
      <c r="L2162" s="203"/>
      <c r="M2162" s="203"/>
      <c r="N2162" s="203"/>
      <c r="O2162" s="203"/>
      <c r="P2162" s="204"/>
      <c r="Q2162" s="205"/>
      <c r="R2162" s="198" t="s">
        <v>236</v>
      </c>
      <c r="S2162" s="206" t="str">
        <f t="shared" ca="1" si="102"/>
        <v/>
      </c>
      <c r="T2162" s="206" t="str">
        <f ca="1">IF(B2162="","",IF(ISERROR(MATCH($J2162,[3]SorP!$B$1:$B$6230,0)),"",INDIRECT("'SorP'!$A$"&amp;MATCH($J2162,[3]SorP!$B$1:$B$6230,0))))</f>
        <v/>
      </c>
      <c r="U2162" s="207"/>
      <c r="V2162" s="208" t="e">
        <f>IF(C2162="",NA(),IF(OR(C2162="Smelter not listed",C2162="Smelter not yet identified"),MATCH($B2162&amp;$D2162,'[3]Smelter Look-up'!$J:$J,0),MATCH($B2162&amp;$C2162,'[3]Smelter Look-up'!$J:$J,0)))</f>
        <v>#N/A</v>
      </c>
      <c r="X2162" s="83">
        <f t="shared" si="100"/>
        <v>0</v>
      </c>
      <c r="AB2162" s="84" t="str">
        <f t="shared" si="101"/>
        <v/>
      </c>
    </row>
    <row r="2163" spans="1:28" s="83" customFormat="1" ht="20.25" customHeight="1">
      <c r="A2163" s="206"/>
      <c r="B2163" s="198" t="s">
        <v>236</v>
      </c>
      <c r="C2163" s="199" t="s">
        <v>236</v>
      </c>
      <c r="D2163" s="200"/>
      <c r="E2163" s="198" t="s">
        <v>236</v>
      </c>
      <c r="F2163" s="198" t="s">
        <v>236</v>
      </c>
      <c r="G2163" s="198" t="s">
        <v>236</v>
      </c>
      <c r="H2163" s="201" t="s">
        <v>236</v>
      </c>
      <c r="I2163" s="202" t="s">
        <v>236</v>
      </c>
      <c r="J2163" s="202" t="s">
        <v>236</v>
      </c>
      <c r="K2163" s="203"/>
      <c r="L2163" s="203"/>
      <c r="M2163" s="203"/>
      <c r="N2163" s="203"/>
      <c r="O2163" s="203"/>
      <c r="P2163" s="204"/>
      <c r="Q2163" s="205"/>
      <c r="R2163" s="198" t="s">
        <v>236</v>
      </c>
      <c r="S2163" s="206" t="str">
        <f t="shared" ca="1" si="102"/>
        <v/>
      </c>
      <c r="T2163" s="206" t="str">
        <f ca="1">IF(B2163="","",IF(ISERROR(MATCH($J2163,[3]SorP!$B$1:$B$6230,0)),"",INDIRECT("'SorP'!$A$"&amp;MATCH($J2163,[3]SorP!$B$1:$B$6230,0))))</f>
        <v/>
      </c>
      <c r="U2163" s="207"/>
      <c r="V2163" s="208" t="e">
        <f>IF(C2163="",NA(),IF(OR(C2163="Smelter not listed",C2163="Smelter not yet identified"),MATCH($B2163&amp;$D2163,'[3]Smelter Look-up'!$J:$J,0),MATCH($B2163&amp;$C2163,'[3]Smelter Look-up'!$J:$J,0)))</f>
        <v>#N/A</v>
      </c>
      <c r="X2163" s="83">
        <f t="shared" si="100"/>
        <v>0</v>
      </c>
      <c r="AB2163" s="84" t="str">
        <f t="shared" si="101"/>
        <v/>
      </c>
    </row>
    <row r="2164" spans="1:28" s="83" customFormat="1" ht="20.25" customHeight="1">
      <c r="A2164" s="206"/>
      <c r="B2164" s="198" t="s">
        <v>236</v>
      </c>
      <c r="C2164" s="199" t="s">
        <v>236</v>
      </c>
      <c r="D2164" s="200"/>
      <c r="E2164" s="198" t="s">
        <v>236</v>
      </c>
      <c r="F2164" s="198" t="s">
        <v>236</v>
      </c>
      <c r="G2164" s="198" t="s">
        <v>236</v>
      </c>
      <c r="H2164" s="201" t="s">
        <v>236</v>
      </c>
      <c r="I2164" s="202" t="s">
        <v>236</v>
      </c>
      <c r="J2164" s="202" t="s">
        <v>236</v>
      </c>
      <c r="K2164" s="203"/>
      <c r="L2164" s="203"/>
      <c r="M2164" s="203"/>
      <c r="N2164" s="203"/>
      <c r="O2164" s="203"/>
      <c r="P2164" s="204"/>
      <c r="Q2164" s="205"/>
      <c r="R2164" s="198" t="s">
        <v>236</v>
      </c>
      <c r="S2164" s="206" t="str">
        <f t="shared" ca="1" si="102"/>
        <v/>
      </c>
      <c r="T2164" s="206" t="str">
        <f ca="1">IF(B2164="","",IF(ISERROR(MATCH($J2164,[3]SorP!$B$1:$B$6230,0)),"",INDIRECT("'SorP'!$A$"&amp;MATCH($J2164,[3]SorP!$B$1:$B$6230,0))))</f>
        <v/>
      </c>
      <c r="U2164" s="207"/>
      <c r="V2164" s="208" t="e">
        <f>IF(C2164="",NA(),IF(OR(C2164="Smelter not listed",C2164="Smelter not yet identified"),MATCH($B2164&amp;$D2164,'[3]Smelter Look-up'!$J:$J,0),MATCH($B2164&amp;$C2164,'[3]Smelter Look-up'!$J:$J,0)))</f>
        <v>#N/A</v>
      </c>
      <c r="X2164" s="83">
        <f t="shared" si="100"/>
        <v>0</v>
      </c>
      <c r="AB2164" s="84" t="str">
        <f t="shared" si="101"/>
        <v/>
      </c>
    </row>
    <row r="2165" spans="1:28" s="83" customFormat="1" ht="20.25" customHeight="1">
      <c r="A2165" s="206"/>
      <c r="B2165" s="198" t="s">
        <v>236</v>
      </c>
      <c r="C2165" s="199" t="s">
        <v>236</v>
      </c>
      <c r="D2165" s="200"/>
      <c r="E2165" s="198" t="s">
        <v>236</v>
      </c>
      <c r="F2165" s="198" t="s">
        <v>236</v>
      </c>
      <c r="G2165" s="198" t="s">
        <v>236</v>
      </c>
      <c r="H2165" s="201" t="s">
        <v>236</v>
      </c>
      <c r="I2165" s="202" t="s">
        <v>236</v>
      </c>
      <c r="J2165" s="202" t="s">
        <v>236</v>
      </c>
      <c r="K2165" s="203"/>
      <c r="L2165" s="203"/>
      <c r="M2165" s="203"/>
      <c r="N2165" s="203"/>
      <c r="O2165" s="203"/>
      <c r="P2165" s="204"/>
      <c r="Q2165" s="205"/>
      <c r="R2165" s="198" t="s">
        <v>236</v>
      </c>
      <c r="S2165" s="206" t="str">
        <f t="shared" ca="1" si="102"/>
        <v/>
      </c>
      <c r="T2165" s="206" t="str">
        <f ca="1">IF(B2165="","",IF(ISERROR(MATCH($J2165,[3]SorP!$B$1:$B$6230,0)),"",INDIRECT("'SorP'!$A$"&amp;MATCH($J2165,[3]SorP!$B$1:$B$6230,0))))</f>
        <v/>
      </c>
      <c r="U2165" s="207"/>
      <c r="V2165" s="208" t="e">
        <f>IF(C2165="",NA(),IF(OR(C2165="Smelter not listed",C2165="Smelter not yet identified"),MATCH($B2165&amp;$D2165,'[3]Smelter Look-up'!$J:$J,0),MATCH($B2165&amp;$C2165,'[3]Smelter Look-up'!$J:$J,0)))</f>
        <v>#N/A</v>
      </c>
      <c r="X2165" s="83">
        <f t="shared" si="100"/>
        <v>0</v>
      </c>
      <c r="AB2165" s="84" t="str">
        <f t="shared" si="101"/>
        <v/>
      </c>
    </row>
    <row r="2166" spans="1:28" s="83" customFormat="1" ht="20.25" customHeight="1">
      <c r="A2166" s="206"/>
      <c r="B2166" s="198" t="s">
        <v>236</v>
      </c>
      <c r="C2166" s="199" t="s">
        <v>236</v>
      </c>
      <c r="D2166" s="200"/>
      <c r="E2166" s="198" t="s">
        <v>236</v>
      </c>
      <c r="F2166" s="198" t="s">
        <v>236</v>
      </c>
      <c r="G2166" s="198" t="s">
        <v>236</v>
      </c>
      <c r="H2166" s="201" t="s">
        <v>236</v>
      </c>
      <c r="I2166" s="202" t="s">
        <v>236</v>
      </c>
      <c r="J2166" s="202" t="s">
        <v>236</v>
      </c>
      <c r="K2166" s="203"/>
      <c r="L2166" s="203"/>
      <c r="M2166" s="203"/>
      <c r="N2166" s="203"/>
      <c r="O2166" s="203"/>
      <c r="P2166" s="204"/>
      <c r="Q2166" s="205"/>
      <c r="R2166" s="198" t="s">
        <v>236</v>
      </c>
      <c r="S2166" s="206" t="str">
        <f t="shared" ca="1" si="102"/>
        <v/>
      </c>
      <c r="T2166" s="206" t="str">
        <f ca="1">IF(B2166="","",IF(ISERROR(MATCH($J2166,[3]SorP!$B$1:$B$6230,0)),"",INDIRECT("'SorP'!$A$"&amp;MATCH($J2166,[3]SorP!$B$1:$B$6230,0))))</f>
        <v/>
      </c>
      <c r="U2166" s="207"/>
      <c r="V2166" s="208" t="e">
        <f>IF(C2166="",NA(),IF(OR(C2166="Smelter not listed",C2166="Smelter not yet identified"),MATCH($B2166&amp;$D2166,'[3]Smelter Look-up'!$J:$J,0),MATCH($B2166&amp;$C2166,'[3]Smelter Look-up'!$J:$J,0)))</f>
        <v>#N/A</v>
      </c>
      <c r="X2166" s="83">
        <f t="shared" si="100"/>
        <v>0</v>
      </c>
      <c r="AB2166" s="84" t="str">
        <f t="shared" si="101"/>
        <v/>
      </c>
    </row>
    <row r="2167" spans="1:28" s="83" customFormat="1" ht="20.25" customHeight="1">
      <c r="A2167" s="206"/>
      <c r="B2167" s="198" t="s">
        <v>236</v>
      </c>
      <c r="C2167" s="199" t="s">
        <v>236</v>
      </c>
      <c r="D2167" s="200"/>
      <c r="E2167" s="198" t="s">
        <v>236</v>
      </c>
      <c r="F2167" s="198" t="s">
        <v>236</v>
      </c>
      <c r="G2167" s="198" t="s">
        <v>236</v>
      </c>
      <c r="H2167" s="201" t="s">
        <v>236</v>
      </c>
      <c r="I2167" s="202" t="s">
        <v>236</v>
      </c>
      <c r="J2167" s="202" t="s">
        <v>236</v>
      </c>
      <c r="K2167" s="203"/>
      <c r="L2167" s="203"/>
      <c r="M2167" s="203"/>
      <c r="N2167" s="203"/>
      <c r="O2167" s="203"/>
      <c r="P2167" s="204"/>
      <c r="Q2167" s="205"/>
      <c r="R2167" s="198" t="s">
        <v>236</v>
      </c>
      <c r="S2167" s="206" t="str">
        <f t="shared" ca="1" si="102"/>
        <v/>
      </c>
      <c r="T2167" s="206" t="str">
        <f ca="1">IF(B2167="","",IF(ISERROR(MATCH($J2167,[3]SorP!$B$1:$B$6230,0)),"",INDIRECT("'SorP'!$A$"&amp;MATCH($J2167,[3]SorP!$B$1:$B$6230,0))))</f>
        <v/>
      </c>
      <c r="U2167" s="207"/>
      <c r="V2167" s="208" t="e">
        <f>IF(C2167="",NA(),IF(OR(C2167="Smelter not listed",C2167="Smelter not yet identified"),MATCH($B2167&amp;$D2167,'[3]Smelter Look-up'!$J:$J,0),MATCH($B2167&amp;$C2167,'[3]Smelter Look-up'!$J:$J,0)))</f>
        <v>#N/A</v>
      </c>
      <c r="X2167" s="83">
        <f t="shared" si="100"/>
        <v>0</v>
      </c>
      <c r="AB2167" s="84" t="str">
        <f t="shared" si="101"/>
        <v/>
      </c>
    </row>
    <row r="2168" spans="1:28" s="83" customFormat="1" ht="20.25" customHeight="1">
      <c r="A2168" s="206"/>
      <c r="B2168" s="198" t="s">
        <v>236</v>
      </c>
      <c r="C2168" s="199" t="s">
        <v>236</v>
      </c>
      <c r="D2168" s="200"/>
      <c r="E2168" s="198" t="s">
        <v>236</v>
      </c>
      <c r="F2168" s="198" t="s">
        <v>236</v>
      </c>
      <c r="G2168" s="198" t="s">
        <v>236</v>
      </c>
      <c r="H2168" s="201" t="s">
        <v>236</v>
      </c>
      <c r="I2168" s="202" t="s">
        <v>236</v>
      </c>
      <c r="J2168" s="202" t="s">
        <v>236</v>
      </c>
      <c r="K2168" s="203"/>
      <c r="L2168" s="203"/>
      <c r="M2168" s="203"/>
      <c r="N2168" s="203"/>
      <c r="O2168" s="203"/>
      <c r="P2168" s="204"/>
      <c r="Q2168" s="205"/>
      <c r="R2168" s="198" t="s">
        <v>236</v>
      </c>
      <c r="S2168" s="206" t="str">
        <f t="shared" ca="1" si="102"/>
        <v/>
      </c>
      <c r="T2168" s="206" t="str">
        <f ca="1">IF(B2168="","",IF(ISERROR(MATCH($J2168,[3]SorP!$B$1:$B$6230,0)),"",INDIRECT("'SorP'!$A$"&amp;MATCH($J2168,[3]SorP!$B$1:$B$6230,0))))</f>
        <v/>
      </c>
      <c r="U2168" s="207"/>
      <c r="V2168" s="208" t="e">
        <f>IF(C2168="",NA(),IF(OR(C2168="Smelter not listed",C2168="Smelter not yet identified"),MATCH($B2168&amp;$D2168,'[3]Smelter Look-up'!$J:$J,0),MATCH($B2168&amp;$C2168,'[3]Smelter Look-up'!$J:$J,0)))</f>
        <v>#N/A</v>
      </c>
      <c r="X2168" s="83">
        <f t="shared" si="100"/>
        <v>0</v>
      </c>
      <c r="AB2168" s="84" t="str">
        <f t="shared" si="101"/>
        <v/>
      </c>
    </row>
    <row r="2169" spans="1:28" s="83" customFormat="1" ht="20.25" customHeight="1">
      <c r="A2169" s="206"/>
      <c r="B2169" s="198" t="s">
        <v>236</v>
      </c>
      <c r="C2169" s="199" t="s">
        <v>236</v>
      </c>
      <c r="D2169" s="200"/>
      <c r="E2169" s="198" t="s">
        <v>236</v>
      </c>
      <c r="F2169" s="198" t="s">
        <v>236</v>
      </c>
      <c r="G2169" s="198" t="s">
        <v>236</v>
      </c>
      <c r="H2169" s="201" t="s">
        <v>236</v>
      </c>
      <c r="I2169" s="202" t="s">
        <v>236</v>
      </c>
      <c r="J2169" s="202" t="s">
        <v>236</v>
      </c>
      <c r="K2169" s="203"/>
      <c r="L2169" s="203"/>
      <c r="M2169" s="203"/>
      <c r="N2169" s="203"/>
      <c r="O2169" s="203"/>
      <c r="P2169" s="204"/>
      <c r="Q2169" s="205"/>
      <c r="R2169" s="198" t="s">
        <v>236</v>
      </c>
      <c r="S2169" s="206" t="str">
        <f t="shared" ca="1" si="102"/>
        <v/>
      </c>
      <c r="T2169" s="206" t="str">
        <f ca="1">IF(B2169="","",IF(ISERROR(MATCH($J2169,[3]SorP!$B$1:$B$6230,0)),"",INDIRECT("'SorP'!$A$"&amp;MATCH($J2169,[3]SorP!$B$1:$B$6230,0))))</f>
        <v/>
      </c>
      <c r="U2169" s="207"/>
      <c r="V2169" s="208" t="e">
        <f>IF(C2169="",NA(),IF(OR(C2169="Smelter not listed",C2169="Smelter not yet identified"),MATCH($B2169&amp;$D2169,'[3]Smelter Look-up'!$J:$J,0),MATCH($B2169&amp;$C2169,'[3]Smelter Look-up'!$J:$J,0)))</f>
        <v>#N/A</v>
      </c>
      <c r="X2169" s="83">
        <f t="shared" si="100"/>
        <v>0</v>
      </c>
      <c r="AB2169" s="84" t="str">
        <f t="shared" si="101"/>
        <v/>
      </c>
    </row>
    <row r="2170" spans="1:28" s="83" customFormat="1" ht="20.25" customHeight="1">
      <c r="A2170" s="206"/>
      <c r="B2170" s="198" t="s">
        <v>236</v>
      </c>
      <c r="C2170" s="199" t="s">
        <v>236</v>
      </c>
      <c r="D2170" s="200"/>
      <c r="E2170" s="198" t="s">
        <v>236</v>
      </c>
      <c r="F2170" s="198" t="s">
        <v>236</v>
      </c>
      <c r="G2170" s="198" t="s">
        <v>236</v>
      </c>
      <c r="H2170" s="201" t="s">
        <v>236</v>
      </c>
      <c r="I2170" s="202" t="s">
        <v>236</v>
      </c>
      <c r="J2170" s="202" t="s">
        <v>236</v>
      </c>
      <c r="K2170" s="203"/>
      <c r="L2170" s="203"/>
      <c r="M2170" s="203"/>
      <c r="N2170" s="203"/>
      <c r="O2170" s="203"/>
      <c r="P2170" s="204"/>
      <c r="Q2170" s="205"/>
      <c r="R2170" s="198" t="s">
        <v>236</v>
      </c>
      <c r="S2170" s="206" t="str">
        <f t="shared" ca="1" si="102"/>
        <v/>
      </c>
      <c r="T2170" s="206" t="str">
        <f ca="1">IF(B2170="","",IF(ISERROR(MATCH($J2170,[3]SorP!$B$1:$B$6230,0)),"",INDIRECT("'SorP'!$A$"&amp;MATCH($J2170,[3]SorP!$B$1:$B$6230,0))))</f>
        <v/>
      </c>
      <c r="U2170" s="207"/>
      <c r="V2170" s="208" t="e">
        <f>IF(C2170="",NA(),IF(OR(C2170="Smelter not listed",C2170="Smelter not yet identified"),MATCH($B2170&amp;$D2170,'[3]Smelter Look-up'!$J:$J,0),MATCH($B2170&amp;$C2170,'[3]Smelter Look-up'!$J:$J,0)))</f>
        <v>#N/A</v>
      </c>
      <c r="X2170" s="83">
        <f t="shared" si="100"/>
        <v>0</v>
      </c>
      <c r="AB2170" s="84" t="str">
        <f t="shared" si="101"/>
        <v/>
      </c>
    </row>
    <row r="2171" spans="1:28" s="83" customFormat="1" ht="20.25" customHeight="1">
      <c r="A2171" s="206"/>
      <c r="B2171" s="198" t="s">
        <v>236</v>
      </c>
      <c r="C2171" s="199" t="s">
        <v>236</v>
      </c>
      <c r="D2171" s="200"/>
      <c r="E2171" s="198" t="s">
        <v>236</v>
      </c>
      <c r="F2171" s="198" t="s">
        <v>236</v>
      </c>
      <c r="G2171" s="198" t="s">
        <v>236</v>
      </c>
      <c r="H2171" s="201" t="s">
        <v>236</v>
      </c>
      <c r="I2171" s="202" t="s">
        <v>236</v>
      </c>
      <c r="J2171" s="202" t="s">
        <v>236</v>
      </c>
      <c r="K2171" s="203"/>
      <c r="L2171" s="203"/>
      <c r="M2171" s="203"/>
      <c r="N2171" s="203"/>
      <c r="O2171" s="203"/>
      <c r="P2171" s="204"/>
      <c r="Q2171" s="205"/>
      <c r="R2171" s="198" t="s">
        <v>236</v>
      </c>
      <c r="S2171" s="206" t="str">
        <f t="shared" ca="1" si="102"/>
        <v/>
      </c>
      <c r="T2171" s="206" t="str">
        <f ca="1">IF(B2171="","",IF(ISERROR(MATCH($J2171,[3]SorP!$B$1:$B$6230,0)),"",INDIRECT("'SorP'!$A$"&amp;MATCH($J2171,[3]SorP!$B$1:$B$6230,0))))</f>
        <v/>
      </c>
      <c r="U2171" s="207"/>
      <c r="V2171" s="208" t="e">
        <f>IF(C2171="",NA(),IF(OR(C2171="Smelter not listed",C2171="Smelter not yet identified"),MATCH($B2171&amp;$D2171,'[3]Smelter Look-up'!$J:$J,0),MATCH($B2171&amp;$C2171,'[3]Smelter Look-up'!$J:$J,0)))</f>
        <v>#N/A</v>
      </c>
      <c r="X2171" s="83">
        <f t="shared" si="100"/>
        <v>0</v>
      </c>
      <c r="AB2171" s="84" t="str">
        <f t="shared" si="101"/>
        <v/>
      </c>
    </row>
    <row r="2172" spans="1:28" s="83" customFormat="1" ht="20.25" customHeight="1">
      <c r="A2172" s="206"/>
      <c r="B2172" s="198" t="s">
        <v>236</v>
      </c>
      <c r="C2172" s="199" t="s">
        <v>236</v>
      </c>
      <c r="D2172" s="200"/>
      <c r="E2172" s="198" t="s">
        <v>236</v>
      </c>
      <c r="F2172" s="198" t="s">
        <v>236</v>
      </c>
      <c r="G2172" s="198" t="s">
        <v>236</v>
      </c>
      <c r="H2172" s="201" t="s">
        <v>236</v>
      </c>
      <c r="I2172" s="202" t="s">
        <v>236</v>
      </c>
      <c r="J2172" s="202" t="s">
        <v>236</v>
      </c>
      <c r="K2172" s="203"/>
      <c r="L2172" s="203"/>
      <c r="M2172" s="203"/>
      <c r="N2172" s="203"/>
      <c r="O2172" s="203"/>
      <c r="P2172" s="204"/>
      <c r="Q2172" s="205"/>
      <c r="R2172" s="198" t="s">
        <v>236</v>
      </c>
      <c r="S2172" s="206" t="str">
        <f t="shared" ca="1" si="102"/>
        <v/>
      </c>
      <c r="T2172" s="206" t="str">
        <f ca="1">IF(B2172="","",IF(ISERROR(MATCH($J2172,[3]SorP!$B$1:$B$6230,0)),"",INDIRECT("'SorP'!$A$"&amp;MATCH($J2172,[3]SorP!$B$1:$B$6230,0))))</f>
        <v/>
      </c>
      <c r="U2172" s="207"/>
      <c r="V2172" s="208" t="e">
        <f>IF(C2172="",NA(),IF(OR(C2172="Smelter not listed",C2172="Smelter not yet identified"),MATCH($B2172&amp;$D2172,'[3]Smelter Look-up'!$J:$J,0),MATCH($B2172&amp;$C2172,'[3]Smelter Look-up'!$J:$J,0)))</f>
        <v>#N/A</v>
      </c>
      <c r="X2172" s="83">
        <f t="shared" si="100"/>
        <v>0</v>
      </c>
      <c r="AB2172" s="84" t="str">
        <f t="shared" si="101"/>
        <v/>
      </c>
    </row>
    <row r="2173" spans="1:28" s="83" customFormat="1" ht="20.25" customHeight="1">
      <c r="A2173" s="206"/>
      <c r="B2173" s="198" t="s">
        <v>236</v>
      </c>
      <c r="C2173" s="199" t="s">
        <v>236</v>
      </c>
      <c r="D2173" s="200"/>
      <c r="E2173" s="198" t="s">
        <v>236</v>
      </c>
      <c r="F2173" s="198" t="s">
        <v>236</v>
      </c>
      <c r="G2173" s="198" t="s">
        <v>236</v>
      </c>
      <c r="H2173" s="201" t="s">
        <v>236</v>
      </c>
      <c r="I2173" s="202" t="s">
        <v>236</v>
      </c>
      <c r="J2173" s="202" t="s">
        <v>236</v>
      </c>
      <c r="K2173" s="203"/>
      <c r="L2173" s="203"/>
      <c r="M2173" s="203"/>
      <c r="N2173" s="203"/>
      <c r="O2173" s="203"/>
      <c r="P2173" s="204"/>
      <c r="Q2173" s="205"/>
      <c r="R2173" s="198" t="s">
        <v>236</v>
      </c>
      <c r="S2173" s="206" t="str">
        <f t="shared" ca="1" si="102"/>
        <v/>
      </c>
      <c r="T2173" s="206" t="str">
        <f ca="1">IF(B2173="","",IF(ISERROR(MATCH($J2173,[3]SorP!$B$1:$B$6230,0)),"",INDIRECT("'SorP'!$A$"&amp;MATCH($J2173,[3]SorP!$B$1:$B$6230,0))))</f>
        <v/>
      </c>
      <c r="U2173" s="207"/>
      <c r="V2173" s="208" t="e">
        <f>IF(C2173="",NA(),IF(OR(C2173="Smelter not listed",C2173="Smelter not yet identified"),MATCH($B2173&amp;$D2173,'[3]Smelter Look-up'!$J:$J,0),MATCH($B2173&amp;$C2173,'[3]Smelter Look-up'!$J:$J,0)))</f>
        <v>#N/A</v>
      </c>
      <c r="X2173" s="83">
        <f t="shared" si="100"/>
        <v>0</v>
      </c>
      <c r="AB2173" s="84" t="str">
        <f t="shared" si="101"/>
        <v/>
      </c>
    </row>
    <row r="2174" spans="1:28" s="83" customFormat="1" ht="20.25" customHeight="1">
      <c r="A2174" s="206"/>
      <c r="B2174" s="198" t="s">
        <v>236</v>
      </c>
      <c r="C2174" s="199" t="s">
        <v>236</v>
      </c>
      <c r="D2174" s="200"/>
      <c r="E2174" s="198" t="s">
        <v>236</v>
      </c>
      <c r="F2174" s="198" t="s">
        <v>236</v>
      </c>
      <c r="G2174" s="198" t="s">
        <v>236</v>
      </c>
      <c r="H2174" s="201" t="s">
        <v>236</v>
      </c>
      <c r="I2174" s="202" t="s">
        <v>236</v>
      </c>
      <c r="J2174" s="202" t="s">
        <v>236</v>
      </c>
      <c r="K2174" s="203"/>
      <c r="L2174" s="203"/>
      <c r="M2174" s="203"/>
      <c r="N2174" s="203"/>
      <c r="O2174" s="203"/>
      <c r="P2174" s="204"/>
      <c r="Q2174" s="205"/>
      <c r="R2174" s="198" t="s">
        <v>236</v>
      </c>
      <c r="S2174" s="206" t="str">
        <f t="shared" ca="1" si="102"/>
        <v/>
      </c>
      <c r="T2174" s="206" t="str">
        <f ca="1">IF(B2174="","",IF(ISERROR(MATCH($J2174,[3]SorP!$B$1:$B$6230,0)),"",INDIRECT("'SorP'!$A$"&amp;MATCH($J2174,[3]SorP!$B$1:$B$6230,0))))</f>
        <v/>
      </c>
      <c r="U2174" s="207"/>
      <c r="V2174" s="208" t="e">
        <f>IF(C2174="",NA(),IF(OR(C2174="Smelter not listed",C2174="Smelter not yet identified"),MATCH($B2174&amp;$D2174,'[3]Smelter Look-up'!$J:$J,0),MATCH($B2174&amp;$C2174,'[3]Smelter Look-up'!$J:$J,0)))</f>
        <v>#N/A</v>
      </c>
      <c r="X2174" s="83">
        <f t="shared" si="100"/>
        <v>0</v>
      </c>
      <c r="AB2174" s="84" t="str">
        <f t="shared" si="101"/>
        <v/>
      </c>
    </row>
    <row r="2175" spans="1:28" s="83" customFormat="1" ht="20.25" customHeight="1">
      <c r="A2175" s="206"/>
      <c r="B2175" s="198" t="s">
        <v>236</v>
      </c>
      <c r="C2175" s="199" t="s">
        <v>236</v>
      </c>
      <c r="D2175" s="200"/>
      <c r="E2175" s="198" t="s">
        <v>236</v>
      </c>
      <c r="F2175" s="198" t="s">
        <v>236</v>
      </c>
      <c r="G2175" s="198" t="s">
        <v>236</v>
      </c>
      <c r="H2175" s="201" t="s">
        <v>236</v>
      </c>
      <c r="I2175" s="202" t="s">
        <v>236</v>
      </c>
      <c r="J2175" s="202" t="s">
        <v>236</v>
      </c>
      <c r="K2175" s="203"/>
      <c r="L2175" s="203"/>
      <c r="M2175" s="203"/>
      <c r="N2175" s="203"/>
      <c r="O2175" s="203"/>
      <c r="P2175" s="204"/>
      <c r="Q2175" s="205"/>
      <c r="R2175" s="198" t="s">
        <v>236</v>
      </c>
      <c r="S2175" s="206" t="str">
        <f t="shared" ca="1" si="102"/>
        <v/>
      </c>
      <c r="T2175" s="206" t="str">
        <f ca="1">IF(B2175="","",IF(ISERROR(MATCH($J2175,[3]SorP!$B$1:$B$6230,0)),"",INDIRECT("'SorP'!$A$"&amp;MATCH($J2175,[3]SorP!$B$1:$B$6230,0))))</f>
        <v/>
      </c>
      <c r="U2175" s="207"/>
      <c r="V2175" s="208" t="e">
        <f>IF(C2175="",NA(),IF(OR(C2175="Smelter not listed",C2175="Smelter not yet identified"),MATCH($B2175&amp;$D2175,'[3]Smelter Look-up'!$J:$J,0),MATCH($B2175&amp;$C2175,'[3]Smelter Look-up'!$J:$J,0)))</f>
        <v>#N/A</v>
      </c>
      <c r="X2175" s="83">
        <f t="shared" si="100"/>
        <v>0</v>
      </c>
      <c r="AB2175" s="84" t="str">
        <f t="shared" si="101"/>
        <v/>
      </c>
    </row>
    <row r="2176" spans="1:28" s="83" customFormat="1" ht="20.25" customHeight="1">
      <c r="A2176" s="206"/>
      <c r="B2176" s="198" t="s">
        <v>236</v>
      </c>
      <c r="C2176" s="199" t="s">
        <v>236</v>
      </c>
      <c r="D2176" s="200"/>
      <c r="E2176" s="198" t="s">
        <v>236</v>
      </c>
      <c r="F2176" s="198" t="s">
        <v>236</v>
      </c>
      <c r="G2176" s="198" t="s">
        <v>236</v>
      </c>
      <c r="H2176" s="201" t="s">
        <v>236</v>
      </c>
      <c r="I2176" s="202" t="s">
        <v>236</v>
      </c>
      <c r="J2176" s="202" t="s">
        <v>236</v>
      </c>
      <c r="K2176" s="203"/>
      <c r="L2176" s="203"/>
      <c r="M2176" s="203"/>
      <c r="N2176" s="203"/>
      <c r="O2176" s="203"/>
      <c r="P2176" s="204"/>
      <c r="Q2176" s="205"/>
      <c r="R2176" s="198" t="s">
        <v>236</v>
      </c>
      <c r="S2176" s="206" t="str">
        <f t="shared" ca="1" si="102"/>
        <v/>
      </c>
      <c r="T2176" s="206" t="str">
        <f ca="1">IF(B2176="","",IF(ISERROR(MATCH($J2176,[3]SorP!$B$1:$B$6230,0)),"",INDIRECT("'SorP'!$A$"&amp;MATCH($J2176,[3]SorP!$B$1:$B$6230,0))))</f>
        <v/>
      </c>
      <c r="U2176" s="207"/>
      <c r="V2176" s="208" t="e">
        <f>IF(C2176="",NA(),IF(OR(C2176="Smelter not listed",C2176="Smelter not yet identified"),MATCH($B2176&amp;$D2176,'[3]Smelter Look-up'!$J:$J,0),MATCH($B2176&amp;$C2176,'[3]Smelter Look-up'!$J:$J,0)))</f>
        <v>#N/A</v>
      </c>
      <c r="X2176" s="83">
        <f t="shared" si="100"/>
        <v>0</v>
      </c>
      <c r="AB2176" s="84" t="str">
        <f t="shared" si="101"/>
        <v/>
      </c>
    </row>
    <row r="2177" spans="1:28" s="83" customFormat="1" ht="20.25" customHeight="1">
      <c r="A2177" s="206"/>
      <c r="B2177" s="198" t="s">
        <v>236</v>
      </c>
      <c r="C2177" s="199" t="s">
        <v>236</v>
      </c>
      <c r="D2177" s="200"/>
      <c r="E2177" s="198" t="s">
        <v>236</v>
      </c>
      <c r="F2177" s="198" t="s">
        <v>236</v>
      </c>
      <c r="G2177" s="198" t="s">
        <v>236</v>
      </c>
      <c r="H2177" s="201" t="s">
        <v>236</v>
      </c>
      <c r="I2177" s="202" t="s">
        <v>236</v>
      </c>
      <c r="J2177" s="202" t="s">
        <v>236</v>
      </c>
      <c r="K2177" s="203"/>
      <c r="L2177" s="203"/>
      <c r="M2177" s="203"/>
      <c r="N2177" s="203"/>
      <c r="O2177" s="203"/>
      <c r="P2177" s="204"/>
      <c r="Q2177" s="205"/>
      <c r="R2177" s="198" t="s">
        <v>236</v>
      </c>
      <c r="S2177" s="206" t="str">
        <f t="shared" ca="1" si="102"/>
        <v/>
      </c>
      <c r="T2177" s="206" t="str">
        <f ca="1">IF(B2177="","",IF(ISERROR(MATCH($J2177,[3]SorP!$B$1:$B$6230,0)),"",INDIRECT("'SorP'!$A$"&amp;MATCH($J2177,[3]SorP!$B$1:$B$6230,0))))</f>
        <v/>
      </c>
      <c r="U2177" s="207"/>
      <c r="V2177" s="208" t="e">
        <f>IF(C2177="",NA(),IF(OR(C2177="Smelter not listed",C2177="Smelter not yet identified"),MATCH($B2177&amp;$D2177,'[3]Smelter Look-up'!$J:$J,0),MATCH($B2177&amp;$C2177,'[3]Smelter Look-up'!$J:$J,0)))</f>
        <v>#N/A</v>
      </c>
      <c r="X2177" s="83">
        <f t="shared" si="100"/>
        <v>0</v>
      </c>
      <c r="AB2177" s="84" t="str">
        <f t="shared" si="101"/>
        <v/>
      </c>
    </row>
    <row r="2178" spans="1:28" s="83" customFormat="1" ht="20.25" customHeight="1">
      <c r="A2178" s="206"/>
      <c r="B2178" s="198" t="s">
        <v>236</v>
      </c>
      <c r="C2178" s="199" t="s">
        <v>236</v>
      </c>
      <c r="D2178" s="200"/>
      <c r="E2178" s="198" t="s">
        <v>236</v>
      </c>
      <c r="F2178" s="198" t="s">
        <v>236</v>
      </c>
      <c r="G2178" s="198" t="s">
        <v>236</v>
      </c>
      <c r="H2178" s="201" t="s">
        <v>236</v>
      </c>
      <c r="I2178" s="202" t="s">
        <v>236</v>
      </c>
      <c r="J2178" s="202" t="s">
        <v>236</v>
      </c>
      <c r="K2178" s="203"/>
      <c r="L2178" s="203"/>
      <c r="M2178" s="203"/>
      <c r="N2178" s="203"/>
      <c r="O2178" s="203"/>
      <c r="P2178" s="204"/>
      <c r="Q2178" s="205"/>
      <c r="R2178" s="198" t="s">
        <v>236</v>
      </c>
      <c r="S2178" s="206" t="str">
        <f t="shared" ca="1" si="102"/>
        <v/>
      </c>
      <c r="T2178" s="206" t="str">
        <f ca="1">IF(B2178="","",IF(ISERROR(MATCH($J2178,[3]SorP!$B$1:$B$6230,0)),"",INDIRECT("'SorP'!$A$"&amp;MATCH($J2178,[3]SorP!$B$1:$B$6230,0))))</f>
        <v/>
      </c>
      <c r="U2178" s="207"/>
      <c r="V2178" s="208" t="e">
        <f>IF(C2178="",NA(),IF(OR(C2178="Smelter not listed",C2178="Smelter not yet identified"),MATCH($B2178&amp;$D2178,'[3]Smelter Look-up'!$J:$J,0),MATCH($B2178&amp;$C2178,'[3]Smelter Look-up'!$J:$J,0)))</f>
        <v>#N/A</v>
      </c>
      <c r="X2178" s="83">
        <f t="shared" si="100"/>
        <v>0</v>
      </c>
      <c r="AB2178" s="84" t="str">
        <f t="shared" si="101"/>
        <v/>
      </c>
    </row>
    <row r="2179" spans="1:28" s="83" customFormat="1" ht="20.25" customHeight="1">
      <c r="A2179" s="206"/>
      <c r="B2179" s="198" t="s">
        <v>236</v>
      </c>
      <c r="C2179" s="199" t="s">
        <v>236</v>
      </c>
      <c r="D2179" s="200"/>
      <c r="E2179" s="198" t="s">
        <v>236</v>
      </c>
      <c r="F2179" s="198" t="s">
        <v>236</v>
      </c>
      <c r="G2179" s="198" t="s">
        <v>236</v>
      </c>
      <c r="H2179" s="201" t="s">
        <v>236</v>
      </c>
      <c r="I2179" s="202" t="s">
        <v>236</v>
      </c>
      <c r="J2179" s="202" t="s">
        <v>236</v>
      </c>
      <c r="K2179" s="203"/>
      <c r="L2179" s="203"/>
      <c r="M2179" s="203"/>
      <c r="N2179" s="203"/>
      <c r="O2179" s="203"/>
      <c r="P2179" s="204"/>
      <c r="Q2179" s="205"/>
      <c r="R2179" s="198" t="s">
        <v>236</v>
      </c>
      <c r="S2179" s="206" t="str">
        <f t="shared" ca="1" si="102"/>
        <v/>
      </c>
      <c r="T2179" s="206" t="str">
        <f ca="1">IF(B2179="","",IF(ISERROR(MATCH($J2179,[3]SorP!$B$1:$B$6230,0)),"",INDIRECT("'SorP'!$A$"&amp;MATCH($J2179,[3]SorP!$B$1:$B$6230,0))))</f>
        <v/>
      </c>
      <c r="U2179" s="207"/>
      <c r="V2179" s="208" t="e">
        <f>IF(C2179="",NA(),IF(OR(C2179="Smelter not listed",C2179="Smelter not yet identified"),MATCH($B2179&amp;$D2179,'[3]Smelter Look-up'!$J:$J,0),MATCH($B2179&amp;$C2179,'[3]Smelter Look-up'!$J:$J,0)))</f>
        <v>#N/A</v>
      </c>
      <c r="X2179" s="83">
        <f t="shared" si="100"/>
        <v>0</v>
      </c>
      <c r="AB2179" s="84" t="str">
        <f t="shared" si="101"/>
        <v/>
      </c>
    </row>
    <row r="2180" spans="1:28" s="83" customFormat="1" ht="20.25" customHeight="1">
      <c r="A2180" s="206"/>
      <c r="B2180" s="198" t="s">
        <v>236</v>
      </c>
      <c r="C2180" s="199" t="s">
        <v>236</v>
      </c>
      <c r="D2180" s="200"/>
      <c r="E2180" s="198" t="s">
        <v>236</v>
      </c>
      <c r="F2180" s="198" t="s">
        <v>236</v>
      </c>
      <c r="G2180" s="198" t="s">
        <v>236</v>
      </c>
      <c r="H2180" s="201" t="s">
        <v>236</v>
      </c>
      <c r="I2180" s="202" t="s">
        <v>236</v>
      </c>
      <c r="J2180" s="202" t="s">
        <v>236</v>
      </c>
      <c r="K2180" s="203"/>
      <c r="L2180" s="203"/>
      <c r="M2180" s="203"/>
      <c r="N2180" s="203"/>
      <c r="O2180" s="203"/>
      <c r="P2180" s="204"/>
      <c r="Q2180" s="205"/>
      <c r="R2180" s="198" t="s">
        <v>236</v>
      </c>
      <c r="S2180" s="206" t="str">
        <f t="shared" ca="1" si="102"/>
        <v/>
      </c>
      <c r="T2180" s="206" t="str">
        <f ca="1">IF(B2180="","",IF(ISERROR(MATCH($J2180,[3]SorP!$B$1:$B$6230,0)),"",INDIRECT("'SorP'!$A$"&amp;MATCH($J2180,[3]SorP!$B$1:$B$6230,0))))</f>
        <v/>
      </c>
      <c r="U2180" s="207"/>
      <c r="V2180" s="208" t="e">
        <f>IF(C2180="",NA(),IF(OR(C2180="Smelter not listed",C2180="Smelter not yet identified"),MATCH($B2180&amp;$D2180,'[3]Smelter Look-up'!$J:$J,0),MATCH($B2180&amp;$C2180,'[3]Smelter Look-up'!$J:$J,0)))</f>
        <v>#N/A</v>
      </c>
      <c r="X2180" s="83">
        <f t="shared" si="100"/>
        <v>0</v>
      </c>
      <c r="AB2180" s="84" t="str">
        <f t="shared" si="101"/>
        <v/>
      </c>
    </row>
    <row r="2181" spans="1:28" s="83" customFormat="1" ht="20.25" customHeight="1">
      <c r="A2181" s="206"/>
      <c r="B2181" s="198" t="s">
        <v>236</v>
      </c>
      <c r="C2181" s="199" t="s">
        <v>236</v>
      </c>
      <c r="D2181" s="200"/>
      <c r="E2181" s="198" t="s">
        <v>236</v>
      </c>
      <c r="F2181" s="198" t="s">
        <v>236</v>
      </c>
      <c r="G2181" s="198" t="s">
        <v>236</v>
      </c>
      <c r="H2181" s="201" t="s">
        <v>236</v>
      </c>
      <c r="I2181" s="202" t="s">
        <v>236</v>
      </c>
      <c r="J2181" s="202" t="s">
        <v>236</v>
      </c>
      <c r="K2181" s="203"/>
      <c r="L2181" s="203"/>
      <c r="M2181" s="203"/>
      <c r="N2181" s="203"/>
      <c r="O2181" s="203"/>
      <c r="P2181" s="204"/>
      <c r="Q2181" s="205"/>
      <c r="R2181" s="198" t="s">
        <v>236</v>
      </c>
      <c r="S2181" s="206" t="str">
        <f t="shared" ca="1" si="102"/>
        <v/>
      </c>
      <c r="T2181" s="206" t="str">
        <f ca="1">IF(B2181="","",IF(ISERROR(MATCH($J2181,[3]SorP!$B$1:$B$6230,0)),"",INDIRECT("'SorP'!$A$"&amp;MATCH($J2181,[3]SorP!$B$1:$B$6230,0))))</f>
        <v/>
      </c>
      <c r="U2181" s="207"/>
      <c r="V2181" s="208" t="e">
        <f>IF(C2181="",NA(),IF(OR(C2181="Smelter not listed",C2181="Smelter not yet identified"),MATCH($B2181&amp;$D2181,'[3]Smelter Look-up'!$J:$J,0),MATCH($B2181&amp;$C2181,'[3]Smelter Look-up'!$J:$J,0)))</f>
        <v>#N/A</v>
      </c>
      <c r="X2181" s="83">
        <f t="shared" ref="X2181:X2244" si="103">IF(AND(C2181="Smelter not listed",OR(LEN(D2181)=0,LEN(E2181)=0)),1,0)</f>
        <v>0</v>
      </c>
      <c r="AB2181" s="84" t="str">
        <f t="shared" ref="AB2181:AB2244" si="104">B2181&amp;C2181</f>
        <v/>
      </c>
    </row>
    <row r="2182" spans="1:28" s="83" customFormat="1" ht="20.25" customHeight="1">
      <c r="A2182" s="206"/>
      <c r="B2182" s="198" t="s">
        <v>236</v>
      </c>
      <c r="C2182" s="199" t="s">
        <v>236</v>
      </c>
      <c r="D2182" s="200"/>
      <c r="E2182" s="198" t="s">
        <v>236</v>
      </c>
      <c r="F2182" s="198" t="s">
        <v>236</v>
      </c>
      <c r="G2182" s="198" t="s">
        <v>236</v>
      </c>
      <c r="H2182" s="201" t="s">
        <v>236</v>
      </c>
      <c r="I2182" s="202" t="s">
        <v>236</v>
      </c>
      <c r="J2182" s="202" t="s">
        <v>236</v>
      </c>
      <c r="K2182" s="203"/>
      <c r="L2182" s="203"/>
      <c r="M2182" s="203"/>
      <c r="N2182" s="203"/>
      <c r="O2182" s="203"/>
      <c r="P2182" s="204"/>
      <c r="Q2182" s="205"/>
      <c r="R2182" s="198" t="s">
        <v>236</v>
      </c>
      <c r="S2182" s="206" t="str">
        <f t="shared" ca="1" si="102"/>
        <v/>
      </c>
      <c r="T2182" s="206" t="str">
        <f ca="1">IF(B2182="","",IF(ISERROR(MATCH($J2182,[3]SorP!$B$1:$B$6230,0)),"",INDIRECT("'SorP'!$A$"&amp;MATCH($J2182,[3]SorP!$B$1:$B$6230,0))))</f>
        <v/>
      </c>
      <c r="U2182" s="207"/>
      <c r="V2182" s="208" t="e">
        <f>IF(C2182="",NA(),IF(OR(C2182="Smelter not listed",C2182="Smelter not yet identified"),MATCH($B2182&amp;$D2182,'[3]Smelter Look-up'!$J:$J,0),MATCH($B2182&amp;$C2182,'[3]Smelter Look-up'!$J:$J,0)))</f>
        <v>#N/A</v>
      </c>
      <c r="X2182" s="83">
        <f t="shared" si="103"/>
        <v>0</v>
      </c>
      <c r="AB2182" s="84" t="str">
        <f t="shared" si="104"/>
        <v/>
      </c>
    </row>
    <row r="2183" spans="1:28" s="83" customFormat="1" ht="20.25" customHeight="1">
      <c r="A2183" s="206"/>
      <c r="B2183" s="198" t="s">
        <v>236</v>
      </c>
      <c r="C2183" s="199" t="s">
        <v>236</v>
      </c>
      <c r="D2183" s="200"/>
      <c r="E2183" s="198" t="s">
        <v>236</v>
      </c>
      <c r="F2183" s="198" t="s">
        <v>236</v>
      </c>
      <c r="G2183" s="198" t="s">
        <v>236</v>
      </c>
      <c r="H2183" s="201" t="s">
        <v>236</v>
      </c>
      <c r="I2183" s="202" t="s">
        <v>236</v>
      </c>
      <c r="J2183" s="202" t="s">
        <v>236</v>
      </c>
      <c r="K2183" s="203"/>
      <c r="L2183" s="203"/>
      <c r="M2183" s="203"/>
      <c r="N2183" s="203"/>
      <c r="O2183" s="203"/>
      <c r="P2183" s="204"/>
      <c r="Q2183" s="205"/>
      <c r="R2183" s="198" t="s">
        <v>236</v>
      </c>
      <c r="S2183" s="206" t="str">
        <f t="shared" ca="1" si="102"/>
        <v/>
      </c>
      <c r="T2183" s="206" t="str">
        <f ca="1">IF(B2183="","",IF(ISERROR(MATCH($J2183,[3]SorP!$B$1:$B$6230,0)),"",INDIRECT("'SorP'!$A$"&amp;MATCH($J2183,[3]SorP!$B$1:$B$6230,0))))</f>
        <v/>
      </c>
      <c r="U2183" s="207"/>
      <c r="V2183" s="208" t="e">
        <f>IF(C2183="",NA(),IF(OR(C2183="Smelter not listed",C2183="Smelter not yet identified"),MATCH($B2183&amp;$D2183,'[3]Smelter Look-up'!$J:$J,0),MATCH($B2183&amp;$C2183,'[3]Smelter Look-up'!$J:$J,0)))</f>
        <v>#N/A</v>
      </c>
      <c r="X2183" s="83">
        <f t="shared" si="103"/>
        <v>0</v>
      </c>
      <c r="AB2183" s="84" t="str">
        <f t="shared" si="104"/>
        <v/>
      </c>
    </row>
    <row r="2184" spans="1:28" s="83" customFormat="1" ht="20.25" customHeight="1">
      <c r="A2184" s="206"/>
      <c r="B2184" s="198" t="s">
        <v>236</v>
      </c>
      <c r="C2184" s="199" t="s">
        <v>236</v>
      </c>
      <c r="D2184" s="200"/>
      <c r="E2184" s="198" t="s">
        <v>236</v>
      </c>
      <c r="F2184" s="198" t="s">
        <v>236</v>
      </c>
      <c r="G2184" s="198" t="s">
        <v>236</v>
      </c>
      <c r="H2184" s="201" t="s">
        <v>236</v>
      </c>
      <c r="I2184" s="202" t="s">
        <v>236</v>
      </c>
      <c r="J2184" s="202" t="s">
        <v>236</v>
      </c>
      <c r="K2184" s="203"/>
      <c r="L2184" s="203"/>
      <c r="M2184" s="203"/>
      <c r="N2184" s="203"/>
      <c r="O2184" s="203"/>
      <c r="P2184" s="204"/>
      <c r="Q2184" s="205"/>
      <c r="R2184" s="198" t="s">
        <v>236</v>
      </c>
      <c r="S2184" s="206" t="str">
        <f t="shared" ca="1" si="102"/>
        <v/>
      </c>
      <c r="T2184" s="206" t="str">
        <f ca="1">IF(B2184="","",IF(ISERROR(MATCH($J2184,[3]SorP!$B$1:$B$6230,0)),"",INDIRECT("'SorP'!$A$"&amp;MATCH($J2184,[3]SorP!$B$1:$B$6230,0))))</f>
        <v/>
      </c>
      <c r="U2184" s="207"/>
      <c r="V2184" s="208" t="e">
        <f>IF(C2184="",NA(),IF(OR(C2184="Smelter not listed",C2184="Smelter not yet identified"),MATCH($B2184&amp;$D2184,'[3]Smelter Look-up'!$J:$J,0),MATCH($B2184&amp;$C2184,'[3]Smelter Look-up'!$J:$J,0)))</f>
        <v>#N/A</v>
      </c>
      <c r="X2184" s="83">
        <f t="shared" si="103"/>
        <v>0</v>
      </c>
      <c r="AB2184" s="84" t="str">
        <f t="shared" si="104"/>
        <v/>
      </c>
    </row>
    <row r="2185" spans="1:28" s="83" customFormat="1" ht="20.25" customHeight="1">
      <c r="A2185" s="206"/>
      <c r="B2185" s="198" t="s">
        <v>236</v>
      </c>
      <c r="C2185" s="199" t="s">
        <v>236</v>
      </c>
      <c r="D2185" s="200"/>
      <c r="E2185" s="198" t="s">
        <v>236</v>
      </c>
      <c r="F2185" s="198" t="s">
        <v>236</v>
      </c>
      <c r="G2185" s="198" t="s">
        <v>236</v>
      </c>
      <c r="H2185" s="201" t="s">
        <v>236</v>
      </c>
      <c r="I2185" s="202" t="s">
        <v>236</v>
      </c>
      <c r="J2185" s="202" t="s">
        <v>236</v>
      </c>
      <c r="K2185" s="203"/>
      <c r="L2185" s="203"/>
      <c r="M2185" s="203"/>
      <c r="N2185" s="203"/>
      <c r="O2185" s="203"/>
      <c r="P2185" s="204"/>
      <c r="Q2185" s="205"/>
      <c r="R2185" s="198" t="s">
        <v>236</v>
      </c>
      <c r="S2185" s="206" t="str">
        <f t="shared" ca="1" si="102"/>
        <v/>
      </c>
      <c r="T2185" s="206" t="str">
        <f ca="1">IF(B2185="","",IF(ISERROR(MATCH($J2185,[3]SorP!$B$1:$B$6230,0)),"",INDIRECT("'SorP'!$A$"&amp;MATCH($J2185,[3]SorP!$B$1:$B$6230,0))))</f>
        <v/>
      </c>
      <c r="U2185" s="207"/>
      <c r="V2185" s="208" t="e">
        <f>IF(C2185="",NA(),IF(OR(C2185="Smelter not listed",C2185="Smelter not yet identified"),MATCH($B2185&amp;$D2185,'[3]Smelter Look-up'!$J:$J,0),MATCH($B2185&amp;$C2185,'[3]Smelter Look-up'!$J:$J,0)))</f>
        <v>#N/A</v>
      </c>
      <c r="X2185" s="83">
        <f t="shared" si="103"/>
        <v>0</v>
      </c>
      <c r="AB2185" s="84" t="str">
        <f t="shared" si="104"/>
        <v/>
      </c>
    </row>
    <row r="2186" spans="1:28" s="83" customFormat="1" ht="20.25" customHeight="1">
      <c r="A2186" s="206"/>
      <c r="B2186" s="198" t="s">
        <v>236</v>
      </c>
      <c r="C2186" s="199" t="s">
        <v>236</v>
      </c>
      <c r="D2186" s="200"/>
      <c r="E2186" s="198" t="s">
        <v>236</v>
      </c>
      <c r="F2186" s="198" t="s">
        <v>236</v>
      </c>
      <c r="G2186" s="198" t="s">
        <v>236</v>
      </c>
      <c r="H2186" s="201" t="s">
        <v>236</v>
      </c>
      <c r="I2186" s="202" t="s">
        <v>236</v>
      </c>
      <c r="J2186" s="202" t="s">
        <v>236</v>
      </c>
      <c r="K2186" s="203"/>
      <c r="L2186" s="203"/>
      <c r="M2186" s="203"/>
      <c r="N2186" s="203"/>
      <c r="O2186" s="203"/>
      <c r="P2186" s="204"/>
      <c r="Q2186" s="205"/>
      <c r="R2186" s="198" t="s">
        <v>236</v>
      </c>
      <c r="S2186" s="206" t="str">
        <f t="shared" ca="1" si="102"/>
        <v/>
      </c>
      <c r="T2186" s="206" t="str">
        <f ca="1">IF(B2186="","",IF(ISERROR(MATCH($J2186,[3]SorP!$B$1:$B$6230,0)),"",INDIRECT("'SorP'!$A$"&amp;MATCH($J2186,[3]SorP!$B$1:$B$6230,0))))</f>
        <v/>
      </c>
      <c r="U2186" s="207"/>
      <c r="V2186" s="208" t="e">
        <f>IF(C2186="",NA(),IF(OR(C2186="Smelter not listed",C2186="Smelter not yet identified"),MATCH($B2186&amp;$D2186,'[3]Smelter Look-up'!$J:$J,0),MATCH($B2186&amp;$C2186,'[3]Smelter Look-up'!$J:$J,0)))</f>
        <v>#N/A</v>
      </c>
      <c r="X2186" s="83">
        <f t="shared" si="103"/>
        <v>0</v>
      </c>
      <c r="AB2186" s="84" t="str">
        <f t="shared" si="104"/>
        <v/>
      </c>
    </row>
    <row r="2187" spans="1:28" s="83" customFormat="1" ht="20.25" customHeight="1">
      <c r="A2187" s="206"/>
      <c r="B2187" s="198" t="s">
        <v>236</v>
      </c>
      <c r="C2187" s="199" t="s">
        <v>236</v>
      </c>
      <c r="D2187" s="200"/>
      <c r="E2187" s="198" t="s">
        <v>236</v>
      </c>
      <c r="F2187" s="198" t="s">
        <v>236</v>
      </c>
      <c r="G2187" s="198" t="s">
        <v>236</v>
      </c>
      <c r="H2187" s="201" t="s">
        <v>236</v>
      </c>
      <c r="I2187" s="202" t="s">
        <v>236</v>
      </c>
      <c r="J2187" s="202" t="s">
        <v>236</v>
      </c>
      <c r="K2187" s="203"/>
      <c r="L2187" s="203"/>
      <c r="M2187" s="203"/>
      <c r="N2187" s="203"/>
      <c r="O2187" s="203"/>
      <c r="P2187" s="204"/>
      <c r="Q2187" s="205"/>
      <c r="R2187" s="198" t="s">
        <v>236</v>
      </c>
      <c r="S2187" s="206" t="str">
        <f t="shared" ca="1" si="102"/>
        <v/>
      </c>
      <c r="T2187" s="206" t="str">
        <f ca="1">IF(B2187="","",IF(ISERROR(MATCH($J2187,[3]SorP!$B$1:$B$6230,0)),"",INDIRECT("'SorP'!$A$"&amp;MATCH($J2187,[3]SorP!$B$1:$B$6230,0))))</f>
        <v/>
      </c>
      <c r="U2187" s="207"/>
      <c r="V2187" s="208" t="e">
        <f>IF(C2187="",NA(),IF(OR(C2187="Smelter not listed",C2187="Smelter not yet identified"),MATCH($B2187&amp;$D2187,'[3]Smelter Look-up'!$J:$J,0),MATCH($B2187&amp;$C2187,'[3]Smelter Look-up'!$J:$J,0)))</f>
        <v>#N/A</v>
      </c>
      <c r="X2187" s="83">
        <f t="shared" si="103"/>
        <v>0</v>
      </c>
      <c r="AB2187" s="84" t="str">
        <f t="shared" si="104"/>
        <v/>
      </c>
    </row>
    <row r="2188" spans="1:28" s="83" customFormat="1" ht="20.25" customHeight="1">
      <c r="A2188" s="206"/>
      <c r="B2188" s="198" t="s">
        <v>236</v>
      </c>
      <c r="C2188" s="199" t="s">
        <v>236</v>
      </c>
      <c r="D2188" s="200"/>
      <c r="E2188" s="198" t="s">
        <v>236</v>
      </c>
      <c r="F2188" s="198" t="s">
        <v>236</v>
      </c>
      <c r="G2188" s="198" t="s">
        <v>236</v>
      </c>
      <c r="H2188" s="201" t="s">
        <v>236</v>
      </c>
      <c r="I2188" s="202" t="s">
        <v>236</v>
      </c>
      <c r="J2188" s="202" t="s">
        <v>236</v>
      </c>
      <c r="K2188" s="203"/>
      <c r="L2188" s="203"/>
      <c r="M2188" s="203"/>
      <c r="N2188" s="203"/>
      <c r="O2188" s="203"/>
      <c r="P2188" s="204"/>
      <c r="Q2188" s="205"/>
      <c r="R2188" s="198" t="s">
        <v>236</v>
      </c>
      <c r="S2188" s="206" t="str">
        <f t="shared" ca="1" si="102"/>
        <v/>
      </c>
      <c r="T2188" s="206" t="str">
        <f ca="1">IF(B2188="","",IF(ISERROR(MATCH($J2188,[3]SorP!$B$1:$B$6230,0)),"",INDIRECT("'SorP'!$A$"&amp;MATCH($J2188,[3]SorP!$B$1:$B$6230,0))))</f>
        <v/>
      </c>
      <c r="U2188" s="207"/>
      <c r="V2188" s="208" t="e">
        <f>IF(C2188="",NA(),IF(OR(C2188="Smelter not listed",C2188="Smelter not yet identified"),MATCH($B2188&amp;$D2188,'[3]Smelter Look-up'!$J:$J,0),MATCH($B2188&amp;$C2188,'[3]Smelter Look-up'!$J:$J,0)))</f>
        <v>#N/A</v>
      </c>
      <c r="X2188" s="83">
        <f t="shared" si="103"/>
        <v>0</v>
      </c>
      <c r="AB2188" s="84" t="str">
        <f t="shared" si="104"/>
        <v/>
      </c>
    </row>
    <row r="2189" spans="1:28" s="83" customFormat="1" ht="20.25" customHeight="1">
      <c r="A2189" s="206"/>
      <c r="B2189" s="198" t="s">
        <v>236</v>
      </c>
      <c r="C2189" s="199" t="s">
        <v>236</v>
      </c>
      <c r="D2189" s="200"/>
      <c r="E2189" s="198" t="s">
        <v>236</v>
      </c>
      <c r="F2189" s="198" t="s">
        <v>236</v>
      </c>
      <c r="G2189" s="198" t="s">
        <v>236</v>
      </c>
      <c r="H2189" s="201" t="s">
        <v>236</v>
      </c>
      <c r="I2189" s="202" t="s">
        <v>236</v>
      </c>
      <c r="J2189" s="202" t="s">
        <v>236</v>
      </c>
      <c r="K2189" s="203"/>
      <c r="L2189" s="203"/>
      <c r="M2189" s="203"/>
      <c r="N2189" s="203"/>
      <c r="O2189" s="203"/>
      <c r="P2189" s="204"/>
      <c r="Q2189" s="205"/>
      <c r="R2189" s="198" t="s">
        <v>236</v>
      </c>
      <c r="S2189" s="206" t="str">
        <f t="shared" ca="1" si="102"/>
        <v/>
      </c>
      <c r="T2189" s="206" t="str">
        <f ca="1">IF(B2189="","",IF(ISERROR(MATCH($J2189,[3]SorP!$B$1:$B$6230,0)),"",INDIRECT("'SorP'!$A$"&amp;MATCH($J2189,[3]SorP!$B$1:$B$6230,0))))</f>
        <v/>
      </c>
      <c r="U2189" s="207"/>
      <c r="V2189" s="208" t="e">
        <f>IF(C2189="",NA(),IF(OR(C2189="Smelter not listed",C2189="Smelter not yet identified"),MATCH($B2189&amp;$D2189,'[3]Smelter Look-up'!$J:$J,0),MATCH($B2189&amp;$C2189,'[3]Smelter Look-up'!$J:$J,0)))</f>
        <v>#N/A</v>
      </c>
      <c r="X2189" s="83">
        <f t="shared" si="103"/>
        <v>0</v>
      </c>
      <c r="AB2189" s="84" t="str">
        <f t="shared" si="104"/>
        <v/>
      </c>
    </row>
    <row r="2190" spans="1:28" s="83" customFormat="1" ht="20.25" customHeight="1">
      <c r="A2190" s="206"/>
      <c r="B2190" s="198" t="s">
        <v>236</v>
      </c>
      <c r="C2190" s="199" t="s">
        <v>236</v>
      </c>
      <c r="D2190" s="200"/>
      <c r="E2190" s="198" t="s">
        <v>236</v>
      </c>
      <c r="F2190" s="198" t="s">
        <v>236</v>
      </c>
      <c r="G2190" s="198" t="s">
        <v>236</v>
      </c>
      <c r="H2190" s="201" t="s">
        <v>236</v>
      </c>
      <c r="I2190" s="202" t="s">
        <v>236</v>
      </c>
      <c r="J2190" s="202" t="s">
        <v>236</v>
      </c>
      <c r="K2190" s="203"/>
      <c r="L2190" s="203"/>
      <c r="M2190" s="203"/>
      <c r="N2190" s="203"/>
      <c r="O2190" s="203"/>
      <c r="P2190" s="204"/>
      <c r="Q2190" s="205"/>
      <c r="R2190" s="198" t="s">
        <v>236</v>
      </c>
      <c r="S2190" s="206" t="str">
        <f t="shared" ca="1" si="102"/>
        <v/>
      </c>
      <c r="T2190" s="206" t="str">
        <f ca="1">IF(B2190="","",IF(ISERROR(MATCH($J2190,[3]SorP!$B$1:$B$6230,0)),"",INDIRECT("'SorP'!$A$"&amp;MATCH($J2190,[3]SorP!$B$1:$B$6230,0))))</f>
        <v/>
      </c>
      <c r="U2190" s="207"/>
      <c r="V2190" s="208" t="e">
        <f>IF(C2190="",NA(),IF(OR(C2190="Smelter not listed",C2190="Smelter not yet identified"),MATCH($B2190&amp;$D2190,'[3]Smelter Look-up'!$J:$J,0),MATCH($B2190&amp;$C2190,'[3]Smelter Look-up'!$J:$J,0)))</f>
        <v>#N/A</v>
      </c>
      <c r="X2190" s="83">
        <f t="shared" si="103"/>
        <v>0</v>
      </c>
      <c r="AB2190" s="84" t="str">
        <f t="shared" si="104"/>
        <v/>
      </c>
    </row>
    <row r="2191" spans="1:28" s="83" customFormat="1" ht="20.25" customHeight="1">
      <c r="A2191" s="206"/>
      <c r="B2191" s="198" t="s">
        <v>236</v>
      </c>
      <c r="C2191" s="199" t="s">
        <v>236</v>
      </c>
      <c r="D2191" s="200"/>
      <c r="E2191" s="198" t="s">
        <v>236</v>
      </c>
      <c r="F2191" s="198" t="s">
        <v>236</v>
      </c>
      <c r="G2191" s="198" t="s">
        <v>236</v>
      </c>
      <c r="H2191" s="201" t="s">
        <v>236</v>
      </c>
      <c r="I2191" s="202" t="s">
        <v>236</v>
      </c>
      <c r="J2191" s="202" t="s">
        <v>236</v>
      </c>
      <c r="K2191" s="203"/>
      <c r="L2191" s="203"/>
      <c r="M2191" s="203"/>
      <c r="N2191" s="203"/>
      <c r="O2191" s="203"/>
      <c r="P2191" s="204"/>
      <c r="Q2191" s="205"/>
      <c r="R2191" s="198" t="s">
        <v>236</v>
      </c>
      <c r="S2191" s="206" t="str">
        <f t="shared" ca="1" si="102"/>
        <v/>
      </c>
      <c r="T2191" s="206" t="str">
        <f ca="1">IF(B2191="","",IF(ISERROR(MATCH($J2191,[3]SorP!$B$1:$B$6230,0)),"",INDIRECT("'SorP'!$A$"&amp;MATCH($J2191,[3]SorP!$B$1:$B$6230,0))))</f>
        <v/>
      </c>
      <c r="U2191" s="207"/>
      <c r="V2191" s="208" t="e">
        <f>IF(C2191="",NA(),IF(OR(C2191="Smelter not listed",C2191="Smelter not yet identified"),MATCH($B2191&amp;$D2191,'[3]Smelter Look-up'!$J:$J,0),MATCH($B2191&amp;$C2191,'[3]Smelter Look-up'!$J:$J,0)))</f>
        <v>#N/A</v>
      </c>
      <c r="X2191" s="83">
        <f t="shared" si="103"/>
        <v>0</v>
      </c>
      <c r="AB2191" s="84" t="str">
        <f t="shared" si="104"/>
        <v/>
      </c>
    </row>
    <row r="2192" spans="1:28" s="83" customFormat="1" ht="20.25" customHeight="1">
      <c r="A2192" s="206"/>
      <c r="B2192" s="198" t="s">
        <v>236</v>
      </c>
      <c r="C2192" s="199" t="s">
        <v>236</v>
      </c>
      <c r="D2192" s="200"/>
      <c r="E2192" s="198" t="s">
        <v>236</v>
      </c>
      <c r="F2192" s="198" t="s">
        <v>236</v>
      </c>
      <c r="G2192" s="198" t="s">
        <v>236</v>
      </c>
      <c r="H2192" s="201" t="s">
        <v>236</v>
      </c>
      <c r="I2192" s="202" t="s">
        <v>236</v>
      </c>
      <c r="J2192" s="202" t="s">
        <v>236</v>
      </c>
      <c r="K2192" s="203"/>
      <c r="L2192" s="203"/>
      <c r="M2192" s="203"/>
      <c r="N2192" s="203"/>
      <c r="O2192" s="203"/>
      <c r="P2192" s="204"/>
      <c r="Q2192" s="205"/>
      <c r="R2192" s="198" t="s">
        <v>236</v>
      </c>
      <c r="S2192" s="206" t="str">
        <f t="shared" ca="1" si="102"/>
        <v/>
      </c>
      <c r="T2192" s="206" t="str">
        <f ca="1">IF(B2192="","",IF(ISERROR(MATCH($J2192,[3]SorP!$B$1:$B$6230,0)),"",INDIRECT("'SorP'!$A$"&amp;MATCH($J2192,[3]SorP!$B$1:$B$6230,0))))</f>
        <v/>
      </c>
      <c r="U2192" s="207"/>
      <c r="V2192" s="208" t="e">
        <f>IF(C2192="",NA(),IF(OR(C2192="Smelter not listed",C2192="Smelter not yet identified"),MATCH($B2192&amp;$D2192,'[3]Smelter Look-up'!$J:$J,0),MATCH($B2192&amp;$C2192,'[3]Smelter Look-up'!$J:$J,0)))</f>
        <v>#N/A</v>
      </c>
      <c r="X2192" s="83">
        <f t="shared" si="103"/>
        <v>0</v>
      </c>
      <c r="AB2192" s="84" t="str">
        <f t="shared" si="104"/>
        <v/>
      </c>
    </row>
    <row r="2193" spans="1:28" s="83" customFormat="1" ht="20.25" customHeight="1">
      <c r="A2193" s="206"/>
      <c r="B2193" s="198" t="s">
        <v>236</v>
      </c>
      <c r="C2193" s="199" t="s">
        <v>236</v>
      </c>
      <c r="D2193" s="200"/>
      <c r="E2193" s="198" t="s">
        <v>236</v>
      </c>
      <c r="F2193" s="198" t="s">
        <v>236</v>
      </c>
      <c r="G2193" s="198" t="s">
        <v>236</v>
      </c>
      <c r="H2193" s="201" t="s">
        <v>236</v>
      </c>
      <c r="I2193" s="202" t="s">
        <v>236</v>
      </c>
      <c r="J2193" s="202" t="s">
        <v>236</v>
      </c>
      <c r="K2193" s="203"/>
      <c r="L2193" s="203"/>
      <c r="M2193" s="203"/>
      <c r="N2193" s="203"/>
      <c r="O2193" s="203"/>
      <c r="P2193" s="204"/>
      <c r="Q2193" s="205"/>
      <c r="R2193" s="198" t="s">
        <v>236</v>
      </c>
      <c r="S2193" s="206" t="str">
        <f t="shared" ca="1" si="102"/>
        <v/>
      </c>
      <c r="T2193" s="206" t="str">
        <f ca="1">IF(B2193="","",IF(ISERROR(MATCH($J2193,[3]SorP!$B$1:$B$6230,0)),"",INDIRECT("'SorP'!$A$"&amp;MATCH($J2193,[3]SorP!$B$1:$B$6230,0))))</f>
        <v/>
      </c>
      <c r="U2193" s="207"/>
      <c r="V2193" s="208" t="e">
        <f>IF(C2193="",NA(),IF(OR(C2193="Smelter not listed",C2193="Smelter not yet identified"),MATCH($B2193&amp;$D2193,'[3]Smelter Look-up'!$J:$J,0),MATCH($B2193&amp;$C2193,'[3]Smelter Look-up'!$J:$J,0)))</f>
        <v>#N/A</v>
      </c>
      <c r="X2193" s="83">
        <f t="shared" si="103"/>
        <v>0</v>
      </c>
      <c r="AB2193" s="84" t="str">
        <f t="shared" si="104"/>
        <v/>
      </c>
    </row>
    <row r="2194" spans="1:28" s="83" customFormat="1" ht="20.25" customHeight="1">
      <c r="A2194" s="206"/>
      <c r="B2194" s="198" t="s">
        <v>236</v>
      </c>
      <c r="C2194" s="199" t="s">
        <v>236</v>
      </c>
      <c r="D2194" s="200"/>
      <c r="E2194" s="198" t="s">
        <v>236</v>
      </c>
      <c r="F2194" s="198" t="s">
        <v>236</v>
      </c>
      <c r="G2194" s="198" t="s">
        <v>236</v>
      </c>
      <c r="H2194" s="201" t="s">
        <v>236</v>
      </c>
      <c r="I2194" s="202" t="s">
        <v>236</v>
      </c>
      <c r="J2194" s="202" t="s">
        <v>236</v>
      </c>
      <c r="K2194" s="203"/>
      <c r="L2194" s="203"/>
      <c r="M2194" s="203"/>
      <c r="N2194" s="203"/>
      <c r="O2194" s="203"/>
      <c r="P2194" s="204"/>
      <c r="Q2194" s="205"/>
      <c r="R2194" s="198" t="s">
        <v>236</v>
      </c>
      <c r="S2194" s="206" t="str">
        <f t="shared" ca="1" si="102"/>
        <v/>
      </c>
      <c r="T2194" s="206" t="str">
        <f ca="1">IF(B2194="","",IF(ISERROR(MATCH($J2194,[3]SorP!$B$1:$B$6230,0)),"",INDIRECT("'SorP'!$A$"&amp;MATCH($J2194,[3]SorP!$B$1:$B$6230,0))))</f>
        <v/>
      </c>
      <c r="U2194" s="207"/>
      <c r="V2194" s="208" t="e">
        <f>IF(C2194="",NA(),IF(OR(C2194="Smelter not listed",C2194="Smelter not yet identified"),MATCH($B2194&amp;$D2194,'[3]Smelter Look-up'!$J:$J,0),MATCH($B2194&amp;$C2194,'[3]Smelter Look-up'!$J:$J,0)))</f>
        <v>#N/A</v>
      </c>
      <c r="X2194" s="83">
        <f t="shared" si="103"/>
        <v>0</v>
      </c>
      <c r="AB2194" s="84" t="str">
        <f t="shared" si="104"/>
        <v/>
      </c>
    </row>
    <row r="2195" spans="1:28" s="83" customFormat="1" ht="20.25" customHeight="1">
      <c r="A2195" s="206"/>
      <c r="B2195" s="198" t="s">
        <v>236</v>
      </c>
      <c r="C2195" s="199" t="s">
        <v>236</v>
      </c>
      <c r="D2195" s="200"/>
      <c r="E2195" s="198" t="s">
        <v>236</v>
      </c>
      <c r="F2195" s="198" t="s">
        <v>236</v>
      </c>
      <c r="G2195" s="198" t="s">
        <v>236</v>
      </c>
      <c r="H2195" s="201" t="s">
        <v>236</v>
      </c>
      <c r="I2195" s="202" t="s">
        <v>236</v>
      </c>
      <c r="J2195" s="202" t="s">
        <v>236</v>
      </c>
      <c r="K2195" s="203"/>
      <c r="L2195" s="203"/>
      <c r="M2195" s="203"/>
      <c r="N2195" s="203"/>
      <c r="O2195" s="203"/>
      <c r="P2195" s="204"/>
      <c r="Q2195" s="205"/>
      <c r="R2195" s="198" t="s">
        <v>236</v>
      </c>
      <c r="S2195" s="206" t="str">
        <f t="shared" ca="1" si="102"/>
        <v/>
      </c>
      <c r="T2195" s="206" t="str">
        <f ca="1">IF(B2195="","",IF(ISERROR(MATCH($J2195,[3]SorP!$B$1:$B$6230,0)),"",INDIRECT("'SorP'!$A$"&amp;MATCH($J2195,[3]SorP!$B$1:$B$6230,0))))</f>
        <v/>
      </c>
      <c r="U2195" s="207"/>
      <c r="V2195" s="208" t="e">
        <f>IF(C2195="",NA(),IF(OR(C2195="Smelter not listed",C2195="Smelter not yet identified"),MATCH($B2195&amp;$D2195,'[3]Smelter Look-up'!$J:$J,0),MATCH($B2195&amp;$C2195,'[3]Smelter Look-up'!$J:$J,0)))</f>
        <v>#N/A</v>
      </c>
      <c r="X2195" s="83">
        <f t="shared" si="103"/>
        <v>0</v>
      </c>
      <c r="AB2195" s="84" t="str">
        <f t="shared" si="104"/>
        <v/>
      </c>
    </row>
    <row r="2196" spans="1:28" s="83" customFormat="1" ht="20.25" customHeight="1">
      <c r="A2196" s="206"/>
      <c r="B2196" s="198" t="s">
        <v>236</v>
      </c>
      <c r="C2196" s="199" t="s">
        <v>236</v>
      </c>
      <c r="D2196" s="200"/>
      <c r="E2196" s="198" t="s">
        <v>236</v>
      </c>
      <c r="F2196" s="198" t="s">
        <v>236</v>
      </c>
      <c r="G2196" s="198" t="s">
        <v>236</v>
      </c>
      <c r="H2196" s="201" t="s">
        <v>236</v>
      </c>
      <c r="I2196" s="202" t="s">
        <v>236</v>
      </c>
      <c r="J2196" s="202" t="s">
        <v>236</v>
      </c>
      <c r="K2196" s="203"/>
      <c r="L2196" s="203"/>
      <c r="M2196" s="203"/>
      <c r="N2196" s="203"/>
      <c r="O2196" s="203"/>
      <c r="P2196" s="204"/>
      <c r="Q2196" s="205"/>
      <c r="R2196" s="198" t="s">
        <v>236</v>
      </c>
      <c r="S2196" s="206" t="str">
        <f t="shared" ca="1" si="102"/>
        <v/>
      </c>
      <c r="T2196" s="206" t="str">
        <f ca="1">IF(B2196="","",IF(ISERROR(MATCH($J2196,[3]SorP!$B$1:$B$6230,0)),"",INDIRECT("'SorP'!$A$"&amp;MATCH($J2196,[3]SorP!$B$1:$B$6230,0))))</f>
        <v/>
      </c>
      <c r="U2196" s="207"/>
      <c r="V2196" s="208" t="e">
        <f>IF(C2196="",NA(),IF(OR(C2196="Smelter not listed",C2196="Smelter not yet identified"),MATCH($B2196&amp;$D2196,'[3]Smelter Look-up'!$J:$J,0),MATCH($B2196&amp;$C2196,'[3]Smelter Look-up'!$J:$J,0)))</f>
        <v>#N/A</v>
      </c>
      <c r="X2196" s="83">
        <f t="shared" si="103"/>
        <v>0</v>
      </c>
      <c r="AB2196" s="84" t="str">
        <f t="shared" si="104"/>
        <v/>
      </c>
    </row>
    <row r="2197" spans="1:28" s="83" customFormat="1" ht="20.25" customHeight="1">
      <c r="A2197" s="206"/>
      <c r="B2197" s="198" t="s">
        <v>236</v>
      </c>
      <c r="C2197" s="199" t="s">
        <v>236</v>
      </c>
      <c r="D2197" s="200"/>
      <c r="E2197" s="198" t="s">
        <v>236</v>
      </c>
      <c r="F2197" s="198" t="s">
        <v>236</v>
      </c>
      <c r="G2197" s="198" t="s">
        <v>236</v>
      </c>
      <c r="H2197" s="201" t="s">
        <v>236</v>
      </c>
      <c r="I2197" s="202" t="s">
        <v>236</v>
      </c>
      <c r="J2197" s="202" t="s">
        <v>236</v>
      </c>
      <c r="K2197" s="203"/>
      <c r="L2197" s="203"/>
      <c r="M2197" s="203"/>
      <c r="N2197" s="203"/>
      <c r="O2197" s="203"/>
      <c r="P2197" s="204"/>
      <c r="Q2197" s="205"/>
      <c r="R2197" s="198" t="s">
        <v>236</v>
      </c>
      <c r="S2197" s="206" t="str">
        <f t="shared" ca="1" si="102"/>
        <v/>
      </c>
      <c r="T2197" s="206" t="str">
        <f ca="1">IF(B2197="","",IF(ISERROR(MATCH($J2197,[3]SorP!$B$1:$B$6230,0)),"",INDIRECT("'SorP'!$A$"&amp;MATCH($J2197,[3]SorP!$B$1:$B$6230,0))))</f>
        <v/>
      </c>
      <c r="U2197" s="207"/>
      <c r="V2197" s="208" t="e">
        <f>IF(C2197="",NA(),IF(OR(C2197="Smelter not listed",C2197="Smelter not yet identified"),MATCH($B2197&amp;$D2197,'[3]Smelter Look-up'!$J:$J,0),MATCH($B2197&amp;$C2197,'[3]Smelter Look-up'!$J:$J,0)))</f>
        <v>#N/A</v>
      </c>
      <c r="X2197" s="83">
        <f t="shared" si="103"/>
        <v>0</v>
      </c>
      <c r="AB2197" s="84" t="str">
        <f t="shared" si="104"/>
        <v/>
      </c>
    </row>
    <row r="2198" spans="1:28" s="83" customFormat="1" ht="20.25" customHeight="1">
      <c r="A2198" s="206"/>
      <c r="B2198" s="198" t="s">
        <v>236</v>
      </c>
      <c r="C2198" s="199" t="s">
        <v>236</v>
      </c>
      <c r="D2198" s="200"/>
      <c r="E2198" s="198" t="s">
        <v>236</v>
      </c>
      <c r="F2198" s="198" t="s">
        <v>236</v>
      </c>
      <c r="G2198" s="198" t="s">
        <v>236</v>
      </c>
      <c r="H2198" s="201" t="s">
        <v>236</v>
      </c>
      <c r="I2198" s="202" t="s">
        <v>236</v>
      </c>
      <c r="J2198" s="202" t="s">
        <v>236</v>
      </c>
      <c r="K2198" s="203"/>
      <c r="L2198" s="203"/>
      <c r="M2198" s="203"/>
      <c r="N2198" s="203"/>
      <c r="O2198" s="203"/>
      <c r="P2198" s="204"/>
      <c r="Q2198" s="205"/>
      <c r="R2198" s="198" t="s">
        <v>236</v>
      </c>
      <c r="S2198" s="206" t="str">
        <f t="shared" ca="1" si="102"/>
        <v/>
      </c>
      <c r="T2198" s="206" t="str">
        <f ca="1">IF(B2198="","",IF(ISERROR(MATCH($J2198,[3]SorP!$B$1:$B$6230,0)),"",INDIRECT("'SorP'!$A$"&amp;MATCH($J2198,[3]SorP!$B$1:$B$6230,0))))</f>
        <v/>
      </c>
      <c r="U2198" s="207"/>
      <c r="V2198" s="208" t="e">
        <f>IF(C2198="",NA(),IF(OR(C2198="Smelter not listed",C2198="Smelter not yet identified"),MATCH($B2198&amp;$D2198,'[3]Smelter Look-up'!$J:$J,0),MATCH($B2198&amp;$C2198,'[3]Smelter Look-up'!$J:$J,0)))</f>
        <v>#N/A</v>
      </c>
      <c r="X2198" s="83">
        <f t="shared" si="103"/>
        <v>0</v>
      </c>
      <c r="AB2198" s="84" t="str">
        <f t="shared" si="104"/>
        <v/>
      </c>
    </row>
    <row r="2199" spans="1:28" s="83" customFormat="1" ht="20.25" customHeight="1">
      <c r="A2199" s="206"/>
      <c r="B2199" s="198" t="s">
        <v>236</v>
      </c>
      <c r="C2199" s="199" t="s">
        <v>236</v>
      </c>
      <c r="D2199" s="200"/>
      <c r="E2199" s="198" t="s">
        <v>236</v>
      </c>
      <c r="F2199" s="198" t="s">
        <v>236</v>
      </c>
      <c r="G2199" s="198" t="s">
        <v>236</v>
      </c>
      <c r="H2199" s="201" t="s">
        <v>236</v>
      </c>
      <c r="I2199" s="202" t="s">
        <v>236</v>
      </c>
      <c r="J2199" s="202" t="s">
        <v>236</v>
      </c>
      <c r="K2199" s="203"/>
      <c r="L2199" s="203"/>
      <c r="M2199" s="203"/>
      <c r="N2199" s="203"/>
      <c r="O2199" s="203"/>
      <c r="P2199" s="204"/>
      <c r="Q2199" s="205"/>
      <c r="R2199" s="198" t="s">
        <v>236</v>
      </c>
      <c r="S2199" s="206" t="str">
        <f t="shared" ca="1" si="102"/>
        <v/>
      </c>
      <c r="T2199" s="206" t="str">
        <f ca="1">IF(B2199="","",IF(ISERROR(MATCH($J2199,[3]SorP!$B$1:$B$6230,0)),"",INDIRECT("'SorP'!$A$"&amp;MATCH($J2199,[3]SorP!$B$1:$B$6230,0))))</f>
        <v/>
      </c>
      <c r="U2199" s="207"/>
      <c r="V2199" s="208" t="e">
        <f>IF(C2199="",NA(),IF(OR(C2199="Smelter not listed",C2199="Smelter not yet identified"),MATCH($B2199&amp;$D2199,'[3]Smelter Look-up'!$J:$J,0),MATCH($B2199&amp;$C2199,'[3]Smelter Look-up'!$J:$J,0)))</f>
        <v>#N/A</v>
      </c>
      <c r="X2199" s="83">
        <f t="shared" si="103"/>
        <v>0</v>
      </c>
      <c r="AB2199" s="84" t="str">
        <f t="shared" si="104"/>
        <v/>
      </c>
    </row>
    <row r="2200" spans="1:28" s="83" customFormat="1" ht="20.25" customHeight="1">
      <c r="A2200" s="206"/>
      <c r="B2200" s="198" t="s">
        <v>236</v>
      </c>
      <c r="C2200" s="199" t="s">
        <v>236</v>
      </c>
      <c r="D2200" s="200"/>
      <c r="E2200" s="198" t="s">
        <v>236</v>
      </c>
      <c r="F2200" s="198" t="s">
        <v>236</v>
      </c>
      <c r="G2200" s="198" t="s">
        <v>236</v>
      </c>
      <c r="H2200" s="201" t="s">
        <v>236</v>
      </c>
      <c r="I2200" s="202" t="s">
        <v>236</v>
      </c>
      <c r="J2200" s="202" t="s">
        <v>236</v>
      </c>
      <c r="K2200" s="203"/>
      <c r="L2200" s="203"/>
      <c r="M2200" s="203"/>
      <c r="N2200" s="203"/>
      <c r="O2200" s="203"/>
      <c r="P2200" s="204"/>
      <c r="Q2200" s="205"/>
      <c r="R2200" s="198" t="s">
        <v>236</v>
      </c>
      <c r="S2200" s="206" t="str">
        <f t="shared" ca="1" si="102"/>
        <v/>
      </c>
      <c r="T2200" s="206" t="str">
        <f ca="1">IF(B2200="","",IF(ISERROR(MATCH($J2200,[3]SorP!$B$1:$B$6230,0)),"",INDIRECT("'SorP'!$A$"&amp;MATCH($J2200,[3]SorP!$B$1:$B$6230,0))))</f>
        <v/>
      </c>
      <c r="U2200" s="207"/>
      <c r="V2200" s="208" t="e">
        <f>IF(C2200="",NA(),IF(OR(C2200="Smelter not listed",C2200="Smelter not yet identified"),MATCH($B2200&amp;$D2200,'[3]Smelter Look-up'!$J:$J,0),MATCH($B2200&amp;$C2200,'[3]Smelter Look-up'!$J:$J,0)))</f>
        <v>#N/A</v>
      </c>
      <c r="X2200" s="83">
        <f t="shared" si="103"/>
        <v>0</v>
      </c>
      <c r="AB2200" s="84" t="str">
        <f t="shared" si="104"/>
        <v/>
      </c>
    </row>
    <row r="2201" spans="1:28" s="83" customFormat="1" ht="20.25" customHeight="1">
      <c r="A2201" s="206"/>
      <c r="B2201" s="198" t="s">
        <v>236</v>
      </c>
      <c r="C2201" s="199" t="s">
        <v>236</v>
      </c>
      <c r="D2201" s="200"/>
      <c r="E2201" s="198" t="s">
        <v>236</v>
      </c>
      <c r="F2201" s="198" t="s">
        <v>236</v>
      </c>
      <c r="G2201" s="198" t="s">
        <v>236</v>
      </c>
      <c r="H2201" s="201" t="s">
        <v>236</v>
      </c>
      <c r="I2201" s="202" t="s">
        <v>236</v>
      </c>
      <c r="J2201" s="202" t="s">
        <v>236</v>
      </c>
      <c r="K2201" s="203"/>
      <c r="L2201" s="203"/>
      <c r="M2201" s="203"/>
      <c r="N2201" s="203"/>
      <c r="O2201" s="203"/>
      <c r="P2201" s="204"/>
      <c r="Q2201" s="205"/>
      <c r="R2201" s="198" t="s">
        <v>236</v>
      </c>
      <c r="S2201" s="206" t="str">
        <f t="shared" ca="1" si="102"/>
        <v/>
      </c>
      <c r="T2201" s="206" t="str">
        <f ca="1">IF(B2201="","",IF(ISERROR(MATCH($J2201,[3]SorP!$B$1:$B$6230,0)),"",INDIRECT("'SorP'!$A$"&amp;MATCH($J2201,[3]SorP!$B$1:$B$6230,0))))</f>
        <v/>
      </c>
      <c r="U2201" s="207"/>
      <c r="V2201" s="208" t="e">
        <f>IF(C2201="",NA(),IF(OR(C2201="Smelter not listed",C2201="Smelter not yet identified"),MATCH($B2201&amp;$D2201,'[3]Smelter Look-up'!$J:$J,0),MATCH($B2201&amp;$C2201,'[3]Smelter Look-up'!$J:$J,0)))</f>
        <v>#N/A</v>
      </c>
      <c r="X2201" s="83">
        <f t="shared" si="103"/>
        <v>0</v>
      </c>
      <c r="AB2201" s="84" t="str">
        <f t="shared" si="104"/>
        <v/>
      </c>
    </row>
    <row r="2202" spans="1:28" s="83" customFormat="1" ht="20.25" customHeight="1">
      <c r="A2202" s="206"/>
      <c r="B2202" s="198" t="s">
        <v>236</v>
      </c>
      <c r="C2202" s="199" t="s">
        <v>236</v>
      </c>
      <c r="D2202" s="200"/>
      <c r="E2202" s="198" t="s">
        <v>236</v>
      </c>
      <c r="F2202" s="198" t="s">
        <v>236</v>
      </c>
      <c r="G2202" s="198" t="s">
        <v>236</v>
      </c>
      <c r="H2202" s="201" t="s">
        <v>236</v>
      </c>
      <c r="I2202" s="202" t="s">
        <v>236</v>
      </c>
      <c r="J2202" s="202" t="s">
        <v>236</v>
      </c>
      <c r="K2202" s="203"/>
      <c r="L2202" s="203"/>
      <c r="M2202" s="203"/>
      <c r="N2202" s="203"/>
      <c r="O2202" s="203"/>
      <c r="P2202" s="204"/>
      <c r="Q2202" s="205"/>
      <c r="R2202" s="198" t="s">
        <v>236</v>
      </c>
      <c r="S2202" s="206" t="str">
        <f t="shared" ca="1" si="102"/>
        <v/>
      </c>
      <c r="T2202" s="206" t="str">
        <f ca="1">IF(B2202="","",IF(ISERROR(MATCH($J2202,[3]SorP!$B$1:$B$6230,0)),"",INDIRECT("'SorP'!$A$"&amp;MATCH($J2202,[3]SorP!$B$1:$B$6230,0))))</f>
        <v/>
      </c>
      <c r="U2202" s="207"/>
      <c r="V2202" s="208" t="e">
        <f>IF(C2202="",NA(),IF(OR(C2202="Smelter not listed",C2202="Smelter not yet identified"),MATCH($B2202&amp;$D2202,'[3]Smelter Look-up'!$J:$J,0),MATCH($B2202&amp;$C2202,'[3]Smelter Look-up'!$J:$J,0)))</f>
        <v>#N/A</v>
      </c>
      <c r="X2202" s="83">
        <f t="shared" si="103"/>
        <v>0</v>
      </c>
      <c r="AB2202" s="84" t="str">
        <f t="shared" si="104"/>
        <v/>
      </c>
    </row>
    <row r="2203" spans="1:28" s="83" customFormat="1" ht="20.25" customHeight="1">
      <c r="A2203" s="206"/>
      <c r="B2203" s="198" t="s">
        <v>236</v>
      </c>
      <c r="C2203" s="199" t="s">
        <v>236</v>
      </c>
      <c r="D2203" s="200"/>
      <c r="E2203" s="198" t="s">
        <v>236</v>
      </c>
      <c r="F2203" s="198" t="s">
        <v>236</v>
      </c>
      <c r="G2203" s="198" t="s">
        <v>236</v>
      </c>
      <c r="H2203" s="201" t="s">
        <v>236</v>
      </c>
      <c r="I2203" s="202" t="s">
        <v>236</v>
      </c>
      <c r="J2203" s="202" t="s">
        <v>236</v>
      </c>
      <c r="K2203" s="203"/>
      <c r="L2203" s="203"/>
      <c r="M2203" s="203"/>
      <c r="N2203" s="203"/>
      <c r="O2203" s="203"/>
      <c r="P2203" s="204"/>
      <c r="Q2203" s="205"/>
      <c r="R2203" s="198" t="s">
        <v>236</v>
      </c>
      <c r="S2203" s="206" t="str">
        <f t="shared" ca="1" si="102"/>
        <v/>
      </c>
      <c r="T2203" s="206" t="str">
        <f ca="1">IF(B2203="","",IF(ISERROR(MATCH($J2203,[3]SorP!$B$1:$B$6230,0)),"",INDIRECT("'SorP'!$A$"&amp;MATCH($J2203,[3]SorP!$B$1:$B$6230,0))))</f>
        <v/>
      </c>
      <c r="U2203" s="207"/>
      <c r="V2203" s="208" t="e">
        <f>IF(C2203="",NA(),IF(OR(C2203="Smelter not listed",C2203="Smelter not yet identified"),MATCH($B2203&amp;$D2203,'[3]Smelter Look-up'!$J:$J,0),MATCH($B2203&amp;$C2203,'[3]Smelter Look-up'!$J:$J,0)))</f>
        <v>#N/A</v>
      </c>
      <c r="X2203" s="83">
        <f t="shared" si="103"/>
        <v>0</v>
      </c>
      <c r="AB2203" s="84" t="str">
        <f t="shared" si="104"/>
        <v/>
      </c>
    </row>
    <row r="2204" spans="1:28" s="83" customFormat="1" ht="20.25" customHeight="1">
      <c r="A2204" s="206"/>
      <c r="B2204" s="198" t="s">
        <v>236</v>
      </c>
      <c r="C2204" s="199" t="s">
        <v>236</v>
      </c>
      <c r="D2204" s="200"/>
      <c r="E2204" s="198" t="s">
        <v>236</v>
      </c>
      <c r="F2204" s="198" t="s">
        <v>236</v>
      </c>
      <c r="G2204" s="198" t="s">
        <v>236</v>
      </c>
      <c r="H2204" s="201" t="s">
        <v>236</v>
      </c>
      <c r="I2204" s="202" t="s">
        <v>236</v>
      </c>
      <c r="J2204" s="202" t="s">
        <v>236</v>
      </c>
      <c r="K2204" s="203"/>
      <c r="L2204" s="203"/>
      <c r="M2204" s="203"/>
      <c r="N2204" s="203"/>
      <c r="O2204" s="203"/>
      <c r="P2204" s="204"/>
      <c r="Q2204" s="205"/>
      <c r="R2204" s="198" t="s">
        <v>236</v>
      </c>
      <c r="S2204" s="206" t="str">
        <f t="shared" ca="1" si="102"/>
        <v/>
      </c>
      <c r="T2204" s="206" t="str">
        <f ca="1">IF(B2204="","",IF(ISERROR(MATCH($J2204,[3]SorP!$B$1:$B$6230,0)),"",INDIRECT("'SorP'!$A$"&amp;MATCH($J2204,[3]SorP!$B$1:$B$6230,0))))</f>
        <v/>
      </c>
      <c r="U2204" s="207"/>
      <c r="V2204" s="208" t="e">
        <f>IF(C2204="",NA(),IF(OR(C2204="Smelter not listed",C2204="Smelter not yet identified"),MATCH($B2204&amp;$D2204,'[3]Smelter Look-up'!$J:$J,0),MATCH($B2204&amp;$C2204,'[3]Smelter Look-up'!$J:$J,0)))</f>
        <v>#N/A</v>
      </c>
      <c r="X2204" s="83">
        <f t="shared" si="103"/>
        <v>0</v>
      </c>
      <c r="AB2204" s="84" t="str">
        <f t="shared" si="104"/>
        <v/>
      </c>
    </row>
    <row r="2205" spans="1:28" s="83" customFormat="1" ht="20.25" customHeight="1">
      <c r="A2205" s="206"/>
      <c r="B2205" s="198" t="s">
        <v>236</v>
      </c>
      <c r="C2205" s="199" t="s">
        <v>236</v>
      </c>
      <c r="D2205" s="200"/>
      <c r="E2205" s="198" t="s">
        <v>236</v>
      </c>
      <c r="F2205" s="198" t="s">
        <v>236</v>
      </c>
      <c r="G2205" s="198" t="s">
        <v>236</v>
      </c>
      <c r="H2205" s="201" t="s">
        <v>236</v>
      </c>
      <c r="I2205" s="202" t="s">
        <v>236</v>
      </c>
      <c r="J2205" s="202" t="s">
        <v>236</v>
      </c>
      <c r="K2205" s="203"/>
      <c r="L2205" s="203"/>
      <c r="M2205" s="203"/>
      <c r="N2205" s="203"/>
      <c r="O2205" s="203"/>
      <c r="P2205" s="204"/>
      <c r="Q2205" s="205"/>
      <c r="R2205" s="198" t="s">
        <v>236</v>
      </c>
      <c r="S2205" s="206" t="str">
        <f t="shared" ca="1" si="102"/>
        <v/>
      </c>
      <c r="T2205" s="206" t="str">
        <f ca="1">IF(B2205="","",IF(ISERROR(MATCH($J2205,[3]SorP!$B$1:$B$6230,0)),"",INDIRECT("'SorP'!$A$"&amp;MATCH($J2205,[3]SorP!$B$1:$B$6230,0))))</f>
        <v/>
      </c>
      <c r="U2205" s="207"/>
      <c r="V2205" s="208" t="e">
        <f>IF(C2205="",NA(),IF(OR(C2205="Smelter not listed",C2205="Smelter not yet identified"),MATCH($B2205&amp;$D2205,'[3]Smelter Look-up'!$J:$J,0),MATCH($B2205&amp;$C2205,'[3]Smelter Look-up'!$J:$J,0)))</f>
        <v>#N/A</v>
      </c>
      <c r="X2205" s="83">
        <f t="shared" si="103"/>
        <v>0</v>
      </c>
      <c r="AB2205" s="84" t="str">
        <f t="shared" si="104"/>
        <v/>
      </c>
    </row>
    <row r="2206" spans="1:28" s="83" customFormat="1" ht="20.25" customHeight="1">
      <c r="A2206" s="206"/>
      <c r="B2206" s="198" t="s">
        <v>236</v>
      </c>
      <c r="C2206" s="199" t="s">
        <v>236</v>
      </c>
      <c r="D2206" s="200"/>
      <c r="E2206" s="198" t="s">
        <v>236</v>
      </c>
      <c r="F2206" s="198" t="s">
        <v>236</v>
      </c>
      <c r="G2206" s="198" t="s">
        <v>236</v>
      </c>
      <c r="H2206" s="201" t="s">
        <v>236</v>
      </c>
      <c r="I2206" s="202" t="s">
        <v>236</v>
      </c>
      <c r="J2206" s="202" t="s">
        <v>236</v>
      </c>
      <c r="K2206" s="203"/>
      <c r="L2206" s="203"/>
      <c r="M2206" s="203"/>
      <c r="N2206" s="203"/>
      <c r="O2206" s="203"/>
      <c r="P2206" s="204"/>
      <c r="Q2206" s="205"/>
      <c r="R2206" s="198" t="s">
        <v>236</v>
      </c>
      <c r="S2206" s="206" t="str">
        <f t="shared" ca="1" si="102"/>
        <v/>
      </c>
      <c r="T2206" s="206" t="str">
        <f ca="1">IF(B2206="","",IF(ISERROR(MATCH($J2206,[3]SorP!$B$1:$B$6230,0)),"",INDIRECT("'SorP'!$A$"&amp;MATCH($J2206,[3]SorP!$B$1:$B$6230,0))))</f>
        <v/>
      </c>
      <c r="U2206" s="207"/>
      <c r="V2206" s="208" t="e">
        <f>IF(C2206="",NA(),IF(OR(C2206="Smelter not listed",C2206="Smelter not yet identified"),MATCH($B2206&amp;$D2206,'[3]Smelter Look-up'!$J:$J,0),MATCH($B2206&amp;$C2206,'[3]Smelter Look-up'!$J:$J,0)))</f>
        <v>#N/A</v>
      </c>
      <c r="X2206" s="83">
        <f t="shared" si="103"/>
        <v>0</v>
      </c>
      <c r="AB2206" s="84" t="str">
        <f t="shared" si="104"/>
        <v/>
      </c>
    </row>
    <row r="2207" spans="1:28" s="83" customFormat="1" ht="20.25" customHeight="1">
      <c r="A2207" s="206"/>
      <c r="B2207" s="198" t="s">
        <v>236</v>
      </c>
      <c r="C2207" s="199" t="s">
        <v>236</v>
      </c>
      <c r="D2207" s="200"/>
      <c r="E2207" s="198" t="s">
        <v>236</v>
      </c>
      <c r="F2207" s="198" t="s">
        <v>236</v>
      </c>
      <c r="G2207" s="198" t="s">
        <v>236</v>
      </c>
      <c r="H2207" s="201" t="s">
        <v>236</v>
      </c>
      <c r="I2207" s="202" t="s">
        <v>236</v>
      </c>
      <c r="J2207" s="202" t="s">
        <v>236</v>
      </c>
      <c r="K2207" s="203"/>
      <c r="L2207" s="203"/>
      <c r="M2207" s="203"/>
      <c r="N2207" s="203"/>
      <c r="O2207" s="203"/>
      <c r="P2207" s="204"/>
      <c r="Q2207" s="205"/>
      <c r="R2207" s="198" t="s">
        <v>236</v>
      </c>
      <c r="S2207" s="206" t="str">
        <f t="shared" ca="1" si="102"/>
        <v/>
      </c>
      <c r="T2207" s="206" t="str">
        <f ca="1">IF(B2207="","",IF(ISERROR(MATCH($J2207,[3]SorP!$B$1:$B$6230,0)),"",INDIRECT("'SorP'!$A$"&amp;MATCH($J2207,[3]SorP!$B$1:$B$6230,0))))</f>
        <v/>
      </c>
      <c r="U2207" s="207"/>
      <c r="V2207" s="208" t="e">
        <f>IF(C2207="",NA(),IF(OR(C2207="Smelter not listed",C2207="Smelter not yet identified"),MATCH($B2207&amp;$D2207,'[3]Smelter Look-up'!$J:$J,0),MATCH($B2207&amp;$C2207,'[3]Smelter Look-up'!$J:$J,0)))</f>
        <v>#N/A</v>
      </c>
      <c r="X2207" s="83">
        <f t="shared" si="103"/>
        <v>0</v>
      </c>
      <c r="AB2207" s="84" t="str">
        <f t="shared" si="104"/>
        <v/>
      </c>
    </row>
    <row r="2208" spans="1:28" s="83" customFormat="1" ht="20.25" customHeight="1">
      <c r="A2208" s="206"/>
      <c r="B2208" s="198" t="s">
        <v>236</v>
      </c>
      <c r="C2208" s="199" t="s">
        <v>236</v>
      </c>
      <c r="D2208" s="200"/>
      <c r="E2208" s="198" t="s">
        <v>236</v>
      </c>
      <c r="F2208" s="198" t="s">
        <v>236</v>
      </c>
      <c r="G2208" s="198" t="s">
        <v>236</v>
      </c>
      <c r="H2208" s="201" t="s">
        <v>236</v>
      </c>
      <c r="I2208" s="202" t="s">
        <v>236</v>
      </c>
      <c r="J2208" s="202" t="s">
        <v>236</v>
      </c>
      <c r="K2208" s="203"/>
      <c r="L2208" s="203"/>
      <c r="M2208" s="203"/>
      <c r="N2208" s="203"/>
      <c r="O2208" s="203"/>
      <c r="P2208" s="204"/>
      <c r="Q2208" s="205"/>
      <c r="R2208" s="198" t="s">
        <v>236</v>
      </c>
      <c r="S2208" s="206" t="str">
        <f t="shared" ca="1" si="102"/>
        <v/>
      </c>
      <c r="T2208" s="206" t="str">
        <f ca="1">IF(B2208="","",IF(ISERROR(MATCH($J2208,[3]SorP!$B$1:$B$6230,0)),"",INDIRECT("'SorP'!$A$"&amp;MATCH($J2208,[3]SorP!$B$1:$B$6230,0))))</f>
        <v/>
      </c>
      <c r="U2208" s="207"/>
      <c r="V2208" s="208" t="e">
        <f>IF(C2208="",NA(),IF(OR(C2208="Smelter not listed",C2208="Smelter not yet identified"),MATCH($B2208&amp;$D2208,'[3]Smelter Look-up'!$J:$J,0),MATCH($B2208&amp;$C2208,'[3]Smelter Look-up'!$J:$J,0)))</f>
        <v>#N/A</v>
      </c>
      <c r="X2208" s="83">
        <f t="shared" si="103"/>
        <v>0</v>
      </c>
      <c r="AB2208" s="84" t="str">
        <f t="shared" si="104"/>
        <v/>
      </c>
    </row>
    <row r="2209" spans="1:28" s="83" customFormat="1" ht="20.25" customHeight="1">
      <c r="A2209" s="206"/>
      <c r="B2209" s="198" t="s">
        <v>236</v>
      </c>
      <c r="C2209" s="199" t="s">
        <v>236</v>
      </c>
      <c r="D2209" s="200"/>
      <c r="E2209" s="198" t="s">
        <v>236</v>
      </c>
      <c r="F2209" s="198" t="s">
        <v>236</v>
      </c>
      <c r="G2209" s="198" t="s">
        <v>236</v>
      </c>
      <c r="H2209" s="201" t="s">
        <v>236</v>
      </c>
      <c r="I2209" s="202" t="s">
        <v>236</v>
      </c>
      <c r="J2209" s="202" t="s">
        <v>236</v>
      </c>
      <c r="K2209" s="203"/>
      <c r="L2209" s="203"/>
      <c r="M2209" s="203"/>
      <c r="N2209" s="203"/>
      <c r="O2209" s="203"/>
      <c r="P2209" s="204"/>
      <c r="Q2209" s="205"/>
      <c r="R2209" s="198" t="s">
        <v>236</v>
      </c>
      <c r="S2209" s="206" t="str">
        <f t="shared" ca="1" si="102"/>
        <v/>
      </c>
      <c r="T2209" s="206" t="str">
        <f ca="1">IF(B2209="","",IF(ISERROR(MATCH($J2209,[3]SorP!$B$1:$B$6230,0)),"",INDIRECT("'SorP'!$A$"&amp;MATCH($J2209,[3]SorP!$B$1:$B$6230,0))))</f>
        <v/>
      </c>
      <c r="U2209" s="207"/>
      <c r="V2209" s="208" t="e">
        <f>IF(C2209="",NA(),IF(OR(C2209="Smelter not listed",C2209="Smelter not yet identified"),MATCH($B2209&amp;$D2209,'[3]Smelter Look-up'!$J:$J,0),MATCH($B2209&amp;$C2209,'[3]Smelter Look-up'!$J:$J,0)))</f>
        <v>#N/A</v>
      </c>
      <c r="X2209" s="83">
        <f t="shared" si="103"/>
        <v>0</v>
      </c>
      <c r="AB2209" s="84" t="str">
        <f t="shared" si="104"/>
        <v/>
      </c>
    </row>
    <row r="2210" spans="1:28" s="83" customFormat="1" ht="20.25" customHeight="1">
      <c r="A2210" s="206"/>
      <c r="B2210" s="198" t="s">
        <v>236</v>
      </c>
      <c r="C2210" s="199" t="s">
        <v>236</v>
      </c>
      <c r="D2210" s="200"/>
      <c r="E2210" s="198" t="s">
        <v>236</v>
      </c>
      <c r="F2210" s="198" t="s">
        <v>236</v>
      </c>
      <c r="G2210" s="198" t="s">
        <v>236</v>
      </c>
      <c r="H2210" s="201" t="s">
        <v>236</v>
      </c>
      <c r="I2210" s="202" t="s">
        <v>236</v>
      </c>
      <c r="J2210" s="202" t="s">
        <v>236</v>
      </c>
      <c r="K2210" s="203"/>
      <c r="L2210" s="203"/>
      <c r="M2210" s="203"/>
      <c r="N2210" s="203"/>
      <c r="O2210" s="203"/>
      <c r="P2210" s="204"/>
      <c r="Q2210" s="205"/>
      <c r="R2210" s="198" t="s">
        <v>236</v>
      </c>
      <c r="S2210" s="206" t="str">
        <f t="shared" ca="1" si="102"/>
        <v/>
      </c>
      <c r="T2210" s="206" t="str">
        <f ca="1">IF(B2210="","",IF(ISERROR(MATCH($J2210,[3]SorP!$B$1:$B$6230,0)),"",INDIRECT("'SorP'!$A$"&amp;MATCH($J2210,[3]SorP!$B$1:$B$6230,0))))</f>
        <v/>
      </c>
      <c r="U2210" s="207"/>
      <c r="V2210" s="208" t="e">
        <f>IF(C2210="",NA(),IF(OR(C2210="Smelter not listed",C2210="Smelter not yet identified"),MATCH($B2210&amp;$D2210,'[3]Smelter Look-up'!$J:$J,0),MATCH($B2210&amp;$C2210,'[3]Smelter Look-up'!$J:$J,0)))</f>
        <v>#N/A</v>
      </c>
      <c r="X2210" s="83">
        <f t="shared" si="103"/>
        <v>0</v>
      </c>
      <c r="AB2210" s="84" t="str">
        <f t="shared" si="104"/>
        <v/>
      </c>
    </row>
    <row r="2211" spans="1:28" s="83" customFormat="1" ht="20.25" customHeight="1">
      <c r="A2211" s="206"/>
      <c r="B2211" s="198" t="s">
        <v>236</v>
      </c>
      <c r="C2211" s="199" t="s">
        <v>236</v>
      </c>
      <c r="D2211" s="200"/>
      <c r="E2211" s="198" t="s">
        <v>236</v>
      </c>
      <c r="F2211" s="198" t="s">
        <v>236</v>
      </c>
      <c r="G2211" s="198" t="s">
        <v>236</v>
      </c>
      <c r="H2211" s="201" t="s">
        <v>236</v>
      </c>
      <c r="I2211" s="202" t="s">
        <v>236</v>
      </c>
      <c r="J2211" s="202" t="s">
        <v>236</v>
      </c>
      <c r="K2211" s="203"/>
      <c r="L2211" s="203"/>
      <c r="M2211" s="203"/>
      <c r="N2211" s="203"/>
      <c r="O2211" s="203"/>
      <c r="P2211" s="204"/>
      <c r="Q2211" s="205"/>
      <c r="R2211" s="198" t="s">
        <v>236</v>
      </c>
      <c r="S2211" s="206" t="str">
        <f t="shared" ca="1" si="102"/>
        <v/>
      </c>
      <c r="T2211" s="206" t="str">
        <f ca="1">IF(B2211="","",IF(ISERROR(MATCH($J2211,[3]SorP!$B$1:$B$6230,0)),"",INDIRECT("'SorP'!$A$"&amp;MATCH($J2211,[3]SorP!$B$1:$B$6230,0))))</f>
        <v/>
      </c>
      <c r="U2211" s="207"/>
      <c r="V2211" s="208" t="e">
        <f>IF(C2211="",NA(),IF(OR(C2211="Smelter not listed",C2211="Smelter not yet identified"),MATCH($B2211&amp;$D2211,'[3]Smelter Look-up'!$J:$J,0),MATCH($B2211&amp;$C2211,'[3]Smelter Look-up'!$J:$J,0)))</f>
        <v>#N/A</v>
      </c>
      <c r="X2211" s="83">
        <f t="shared" si="103"/>
        <v>0</v>
      </c>
      <c r="AB2211" s="84" t="str">
        <f t="shared" si="104"/>
        <v/>
      </c>
    </row>
    <row r="2212" spans="1:28" s="83" customFormat="1" ht="20.25" customHeight="1">
      <c r="A2212" s="206"/>
      <c r="B2212" s="198" t="s">
        <v>236</v>
      </c>
      <c r="C2212" s="199" t="s">
        <v>236</v>
      </c>
      <c r="D2212" s="200"/>
      <c r="E2212" s="198" t="s">
        <v>236</v>
      </c>
      <c r="F2212" s="198" t="s">
        <v>236</v>
      </c>
      <c r="G2212" s="198" t="s">
        <v>236</v>
      </c>
      <c r="H2212" s="201" t="s">
        <v>236</v>
      </c>
      <c r="I2212" s="202" t="s">
        <v>236</v>
      </c>
      <c r="J2212" s="202" t="s">
        <v>236</v>
      </c>
      <c r="K2212" s="203"/>
      <c r="L2212" s="203"/>
      <c r="M2212" s="203"/>
      <c r="N2212" s="203"/>
      <c r="O2212" s="203"/>
      <c r="P2212" s="204"/>
      <c r="Q2212" s="205"/>
      <c r="R2212" s="198" t="s">
        <v>236</v>
      </c>
      <c r="S2212" s="206" t="str">
        <f t="shared" ca="1" si="102"/>
        <v/>
      </c>
      <c r="T2212" s="206" t="str">
        <f ca="1">IF(B2212="","",IF(ISERROR(MATCH($J2212,[3]SorP!$B$1:$B$6230,0)),"",INDIRECT("'SorP'!$A$"&amp;MATCH($J2212,[3]SorP!$B$1:$B$6230,0))))</f>
        <v/>
      </c>
      <c r="U2212" s="207"/>
      <c r="V2212" s="208" t="e">
        <f>IF(C2212="",NA(),IF(OR(C2212="Smelter not listed",C2212="Smelter not yet identified"),MATCH($B2212&amp;$D2212,'[3]Smelter Look-up'!$J:$J,0),MATCH($B2212&amp;$C2212,'[3]Smelter Look-up'!$J:$J,0)))</f>
        <v>#N/A</v>
      </c>
      <c r="X2212" s="83">
        <f t="shared" si="103"/>
        <v>0</v>
      </c>
      <c r="AB2212" s="84" t="str">
        <f t="shared" si="104"/>
        <v/>
      </c>
    </row>
    <row r="2213" spans="1:28" s="83" customFormat="1" ht="20.25" customHeight="1">
      <c r="A2213" s="206"/>
      <c r="B2213" s="198" t="s">
        <v>236</v>
      </c>
      <c r="C2213" s="199" t="s">
        <v>236</v>
      </c>
      <c r="D2213" s="200"/>
      <c r="E2213" s="198" t="s">
        <v>236</v>
      </c>
      <c r="F2213" s="198" t="s">
        <v>236</v>
      </c>
      <c r="G2213" s="198" t="s">
        <v>236</v>
      </c>
      <c r="H2213" s="201" t="s">
        <v>236</v>
      </c>
      <c r="I2213" s="202" t="s">
        <v>236</v>
      </c>
      <c r="J2213" s="202" t="s">
        <v>236</v>
      </c>
      <c r="K2213" s="203"/>
      <c r="L2213" s="203"/>
      <c r="M2213" s="203"/>
      <c r="N2213" s="203"/>
      <c r="O2213" s="203"/>
      <c r="P2213" s="204"/>
      <c r="Q2213" s="205"/>
      <c r="R2213" s="198" t="s">
        <v>236</v>
      </c>
      <c r="S2213" s="206" t="str">
        <f t="shared" ca="1" si="102"/>
        <v/>
      </c>
      <c r="T2213" s="206" t="str">
        <f ca="1">IF(B2213="","",IF(ISERROR(MATCH($J2213,[3]SorP!$B$1:$B$6230,0)),"",INDIRECT("'SorP'!$A$"&amp;MATCH($J2213,[3]SorP!$B$1:$B$6230,0))))</f>
        <v/>
      </c>
      <c r="U2213" s="207"/>
      <c r="V2213" s="208" t="e">
        <f>IF(C2213="",NA(),IF(OR(C2213="Smelter not listed",C2213="Smelter not yet identified"),MATCH($B2213&amp;$D2213,'[3]Smelter Look-up'!$J:$J,0),MATCH($B2213&amp;$C2213,'[3]Smelter Look-up'!$J:$J,0)))</f>
        <v>#N/A</v>
      </c>
      <c r="X2213" s="83">
        <f t="shared" si="103"/>
        <v>0</v>
      </c>
      <c r="AB2213" s="84" t="str">
        <f t="shared" si="104"/>
        <v/>
      </c>
    </row>
    <row r="2214" spans="1:28" s="83" customFormat="1" ht="20.25" customHeight="1">
      <c r="A2214" s="206"/>
      <c r="B2214" s="198" t="s">
        <v>236</v>
      </c>
      <c r="C2214" s="199" t="s">
        <v>236</v>
      </c>
      <c r="D2214" s="200"/>
      <c r="E2214" s="198" t="s">
        <v>236</v>
      </c>
      <c r="F2214" s="198" t="s">
        <v>236</v>
      </c>
      <c r="G2214" s="198" t="s">
        <v>236</v>
      </c>
      <c r="H2214" s="201" t="s">
        <v>236</v>
      </c>
      <c r="I2214" s="202" t="s">
        <v>236</v>
      </c>
      <c r="J2214" s="202" t="s">
        <v>236</v>
      </c>
      <c r="K2214" s="203"/>
      <c r="L2214" s="203"/>
      <c r="M2214" s="203"/>
      <c r="N2214" s="203"/>
      <c r="O2214" s="203"/>
      <c r="P2214" s="204"/>
      <c r="Q2214" s="205"/>
      <c r="R2214" s="198" t="s">
        <v>236</v>
      </c>
      <c r="S2214" s="206" t="str">
        <f t="shared" ca="1" si="102"/>
        <v/>
      </c>
      <c r="T2214" s="206" t="str">
        <f ca="1">IF(B2214="","",IF(ISERROR(MATCH($J2214,[3]SorP!$B$1:$B$6230,0)),"",INDIRECT("'SorP'!$A$"&amp;MATCH($J2214,[3]SorP!$B$1:$B$6230,0))))</f>
        <v/>
      </c>
      <c r="U2214" s="207"/>
      <c r="V2214" s="208" t="e">
        <f>IF(C2214="",NA(),IF(OR(C2214="Smelter not listed",C2214="Smelter not yet identified"),MATCH($B2214&amp;$D2214,'[3]Smelter Look-up'!$J:$J,0),MATCH($B2214&amp;$C2214,'[3]Smelter Look-up'!$J:$J,0)))</f>
        <v>#N/A</v>
      </c>
      <c r="X2214" s="83">
        <f t="shared" si="103"/>
        <v>0</v>
      </c>
      <c r="AB2214" s="84" t="str">
        <f t="shared" si="104"/>
        <v/>
      </c>
    </row>
    <row r="2215" spans="1:28" s="83" customFormat="1" ht="20.25" customHeight="1">
      <c r="A2215" s="206"/>
      <c r="B2215" s="198" t="s">
        <v>236</v>
      </c>
      <c r="C2215" s="199" t="s">
        <v>236</v>
      </c>
      <c r="D2215" s="200"/>
      <c r="E2215" s="198" t="s">
        <v>236</v>
      </c>
      <c r="F2215" s="198" t="s">
        <v>236</v>
      </c>
      <c r="G2215" s="198" t="s">
        <v>236</v>
      </c>
      <c r="H2215" s="201" t="s">
        <v>236</v>
      </c>
      <c r="I2215" s="202" t="s">
        <v>236</v>
      </c>
      <c r="J2215" s="202" t="s">
        <v>236</v>
      </c>
      <c r="K2215" s="203"/>
      <c r="L2215" s="203"/>
      <c r="M2215" s="203"/>
      <c r="N2215" s="203"/>
      <c r="O2215" s="203"/>
      <c r="P2215" s="204"/>
      <c r="Q2215" s="205"/>
      <c r="R2215" s="198" t="s">
        <v>236</v>
      </c>
      <c r="S2215" s="206" t="str">
        <f t="shared" ca="1" si="102"/>
        <v/>
      </c>
      <c r="T2215" s="206" t="str">
        <f ca="1">IF(B2215="","",IF(ISERROR(MATCH($J2215,[3]SorP!$B$1:$B$6230,0)),"",INDIRECT("'SorP'!$A$"&amp;MATCH($J2215,[3]SorP!$B$1:$B$6230,0))))</f>
        <v/>
      </c>
      <c r="U2215" s="207"/>
      <c r="V2215" s="208" t="e">
        <f>IF(C2215="",NA(),IF(OR(C2215="Smelter not listed",C2215="Smelter not yet identified"),MATCH($B2215&amp;$D2215,'[3]Smelter Look-up'!$J:$J,0),MATCH($B2215&amp;$C2215,'[3]Smelter Look-up'!$J:$J,0)))</f>
        <v>#N/A</v>
      </c>
      <c r="X2215" s="83">
        <f t="shared" si="103"/>
        <v>0</v>
      </c>
      <c r="AB2215" s="84" t="str">
        <f t="shared" si="104"/>
        <v/>
      </c>
    </row>
    <row r="2216" spans="1:28" s="83" customFormat="1" ht="20.25" customHeight="1">
      <c r="A2216" s="206"/>
      <c r="B2216" s="198" t="s">
        <v>236</v>
      </c>
      <c r="C2216" s="199" t="s">
        <v>236</v>
      </c>
      <c r="D2216" s="200"/>
      <c r="E2216" s="198" t="s">
        <v>236</v>
      </c>
      <c r="F2216" s="198" t="s">
        <v>236</v>
      </c>
      <c r="G2216" s="198" t="s">
        <v>236</v>
      </c>
      <c r="H2216" s="201" t="s">
        <v>236</v>
      </c>
      <c r="I2216" s="202" t="s">
        <v>236</v>
      </c>
      <c r="J2216" s="202" t="s">
        <v>236</v>
      </c>
      <c r="K2216" s="203"/>
      <c r="L2216" s="203"/>
      <c r="M2216" s="203"/>
      <c r="N2216" s="203"/>
      <c r="O2216" s="203"/>
      <c r="P2216" s="204"/>
      <c r="Q2216" s="205"/>
      <c r="R2216" s="198" t="s">
        <v>236</v>
      </c>
      <c r="S2216" s="206" t="str">
        <f t="shared" ref="S2216:S2279" ca="1" si="105">IF(B2216="","",IF(ISERROR(MATCH($E2216,CL,0)),"Unknown",INDIRECT("'C'!$A$"&amp;MATCH($E2216,CL,0)+1)))</f>
        <v/>
      </c>
      <c r="T2216" s="206" t="str">
        <f ca="1">IF(B2216="","",IF(ISERROR(MATCH($J2216,[3]SorP!$B$1:$B$6230,0)),"",INDIRECT("'SorP'!$A$"&amp;MATCH($J2216,[3]SorP!$B$1:$B$6230,0))))</f>
        <v/>
      </c>
      <c r="U2216" s="207"/>
      <c r="V2216" s="208" t="e">
        <f>IF(C2216="",NA(),IF(OR(C2216="Smelter not listed",C2216="Smelter not yet identified"),MATCH($B2216&amp;$D2216,'[3]Smelter Look-up'!$J:$J,0),MATCH($B2216&amp;$C2216,'[3]Smelter Look-up'!$J:$J,0)))</f>
        <v>#N/A</v>
      </c>
      <c r="X2216" s="83">
        <f t="shared" si="103"/>
        <v>0</v>
      </c>
      <c r="AB2216" s="84" t="str">
        <f t="shared" si="104"/>
        <v/>
      </c>
    </row>
    <row r="2217" spans="1:28" s="83" customFormat="1" ht="20.25" customHeight="1">
      <c r="A2217" s="206"/>
      <c r="B2217" s="198" t="s">
        <v>236</v>
      </c>
      <c r="C2217" s="199" t="s">
        <v>236</v>
      </c>
      <c r="D2217" s="200"/>
      <c r="E2217" s="198" t="s">
        <v>236</v>
      </c>
      <c r="F2217" s="198" t="s">
        <v>236</v>
      </c>
      <c r="G2217" s="198" t="s">
        <v>236</v>
      </c>
      <c r="H2217" s="201" t="s">
        <v>236</v>
      </c>
      <c r="I2217" s="202" t="s">
        <v>236</v>
      </c>
      <c r="J2217" s="202" t="s">
        <v>236</v>
      </c>
      <c r="K2217" s="203"/>
      <c r="L2217" s="203"/>
      <c r="M2217" s="203"/>
      <c r="N2217" s="203"/>
      <c r="O2217" s="203"/>
      <c r="P2217" s="204"/>
      <c r="Q2217" s="205"/>
      <c r="R2217" s="198" t="s">
        <v>236</v>
      </c>
      <c r="S2217" s="206" t="str">
        <f t="shared" ca="1" si="105"/>
        <v/>
      </c>
      <c r="T2217" s="206" t="str">
        <f ca="1">IF(B2217="","",IF(ISERROR(MATCH($J2217,[3]SorP!$B$1:$B$6230,0)),"",INDIRECT("'SorP'!$A$"&amp;MATCH($J2217,[3]SorP!$B$1:$B$6230,0))))</f>
        <v/>
      </c>
      <c r="U2217" s="207"/>
      <c r="V2217" s="208" t="e">
        <f>IF(C2217="",NA(),IF(OR(C2217="Smelter not listed",C2217="Smelter not yet identified"),MATCH($B2217&amp;$D2217,'[3]Smelter Look-up'!$J:$J,0),MATCH($B2217&amp;$C2217,'[3]Smelter Look-up'!$J:$J,0)))</f>
        <v>#N/A</v>
      </c>
      <c r="X2217" s="83">
        <f t="shared" si="103"/>
        <v>0</v>
      </c>
      <c r="AB2217" s="84" t="str">
        <f t="shared" si="104"/>
        <v/>
      </c>
    </row>
    <row r="2218" spans="1:28" s="83" customFormat="1" ht="20.25" customHeight="1">
      <c r="A2218" s="206"/>
      <c r="B2218" s="198" t="s">
        <v>236</v>
      </c>
      <c r="C2218" s="199" t="s">
        <v>236</v>
      </c>
      <c r="D2218" s="200"/>
      <c r="E2218" s="198" t="s">
        <v>236</v>
      </c>
      <c r="F2218" s="198" t="s">
        <v>236</v>
      </c>
      <c r="G2218" s="198" t="s">
        <v>236</v>
      </c>
      <c r="H2218" s="201" t="s">
        <v>236</v>
      </c>
      <c r="I2218" s="202" t="s">
        <v>236</v>
      </c>
      <c r="J2218" s="202" t="s">
        <v>236</v>
      </c>
      <c r="K2218" s="203"/>
      <c r="L2218" s="203"/>
      <c r="M2218" s="203"/>
      <c r="N2218" s="203"/>
      <c r="O2218" s="203"/>
      <c r="P2218" s="204"/>
      <c r="Q2218" s="205"/>
      <c r="R2218" s="198" t="s">
        <v>236</v>
      </c>
      <c r="S2218" s="206" t="str">
        <f t="shared" ca="1" si="105"/>
        <v/>
      </c>
      <c r="T2218" s="206" t="str">
        <f ca="1">IF(B2218="","",IF(ISERROR(MATCH($J2218,[3]SorP!$B$1:$B$6230,0)),"",INDIRECT("'SorP'!$A$"&amp;MATCH($J2218,[3]SorP!$B$1:$B$6230,0))))</f>
        <v/>
      </c>
      <c r="U2218" s="207"/>
      <c r="V2218" s="208" t="e">
        <f>IF(C2218="",NA(),IF(OR(C2218="Smelter not listed",C2218="Smelter not yet identified"),MATCH($B2218&amp;$D2218,'[3]Smelter Look-up'!$J:$J,0),MATCH($B2218&amp;$C2218,'[3]Smelter Look-up'!$J:$J,0)))</f>
        <v>#N/A</v>
      </c>
      <c r="X2218" s="83">
        <f t="shared" si="103"/>
        <v>0</v>
      </c>
      <c r="AB2218" s="84" t="str">
        <f t="shared" si="104"/>
        <v/>
      </c>
    </row>
    <row r="2219" spans="1:28" s="83" customFormat="1" ht="20.25" customHeight="1">
      <c r="A2219" s="206"/>
      <c r="B2219" s="198" t="s">
        <v>236</v>
      </c>
      <c r="C2219" s="199" t="s">
        <v>236</v>
      </c>
      <c r="D2219" s="200"/>
      <c r="E2219" s="198" t="s">
        <v>236</v>
      </c>
      <c r="F2219" s="198" t="s">
        <v>236</v>
      </c>
      <c r="G2219" s="198" t="s">
        <v>236</v>
      </c>
      <c r="H2219" s="201" t="s">
        <v>236</v>
      </c>
      <c r="I2219" s="202" t="s">
        <v>236</v>
      </c>
      <c r="J2219" s="202" t="s">
        <v>236</v>
      </c>
      <c r="K2219" s="203"/>
      <c r="L2219" s="203"/>
      <c r="M2219" s="203"/>
      <c r="N2219" s="203"/>
      <c r="O2219" s="203"/>
      <c r="P2219" s="204"/>
      <c r="Q2219" s="205"/>
      <c r="R2219" s="198" t="s">
        <v>236</v>
      </c>
      <c r="S2219" s="206" t="str">
        <f t="shared" ca="1" si="105"/>
        <v/>
      </c>
      <c r="T2219" s="206" t="str">
        <f ca="1">IF(B2219="","",IF(ISERROR(MATCH($J2219,[3]SorP!$B$1:$B$6230,0)),"",INDIRECT("'SorP'!$A$"&amp;MATCH($J2219,[3]SorP!$B$1:$B$6230,0))))</f>
        <v/>
      </c>
      <c r="U2219" s="207"/>
      <c r="V2219" s="208" t="e">
        <f>IF(C2219="",NA(),IF(OR(C2219="Smelter not listed",C2219="Smelter not yet identified"),MATCH($B2219&amp;$D2219,'[3]Smelter Look-up'!$J:$J,0),MATCH($B2219&amp;$C2219,'[3]Smelter Look-up'!$J:$J,0)))</f>
        <v>#N/A</v>
      </c>
      <c r="X2219" s="83">
        <f t="shared" si="103"/>
        <v>0</v>
      </c>
      <c r="AB2219" s="84" t="str">
        <f t="shared" si="104"/>
        <v/>
      </c>
    </row>
    <row r="2220" spans="1:28" s="83" customFormat="1" ht="20.25" customHeight="1">
      <c r="A2220" s="206"/>
      <c r="B2220" s="198" t="s">
        <v>236</v>
      </c>
      <c r="C2220" s="199" t="s">
        <v>236</v>
      </c>
      <c r="D2220" s="200"/>
      <c r="E2220" s="198" t="s">
        <v>236</v>
      </c>
      <c r="F2220" s="198" t="s">
        <v>236</v>
      </c>
      <c r="G2220" s="198" t="s">
        <v>236</v>
      </c>
      <c r="H2220" s="201" t="s">
        <v>236</v>
      </c>
      <c r="I2220" s="202" t="s">
        <v>236</v>
      </c>
      <c r="J2220" s="202" t="s">
        <v>236</v>
      </c>
      <c r="K2220" s="203"/>
      <c r="L2220" s="203"/>
      <c r="M2220" s="203"/>
      <c r="N2220" s="203"/>
      <c r="O2220" s="203"/>
      <c r="P2220" s="204"/>
      <c r="Q2220" s="205"/>
      <c r="R2220" s="198" t="s">
        <v>236</v>
      </c>
      <c r="S2220" s="206" t="str">
        <f t="shared" ca="1" si="105"/>
        <v/>
      </c>
      <c r="T2220" s="206" t="str">
        <f ca="1">IF(B2220="","",IF(ISERROR(MATCH($J2220,[3]SorP!$B$1:$B$6230,0)),"",INDIRECT("'SorP'!$A$"&amp;MATCH($J2220,[3]SorP!$B$1:$B$6230,0))))</f>
        <v/>
      </c>
      <c r="U2220" s="207"/>
      <c r="V2220" s="208" t="e">
        <f>IF(C2220="",NA(),IF(OR(C2220="Smelter not listed",C2220="Smelter not yet identified"),MATCH($B2220&amp;$D2220,'[3]Smelter Look-up'!$J:$J,0),MATCH($B2220&amp;$C2220,'[3]Smelter Look-up'!$J:$J,0)))</f>
        <v>#N/A</v>
      </c>
      <c r="X2220" s="83">
        <f t="shared" si="103"/>
        <v>0</v>
      </c>
      <c r="AB2220" s="84" t="str">
        <f t="shared" si="104"/>
        <v/>
      </c>
    </row>
    <row r="2221" spans="1:28" s="83" customFormat="1" ht="20.25" customHeight="1">
      <c r="A2221" s="206"/>
      <c r="B2221" s="198" t="s">
        <v>236</v>
      </c>
      <c r="C2221" s="199" t="s">
        <v>236</v>
      </c>
      <c r="D2221" s="200"/>
      <c r="E2221" s="198" t="s">
        <v>236</v>
      </c>
      <c r="F2221" s="198" t="s">
        <v>236</v>
      </c>
      <c r="G2221" s="198" t="s">
        <v>236</v>
      </c>
      <c r="H2221" s="201" t="s">
        <v>236</v>
      </c>
      <c r="I2221" s="202" t="s">
        <v>236</v>
      </c>
      <c r="J2221" s="202" t="s">
        <v>236</v>
      </c>
      <c r="K2221" s="203"/>
      <c r="L2221" s="203"/>
      <c r="M2221" s="203"/>
      <c r="N2221" s="203"/>
      <c r="O2221" s="203"/>
      <c r="P2221" s="204"/>
      <c r="Q2221" s="205"/>
      <c r="R2221" s="198" t="s">
        <v>236</v>
      </c>
      <c r="S2221" s="206" t="str">
        <f t="shared" ca="1" si="105"/>
        <v/>
      </c>
      <c r="T2221" s="206" t="str">
        <f ca="1">IF(B2221="","",IF(ISERROR(MATCH($J2221,[3]SorP!$B$1:$B$6230,0)),"",INDIRECT("'SorP'!$A$"&amp;MATCH($J2221,[3]SorP!$B$1:$B$6230,0))))</f>
        <v/>
      </c>
      <c r="U2221" s="207"/>
      <c r="V2221" s="208" t="e">
        <f>IF(C2221="",NA(),IF(OR(C2221="Smelter not listed",C2221="Smelter not yet identified"),MATCH($B2221&amp;$D2221,'[3]Smelter Look-up'!$J:$J,0),MATCH($B2221&amp;$C2221,'[3]Smelter Look-up'!$J:$J,0)))</f>
        <v>#N/A</v>
      </c>
      <c r="X2221" s="83">
        <f t="shared" si="103"/>
        <v>0</v>
      </c>
      <c r="AB2221" s="84" t="str">
        <f t="shared" si="104"/>
        <v/>
      </c>
    </row>
    <row r="2222" spans="1:28" s="83" customFormat="1" ht="20.25" customHeight="1">
      <c r="A2222" s="206"/>
      <c r="B2222" s="198" t="s">
        <v>236</v>
      </c>
      <c r="C2222" s="199" t="s">
        <v>236</v>
      </c>
      <c r="D2222" s="200"/>
      <c r="E2222" s="198" t="s">
        <v>236</v>
      </c>
      <c r="F2222" s="198" t="s">
        <v>236</v>
      </c>
      <c r="G2222" s="198" t="s">
        <v>236</v>
      </c>
      <c r="H2222" s="201" t="s">
        <v>236</v>
      </c>
      <c r="I2222" s="202" t="s">
        <v>236</v>
      </c>
      <c r="J2222" s="202" t="s">
        <v>236</v>
      </c>
      <c r="K2222" s="203"/>
      <c r="L2222" s="203"/>
      <c r="M2222" s="203"/>
      <c r="N2222" s="203"/>
      <c r="O2222" s="203"/>
      <c r="P2222" s="204"/>
      <c r="Q2222" s="205"/>
      <c r="R2222" s="198" t="s">
        <v>236</v>
      </c>
      <c r="S2222" s="206" t="str">
        <f t="shared" ca="1" si="105"/>
        <v/>
      </c>
      <c r="T2222" s="206" t="str">
        <f ca="1">IF(B2222="","",IF(ISERROR(MATCH($J2222,[3]SorP!$B$1:$B$6230,0)),"",INDIRECT("'SorP'!$A$"&amp;MATCH($J2222,[3]SorP!$B$1:$B$6230,0))))</f>
        <v/>
      </c>
      <c r="U2222" s="207"/>
      <c r="V2222" s="208" t="e">
        <f>IF(C2222="",NA(),IF(OR(C2222="Smelter not listed",C2222="Smelter not yet identified"),MATCH($B2222&amp;$D2222,'[3]Smelter Look-up'!$J:$J,0),MATCH($B2222&amp;$C2222,'[3]Smelter Look-up'!$J:$J,0)))</f>
        <v>#N/A</v>
      </c>
      <c r="X2222" s="83">
        <f t="shared" si="103"/>
        <v>0</v>
      </c>
      <c r="AB2222" s="84" t="str">
        <f t="shared" si="104"/>
        <v/>
      </c>
    </row>
    <row r="2223" spans="1:28" s="83" customFormat="1" ht="20.25" customHeight="1">
      <c r="A2223" s="206"/>
      <c r="B2223" s="198" t="s">
        <v>236</v>
      </c>
      <c r="C2223" s="199" t="s">
        <v>236</v>
      </c>
      <c r="D2223" s="200"/>
      <c r="E2223" s="198" t="s">
        <v>236</v>
      </c>
      <c r="F2223" s="198" t="s">
        <v>236</v>
      </c>
      <c r="G2223" s="198" t="s">
        <v>236</v>
      </c>
      <c r="H2223" s="201" t="s">
        <v>236</v>
      </c>
      <c r="I2223" s="202" t="s">
        <v>236</v>
      </c>
      <c r="J2223" s="202" t="s">
        <v>236</v>
      </c>
      <c r="K2223" s="203"/>
      <c r="L2223" s="203"/>
      <c r="M2223" s="203"/>
      <c r="N2223" s="203"/>
      <c r="O2223" s="203"/>
      <c r="P2223" s="204"/>
      <c r="Q2223" s="205"/>
      <c r="R2223" s="198" t="s">
        <v>236</v>
      </c>
      <c r="S2223" s="206" t="str">
        <f t="shared" ca="1" si="105"/>
        <v/>
      </c>
      <c r="T2223" s="206" t="str">
        <f ca="1">IF(B2223="","",IF(ISERROR(MATCH($J2223,[3]SorP!$B$1:$B$6230,0)),"",INDIRECT("'SorP'!$A$"&amp;MATCH($J2223,[3]SorP!$B$1:$B$6230,0))))</f>
        <v/>
      </c>
      <c r="U2223" s="207"/>
      <c r="V2223" s="208" t="e">
        <f>IF(C2223="",NA(),IF(OR(C2223="Smelter not listed",C2223="Smelter not yet identified"),MATCH($B2223&amp;$D2223,'[3]Smelter Look-up'!$J:$J,0),MATCH($B2223&amp;$C2223,'[3]Smelter Look-up'!$J:$J,0)))</f>
        <v>#N/A</v>
      </c>
      <c r="X2223" s="83">
        <f t="shared" si="103"/>
        <v>0</v>
      </c>
      <c r="AB2223" s="84" t="str">
        <f t="shared" si="104"/>
        <v/>
      </c>
    </row>
    <row r="2224" spans="1:28" s="83" customFormat="1" ht="20.25" customHeight="1">
      <c r="A2224" s="206"/>
      <c r="B2224" s="198" t="s">
        <v>236</v>
      </c>
      <c r="C2224" s="199" t="s">
        <v>236</v>
      </c>
      <c r="D2224" s="200"/>
      <c r="E2224" s="198" t="s">
        <v>236</v>
      </c>
      <c r="F2224" s="198" t="s">
        <v>236</v>
      </c>
      <c r="G2224" s="198" t="s">
        <v>236</v>
      </c>
      <c r="H2224" s="201" t="s">
        <v>236</v>
      </c>
      <c r="I2224" s="202" t="s">
        <v>236</v>
      </c>
      <c r="J2224" s="202" t="s">
        <v>236</v>
      </c>
      <c r="K2224" s="203"/>
      <c r="L2224" s="203"/>
      <c r="M2224" s="203"/>
      <c r="N2224" s="203"/>
      <c r="O2224" s="203"/>
      <c r="P2224" s="204"/>
      <c r="Q2224" s="205"/>
      <c r="R2224" s="198" t="s">
        <v>236</v>
      </c>
      <c r="S2224" s="206" t="str">
        <f t="shared" ca="1" si="105"/>
        <v/>
      </c>
      <c r="T2224" s="206" t="str">
        <f ca="1">IF(B2224="","",IF(ISERROR(MATCH($J2224,[3]SorP!$B$1:$B$6230,0)),"",INDIRECT("'SorP'!$A$"&amp;MATCH($J2224,[3]SorP!$B$1:$B$6230,0))))</f>
        <v/>
      </c>
      <c r="U2224" s="207"/>
      <c r="V2224" s="208" t="e">
        <f>IF(C2224="",NA(),IF(OR(C2224="Smelter not listed",C2224="Smelter not yet identified"),MATCH($B2224&amp;$D2224,'[3]Smelter Look-up'!$J:$J,0),MATCH($B2224&amp;$C2224,'[3]Smelter Look-up'!$J:$J,0)))</f>
        <v>#N/A</v>
      </c>
      <c r="X2224" s="83">
        <f t="shared" si="103"/>
        <v>0</v>
      </c>
      <c r="AB2224" s="84" t="str">
        <f t="shared" si="104"/>
        <v/>
      </c>
    </row>
    <row r="2225" spans="1:28" s="83" customFormat="1" ht="20.25" customHeight="1">
      <c r="A2225" s="206"/>
      <c r="B2225" s="198" t="s">
        <v>236</v>
      </c>
      <c r="C2225" s="199" t="s">
        <v>236</v>
      </c>
      <c r="D2225" s="200"/>
      <c r="E2225" s="198" t="s">
        <v>236</v>
      </c>
      <c r="F2225" s="198" t="s">
        <v>236</v>
      </c>
      <c r="G2225" s="198" t="s">
        <v>236</v>
      </c>
      <c r="H2225" s="201" t="s">
        <v>236</v>
      </c>
      <c r="I2225" s="202" t="s">
        <v>236</v>
      </c>
      <c r="J2225" s="202" t="s">
        <v>236</v>
      </c>
      <c r="K2225" s="203"/>
      <c r="L2225" s="203"/>
      <c r="M2225" s="203"/>
      <c r="N2225" s="203"/>
      <c r="O2225" s="203"/>
      <c r="P2225" s="204"/>
      <c r="Q2225" s="205"/>
      <c r="R2225" s="198" t="s">
        <v>236</v>
      </c>
      <c r="S2225" s="206" t="str">
        <f t="shared" ca="1" si="105"/>
        <v/>
      </c>
      <c r="T2225" s="206" t="str">
        <f ca="1">IF(B2225="","",IF(ISERROR(MATCH($J2225,[3]SorP!$B$1:$B$6230,0)),"",INDIRECT("'SorP'!$A$"&amp;MATCH($J2225,[3]SorP!$B$1:$B$6230,0))))</f>
        <v/>
      </c>
      <c r="U2225" s="207"/>
      <c r="V2225" s="208" t="e">
        <f>IF(C2225="",NA(),IF(OR(C2225="Smelter not listed",C2225="Smelter not yet identified"),MATCH($B2225&amp;$D2225,'[3]Smelter Look-up'!$J:$J,0),MATCH($B2225&amp;$C2225,'[3]Smelter Look-up'!$J:$J,0)))</f>
        <v>#N/A</v>
      </c>
      <c r="X2225" s="83">
        <f t="shared" si="103"/>
        <v>0</v>
      </c>
      <c r="AB2225" s="84" t="str">
        <f t="shared" si="104"/>
        <v/>
      </c>
    </row>
    <row r="2226" spans="1:28" s="83" customFormat="1" ht="20.25" customHeight="1">
      <c r="A2226" s="206"/>
      <c r="B2226" s="198" t="s">
        <v>236</v>
      </c>
      <c r="C2226" s="199" t="s">
        <v>236</v>
      </c>
      <c r="D2226" s="200"/>
      <c r="E2226" s="198" t="s">
        <v>236</v>
      </c>
      <c r="F2226" s="198" t="s">
        <v>236</v>
      </c>
      <c r="G2226" s="198" t="s">
        <v>236</v>
      </c>
      <c r="H2226" s="201" t="s">
        <v>236</v>
      </c>
      <c r="I2226" s="202" t="s">
        <v>236</v>
      </c>
      <c r="J2226" s="202" t="s">
        <v>236</v>
      </c>
      <c r="K2226" s="203"/>
      <c r="L2226" s="203"/>
      <c r="M2226" s="203"/>
      <c r="N2226" s="203"/>
      <c r="O2226" s="203"/>
      <c r="P2226" s="204"/>
      <c r="Q2226" s="205"/>
      <c r="R2226" s="198" t="s">
        <v>236</v>
      </c>
      <c r="S2226" s="206" t="str">
        <f t="shared" ca="1" si="105"/>
        <v/>
      </c>
      <c r="T2226" s="206" t="str">
        <f ca="1">IF(B2226="","",IF(ISERROR(MATCH($J2226,[3]SorP!$B$1:$B$6230,0)),"",INDIRECT("'SorP'!$A$"&amp;MATCH($J2226,[3]SorP!$B$1:$B$6230,0))))</f>
        <v/>
      </c>
      <c r="U2226" s="207"/>
      <c r="V2226" s="208" t="e">
        <f>IF(C2226="",NA(),IF(OR(C2226="Smelter not listed",C2226="Smelter not yet identified"),MATCH($B2226&amp;$D2226,'[3]Smelter Look-up'!$J:$J,0),MATCH($B2226&amp;$C2226,'[3]Smelter Look-up'!$J:$J,0)))</f>
        <v>#N/A</v>
      </c>
      <c r="X2226" s="83">
        <f t="shared" si="103"/>
        <v>0</v>
      </c>
      <c r="AB2226" s="84" t="str">
        <f t="shared" si="104"/>
        <v/>
      </c>
    </row>
    <row r="2227" spans="1:28" s="83" customFormat="1" ht="20.25" customHeight="1">
      <c r="A2227" s="206"/>
      <c r="B2227" s="198" t="s">
        <v>236</v>
      </c>
      <c r="C2227" s="199" t="s">
        <v>236</v>
      </c>
      <c r="D2227" s="200"/>
      <c r="E2227" s="198" t="s">
        <v>236</v>
      </c>
      <c r="F2227" s="198" t="s">
        <v>236</v>
      </c>
      <c r="G2227" s="198" t="s">
        <v>236</v>
      </c>
      <c r="H2227" s="201" t="s">
        <v>236</v>
      </c>
      <c r="I2227" s="202" t="s">
        <v>236</v>
      </c>
      <c r="J2227" s="202" t="s">
        <v>236</v>
      </c>
      <c r="K2227" s="203"/>
      <c r="L2227" s="203"/>
      <c r="M2227" s="203"/>
      <c r="N2227" s="203"/>
      <c r="O2227" s="203"/>
      <c r="P2227" s="204"/>
      <c r="Q2227" s="205"/>
      <c r="R2227" s="198" t="s">
        <v>236</v>
      </c>
      <c r="S2227" s="206" t="str">
        <f t="shared" ca="1" si="105"/>
        <v/>
      </c>
      <c r="T2227" s="206" t="str">
        <f ca="1">IF(B2227="","",IF(ISERROR(MATCH($J2227,[3]SorP!$B$1:$B$6230,0)),"",INDIRECT("'SorP'!$A$"&amp;MATCH($J2227,[3]SorP!$B$1:$B$6230,0))))</f>
        <v/>
      </c>
      <c r="U2227" s="207"/>
      <c r="V2227" s="208" t="e">
        <f>IF(C2227="",NA(),IF(OR(C2227="Smelter not listed",C2227="Smelter not yet identified"),MATCH($B2227&amp;$D2227,'[3]Smelter Look-up'!$J:$J,0),MATCH($B2227&amp;$C2227,'[3]Smelter Look-up'!$J:$J,0)))</f>
        <v>#N/A</v>
      </c>
      <c r="X2227" s="83">
        <f t="shared" si="103"/>
        <v>0</v>
      </c>
      <c r="AB2227" s="84" t="str">
        <f t="shared" si="104"/>
        <v/>
      </c>
    </row>
    <row r="2228" spans="1:28" s="83" customFormat="1" ht="20.25" customHeight="1">
      <c r="A2228" s="206"/>
      <c r="B2228" s="198" t="s">
        <v>236</v>
      </c>
      <c r="C2228" s="199" t="s">
        <v>236</v>
      </c>
      <c r="D2228" s="200"/>
      <c r="E2228" s="198" t="s">
        <v>236</v>
      </c>
      <c r="F2228" s="198" t="s">
        <v>236</v>
      </c>
      <c r="G2228" s="198" t="s">
        <v>236</v>
      </c>
      <c r="H2228" s="201" t="s">
        <v>236</v>
      </c>
      <c r="I2228" s="202" t="s">
        <v>236</v>
      </c>
      <c r="J2228" s="202" t="s">
        <v>236</v>
      </c>
      <c r="K2228" s="203"/>
      <c r="L2228" s="203"/>
      <c r="M2228" s="203"/>
      <c r="N2228" s="203"/>
      <c r="O2228" s="203"/>
      <c r="P2228" s="204"/>
      <c r="Q2228" s="205"/>
      <c r="R2228" s="198" t="s">
        <v>236</v>
      </c>
      <c r="S2228" s="206" t="str">
        <f t="shared" ca="1" si="105"/>
        <v/>
      </c>
      <c r="T2228" s="206" t="str">
        <f ca="1">IF(B2228="","",IF(ISERROR(MATCH($J2228,[3]SorP!$B$1:$B$6230,0)),"",INDIRECT("'SorP'!$A$"&amp;MATCH($J2228,[3]SorP!$B$1:$B$6230,0))))</f>
        <v/>
      </c>
      <c r="U2228" s="207"/>
      <c r="V2228" s="208" t="e">
        <f>IF(C2228="",NA(),IF(OR(C2228="Smelter not listed",C2228="Smelter not yet identified"),MATCH($B2228&amp;$D2228,'[3]Smelter Look-up'!$J:$J,0),MATCH($B2228&amp;$C2228,'[3]Smelter Look-up'!$J:$J,0)))</f>
        <v>#N/A</v>
      </c>
      <c r="X2228" s="83">
        <f t="shared" si="103"/>
        <v>0</v>
      </c>
      <c r="AB2228" s="84" t="str">
        <f t="shared" si="104"/>
        <v/>
      </c>
    </row>
    <row r="2229" spans="1:28" s="83" customFormat="1" ht="20.25" customHeight="1">
      <c r="A2229" s="206"/>
      <c r="B2229" s="198" t="s">
        <v>236</v>
      </c>
      <c r="C2229" s="199" t="s">
        <v>236</v>
      </c>
      <c r="D2229" s="200"/>
      <c r="E2229" s="198" t="s">
        <v>236</v>
      </c>
      <c r="F2229" s="198" t="s">
        <v>236</v>
      </c>
      <c r="G2229" s="198" t="s">
        <v>236</v>
      </c>
      <c r="H2229" s="201" t="s">
        <v>236</v>
      </c>
      <c r="I2229" s="202" t="s">
        <v>236</v>
      </c>
      <c r="J2229" s="202" t="s">
        <v>236</v>
      </c>
      <c r="K2229" s="203"/>
      <c r="L2229" s="203"/>
      <c r="M2229" s="203"/>
      <c r="N2229" s="203"/>
      <c r="O2229" s="203"/>
      <c r="P2229" s="204"/>
      <c r="Q2229" s="205"/>
      <c r="R2229" s="198" t="s">
        <v>236</v>
      </c>
      <c r="S2229" s="206" t="str">
        <f t="shared" ca="1" si="105"/>
        <v/>
      </c>
      <c r="T2229" s="206" t="str">
        <f ca="1">IF(B2229="","",IF(ISERROR(MATCH($J2229,[3]SorP!$B$1:$B$6230,0)),"",INDIRECT("'SorP'!$A$"&amp;MATCH($J2229,[3]SorP!$B$1:$B$6230,0))))</f>
        <v/>
      </c>
      <c r="U2229" s="207"/>
      <c r="V2229" s="208" t="e">
        <f>IF(C2229="",NA(),IF(OR(C2229="Smelter not listed",C2229="Smelter not yet identified"),MATCH($B2229&amp;$D2229,'[3]Smelter Look-up'!$J:$J,0),MATCH($B2229&amp;$C2229,'[3]Smelter Look-up'!$J:$J,0)))</f>
        <v>#N/A</v>
      </c>
      <c r="X2229" s="83">
        <f t="shared" si="103"/>
        <v>0</v>
      </c>
      <c r="AB2229" s="84" t="str">
        <f t="shared" si="104"/>
        <v/>
      </c>
    </row>
    <row r="2230" spans="1:28" s="83" customFormat="1" ht="20.25" customHeight="1">
      <c r="A2230" s="206"/>
      <c r="B2230" s="198" t="s">
        <v>236</v>
      </c>
      <c r="C2230" s="199" t="s">
        <v>236</v>
      </c>
      <c r="D2230" s="200"/>
      <c r="E2230" s="198" t="s">
        <v>236</v>
      </c>
      <c r="F2230" s="198" t="s">
        <v>236</v>
      </c>
      <c r="G2230" s="198" t="s">
        <v>236</v>
      </c>
      <c r="H2230" s="201" t="s">
        <v>236</v>
      </c>
      <c r="I2230" s="202" t="s">
        <v>236</v>
      </c>
      <c r="J2230" s="202" t="s">
        <v>236</v>
      </c>
      <c r="K2230" s="203"/>
      <c r="L2230" s="203"/>
      <c r="M2230" s="203"/>
      <c r="N2230" s="203"/>
      <c r="O2230" s="203"/>
      <c r="P2230" s="204"/>
      <c r="Q2230" s="205"/>
      <c r="R2230" s="198" t="s">
        <v>236</v>
      </c>
      <c r="S2230" s="206" t="str">
        <f t="shared" ca="1" si="105"/>
        <v/>
      </c>
      <c r="T2230" s="206" t="str">
        <f ca="1">IF(B2230="","",IF(ISERROR(MATCH($J2230,[3]SorP!$B$1:$B$6230,0)),"",INDIRECT("'SorP'!$A$"&amp;MATCH($J2230,[3]SorP!$B$1:$B$6230,0))))</f>
        <v/>
      </c>
      <c r="U2230" s="207"/>
      <c r="V2230" s="208" t="e">
        <f>IF(C2230="",NA(),IF(OR(C2230="Smelter not listed",C2230="Smelter not yet identified"),MATCH($B2230&amp;$D2230,'[3]Smelter Look-up'!$J:$J,0),MATCH($B2230&amp;$C2230,'[3]Smelter Look-up'!$J:$J,0)))</f>
        <v>#N/A</v>
      </c>
      <c r="X2230" s="83">
        <f t="shared" si="103"/>
        <v>0</v>
      </c>
      <c r="AB2230" s="84" t="str">
        <f t="shared" si="104"/>
        <v/>
      </c>
    </row>
    <row r="2231" spans="1:28" s="83" customFormat="1" ht="20.25" customHeight="1">
      <c r="A2231" s="206"/>
      <c r="B2231" s="198" t="s">
        <v>236</v>
      </c>
      <c r="C2231" s="199" t="s">
        <v>236</v>
      </c>
      <c r="D2231" s="200"/>
      <c r="E2231" s="198" t="s">
        <v>236</v>
      </c>
      <c r="F2231" s="198" t="s">
        <v>236</v>
      </c>
      <c r="G2231" s="198" t="s">
        <v>236</v>
      </c>
      <c r="H2231" s="201" t="s">
        <v>236</v>
      </c>
      <c r="I2231" s="202" t="s">
        <v>236</v>
      </c>
      <c r="J2231" s="202" t="s">
        <v>236</v>
      </c>
      <c r="K2231" s="203"/>
      <c r="L2231" s="203"/>
      <c r="M2231" s="203"/>
      <c r="N2231" s="203"/>
      <c r="O2231" s="203"/>
      <c r="P2231" s="204"/>
      <c r="Q2231" s="205"/>
      <c r="R2231" s="198" t="s">
        <v>236</v>
      </c>
      <c r="S2231" s="206" t="str">
        <f t="shared" ca="1" si="105"/>
        <v/>
      </c>
      <c r="T2231" s="206" t="str">
        <f ca="1">IF(B2231="","",IF(ISERROR(MATCH($J2231,[3]SorP!$B$1:$B$6230,0)),"",INDIRECT("'SorP'!$A$"&amp;MATCH($J2231,[3]SorP!$B$1:$B$6230,0))))</f>
        <v/>
      </c>
      <c r="U2231" s="207"/>
      <c r="V2231" s="208" t="e">
        <f>IF(C2231="",NA(),IF(OR(C2231="Smelter not listed",C2231="Smelter not yet identified"),MATCH($B2231&amp;$D2231,'[3]Smelter Look-up'!$J:$J,0),MATCH($B2231&amp;$C2231,'[3]Smelter Look-up'!$J:$J,0)))</f>
        <v>#N/A</v>
      </c>
      <c r="X2231" s="83">
        <f t="shared" si="103"/>
        <v>0</v>
      </c>
      <c r="AB2231" s="84" t="str">
        <f t="shared" si="104"/>
        <v/>
      </c>
    </row>
    <row r="2232" spans="1:28" s="83" customFormat="1" ht="20.25" customHeight="1">
      <c r="A2232" s="206"/>
      <c r="B2232" s="198" t="s">
        <v>236</v>
      </c>
      <c r="C2232" s="199" t="s">
        <v>236</v>
      </c>
      <c r="D2232" s="200"/>
      <c r="E2232" s="198" t="s">
        <v>236</v>
      </c>
      <c r="F2232" s="198" t="s">
        <v>236</v>
      </c>
      <c r="G2232" s="198" t="s">
        <v>236</v>
      </c>
      <c r="H2232" s="201" t="s">
        <v>236</v>
      </c>
      <c r="I2232" s="202" t="s">
        <v>236</v>
      </c>
      <c r="J2232" s="202" t="s">
        <v>236</v>
      </c>
      <c r="K2232" s="203"/>
      <c r="L2232" s="203"/>
      <c r="M2232" s="203"/>
      <c r="N2232" s="203"/>
      <c r="O2232" s="203"/>
      <c r="P2232" s="204"/>
      <c r="Q2232" s="205"/>
      <c r="R2232" s="198" t="s">
        <v>236</v>
      </c>
      <c r="S2232" s="206" t="str">
        <f t="shared" ca="1" si="105"/>
        <v/>
      </c>
      <c r="T2232" s="206" t="str">
        <f ca="1">IF(B2232="","",IF(ISERROR(MATCH($J2232,[3]SorP!$B$1:$B$6230,0)),"",INDIRECT("'SorP'!$A$"&amp;MATCH($J2232,[3]SorP!$B$1:$B$6230,0))))</f>
        <v/>
      </c>
      <c r="U2232" s="207"/>
      <c r="V2232" s="208" t="e">
        <f>IF(C2232="",NA(),IF(OR(C2232="Smelter not listed",C2232="Smelter not yet identified"),MATCH($B2232&amp;$D2232,'[3]Smelter Look-up'!$J:$J,0),MATCH($B2232&amp;$C2232,'[3]Smelter Look-up'!$J:$J,0)))</f>
        <v>#N/A</v>
      </c>
      <c r="X2232" s="83">
        <f t="shared" si="103"/>
        <v>0</v>
      </c>
      <c r="AB2232" s="84" t="str">
        <f t="shared" si="104"/>
        <v/>
      </c>
    </row>
    <row r="2233" spans="1:28" s="83" customFormat="1" ht="20.25" customHeight="1">
      <c r="A2233" s="206"/>
      <c r="B2233" s="198" t="s">
        <v>236</v>
      </c>
      <c r="C2233" s="199" t="s">
        <v>236</v>
      </c>
      <c r="D2233" s="200"/>
      <c r="E2233" s="198" t="s">
        <v>236</v>
      </c>
      <c r="F2233" s="198" t="s">
        <v>236</v>
      </c>
      <c r="G2233" s="198" t="s">
        <v>236</v>
      </c>
      <c r="H2233" s="201" t="s">
        <v>236</v>
      </c>
      <c r="I2233" s="202" t="s">
        <v>236</v>
      </c>
      <c r="J2233" s="202" t="s">
        <v>236</v>
      </c>
      <c r="K2233" s="203"/>
      <c r="L2233" s="203"/>
      <c r="M2233" s="203"/>
      <c r="N2233" s="203"/>
      <c r="O2233" s="203"/>
      <c r="P2233" s="204"/>
      <c r="Q2233" s="205"/>
      <c r="R2233" s="198" t="s">
        <v>236</v>
      </c>
      <c r="S2233" s="206" t="str">
        <f t="shared" ca="1" si="105"/>
        <v/>
      </c>
      <c r="T2233" s="206" t="str">
        <f ca="1">IF(B2233="","",IF(ISERROR(MATCH($J2233,[3]SorP!$B$1:$B$6230,0)),"",INDIRECT("'SorP'!$A$"&amp;MATCH($J2233,[3]SorP!$B$1:$B$6230,0))))</f>
        <v/>
      </c>
      <c r="U2233" s="207"/>
      <c r="V2233" s="208" t="e">
        <f>IF(C2233="",NA(),IF(OR(C2233="Smelter not listed",C2233="Smelter not yet identified"),MATCH($B2233&amp;$D2233,'[3]Smelter Look-up'!$J:$J,0),MATCH($B2233&amp;$C2233,'[3]Smelter Look-up'!$J:$J,0)))</f>
        <v>#N/A</v>
      </c>
      <c r="X2233" s="83">
        <f t="shared" si="103"/>
        <v>0</v>
      </c>
      <c r="AB2233" s="84" t="str">
        <f t="shared" si="104"/>
        <v/>
      </c>
    </row>
    <row r="2234" spans="1:28" s="83" customFormat="1" ht="20.25" customHeight="1">
      <c r="A2234" s="206"/>
      <c r="B2234" s="198" t="s">
        <v>236</v>
      </c>
      <c r="C2234" s="199" t="s">
        <v>236</v>
      </c>
      <c r="D2234" s="200"/>
      <c r="E2234" s="198" t="s">
        <v>236</v>
      </c>
      <c r="F2234" s="198" t="s">
        <v>236</v>
      </c>
      <c r="G2234" s="198" t="s">
        <v>236</v>
      </c>
      <c r="H2234" s="201" t="s">
        <v>236</v>
      </c>
      <c r="I2234" s="202" t="s">
        <v>236</v>
      </c>
      <c r="J2234" s="202" t="s">
        <v>236</v>
      </c>
      <c r="K2234" s="203"/>
      <c r="L2234" s="203"/>
      <c r="M2234" s="203"/>
      <c r="N2234" s="203"/>
      <c r="O2234" s="203"/>
      <c r="P2234" s="204"/>
      <c r="Q2234" s="205"/>
      <c r="R2234" s="198" t="s">
        <v>236</v>
      </c>
      <c r="S2234" s="206" t="str">
        <f t="shared" ca="1" si="105"/>
        <v/>
      </c>
      <c r="T2234" s="206" t="str">
        <f ca="1">IF(B2234="","",IF(ISERROR(MATCH($J2234,[3]SorP!$B$1:$B$6230,0)),"",INDIRECT("'SorP'!$A$"&amp;MATCH($J2234,[3]SorP!$B$1:$B$6230,0))))</f>
        <v/>
      </c>
      <c r="U2234" s="207"/>
      <c r="V2234" s="208" t="e">
        <f>IF(C2234="",NA(),IF(OR(C2234="Smelter not listed",C2234="Smelter not yet identified"),MATCH($B2234&amp;$D2234,'[3]Smelter Look-up'!$J:$J,0),MATCH($B2234&amp;$C2234,'[3]Smelter Look-up'!$J:$J,0)))</f>
        <v>#N/A</v>
      </c>
      <c r="X2234" s="83">
        <f t="shared" si="103"/>
        <v>0</v>
      </c>
      <c r="AB2234" s="84" t="str">
        <f t="shared" si="104"/>
        <v/>
      </c>
    </row>
    <row r="2235" spans="1:28" s="83" customFormat="1" ht="20.25" customHeight="1">
      <c r="A2235" s="206"/>
      <c r="B2235" s="198" t="s">
        <v>236</v>
      </c>
      <c r="C2235" s="199" t="s">
        <v>236</v>
      </c>
      <c r="D2235" s="200"/>
      <c r="E2235" s="198" t="s">
        <v>236</v>
      </c>
      <c r="F2235" s="198" t="s">
        <v>236</v>
      </c>
      <c r="G2235" s="198" t="s">
        <v>236</v>
      </c>
      <c r="H2235" s="201" t="s">
        <v>236</v>
      </c>
      <c r="I2235" s="202" t="s">
        <v>236</v>
      </c>
      <c r="J2235" s="202" t="s">
        <v>236</v>
      </c>
      <c r="K2235" s="203"/>
      <c r="L2235" s="203"/>
      <c r="M2235" s="203"/>
      <c r="N2235" s="203"/>
      <c r="O2235" s="203"/>
      <c r="P2235" s="204"/>
      <c r="Q2235" s="205"/>
      <c r="R2235" s="198" t="s">
        <v>236</v>
      </c>
      <c r="S2235" s="206" t="str">
        <f t="shared" ca="1" si="105"/>
        <v/>
      </c>
      <c r="T2235" s="206" t="str">
        <f ca="1">IF(B2235="","",IF(ISERROR(MATCH($J2235,[3]SorP!$B$1:$B$6230,0)),"",INDIRECT("'SorP'!$A$"&amp;MATCH($J2235,[3]SorP!$B$1:$B$6230,0))))</f>
        <v/>
      </c>
      <c r="U2235" s="207"/>
      <c r="V2235" s="208" t="e">
        <f>IF(C2235="",NA(),IF(OR(C2235="Smelter not listed",C2235="Smelter not yet identified"),MATCH($B2235&amp;$D2235,'[3]Smelter Look-up'!$J:$J,0),MATCH($B2235&amp;$C2235,'[3]Smelter Look-up'!$J:$J,0)))</f>
        <v>#N/A</v>
      </c>
      <c r="X2235" s="83">
        <f t="shared" si="103"/>
        <v>0</v>
      </c>
      <c r="AB2235" s="84" t="str">
        <f t="shared" si="104"/>
        <v/>
      </c>
    </row>
    <row r="2236" spans="1:28" s="83" customFormat="1" ht="20.25" customHeight="1">
      <c r="A2236" s="206"/>
      <c r="B2236" s="198" t="s">
        <v>236</v>
      </c>
      <c r="C2236" s="199" t="s">
        <v>236</v>
      </c>
      <c r="D2236" s="200"/>
      <c r="E2236" s="198" t="s">
        <v>236</v>
      </c>
      <c r="F2236" s="198" t="s">
        <v>236</v>
      </c>
      <c r="G2236" s="198" t="s">
        <v>236</v>
      </c>
      <c r="H2236" s="201" t="s">
        <v>236</v>
      </c>
      <c r="I2236" s="202" t="s">
        <v>236</v>
      </c>
      <c r="J2236" s="202" t="s">
        <v>236</v>
      </c>
      <c r="K2236" s="203"/>
      <c r="L2236" s="203"/>
      <c r="M2236" s="203"/>
      <c r="N2236" s="203"/>
      <c r="O2236" s="203"/>
      <c r="P2236" s="204"/>
      <c r="Q2236" s="205"/>
      <c r="R2236" s="198" t="s">
        <v>236</v>
      </c>
      <c r="S2236" s="206" t="str">
        <f t="shared" ca="1" si="105"/>
        <v/>
      </c>
      <c r="T2236" s="206" t="str">
        <f ca="1">IF(B2236="","",IF(ISERROR(MATCH($J2236,[3]SorP!$B$1:$B$6230,0)),"",INDIRECT("'SorP'!$A$"&amp;MATCH($J2236,[3]SorP!$B$1:$B$6230,0))))</f>
        <v/>
      </c>
      <c r="U2236" s="207"/>
      <c r="V2236" s="208" t="e">
        <f>IF(C2236="",NA(),IF(OR(C2236="Smelter not listed",C2236="Smelter not yet identified"),MATCH($B2236&amp;$D2236,'[3]Smelter Look-up'!$J:$J,0),MATCH($B2236&amp;$C2236,'[3]Smelter Look-up'!$J:$J,0)))</f>
        <v>#N/A</v>
      </c>
      <c r="X2236" s="83">
        <f t="shared" si="103"/>
        <v>0</v>
      </c>
      <c r="AB2236" s="84" t="str">
        <f t="shared" si="104"/>
        <v/>
      </c>
    </row>
    <row r="2237" spans="1:28" s="83" customFormat="1" ht="20.25" customHeight="1">
      <c r="A2237" s="206"/>
      <c r="B2237" s="198" t="s">
        <v>236</v>
      </c>
      <c r="C2237" s="199" t="s">
        <v>236</v>
      </c>
      <c r="D2237" s="200"/>
      <c r="E2237" s="198" t="s">
        <v>236</v>
      </c>
      <c r="F2237" s="198" t="s">
        <v>236</v>
      </c>
      <c r="G2237" s="198" t="s">
        <v>236</v>
      </c>
      <c r="H2237" s="201" t="s">
        <v>236</v>
      </c>
      <c r="I2237" s="202" t="s">
        <v>236</v>
      </c>
      <c r="J2237" s="202" t="s">
        <v>236</v>
      </c>
      <c r="K2237" s="203"/>
      <c r="L2237" s="203"/>
      <c r="M2237" s="203"/>
      <c r="N2237" s="203"/>
      <c r="O2237" s="203"/>
      <c r="P2237" s="204"/>
      <c r="Q2237" s="205"/>
      <c r="R2237" s="198" t="s">
        <v>236</v>
      </c>
      <c r="S2237" s="206" t="str">
        <f t="shared" ca="1" si="105"/>
        <v/>
      </c>
      <c r="T2237" s="206" t="str">
        <f ca="1">IF(B2237="","",IF(ISERROR(MATCH($J2237,[3]SorP!$B$1:$B$6230,0)),"",INDIRECT("'SorP'!$A$"&amp;MATCH($J2237,[3]SorP!$B$1:$B$6230,0))))</f>
        <v/>
      </c>
      <c r="U2237" s="207"/>
      <c r="V2237" s="208" t="e">
        <f>IF(C2237="",NA(),IF(OR(C2237="Smelter not listed",C2237="Smelter not yet identified"),MATCH($B2237&amp;$D2237,'[3]Smelter Look-up'!$J:$J,0),MATCH($B2237&amp;$C2237,'[3]Smelter Look-up'!$J:$J,0)))</f>
        <v>#N/A</v>
      </c>
      <c r="X2237" s="83">
        <f t="shared" si="103"/>
        <v>0</v>
      </c>
      <c r="AB2237" s="84" t="str">
        <f t="shared" si="104"/>
        <v/>
      </c>
    </row>
    <row r="2238" spans="1:28" s="83" customFormat="1" ht="20.25" customHeight="1">
      <c r="A2238" s="206"/>
      <c r="B2238" s="198" t="s">
        <v>236</v>
      </c>
      <c r="C2238" s="199" t="s">
        <v>236</v>
      </c>
      <c r="D2238" s="200"/>
      <c r="E2238" s="198" t="s">
        <v>236</v>
      </c>
      <c r="F2238" s="198" t="s">
        <v>236</v>
      </c>
      <c r="G2238" s="198" t="s">
        <v>236</v>
      </c>
      <c r="H2238" s="201" t="s">
        <v>236</v>
      </c>
      <c r="I2238" s="202" t="s">
        <v>236</v>
      </c>
      <c r="J2238" s="202" t="s">
        <v>236</v>
      </c>
      <c r="K2238" s="203"/>
      <c r="L2238" s="203"/>
      <c r="M2238" s="203"/>
      <c r="N2238" s="203"/>
      <c r="O2238" s="203"/>
      <c r="P2238" s="204"/>
      <c r="Q2238" s="205"/>
      <c r="R2238" s="198" t="s">
        <v>236</v>
      </c>
      <c r="S2238" s="206" t="str">
        <f t="shared" ca="1" si="105"/>
        <v/>
      </c>
      <c r="T2238" s="206" t="str">
        <f ca="1">IF(B2238="","",IF(ISERROR(MATCH($J2238,[3]SorP!$B$1:$B$6230,0)),"",INDIRECT("'SorP'!$A$"&amp;MATCH($J2238,[3]SorP!$B$1:$B$6230,0))))</f>
        <v/>
      </c>
      <c r="U2238" s="207"/>
      <c r="V2238" s="208" t="e">
        <f>IF(C2238="",NA(),IF(OR(C2238="Smelter not listed",C2238="Smelter not yet identified"),MATCH($B2238&amp;$D2238,'[3]Smelter Look-up'!$J:$J,0),MATCH($B2238&amp;$C2238,'[3]Smelter Look-up'!$J:$J,0)))</f>
        <v>#N/A</v>
      </c>
      <c r="X2238" s="83">
        <f t="shared" si="103"/>
        <v>0</v>
      </c>
      <c r="AB2238" s="84" t="str">
        <f t="shared" si="104"/>
        <v/>
      </c>
    </row>
    <row r="2239" spans="1:28" s="83" customFormat="1" ht="20.25" customHeight="1">
      <c r="A2239" s="206"/>
      <c r="B2239" s="198" t="s">
        <v>236</v>
      </c>
      <c r="C2239" s="199" t="s">
        <v>236</v>
      </c>
      <c r="D2239" s="200"/>
      <c r="E2239" s="198" t="s">
        <v>236</v>
      </c>
      <c r="F2239" s="198" t="s">
        <v>236</v>
      </c>
      <c r="G2239" s="198" t="s">
        <v>236</v>
      </c>
      <c r="H2239" s="201" t="s">
        <v>236</v>
      </c>
      <c r="I2239" s="202" t="s">
        <v>236</v>
      </c>
      <c r="J2239" s="202" t="s">
        <v>236</v>
      </c>
      <c r="K2239" s="203"/>
      <c r="L2239" s="203"/>
      <c r="M2239" s="203"/>
      <c r="N2239" s="203"/>
      <c r="O2239" s="203"/>
      <c r="P2239" s="204"/>
      <c r="Q2239" s="205"/>
      <c r="R2239" s="198" t="s">
        <v>236</v>
      </c>
      <c r="S2239" s="206" t="str">
        <f t="shared" ca="1" si="105"/>
        <v/>
      </c>
      <c r="T2239" s="206" t="str">
        <f ca="1">IF(B2239="","",IF(ISERROR(MATCH($J2239,[3]SorP!$B$1:$B$6230,0)),"",INDIRECT("'SorP'!$A$"&amp;MATCH($J2239,[3]SorP!$B$1:$B$6230,0))))</f>
        <v/>
      </c>
      <c r="U2239" s="207"/>
      <c r="V2239" s="208" t="e">
        <f>IF(C2239="",NA(),IF(OR(C2239="Smelter not listed",C2239="Smelter not yet identified"),MATCH($B2239&amp;$D2239,'[3]Smelter Look-up'!$J:$J,0),MATCH($B2239&amp;$C2239,'[3]Smelter Look-up'!$J:$J,0)))</f>
        <v>#N/A</v>
      </c>
      <c r="X2239" s="83">
        <f t="shared" si="103"/>
        <v>0</v>
      </c>
      <c r="AB2239" s="84" t="str">
        <f t="shared" si="104"/>
        <v/>
      </c>
    </row>
    <row r="2240" spans="1:28" s="83" customFormat="1" ht="20.25" customHeight="1">
      <c r="A2240" s="206"/>
      <c r="B2240" s="198" t="s">
        <v>236</v>
      </c>
      <c r="C2240" s="199" t="s">
        <v>236</v>
      </c>
      <c r="D2240" s="200"/>
      <c r="E2240" s="198" t="s">
        <v>236</v>
      </c>
      <c r="F2240" s="198" t="s">
        <v>236</v>
      </c>
      <c r="G2240" s="198" t="s">
        <v>236</v>
      </c>
      <c r="H2240" s="201" t="s">
        <v>236</v>
      </c>
      <c r="I2240" s="202" t="s">
        <v>236</v>
      </c>
      <c r="J2240" s="202" t="s">
        <v>236</v>
      </c>
      <c r="K2240" s="203"/>
      <c r="L2240" s="203"/>
      <c r="M2240" s="203"/>
      <c r="N2240" s="203"/>
      <c r="O2240" s="203"/>
      <c r="P2240" s="204"/>
      <c r="Q2240" s="205"/>
      <c r="R2240" s="198" t="s">
        <v>236</v>
      </c>
      <c r="S2240" s="206" t="str">
        <f t="shared" ca="1" si="105"/>
        <v/>
      </c>
      <c r="T2240" s="206" t="str">
        <f ca="1">IF(B2240="","",IF(ISERROR(MATCH($J2240,[3]SorP!$B$1:$B$6230,0)),"",INDIRECT("'SorP'!$A$"&amp;MATCH($J2240,[3]SorP!$B$1:$B$6230,0))))</f>
        <v/>
      </c>
      <c r="U2240" s="207"/>
      <c r="V2240" s="208" t="e">
        <f>IF(C2240="",NA(),IF(OR(C2240="Smelter not listed",C2240="Smelter not yet identified"),MATCH($B2240&amp;$D2240,'[3]Smelter Look-up'!$J:$J,0),MATCH($B2240&amp;$C2240,'[3]Smelter Look-up'!$J:$J,0)))</f>
        <v>#N/A</v>
      </c>
      <c r="X2240" s="83">
        <f t="shared" si="103"/>
        <v>0</v>
      </c>
      <c r="AB2240" s="84" t="str">
        <f t="shared" si="104"/>
        <v/>
      </c>
    </row>
    <row r="2241" spans="1:28" s="83" customFormat="1" ht="20.25" customHeight="1">
      <c r="A2241" s="206"/>
      <c r="B2241" s="198" t="s">
        <v>236</v>
      </c>
      <c r="C2241" s="199" t="s">
        <v>236</v>
      </c>
      <c r="D2241" s="200"/>
      <c r="E2241" s="198" t="s">
        <v>236</v>
      </c>
      <c r="F2241" s="198" t="s">
        <v>236</v>
      </c>
      <c r="G2241" s="198" t="s">
        <v>236</v>
      </c>
      <c r="H2241" s="201" t="s">
        <v>236</v>
      </c>
      <c r="I2241" s="202" t="s">
        <v>236</v>
      </c>
      <c r="J2241" s="202" t="s">
        <v>236</v>
      </c>
      <c r="K2241" s="203"/>
      <c r="L2241" s="203"/>
      <c r="M2241" s="203"/>
      <c r="N2241" s="203"/>
      <c r="O2241" s="203"/>
      <c r="P2241" s="204"/>
      <c r="Q2241" s="205"/>
      <c r="R2241" s="198" t="s">
        <v>236</v>
      </c>
      <c r="S2241" s="206" t="str">
        <f t="shared" ca="1" si="105"/>
        <v/>
      </c>
      <c r="T2241" s="206" t="str">
        <f ca="1">IF(B2241="","",IF(ISERROR(MATCH($J2241,[3]SorP!$B$1:$B$6230,0)),"",INDIRECT("'SorP'!$A$"&amp;MATCH($J2241,[3]SorP!$B$1:$B$6230,0))))</f>
        <v/>
      </c>
      <c r="U2241" s="207"/>
      <c r="V2241" s="208" t="e">
        <f>IF(C2241="",NA(),IF(OR(C2241="Smelter not listed",C2241="Smelter not yet identified"),MATCH($B2241&amp;$D2241,'[3]Smelter Look-up'!$J:$J,0),MATCH($B2241&amp;$C2241,'[3]Smelter Look-up'!$J:$J,0)))</f>
        <v>#N/A</v>
      </c>
      <c r="X2241" s="83">
        <f t="shared" si="103"/>
        <v>0</v>
      </c>
      <c r="AB2241" s="84" t="str">
        <f t="shared" si="104"/>
        <v/>
      </c>
    </row>
    <row r="2242" spans="1:28" s="83" customFormat="1" ht="20.25" customHeight="1">
      <c r="A2242" s="206"/>
      <c r="B2242" s="198" t="s">
        <v>236</v>
      </c>
      <c r="C2242" s="199" t="s">
        <v>236</v>
      </c>
      <c r="D2242" s="200"/>
      <c r="E2242" s="198" t="s">
        <v>236</v>
      </c>
      <c r="F2242" s="198" t="s">
        <v>236</v>
      </c>
      <c r="G2242" s="198" t="s">
        <v>236</v>
      </c>
      <c r="H2242" s="201" t="s">
        <v>236</v>
      </c>
      <c r="I2242" s="202" t="s">
        <v>236</v>
      </c>
      <c r="J2242" s="202" t="s">
        <v>236</v>
      </c>
      <c r="K2242" s="203"/>
      <c r="L2242" s="203"/>
      <c r="M2242" s="203"/>
      <c r="N2242" s="203"/>
      <c r="O2242" s="203"/>
      <c r="P2242" s="204"/>
      <c r="Q2242" s="205"/>
      <c r="R2242" s="198" t="s">
        <v>236</v>
      </c>
      <c r="S2242" s="206" t="str">
        <f t="shared" ca="1" si="105"/>
        <v/>
      </c>
      <c r="T2242" s="206" t="str">
        <f ca="1">IF(B2242="","",IF(ISERROR(MATCH($J2242,[3]SorP!$B$1:$B$6230,0)),"",INDIRECT("'SorP'!$A$"&amp;MATCH($J2242,[3]SorP!$B$1:$B$6230,0))))</f>
        <v/>
      </c>
      <c r="U2242" s="207"/>
      <c r="V2242" s="208" t="e">
        <f>IF(C2242="",NA(),IF(OR(C2242="Smelter not listed",C2242="Smelter not yet identified"),MATCH($B2242&amp;$D2242,'[3]Smelter Look-up'!$J:$J,0),MATCH($B2242&amp;$C2242,'[3]Smelter Look-up'!$J:$J,0)))</f>
        <v>#N/A</v>
      </c>
      <c r="X2242" s="83">
        <f t="shared" si="103"/>
        <v>0</v>
      </c>
      <c r="AB2242" s="84" t="str">
        <f t="shared" si="104"/>
        <v/>
      </c>
    </row>
    <row r="2243" spans="1:28" s="83" customFormat="1" ht="20.25" customHeight="1">
      <c r="A2243" s="206"/>
      <c r="B2243" s="198" t="s">
        <v>236</v>
      </c>
      <c r="C2243" s="199" t="s">
        <v>236</v>
      </c>
      <c r="D2243" s="200"/>
      <c r="E2243" s="198" t="s">
        <v>236</v>
      </c>
      <c r="F2243" s="198" t="s">
        <v>236</v>
      </c>
      <c r="G2243" s="198" t="s">
        <v>236</v>
      </c>
      <c r="H2243" s="201" t="s">
        <v>236</v>
      </c>
      <c r="I2243" s="202" t="s">
        <v>236</v>
      </c>
      <c r="J2243" s="202" t="s">
        <v>236</v>
      </c>
      <c r="K2243" s="203"/>
      <c r="L2243" s="203"/>
      <c r="M2243" s="203"/>
      <c r="N2243" s="203"/>
      <c r="O2243" s="203"/>
      <c r="P2243" s="204"/>
      <c r="Q2243" s="205"/>
      <c r="R2243" s="198" t="s">
        <v>236</v>
      </c>
      <c r="S2243" s="206" t="str">
        <f t="shared" ca="1" si="105"/>
        <v/>
      </c>
      <c r="T2243" s="206" t="str">
        <f ca="1">IF(B2243="","",IF(ISERROR(MATCH($J2243,[3]SorP!$B$1:$B$6230,0)),"",INDIRECT("'SorP'!$A$"&amp;MATCH($J2243,[3]SorP!$B$1:$B$6230,0))))</f>
        <v/>
      </c>
      <c r="U2243" s="207"/>
      <c r="V2243" s="208" t="e">
        <f>IF(C2243="",NA(),IF(OR(C2243="Smelter not listed",C2243="Smelter not yet identified"),MATCH($B2243&amp;$D2243,'[3]Smelter Look-up'!$J:$J,0),MATCH($B2243&amp;$C2243,'[3]Smelter Look-up'!$J:$J,0)))</f>
        <v>#N/A</v>
      </c>
      <c r="X2243" s="83">
        <f t="shared" si="103"/>
        <v>0</v>
      </c>
      <c r="AB2243" s="84" t="str">
        <f t="shared" si="104"/>
        <v/>
      </c>
    </row>
    <row r="2244" spans="1:28" s="83" customFormat="1" ht="20.25" customHeight="1">
      <c r="A2244" s="206"/>
      <c r="B2244" s="198" t="s">
        <v>236</v>
      </c>
      <c r="C2244" s="199" t="s">
        <v>236</v>
      </c>
      <c r="D2244" s="200"/>
      <c r="E2244" s="198" t="s">
        <v>236</v>
      </c>
      <c r="F2244" s="198" t="s">
        <v>236</v>
      </c>
      <c r="G2244" s="198" t="s">
        <v>236</v>
      </c>
      <c r="H2244" s="201" t="s">
        <v>236</v>
      </c>
      <c r="I2244" s="202" t="s">
        <v>236</v>
      </c>
      <c r="J2244" s="202" t="s">
        <v>236</v>
      </c>
      <c r="K2244" s="203"/>
      <c r="L2244" s="203"/>
      <c r="M2244" s="203"/>
      <c r="N2244" s="203"/>
      <c r="O2244" s="203"/>
      <c r="P2244" s="204"/>
      <c r="Q2244" s="205"/>
      <c r="R2244" s="198" t="s">
        <v>236</v>
      </c>
      <c r="S2244" s="206" t="str">
        <f t="shared" ca="1" si="105"/>
        <v/>
      </c>
      <c r="T2244" s="206" t="str">
        <f ca="1">IF(B2244="","",IF(ISERROR(MATCH($J2244,[3]SorP!$B$1:$B$6230,0)),"",INDIRECT("'SorP'!$A$"&amp;MATCH($J2244,[3]SorP!$B$1:$B$6230,0))))</f>
        <v/>
      </c>
      <c r="U2244" s="207"/>
      <c r="V2244" s="208" t="e">
        <f>IF(C2244="",NA(),IF(OR(C2244="Smelter not listed",C2244="Smelter not yet identified"),MATCH($B2244&amp;$D2244,'[3]Smelter Look-up'!$J:$J,0),MATCH($B2244&amp;$C2244,'[3]Smelter Look-up'!$J:$J,0)))</f>
        <v>#N/A</v>
      </c>
      <c r="X2244" s="83">
        <f t="shared" si="103"/>
        <v>0</v>
      </c>
      <c r="AB2244" s="84" t="str">
        <f t="shared" si="104"/>
        <v/>
      </c>
    </row>
    <row r="2245" spans="1:28" s="83" customFormat="1" ht="20.25" customHeight="1">
      <c r="A2245" s="206"/>
      <c r="B2245" s="198" t="s">
        <v>236</v>
      </c>
      <c r="C2245" s="199" t="s">
        <v>236</v>
      </c>
      <c r="D2245" s="200"/>
      <c r="E2245" s="198" t="s">
        <v>236</v>
      </c>
      <c r="F2245" s="198" t="s">
        <v>236</v>
      </c>
      <c r="G2245" s="198" t="s">
        <v>236</v>
      </c>
      <c r="H2245" s="201" t="s">
        <v>236</v>
      </c>
      <c r="I2245" s="202" t="s">
        <v>236</v>
      </c>
      <c r="J2245" s="202" t="s">
        <v>236</v>
      </c>
      <c r="K2245" s="203"/>
      <c r="L2245" s="203"/>
      <c r="M2245" s="203"/>
      <c r="N2245" s="203"/>
      <c r="O2245" s="203"/>
      <c r="P2245" s="204"/>
      <c r="Q2245" s="205"/>
      <c r="R2245" s="198" t="s">
        <v>236</v>
      </c>
      <c r="S2245" s="206" t="str">
        <f t="shared" ca="1" si="105"/>
        <v/>
      </c>
      <c r="T2245" s="206" t="str">
        <f ca="1">IF(B2245="","",IF(ISERROR(MATCH($J2245,[3]SorP!$B$1:$B$6230,0)),"",INDIRECT("'SorP'!$A$"&amp;MATCH($J2245,[3]SorP!$B$1:$B$6230,0))))</f>
        <v/>
      </c>
      <c r="U2245" s="207"/>
      <c r="V2245" s="208" t="e">
        <f>IF(C2245="",NA(),IF(OR(C2245="Smelter not listed",C2245="Smelter not yet identified"),MATCH($B2245&amp;$D2245,'[3]Smelter Look-up'!$J:$J,0),MATCH($B2245&amp;$C2245,'[3]Smelter Look-up'!$J:$J,0)))</f>
        <v>#N/A</v>
      </c>
      <c r="X2245" s="83">
        <f t="shared" ref="X2245:X2308" si="106">IF(AND(C2245="Smelter not listed",OR(LEN(D2245)=0,LEN(E2245)=0)),1,0)</f>
        <v>0</v>
      </c>
      <c r="AB2245" s="84" t="str">
        <f t="shared" ref="AB2245:AB2308" si="107">B2245&amp;C2245</f>
        <v/>
      </c>
    </row>
    <row r="2246" spans="1:28" s="83" customFormat="1" ht="20.25" customHeight="1">
      <c r="A2246" s="206"/>
      <c r="B2246" s="198" t="s">
        <v>236</v>
      </c>
      <c r="C2246" s="199" t="s">
        <v>236</v>
      </c>
      <c r="D2246" s="200"/>
      <c r="E2246" s="198" t="s">
        <v>236</v>
      </c>
      <c r="F2246" s="198" t="s">
        <v>236</v>
      </c>
      <c r="G2246" s="198" t="s">
        <v>236</v>
      </c>
      <c r="H2246" s="201" t="s">
        <v>236</v>
      </c>
      <c r="I2246" s="202" t="s">
        <v>236</v>
      </c>
      <c r="J2246" s="202" t="s">
        <v>236</v>
      </c>
      <c r="K2246" s="203"/>
      <c r="L2246" s="203"/>
      <c r="M2246" s="203"/>
      <c r="N2246" s="203"/>
      <c r="O2246" s="203"/>
      <c r="P2246" s="204"/>
      <c r="Q2246" s="205"/>
      <c r="R2246" s="198" t="s">
        <v>236</v>
      </c>
      <c r="S2246" s="206" t="str">
        <f t="shared" ca="1" si="105"/>
        <v/>
      </c>
      <c r="T2246" s="206" t="str">
        <f ca="1">IF(B2246="","",IF(ISERROR(MATCH($J2246,[3]SorP!$B$1:$B$6230,0)),"",INDIRECT("'SorP'!$A$"&amp;MATCH($J2246,[3]SorP!$B$1:$B$6230,0))))</f>
        <v/>
      </c>
      <c r="U2246" s="207"/>
      <c r="V2246" s="208" t="e">
        <f>IF(C2246="",NA(),IF(OR(C2246="Smelter not listed",C2246="Smelter not yet identified"),MATCH($B2246&amp;$D2246,'[3]Smelter Look-up'!$J:$J,0),MATCH($B2246&amp;$C2246,'[3]Smelter Look-up'!$J:$J,0)))</f>
        <v>#N/A</v>
      </c>
      <c r="X2246" s="83">
        <f t="shared" si="106"/>
        <v>0</v>
      </c>
      <c r="AB2246" s="84" t="str">
        <f t="shared" si="107"/>
        <v/>
      </c>
    </row>
    <row r="2247" spans="1:28" s="83" customFormat="1" ht="20.25" customHeight="1">
      <c r="A2247" s="206"/>
      <c r="B2247" s="198" t="s">
        <v>236</v>
      </c>
      <c r="C2247" s="199" t="s">
        <v>236</v>
      </c>
      <c r="D2247" s="200"/>
      <c r="E2247" s="198" t="s">
        <v>236</v>
      </c>
      <c r="F2247" s="198" t="s">
        <v>236</v>
      </c>
      <c r="G2247" s="198" t="s">
        <v>236</v>
      </c>
      <c r="H2247" s="201" t="s">
        <v>236</v>
      </c>
      <c r="I2247" s="202" t="s">
        <v>236</v>
      </c>
      <c r="J2247" s="202" t="s">
        <v>236</v>
      </c>
      <c r="K2247" s="203"/>
      <c r="L2247" s="203"/>
      <c r="M2247" s="203"/>
      <c r="N2247" s="203"/>
      <c r="O2247" s="203"/>
      <c r="P2247" s="204"/>
      <c r="Q2247" s="205"/>
      <c r="R2247" s="198" t="s">
        <v>236</v>
      </c>
      <c r="S2247" s="206" t="str">
        <f t="shared" ca="1" si="105"/>
        <v/>
      </c>
      <c r="T2247" s="206" t="str">
        <f ca="1">IF(B2247="","",IF(ISERROR(MATCH($J2247,[3]SorP!$B$1:$B$6230,0)),"",INDIRECT("'SorP'!$A$"&amp;MATCH($J2247,[3]SorP!$B$1:$B$6230,0))))</f>
        <v/>
      </c>
      <c r="U2247" s="207"/>
      <c r="V2247" s="208" t="e">
        <f>IF(C2247="",NA(),IF(OR(C2247="Smelter not listed",C2247="Smelter not yet identified"),MATCH($B2247&amp;$D2247,'[3]Smelter Look-up'!$J:$J,0),MATCH($B2247&amp;$C2247,'[3]Smelter Look-up'!$J:$J,0)))</f>
        <v>#N/A</v>
      </c>
      <c r="X2247" s="83">
        <f t="shared" si="106"/>
        <v>0</v>
      </c>
      <c r="AB2247" s="84" t="str">
        <f t="shared" si="107"/>
        <v/>
      </c>
    </row>
    <row r="2248" spans="1:28" s="83" customFormat="1" ht="20.25" customHeight="1">
      <c r="A2248" s="206"/>
      <c r="B2248" s="198" t="s">
        <v>236</v>
      </c>
      <c r="C2248" s="199" t="s">
        <v>236</v>
      </c>
      <c r="D2248" s="200"/>
      <c r="E2248" s="198" t="s">
        <v>236</v>
      </c>
      <c r="F2248" s="198" t="s">
        <v>236</v>
      </c>
      <c r="G2248" s="198" t="s">
        <v>236</v>
      </c>
      <c r="H2248" s="201" t="s">
        <v>236</v>
      </c>
      <c r="I2248" s="202" t="s">
        <v>236</v>
      </c>
      <c r="J2248" s="202" t="s">
        <v>236</v>
      </c>
      <c r="K2248" s="203"/>
      <c r="L2248" s="203"/>
      <c r="M2248" s="203"/>
      <c r="N2248" s="203"/>
      <c r="O2248" s="203"/>
      <c r="P2248" s="204"/>
      <c r="Q2248" s="205"/>
      <c r="R2248" s="198" t="s">
        <v>236</v>
      </c>
      <c r="S2248" s="206" t="str">
        <f t="shared" ca="1" si="105"/>
        <v/>
      </c>
      <c r="T2248" s="206" t="str">
        <f ca="1">IF(B2248="","",IF(ISERROR(MATCH($J2248,[3]SorP!$B$1:$B$6230,0)),"",INDIRECT("'SorP'!$A$"&amp;MATCH($J2248,[3]SorP!$B$1:$B$6230,0))))</f>
        <v/>
      </c>
      <c r="U2248" s="207"/>
      <c r="V2248" s="208" t="e">
        <f>IF(C2248="",NA(),IF(OR(C2248="Smelter not listed",C2248="Smelter not yet identified"),MATCH($B2248&amp;$D2248,'[3]Smelter Look-up'!$J:$J,0),MATCH($B2248&amp;$C2248,'[3]Smelter Look-up'!$J:$J,0)))</f>
        <v>#N/A</v>
      </c>
      <c r="X2248" s="83">
        <f t="shared" si="106"/>
        <v>0</v>
      </c>
      <c r="AB2248" s="84" t="str">
        <f t="shared" si="107"/>
        <v/>
      </c>
    </row>
    <row r="2249" spans="1:28" s="83" customFormat="1" ht="20.25" customHeight="1">
      <c r="A2249" s="206"/>
      <c r="B2249" s="198" t="s">
        <v>236</v>
      </c>
      <c r="C2249" s="199" t="s">
        <v>236</v>
      </c>
      <c r="D2249" s="200"/>
      <c r="E2249" s="198" t="s">
        <v>236</v>
      </c>
      <c r="F2249" s="198" t="s">
        <v>236</v>
      </c>
      <c r="G2249" s="198" t="s">
        <v>236</v>
      </c>
      <c r="H2249" s="201" t="s">
        <v>236</v>
      </c>
      <c r="I2249" s="202" t="s">
        <v>236</v>
      </c>
      <c r="J2249" s="202" t="s">
        <v>236</v>
      </c>
      <c r="K2249" s="203"/>
      <c r="L2249" s="203"/>
      <c r="M2249" s="203"/>
      <c r="N2249" s="203"/>
      <c r="O2249" s="203"/>
      <c r="P2249" s="204"/>
      <c r="Q2249" s="205"/>
      <c r="R2249" s="198" t="s">
        <v>236</v>
      </c>
      <c r="S2249" s="206" t="str">
        <f t="shared" ca="1" si="105"/>
        <v/>
      </c>
      <c r="T2249" s="206" t="str">
        <f ca="1">IF(B2249="","",IF(ISERROR(MATCH($J2249,[3]SorP!$B$1:$B$6230,0)),"",INDIRECT("'SorP'!$A$"&amp;MATCH($J2249,[3]SorP!$B$1:$B$6230,0))))</f>
        <v/>
      </c>
      <c r="U2249" s="207"/>
      <c r="V2249" s="208" t="e">
        <f>IF(C2249="",NA(),IF(OR(C2249="Smelter not listed",C2249="Smelter not yet identified"),MATCH($B2249&amp;$D2249,'[3]Smelter Look-up'!$J:$J,0),MATCH($B2249&amp;$C2249,'[3]Smelter Look-up'!$J:$J,0)))</f>
        <v>#N/A</v>
      </c>
      <c r="X2249" s="83">
        <f t="shared" si="106"/>
        <v>0</v>
      </c>
      <c r="AB2249" s="84" t="str">
        <f t="shared" si="107"/>
        <v/>
      </c>
    </row>
    <row r="2250" spans="1:28" s="83" customFormat="1" ht="20.25" customHeight="1">
      <c r="A2250" s="206"/>
      <c r="B2250" s="198" t="s">
        <v>236</v>
      </c>
      <c r="C2250" s="199" t="s">
        <v>236</v>
      </c>
      <c r="D2250" s="200"/>
      <c r="E2250" s="198" t="s">
        <v>236</v>
      </c>
      <c r="F2250" s="198" t="s">
        <v>236</v>
      </c>
      <c r="G2250" s="198" t="s">
        <v>236</v>
      </c>
      <c r="H2250" s="201" t="s">
        <v>236</v>
      </c>
      <c r="I2250" s="202" t="s">
        <v>236</v>
      </c>
      <c r="J2250" s="202" t="s">
        <v>236</v>
      </c>
      <c r="K2250" s="203"/>
      <c r="L2250" s="203"/>
      <c r="M2250" s="203"/>
      <c r="N2250" s="203"/>
      <c r="O2250" s="203"/>
      <c r="P2250" s="204"/>
      <c r="Q2250" s="205"/>
      <c r="R2250" s="198" t="s">
        <v>236</v>
      </c>
      <c r="S2250" s="206" t="str">
        <f t="shared" ca="1" si="105"/>
        <v/>
      </c>
      <c r="T2250" s="206" t="str">
        <f ca="1">IF(B2250="","",IF(ISERROR(MATCH($J2250,[3]SorP!$B$1:$B$6230,0)),"",INDIRECT("'SorP'!$A$"&amp;MATCH($J2250,[3]SorP!$B$1:$B$6230,0))))</f>
        <v/>
      </c>
      <c r="U2250" s="207"/>
      <c r="V2250" s="208" t="e">
        <f>IF(C2250="",NA(),IF(OR(C2250="Smelter not listed",C2250="Smelter not yet identified"),MATCH($B2250&amp;$D2250,'[3]Smelter Look-up'!$J:$J,0),MATCH($B2250&amp;$C2250,'[3]Smelter Look-up'!$J:$J,0)))</f>
        <v>#N/A</v>
      </c>
      <c r="X2250" s="83">
        <f t="shared" si="106"/>
        <v>0</v>
      </c>
      <c r="AB2250" s="84" t="str">
        <f t="shared" si="107"/>
        <v/>
      </c>
    </row>
    <row r="2251" spans="1:28" s="83" customFormat="1" ht="20.25" customHeight="1">
      <c r="A2251" s="206"/>
      <c r="B2251" s="198" t="s">
        <v>236</v>
      </c>
      <c r="C2251" s="199" t="s">
        <v>236</v>
      </c>
      <c r="D2251" s="200"/>
      <c r="E2251" s="198" t="s">
        <v>236</v>
      </c>
      <c r="F2251" s="198" t="s">
        <v>236</v>
      </c>
      <c r="G2251" s="198" t="s">
        <v>236</v>
      </c>
      <c r="H2251" s="201" t="s">
        <v>236</v>
      </c>
      <c r="I2251" s="202" t="s">
        <v>236</v>
      </c>
      <c r="J2251" s="202" t="s">
        <v>236</v>
      </c>
      <c r="K2251" s="203"/>
      <c r="L2251" s="203"/>
      <c r="M2251" s="203"/>
      <c r="N2251" s="203"/>
      <c r="O2251" s="203"/>
      <c r="P2251" s="204"/>
      <c r="Q2251" s="205"/>
      <c r="R2251" s="198" t="s">
        <v>236</v>
      </c>
      <c r="S2251" s="206" t="str">
        <f t="shared" ca="1" si="105"/>
        <v/>
      </c>
      <c r="T2251" s="206" t="str">
        <f ca="1">IF(B2251="","",IF(ISERROR(MATCH($J2251,[3]SorP!$B$1:$B$6230,0)),"",INDIRECT("'SorP'!$A$"&amp;MATCH($J2251,[3]SorP!$B$1:$B$6230,0))))</f>
        <v/>
      </c>
      <c r="U2251" s="207"/>
      <c r="V2251" s="208" t="e">
        <f>IF(C2251="",NA(),IF(OR(C2251="Smelter not listed",C2251="Smelter not yet identified"),MATCH($B2251&amp;$D2251,'[3]Smelter Look-up'!$J:$J,0),MATCH($B2251&amp;$C2251,'[3]Smelter Look-up'!$J:$J,0)))</f>
        <v>#N/A</v>
      </c>
      <c r="X2251" s="83">
        <f t="shared" si="106"/>
        <v>0</v>
      </c>
      <c r="AB2251" s="84" t="str">
        <f t="shared" si="107"/>
        <v/>
      </c>
    </row>
    <row r="2252" spans="1:28" s="83" customFormat="1" ht="20.25" customHeight="1">
      <c r="A2252" s="206"/>
      <c r="B2252" s="198" t="s">
        <v>236</v>
      </c>
      <c r="C2252" s="199" t="s">
        <v>236</v>
      </c>
      <c r="D2252" s="200"/>
      <c r="E2252" s="198" t="s">
        <v>236</v>
      </c>
      <c r="F2252" s="198" t="s">
        <v>236</v>
      </c>
      <c r="G2252" s="198" t="s">
        <v>236</v>
      </c>
      <c r="H2252" s="201" t="s">
        <v>236</v>
      </c>
      <c r="I2252" s="202" t="s">
        <v>236</v>
      </c>
      <c r="J2252" s="202" t="s">
        <v>236</v>
      </c>
      <c r="K2252" s="203"/>
      <c r="L2252" s="203"/>
      <c r="M2252" s="203"/>
      <c r="N2252" s="203"/>
      <c r="O2252" s="203"/>
      <c r="P2252" s="204"/>
      <c r="Q2252" s="205"/>
      <c r="R2252" s="198" t="s">
        <v>236</v>
      </c>
      <c r="S2252" s="206" t="str">
        <f t="shared" ca="1" si="105"/>
        <v/>
      </c>
      <c r="T2252" s="206" t="str">
        <f ca="1">IF(B2252="","",IF(ISERROR(MATCH($J2252,[3]SorP!$B$1:$B$6230,0)),"",INDIRECT("'SorP'!$A$"&amp;MATCH($J2252,[3]SorP!$B$1:$B$6230,0))))</f>
        <v/>
      </c>
      <c r="U2252" s="207"/>
      <c r="V2252" s="208" t="e">
        <f>IF(C2252="",NA(),IF(OR(C2252="Smelter not listed",C2252="Smelter not yet identified"),MATCH($B2252&amp;$D2252,'[3]Smelter Look-up'!$J:$J,0),MATCH($B2252&amp;$C2252,'[3]Smelter Look-up'!$J:$J,0)))</f>
        <v>#N/A</v>
      </c>
      <c r="X2252" s="83">
        <f t="shared" si="106"/>
        <v>0</v>
      </c>
      <c r="AB2252" s="84" t="str">
        <f t="shared" si="107"/>
        <v/>
      </c>
    </row>
    <row r="2253" spans="1:28" s="83" customFormat="1" ht="20.25" customHeight="1">
      <c r="A2253" s="206"/>
      <c r="B2253" s="198" t="s">
        <v>236</v>
      </c>
      <c r="C2253" s="199" t="s">
        <v>236</v>
      </c>
      <c r="D2253" s="200"/>
      <c r="E2253" s="198" t="s">
        <v>236</v>
      </c>
      <c r="F2253" s="198" t="s">
        <v>236</v>
      </c>
      <c r="G2253" s="198" t="s">
        <v>236</v>
      </c>
      <c r="H2253" s="201" t="s">
        <v>236</v>
      </c>
      <c r="I2253" s="202" t="s">
        <v>236</v>
      </c>
      <c r="J2253" s="202" t="s">
        <v>236</v>
      </c>
      <c r="K2253" s="203"/>
      <c r="L2253" s="203"/>
      <c r="M2253" s="203"/>
      <c r="N2253" s="203"/>
      <c r="O2253" s="203"/>
      <c r="P2253" s="204"/>
      <c r="Q2253" s="205"/>
      <c r="R2253" s="198" t="s">
        <v>236</v>
      </c>
      <c r="S2253" s="206" t="str">
        <f t="shared" ca="1" si="105"/>
        <v/>
      </c>
      <c r="T2253" s="206" t="str">
        <f ca="1">IF(B2253="","",IF(ISERROR(MATCH($J2253,[3]SorP!$B$1:$B$6230,0)),"",INDIRECT("'SorP'!$A$"&amp;MATCH($J2253,[3]SorP!$B$1:$B$6230,0))))</f>
        <v/>
      </c>
      <c r="U2253" s="207"/>
      <c r="V2253" s="208" t="e">
        <f>IF(C2253="",NA(),IF(OR(C2253="Smelter not listed",C2253="Smelter not yet identified"),MATCH($B2253&amp;$D2253,'[3]Smelter Look-up'!$J:$J,0),MATCH($B2253&amp;$C2253,'[3]Smelter Look-up'!$J:$J,0)))</f>
        <v>#N/A</v>
      </c>
      <c r="X2253" s="83">
        <f t="shared" si="106"/>
        <v>0</v>
      </c>
      <c r="AB2253" s="84" t="str">
        <f t="shared" si="107"/>
        <v/>
      </c>
    </row>
    <row r="2254" spans="1:28" s="83" customFormat="1" ht="20.25" customHeight="1">
      <c r="A2254" s="206"/>
      <c r="B2254" s="198" t="s">
        <v>236</v>
      </c>
      <c r="C2254" s="199" t="s">
        <v>236</v>
      </c>
      <c r="D2254" s="200"/>
      <c r="E2254" s="198" t="s">
        <v>236</v>
      </c>
      <c r="F2254" s="198" t="s">
        <v>236</v>
      </c>
      <c r="G2254" s="198" t="s">
        <v>236</v>
      </c>
      <c r="H2254" s="201" t="s">
        <v>236</v>
      </c>
      <c r="I2254" s="202" t="s">
        <v>236</v>
      </c>
      <c r="J2254" s="202" t="s">
        <v>236</v>
      </c>
      <c r="K2254" s="203"/>
      <c r="L2254" s="203"/>
      <c r="M2254" s="203"/>
      <c r="N2254" s="203"/>
      <c r="O2254" s="203"/>
      <c r="P2254" s="204"/>
      <c r="Q2254" s="205"/>
      <c r="R2254" s="198" t="s">
        <v>236</v>
      </c>
      <c r="S2254" s="206" t="str">
        <f t="shared" ca="1" si="105"/>
        <v/>
      </c>
      <c r="T2254" s="206" t="str">
        <f ca="1">IF(B2254="","",IF(ISERROR(MATCH($J2254,[3]SorP!$B$1:$B$6230,0)),"",INDIRECT("'SorP'!$A$"&amp;MATCH($J2254,[3]SorP!$B$1:$B$6230,0))))</f>
        <v/>
      </c>
      <c r="U2254" s="207"/>
      <c r="V2254" s="208" t="e">
        <f>IF(C2254="",NA(),IF(OR(C2254="Smelter not listed",C2254="Smelter not yet identified"),MATCH($B2254&amp;$D2254,'[3]Smelter Look-up'!$J:$J,0),MATCH($B2254&amp;$C2254,'[3]Smelter Look-up'!$J:$J,0)))</f>
        <v>#N/A</v>
      </c>
      <c r="X2254" s="83">
        <f t="shared" si="106"/>
        <v>0</v>
      </c>
      <c r="AB2254" s="84" t="str">
        <f t="shared" si="107"/>
        <v/>
      </c>
    </row>
    <row r="2255" spans="1:28" s="83" customFormat="1" ht="20.25" customHeight="1">
      <c r="A2255" s="206"/>
      <c r="B2255" s="198" t="s">
        <v>236</v>
      </c>
      <c r="C2255" s="199" t="s">
        <v>236</v>
      </c>
      <c r="D2255" s="200"/>
      <c r="E2255" s="198" t="s">
        <v>236</v>
      </c>
      <c r="F2255" s="198" t="s">
        <v>236</v>
      </c>
      <c r="G2255" s="198" t="s">
        <v>236</v>
      </c>
      <c r="H2255" s="201" t="s">
        <v>236</v>
      </c>
      <c r="I2255" s="202" t="s">
        <v>236</v>
      </c>
      <c r="J2255" s="202" t="s">
        <v>236</v>
      </c>
      <c r="K2255" s="203"/>
      <c r="L2255" s="203"/>
      <c r="M2255" s="203"/>
      <c r="N2255" s="203"/>
      <c r="O2255" s="203"/>
      <c r="P2255" s="204"/>
      <c r="Q2255" s="205"/>
      <c r="R2255" s="198" t="s">
        <v>236</v>
      </c>
      <c r="S2255" s="206" t="str">
        <f t="shared" ca="1" si="105"/>
        <v/>
      </c>
      <c r="T2255" s="206" t="str">
        <f ca="1">IF(B2255="","",IF(ISERROR(MATCH($J2255,[3]SorP!$B$1:$B$6230,0)),"",INDIRECT("'SorP'!$A$"&amp;MATCH($J2255,[3]SorP!$B$1:$B$6230,0))))</f>
        <v/>
      </c>
      <c r="U2255" s="207"/>
      <c r="V2255" s="208" t="e">
        <f>IF(C2255="",NA(),IF(OR(C2255="Smelter not listed",C2255="Smelter not yet identified"),MATCH($B2255&amp;$D2255,'[3]Smelter Look-up'!$J:$J,0),MATCH($B2255&amp;$C2255,'[3]Smelter Look-up'!$J:$J,0)))</f>
        <v>#N/A</v>
      </c>
      <c r="X2255" s="83">
        <f t="shared" si="106"/>
        <v>0</v>
      </c>
      <c r="AB2255" s="84" t="str">
        <f t="shared" si="107"/>
        <v/>
      </c>
    </row>
    <row r="2256" spans="1:28" s="83" customFormat="1" ht="20.25" customHeight="1">
      <c r="A2256" s="206"/>
      <c r="B2256" s="198" t="s">
        <v>236</v>
      </c>
      <c r="C2256" s="199" t="s">
        <v>236</v>
      </c>
      <c r="D2256" s="200"/>
      <c r="E2256" s="198" t="s">
        <v>236</v>
      </c>
      <c r="F2256" s="198" t="s">
        <v>236</v>
      </c>
      <c r="G2256" s="198" t="s">
        <v>236</v>
      </c>
      <c r="H2256" s="201" t="s">
        <v>236</v>
      </c>
      <c r="I2256" s="202" t="s">
        <v>236</v>
      </c>
      <c r="J2256" s="202" t="s">
        <v>236</v>
      </c>
      <c r="K2256" s="203"/>
      <c r="L2256" s="203"/>
      <c r="M2256" s="203"/>
      <c r="N2256" s="203"/>
      <c r="O2256" s="203"/>
      <c r="P2256" s="204"/>
      <c r="Q2256" s="205"/>
      <c r="R2256" s="198" t="s">
        <v>236</v>
      </c>
      <c r="S2256" s="206" t="str">
        <f t="shared" ca="1" si="105"/>
        <v/>
      </c>
      <c r="T2256" s="206" t="str">
        <f ca="1">IF(B2256="","",IF(ISERROR(MATCH($J2256,[3]SorP!$B$1:$B$6230,0)),"",INDIRECT("'SorP'!$A$"&amp;MATCH($J2256,[3]SorP!$B$1:$B$6230,0))))</f>
        <v/>
      </c>
      <c r="U2256" s="207"/>
      <c r="V2256" s="208" t="e">
        <f>IF(C2256="",NA(),IF(OR(C2256="Smelter not listed",C2256="Smelter not yet identified"),MATCH($B2256&amp;$D2256,'[3]Smelter Look-up'!$J:$J,0),MATCH($B2256&amp;$C2256,'[3]Smelter Look-up'!$J:$J,0)))</f>
        <v>#N/A</v>
      </c>
      <c r="X2256" s="83">
        <f t="shared" si="106"/>
        <v>0</v>
      </c>
      <c r="AB2256" s="84" t="str">
        <f t="shared" si="107"/>
        <v/>
      </c>
    </row>
    <row r="2257" spans="1:28" s="83" customFormat="1" ht="20.25" customHeight="1">
      <c r="A2257" s="206"/>
      <c r="B2257" s="198" t="s">
        <v>236</v>
      </c>
      <c r="C2257" s="199" t="s">
        <v>236</v>
      </c>
      <c r="D2257" s="200"/>
      <c r="E2257" s="198" t="s">
        <v>236</v>
      </c>
      <c r="F2257" s="198" t="s">
        <v>236</v>
      </c>
      <c r="G2257" s="198" t="s">
        <v>236</v>
      </c>
      <c r="H2257" s="201" t="s">
        <v>236</v>
      </c>
      <c r="I2257" s="202" t="s">
        <v>236</v>
      </c>
      <c r="J2257" s="202" t="s">
        <v>236</v>
      </c>
      <c r="K2257" s="203"/>
      <c r="L2257" s="203"/>
      <c r="M2257" s="203"/>
      <c r="N2257" s="203"/>
      <c r="O2257" s="203"/>
      <c r="P2257" s="204"/>
      <c r="Q2257" s="205"/>
      <c r="R2257" s="198" t="s">
        <v>236</v>
      </c>
      <c r="S2257" s="206" t="str">
        <f t="shared" ca="1" si="105"/>
        <v/>
      </c>
      <c r="T2257" s="206" t="str">
        <f ca="1">IF(B2257="","",IF(ISERROR(MATCH($J2257,[3]SorP!$B$1:$B$6230,0)),"",INDIRECT("'SorP'!$A$"&amp;MATCH($J2257,[3]SorP!$B$1:$B$6230,0))))</f>
        <v/>
      </c>
      <c r="U2257" s="207"/>
      <c r="V2257" s="208" t="e">
        <f>IF(C2257="",NA(),IF(OR(C2257="Smelter not listed",C2257="Smelter not yet identified"),MATCH($B2257&amp;$D2257,'[3]Smelter Look-up'!$J:$J,0),MATCH($B2257&amp;$C2257,'[3]Smelter Look-up'!$J:$J,0)))</f>
        <v>#N/A</v>
      </c>
      <c r="X2257" s="83">
        <f t="shared" si="106"/>
        <v>0</v>
      </c>
      <c r="AB2257" s="84" t="str">
        <f t="shared" si="107"/>
        <v/>
      </c>
    </row>
    <row r="2258" spans="1:28" s="83" customFormat="1" ht="20.25" customHeight="1">
      <c r="A2258" s="206"/>
      <c r="B2258" s="198" t="s">
        <v>236</v>
      </c>
      <c r="C2258" s="199" t="s">
        <v>236</v>
      </c>
      <c r="D2258" s="200"/>
      <c r="E2258" s="198" t="s">
        <v>236</v>
      </c>
      <c r="F2258" s="198" t="s">
        <v>236</v>
      </c>
      <c r="G2258" s="198" t="s">
        <v>236</v>
      </c>
      <c r="H2258" s="201" t="s">
        <v>236</v>
      </c>
      <c r="I2258" s="202" t="s">
        <v>236</v>
      </c>
      <c r="J2258" s="202" t="s">
        <v>236</v>
      </c>
      <c r="K2258" s="203"/>
      <c r="L2258" s="203"/>
      <c r="M2258" s="203"/>
      <c r="N2258" s="203"/>
      <c r="O2258" s="203"/>
      <c r="P2258" s="204"/>
      <c r="Q2258" s="205"/>
      <c r="R2258" s="198" t="s">
        <v>236</v>
      </c>
      <c r="S2258" s="206" t="str">
        <f t="shared" ca="1" si="105"/>
        <v/>
      </c>
      <c r="T2258" s="206" t="str">
        <f ca="1">IF(B2258="","",IF(ISERROR(MATCH($J2258,[3]SorP!$B$1:$B$6230,0)),"",INDIRECT("'SorP'!$A$"&amp;MATCH($J2258,[3]SorP!$B$1:$B$6230,0))))</f>
        <v/>
      </c>
      <c r="U2258" s="207"/>
      <c r="V2258" s="208" t="e">
        <f>IF(C2258="",NA(),IF(OR(C2258="Smelter not listed",C2258="Smelter not yet identified"),MATCH($B2258&amp;$D2258,'[3]Smelter Look-up'!$J:$J,0),MATCH($B2258&amp;$C2258,'[3]Smelter Look-up'!$J:$J,0)))</f>
        <v>#N/A</v>
      </c>
      <c r="X2258" s="83">
        <f t="shared" si="106"/>
        <v>0</v>
      </c>
      <c r="AB2258" s="84" t="str">
        <f t="shared" si="107"/>
        <v/>
      </c>
    </row>
    <row r="2259" spans="1:28" s="83" customFormat="1" ht="20.25" customHeight="1">
      <c r="A2259" s="206"/>
      <c r="B2259" s="198" t="s">
        <v>236</v>
      </c>
      <c r="C2259" s="199" t="s">
        <v>236</v>
      </c>
      <c r="D2259" s="200"/>
      <c r="E2259" s="198" t="s">
        <v>236</v>
      </c>
      <c r="F2259" s="198" t="s">
        <v>236</v>
      </c>
      <c r="G2259" s="198" t="s">
        <v>236</v>
      </c>
      <c r="H2259" s="201" t="s">
        <v>236</v>
      </c>
      <c r="I2259" s="202" t="s">
        <v>236</v>
      </c>
      <c r="J2259" s="202" t="s">
        <v>236</v>
      </c>
      <c r="K2259" s="203"/>
      <c r="L2259" s="203"/>
      <c r="M2259" s="203"/>
      <c r="N2259" s="203"/>
      <c r="O2259" s="203"/>
      <c r="P2259" s="204"/>
      <c r="Q2259" s="205"/>
      <c r="R2259" s="198" t="s">
        <v>236</v>
      </c>
      <c r="S2259" s="206" t="str">
        <f t="shared" ca="1" si="105"/>
        <v/>
      </c>
      <c r="T2259" s="206" t="str">
        <f ca="1">IF(B2259="","",IF(ISERROR(MATCH($J2259,[3]SorP!$B$1:$B$6230,0)),"",INDIRECT("'SorP'!$A$"&amp;MATCH($J2259,[3]SorP!$B$1:$B$6230,0))))</f>
        <v/>
      </c>
      <c r="U2259" s="207"/>
      <c r="V2259" s="208" t="e">
        <f>IF(C2259="",NA(),IF(OR(C2259="Smelter not listed",C2259="Smelter not yet identified"),MATCH($B2259&amp;$D2259,'[3]Smelter Look-up'!$J:$J,0),MATCH($B2259&amp;$C2259,'[3]Smelter Look-up'!$J:$J,0)))</f>
        <v>#N/A</v>
      </c>
      <c r="X2259" s="83">
        <f t="shared" si="106"/>
        <v>0</v>
      </c>
      <c r="AB2259" s="84" t="str">
        <f t="shared" si="107"/>
        <v/>
      </c>
    </row>
    <row r="2260" spans="1:28" s="83" customFormat="1" ht="20.25" customHeight="1">
      <c r="A2260" s="206"/>
      <c r="B2260" s="198" t="s">
        <v>236</v>
      </c>
      <c r="C2260" s="199" t="s">
        <v>236</v>
      </c>
      <c r="D2260" s="200"/>
      <c r="E2260" s="198" t="s">
        <v>236</v>
      </c>
      <c r="F2260" s="198" t="s">
        <v>236</v>
      </c>
      <c r="G2260" s="198" t="s">
        <v>236</v>
      </c>
      <c r="H2260" s="201" t="s">
        <v>236</v>
      </c>
      <c r="I2260" s="202" t="s">
        <v>236</v>
      </c>
      <c r="J2260" s="202" t="s">
        <v>236</v>
      </c>
      <c r="K2260" s="203"/>
      <c r="L2260" s="203"/>
      <c r="M2260" s="203"/>
      <c r="N2260" s="203"/>
      <c r="O2260" s="203"/>
      <c r="P2260" s="204"/>
      <c r="Q2260" s="205"/>
      <c r="R2260" s="198" t="s">
        <v>236</v>
      </c>
      <c r="S2260" s="206" t="str">
        <f t="shared" ca="1" si="105"/>
        <v/>
      </c>
      <c r="T2260" s="206" t="str">
        <f ca="1">IF(B2260="","",IF(ISERROR(MATCH($J2260,[3]SorP!$B$1:$B$6230,0)),"",INDIRECT("'SorP'!$A$"&amp;MATCH($J2260,[3]SorP!$B$1:$B$6230,0))))</f>
        <v/>
      </c>
      <c r="U2260" s="207"/>
      <c r="V2260" s="208" t="e">
        <f>IF(C2260="",NA(),IF(OR(C2260="Smelter not listed",C2260="Smelter not yet identified"),MATCH($B2260&amp;$D2260,'[3]Smelter Look-up'!$J:$J,0),MATCH($B2260&amp;$C2260,'[3]Smelter Look-up'!$J:$J,0)))</f>
        <v>#N/A</v>
      </c>
      <c r="X2260" s="83">
        <f t="shared" si="106"/>
        <v>0</v>
      </c>
      <c r="AB2260" s="84" t="str">
        <f t="shared" si="107"/>
        <v/>
      </c>
    </row>
    <row r="2261" spans="1:28" s="83" customFormat="1" ht="20.25" customHeight="1">
      <c r="A2261" s="206"/>
      <c r="B2261" s="198" t="s">
        <v>236</v>
      </c>
      <c r="C2261" s="199" t="s">
        <v>236</v>
      </c>
      <c r="D2261" s="200"/>
      <c r="E2261" s="198" t="s">
        <v>236</v>
      </c>
      <c r="F2261" s="198" t="s">
        <v>236</v>
      </c>
      <c r="G2261" s="198" t="s">
        <v>236</v>
      </c>
      <c r="H2261" s="201" t="s">
        <v>236</v>
      </c>
      <c r="I2261" s="202" t="s">
        <v>236</v>
      </c>
      <c r="J2261" s="202" t="s">
        <v>236</v>
      </c>
      <c r="K2261" s="203"/>
      <c r="L2261" s="203"/>
      <c r="M2261" s="203"/>
      <c r="N2261" s="203"/>
      <c r="O2261" s="203"/>
      <c r="P2261" s="204"/>
      <c r="Q2261" s="205"/>
      <c r="R2261" s="198" t="s">
        <v>236</v>
      </c>
      <c r="S2261" s="206" t="str">
        <f t="shared" ca="1" si="105"/>
        <v/>
      </c>
      <c r="T2261" s="206" t="str">
        <f ca="1">IF(B2261="","",IF(ISERROR(MATCH($J2261,[3]SorP!$B$1:$B$6230,0)),"",INDIRECT("'SorP'!$A$"&amp;MATCH($J2261,[3]SorP!$B$1:$B$6230,0))))</f>
        <v/>
      </c>
      <c r="U2261" s="207"/>
      <c r="V2261" s="208" t="e">
        <f>IF(C2261="",NA(),IF(OR(C2261="Smelter not listed",C2261="Smelter not yet identified"),MATCH($B2261&amp;$D2261,'[3]Smelter Look-up'!$J:$J,0),MATCH($B2261&amp;$C2261,'[3]Smelter Look-up'!$J:$J,0)))</f>
        <v>#N/A</v>
      </c>
      <c r="X2261" s="83">
        <f t="shared" si="106"/>
        <v>0</v>
      </c>
      <c r="AB2261" s="84" t="str">
        <f t="shared" si="107"/>
        <v/>
      </c>
    </row>
    <row r="2262" spans="1:28" s="83" customFormat="1" ht="20.25" customHeight="1">
      <c r="A2262" s="206"/>
      <c r="B2262" s="198" t="s">
        <v>236</v>
      </c>
      <c r="C2262" s="199" t="s">
        <v>236</v>
      </c>
      <c r="D2262" s="200"/>
      <c r="E2262" s="198" t="s">
        <v>236</v>
      </c>
      <c r="F2262" s="198" t="s">
        <v>236</v>
      </c>
      <c r="G2262" s="198" t="s">
        <v>236</v>
      </c>
      <c r="H2262" s="201" t="s">
        <v>236</v>
      </c>
      <c r="I2262" s="202" t="s">
        <v>236</v>
      </c>
      <c r="J2262" s="202" t="s">
        <v>236</v>
      </c>
      <c r="K2262" s="203"/>
      <c r="L2262" s="203"/>
      <c r="M2262" s="203"/>
      <c r="N2262" s="203"/>
      <c r="O2262" s="203"/>
      <c r="P2262" s="204"/>
      <c r="Q2262" s="205"/>
      <c r="R2262" s="198" t="s">
        <v>236</v>
      </c>
      <c r="S2262" s="206" t="str">
        <f t="shared" ca="1" si="105"/>
        <v/>
      </c>
      <c r="T2262" s="206" t="str">
        <f ca="1">IF(B2262="","",IF(ISERROR(MATCH($J2262,[3]SorP!$B$1:$B$6230,0)),"",INDIRECT("'SorP'!$A$"&amp;MATCH($J2262,[3]SorP!$B$1:$B$6230,0))))</f>
        <v/>
      </c>
      <c r="U2262" s="207"/>
      <c r="V2262" s="208" t="e">
        <f>IF(C2262="",NA(),IF(OR(C2262="Smelter not listed",C2262="Smelter not yet identified"),MATCH($B2262&amp;$D2262,'[3]Smelter Look-up'!$J:$J,0),MATCH($B2262&amp;$C2262,'[3]Smelter Look-up'!$J:$J,0)))</f>
        <v>#N/A</v>
      </c>
      <c r="X2262" s="83">
        <f t="shared" si="106"/>
        <v>0</v>
      </c>
      <c r="AB2262" s="84" t="str">
        <f t="shared" si="107"/>
        <v/>
      </c>
    </row>
    <row r="2263" spans="1:28" s="83" customFormat="1" ht="20.25" customHeight="1">
      <c r="A2263" s="206"/>
      <c r="B2263" s="198" t="s">
        <v>236</v>
      </c>
      <c r="C2263" s="199" t="s">
        <v>236</v>
      </c>
      <c r="D2263" s="200"/>
      <c r="E2263" s="198" t="s">
        <v>236</v>
      </c>
      <c r="F2263" s="198" t="s">
        <v>236</v>
      </c>
      <c r="G2263" s="198" t="s">
        <v>236</v>
      </c>
      <c r="H2263" s="201" t="s">
        <v>236</v>
      </c>
      <c r="I2263" s="202" t="s">
        <v>236</v>
      </c>
      <c r="J2263" s="202" t="s">
        <v>236</v>
      </c>
      <c r="K2263" s="203"/>
      <c r="L2263" s="203"/>
      <c r="M2263" s="203"/>
      <c r="N2263" s="203"/>
      <c r="O2263" s="203"/>
      <c r="P2263" s="204"/>
      <c r="Q2263" s="205"/>
      <c r="R2263" s="198" t="s">
        <v>236</v>
      </c>
      <c r="S2263" s="206" t="str">
        <f t="shared" ca="1" si="105"/>
        <v/>
      </c>
      <c r="T2263" s="206" t="str">
        <f ca="1">IF(B2263="","",IF(ISERROR(MATCH($J2263,[3]SorP!$B$1:$B$6230,0)),"",INDIRECT("'SorP'!$A$"&amp;MATCH($J2263,[3]SorP!$B$1:$B$6230,0))))</f>
        <v/>
      </c>
      <c r="U2263" s="207"/>
      <c r="V2263" s="208" t="e">
        <f>IF(C2263="",NA(),IF(OR(C2263="Smelter not listed",C2263="Smelter not yet identified"),MATCH($B2263&amp;$D2263,'[3]Smelter Look-up'!$J:$J,0),MATCH($B2263&amp;$C2263,'[3]Smelter Look-up'!$J:$J,0)))</f>
        <v>#N/A</v>
      </c>
      <c r="X2263" s="83">
        <f t="shared" si="106"/>
        <v>0</v>
      </c>
      <c r="AB2263" s="84" t="str">
        <f t="shared" si="107"/>
        <v/>
      </c>
    </row>
    <row r="2264" spans="1:28" s="83" customFormat="1" ht="20.25" customHeight="1">
      <c r="A2264" s="206"/>
      <c r="B2264" s="198" t="s">
        <v>236</v>
      </c>
      <c r="C2264" s="199" t="s">
        <v>236</v>
      </c>
      <c r="D2264" s="200"/>
      <c r="E2264" s="198" t="s">
        <v>236</v>
      </c>
      <c r="F2264" s="198" t="s">
        <v>236</v>
      </c>
      <c r="G2264" s="198" t="s">
        <v>236</v>
      </c>
      <c r="H2264" s="201" t="s">
        <v>236</v>
      </c>
      <c r="I2264" s="202" t="s">
        <v>236</v>
      </c>
      <c r="J2264" s="202" t="s">
        <v>236</v>
      </c>
      <c r="K2264" s="203"/>
      <c r="L2264" s="203"/>
      <c r="M2264" s="203"/>
      <c r="N2264" s="203"/>
      <c r="O2264" s="203"/>
      <c r="P2264" s="204"/>
      <c r="Q2264" s="205"/>
      <c r="R2264" s="198" t="s">
        <v>236</v>
      </c>
      <c r="S2264" s="206" t="str">
        <f t="shared" ca="1" si="105"/>
        <v/>
      </c>
      <c r="T2264" s="206" t="str">
        <f ca="1">IF(B2264="","",IF(ISERROR(MATCH($J2264,[3]SorP!$B$1:$B$6230,0)),"",INDIRECT("'SorP'!$A$"&amp;MATCH($J2264,[3]SorP!$B$1:$B$6230,0))))</f>
        <v/>
      </c>
      <c r="U2264" s="207"/>
      <c r="V2264" s="208" t="e">
        <f>IF(C2264="",NA(),IF(OR(C2264="Smelter not listed",C2264="Smelter not yet identified"),MATCH($B2264&amp;$D2264,'[3]Smelter Look-up'!$J:$J,0),MATCH($B2264&amp;$C2264,'[3]Smelter Look-up'!$J:$J,0)))</f>
        <v>#N/A</v>
      </c>
      <c r="X2264" s="83">
        <f t="shared" si="106"/>
        <v>0</v>
      </c>
      <c r="AB2264" s="84" t="str">
        <f t="shared" si="107"/>
        <v/>
      </c>
    </row>
    <row r="2265" spans="1:28" s="83" customFormat="1" ht="20.25" customHeight="1">
      <c r="A2265" s="206"/>
      <c r="B2265" s="198" t="s">
        <v>236</v>
      </c>
      <c r="C2265" s="199" t="s">
        <v>236</v>
      </c>
      <c r="D2265" s="200"/>
      <c r="E2265" s="198" t="s">
        <v>236</v>
      </c>
      <c r="F2265" s="198" t="s">
        <v>236</v>
      </c>
      <c r="G2265" s="198" t="s">
        <v>236</v>
      </c>
      <c r="H2265" s="201" t="s">
        <v>236</v>
      </c>
      <c r="I2265" s="202" t="s">
        <v>236</v>
      </c>
      <c r="J2265" s="202" t="s">
        <v>236</v>
      </c>
      <c r="K2265" s="203"/>
      <c r="L2265" s="203"/>
      <c r="M2265" s="203"/>
      <c r="N2265" s="203"/>
      <c r="O2265" s="203"/>
      <c r="P2265" s="204"/>
      <c r="Q2265" s="205"/>
      <c r="R2265" s="198" t="s">
        <v>236</v>
      </c>
      <c r="S2265" s="206" t="str">
        <f t="shared" ca="1" si="105"/>
        <v/>
      </c>
      <c r="T2265" s="206" t="str">
        <f ca="1">IF(B2265="","",IF(ISERROR(MATCH($J2265,[3]SorP!$B$1:$B$6230,0)),"",INDIRECT("'SorP'!$A$"&amp;MATCH($J2265,[3]SorP!$B$1:$B$6230,0))))</f>
        <v/>
      </c>
      <c r="U2265" s="207"/>
      <c r="V2265" s="208" t="e">
        <f>IF(C2265="",NA(),IF(OR(C2265="Smelter not listed",C2265="Smelter not yet identified"),MATCH($B2265&amp;$D2265,'[3]Smelter Look-up'!$J:$J,0),MATCH($B2265&amp;$C2265,'[3]Smelter Look-up'!$J:$J,0)))</f>
        <v>#N/A</v>
      </c>
      <c r="X2265" s="83">
        <f t="shared" si="106"/>
        <v>0</v>
      </c>
      <c r="AB2265" s="84" t="str">
        <f t="shared" si="107"/>
        <v/>
      </c>
    </row>
    <row r="2266" spans="1:28" s="83" customFormat="1" ht="20.25" customHeight="1">
      <c r="A2266" s="206"/>
      <c r="B2266" s="198" t="s">
        <v>236</v>
      </c>
      <c r="C2266" s="199" t="s">
        <v>236</v>
      </c>
      <c r="D2266" s="200"/>
      <c r="E2266" s="198" t="s">
        <v>236</v>
      </c>
      <c r="F2266" s="198" t="s">
        <v>236</v>
      </c>
      <c r="G2266" s="198" t="s">
        <v>236</v>
      </c>
      <c r="H2266" s="201" t="s">
        <v>236</v>
      </c>
      <c r="I2266" s="202" t="s">
        <v>236</v>
      </c>
      <c r="J2266" s="202" t="s">
        <v>236</v>
      </c>
      <c r="K2266" s="203"/>
      <c r="L2266" s="203"/>
      <c r="M2266" s="203"/>
      <c r="N2266" s="203"/>
      <c r="O2266" s="203"/>
      <c r="P2266" s="204"/>
      <c r="Q2266" s="205"/>
      <c r="R2266" s="198" t="s">
        <v>236</v>
      </c>
      <c r="S2266" s="206" t="str">
        <f t="shared" ca="1" si="105"/>
        <v/>
      </c>
      <c r="T2266" s="206" t="str">
        <f ca="1">IF(B2266="","",IF(ISERROR(MATCH($J2266,[3]SorP!$B$1:$B$6230,0)),"",INDIRECT("'SorP'!$A$"&amp;MATCH($J2266,[3]SorP!$B$1:$B$6230,0))))</f>
        <v/>
      </c>
      <c r="U2266" s="207"/>
      <c r="V2266" s="208" t="e">
        <f>IF(C2266="",NA(),IF(OR(C2266="Smelter not listed",C2266="Smelter not yet identified"),MATCH($B2266&amp;$D2266,'[3]Smelter Look-up'!$J:$J,0),MATCH($B2266&amp;$C2266,'[3]Smelter Look-up'!$J:$J,0)))</f>
        <v>#N/A</v>
      </c>
      <c r="X2266" s="83">
        <f t="shared" si="106"/>
        <v>0</v>
      </c>
      <c r="AB2266" s="84" t="str">
        <f t="shared" si="107"/>
        <v/>
      </c>
    </row>
    <row r="2267" spans="1:28" s="83" customFormat="1" ht="20.25" customHeight="1">
      <c r="A2267" s="206"/>
      <c r="B2267" s="198" t="s">
        <v>236</v>
      </c>
      <c r="C2267" s="199" t="s">
        <v>236</v>
      </c>
      <c r="D2267" s="200"/>
      <c r="E2267" s="198" t="s">
        <v>236</v>
      </c>
      <c r="F2267" s="198" t="s">
        <v>236</v>
      </c>
      <c r="G2267" s="198" t="s">
        <v>236</v>
      </c>
      <c r="H2267" s="201" t="s">
        <v>236</v>
      </c>
      <c r="I2267" s="202" t="s">
        <v>236</v>
      </c>
      <c r="J2267" s="202" t="s">
        <v>236</v>
      </c>
      <c r="K2267" s="203"/>
      <c r="L2267" s="203"/>
      <c r="M2267" s="203"/>
      <c r="N2267" s="203"/>
      <c r="O2267" s="203"/>
      <c r="P2267" s="204"/>
      <c r="Q2267" s="205"/>
      <c r="R2267" s="198" t="s">
        <v>236</v>
      </c>
      <c r="S2267" s="206" t="str">
        <f t="shared" ca="1" si="105"/>
        <v/>
      </c>
      <c r="T2267" s="206" t="str">
        <f ca="1">IF(B2267="","",IF(ISERROR(MATCH($J2267,[3]SorP!$B$1:$B$6230,0)),"",INDIRECT("'SorP'!$A$"&amp;MATCH($J2267,[3]SorP!$B$1:$B$6230,0))))</f>
        <v/>
      </c>
      <c r="U2267" s="207"/>
      <c r="V2267" s="208" t="e">
        <f>IF(C2267="",NA(),IF(OR(C2267="Smelter not listed",C2267="Smelter not yet identified"),MATCH($B2267&amp;$D2267,'[3]Smelter Look-up'!$J:$J,0),MATCH($B2267&amp;$C2267,'[3]Smelter Look-up'!$J:$J,0)))</f>
        <v>#N/A</v>
      </c>
      <c r="X2267" s="83">
        <f t="shared" si="106"/>
        <v>0</v>
      </c>
      <c r="AB2267" s="84" t="str">
        <f t="shared" si="107"/>
        <v/>
      </c>
    </row>
    <row r="2268" spans="1:28" s="83" customFormat="1" ht="20.25" customHeight="1">
      <c r="A2268" s="206"/>
      <c r="B2268" s="198" t="s">
        <v>236</v>
      </c>
      <c r="C2268" s="199" t="s">
        <v>236</v>
      </c>
      <c r="D2268" s="200"/>
      <c r="E2268" s="198" t="s">
        <v>236</v>
      </c>
      <c r="F2268" s="198" t="s">
        <v>236</v>
      </c>
      <c r="G2268" s="198" t="s">
        <v>236</v>
      </c>
      <c r="H2268" s="201" t="s">
        <v>236</v>
      </c>
      <c r="I2268" s="202" t="s">
        <v>236</v>
      </c>
      <c r="J2268" s="202" t="s">
        <v>236</v>
      </c>
      <c r="K2268" s="203"/>
      <c r="L2268" s="203"/>
      <c r="M2268" s="203"/>
      <c r="N2268" s="203"/>
      <c r="O2268" s="203"/>
      <c r="P2268" s="204"/>
      <c r="Q2268" s="205"/>
      <c r="R2268" s="198" t="s">
        <v>236</v>
      </c>
      <c r="S2268" s="206" t="str">
        <f t="shared" ca="1" si="105"/>
        <v/>
      </c>
      <c r="T2268" s="206" t="str">
        <f ca="1">IF(B2268="","",IF(ISERROR(MATCH($J2268,[3]SorP!$B$1:$B$6230,0)),"",INDIRECT("'SorP'!$A$"&amp;MATCH($J2268,[3]SorP!$B$1:$B$6230,0))))</f>
        <v/>
      </c>
      <c r="U2268" s="207"/>
      <c r="V2268" s="208" t="e">
        <f>IF(C2268="",NA(),IF(OR(C2268="Smelter not listed",C2268="Smelter not yet identified"),MATCH($B2268&amp;$D2268,'[3]Smelter Look-up'!$J:$J,0),MATCH($B2268&amp;$C2268,'[3]Smelter Look-up'!$J:$J,0)))</f>
        <v>#N/A</v>
      </c>
      <c r="X2268" s="83">
        <f t="shared" si="106"/>
        <v>0</v>
      </c>
      <c r="AB2268" s="84" t="str">
        <f t="shared" si="107"/>
        <v/>
      </c>
    </row>
    <row r="2269" spans="1:28" s="83" customFormat="1" ht="20.25" customHeight="1">
      <c r="A2269" s="206"/>
      <c r="B2269" s="198" t="s">
        <v>236</v>
      </c>
      <c r="C2269" s="199" t="s">
        <v>236</v>
      </c>
      <c r="D2269" s="200"/>
      <c r="E2269" s="198" t="s">
        <v>236</v>
      </c>
      <c r="F2269" s="198" t="s">
        <v>236</v>
      </c>
      <c r="G2269" s="198" t="s">
        <v>236</v>
      </c>
      <c r="H2269" s="201" t="s">
        <v>236</v>
      </c>
      <c r="I2269" s="202" t="s">
        <v>236</v>
      </c>
      <c r="J2269" s="202" t="s">
        <v>236</v>
      </c>
      <c r="K2269" s="203"/>
      <c r="L2269" s="203"/>
      <c r="M2269" s="203"/>
      <c r="N2269" s="203"/>
      <c r="O2269" s="203"/>
      <c r="P2269" s="204"/>
      <c r="Q2269" s="205"/>
      <c r="R2269" s="198" t="s">
        <v>236</v>
      </c>
      <c r="S2269" s="206" t="str">
        <f t="shared" ca="1" si="105"/>
        <v/>
      </c>
      <c r="T2269" s="206" t="str">
        <f ca="1">IF(B2269="","",IF(ISERROR(MATCH($J2269,[3]SorP!$B$1:$B$6230,0)),"",INDIRECT("'SorP'!$A$"&amp;MATCH($J2269,[3]SorP!$B$1:$B$6230,0))))</f>
        <v/>
      </c>
      <c r="U2269" s="207"/>
      <c r="V2269" s="208" t="e">
        <f>IF(C2269="",NA(),IF(OR(C2269="Smelter not listed",C2269="Smelter not yet identified"),MATCH($B2269&amp;$D2269,'[3]Smelter Look-up'!$J:$J,0),MATCH($B2269&amp;$C2269,'[3]Smelter Look-up'!$J:$J,0)))</f>
        <v>#N/A</v>
      </c>
      <c r="X2269" s="83">
        <f t="shared" si="106"/>
        <v>0</v>
      </c>
      <c r="AB2269" s="84" t="str">
        <f t="shared" si="107"/>
        <v/>
      </c>
    </row>
    <row r="2270" spans="1:28" s="83" customFormat="1" ht="20.25" customHeight="1">
      <c r="A2270" s="206"/>
      <c r="B2270" s="198" t="s">
        <v>236</v>
      </c>
      <c r="C2270" s="199" t="s">
        <v>236</v>
      </c>
      <c r="D2270" s="200"/>
      <c r="E2270" s="198" t="s">
        <v>236</v>
      </c>
      <c r="F2270" s="198" t="s">
        <v>236</v>
      </c>
      <c r="G2270" s="198" t="s">
        <v>236</v>
      </c>
      <c r="H2270" s="201" t="s">
        <v>236</v>
      </c>
      <c r="I2270" s="202" t="s">
        <v>236</v>
      </c>
      <c r="J2270" s="202" t="s">
        <v>236</v>
      </c>
      <c r="K2270" s="203"/>
      <c r="L2270" s="203"/>
      <c r="M2270" s="203"/>
      <c r="N2270" s="203"/>
      <c r="O2270" s="203"/>
      <c r="P2270" s="204"/>
      <c r="Q2270" s="205"/>
      <c r="R2270" s="198" t="s">
        <v>236</v>
      </c>
      <c r="S2270" s="206" t="str">
        <f t="shared" ca="1" si="105"/>
        <v/>
      </c>
      <c r="T2270" s="206" t="str">
        <f ca="1">IF(B2270="","",IF(ISERROR(MATCH($J2270,[3]SorP!$B$1:$B$6230,0)),"",INDIRECT("'SorP'!$A$"&amp;MATCH($J2270,[3]SorP!$B$1:$B$6230,0))))</f>
        <v/>
      </c>
      <c r="U2270" s="207"/>
      <c r="V2270" s="208" t="e">
        <f>IF(C2270="",NA(),IF(OR(C2270="Smelter not listed",C2270="Smelter not yet identified"),MATCH($B2270&amp;$D2270,'[3]Smelter Look-up'!$J:$J,0),MATCH($B2270&amp;$C2270,'[3]Smelter Look-up'!$J:$J,0)))</f>
        <v>#N/A</v>
      </c>
      <c r="X2270" s="83">
        <f t="shared" si="106"/>
        <v>0</v>
      </c>
      <c r="AB2270" s="84" t="str">
        <f t="shared" si="107"/>
        <v/>
      </c>
    </row>
    <row r="2271" spans="1:28" s="83" customFormat="1" ht="20.25" customHeight="1">
      <c r="A2271" s="206"/>
      <c r="B2271" s="198" t="s">
        <v>236</v>
      </c>
      <c r="C2271" s="199" t="s">
        <v>236</v>
      </c>
      <c r="D2271" s="200"/>
      <c r="E2271" s="198" t="s">
        <v>236</v>
      </c>
      <c r="F2271" s="198" t="s">
        <v>236</v>
      </c>
      <c r="G2271" s="198" t="s">
        <v>236</v>
      </c>
      <c r="H2271" s="201" t="s">
        <v>236</v>
      </c>
      <c r="I2271" s="202" t="s">
        <v>236</v>
      </c>
      <c r="J2271" s="202" t="s">
        <v>236</v>
      </c>
      <c r="K2271" s="203"/>
      <c r="L2271" s="203"/>
      <c r="M2271" s="203"/>
      <c r="N2271" s="203"/>
      <c r="O2271" s="203"/>
      <c r="P2271" s="204"/>
      <c r="Q2271" s="205"/>
      <c r="R2271" s="198" t="s">
        <v>236</v>
      </c>
      <c r="S2271" s="206" t="str">
        <f t="shared" ca="1" si="105"/>
        <v/>
      </c>
      <c r="T2271" s="206" t="str">
        <f ca="1">IF(B2271="","",IF(ISERROR(MATCH($J2271,[3]SorP!$B$1:$B$6230,0)),"",INDIRECT("'SorP'!$A$"&amp;MATCH($J2271,[3]SorP!$B$1:$B$6230,0))))</f>
        <v/>
      </c>
      <c r="U2271" s="207"/>
      <c r="V2271" s="208" t="e">
        <f>IF(C2271="",NA(),IF(OR(C2271="Smelter not listed",C2271="Smelter not yet identified"),MATCH($B2271&amp;$D2271,'[3]Smelter Look-up'!$J:$J,0),MATCH($B2271&amp;$C2271,'[3]Smelter Look-up'!$J:$J,0)))</f>
        <v>#N/A</v>
      </c>
      <c r="X2271" s="83">
        <f t="shared" si="106"/>
        <v>0</v>
      </c>
      <c r="AB2271" s="84" t="str">
        <f t="shared" si="107"/>
        <v/>
      </c>
    </row>
    <row r="2272" spans="1:28" s="83" customFormat="1" ht="20.25" customHeight="1">
      <c r="A2272" s="206"/>
      <c r="B2272" s="198" t="s">
        <v>236</v>
      </c>
      <c r="C2272" s="199" t="s">
        <v>236</v>
      </c>
      <c r="D2272" s="200"/>
      <c r="E2272" s="198" t="s">
        <v>236</v>
      </c>
      <c r="F2272" s="198" t="s">
        <v>236</v>
      </c>
      <c r="G2272" s="198" t="s">
        <v>236</v>
      </c>
      <c r="H2272" s="201" t="s">
        <v>236</v>
      </c>
      <c r="I2272" s="202" t="s">
        <v>236</v>
      </c>
      <c r="J2272" s="202" t="s">
        <v>236</v>
      </c>
      <c r="K2272" s="203"/>
      <c r="L2272" s="203"/>
      <c r="M2272" s="203"/>
      <c r="N2272" s="203"/>
      <c r="O2272" s="203"/>
      <c r="P2272" s="204"/>
      <c r="Q2272" s="205"/>
      <c r="R2272" s="198" t="s">
        <v>236</v>
      </c>
      <c r="S2272" s="206" t="str">
        <f t="shared" ca="1" si="105"/>
        <v/>
      </c>
      <c r="T2272" s="206" t="str">
        <f ca="1">IF(B2272="","",IF(ISERROR(MATCH($J2272,[3]SorP!$B$1:$B$6230,0)),"",INDIRECT("'SorP'!$A$"&amp;MATCH($J2272,[3]SorP!$B$1:$B$6230,0))))</f>
        <v/>
      </c>
      <c r="U2272" s="207"/>
      <c r="V2272" s="208" t="e">
        <f>IF(C2272="",NA(),IF(OR(C2272="Smelter not listed",C2272="Smelter not yet identified"),MATCH($B2272&amp;$D2272,'[3]Smelter Look-up'!$J:$J,0),MATCH($B2272&amp;$C2272,'[3]Smelter Look-up'!$J:$J,0)))</f>
        <v>#N/A</v>
      </c>
      <c r="X2272" s="83">
        <f t="shared" si="106"/>
        <v>0</v>
      </c>
      <c r="AB2272" s="84" t="str">
        <f t="shared" si="107"/>
        <v/>
      </c>
    </row>
    <row r="2273" spans="1:28" s="83" customFormat="1" ht="20.25" customHeight="1">
      <c r="A2273" s="206"/>
      <c r="B2273" s="198" t="s">
        <v>236</v>
      </c>
      <c r="C2273" s="199" t="s">
        <v>236</v>
      </c>
      <c r="D2273" s="200"/>
      <c r="E2273" s="198" t="s">
        <v>236</v>
      </c>
      <c r="F2273" s="198" t="s">
        <v>236</v>
      </c>
      <c r="G2273" s="198" t="s">
        <v>236</v>
      </c>
      <c r="H2273" s="201" t="s">
        <v>236</v>
      </c>
      <c r="I2273" s="202" t="s">
        <v>236</v>
      </c>
      <c r="J2273" s="202" t="s">
        <v>236</v>
      </c>
      <c r="K2273" s="203"/>
      <c r="L2273" s="203"/>
      <c r="M2273" s="203"/>
      <c r="N2273" s="203"/>
      <c r="O2273" s="203"/>
      <c r="P2273" s="204"/>
      <c r="Q2273" s="205"/>
      <c r="R2273" s="198" t="s">
        <v>236</v>
      </c>
      <c r="S2273" s="206" t="str">
        <f t="shared" ca="1" si="105"/>
        <v/>
      </c>
      <c r="T2273" s="206" t="str">
        <f ca="1">IF(B2273="","",IF(ISERROR(MATCH($J2273,[3]SorP!$B$1:$B$6230,0)),"",INDIRECT("'SorP'!$A$"&amp;MATCH($J2273,[3]SorP!$B$1:$B$6230,0))))</f>
        <v/>
      </c>
      <c r="U2273" s="207"/>
      <c r="V2273" s="208" t="e">
        <f>IF(C2273="",NA(),IF(OR(C2273="Smelter not listed",C2273="Smelter not yet identified"),MATCH($B2273&amp;$D2273,'[3]Smelter Look-up'!$J:$J,0),MATCH($B2273&amp;$C2273,'[3]Smelter Look-up'!$J:$J,0)))</f>
        <v>#N/A</v>
      </c>
      <c r="X2273" s="83">
        <f t="shared" si="106"/>
        <v>0</v>
      </c>
      <c r="AB2273" s="84" t="str">
        <f t="shared" si="107"/>
        <v/>
      </c>
    </row>
    <row r="2274" spans="1:28" s="83" customFormat="1" ht="20.25" customHeight="1">
      <c r="A2274" s="206"/>
      <c r="B2274" s="198" t="s">
        <v>236</v>
      </c>
      <c r="C2274" s="199" t="s">
        <v>236</v>
      </c>
      <c r="D2274" s="200"/>
      <c r="E2274" s="198" t="s">
        <v>236</v>
      </c>
      <c r="F2274" s="198" t="s">
        <v>236</v>
      </c>
      <c r="G2274" s="198" t="s">
        <v>236</v>
      </c>
      <c r="H2274" s="201" t="s">
        <v>236</v>
      </c>
      <c r="I2274" s="202" t="s">
        <v>236</v>
      </c>
      <c r="J2274" s="202" t="s">
        <v>236</v>
      </c>
      <c r="K2274" s="203"/>
      <c r="L2274" s="203"/>
      <c r="M2274" s="203"/>
      <c r="N2274" s="203"/>
      <c r="O2274" s="203"/>
      <c r="P2274" s="204"/>
      <c r="Q2274" s="205"/>
      <c r="R2274" s="198" t="s">
        <v>236</v>
      </c>
      <c r="S2274" s="206" t="str">
        <f t="shared" ca="1" si="105"/>
        <v/>
      </c>
      <c r="T2274" s="206" t="str">
        <f ca="1">IF(B2274="","",IF(ISERROR(MATCH($J2274,[3]SorP!$B$1:$B$6230,0)),"",INDIRECT("'SorP'!$A$"&amp;MATCH($J2274,[3]SorP!$B$1:$B$6230,0))))</f>
        <v/>
      </c>
      <c r="U2274" s="207"/>
      <c r="V2274" s="208" t="e">
        <f>IF(C2274="",NA(),IF(OR(C2274="Smelter not listed",C2274="Smelter not yet identified"),MATCH($B2274&amp;$D2274,'[3]Smelter Look-up'!$J:$J,0),MATCH($B2274&amp;$C2274,'[3]Smelter Look-up'!$J:$J,0)))</f>
        <v>#N/A</v>
      </c>
      <c r="X2274" s="83">
        <f t="shared" si="106"/>
        <v>0</v>
      </c>
      <c r="AB2274" s="84" t="str">
        <f t="shared" si="107"/>
        <v/>
      </c>
    </row>
    <row r="2275" spans="1:28" s="83" customFormat="1" ht="20.25" customHeight="1">
      <c r="A2275" s="206"/>
      <c r="B2275" s="198" t="s">
        <v>236</v>
      </c>
      <c r="C2275" s="199" t="s">
        <v>236</v>
      </c>
      <c r="D2275" s="200"/>
      <c r="E2275" s="198" t="s">
        <v>236</v>
      </c>
      <c r="F2275" s="198" t="s">
        <v>236</v>
      </c>
      <c r="G2275" s="198" t="s">
        <v>236</v>
      </c>
      <c r="H2275" s="201" t="s">
        <v>236</v>
      </c>
      <c r="I2275" s="202" t="s">
        <v>236</v>
      </c>
      <c r="J2275" s="202" t="s">
        <v>236</v>
      </c>
      <c r="K2275" s="203"/>
      <c r="L2275" s="203"/>
      <c r="M2275" s="203"/>
      <c r="N2275" s="203"/>
      <c r="O2275" s="203"/>
      <c r="P2275" s="204"/>
      <c r="Q2275" s="205"/>
      <c r="R2275" s="198" t="s">
        <v>236</v>
      </c>
      <c r="S2275" s="206" t="str">
        <f t="shared" ca="1" si="105"/>
        <v/>
      </c>
      <c r="T2275" s="206" t="str">
        <f ca="1">IF(B2275="","",IF(ISERROR(MATCH($J2275,[3]SorP!$B$1:$B$6230,0)),"",INDIRECT("'SorP'!$A$"&amp;MATCH($J2275,[3]SorP!$B$1:$B$6230,0))))</f>
        <v/>
      </c>
      <c r="U2275" s="207"/>
      <c r="V2275" s="208" t="e">
        <f>IF(C2275="",NA(),IF(OR(C2275="Smelter not listed",C2275="Smelter not yet identified"),MATCH($B2275&amp;$D2275,'[3]Smelter Look-up'!$J:$J,0),MATCH($B2275&amp;$C2275,'[3]Smelter Look-up'!$J:$J,0)))</f>
        <v>#N/A</v>
      </c>
      <c r="X2275" s="83">
        <f t="shared" si="106"/>
        <v>0</v>
      </c>
      <c r="AB2275" s="84" t="str">
        <f t="shared" si="107"/>
        <v/>
      </c>
    </row>
    <row r="2276" spans="1:28" s="83" customFormat="1" ht="20.25" customHeight="1">
      <c r="A2276" s="206"/>
      <c r="B2276" s="198" t="s">
        <v>236</v>
      </c>
      <c r="C2276" s="199" t="s">
        <v>236</v>
      </c>
      <c r="D2276" s="200"/>
      <c r="E2276" s="198" t="s">
        <v>236</v>
      </c>
      <c r="F2276" s="198" t="s">
        <v>236</v>
      </c>
      <c r="G2276" s="198" t="s">
        <v>236</v>
      </c>
      <c r="H2276" s="201" t="s">
        <v>236</v>
      </c>
      <c r="I2276" s="202" t="s">
        <v>236</v>
      </c>
      <c r="J2276" s="202" t="s">
        <v>236</v>
      </c>
      <c r="K2276" s="203"/>
      <c r="L2276" s="203"/>
      <c r="M2276" s="203"/>
      <c r="N2276" s="203"/>
      <c r="O2276" s="203"/>
      <c r="P2276" s="204"/>
      <c r="Q2276" s="205"/>
      <c r="R2276" s="198" t="s">
        <v>236</v>
      </c>
      <c r="S2276" s="206" t="str">
        <f t="shared" ca="1" si="105"/>
        <v/>
      </c>
      <c r="T2276" s="206" t="str">
        <f ca="1">IF(B2276="","",IF(ISERROR(MATCH($J2276,[3]SorP!$B$1:$B$6230,0)),"",INDIRECT("'SorP'!$A$"&amp;MATCH($J2276,[3]SorP!$B$1:$B$6230,0))))</f>
        <v/>
      </c>
      <c r="U2276" s="207"/>
      <c r="V2276" s="208" t="e">
        <f>IF(C2276="",NA(),IF(OR(C2276="Smelter not listed",C2276="Smelter not yet identified"),MATCH($B2276&amp;$D2276,'[3]Smelter Look-up'!$J:$J,0),MATCH($B2276&amp;$C2276,'[3]Smelter Look-up'!$J:$J,0)))</f>
        <v>#N/A</v>
      </c>
      <c r="X2276" s="83">
        <f t="shared" si="106"/>
        <v>0</v>
      </c>
      <c r="AB2276" s="84" t="str">
        <f t="shared" si="107"/>
        <v/>
      </c>
    </row>
    <row r="2277" spans="1:28" s="83" customFormat="1" ht="20.25" customHeight="1">
      <c r="A2277" s="206"/>
      <c r="B2277" s="198" t="s">
        <v>236</v>
      </c>
      <c r="C2277" s="199" t="s">
        <v>236</v>
      </c>
      <c r="D2277" s="200"/>
      <c r="E2277" s="198" t="s">
        <v>236</v>
      </c>
      <c r="F2277" s="198" t="s">
        <v>236</v>
      </c>
      <c r="G2277" s="198" t="s">
        <v>236</v>
      </c>
      <c r="H2277" s="201" t="s">
        <v>236</v>
      </c>
      <c r="I2277" s="202" t="s">
        <v>236</v>
      </c>
      <c r="J2277" s="202" t="s">
        <v>236</v>
      </c>
      <c r="K2277" s="203"/>
      <c r="L2277" s="203"/>
      <c r="M2277" s="203"/>
      <c r="N2277" s="203"/>
      <c r="O2277" s="203"/>
      <c r="P2277" s="204"/>
      <c r="Q2277" s="205"/>
      <c r="R2277" s="198" t="s">
        <v>236</v>
      </c>
      <c r="S2277" s="206" t="str">
        <f t="shared" ca="1" si="105"/>
        <v/>
      </c>
      <c r="T2277" s="206" t="str">
        <f ca="1">IF(B2277="","",IF(ISERROR(MATCH($J2277,[3]SorP!$B$1:$B$6230,0)),"",INDIRECT("'SorP'!$A$"&amp;MATCH($J2277,[3]SorP!$B$1:$B$6230,0))))</f>
        <v/>
      </c>
      <c r="U2277" s="207"/>
      <c r="V2277" s="208" t="e">
        <f>IF(C2277="",NA(),IF(OR(C2277="Smelter not listed",C2277="Smelter not yet identified"),MATCH($B2277&amp;$D2277,'[3]Smelter Look-up'!$J:$J,0),MATCH($B2277&amp;$C2277,'[3]Smelter Look-up'!$J:$J,0)))</f>
        <v>#N/A</v>
      </c>
      <c r="X2277" s="83">
        <f t="shared" si="106"/>
        <v>0</v>
      </c>
      <c r="AB2277" s="84" t="str">
        <f t="shared" si="107"/>
        <v/>
      </c>
    </row>
    <row r="2278" spans="1:28" s="83" customFormat="1" ht="20.25" customHeight="1">
      <c r="A2278" s="206"/>
      <c r="B2278" s="198" t="s">
        <v>236</v>
      </c>
      <c r="C2278" s="199" t="s">
        <v>236</v>
      </c>
      <c r="D2278" s="200"/>
      <c r="E2278" s="198" t="s">
        <v>236</v>
      </c>
      <c r="F2278" s="198" t="s">
        <v>236</v>
      </c>
      <c r="G2278" s="198" t="s">
        <v>236</v>
      </c>
      <c r="H2278" s="201" t="s">
        <v>236</v>
      </c>
      <c r="I2278" s="202" t="s">
        <v>236</v>
      </c>
      <c r="J2278" s="202" t="s">
        <v>236</v>
      </c>
      <c r="K2278" s="203"/>
      <c r="L2278" s="203"/>
      <c r="M2278" s="203"/>
      <c r="N2278" s="203"/>
      <c r="O2278" s="203"/>
      <c r="P2278" s="204"/>
      <c r="Q2278" s="205"/>
      <c r="R2278" s="198" t="s">
        <v>236</v>
      </c>
      <c r="S2278" s="206" t="str">
        <f t="shared" ca="1" si="105"/>
        <v/>
      </c>
      <c r="T2278" s="206" t="str">
        <f ca="1">IF(B2278="","",IF(ISERROR(MATCH($J2278,[3]SorP!$B$1:$B$6230,0)),"",INDIRECT("'SorP'!$A$"&amp;MATCH($J2278,[3]SorP!$B$1:$B$6230,0))))</f>
        <v/>
      </c>
      <c r="U2278" s="207"/>
      <c r="V2278" s="208" t="e">
        <f>IF(C2278="",NA(),IF(OR(C2278="Smelter not listed",C2278="Smelter not yet identified"),MATCH($B2278&amp;$D2278,'[3]Smelter Look-up'!$J:$J,0),MATCH($B2278&amp;$C2278,'[3]Smelter Look-up'!$J:$J,0)))</f>
        <v>#N/A</v>
      </c>
      <c r="X2278" s="83">
        <f t="shared" si="106"/>
        <v>0</v>
      </c>
      <c r="AB2278" s="84" t="str">
        <f t="shared" si="107"/>
        <v/>
      </c>
    </row>
    <row r="2279" spans="1:28" s="83" customFormat="1" ht="20.25" customHeight="1">
      <c r="A2279" s="206"/>
      <c r="B2279" s="198" t="s">
        <v>236</v>
      </c>
      <c r="C2279" s="199" t="s">
        <v>236</v>
      </c>
      <c r="D2279" s="200"/>
      <c r="E2279" s="198" t="s">
        <v>236</v>
      </c>
      <c r="F2279" s="198" t="s">
        <v>236</v>
      </c>
      <c r="G2279" s="198" t="s">
        <v>236</v>
      </c>
      <c r="H2279" s="201" t="s">
        <v>236</v>
      </c>
      <c r="I2279" s="202" t="s">
        <v>236</v>
      </c>
      <c r="J2279" s="202" t="s">
        <v>236</v>
      </c>
      <c r="K2279" s="203"/>
      <c r="L2279" s="203"/>
      <c r="M2279" s="203"/>
      <c r="N2279" s="203"/>
      <c r="O2279" s="203"/>
      <c r="P2279" s="204"/>
      <c r="Q2279" s="205"/>
      <c r="R2279" s="198" t="s">
        <v>236</v>
      </c>
      <c r="S2279" s="206" t="str">
        <f t="shared" ca="1" si="105"/>
        <v/>
      </c>
      <c r="T2279" s="206" t="str">
        <f ca="1">IF(B2279="","",IF(ISERROR(MATCH($J2279,[3]SorP!$B$1:$B$6230,0)),"",INDIRECT("'SorP'!$A$"&amp;MATCH($J2279,[3]SorP!$B$1:$B$6230,0))))</f>
        <v/>
      </c>
      <c r="U2279" s="207"/>
      <c r="V2279" s="208" t="e">
        <f>IF(C2279="",NA(),IF(OR(C2279="Smelter not listed",C2279="Smelter not yet identified"),MATCH($B2279&amp;$D2279,'[3]Smelter Look-up'!$J:$J,0),MATCH($B2279&amp;$C2279,'[3]Smelter Look-up'!$J:$J,0)))</f>
        <v>#N/A</v>
      </c>
      <c r="X2279" s="83">
        <f t="shared" si="106"/>
        <v>0</v>
      </c>
      <c r="AB2279" s="84" t="str">
        <f t="shared" si="107"/>
        <v/>
      </c>
    </row>
    <row r="2280" spans="1:28" s="83" customFormat="1" ht="20.25" customHeight="1">
      <c r="A2280" s="206"/>
      <c r="B2280" s="198" t="s">
        <v>236</v>
      </c>
      <c r="C2280" s="199" t="s">
        <v>236</v>
      </c>
      <c r="D2280" s="200"/>
      <c r="E2280" s="198" t="s">
        <v>236</v>
      </c>
      <c r="F2280" s="198" t="s">
        <v>236</v>
      </c>
      <c r="G2280" s="198" t="s">
        <v>236</v>
      </c>
      <c r="H2280" s="201" t="s">
        <v>236</v>
      </c>
      <c r="I2280" s="202" t="s">
        <v>236</v>
      </c>
      <c r="J2280" s="202" t="s">
        <v>236</v>
      </c>
      <c r="K2280" s="203"/>
      <c r="L2280" s="203"/>
      <c r="M2280" s="203"/>
      <c r="N2280" s="203"/>
      <c r="O2280" s="203"/>
      <c r="P2280" s="204"/>
      <c r="Q2280" s="205"/>
      <c r="R2280" s="198" t="s">
        <v>236</v>
      </c>
      <c r="S2280" s="206" t="str">
        <f t="shared" ref="S2280:S2343" ca="1" si="108">IF(B2280="","",IF(ISERROR(MATCH($E2280,CL,0)),"Unknown",INDIRECT("'C'!$A$"&amp;MATCH($E2280,CL,0)+1)))</f>
        <v/>
      </c>
      <c r="T2280" s="206" t="str">
        <f ca="1">IF(B2280="","",IF(ISERROR(MATCH($J2280,[3]SorP!$B$1:$B$6230,0)),"",INDIRECT("'SorP'!$A$"&amp;MATCH($J2280,[3]SorP!$B$1:$B$6230,0))))</f>
        <v/>
      </c>
      <c r="U2280" s="207"/>
      <c r="V2280" s="208" t="e">
        <f>IF(C2280="",NA(),IF(OR(C2280="Smelter not listed",C2280="Smelter not yet identified"),MATCH($B2280&amp;$D2280,'[3]Smelter Look-up'!$J:$J,0),MATCH($B2280&amp;$C2280,'[3]Smelter Look-up'!$J:$J,0)))</f>
        <v>#N/A</v>
      </c>
      <c r="X2280" s="83">
        <f t="shared" si="106"/>
        <v>0</v>
      </c>
      <c r="AB2280" s="84" t="str">
        <f t="shared" si="107"/>
        <v/>
      </c>
    </row>
    <row r="2281" spans="1:28" s="83" customFormat="1" ht="20.25" customHeight="1">
      <c r="A2281" s="206"/>
      <c r="B2281" s="198" t="s">
        <v>236</v>
      </c>
      <c r="C2281" s="199" t="s">
        <v>236</v>
      </c>
      <c r="D2281" s="200"/>
      <c r="E2281" s="198" t="s">
        <v>236</v>
      </c>
      <c r="F2281" s="198" t="s">
        <v>236</v>
      </c>
      <c r="G2281" s="198" t="s">
        <v>236</v>
      </c>
      <c r="H2281" s="201" t="s">
        <v>236</v>
      </c>
      <c r="I2281" s="202" t="s">
        <v>236</v>
      </c>
      <c r="J2281" s="202" t="s">
        <v>236</v>
      </c>
      <c r="K2281" s="203"/>
      <c r="L2281" s="203"/>
      <c r="M2281" s="203"/>
      <c r="N2281" s="203"/>
      <c r="O2281" s="203"/>
      <c r="P2281" s="204"/>
      <c r="Q2281" s="205"/>
      <c r="R2281" s="198" t="s">
        <v>236</v>
      </c>
      <c r="S2281" s="206" t="str">
        <f t="shared" ca="1" si="108"/>
        <v/>
      </c>
      <c r="T2281" s="206" t="str">
        <f ca="1">IF(B2281="","",IF(ISERROR(MATCH($J2281,[3]SorP!$B$1:$B$6230,0)),"",INDIRECT("'SorP'!$A$"&amp;MATCH($J2281,[3]SorP!$B$1:$B$6230,0))))</f>
        <v/>
      </c>
      <c r="U2281" s="207"/>
      <c r="V2281" s="208" t="e">
        <f>IF(C2281="",NA(),IF(OR(C2281="Smelter not listed",C2281="Smelter not yet identified"),MATCH($B2281&amp;$D2281,'[3]Smelter Look-up'!$J:$J,0),MATCH($B2281&amp;$C2281,'[3]Smelter Look-up'!$J:$J,0)))</f>
        <v>#N/A</v>
      </c>
      <c r="X2281" s="83">
        <f t="shared" si="106"/>
        <v>0</v>
      </c>
      <c r="AB2281" s="84" t="str">
        <f t="shared" si="107"/>
        <v/>
      </c>
    </row>
    <row r="2282" spans="1:28" s="83" customFormat="1" ht="20.25" customHeight="1">
      <c r="A2282" s="206"/>
      <c r="B2282" s="198" t="s">
        <v>236</v>
      </c>
      <c r="C2282" s="199" t="s">
        <v>236</v>
      </c>
      <c r="D2282" s="200"/>
      <c r="E2282" s="198" t="s">
        <v>236</v>
      </c>
      <c r="F2282" s="198" t="s">
        <v>236</v>
      </c>
      <c r="G2282" s="198" t="s">
        <v>236</v>
      </c>
      <c r="H2282" s="201" t="s">
        <v>236</v>
      </c>
      <c r="I2282" s="202" t="s">
        <v>236</v>
      </c>
      <c r="J2282" s="202" t="s">
        <v>236</v>
      </c>
      <c r="K2282" s="203"/>
      <c r="L2282" s="203"/>
      <c r="M2282" s="203"/>
      <c r="N2282" s="203"/>
      <c r="O2282" s="203"/>
      <c r="P2282" s="204"/>
      <c r="Q2282" s="205"/>
      <c r="R2282" s="198" t="s">
        <v>236</v>
      </c>
      <c r="S2282" s="206" t="str">
        <f t="shared" ca="1" si="108"/>
        <v/>
      </c>
      <c r="T2282" s="206" t="str">
        <f ca="1">IF(B2282="","",IF(ISERROR(MATCH($J2282,[3]SorP!$B$1:$B$6230,0)),"",INDIRECT("'SorP'!$A$"&amp;MATCH($J2282,[3]SorP!$B$1:$B$6230,0))))</f>
        <v/>
      </c>
      <c r="U2282" s="207"/>
      <c r="V2282" s="208" t="e">
        <f>IF(C2282="",NA(),IF(OR(C2282="Smelter not listed",C2282="Smelter not yet identified"),MATCH($B2282&amp;$D2282,'[3]Smelter Look-up'!$J:$J,0),MATCH($B2282&amp;$C2282,'[3]Smelter Look-up'!$J:$J,0)))</f>
        <v>#N/A</v>
      </c>
      <c r="X2282" s="83">
        <f t="shared" si="106"/>
        <v>0</v>
      </c>
      <c r="AB2282" s="84" t="str">
        <f t="shared" si="107"/>
        <v/>
      </c>
    </row>
    <row r="2283" spans="1:28" s="83" customFormat="1" ht="20.25" customHeight="1">
      <c r="A2283" s="206"/>
      <c r="B2283" s="198" t="s">
        <v>236</v>
      </c>
      <c r="C2283" s="199" t="s">
        <v>236</v>
      </c>
      <c r="D2283" s="200"/>
      <c r="E2283" s="198" t="s">
        <v>236</v>
      </c>
      <c r="F2283" s="198" t="s">
        <v>236</v>
      </c>
      <c r="G2283" s="198" t="s">
        <v>236</v>
      </c>
      <c r="H2283" s="201" t="s">
        <v>236</v>
      </c>
      <c r="I2283" s="202" t="s">
        <v>236</v>
      </c>
      <c r="J2283" s="202" t="s">
        <v>236</v>
      </c>
      <c r="K2283" s="203"/>
      <c r="L2283" s="203"/>
      <c r="M2283" s="203"/>
      <c r="N2283" s="203"/>
      <c r="O2283" s="203"/>
      <c r="P2283" s="204"/>
      <c r="Q2283" s="205"/>
      <c r="R2283" s="198" t="s">
        <v>236</v>
      </c>
      <c r="S2283" s="206" t="str">
        <f t="shared" ca="1" si="108"/>
        <v/>
      </c>
      <c r="T2283" s="206" t="str">
        <f ca="1">IF(B2283="","",IF(ISERROR(MATCH($J2283,[3]SorP!$B$1:$B$6230,0)),"",INDIRECT("'SorP'!$A$"&amp;MATCH($J2283,[3]SorP!$B$1:$B$6230,0))))</f>
        <v/>
      </c>
      <c r="U2283" s="207"/>
      <c r="V2283" s="208" t="e">
        <f>IF(C2283="",NA(),IF(OR(C2283="Smelter not listed",C2283="Smelter not yet identified"),MATCH($B2283&amp;$D2283,'[3]Smelter Look-up'!$J:$J,0),MATCH($B2283&amp;$C2283,'[3]Smelter Look-up'!$J:$J,0)))</f>
        <v>#N/A</v>
      </c>
      <c r="X2283" s="83">
        <f t="shared" si="106"/>
        <v>0</v>
      </c>
      <c r="AB2283" s="84" t="str">
        <f t="shared" si="107"/>
        <v/>
      </c>
    </row>
    <row r="2284" spans="1:28" s="83" customFormat="1" ht="20.25" customHeight="1">
      <c r="A2284" s="206"/>
      <c r="B2284" s="198" t="s">
        <v>236</v>
      </c>
      <c r="C2284" s="199" t="s">
        <v>236</v>
      </c>
      <c r="D2284" s="200"/>
      <c r="E2284" s="198" t="s">
        <v>236</v>
      </c>
      <c r="F2284" s="198" t="s">
        <v>236</v>
      </c>
      <c r="G2284" s="198" t="s">
        <v>236</v>
      </c>
      <c r="H2284" s="201" t="s">
        <v>236</v>
      </c>
      <c r="I2284" s="202" t="s">
        <v>236</v>
      </c>
      <c r="J2284" s="202" t="s">
        <v>236</v>
      </c>
      <c r="K2284" s="203"/>
      <c r="L2284" s="203"/>
      <c r="M2284" s="203"/>
      <c r="N2284" s="203"/>
      <c r="O2284" s="203"/>
      <c r="P2284" s="204"/>
      <c r="Q2284" s="205"/>
      <c r="R2284" s="198" t="s">
        <v>236</v>
      </c>
      <c r="S2284" s="206" t="str">
        <f t="shared" ca="1" si="108"/>
        <v/>
      </c>
      <c r="T2284" s="206" t="str">
        <f ca="1">IF(B2284="","",IF(ISERROR(MATCH($J2284,[3]SorP!$B$1:$B$6230,0)),"",INDIRECT("'SorP'!$A$"&amp;MATCH($J2284,[3]SorP!$B$1:$B$6230,0))))</f>
        <v/>
      </c>
      <c r="U2284" s="207"/>
      <c r="V2284" s="208" t="e">
        <f>IF(C2284="",NA(),IF(OR(C2284="Smelter not listed",C2284="Smelter not yet identified"),MATCH($B2284&amp;$D2284,'[3]Smelter Look-up'!$J:$J,0),MATCH($B2284&amp;$C2284,'[3]Smelter Look-up'!$J:$J,0)))</f>
        <v>#N/A</v>
      </c>
      <c r="X2284" s="83">
        <f t="shared" si="106"/>
        <v>0</v>
      </c>
      <c r="AB2284" s="84" t="str">
        <f t="shared" si="107"/>
        <v/>
      </c>
    </row>
    <row r="2285" spans="1:28" s="83" customFormat="1" ht="20.25" customHeight="1">
      <c r="A2285" s="206"/>
      <c r="B2285" s="198" t="s">
        <v>236</v>
      </c>
      <c r="C2285" s="199" t="s">
        <v>236</v>
      </c>
      <c r="D2285" s="200"/>
      <c r="E2285" s="198" t="s">
        <v>236</v>
      </c>
      <c r="F2285" s="198" t="s">
        <v>236</v>
      </c>
      <c r="G2285" s="198" t="s">
        <v>236</v>
      </c>
      <c r="H2285" s="201" t="s">
        <v>236</v>
      </c>
      <c r="I2285" s="202" t="s">
        <v>236</v>
      </c>
      <c r="J2285" s="202" t="s">
        <v>236</v>
      </c>
      <c r="K2285" s="203"/>
      <c r="L2285" s="203"/>
      <c r="M2285" s="203"/>
      <c r="N2285" s="203"/>
      <c r="O2285" s="203"/>
      <c r="P2285" s="204"/>
      <c r="Q2285" s="205"/>
      <c r="R2285" s="198" t="s">
        <v>236</v>
      </c>
      <c r="S2285" s="206" t="str">
        <f t="shared" ca="1" si="108"/>
        <v/>
      </c>
      <c r="T2285" s="206" t="str">
        <f ca="1">IF(B2285="","",IF(ISERROR(MATCH($J2285,[3]SorP!$B$1:$B$6230,0)),"",INDIRECT("'SorP'!$A$"&amp;MATCH($J2285,[3]SorP!$B$1:$B$6230,0))))</f>
        <v/>
      </c>
      <c r="U2285" s="207"/>
      <c r="V2285" s="208" t="e">
        <f>IF(C2285="",NA(),IF(OR(C2285="Smelter not listed",C2285="Smelter not yet identified"),MATCH($B2285&amp;$D2285,'[3]Smelter Look-up'!$J:$J,0),MATCH($B2285&amp;$C2285,'[3]Smelter Look-up'!$J:$J,0)))</f>
        <v>#N/A</v>
      </c>
      <c r="X2285" s="83">
        <f t="shared" si="106"/>
        <v>0</v>
      </c>
      <c r="AB2285" s="84" t="str">
        <f t="shared" si="107"/>
        <v/>
      </c>
    </row>
    <row r="2286" spans="1:28" s="83" customFormat="1" ht="20.25" customHeight="1">
      <c r="A2286" s="206"/>
      <c r="B2286" s="198" t="s">
        <v>236</v>
      </c>
      <c r="C2286" s="199" t="s">
        <v>236</v>
      </c>
      <c r="D2286" s="200"/>
      <c r="E2286" s="198" t="s">
        <v>236</v>
      </c>
      <c r="F2286" s="198" t="s">
        <v>236</v>
      </c>
      <c r="G2286" s="198" t="s">
        <v>236</v>
      </c>
      <c r="H2286" s="201" t="s">
        <v>236</v>
      </c>
      <c r="I2286" s="202" t="s">
        <v>236</v>
      </c>
      <c r="J2286" s="202" t="s">
        <v>236</v>
      </c>
      <c r="K2286" s="203"/>
      <c r="L2286" s="203"/>
      <c r="M2286" s="203"/>
      <c r="N2286" s="203"/>
      <c r="O2286" s="203"/>
      <c r="P2286" s="204"/>
      <c r="Q2286" s="205"/>
      <c r="R2286" s="198" t="s">
        <v>236</v>
      </c>
      <c r="S2286" s="206" t="str">
        <f t="shared" ca="1" si="108"/>
        <v/>
      </c>
      <c r="T2286" s="206" t="str">
        <f ca="1">IF(B2286="","",IF(ISERROR(MATCH($J2286,[3]SorP!$B$1:$B$6230,0)),"",INDIRECT("'SorP'!$A$"&amp;MATCH($J2286,[3]SorP!$B$1:$B$6230,0))))</f>
        <v/>
      </c>
      <c r="U2286" s="207"/>
      <c r="V2286" s="208" t="e">
        <f>IF(C2286="",NA(),IF(OR(C2286="Smelter not listed",C2286="Smelter not yet identified"),MATCH($B2286&amp;$D2286,'[3]Smelter Look-up'!$J:$J,0),MATCH($B2286&amp;$C2286,'[3]Smelter Look-up'!$J:$J,0)))</f>
        <v>#N/A</v>
      </c>
      <c r="X2286" s="83">
        <f t="shared" si="106"/>
        <v>0</v>
      </c>
      <c r="AB2286" s="84" t="str">
        <f t="shared" si="107"/>
        <v/>
      </c>
    </row>
    <row r="2287" spans="1:28" s="83" customFormat="1" ht="20.25" customHeight="1">
      <c r="A2287" s="206"/>
      <c r="B2287" s="198" t="s">
        <v>236</v>
      </c>
      <c r="C2287" s="199" t="s">
        <v>236</v>
      </c>
      <c r="D2287" s="200"/>
      <c r="E2287" s="198" t="s">
        <v>236</v>
      </c>
      <c r="F2287" s="198" t="s">
        <v>236</v>
      </c>
      <c r="G2287" s="198" t="s">
        <v>236</v>
      </c>
      <c r="H2287" s="201" t="s">
        <v>236</v>
      </c>
      <c r="I2287" s="202" t="s">
        <v>236</v>
      </c>
      <c r="J2287" s="202" t="s">
        <v>236</v>
      </c>
      <c r="K2287" s="203"/>
      <c r="L2287" s="203"/>
      <c r="M2287" s="203"/>
      <c r="N2287" s="203"/>
      <c r="O2287" s="203"/>
      <c r="P2287" s="204"/>
      <c r="Q2287" s="205"/>
      <c r="R2287" s="198" t="s">
        <v>236</v>
      </c>
      <c r="S2287" s="206" t="str">
        <f t="shared" ca="1" si="108"/>
        <v/>
      </c>
      <c r="T2287" s="206" t="str">
        <f ca="1">IF(B2287="","",IF(ISERROR(MATCH($J2287,[3]SorP!$B$1:$B$6230,0)),"",INDIRECT("'SorP'!$A$"&amp;MATCH($J2287,[3]SorP!$B$1:$B$6230,0))))</f>
        <v/>
      </c>
      <c r="U2287" s="207"/>
      <c r="V2287" s="208" t="e">
        <f>IF(C2287="",NA(),IF(OR(C2287="Smelter not listed",C2287="Smelter not yet identified"),MATCH($B2287&amp;$D2287,'[3]Smelter Look-up'!$J:$J,0),MATCH($B2287&amp;$C2287,'[3]Smelter Look-up'!$J:$J,0)))</f>
        <v>#N/A</v>
      </c>
      <c r="X2287" s="83">
        <f t="shared" si="106"/>
        <v>0</v>
      </c>
      <c r="AB2287" s="84" t="str">
        <f t="shared" si="107"/>
        <v/>
      </c>
    </row>
    <row r="2288" spans="1:28" s="83" customFormat="1" ht="20.25" customHeight="1">
      <c r="A2288" s="206"/>
      <c r="B2288" s="198" t="s">
        <v>236</v>
      </c>
      <c r="C2288" s="199" t="s">
        <v>236</v>
      </c>
      <c r="D2288" s="200"/>
      <c r="E2288" s="198" t="s">
        <v>236</v>
      </c>
      <c r="F2288" s="198" t="s">
        <v>236</v>
      </c>
      <c r="G2288" s="198" t="s">
        <v>236</v>
      </c>
      <c r="H2288" s="201" t="s">
        <v>236</v>
      </c>
      <c r="I2288" s="202" t="s">
        <v>236</v>
      </c>
      <c r="J2288" s="202" t="s">
        <v>236</v>
      </c>
      <c r="K2288" s="203"/>
      <c r="L2288" s="203"/>
      <c r="M2288" s="203"/>
      <c r="N2288" s="203"/>
      <c r="O2288" s="203"/>
      <c r="P2288" s="204"/>
      <c r="Q2288" s="205"/>
      <c r="R2288" s="198" t="s">
        <v>236</v>
      </c>
      <c r="S2288" s="206" t="str">
        <f t="shared" ca="1" si="108"/>
        <v/>
      </c>
      <c r="T2288" s="206" t="str">
        <f ca="1">IF(B2288="","",IF(ISERROR(MATCH($J2288,[3]SorP!$B$1:$B$6230,0)),"",INDIRECT("'SorP'!$A$"&amp;MATCH($J2288,[3]SorP!$B$1:$B$6230,0))))</f>
        <v/>
      </c>
      <c r="U2288" s="207"/>
      <c r="V2288" s="208" t="e">
        <f>IF(C2288="",NA(),IF(OR(C2288="Smelter not listed",C2288="Smelter not yet identified"),MATCH($B2288&amp;$D2288,'[3]Smelter Look-up'!$J:$J,0),MATCH($B2288&amp;$C2288,'[3]Smelter Look-up'!$J:$J,0)))</f>
        <v>#N/A</v>
      </c>
      <c r="X2288" s="83">
        <f t="shared" si="106"/>
        <v>0</v>
      </c>
      <c r="AB2288" s="84" t="str">
        <f t="shared" si="107"/>
        <v/>
      </c>
    </row>
    <row r="2289" spans="1:28" s="83" customFormat="1" ht="20.25" customHeight="1">
      <c r="A2289" s="206"/>
      <c r="B2289" s="198" t="s">
        <v>236</v>
      </c>
      <c r="C2289" s="199" t="s">
        <v>236</v>
      </c>
      <c r="D2289" s="200"/>
      <c r="E2289" s="198" t="s">
        <v>236</v>
      </c>
      <c r="F2289" s="198" t="s">
        <v>236</v>
      </c>
      <c r="G2289" s="198" t="s">
        <v>236</v>
      </c>
      <c r="H2289" s="201" t="s">
        <v>236</v>
      </c>
      <c r="I2289" s="202" t="s">
        <v>236</v>
      </c>
      <c r="J2289" s="202" t="s">
        <v>236</v>
      </c>
      <c r="K2289" s="203"/>
      <c r="L2289" s="203"/>
      <c r="M2289" s="203"/>
      <c r="N2289" s="203"/>
      <c r="O2289" s="203"/>
      <c r="P2289" s="204"/>
      <c r="Q2289" s="205"/>
      <c r="R2289" s="198" t="s">
        <v>236</v>
      </c>
      <c r="S2289" s="206" t="str">
        <f t="shared" ca="1" si="108"/>
        <v/>
      </c>
      <c r="T2289" s="206" t="str">
        <f ca="1">IF(B2289="","",IF(ISERROR(MATCH($J2289,[3]SorP!$B$1:$B$6230,0)),"",INDIRECT("'SorP'!$A$"&amp;MATCH($J2289,[3]SorP!$B$1:$B$6230,0))))</f>
        <v/>
      </c>
      <c r="U2289" s="207"/>
      <c r="V2289" s="208" t="e">
        <f>IF(C2289="",NA(),IF(OR(C2289="Smelter not listed",C2289="Smelter not yet identified"),MATCH($B2289&amp;$D2289,'[3]Smelter Look-up'!$J:$J,0),MATCH($B2289&amp;$C2289,'[3]Smelter Look-up'!$J:$J,0)))</f>
        <v>#N/A</v>
      </c>
      <c r="X2289" s="83">
        <f t="shared" si="106"/>
        <v>0</v>
      </c>
      <c r="AB2289" s="84" t="str">
        <f t="shared" si="107"/>
        <v/>
      </c>
    </row>
    <row r="2290" spans="1:28" s="83" customFormat="1" ht="20.25" customHeight="1">
      <c r="A2290" s="206"/>
      <c r="B2290" s="198" t="s">
        <v>236</v>
      </c>
      <c r="C2290" s="199" t="s">
        <v>236</v>
      </c>
      <c r="D2290" s="200"/>
      <c r="E2290" s="198" t="s">
        <v>236</v>
      </c>
      <c r="F2290" s="198" t="s">
        <v>236</v>
      </c>
      <c r="G2290" s="198" t="s">
        <v>236</v>
      </c>
      <c r="H2290" s="201" t="s">
        <v>236</v>
      </c>
      <c r="I2290" s="202" t="s">
        <v>236</v>
      </c>
      <c r="J2290" s="202" t="s">
        <v>236</v>
      </c>
      <c r="K2290" s="203"/>
      <c r="L2290" s="203"/>
      <c r="M2290" s="203"/>
      <c r="N2290" s="203"/>
      <c r="O2290" s="203"/>
      <c r="P2290" s="204"/>
      <c r="Q2290" s="205"/>
      <c r="R2290" s="198" t="s">
        <v>236</v>
      </c>
      <c r="S2290" s="206" t="str">
        <f t="shared" ca="1" si="108"/>
        <v/>
      </c>
      <c r="T2290" s="206" t="str">
        <f ca="1">IF(B2290="","",IF(ISERROR(MATCH($J2290,[3]SorP!$B$1:$B$6230,0)),"",INDIRECT("'SorP'!$A$"&amp;MATCH($J2290,[3]SorP!$B$1:$B$6230,0))))</f>
        <v/>
      </c>
      <c r="U2290" s="207"/>
      <c r="V2290" s="208" t="e">
        <f>IF(C2290="",NA(),IF(OR(C2290="Smelter not listed",C2290="Smelter not yet identified"),MATCH($B2290&amp;$D2290,'[3]Smelter Look-up'!$J:$J,0),MATCH($B2290&amp;$C2290,'[3]Smelter Look-up'!$J:$J,0)))</f>
        <v>#N/A</v>
      </c>
      <c r="X2290" s="83">
        <f t="shared" si="106"/>
        <v>0</v>
      </c>
      <c r="AB2290" s="84" t="str">
        <f t="shared" si="107"/>
        <v/>
      </c>
    </row>
    <row r="2291" spans="1:28" s="83" customFormat="1" ht="20.25" customHeight="1">
      <c r="A2291" s="206"/>
      <c r="B2291" s="198" t="s">
        <v>236</v>
      </c>
      <c r="C2291" s="199" t="s">
        <v>236</v>
      </c>
      <c r="D2291" s="200"/>
      <c r="E2291" s="198" t="s">
        <v>236</v>
      </c>
      <c r="F2291" s="198" t="s">
        <v>236</v>
      </c>
      <c r="G2291" s="198" t="s">
        <v>236</v>
      </c>
      <c r="H2291" s="201" t="s">
        <v>236</v>
      </c>
      <c r="I2291" s="202" t="s">
        <v>236</v>
      </c>
      <c r="J2291" s="202" t="s">
        <v>236</v>
      </c>
      <c r="K2291" s="203"/>
      <c r="L2291" s="203"/>
      <c r="M2291" s="203"/>
      <c r="N2291" s="203"/>
      <c r="O2291" s="203"/>
      <c r="P2291" s="204"/>
      <c r="Q2291" s="205"/>
      <c r="R2291" s="198" t="s">
        <v>236</v>
      </c>
      <c r="S2291" s="206" t="str">
        <f t="shared" ca="1" si="108"/>
        <v/>
      </c>
      <c r="T2291" s="206" t="str">
        <f ca="1">IF(B2291="","",IF(ISERROR(MATCH($J2291,[3]SorP!$B$1:$B$6230,0)),"",INDIRECT("'SorP'!$A$"&amp;MATCH($J2291,[3]SorP!$B$1:$B$6230,0))))</f>
        <v/>
      </c>
      <c r="U2291" s="207"/>
      <c r="V2291" s="208" t="e">
        <f>IF(C2291="",NA(),IF(OR(C2291="Smelter not listed",C2291="Smelter not yet identified"),MATCH($B2291&amp;$D2291,'[3]Smelter Look-up'!$J:$J,0),MATCH($B2291&amp;$C2291,'[3]Smelter Look-up'!$J:$J,0)))</f>
        <v>#N/A</v>
      </c>
      <c r="X2291" s="83">
        <f t="shared" si="106"/>
        <v>0</v>
      </c>
      <c r="AB2291" s="84" t="str">
        <f t="shared" si="107"/>
        <v/>
      </c>
    </row>
    <row r="2292" spans="1:28" s="83" customFormat="1" ht="20.25" customHeight="1">
      <c r="A2292" s="206"/>
      <c r="B2292" s="198" t="s">
        <v>236</v>
      </c>
      <c r="C2292" s="199" t="s">
        <v>236</v>
      </c>
      <c r="D2292" s="200"/>
      <c r="E2292" s="198" t="s">
        <v>236</v>
      </c>
      <c r="F2292" s="198" t="s">
        <v>236</v>
      </c>
      <c r="G2292" s="198" t="s">
        <v>236</v>
      </c>
      <c r="H2292" s="201" t="s">
        <v>236</v>
      </c>
      <c r="I2292" s="202" t="s">
        <v>236</v>
      </c>
      <c r="J2292" s="202" t="s">
        <v>236</v>
      </c>
      <c r="K2292" s="203"/>
      <c r="L2292" s="203"/>
      <c r="M2292" s="203"/>
      <c r="N2292" s="203"/>
      <c r="O2292" s="203"/>
      <c r="P2292" s="204"/>
      <c r="Q2292" s="205"/>
      <c r="R2292" s="198" t="s">
        <v>236</v>
      </c>
      <c r="S2292" s="206" t="str">
        <f t="shared" ca="1" si="108"/>
        <v/>
      </c>
      <c r="T2292" s="206" t="str">
        <f ca="1">IF(B2292="","",IF(ISERROR(MATCH($J2292,[3]SorP!$B$1:$B$6230,0)),"",INDIRECT("'SorP'!$A$"&amp;MATCH($J2292,[3]SorP!$B$1:$B$6230,0))))</f>
        <v/>
      </c>
      <c r="U2292" s="207"/>
      <c r="V2292" s="208" t="e">
        <f>IF(C2292="",NA(),IF(OR(C2292="Smelter not listed",C2292="Smelter not yet identified"),MATCH($B2292&amp;$D2292,'[3]Smelter Look-up'!$J:$J,0),MATCH($B2292&amp;$C2292,'[3]Smelter Look-up'!$J:$J,0)))</f>
        <v>#N/A</v>
      </c>
      <c r="X2292" s="83">
        <f t="shared" si="106"/>
        <v>0</v>
      </c>
      <c r="AB2292" s="84" t="str">
        <f t="shared" si="107"/>
        <v/>
      </c>
    </row>
    <row r="2293" spans="1:28" s="83" customFormat="1" ht="20.25" customHeight="1">
      <c r="A2293" s="206"/>
      <c r="B2293" s="198" t="s">
        <v>236</v>
      </c>
      <c r="C2293" s="199" t="s">
        <v>236</v>
      </c>
      <c r="D2293" s="200"/>
      <c r="E2293" s="198" t="s">
        <v>236</v>
      </c>
      <c r="F2293" s="198" t="s">
        <v>236</v>
      </c>
      <c r="G2293" s="198" t="s">
        <v>236</v>
      </c>
      <c r="H2293" s="201" t="s">
        <v>236</v>
      </c>
      <c r="I2293" s="202" t="s">
        <v>236</v>
      </c>
      <c r="J2293" s="202" t="s">
        <v>236</v>
      </c>
      <c r="K2293" s="203"/>
      <c r="L2293" s="203"/>
      <c r="M2293" s="203"/>
      <c r="N2293" s="203"/>
      <c r="O2293" s="203"/>
      <c r="P2293" s="204"/>
      <c r="Q2293" s="205"/>
      <c r="R2293" s="198" t="s">
        <v>236</v>
      </c>
      <c r="S2293" s="206" t="str">
        <f t="shared" ca="1" si="108"/>
        <v/>
      </c>
      <c r="T2293" s="206" t="str">
        <f ca="1">IF(B2293="","",IF(ISERROR(MATCH($J2293,[3]SorP!$B$1:$B$6230,0)),"",INDIRECT("'SorP'!$A$"&amp;MATCH($J2293,[3]SorP!$B$1:$B$6230,0))))</f>
        <v/>
      </c>
      <c r="U2293" s="207"/>
      <c r="V2293" s="208" t="e">
        <f>IF(C2293="",NA(),IF(OR(C2293="Smelter not listed",C2293="Smelter not yet identified"),MATCH($B2293&amp;$D2293,'[3]Smelter Look-up'!$J:$J,0),MATCH($B2293&amp;$C2293,'[3]Smelter Look-up'!$J:$J,0)))</f>
        <v>#N/A</v>
      </c>
      <c r="X2293" s="83">
        <f t="shared" si="106"/>
        <v>0</v>
      </c>
      <c r="AB2293" s="84" t="str">
        <f t="shared" si="107"/>
        <v/>
      </c>
    </row>
    <row r="2294" spans="1:28" s="83" customFormat="1" ht="20.25" customHeight="1">
      <c r="A2294" s="206"/>
      <c r="B2294" s="198" t="s">
        <v>236</v>
      </c>
      <c r="C2294" s="199" t="s">
        <v>236</v>
      </c>
      <c r="D2294" s="200"/>
      <c r="E2294" s="198" t="s">
        <v>236</v>
      </c>
      <c r="F2294" s="198" t="s">
        <v>236</v>
      </c>
      <c r="G2294" s="198" t="s">
        <v>236</v>
      </c>
      <c r="H2294" s="201" t="s">
        <v>236</v>
      </c>
      <c r="I2294" s="202" t="s">
        <v>236</v>
      </c>
      <c r="J2294" s="202" t="s">
        <v>236</v>
      </c>
      <c r="K2294" s="203"/>
      <c r="L2294" s="203"/>
      <c r="M2294" s="203"/>
      <c r="N2294" s="203"/>
      <c r="O2294" s="203"/>
      <c r="P2294" s="204"/>
      <c r="Q2294" s="205"/>
      <c r="R2294" s="198" t="s">
        <v>236</v>
      </c>
      <c r="S2294" s="206" t="str">
        <f t="shared" ca="1" si="108"/>
        <v/>
      </c>
      <c r="T2294" s="206" t="str">
        <f ca="1">IF(B2294="","",IF(ISERROR(MATCH($J2294,[3]SorP!$B$1:$B$6230,0)),"",INDIRECT("'SorP'!$A$"&amp;MATCH($J2294,[3]SorP!$B$1:$B$6230,0))))</f>
        <v/>
      </c>
      <c r="U2294" s="207"/>
      <c r="V2294" s="208" t="e">
        <f>IF(C2294="",NA(),IF(OR(C2294="Smelter not listed",C2294="Smelter not yet identified"),MATCH($B2294&amp;$D2294,'[3]Smelter Look-up'!$J:$J,0),MATCH($B2294&amp;$C2294,'[3]Smelter Look-up'!$J:$J,0)))</f>
        <v>#N/A</v>
      </c>
      <c r="X2294" s="83">
        <f t="shared" si="106"/>
        <v>0</v>
      </c>
      <c r="AB2294" s="84" t="str">
        <f t="shared" si="107"/>
        <v/>
      </c>
    </row>
    <row r="2295" spans="1:28" s="83" customFormat="1" ht="20.25" customHeight="1">
      <c r="A2295" s="206"/>
      <c r="B2295" s="198" t="s">
        <v>236</v>
      </c>
      <c r="C2295" s="199" t="s">
        <v>236</v>
      </c>
      <c r="D2295" s="200"/>
      <c r="E2295" s="198" t="s">
        <v>236</v>
      </c>
      <c r="F2295" s="198" t="s">
        <v>236</v>
      </c>
      <c r="G2295" s="198" t="s">
        <v>236</v>
      </c>
      <c r="H2295" s="201" t="s">
        <v>236</v>
      </c>
      <c r="I2295" s="202" t="s">
        <v>236</v>
      </c>
      <c r="J2295" s="202" t="s">
        <v>236</v>
      </c>
      <c r="K2295" s="203"/>
      <c r="L2295" s="203"/>
      <c r="M2295" s="203"/>
      <c r="N2295" s="203"/>
      <c r="O2295" s="203"/>
      <c r="P2295" s="204"/>
      <c r="Q2295" s="205"/>
      <c r="R2295" s="198" t="s">
        <v>236</v>
      </c>
      <c r="S2295" s="206" t="str">
        <f t="shared" ca="1" si="108"/>
        <v/>
      </c>
      <c r="T2295" s="206" t="str">
        <f ca="1">IF(B2295="","",IF(ISERROR(MATCH($J2295,[3]SorP!$B$1:$B$6230,0)),"",INDIRECT("'SorP'!$A$"&amp;MATCH($J2295,[3]SorP!$B$1:$B$6230,0))))</f>
        <v/>
      </c>
      <c r="U2295" s="207"/>
      <c r="V2295" s="208" t="e">
        <f>IF(C2295="",NA(),IF(OR(C2295="Smelter not listed",C2295="Smelter not yet identified"),MATCH($B2295&amp;$D2295,'[3]Smelter Look-up'!$J:$J,0),MATCH($B2295&amp;$C2295,'[3]Smelter Look-up'!$J:$J,0)))</f>
        <v>#N/A</v>
      </c>
      <c r="X2295" s="83">
        <f t="shared" si="106"/>
        <v>0</v>
      </c>
      <c r="AB2295" s="84" t="str">
        <f t="shared" si="107"/>
        <v/>
      </c>
    </row>
    <row r="2296" spans="1:28" s="83" customFormat="1" ht="20.25" customHeight="1">
      <c r="A2296" s="206"/>
      <c r="B2296" s="198" t="s">
        <v>236</v>
      </c>
      <c r="C2296" s="199" t="s">
        <v>236</v>
      </c>
      <c r="D2296" s="200"/>
      <c r="E2296" s="198" t="s">
        <v>236</v>
      </c>
      <c r="F2296" s="198" t="s">
        <v>236</v>
      </c>
      <c r="G2296" s="198" t="s">
        <v>236</v>
      </c>
      <c r="H2296" s="201" t="s">
        <v>236</v>
      </c>
      <c r="I2296" s="202" t="s">
        <v>236</v>
      </c>
      <c r="J2296" s="202" t="s">
        <v>236</v>
      </c>
      <c r="K2296" s="203"/>
      <c r="L2296" s="203"/>
      <c r="M2296" s="203"/>
      <c r="N2296" s="203"/>
      <c r="O2296" s="203"/>
      <c r="P2296" s="204"/>
      <c r="Q2296" s="205"/>
      <c r="R2296" s="198" t="s">
        <v>236</v>
      </c>
      <c r="S2296" s="206" t="str">
        <f t="shared" ca="1" si="108"/>
        <v/>
      </c>
      <c r="T2296" s="206" t="str">
        <f ca="1">IF(B2296="","",IF(ISERROR(MATCH($J2296,[3]SorP!$B$1:$B$6230,0)),"",INDIRECT("'SorP'!$A$"&amp;MATCH($J2296,[3]SorP!$B$1:$B$6230,0))))</f>
        <v/>
      </c>
      <c r="U2296" s="207"/>
      <c r="V2296" s="208" t="e">
        <f>IF(C2296="",NA(),IF(OR(C2296="Smelter not listed",C2296="Smelter not yet identified"),MATCH($B2296&amp;$D2296,'[3]Smelter Look-up'!$J:$J,0),MATCH($B2296&amp;$C2296,'[3]Smelter Look-up'!$J:$J,0)))</f>
        <v>#N/A</v>
      </c>
      <c r="X2296" s="83">
        <f t="shared" si="106"/>
        <v>0</v>
      </c>
      <c r="AB2296" s="84" t="str">
        <f t="shared" si="107"/>
        <v/>
      </c>
    </row>
    <row r="2297" spans="1:28" s="83" customFormat="1" ht="20.25" customHeight="1">
      <c r="A2297" s="206"/>
      <c r="B2297" s="198" t="s">
        <v>236</v>
      </c>
      <c r="C2297" s="199" t="s">
        <v>236</v>
      </c>
      <c r="D2297" s="200"/>
      <c r="E2297" s="198" t="s">
        <v>236</v>
      </c>
      <c r="F2297" s="198" t="s">
        <v>236</v>
      </c>
      <c r="G2297" s="198" t="s">
        <v>236</v>
      </c>
      <c r="H2297" s="201" t="s">
        <v>236</v>
      </c>
      <c r="I2297" s="202" t="s">
        <v>236</v>
      </c>
      <c r="J2297" s="202" t="s">
        <v>236</v>
      </c>
      <c r="K2297" s="203"/>
      <c r="L2297" s="203"/>
      <c r="M2297" s="203"/>
      <c r="N2297" s="203"/>
      <c r="O2297" s="203"/>
      <c r="P2297" s="204"/>
      <c r="Q2297" s="205"/>
      <c r="R2297" s="198" t="s">
        <v>236</v>
      </c>
      <c r="S2297" s="206" t="str">
        <f t="shared" ca="1" si="108"/>
        <v/>
      </c>
      <c r="T2297" s="206" t="str">
        <f ca="1">IF(B2297="","",IF(ISERROR(MATCH($J2297,[3]SorP!$B$1:$B$6230,0)),"",INDIRECT("'SorP'!$A$"&amp;MATCH($J2297,[3]SorP!$B$1:$B$6230,0))))</f>
        <v/>
      </c>
      <c r="U2297" s="207"/>
      <c r="V2297" s="208" t="e">
        <f>IF(C2297="",NA(),IF(OR(C2297="Smelter not listed",C2297="Smelter not yet identified"),MATCH($B2297&amp;$D2297,'[3]Smelter Look-up'!$J:$J,0),MATCH($B2297&amp;$C2297,'[3]Smelter Look-up'!$J:$J,0)))</f>
        <v>#N/A</v>
      </c>
      <c r="X2297" s="83">
        <f t="shared" si="106"/>
        <v>0</v>
      </c>
      <c r="AB2297" s="84" t="str">
        <f t="shared" si="107"/>
        <v/>
      </c>
    </row>
    <row r="2298" spans="1:28" s="83" customFormat="1" ht="20.25" customHeight="1">
      <c r="A2298" s="206"/>
      <c r="B2298" s="198" t="s">
        <v>236</v>
      </c>
      <c r="C2298" s="199" t="s">
        <v>236</v>
      </c>
      <c r="D2298" s="200"/>
      <c r="E2298" s="198" t="s">
        <v>236</v>
      </c>
      <c r="F2298" s="198" t="s">
        <v>236</v>
      </c>
      <c r="G2298" s="198" t="s">
        <v>236</v>
      </c>
      <c r="H2298" s="201" t="s">
        <v>236</v>
      </c>
      <c r="I2298" s="202" t="s">
        <v>236</v>
      </c>
      <c r="J2298" s="202" t="s">
        <v>236</v>
      </c>
      <c r="K2298" s="203"/>
      <c r="L2298" s="203"/>
      <c r="M2298" s="203"/>
      <c r="N2298" s="203"/>
      <c r="O2298" s="203"/>
      <c r="P2298" s="204"/>
      <c r="Q2298" s="205"/>
      <c r="R2298" s="198" t="s">
        <v>236</v>
      </c>
      <c r="S2298" s="206" t="str">
        <f t="shared" ca="1" si="108"/>
        <v/>
      </c>
      <c r="T2298" s="206" t="str">
        <f ca="1">IF(B2298="","",IF(ISERROR(MATCH($J2298,[3]SorP!$B$1:$B$6230,0)),"",INDIRECT("'SorP'!$A$"&amp;MATCH($J2298,[3]SorP!$B$1:$B$6230,0))))</f>
        <v/>
      </c>
      <c r="U2298" s="207"/>
      <c r="V2298" s="208" t="e">
        <f>IF(C2298="",NA(),IF(OR(C2298="Smelter not listed",C2298="Smelter not yet identified"),MATCH($B2298&amp;$D2298,'[3]Smelter Look-up'!$J:$J,0),MATCH($B2298&amp;$C2298,'[3]Smelter Look-up'!$J:$J,0)))</f>
        <v>#N/A</v>
      </c>
      <c r="X2298" s="83">
        <f t="shared" si="106"/>
        <v>0</v>
      </c>
      <c r="AB2298" s="84" t="str">
        <f t="shared" si="107"/>
        <v/>
      </c>
    </row>
    <row r="2299" spans="1:28" s="83" customFormat="1" ht="20.25" customHeight="1">
      <c r="A2299" s="206"/>
      <c r="B2299" s="198" t="s">
        <v>236</v>
      </c>
      <c r="C2299" s="199" t="s">
        <v>236</v>
      </c>
      <c r="D2299" s="200"/>
      <c r="E2299" s="198" t="s">
        <v>236</v>
      </c>
      <c r="F2299" s="198" t="s">
        <v>236</v>
      </c>
      <c r="G2299" s="198" t="s">
        <v>236</v>
      </c>
      <c r="H2299" s="201" t="s">
        <v>236</v>
      </c>
      <c r="I2299" s="202" t="s">
        <v>236</v>
      </c>
      <c r="J2299" s="202" t="s">
        <v>236</v>
      </c>
      <c r="K2299" s="203"/>
      <c r="L2299" s="203"/>
      <c r="M2299" s="203"/>
      <c r="N2299" s="203"/>
      <c r="O2299" s="203"/>
      <c r="P2299" s="204"/>
      <c r="Q2299" s="205"/>
      <c r="R2299" s="198" t="s">
        <v>236</v>
      </c>
      <c r="S2299" s="206" t="str">
        <f t="shared" ca="1" si="108"/>
        <v/>
      </c>
      <c r="T2299" s="206" t="str">
        <f ca="1">IF(B2299="","",IF(ISERROR(MATCH($J2299,[3]SorP!$B$1:$B$6230,0)),"",INDIRECT("'SorP'!$A$"&amp;MATCH($J2299,[3]SorP!$B$1:$B$6230,0))))</f>
        <v/>
      </c>
      <c r="U2299" s="207"/>
      <c r="V2299" s="208" t="e">
        <f>IF(C2299="",NA(),IF(OR(C2299="Smelter not listed",C2299="Smelter not yet identified"),MATCH($B2299&amp;$D2299,'[3]Smelter Look-up'!$J:$J,0),MATCH($B2299&amp;$C2299,'[3]Smelter Look-up'!$J:$J,0)))</f>
        <v>#N/A</v>
      </c>
      <c r="X2299" s="83">
        <f t="shared" si="106"/>
        <v>0</v>
      </c>
      <c r="AB2299" s="84" t="str">
        <f t="shared" si="107"/>
        <v/>
      </c>
    </row>
    <row r="2300" spans="1:28" s="83" customFormat="1" ht="20.25" customHeight="1">
      <c r="A2300" s="206"/>
      <c r="B2300" s="198" t="s">
        <v>236</v>
      </c>
      <c r="C2300" s="199" t="s">
        <v>236</v>
      </c>
      <c r="D2300" s="200"/>
      <c r="E2300" s="198" t="s">
        <v>236</v>
      </c>
      <c r="F2300" s="198" t="s">
        <v>236</v>
      </c>
      <c r="G2300" s="198" t="s">
        <v>236</v>
      </c>
      <c r="H2300" s="201" t="s">
        <v>236</v>
      </c>
      <c r="I2300" s="202" t="s">
        <v>236</v>
      </c>
      <c r="J2300" s="202" t="s">
        <v>236</v>
      </c>
      <c r="K2300" s="203"/>
      <c r="L2300" s="203"/>
      <c r="M2300" s="203"/>
      <c r="N2300" s="203"/>
      <c r="O2300" s="203"/>
      <c r="P2300" s="204"/>
      <c r="Q2300" s="205"/>
      <c r="R2300" s="198" t="s">
        <v>236</v>
      </c>
      <c r="S2300" s="206" t="str">
        <f t="shared" ca="1" si="108"/>
        <v/>
      </c>
      <c r="T2300" s="206" t="str">
        <f ca="1">IF(B2300="","",IF(ISERROR(MATCH($J2300,[3]SorP!$B$1:$B$6230,0)),"",INDIRECT("'SorP'!$A$"&amp;MATCH($J2300,[3]SorP!$B$1:$B$6230,0))))</f>
        <v/>
      </c>
      <c r="U2300" s="207"/>
      <c r="V2300" s="208" t="e">
        <f>IF(C2300="",NA(),IF(OR(C2300="Smelter not listed",C2300="Smelter not yet identified"),MATCH($B2300&amp;$D2300,'[3]Smelter Look-up'!$J:$J,0),MATCH($B2300&amp;$C2300,'[3]Smelter Look-up'!$J:$J,0)))</f>
        <v>#N/A</v>
      </c>
      <c r="X2300" s="83">
        <f t="shared" si="106"/>
        <v>0</v>
      </c>
      <c r="AB2300" s="84" t="str">
        <f t="shared" si="107"/>
        <v/>
      </c>
    </row>
    <row r="2301" spans="1:28" s="83" customFormat="1" ht="20.25" customHeight="1">
      <c r="A2301" s="206"/>
      <c r="B2301" s="198" t="s">
        <v>236</v>
      </c>
      <c r="C2301" s="199" t="s">
        <v>236</v>
      </c>
      <c r="D2301" s="200"/>
      <c r="E2301" s="198" t="s">
        <v>236</v>
      </c>
      <c r="F2301" s="198" t="s">
        <v>236</v>
      </c>
      <c r="G2301" s="198" t="s">
        <v>236</v>
      </c>
      <c r="H2301" s="201" t="s">
        <v>236</v>
      </c>
      <c r="I2301" s="202" t="s">
        <v>236</v>
      </c>
      <c r="J2301" s="202" t="s">
        <v>236</v>
      </c>
      <c r="K2301" s="203"/>
      <c r="L2301" s="203"/>
      <c r="M2301" s="203"/>
      <c r="N2301" s="203"/>
      <c r="O2301" s="203"/>
      <c r="P2301" s="204"/>
      <c r="Q2301" s="205"/>
      <c r="R2301" s="198" t="s">
        <v>236</v>
      </c>
      <c r="S2301" s="206" t="str">
        <f t="shared" ca="1" si="108"/>
        <v/>
      </c>
      <c r="T2301" s="206" t="str">
        <f ca="1">IF(B2301="","",IF(ISERROR(MATCH($J2301,[3]SorP!$B$1:$B$6230,0)),"",INDIRECT("'SorP'!$A$"&amp;MATCH($J2301,[3]SorP!$B$1:$B$6230,0))))</f>
        <v/>
      </c>
      <c r="U2301" s="207"/>
      <c r="V2301" s="208" t="e">
        <f>IF(C2301="",NA(),IF(OR(C2301="Smelter not listed",C2301="Smelter not yet identified"),MATCH($B2301&amp;$D2301,'[3]Smelter Look-up'!$J:$J,0),MATCH($B2301&amp;$C2301,'[3]Smelter Look-up'!$J:$J,0)))</f>
        <v>#N/A</v>
      </c>
      <c r="X2301" s="83">
        <f t="shared" si="106"/>
        <v>0</v>
      </c>
      <c r="AB2301" s="84" t="str">
        <f t="shared" si="107"/>
        <v/>
      </c>
    </row>
    <row r="2302" spans="1:28" s="83" customFormat="1" ht="20.25" customHeight="1">
      <c r="A2302" s="206"/>
      <c r="B2302" s="198" t="s">
        <v>236</v>
      </c>
      <c r="C2302" s="199" t="s">
        <v>236</v>
      </c>
      <c r="D2302" s="200"/>
      <c r="E2302" s="198" t="s">
        <v>236</v>
      </c>
      <c r="F2302" s="198" t="s">
        <v>236</v>
      </c>
      <c r="G2302" s="198" t="s">
        <v>236</v>
      </c>
      <c r="H2302" s="201" t="s">
        <v>236</v>
      </c>
      <c r="I2302" s="202" t="s">
        <v>236</v>
      </c>
      <c r="J2302" s="202" t="s">
        <v>236</v>
      </c>
      <c r="K2302" s="203"/>
      <c r="L2302" s="203"/>
      <c r="M2302" s="203"/>
      <c r="N2302" s="203"/>
      <c r="O2302" s="203"/>
      <c r="P2302" s="204"/>
      <c r="Q2302" s="205"/>
      <c r="R2302" s="198" t="s">
        <v>236</v>
      </c>
      <c r="S2302" s="206" t="str">
        <f t="shared" ca="1" si="108"/>
        <v/>
      </c>
      <c r="T2302" s="206" t="str">
        <f ca="1">IF(B2302="","",IF(ISERROR(MATCH($J2302,[3]SorP!$B$1:$B$6230,0)),"",INDIRECT("'SorP'!$A$"&amp;MATCH($J2302,[3]SorP!$B$1:$B$6230,0))))</f>
        <v/>
      </c>
      <c r="U2302" s="207"/>
      <c r="V2302" s="208" t="e">
        <f>IF(C2302="",NA(),IF(OR(C2302="Smelter not listed",C2302="Smelter not yet identified"),MATCH($B2302&amp;$D2302,'[3]Smelter Look-up'!$J:$J,0),MATCH($B2302&amp;$C2302,'[3]Smelter Look-up'!$J:$J,0)))</f>
        <v>#N/A</v>
      </c>
      <c r="X2302" s="83">
        <f t="shared" si="106"/>
        <v>0</v>
      </c>
      <c r="AB2302" s="84" t="str">
        <f t="shared" si="107"/>
        <v/>
      </c>
    </row>
    <row r="2303" spans="1:28" s="83" customFormat="1" ht="20.25" customHeight="1">
      <c r="A2303" s="206"/>
      <c r="B2303" s="198" t="s">
        <v>236</v>
      </c>
      <c r="C2303" s="199" t="s">
        <v>236</v>
      </c>
      <c r="D2303" s="200"/>
      <c r="E2303" s="198" t="s">
        <v>236</v>
      </c>
      <c r="F2303" s="198" t="s">
        <v>236</v>
      </c>
      <c r="G2303" s="198" t="s">
        <v>236</v>
      </c>
      <c r="H2303" s="201" t="s">
        <v>236</v>
      </c>
      <c r="I2303" s="202" t="s">
        <v>236</v>
      </c>
      <c r="J2303" s="202" t="s">
        <v>236</v>
      </c>
      <c r="K2303" s="203"/>
      <c r="L2303" s="203"/>
      <c r="M2303" s="203"/>
      <c r="N2303" s="203"/>
      <c r="O2303" s="203"/>
      <c r="P2303" s="204"/>
      <c r="Q2303" s="205"/>
      <c r="R2303" s="198" t="s">
        <v>236</v>
      </c>
      <c r="S2303" s="206" t="str">
        <f t="shared" ca="1" si="108"/>
        <v/>
      </c>
      <c r="T2303" s="206" t="str">
        <f ca="1">IF(B2303="","",IF(ISERROR(MATCH($J2303,[3]SorP!$B$1:$B$6230,0)),"",INDIRECT("'SorP'!$A$"&amp;MATCH($J2303,[3]SorP!$B$1:$B$6230,0))))</f>
        <v/>
      </c>
      <c r="U2303" s="207"/>
      <c r="V2303" s="208" t="e">
        <f>IF(C2303="",NA(),IF(OR(C2303="Smelter not listed",C2303="Smelter not yet identified"),MATCH($B2303&amp;$D2303,'[3]Smelter Look-up'!$J:$J,0),MATCH($B2303&amp;$C2303,'[3]Smelter Look-up'!$J:$J,0)))</f>
        <v>#N/A</v>
      </c>
      <c r="X2303" s="83">
        <f t="shared" si="106"/>
        <v>0</v>
      </c>
      <c r="AB2303" s="84" t="str">
        <f t="shared" si="107"/>
        <v/>
      </c>
    </row>
    <row r="2304" spans="1:28" s="83" customFormat="1" ht="20.25" customHeight="1">
      <c r="A2304" s="206"/>
      <c r="B2304" s="198" t="s">
        <v>236</v>
      </c>
      <c r="C2304" s="199" t="s">
        <v>236</v>
      </c>
      <c r="D2304" s="200"/>
      <c r="E2304" s="198" t="s">
        <v>236</v>
      </c>
      <c r="F2304" s="198" t="s">
        <v>236</v>
      </c>
      <c r="G2304" s="198" t="s">
        <v>236</v>
      </c>
      <c r="H2304" s="201" t="s">
        <v>236</v>
      </c>
      <c r="I2304" s="202" t="s">
        <v>236</v>
      </c>
      <c r="J2304" s="202" t="s">
        <v>236</v>
      </c>
      <c r="K2304" s="203"/>
      <c r="L2304" s="203"/>
      <c r="M2304" s="203"/>
      <c r="N2304" s="203"/>
      <c r="O2304" s="203"/>
      <c r="P2304" s="204"/>
      <c r="Q2304" s="205"/>
      <c r="R2304" s="198" t="s">
        <v>236</v>
      </c>
      <c r="S2304" s="206" t="str">
        <f t="shared" ca="1" si="108"/>
        <v/>
      </c>
      <c r="T2304" s="206" t="str">
        <f ca="1">IF(B2304="","",IF(ISERROR(MATCH($J2304,[3]SorP!$B$1:$B$6230,0)),"",INDIRECT("'SorP'!$A$"&amp;MATCH($J2304,[3]SorP!$B$1:$B$6230,0))))</f>
        <v/>
      </c>
      <c r="U2304" s="207"/>
      <c r="V2304" s="208" t="e">
        <f>IF(C2304="",NA(),IF(OR(C2304="Smelter not listed",C2304="Smelter not yet identified"),MATCH($B2304&amp;$D2304,'[3]Smelter Look-up'!$J:$J,0),MATCH($B2304&amp;$C2304,'[3]Smelter Look-up'!$J:$J,0)))</f>
        <v>#N/A</v>
      </c>
      <c r="X2304" s="83">
        <f t="shared" si="106"/>
        <v>0</v>
      </c>
      <c r="AB2304" s="84" t="str">
        <f t="shared" si="107"/>
        <v/>
      </c>
    </row>
    <row r="2305" spans="1:28" s="83" customFormat="1" ht="20.25" customHeight="1">
      <c r="A2305" s="206"/>
      <c r="B2305" s="198" t="s">
        <v>236</v>
      </c>
      <c r="C2305" s="199" t="s">
        <v>236</v>
      </c>
      <c r="D2305" s="200"/>
      <c r="E2305" s="198" t="s">
        <v>236</v>
      </c>
      <c r="F2305" s="198" t="s">
        <v>236</v>
      </c>
      <c r="G2305" s="198" t="s">
        <v>236</v>
      </c>
      <c r="H2305" s="201" t="s">
        <v>236</v>
      </c>
      <c r="I2305" s="202" t="s">
        <v>236</v>
      </c>
      <c r="J2305" s="202" t="s">
        <v>236</v>
      </c>
      <c r="K2305" s="203"/>
      <c r="L2305" s="203"/>
      <c r="M2305" s="203"/>
      <c r="N2305" s="203"/>
      <c r="O2305" s="203"/>
      <c r="P2305" s="204"/>
      <c r="Q2305" s="205"/>
      <c r="R2305" s="198" t="s">
        <v>236</v>
      </c>
      <c r="S2305" s="206" t="str">
        <f t="shared" ca="1" si="108"/>
        <v/>
      </c>
      <c r="T2305" s="206" t="str">
        <f ca="1">IF(B2305="","",IF(ISERROR(MATCH($J2305,[3]SorP!$B$1:$B$6230,0)),"",INDIRECT("'SorP'!$A$"&amp;MATCH($J2305,[3]SorP!$B$1:$B$6230,0))))</f>
        <v/>
      </c>
      <c r="U2305" s="207"/>
      <c r="V2305" s="208" t="e">
        <f>IF(C2305="",NA(),IF(OR(C2305="Smelter not listed",C2305="Smelter not yet identified"),MATCH($B2305&amp;$D2305,'[3]Smelter Look-up'!$J:$J,0),MATCH($B2305&amp;$C2305,'[3]Smelter Look-up'!$J:$J,0)))</f>
        <v>#N/A</v>
      </c>
      <c r="X2305" s="83">
        <f t="shared" si="106"/>
        <v>0</v>
      </c>
      <c r="AB2305" s="84" t="str">
        <f t="shared" si="107"/>
        <v/>
      </c>
    </row>
    <row r="2306" spans="1:28" s="83" customFormat="1" ht="20.25" customHeight="1">
      <c r="A2306" s="206"/>
      <c r="B2306" s="198" t="s">
        <v>236</v>
      </c>
      <c r="C2306" s="199" t="s">
        <v>236</v>
      </c>
      <c r="D2306" s="200"/>
      <c r="E2306" s="198" t="s">
        <v>236</v>
      </c>
      <c r="F2306" s="198" t="s">
        <v>236</v>
      </c>
      <c r="G2306" s="198" t="s">
        <v>236</v>
      </c>
      <c r="H2306" s="201" t="s">
        <v>236</v>
      </c>
      <c r="I2306" s="202" t="s">
        <v>236</v>
      </c>
      <c r="J2306" s="202" t="s">
        <v>236</v>
      </c>
      <c r="K2306" s="203"/>
      <c r="L2306" s="203"/>
      <c r="M2306" s="203"/>
      <c r="N2306" s="203"/>
      <c r="O2306" s="203"/>
      <c r="P2306" s="204"/>
      <c r="Q2306" s="205"/>
      <c r="R2306" s="198" t="s">
        <v>236</v>
      </c>
      <c r="S2306" s="206" t="str">
        <f t="shared" ca="1" si="108"/>
        <v/>
      </c>
      <c r="T2306" s="206" t="str">
        <f ca="1">IF(B2306="","",IF(ISERROR(MATCH($J2306,[3]SorP!$B$1:$B$6230,0)),"",INDIRECT("'SorP'!$A$"&amp;MATCH($J2306,[3]SorP!$B$1:$B$6230,0))))</f>
        <v/>
      </c>
      <c r="U2306" s="207"/>
      <c r="V2306" s="208" t="e">
        <f>IF(C2306="",NA(),IF(OR(C2306="Smelter not listed",C2306="Smelter not yet identified"),MATCH($B2306&amp;$D2306,'[3]Smelter Look-up'!$J:$J,0),MATCH($B2306&amp;$C2306,'[3]Smelter Look-up'!$J:$J,0)))</f>
        <v>#N/A</v>
      </c>
      <c r="X2306" s="83">
        <f t="shared" si="106"/>
        <v>0</v>
      </c>
      <c r="AB2306" s="84" t="str">
        <f t="shared" si="107"/>
        <v/>
      </c>
    </row>
    <row r="2307" spans="1:28" s="83" customFormat="1" ht="20.25" customHeight="1">
      <c r="A2307" s="206"/>
      <c r="B2307" s="198" t="s">
        <v>236</v>
      </c>
      <c r="C2307" s="199" t="s">
        <v>236</v>
      </c>
      <c r="D2307" s="200"/>
      <c r="E2307" s="198" t="s">
        <v>236</v>
      </c>
      <c r="F2307" s="198" t="s">
        <v>236</v>
      </c>
      <c r="G2307" s="198" t="s">
        <v>236</v>
      </c>
      <c r="H2307" s="201" t="s">
        <v>236</v>
      </c>
      <c r="I2307" s="202" t="s">
        <v>236</v>
      </c>
      <c r="J2307" s="202" t="s">
        <v>236</v>
      </c>
      <c r="K2307" s="203"/>
      <c r="L2307" s="203"/>
      <c r="M2307" s="203"/>
      <c r="N2307" s="203"/>
      <c r="O2307" s="203"/>
      <c r="P2307" s="204"/>
      <c r="Q2307" s="205"/>
      <c r="R2307" s="198" t="s">
        <v>236</v>
      </c>
      <c r="S2307" s="206" t="str">
        <f t="shared" ca="1" si="108"/>
        <v/>
      </c>
      <c r="T2307" s="206" t="str">
        <f ca="1">IF(B2307="","",IF(ISERROR(MATCH($J2307,[3]SorP!$B$1:$B$6230,0)),"",INDIRECT("'SorP'!$A$"&amp;MATCH($J2307,[3]SorP!$B$1:$B$6230,0))))</f>
        <v/>
      </c>
      <c r="U2307" s="207"/>
      <c r="V2307" s="208" t="e">
        <f>IF(C2307="",NA(),IF(OR(C2307="Smelter not listed",C2307="Smelter not yet identified"),MATCH($B2307&amp;$D2307,'[3]Smelter Look-up'!$J:$J,0),MATCH($B2307&amp;$C2307,'[3]Smelter Look-up'!$J:$J,0)))</f>
        <v>#N/A</v>
      </c>
      <c r="X2307" s="83">
        <f t="shared" si="106"/>
        <v>0</v>
      </c>
      <c r="AB2307" s="84" t="str">
        <f t="shared" si="107"/>
        <v/>
      </c>
    </row>
    <row r="2308" spans="1:28" s="83" customFormat="1" ht="20.25" customHeight="1">
      <c r="A2308" s="206"/>
      <c r="B2308" s="198" t="s">
        <v>236</v>
      </c>
      <c r="C2308" s="199" t="s">
        <v>236</v>
      </c>
      <c r="D2308" s="200"/>
      <c r="E2308" s="198" t="s">
        <v>236</v>
      </c>
      <c r="F2308" s="198" t="s">
        <v>236</v>
      </c>
      <c r="G2308" s="198" t="s">
        <v>236</v>
      </c>
      <c r="H2308" s="201" t="s">
        <v>236</v>
      </c>
      <c r="I2308" s="202" t="s">
        <v>236</v>
      </c>
      <c r="J2308" s="202" t="s">
        <v>236</v>
      </c>
      <c r="K2308" s="203"/>
      <c r="L2308" s="203"/>
      <c r="M2308" s="203"/>
      <c r="N2308" s="203"/>
      <c r="O2308" s="203"/>
      <c r="P2308" s="204"/>
      <c r="Q2308" s="205"/>
      <c r="R2308" s="198" t="s">
        <v>236</v>
      </c>
      <c r="S2308" s="206" t="str">
        <f t="shared" ca="1" si="108"/>
        <v/>
      </c>
      <c r="T2308" s="206" t="str">
        <f ca="1">IF(B2308="","",IF(ISERROR(MATCH($J2308,[3]SorP!$B$1:$B$6230,0)),"",INDIRECT("'SorP'!$A$"&amp;MATCH($J2308,[3]SorP!$B$1:$B$6230,0))))</f>
        <v/>
      </c>
      <c r="U2308" s="207"/>
      <c r="V2308" s="208" t="e">
        <f>IF(C2308="",NA(),IF(OR(C2308="Smelter not listed",C2308="Smelter not yet identified"),MATCH($B2308&amp;$D2308,'[3]Smelter Look-up'!$J:$J,0),MATCH($B2308&amp;$C2308,'[3]Smelter Look-up'!$J:$J,0)))</f>
        <v>#N/A</v>
      </c>
      <c r="X2308" s="83">
        <f t="shared" si="106"/>
        <v>0</v>
      </c>
      <c r="AB2308" s="84" t="str">
        <f t="shared" si="107"/>
        <v/>
      </c>
    </row>
    <row r="2309" spans="1:28" s="83" customFormat="1" ht="20.25" customHeight="1">
      <c r="A2309" s="206"/>
      <c r="B2309" s="198" t="s">
        <v>236</v>
      </c>
      <c r="C2309" s="199" t="s">
        <v>236</v>
      </c>
      <c r="D2309" s="200"/>
      <c r="E2309" s="198" t="s">
        <v>236</v>
      </c>
      <c r="F2309" s="198" t="s">
        <v>236</v>
      </c>
      <c r="G2309" s="198" t="s">
        <v>236</v>
      </c>
      <c r="H2309" s="201" t="s">
        <v>236</v>
      </c>
      <c r="I2309" s="202" t="s">
        <v>236</v>
      </c>
      <c r="J2309" s="202" t="s">
        <v>236</v>
      </c>
      <c r="K2309" s="203"/>
      <c r="L2309" s="203"/>
      <c r="M2309" s="203"/>
      <c r="N2309" s="203"/>
      <c r="O2309" s="203"/>
      <c r="P2309" s="204"/>
      <c r="Q2309" s="205"/>
      <c r="R2309" s="198" t="s">
        <v>236</v>
      </c>
      <c r="S2309" s="206" t="str">
        <f t="shared" ca="1" si="108"/>
        <v/>
      </c>
      <c r="T2309" s="206" t="str">
        <f ca="1">IF(B2309="","",IF(ISERROR(MATCH($J2309,[3]SorP!$B$1:$B$6230,0)),"",INDIRECT("'SorP'!$A$"&amp;MATCH($J2309,[3]SorP!$B$1:$B$6230,0))))</f>
        <v/>
      </c>
      <c r="U2309" s="207"/>
      <c r="V2309" s="208" t="e">
        <f>IF(C2309="",NA(),IF(OR(C2309="Smelter not listed",C2309="Smelter not yet identified"),MATCH($B2309&amp;$D2309,'[3]Smelter Look-up'!$J:$J,0),MATCH($B2309&amp;$C2309,'[3]Smelter Look-up'!$J:$J,0)))</f>
        <v>#N/A</v>
      </c>
      <c r="X2309" s="83">
        <f t="shared" ref="X2309:X2372" si="109">IF(AND(C2309="Smelter not listed",OR(LEN(D2309)=0,LEN(E2309)=0)),1,0)</f>
        <v>0</v>
      </c>
      <c r="AB2309" s="84" t="str">
        <f t="shared" ref="AB2309:AB2372" si="110">B2309&amp;C2309</f>
        <v/>
      </c>
    </row>
    <row r="2310" spans="1:28" s="83" customFormat="1" ht="20.25" customHeight="1">
      <c r="A2310" s="206"/>
      <c r="B2310" s="198" t="s">
        <v>236</v>
      </c>
      <c r="C2310" s="199" t="s">
        <v>236</v>
      </c>
      <c r="D2310" s="200"/>
      <c r="E2310" s="198" t="s">
        <v>236</v>
      </c>
      <c r="F2310" s="198" t="s">
        <v>236</v>
      </c>
      <c r="G2310" s="198" t="s">
        <v>236</v>
      </c>
      <c r="H2310" s="201" t="s">
        <v>236</v>
      </c>
      <c r="I2310" s="202" t="s">
        <v>236</v>
      </c>
      <c r="J2310" s="202" t="s">
        <v>236</v>
      </c>
      <c r="K2310" s="203"/>
      <c r="L2310" s="203"/>
      <c r="M2310" s="203"/>
      <c r="N2310" s="203"/>
      <c r="O2310" s="203"/>
      <c r="P2310" s="204"/>
      <c r="Q2310" s="205"/>
      <c r="R2310" s="198" t="s">
        <v>236</v>
      </c>
      <c r="S2310" s="206" t="str">
        <f t="shared" ca="1" si="108"/>
        <v/>
      </c>
      <c r="T2310" s="206" t="str">
        <f ca="1">IF(B2310="","",IF(ISERROR(MATCH($J2310,[3]SorP!$B$1:$B$6230,0)),"",INDIRECT("'SorP'!$A$"&amp;MATCH($J2310,[3]SorP!$B$1:$B$6230,0))))</f>
        <v/>
      </c>
      <c r="U2310" s="207"/>
      <c r="V2310" s="208" t="e">
        <f>IF(C2310="",NA(),IF(OR(C2310="Smelter not listed",C2310="Smelter not yet identified"),MATCH($B2310&amp;$D2310,'[3]Smelter Look-up'!$J:$J,0),MATCH($B2310&amp;$C2310,'[3]Smelter Look-up'!$J:$J,0)))</f>
        <v>#N/A</v>
      </c>
      <c r="X2310" s="83">
        <f t="shared" si="109"/>
        <v>0</v>
      </c>
      <c r="AB2310" s="84" t="str">
        <f t="shared" si="110"/>
        <v/>
      </c>
    </row>
    <row r="2311" spans="1:28" s="83" customFormat="1" ht="20.25" customHeight="1">
      <c r="A2311" s="206"/>
      <c r="B2311" s="198" t="s">
        <v>236</v>
      </c>
      <c r="C2311" s="199" t="s">
        <v>236</v>
      </c>
      <c r="D2311" s="200"/>
      <c r="E2311" s="198" t="s">
        <v>236</v>
      </c>
      <c r="F2311" s="198" t="s">
        <v>236</v>
      </c>
      <c r="G2311" s="198" t="s">
        <v>236</v>
      </c>
      <c r="H2311" s="201" t="s">
        <v>236</v>
      </c>
      <c r="I2311" s="202" t="s">
        <v>236</v>
      </c>
      <c r="J2311" s="202" t="s">
        <v>236</v>
      </c>
      <c r="K2311" s="203"/>
      <c r="L2311" s="203"/>
      <c r="M2311" s="203"/>
      <c r="N2311" s="203"/>
      <c r="O2311" s="203"/>
      <c r="P2311" s="204"/>
      <c r="Q2311" s="205"/>
      <c r="R2311" s="198" t="s">
        <v>236</v>
      </c>
      <c r="S2311" s="206" t="str">
        <f t="shared" ca="1" si="108"/>
        <v/>
      </c>
      <c r="T2311" s="206" t="str">
        <f ca="1">IF(B2311="","",IF(ISERROR(MATCH($J2311,[3]SorP!$B$1:$B$6230,0)),"",INDIRECT("'SorP'!$A$"&amp;MATCH($J2311,[3]SorP!$B$1:$B$6230,0))))</f>
        <v/>
      </c>
      <c r="U2311" s="207"/>
      <c r="V2311" s="208" t="e">
        <f>IF(C2311="",NA(),IF(OR(C2311="Smelter not listed",C2311="Smelter not yet identified"),MATCH($B2311&amp;$D2311,'[3]Smelter Look-up'!$J:$J,0),MATCH($B2311&amp;$C2311,'[3]Smelter Look-up'!$J:$J,0)))</f>
        <v>#N/A</v>
      </c>
      <c r="X2311" s="83">
        <f t="shared" si="109"/>
        <v>0</v>
      </c>
      <c r="AB2311" s="84" t="str">
        <f t="shared" si="110"/>
        <v/>
      </c>
    </row>
    <row r="2312" spans="1:28" s="83" customFormat="1" ht="20.25" customHeight="1">
      <c r="A2312" s="206"/>
      <c r="B2312" s="198" t="s">
        <v>236</v>
      </c>
      <c r="C2312" s="199" t="s">
        <v>236</v>
      </c>
      <c r="D2312" s="200"/>
      <c r="E2312" s="198" t="s">
        <v>236</v>
      </c>
      <c r="F2312" s="198" t="s">
        <v>236</v>
      </c>
      <c r="G2312" s="198" t="s">
        <v>236</v>
      </c>
      <c r="H2312" s="201" t="s">
        <v>236</v>
      </c>
      <c r="I2312" s="202" t="s">
        <v>236</v>
      </c>
      <c r="J2312" s="202" t="s">
        <v>236</v>
      </c>
      <c r="K2312" s="203"/>
      <c r="L2312" s="203"/>
      <c r="M2312" s="203"/>
      <c r="N2312" s="203"/>
      <c r="O2312" s="203"/>
      <c r="P2312" s="204"/>
      <c r="Q2312" s="205"/>
      <c r="R2312" s="198" t="s">
        <v>236</v>
      </c>
      <c r="S2312" s="206" t="str">
        <f t="shared" ca="1" si="108"/>
        <v/>
      </c>
      <c r="T2312" s="206" t="str">
        <f ca="1">IF(B2312="","",IF(ISERROR(MATCH($J2312,[3]SorP!$B$1:$B$6230,0)),"",INDIRECT("'SorP'!$A$"&amp;MATCH($J2312,[3]SorP!$B$1:$B$6230,0))))</f>
        <v/>
      </c>
      <c r="U2312" s="207"/>
      <c r="V2312" s="208" t="e">
        <f>IF(C2312="",NA(),IF(OR(C2312="Smelter not listed",C2312="Smelter not yet identified"),MATCH($B2312&amp;$D2312,'[3]Smelter Look-up'!$J:$J,0),MATCH($B2312&amp;$C2312,'[3]Smelter Look-up'!$J:$J,0)))</f>
        <v>#N/A</v>
      </c>
      <c r="X2312" s="83">
        <f t="shared" si="109"/>
        <v>0</v>
      </c>
      <c r="AB2312" s="84" t="str">
        <f t="shared" si="110"/>
        <v/>
      </c>
    </row>
    <row r="2313" spans="1:28" s="83" customFormat="1" ht="20.25" customHeight="1">
      <c r="A2313" s="206"/>
      <c r="B2313" s="198" t="s">
        <v>236</v>
      </c>
      <c r="C2313" s="199" t="s">
        <v>236</v>
      </c>
      <c r="D2313" s="200"/>
      <c r="E2313" s="198" t="s">
        <v>236</v>
      </c>
      <c r="F2313" s="198" t="s">
        <v>236</v>
      </c>
      <c r="G2313" s="198" t="s">
        <v>236</v>
      </c>
      <c r="H2313" s="201" t="s">
        <v>236</v>
      </c>
      <c r="I2313" s="202" t="s">
        <v>236</v>
      </c>
      <c r="J2313" s="202" t="s">
        <v>236</v>
      </c>
      <c r="K2313" s="203"/>
      <c r="L2313" s="203"/>
      <c r="M2313" s="203"/>
      <c r="N2313" s="203"/>
      <c r="O2313" s="203"/>
      <c r="P2313" s="204"/>
      <c r="Q2313" s="205"/>
      <c r="R2313" s="198" t="s">
        <v>236</v>
      </c>
      <c r="S2313" s="206" t="str">
        <f t="shared" ca="1" si="108"/>
        <v/>
      </c>
      <c r="T2313" s="206" t="str">
        <f ca="1">IF(B2313="","",IF(ISERROR(MATCH($J2313,[3]SorP!$B$1:$B$6230,0)),"",INDIRECT("'SorP'!$A$"&amp;MATCH($J2313,[3]SorP!$B$1:$B$6230,0))))</f>
        <v/>
      </c>
      <c r="U2313" s="207"/>
      <c r="V2313" s="208" t="e">
        <f>IF(C2313="",NA(),IF(OR(C2313="Smelter not listed",C2313="Smelter not yet identified"),MATCH($B2313&amp;$D2313,'[3]Smelter Look-up'!$J:$J,0),MATCH($B2313&amp;$C2313,'[3]Smelter Look-up'!$J:$J,0)))</f>
        <v>#N/A</v>
      </c>
      <c r="X2313" s="83">
        <f t="shared" si="109"/>
        <v>0</v>
      </c>
      <c r="AB2313" s="84" t="str">
        <f t="shared" si="110"/>
        <v/>
      </c>
    </row>
    <row r="2314" spans="1:28" s="83" customFormat="1" ht="20.25" customHeight="1">
      <c r="A2314" s="206"/>
      <c r="B2314" s="198" t="s">
        <v>236</v>
      </c>
      <c r="C2314" s="199" t="s">
        <v>236</v>
      </c>
      <c r="D2314" s="200"/>
      <c r="E2314" s="198" t="s">
        <v>236</v>
      </c>
      <c r="F2314" s="198" t="s">
        <v>236</v>
      </c>
      <c r="G2314" s="198" t="s">
        <v>236</v>
      </c>
      <c r="H2314" s="201" t="s">
        <v>236</v>
      </c>
      <c r="I2314" s="202" t="s">
        <v>236</v>
      </c>
      <c r="J2314" s="202" t="s">
        <v>236</v>
      </c>
      <c r="K2314" s="203"/>
      <c r="L2314" s="203"/>
      <c r="M2314" s="203"/>
      <c r="N2314" s="203"/>
      <c r="O2314" s="203"/>
      <c r="P2314" s="204"/>
      <c r="Q2314" s="205"/>
      <c r="R2314" s="198" t="s">
        <v>236</v>
      </c>
      <c r="S2314" s="206" t="str">
        <f t="shared" ca="1" si="108"/>
        <v/>
      </c>
      <c r="T2314" s="206" t="str">
        <f ca="1">IF(B2314="","",IF(ISERROR(MATCH($J2314,[3]SorP!$B$1:$B$6230,0)),"",INDIRECT("'SorP'!$A$"&amp;MATCH($J2314,[3]SorP!$B$1:$B$6230,0))))</f>
        <v/>
      </c>
      <c r="U2314" s="207"/>
      <c r="V2314" s="208" t="e">
        <f>IF(C2314="",NA(),IF(OR(C2314="Smelter not listed",C2314="Smelter not yet identified"),MATCH($B2314&amp;$D2314,'[3]Smelter Look-up'!$J:$J,0),MATCH($B2314&amp;$C2314,'[3]Smelter Look-up'!$J:$J,0)))</f>
        <v>#N/A</v>
      </c>
      <c r="X2314" s="83">
        <f t="shared" si="109"/>
        <v>0</v>
      </c>
      <c r="AB2314" s="84" t="str">
        <f t="shared" si="110"/>
        <v/>
      </c>
    </row>
    <row r="2315" spans="1:28" s="83" customFormat="1" ht="20.25" customHeight="1">
      <c r="A2315" s="206"/>
      <c r="B2315" s="198" t="s">
        <v>236</v>
      </c>
      <c r="C2315" s="199" t="s">
        <v>236</v>
      </c>
      <c r="D2315" s="200"/>
      <c r="E2315" s="198" t="s">
        <v>236</v>
      </c>
      <c r="F2315" s="198" t="s">
        <v>236</v>
      </c>
      <c r="G2315" s="198" t="s">
        <v>236</v>
      </c>
      <c r="H2315" s="201" t="s">
        <v>236</v>
      </c>
      <c r="I2315" s="202" t="s">
        <v>236</v>
      </c>
      <c r="J2315" s="202" t="s">
        <v>236</v>
      </c>
      <c r="K2315" s="203"/>
      <c r="L2315" s="203"/>
      <c r="M2315" s="203"/>
      <c r="N2315" s="203"/>
      <c r="O2315" s="203"/>
      <c r="P2315" s="204"/>
      <c r="Q2315" s="205"/>
      <c r="R2315" s="198" t="s">
        <v>236</v>
      </c>
      <c r="S2315" s="206" t="str">
        <f t="shared" ca="1" si="108"/>
        <v/>
      </c>
      <c r="T2315" s="206" t="str">
        <f ca="1">IF(B2315="","",IF(ISERROR(MATCH($J2315,[3]SorP!$B$1:$B$6230,0)),"",INDIRECT("'SorP'!$A$"&amp;MATCH($J2315,[3]SorP!$B$1:$B$6230,0))))</f>
        <v/>
      </c>
      <c r="U2315" s="207"/>
      <c r="V2315" s="208" t="e">
        <f>IF(C2315="",NA(),IF(OR(C2315="Smelter not listed",C2315="Smelter not yet identified"),MATCH($B2315&amp;$D2315,'[3]Smelter Look-up'!$J:$J,0),MATCH($B2315&amp;$C2315,'[3]Smelter Look-up'!$J:$J,0)))</f>
        <v>#N/A</v>
      </c>
      <c r="X2315" s="83">
        <f t="shared" si="109"/>
        <v>0</v>
      </c>
      <c r="AB2315" s="84" t="str">
        <f t="shared" si="110"/>
        <v/>
      </c>
    </row>
    <row r="2316" spans="1:28" s="83" customFormat="1" ht="20.25" customHeight="1">
      <c r="A2316" s="206"/>
      <c r="B2316" s="198" t="s">
        <v>236</v>
      </c>
      <c r="C2316" s="199" t="s">
        <v>236</v>
      </c>
      <c r="D2316" s="200"/>
      <c r="E2316" s="198" t="s">
        <v>236</v>
      </c>
      <c r="F2316" s="198" t="s">
        <v>236</v>
      </c>
      <c r="G2316" s="198" t="s">
        <v>236</v>
      </c>
      <c r="H2316" s="201" t="s">
        <v>236</v>
      </c>
      <c r="I2316" s="202" t="s">
        <v>236</v>
      </c>
      <c r="J2316" s="202" t="s">
        <v>236</v>
      </c>
      <c r="K2316" s="203"/>
      <c r="L2316" s="203"/>
      <c r="M2316" s="203"/>
      <c r="N2316" s="203"/>
      <c r="O2316" s="203"/>
      <c r="P2316" s="204"/>
      <c r="Q2316" s="205"/>
      <c r="R2316" s="198" t="s">
        <v>236</v>
      </c>
      <c r="S2316" s="206" t="str">
        <f t="shared" ca="1" si="108"/>
        <v/>
      </c>
      <c r="T2316" s="206" t="str">
        <f ca="1">IF(B2316="","",IF(ISERROR(MATCH($J2316,[3]SorP!$B$1:$B$6230,0)),"",INDIRECT("'SorP'!$A$"&amp;MATCH($J2316,[3]SorP!$B$1:$B$6230,0))))</f>
        <v/>
      </c>
      <c r="U2316" s="207"/>
      <c r="V2316" s="208" t="e">
        <f>IF(C2316="",NA(),IF(OR(C2316="Smelter not listed",C2316="Smelter not yet identified"),MATCH($B2316&amp;$D2316,'[3]Smelter Look-up'!$J:$J,0),MATCH($B2316&amp;$C2316,'[3]Smelter Look-up'!$J:$J,0)))</f>
        <v>#N/A</v>
      </c>
      <c r="X2316" s="83">
        <f t="shared" si="109"/>
        <v>0</v>
      </c>
      <c r="AB2316" s="84" t="str">
        <f t="shared" si="110"/>
        <v/>
      </c>
    </row>
    <row r="2317" spans="1:28" s="83" customFormat="1" ht="20.25" customHeight="1">
      <c r="A2317" s="206"/>
      <c r="B2317" s="198" t="s">
        <v>236</v>
      </c>
      <c r="C2317" s="199" t="s">
        <v>236</v>
      </c>
      <c r="D2317" s="200"/>
      <c r="E2317" s="198" t="s">
        <v>236</v>
      </c>
      <c r="F2317" s="198" t="s">
        <v>236</v>
      </c>
      <c r="G2317" s="198" t="s">
        <v>236</v>
      </c>
      <c r="H2317" s="201" t="s">
        <v>236</v>
      </c>
      <c r="I2317" s="202" t="s">
        <v>236</v>
      </c>
      <c r="J2317" s="202" t="s">
        <v>236</v>
      </c>
      <c r="K2317" s="203"/>
      <c r="L2317" s="203"/>
      <c r="M2317" s="203"/>
      <c r="N2317" s="203"/>
      <c r="O2317" s="203"/>
      <c r="P2317" s="204"/>
      <c r="Q2317" s="205"/>
      <c r="R2317" s="198" t="s">
        <v>236</v>
      </c>
      <c r="S2317" s="206" t="str">
        <f t="shared" ca="1" si="108"/>
        <v/>
      </c>
      <c r="T2317" s="206" t="str">
        <f ca="1">IF(B2317="","",IF(ISERROR(MATCH($J2317,[3]SorP!$B$1:$B$6230,0)),"",INDIRECT("'SorP'!$A$"&amp;MATCH($J2317,[3]SorP!$B$1:$B$6230,0))))</f>
        <v/>
      </c>
      <c r="U2317" s="207"/>
      <c r="V2317" s="208" t="e">
        <f>IF(C2317="",NA(),IF(OR(C2317="Smelter not listed",C2317="Smelter not yet identified"),MATCH($B2317&amp;$D2317,'[3]Smelter Look-up'!$J:$J,0),MATCH($B2317&amp;$C2317,'[3]Smelter Look-up'!$J:$J,0)))</f>
        <v>#N/A</v>
      </c>
      <c r="X2317" s="83">
        <f t="shared" si="109"/>
        <v>0</v>
      </c>
      <c r="AB2317" s="84" t="str">
        <f t="shared" si="110"/>
        <v/>
      </c>
    </row>
    <row r="2318" spans="1:28" s="83" customFormat="1" ht="20.25" customHeight="1">
      <c r="A2318" s="206"/>
      <c r="B2318" s="198" t="s">
        <v>236</v>
      </c>
      <c r="C2318" s="199" t="s">
        <v>236</v>
      </c>
      <c r="D2318" s="200"/>
      <c r="E2318" s="198" t="s">
        <v>236</v>
      </c>
      <c r="F2318" s="198" t="s">
        <v>236</v>
      </c>
      <c r="G2318" s="198" t="s">
        <v>236</v>
      </c>
      <c r="H2318" s="201" t="s">
        <v>236</v>
      </c>
      <c r="I2318" s="202" t="s">
        <v>236</v>
      </c>
      <c r="J2318" s="202" t="s">
        <v>236</v>
      </c>
      <c r="K2318" s="203"/>
      <c r="L2318" s="203"/>
      <c r="M2318" s="203"/>
      <c r="N2318" s="203"/>
      <c r="O2318" s="203"/>
      <c r="P2318" s="204"/>
      <c r="Q2318" s="205"/>
      <c r="R2318" s="198" t="s">
        <v>236</v>
      </c>
      <c r="S2318" s="206" t="str">
        <f t="shared" ca="1" si="108"/>
        <v/>
      </c>
      <c r="T2318" s="206" t="str">
        <f ca="1">IF(B2318="","",IF(ISERROR(MATCH($J2318,[3]SorP!$B$1:$B$6230,0)),"",INDIRECT("'SorP'!$A$"&amp;MATCH($J2318,[3]SorP!$B$1:$B$6230,0))))</f>
        <v/>
      </c>
      <c r="U2318" s="207"/>
      <c r="V2318" s="208" t="e">
        <f>IF(C2318="",NA(),IF(OR(C2318="Smelter not listed",C2318="Smelter not yet identified"),MATCH($B2318&amp;$D2318,'[3]Smelter Look-up'!$J:$J,0),MATCH($B2318&amp;$C2318,'[3]Smelter Look-up'!$J:$J,0)))</f>
        <v>#N/A</v>
      </c>
      <c r="X2318" s="83">
        <f t="shared" si="109"/>
        <v>0</v>
      </c>
      <c r="AB2318" s="84" t="str">
        <f t="shared" si="110"/>
        <v/>
      </c>
    </row>
    <row r="2319" spans="1:28" s="83" customFormat="1" ht="20.25" customHeight="1">
      <c r="A2319" s="206"/>
      <c r="B2319" s="198" t="s">
        <v>236</v>
      </c>
      <c r="C2319" s="199" t="s">
        <v>236</v>
      </c>
      <c r="D2319" s="200"/>
      <c r="E2319" s="198" t="s">
        <v>236</v>
      </c>
      <c r="F2319" s="198" t="s">
        <v>236</v>
      </c>
      <c r="G2319" s="198" t="s">
        <v>236</v>
      </c>
      <c r="H2319" s="201" t="s">
        <v>236</v>
      </c>
      <c r="I2319" s="202" t="s">
        <v>236</v>
      </c>
      <c r="J2319" s="202" t="s">
        <v>236</v>
      </c>
      <c r="K2319" s="203"/>
      <c r="L2319" s="203"/>
      <c r="M2319" s="203"/>
      <c r="N2319" s="203"/>
      <c r="O2319" s="203"/>
      <c r="P2319" s="204"/>
      <c r="Q2319" s="205"/>
      <c r="R2319" s="198" t="s">
        <v>236</v>
      </c>
      <c r="S2319" s="206" t="str">
        <f t="shared" ca="1" si="108"/>
        <v/>
      </c>
      <c r="T2319" s="206" t="str">
        <f ca="1">IF(B2319="","",IF(ISERROR(MATCH($J2319,[3]SorP!$B$1:$B$6230,0)),"",INDIRECT("'SorP'!$A$"&amp;MATCH($J2319,[3]SorP!$B$1:$B$6230,0))))</f>
        <v/>
      </c>
      <c r="U2319" s="207"/>
      <c r="V2319" s="208" t="e">
        <f>IF(C2319="",NA(),IF(OR(C2319="Smelter not listed",C2319="Smelter not yet identified"),MATCH($B2319&amp;$D2319,'[3]Smelter Look-up'!$J:$J,0),MATCH($B2319&amp;$C2319,'[3]Smelter Look-up'!$J:$J,0)))</f>
        <v>#N/A</v>
      </c>
      <c r="X2319" s="83">
        <f t="shared" si="109"/>
        <v>0</v>
      </c>
      <c r="AB2319" s="84" t="str">
        <f t="shared" si="110"/>
        <v/>
      </c>
    </row>
    <row r="2320" spans="1:28" s="83" customFormat="1" ht="20.25" customHeight="1">
      <c r="A2320" s="206"/>
      <c r="B2320" s="198" t="s">
        <v>236</v>
      </c>
      <c r="C2320" s="199" t="s">
        <v>236</v>
      </c>
      <c r="D2320" s="200"/>
      <c r="E2320" s="198" t="s">
        <v>236</v>
      </c>
      <c r="F2320" s="198" t="s">
        <v>236</v>
      </c>
      <c r="G2320" s="198" t="s">
        <v>236</v>
      </c>
      <c r="H2320" s="201" t="s">
        <v>236</v>
      </c>
      <c r="I2320" s="202" t="s">
        <v>236</v>
      </c>
      <c r="J2320" s="202" t="s">
        <v>236</v>
      </c>
      <c r="K2320" s="203"/>
      <c r="L2320" s="203"/>
      <c r="M2320" s="203"/>
      <c r="N2320" s="203"/>
      <c r="O2320" s="203"/>
      <c r="P2320" s="204"/>
      <c r="Q2320" s="205"/>
      <c r="R2320" s="198" t="s">
        <v>236</v>
      </c>
      <c r="S2320" s="206" t="str">
        <f t="shared" ca="1" si="108"/>
        <v/>
      </c>
      <c r="T2320" s="206" t="str">
        <f ca="1">IF(B2320="","",IF(ISERROR(MATCH($J2320,[3]SorP!$B$1:$B$6230,0)),"",INDIRECT("'SorP'!$A$"&amp;MATCH($J2320,[3]SorP!$B$1:$B$6230,0))))</f>
        <v/>
      </c>
      <c r="U2320" s="207"/>
      <c r="V2320" s="208" t="e">
        <f>IF(C2320="",NA(),IF(OR(C2320="Smelter not listed",C2320="Smelter not yet identified"),MATCH($B2320&amp;$D2320,'[3]Smelter Look-up'!$J:$J,0),MATCH($B2320&amp;$C2320,'[3]Smelter Look-up'!$J:$J,0)))</f>
        <v>#N/A</v>
      </c>
      <c r="X2320" s="83">
        <f t="shared" si="109"/>
        <v>0</v>
      </c>
      <c r="AB2320" s="84" t="str">
        <f t="shared" si="110"/>
        <v/>
      </c>
    </row>
    <row r="2321" spans="1:28" s="83" customFormat="1" ht="20.25" customHeight="1">
      <c r="A2321" s="206"/>
      <c r="B2321" s="198" t="s">
        <v>236</v>
      </c>
      <c r="C2321" s="199" t="s">
        <v>236</v>
      </c>
      <c r="D2321" s="200"/>
      <c r="E2321" s="198" t="s">
        <v>236</v>
      </c>
      <c r="F2321" s="198" t="s">
        <v>236</v>
      </c>
      <c r="G2321" s="198" t="s">
        <v>236</v>
      </c>
      <c r="H2321" s="201" t="s">
        <v>236</v>
      </c>
      <c r="I2321" s="202" t="s">
        <v>236</v>
      </c>
      <c r="J2321" s="202" t="s">
        <v>236</v>
      </c>
      <c r="K2321" s="203"/>
      <c r="L2321" s="203"/>
      <c r="M2321" s="203"/>
      <c r="N2321" s="203"/>
      <c r="O2321" s="203"/>
      <c r="P2321" s="204"/>
      <c r="Q2321" s="205"/>
      <c r="R2321" s="198" t="s">
        <v>236</v>
      </c>
      <c r="S2321" s="206" t="str">
        <f t="shared" ca="1" si="108"/>
        <v/>
      </c>
      <c r="T2321" s="206" t="str">
        <f ca="1">IF(B2321="","",IF(ISERROR(MATCH($J2321,[3]SorP!$B$1:$B$6230,0)),"",INDIRECT("'SorP'!$A$"&amp;MATCH($J2321,[3]SorP!$B$1:$B$6230,0))))</f>
        <v/>
      </c>
      <c r="U2321" s="207"/>
      <c r="V2321" s="208" t="e">
        <f>IF(C2321="",NA(),IF(OR(C2321="Smelter not listed",C2321="Smelter not yet identified"),MATCH($B2321&amp;$D2321,'[3]Smelter Look-up'!$J:$J,0),MATCH($B2321&amp;$C2321,'[3]Smelter Look-up'!$J:$J,0)))</f>
        <v>#N/A</v>
      </c>
      <c r="X2321" s="83">
        <f t="shared" si="109"/>
        <v>0</v>
      </c>
      <c r="AB2321" s="84" t="str">
        <f t="shared" si="110"/>
        <v/>
      </c>
    </row>
    <row r="2322" spans="1:28" s="83" customFormat="1" ht="20.25" customHeight="1">
      <c r="A2322" s="206"/>
      <c r="B2322" s="198" t="s">
        <v>236</v>
      </c>
      <c r="C2322" s="199" t="s">
        <v>236</v>
      </c>
      <c r="D2322" s="200"/>
      <c r="E2322" s="198" t="s">
        <v>236</v>
      </c>
      <c r="F2322" s="198" t="s">
        <v>236</v>
      </c>
      <c r="G2322" s="198" t="s">
        <v>236</v>
      </c>
      <c r="H2322" s="201" t="s">
        <v>236</v>
      </c>
      <c r="I2322" s="202" t="s">
        <v>236</v>
      </c>
      <c r="J2322" s="202" t="s">
        <v>236</v>
      </c>
      <c r="K2322" s="203"/>
      <c r="L2322" s="203"/>
      <c r="M2322" s="203"/>
      <c r="N2322" s="203"/>
      <c r="O2322" s="203"/>
      <c r="P2322" s="204"/>
      <c r="Q2322" s="205"/>
      <c r="R2322" s="198" t="s">
        <v>236</v>
      </c>
      <c r="S2322" s="206" t="str">
        <f t="shared" ca="1" si="108"/>
        <v/>
      </c>
      <c r="T2322" s="206" t="str">
        <f ca="1">IF(B2322="","",IF(ISERROR(MATCH($J2322,[3]SorP!$B$1:$B$6230,0)),"",INDIRECT("'SorP'!$A$"&amp;MATCH($J2322,[3]SorP!$B$1:$B$6230,0))))</f>
        <v/>
      </c>
      <c r="U2322" s="207"/>
      <c r="V2322" s="208" t="e">
        <f>IF(C2322="",NA(),IF(OR(C2322="Smelter not listed",C2322="Smelter not yet identified"),MATCH($B2322&amp;$D2322,'[3]Smelter Look-up'!$J:$J,0),MATCH($B2322&amp;$C2322,'[3]Smelter Look-up'!$J:$J,0)))</f>
        <v>#N/A</v>
      </c>
      <c r="X2322" s="83">
        <f t="shared" si="109"/>
        <v>0</v>
      </c>
      <c r="AB2322" s="84" t="str">
        <f t="shared" si="110"/>
        <v/>
      </c>
    </row>
    <row r="2323" spans="1:28" s="83" customFormat="1" ht="20.25" customHeight="1">
      <c r="A2323" s="206"/>
      <c r="B2323" s="198" t="s">
        <v>236</v>
      </c>
      <c r="C2323" s="199" t="s">
        <v>236</v>
      </c>
      <c r="D2323" s="200"/>
      <c r="E2323" s="198" t="s">
        <v>236</v>
      </c>
      <c r="F2323" s="198" t="s">
        <v>236</v>
      </c>
      <c r="G2323" s="198" t="s">
        <v>236</v>
      </c>
      <c r="H2323" s="201" t="s">
        <v>236</v>
      </c>
      <c r="I2323" s="202" t="s">
        <v>236</v>
      </c>
      <c r="J2323" s="202" t="s">
        <v>236</v>
      </c>
      <c r="K2323" s="203"/>
      <c r="L2323" s="203"/>
      <c r="M2323" s="203"/>
      <c r="N2323" s="203"/>
      <c r="O2323" s="203"/>
      <c r="P2323" s="204"/>
      <c r="Q2323" s="205"/>
      <c r="R2323" s="198" t="s">
        <v>236</v>
      </c>
      <c r="S2323" s="206" t="str">
        <f t="shared" ca="1" si="108"/>
        <v/>
      </c>
      <c r="T2323" s="206" t="str">
        <f ca="1">IF(B2323="","",IF(ISERROR(MATCH($J2323,[3]SorP!$B$1:$B$6230,0)),"",INDIRECT("'SorP'!$A$"&amp;MATCH($J2323,[3]SorP!$B$1:$B$6230,0))))</f>
        <v/>
      </c>
      <c r="U2323" s="207"/>
      <c r="V2323" s="208" t="e">
        <f>IF(C2323="",NA(),IF(OR(C2323="Smelter not listed",C2323="Smelter not yet identified"),MATCH($B2323&amp;$D2323,'[3]Smelter Look-up'!$J:$J,0),MATCH($B2323&amp;$C2323,'[3]Smelter Look-up'!$J:$J,0)))</f>
        <v>#N/A</v>
      </c>
      <c r="X2323" s="83">
        <f t="shared" si="109"/>
        <v>0</v>
      </c>
      <c r="AB2323" s="84" t="str">
        <f t="shared" si="110"/>
        <v/>
      </c>
    </row>
    <row r="2324" spans="1:28" s="83" customFormat="1" ht="20.25" customHeight="1">
      <c r="A2324" s="206"/>
      <c r="B2324" s="198" t="s">
        <v>236</v>
      </c>
      <c r="C2324" s="199" t="s">
        <v>236</v>
      </c>
      <c r="D2324" s="200"/>
      <c r="E2324" s="198" t="s">
        <v>236</v>
      </c>
      <c r="F2324" s="198" t="s">
        <v>236</v>
      </c>
      <c r="G2324" s="198" t="s">
        <v>236</v>
      </c>
      <c r="H2324" s="201" t="s">
        <v>236</v>
      </c>
      <c r="I2324" s="202" t="s">
        <v>236</v>
      </c>
      <c r="J2324" s="202" t="s">
        <v>236</v>
      </c>
      <c r="K2324" s="203"/>
      <c r="L2324" s="203"/>
      <c r="M2324" s="203"/>
      <c r="N2324" s="203"/>
      <c r="O2324" s="203"/>
      <c r="P2324" s="204"/>
      <c r="Q2324" s="205"/>
      <c r="R2324" s="198" t="s">
        <v>236</v>
      </c>
      <c r="S2324" s="206" t="str">
        <f t="shared" ca="1" si="108"/>
        <v/>
      </c>
      <c r="T2324" s="206" t="str">
        <f ca="1">IF(B2324="","",IF(ISERROR(MATCH($J2324,[3]SorP!$B$1:$B$6230,0)),"",INDIRECT("'SorP'!$A$"&amp;MATCH($J2324,[3]SorP!$B$1:$B$6230,0))))</f>
        <v/>
      </c>
      <c r="U2324" s="207"/>
      <c r="V2324" s="208" t="e">
        <f>IF(C2324="",NA(),IF(OR(C2324="Smelter not listed",C2324="Smelter not yet identified"),MATCH($B2324&amp;$D2324,'[3]Smelter Look-up'!$J:$J,0),MATCH($B2324&amp;$C2324,'[3]Smelter Look-up'!$J:$J,0)))</f>
        <v>#N/A</v>
      </c>
      <c r="X2324" s="83">
        <f t="shared" si="109"/>
        <v>0</v>
      </c>
      <c r="AB2324" s="84" t="str">
        <f t="shared" si="110"/>
        <v/>
      </c>
    </row>
    <row r="2325" spans="1:28" s="83" customFormat="1" ht="20.25" customHeight="1">
      <c r="A2325" s="206"/>
      <c r="B2325" s="198" t="s">
        <v>236</v>
      </c>
      <c r="C2325" s="199" t="s">
        <v>236</v>
      </c>
      <c r="D2325" s="200"/>
      <c r="E2325" s="198" t="s">
        <v>236</v>
      </c>
      <c r="F2325" s="198" t="s">
        <v>236</v>
      </c>
      <c r="G2325" s="198" t="s">
        <v>236</v>
      </c>
      <c r="H2325" s="201" t="s">
        <v>236</v>
      </c>
      <c r="I2325" s="202" t="s">
        <v>236</v>
      </c>
      <c r="J2325" s="202" t="s">
        <v>236</v>
      </c>
      <c r="K2325" s="203"/>
      <c r="L2325" s="203"/>
      <c r="M2325" s="203"/>
      <c r="N2325" s="203"/>
      <c r="O2325" s="203"/>
      <c r="P2325" s="204"/>
      <c r="Q2325" s="205"/>
      <c r="R2325" s="198" t="s">
        <v>236</v>
      </c>
      <c r="S2325" s="206" t="str">
        <f t="shared" ca="1" si="108"/>
        <v/>
      </c>
      <c r="T2325" s="206" t="str">
        <f ca="1">IF(B2325="","",IF(ISERROR(MATCH($J2325,[3]SorP!$B$1:$B$6230,0)),"",INDIRECT("'SorP'!$A$"&amp;MATCH($J2325,[3]SorP!$B$1:$B$6230,0))))</f>
        <v/>
      </c>
      <c r="U2325" s="207"/>
      <c r="V2325" s="208" t="e">
        <f>IF(C2325="",NA(),IF(OR(C2325="Smelter not listed",C2325="Smelter not yet identified"),MATCH($B2325&amp;$D2325,'[3]Smelter Look-up'!$J:$J,0),MATCH($B2325&amp;$C2325,'[3]Smelter Look-up'!$J:$J,0)))</f>
        <v>#N/A</v>
      </c>
      <c r="X2325" s="83">
        <f t="shared" si="109"/>
        <v>0</v>
      </c>
      <c r="AB2325" s="84" t="str">
        <f t="shared" si="110"/>
        <v/>
      </c>
    </row>
    <row r="2326" spans="1:28" s="83" customFormat="1" ht="20.25" customHeight="1">
      <c r="A2326" s="206"/>
      <c r="B2326" s="198" t="s">
        <v>236</v>
      </c>
      <c r="C2326" s="199" t="s">
        <v>236</v>
      </c>
      <c r="D2326" s="200"/>
      <c r="E2326" s="198" t="s">
        <v>236</v>
      </c>
      <c r="F2326" s="198" t="s">
        <v>236</v>
      </c>
      <c r="G2326" s="198" t="s">
        <v>236</v>
      </c>
      <c r="H2326" s="201" t="s">
        <v>236</v>
      </c>
      <c r="I2326" s="202" t="s">
        <v>236</v>
      </c>
      <c r="J2326" s="202" t="s">
        <v>236</v>
      </c>
      <c r="K2326" s="203"/>
      <c r="L2326" s="203"/>
      <c r="M2326" s="203"/>
      <c r="N2326" s="203"/>
      <c r="O2326" s="203"/>
      <c r="P2326" s="204"/>
      <c r="Q2326" s="205"/>
      <c r="R2326" s="198" t="s">
        <v>236</v>
      </c>
      <c r="S2326" s="206" t="str">
        <f t="shared" ca="1" si="108"/>
        <v/>
      </c>
      <c r="T2326" s="206" t="str">
        <f ca="1">IF(B2326="","",IF(ISERROR(MATCH($J2326,[3]SorP!$B$1:$B$6230,0)),"",INDIRECT("'SorP'!$A$"&amp;MATCH($J2326,[3]SorP!$B$1:$B$6230,0))))</f>
        <v/>
      </c>
      <c r="U2326" s="207"/>
      <c r="V2326" s="208" t="e">
        <f>IF(C2326="",NA(),IF(OR(C2326="Smelter not listed",C2326="Smelter not yet identified"),MATCH($B2326&amp;$D2326,'[3]Smelter Look-up'!$J:$J,0),MATCH($B2326&amp;$C2326,'[3]Smelter Look-up'!$J:$J,0)))</f>
        <v>#N/A</v>
      </c>
      <c r="X2326" s="83">
        <f t="shared" si="109"/>
        <v>0</v>
      </c>
      <c r="AB2326" s="84" t="str">
        <f t="shared" si="110"/>
        <v/>
      </c>
    </row>
    <row r="2327" spans="1:28" s="83" customFormat="1" ht="20.25" customHeight="1">
      <c r="A2327" s="206"/>
      <c r="B2327" s="198" t="s">
        <v>236</v>
      </c>
      <c r="C2327" s="199" t="s">
        <v>236</v>
      </c>
      <c r="D2327" s="200"/>
      <c r="E2327" s="198" t="s">
        <v>236</v>
      </c>
      <c r="F2327" s="198" t="s">
        <v>236</v>
      </c>
      <c r="G2327" s="198" t="s">
        <v>236</v>
      </c>
      <c r="H2327" s="201" t="s">
        <v>236</v>
      </c>
      <c r="I2327" s="202" t="s">
        <v>236</v>
      </c>
      <c r="J2327" s="202" t="s">
        <v>236</v>
      </c>
      <c r="K2327" s="203"/>
      <c r="L2327" s="203"/>
      <c r="M2327" s="203"/>
      <c r="N2327" s="203"/>
      <c r="O2327" s="203"/>
      <c r="P2327" s="204"/>
      <c r="Q2327" s="205"/>
      <c r="R2327" s="198" t="s">
        <v>236</v>
      </c>
      <c r="S2327" s="206" t="str">
        <f t="shared" ca="1" si="108"/>
        <v/>
      </c>
      <c r="T2327" s="206" t="str">
        <f ca="1">IF(B2327="","",IF(ISERROR(MATCH($J2327,[3]SorP!$B$1:$B$6230,0)),"",INDIRECT("'SorP'!$A$"&amp;MATCH($J2327,[3]SorP!$B$1:$B$6230,0))))</f>
        <v/>
      </c>
      <c r="U2327" s="207"/>
      <c r="V2327" s="208" t="e">
        <f>IF(C2327="",NA(),IF(OR(C2327="Smelter not listed",C2327="Smelter not yet identified"),MATCH($B2327&amp;$D2327,'[3]Smelter Look-up'!$J:$J,0),MATCH($B2327&amp;$C2327,'[3]Smelter Look-up'!$J:$J,0)))</f>
        <v>#N/A</v>
      </c>
      <c r="X2327" s="83">
        <f t="shared" si="109"/>
        <v>0</v>
      </c>
      <c r="AB2327" s="84" t="str">
        <f t="shared" si="110"/>
        <v/>
      </c>
    </row>
    <row r="2328" spans="1:28" s="83" customFormat="1" ht="20.25" customHeight="1">
      <c r="A2328" s="206"/>
      <c r="B2328" s="198" t="s">
        <v>236</v>
      </c>
      <c r="C2328" s="199" t="s">
        <v>236</v>
      </c>
      <c r="D2328" s="200"/>
      <c r="E2328" s="198" t="s">
        <v>236</v>
      </c>
      <c r="F2328" s="198" t="s">
        <v>236</v>
      </c>
      <c r="G2328" s="198" t="s">
        <v>236</v>
      </c>
      <c r="H2328" s="201" t="s">
        <v>236</v>
      </c>
      <c r="I2328" s="202" t="s">
        <v>236</v>
      </c>
      <c r="J2328" s="202" t="s">
        <v>236</v>
      </c>
      <c r="K2328" s="203"/>
      <c r="L2328" s="203"/>
      <c r="M2328" s="203"/>
      <c r="N2328" s="203"/>
      <c r="O2328" s="203"/>
      <c r="P2328" s="204"/>
      <c r="Q2328" s="205"/>
      <c r="R2328" s="198" t="s">
        <v>236</v>
      </c>
      <c r="S2328" s="206" t="str">
        <f t="shared" ca="1" si="108"/>
        <v/>
      </c>
      <c r="T2328" s="206" t="str">
        <f ca="1">IF(B2328="","",IF(ISERROR(MATCH($J2328,[3]SorP!$B$1:$B$6230,0)),"",INDIRECT("'SorP'!$A$"&amp;MATCH($J2328,[3]SorP!$B$1:$B$6230,0))))</f>
        <v/>
      </c>
      <c r="U2328" s="207"/>
      <c r="V2328" s="208" t="e">
        <f>IF(C2328="",NA(),IF(OR(C2328="Smelter not listed",C2328="Smelter not yet identified"),MATCH($B2328&amp;$D2328,'[3]Smelter Look-up'!$J:$J,0),MATCH($B2328&amp;$C2328,'[3]Smelter Look-up'!$J:$J,0)))</f>
        <v>#N/A</v>
      </c>
      <c r="X2328" s="83">
        <f t="shared" si="109"/>
        <v>0</v>
      </c>
      <c r="AB2328" s="84" t="str">
        <f t="shared" si="110"/>
        <v/>
      </c>
    </row>
    <row r="2329" spans="1:28" s="83" customFormat="1" ht="20.25" customHeight="1">
      <c r="A2329" s="206"/>
      <c r="B2329" s="198" t="s">
        <v>236</v>
      </c>
      <c r="C2329" s="199" t="s">
        <v>236</v>
      </c>
      <c r="D2329" s="200"/>
      <c r="E2329" s="198" t="s">
        <v>236</v>
      </c>
      <c r="F2329" s="198" t="s">
        <v>236</v>
      </c>
      <c r="G2329" s="198" t="s">
        <v>236</v>
      </c>
      <c r="H2329" s="201" t="s">
        <v>236</v>
      </c>
      <c r="I2329" s="202" t="s">
        <v>236</v>
      </c>
      <c r="J2329" s="202" t="s">
        <v>236</v>
      </c>
      <c r="K2329" s="203"/>
      <c r="L2329" s="203"/>
      <c r="M2329" s="203"/>
      <c r="N2329" s="203"/>
      <c r="O2329" s="203"/>
      <c r="P2329" s="204"/>
      <c r="Q2329" s="205"/>
      <c r="R2329" s="198" t="s">
        <v>236</v>
      </c>
      <c r="S2329" s="206" t="str">
        <f t="shared" ca="1" si="108"/>
        <v/>
      </c>
      <c r="T2329" s="206" t="str">
        <f ca="1">IF(B2329="","",IF(ISERROR(MATCH($J2329,[3]SorP!$B$1:$B$6230,0)),"",INDIRECT("'SorP'!$A$"&amp;MATCH($J2329,[3]SorP!$B$1:$B$6230,0))))</f>
        <v/>
      </c>
      <c r="U2329" s="207"/>
      <c r="V2329" s="208" t="e">
        <f>IF(C2329="",NA(),IF(OR(C2329="Smelter not listed",C2329="Smelter not yet identified"),MATCH($B2329&amp;$D2329,'[3]Smelter Look-up'!$J:$J,0),MATCH($B2329&amp;$C2329,'[3]Smelter Look-up'!$J:$J,0)))</f>
        <v>#N/A</v>
      </c>
      <c r="X2329" s="83">
        <f t="shared" si="109"/>
        <v>0</v>
      </c>
      <c r="AB2329" s="84" t="str">
        <f t="shared" si="110"/>
        <v/>
      </c>
    </row>
    <row r="2330" spans="1:28" s="83" customFormat="1" ht="20.25" customHeight="1">
      <c r="A2330" s="206"/>
      <c r="B2330" s="198" t="s">
        <v>236</v>
      </c>
      <c r="C2330" s="199" t="s">
        <v>236</v>
      </c>
      <c r="D2330" s="200"/>
      <c r="E2330" s="198" t="s">
        <v>236</v>
      </c>
      <c r="F2330" s="198" t="s">
        <v>236</v>
      </c>
      <c r="G2330" s="198" t="s">
        <v>236</v>
      </c>
      <c r="H2330" s="201" t="s">
        <v>236</v>
      </c>
      <c r="I2330" s="202" t="s">
        <v>236</v>
      </c>
      <c r="J2330" s="202" t="s">
        <v>236</v>
      </c>
      <c r="K2330" s="203"/>
      <c r="L2330" s="203"/>
      <c r="M2330" s="203"/>
      <c r="N2330" s="203"/>
      <c r="O2330" s="203"/>
      <c r="P2330" s="204"/>
      <c r="Q2330" s="205"/>
      <c r="R2330" s="198" t="s">
        <v>236</v>
      </c>
      <c r="S2330" s="206" t="str">
        <f t="shared" ca="1" si="108"/>
        <v/>
      </c>
      <c r="T2330" s="206" t="str">
        <f ca="1">IF(B2330="","",IF(ISERROR(MATCH($J2330,[3]SorP!$B$1:$B$6230,0)),"",INDIRECT("'SorP'!$A$"&amp;MATCH($J2330,[3]SorP!$B$1:$B$6230,0))))</f>
        <v/>
      </c>
      <c r="U2330" s="207"/>
      <c r="V2330" s="208" t="e">
        <f>IF(C2330="",NA(),IF(OR(C2330="Smelter not listed",C2330="Smelter not yet identified"),MATCH($B2330&amp;$D2330,'[3]Smelter Look-up'!$J:$J,0),MATCH($B2330&amp;$C2330,'[3]Smelter Look-up'!$J:$J,0)))</f>
        <v>#N/A</v>
      </c>
      <c r="X2330" s="83">
        <f t="shared" si="109"/>
        <v>0</v>
      </c>
      <c r="AB2330" s="84" t="str">
        <f t="shared" si="110"/>
        <v/>
      </c>
    </row>
    <row r="2331" spans="1:28" s="83" customFormat="1" ht="20.25" customHeight="1">
      <c r="A2331" s="206"/>
      <c r="B2331" s="198" t="s">
        <v>236</v>
      </c>
      <c r="C2331" s="199" t="s">
        <v>236</v>
      </c>
      <c r="D2331" s="200"/>
      <c r="E2331" s="198" t="s">
        <v>236</v>
      </c>
      <c r="F2331" s="198" t="s">
        <v>236</v>
      </c>
      <c r="G2331" s="198" t="s">
        <v>236</v>
      </c>
      <c r="H2331" s="201" t="s">
        <v>236</v>
      </c>
      <c r="I2331" s="202" t="s">
        <v>236</v>
      </c>
      <c r="J2331" s="202" t="s">
        <v>236</v>
      </c>
      <c r="K2331" s="203"/>
      <c r="L2331" s="203"/>
      <c r="M2331" s="203"/>
      <c r="N2331" s="203"/>
      <c r="O2331" s="203"/>
      <c r="P2331" s="204"/>
      <c r="Q2331" s="205"/>
      <c r="R2331" s="198" t="s">
        <v>236</v>
      </c>
      <c r="S2331" s="206" t="str">
        <f t="shared" ca="1" si="108"/>
        <v/>
      </c>
      <c r="T2331" s="206" t="str">
        <f ca="1">IF(B2331="","",IF(ISERROR(MATCH($J2331,[3]SorP!$B$1:$B$6230,0)),"",INDIRECT("'SorP'!$A$"&amp;MATCH($J2331,[3]SorP!$B$1:$B$6230,0))))</f>
        <v/>
      </c>
      <c r="U2331" s="207"/>
      <c r="V2331" s="208" t="e">
        <f>IF(C2331="",NA(),IF(OR(C2331="Smelter not listed",C2331="Smelter not yet identified"),MATCH($B2331&amp;$D2331,'[3]Smelter Look-up'!$J:$J,0),MATCH($B2331&amp;$C2331,'[3]Smelter Look-up'!$J:$J,0)))</f>
        <v>#N/A</v>
      </c>
      <c r="X2331" s="83">
        <f t="shared" si="109"/>
        <v>0</v>
      </c>
      <c r="AB2331" s="84" t="str">
        <f t="shared" si="110"/>
        <v/>
      </c>
    </row>
    <row r="2332" spans="1:28" s="83" customFormat="1" ht="20.25" customHeight="1">
      <c r="A2332" s="206"/>
      <c r="B2332" s="198" t="s">
        <v>236</v>
      </c>
      <c r="C2332" s="199" t="s">
        <v>236</v>
      </c>
      <c r="D2332" s="200"/>
      <c r="E2332" s="198" t="s">
        <v>236</v>
      </c>
      <c r="F2332" s="198" t="s">
        <v>236</v>
      </c>
      <c r="G2332" s="198" t="s">
        <v>236</v>
      </c>
      <c r="H2332" s="201" t="s">
        <v>236</v>
      </c>
      <c r="I2332" s="202" t="s">
        <v>236</v>
      </c>
      <c r="J2332" s="202" t="s">
        <v>236</v>
      </c>
      <c r="K2332" s="203"/>
      <c r="L2332" s="203"/>
      <c r="M2332" s="203"/>
      <c r="N2332" s="203"/>
      <c r="O2332" s="203"/>
      <c r="P2332" s="204"/>
      <c r="Q2332" s="205"/>
      <c r="R2332" s="198" t="s">
        <v>236</v>
      </c>
      <c r="S2332" s="206" t="str">
        <f t="shared" ca="1" si="108"/>
        <v/>
      </c>
      <c r="T2332" s="206" t="str">
        <f ca="1">IF(B2332="","",IF(ISERROR(MATCH($J2332,[3]SorP!$B$1:$B$6230,0)),"",INDIRECT("'SorP'!$A$"&amp;MATCH($J2332,[3]SorP!$B$1:$B$6230,0))))</f>
        <v/>
      </c>
      <c r="U2332" s="207"/>
      <c r="V2332" s="208" t="e">
        <f>IF(C2332="",NA(),IF(OR(C2332="Smelter not listed",C2332="Smelter not yet identified"),MATCH($B2332&amp;$D2332,'[3]Smelter Look-up'!$J:$J,0),MATCH($B2332&amp;$C2332,'[3]Smelter Look-up'!$J:$J,0)))</f>
        <v>#N/A</v>
      </c>
      <c r="X2332" s="83">
        <f t="shared" si="109"/>
        <v>0</v>
      </c>
      <c r="AB2332" s="84" t="str">
        <f t="shared" si="110"/>
        <v/>
      </c>
    </row>
    <row r="2333" spans="1:28" s="83" customFormat="1" ht="20.25" customHeight="1">
      <c r="A2333" s="206"/>
      <c r="B2333" s="198" t="s">
        <v>236</v>
      </c>
      <c r="C2333" s="199" t="s">
        <v>236</v>
      </c>
      <c r="D2333" s="200"/>
      <c r="E2333" s="198" t="s">
        <v>236</v>
      </c>
      <c r="F2333" s="198" t="s">
        <v>236</v>
      </c>
      <c r="G2333" s="198" t="s">
        <v>236</v>
      </c>
      <c r="H2333" s="201" t="s">
        <v>236</v>
      </c>
      <c r="I2333" s="202" t="s">
        <v>236</v>
      </c>
      <c r="J2333" s="202" t="s">
        <v>236</v>
      </c>
      <c r="K2333" s="203"/>
      <c r="L2333" s="203"/>
      <c r="M2333" s="203"/>
      <c r="N2333" s="203"/>
      <c r="O2333" s="203"/>
      <c r="P2333" s="204"/>
      <c r="Q2333" s="205"/>
      <c r="R2333" s="198" t="s">
        <v>236</v>
      </c>
      <c r="S2333" s="206" t="str">
        <f t="shared" ca="1" si="108"/>
        <v/>
      </c>
      <c r="T2333" s="206" t="str">
        <f ca="1">IF(B2333="","",IF(ISERROR(MATCH($J2333,[3]SorP!$B$1:$B$6230,0)),"",INDIRECT("'SorP'!$A$"&amp;MATCH($J2333,[3]SorP!$B$1:$B$6230,0))))</f>
        <v/>
      </c>
      <c r="U2333" s="207"/>
      <c r="V2333" s="208" t="e">
        <f>IF(C2333="",NA(),IF(OR(C2333="Smelter not listed",C2333="Smelter not yet identified"),MATCH($B2333&amp;$D2333,'[3]Smelter Look-up'!$J:$J,0),MATCH($B2333&amp;$C2333,'[3]Smelter Look-up'!$J:$J,0)))</f>
        <v>#N/A</v>
      </c>
      <c r="X2333" s="83">
        <f t="shared" si="109"/>
        <v>0</v>
      </c>
      <c r="AB2333" s="84" t="str">
        <f t="shared" si="110"/>
        <v/>
      </c>
    </row>
    <row r="2334" spans="1:28" s="83" customFormat="1" ht="20.25" customHeight="1">
      <c r="A2334" s="206"/>
      <c r="B2334" s="198" t="s">
        <v>236</v>
      </c>
      <c r="C2334" s="199" t="s">
        <v>236</v>
      </c>
      <c r="D2334" s="200"/>
      <c r="E2334" s="198" t="s">
        <v>236</v>
      </c>
      <c r="F2334" s="198" t="s">
        <v>236</v>
      </c>
      <c r="G2334" s="198" t="s">
        <v>236</v>
      </c>
      <c r="H2334" s="201" t="s">
        <v>236</v>
      </c>
      <c r="I2334" s="202" t="s">
        <v>236</v>
      </c>
      <c r="J2334" s="202" t="s">
        <v>236</v>
      </c>
      <c r="K2334" s="203"/>
      <c r="L2334" s="203"/>
      <c r="M2334" s="203"/>
      <c r="N2334" s="203"/>
      <c r="O2334" s="203"/>
      <c r="P2334" s="204"/>
      <c r="Q2334" s="205"/>
      <c r="R2334" s="198" t="s">
        <v>236</v>
      </c>
      <c r="S2334" s="206" t="str">
        <f t="shared" ca="1" si="108"/>
        <v/>
      </c>
      <c r="T2334" s="206" t="str">
        <f ca="1">IF(B2334="","",IF(ISERROR(MATCH($J2334,[3]SorP!$B$1:$B$6230,0)),"",INDIRECT("'SorP'!$A$"&amp;MATCH($J2334,[3]SorP!$B$1:$B$6230,0))))</f>
        <v/>
      </c>
      <c r="U2334" s="207"/>
      <c r="V2334" s="208" t="e">
        <f>IF(C2334="",NA(),IF(OR(C2334="Smelter not listed",C2334="Smelter not yet identified"),MATCH($B2334&amp;$D2334,'[3]Smelter Look-up'!$J:$J,0),MATCH($B2334&amp;$C2334,'[3]Smelter Look-up'!$J:$J,0)))</f>
        <v>#N/A</v>
      </c>
      <c r="X2334" s="83">
        <f t="shared" si="109"/>
        <v>0</v>
      </c>
      <c r="AB2334" s="84" t="str">
        <f t="shared" si="110"/>
        <v/>
      </c>
    </row>
    <row r="2335" spans="1:28" s="83" customFormat="1" ht="20.25" customHeight="1">
      <c r="A2335" s="206"/>
      <c r="B2335" s="198" t="s">
        <v>236</v>
      </c>
      <c r="C2335" s="199" t="s">
        <v>236</v>
      </c>
      <c r="D2335" s="200"/>
      <c r="E2335" s="198" t="s">
        <v>236</v>
      </c>
      <c r="F2335" s="198" t="s">
        <v>236</v>
      </c>
      <c r="G2335" s="198" t="s">
        <v>236</v>
      </c>
      <c r="H2335" s="201" t="s">
        <v>236</v>
      </c>
      <c r="I2335" s="202" t="s">
        <v>236</v>
      </c>
      <c r="J2335" s="202" t="s">
        <v>236</v>
      </c>
      <c r="K2335" s="203"/>
      <c r="L2335" s="203"/>
      <c r="M2335" s="203"/>
      <c r="N2335" s="203"/>
      <c r="O2335" s="203"/>
      <c r="P2335" s="204"/>
      <c r="Q2335" s="205"/>
      <c r="R2335" s="198" t="s">
        <v>236</v>
      </c>
      <c r="S2335" s="206" t="str">
        <f t="shared" ca="1" si="108"/>
        <v/>
      </c>
      <c r="T2335" s="206" t="str">
        <f ca="1">IF(B2335="","",IF(ISERROR(MATCH($J2335,[3]SorP!$B$1:$B$6230,0)),"",INDIRECT("'SorP'!$A$"&amp;MATCH($J2335,[3]SorP!$B$1:$B$6230,0))))</f>
        <v/>
      </c>
      <c r="U2335" s="207"/>
      <c r="V2335" s="208" t="e">
        <f>IF(C2335="",NA(),IF(OR(C2335="Smelter not listed",C2335="Smelter not yet identified"),MATCH($B2335&amp;$D2335,'[3]Smelter Look-up'!$J:$J,0),MATCH($B2335&amp;$C2335,'[3]Smelter Look-up'!$J:$J,0)))</f>
        <v>#N/A</v>
      </c>
      <c r="X2335" s="83">
        <f t="shared" si="109"/>
        <v>0</v>
      </c>
      <c r="AB2335" s="84" t="str">
        <f t="shared" si="110"/>
        <v/>
      </c>
    </row>
    <row r="2336" spans="1:28" s="83" customFormat="1" ht="20.25" customHeight="1">
      <c r="A2336" s="206"/>
      <c r="B2336" s="198" t="s">
        <v>236</v>
      </c>
      <c r="C2336" s="199" t="s">
        <v>236</v>
      </c>
      <c r="D2336" s="200"/>
      <c r="E2336" s="198" t="s">
        <v>236</v>
      </c>
      <c r="F2336" s="198" t="s">
        <v>236</v>
      </c>
      <c r="G2336" s="198" t="s">
        <v>236</v>
      </c>
      <c r="H2336" s="201" t="s">
        <v>236</v>
      </c>
      <c r="I2336" s="202" t="s">
        <v>236</v>
      </c>
      <c r="J2336" s="202" t="s">
        <v>236</v>
      </c>
      <c r="K2336" s="203"/>
      <c r="L2336" s="203"/>
      <c r="M2336" s="203"/>
      <c r="N2336" s="203"/>
      <c r="O2336" s="203"/>
      <c r="P2336" s="204"/>
      <c r="Q2336" s="205"/>
      <c r="R2336" s="198" t="s">
        <v>236</v>
      </c>
      <c r="S2336" s="206" t="str">
        <f t="shared" ca="1" si="108"/>
        <v/>
      </c>
      <c r="T2336" s="206" t="str">
        <f ca="1">IF(B2336="","",IF(ISERROR(MATCH($J2336,[3]SorP!$B$1:$B$6230,0)),"",INDIRECT("'SorP'!$A$"&amp;MATCH($J2336,[3]SorP!$B$1:$B$6230,0))))</f>
        <v/>
      </c>
      <c r="U2336" s="207"/>
      <c r="V2336" s="208" t="e">
        <f>IF(C2336="",NA(),IF(OR(C2336="Smelter not listed",C2336="Smelter not yet identified"),MATCH($B2336&amp;$D2336,'[3]Smelter Look-up'!$J:$J,0),MATCH($B2336&amp;$C2336,'[3]Smelter Look-up'!$J:$J,0)))</f>
        <v>#N/A</v>
      </c>
      <c r="X2336" s="83">
        <f t="shared" si="109"/>
        <v>0</v>
      </c>
      <c r="AB2336" s="84" t="str">
        <f t="shared" si="110"/>
        <v/>
      </c>
    </row>
    <row r="2337" spans="1:28" s="83" customFormat="1" ht="20.25" customHeight="1">
      <c r="A2337" s="206"/>
      <c r="B2337" s="198" t="s">
        <v>236</v>
      </c>
      <c r="C2337" s="199" t="s">
        <v>236</v>
      </c>
      <c r="D2337" s="200"/>
      <c r="E2337" s="198" t="s">
        <v>236</v>
      </c>
      <c r="F2337" s="198" t="s">
        <v>236</v>
      </c>
      <c r="G2337" s="198" t="s">
        <v>236</v>
      </c>
      <c r="H2337" s="201" t="s">
        <v>236</v>
      </c>
      <c r="I2337" s="202" t="s">
        <v>236</v>
      </c>
      <c r="J2337" s="202" t="s">
        <v>236</v>
      </c>
      <c r="K2337" s="203"/>
      <c r="L2337" s="203"/>
      <c r="M2337" s="203"/>
      <c r="N2337" s="203"/>
      <c r="O2337" s="203"/>
      <c r="P2337" s="204"/>
      <c r="Q2337" s="205"/>
      <c r="R2337" s="198" t="s">
        <v>236</v>
      </c>
      <c r="S2337" s="206" t="str">
        <f t="shared" ca="1" si="108"/>
        <v/>
      </c>
      <c r="T2337" s="206" t="str">
        <f ca="1">IF(B2337="","",IF(ISERROR(MATCH($J2337,[3]SorP!$B$1:$B$6230,0)),"",INDIRECT("'SorP'!$A$"&amp;MATCH($J2337,[3]SorP!$B$1:$B$6230,0))))</f>
        <v/>
      </c>
      <c r="U2337" s="207"/>
      <c r="V2337" s="208" t="e">
        <f>IF(C2337="",NA(),IF(OR(C2337="Smelter not listed",C2337="Smelter not yet identified"),MATCH($B2337&amp;$D2337,'[3]Smelter Look-up'!$J:$J,0),MATCH($B2337&amp;$C2337,'[3]Smelter Look-up'!$J:$J,0)))</f>
        <v>#N/A</v>
      </c>
      <c r="X2337" s="83">
        <f t="shared" si="109"/>
        <v>0</v>
      </c>
      <c r="AB2337" s="84" t="str">
        <f t="shared" si="110"/>
        <v/>
      </c>
    </row>
    <row r="2338" spans="1:28" s="83" customFormat="1" ht="20.25" customHeight="1">
      <c r="A2338" s="206"/>
      <c r="B2338" s="198" t="s">
        <v>236</v>
      </c>
      <c r="C2338" s="199" t="s">
        <v>236</v>
      </c>
      <c r="D2338" s="200"/>
      <c r="E2338" s="198" t="s">
        <v>236</v>
      </c>
      <c r="F2338" s="198" t="s">
        <v>236</v>
      </c>
      <c r="G2338" s="198" t="s">
        <v>236</v>
      </c>
      <c r="H2338" s="201" t="s">
        <v>236</v>
      </c>
      <c r="I2338" s="202" t="s">
        <v>236</v>
      </c>
      <c r="J2338" s="202" t="s">
        <v>236</v>
      </c>
      <c r="K2338" s="203"/>
      <c r="L2338" s="203"/>
      <c r="M2338" s="203"/>
      <c r="N2338" s="203"/>
      <c r="O2338" s="203"/>
      <c r="P2338" s="204"/>
      <c r="Q2338" s="205"/>
      <c r="R2338" s="198" t="s">
        <v>236</v>
      </c>
      <c r="S2338" s="206" t="str">
        <f t="shared" ca="1" si="108"/>
        <v/>
      </c>
      <c r="T2338" s="206" t="str">
        <f ca="1">IF(B2338="","",IF(ISERROR(MATCH($J2338,[3]SorP!$B$1:$B$6230,0)),"",INDIRECT("'SorP'!$A$"&amp;MATCH($J2338,[3]SorP!$B$1:$B$6230,0))))</f>
        <v/>
      </c>
      <c r="U2338" s="207"/>
      <c r="V2338" s="208" t="e">
        <f>IF(C2338="",NA(),IF(OR(C2338="Smelter not listed",C2338="Smelter not yet identified"),MATCH($B2338&amp;$D2338,'[3]Smelter Look-up'!$J:$J,0),MATCH($B2338&amp;$C2338,'[3]Smelter Look-up'!$J:$J,0)))</f>
        <v>#N/A</v>
      </c>
      <c r="X2338" s="83">
        <f t="shared" si="109"/>
        <v>0</v>
      </c>
      <c r="AB2338" s="84" t="str">
        <f t="shared" si="110"/>
        <v/>
      </c>
    </row>
    <row r="2339" spans="1:28" s="83" customFormat="1" ht="20.25" customHeight="1">
      <c r="A2339" s="206"/>
      <c r="B2339" s="198" t="s">
        <v>236</v>
      </c>
      <c r="C2339" s="199" t="s">
        <v>236</v>
      </c>
      <c r="D2339" s="200"/>
      <c r="E2339" s="198" t="s">
        <v>236</v>
      </c>
      <c r="F2339" s="198" t="s">
        <v>236</v>
      </c>
      <c r="G2339" s="198" t="s">
        <v>236</v>
      </c>
      <c r="H2339" s="201" t="s">
        <v>236</v>
      </c>
      <c r="I2339" s="202" t="s">
        <v>236</v>
      </c>
      <c r="J2339" s="202" t="s">
        <v>236</v>
      </c>
      <c r="K2339" s="203"/>
      <c r="L2339" s="203"/>
      <c r="M2339" s="203"/>
      <c r="N2339" s="203"/>
      <c r="O2339" s="203"/>
      <c r="P2339" s="204"/>
      <c r="Q2339" s="205"/>
      <c r="R2339" s="198" t="s">
        <v>236</v>
      </c>
      <c r="S2339" s="206" t="str">
        <f t="shared" ca="1" si="108"/>
        <v/>
      </c>
      <c r="T2339" s="206" t="str">
        <f ca="1">IF(B2339="","",IF(ISERROR(MATCH($J2339,[3]SorP!$B$1:$B$6230,0)),"",INDIRECT("'SorP'!$A$"&amp;MATCH($J2339,[3]SorP!$B$1:$B$6230,0))))</f>
        <v/>
      </c>
      <c r="U2339" s="207"/>
      <c r="V2339" s="208" t="e">
        <f>IF(C2339="",NA(),IF(OR(C2339="Smelter not listed",C2339="Smelter not yet identified"),MATCH($B2339&amp;$D2339,'[3]Smelter Look-up'!$J:$J,0),MATCH($B2339&amp;$C2339,'[3]Smelter Look-up'!$J:$J,0)))</f>
        <v>#N/A</v>
      </c>
      <c r="X2339" s="83">
        <f t="shared" si="109"/>
        <v>0</v>
      </c>
      <c r="AB2339" s="84" t="str">
        <f t="shared" si="110"/>
        <v/>
      </c>
    </row>
    <row r="2340" spans="1:28" s="83" customFormat="1" ht="20.25" customHeight="1">
      <c r="A2340" s="206"/>
      <c r="B2340" s="198" t="s">
        <v>236</v>
      </c>
      <c r="C2340" s="199" t="s">
        <v>236</v>
      </c>
      <c r="D2340" s="200"/>
      <c r="E2340" s="198" t="s">
        <v>236</v>
      </c>
      <c r="F2340" s="198" t="s">
        <v>236</v>
      </c>
      <c r="G2340" s="198" t="s">
        <v>236</v>
      </c>
      <c r="H2340" s="201" t="s">
        <v>236</v>
      </c>
      <c r="I2340" s="202" t="s">
        <v>236</v>
      </c>
      <c r="J2340" s="202" t="s">
        <v>236</v>
      </c>
      <c r="K2340" s="203"/>
      <c r="L2340" s="203"/>
      <c r="M2340" s="203"/>
      <c r="N2340" s="203"/>
      <c r="O2340" s="203"/>
      <c r="P2340" s="204"/>
      <c r="Q2340" s="205"/>
      <c r="R2340" s="198" t="s">
        <v>236</v>
      </c>
      <c r="S2340" s="206" t="str">
        <f t="shared" ca="1" si="108"/>
        <v/>
      </c>
      <c r="T2340" s="206" t="str">
        <f ca="1">IF(B2340="","",IF(ISERROR(MATCH($J2340,[3]SorP!$B$1:$B$6230,0)),"",INDIRECT("'SorP'!$A$"&amp;MATCH($J2340,[3]SorP!$B$1:$B$6230,0))))</f>
        <v/>
      </c>
      <c r="U2340" s="207"/>
      <c r="V2340" s="208" t="e">
        <f>IF(C2340="",NA(),IF(OR(C2340="Smelter not listed",C2340="Smelter not yet identified"),MATCH($B2340&amp;$D2340,'[3]Smelter Look-up'!$J:$J,0),MATCH($B2340&amp;$C2340,'[3]Smelter Look-up'!$J:$J,0)))</f>
        <v>#N/A</v>
      </c>
      <c r="X2340" s="83">
        <f t="shared" si="109"/>
        <v>0</v>
      </c>
      <c r="AB2340" s="84" t="str">
        <f t="shared" si="110"/>
        <v/>
      </c>
    </row>
    <row r="2341" spans="1:28" s="83" customFormat="1" ht="20.25" customHeight="1">
      <c r="A2341" s="206"/>
      <c r="B2341" s="198" t="s">
        <v>236</v>
      </c>
      <c r="C2341" s="199" t="s">
        <v>236</v>
      </c>
      <c r="D2341" s="200"/>
      <c r="E2341" s="198" t="s">
        <v>236</v>
      </c>
      <c r="F2341" s="198" t="s">
        <v>236</v>
      </c>
      <c r="G2341" s="198" t="s">
        <v>236</v>
      </c>
      <c r="H2341" s="201" t="s">
        <v>236</v>
      </c>
      <c r="I2341" s="202" t="s">
        <v>236</v>
      </c>
      <c r="J2341" s="202" t="s">
        <v>236</v>
      </c>
      <c r="K2341" s="203"/>
      <c r="L2341" s="203"/>
      <c r="M2341" s="203"/>
      <c r="N2341" s="203"/>
      <c r="O2341" s="203"/>
      <c r="P2341" s="204"/>
      <c r="Q2341" s="205"/>
      <c r="R2341" s="198" t="s">
        <v>236</v>
      </c>
      <c r="S2341" s="206" t="str">
        <f t="shared" ca="1" si="108"/>
        <v/>
      </c>
      <c r="T2341" s="206" t="str">
        <f ca="1">IF(B2341="","",IF(ISERROR(MATCH($J2341,[3]SorP!$B$1:$B$6230,0)),"",INDIRECT("'SorP'!$A$"&amp;MATCH($J2341,[3]SorP!$B$1:$B$6230,0))))</f>
        <v/>
      </c>
      <c r="U2341" s="207"/>
      <c r="V2341" s="208" t="e">
        <f>IF(C2341="",NA(),IF(OR(C2341="Smelter not listed",C2341="Smelter not yet identified"),MATCH($B2341&amp;$D2341,'[3]Smelter Look-up'!$J:$J,0),MATCH($B2341&amp;$C2341,'[3]Smelter Look-up'!$J:$J,0)))</f>
        <v>#N/A</v>
      </c>
      <c r="X2341" s="83">
        <f t="shared" si="109"/>
        <v>0</v>
      </c>
      <c r="AB2341" s="84" t="str">
        <f t="shared" si="110"/>
        <v/>
      </c>
    </row>
    <row r="2342" spans="1:28" s="83" customFormat="1" ht="20.25" customHeight="1">
      <c r="A2342" s="206"/>
      <c r="B2342" s="198" t="s">
        <v>236</v>
      </c>
      <c r="C2342" s="199" t="s">
        <v>236</v>
      </c>
      <c r="D2342" s="200"/>
      <c r="E2342" s="198" t="s">
        <v>236</v>
      </c>
      <c r="F2342" s="198" t="s">
        <v>236</v>
      </c>
      <c r="G2342" s="198" t="s">
        <v>236</v>
      </c>
      <c r="H2342" s="201" t="s">
        <v>236</v>
      </c>
      <c r="I2342" s="202" t="s">
        <v>236</v>
      </c>
      <c r="J2342" s="202" t="s">
        <v>236</v>
      </c>
      <c r="K2342" s="203"/>
      <c r="L2342" s="203"/>
      <c r="M2342" s="203"/>
      <c r="N2342" s="203"/>
      <c r="O2342" s="203"/>
      <c r="P2342" s="204"/>
      <c r="Q2342" s="205"/>
      <c r="R2342" s="198" t="s">
        <v>236</v>
      </c>
      <c r="S2342" s="206" t="str">
        <f t="shared" ca="1" si="108"/>
        <v/>
      </c>
      <c r="T2342" s="206" t="str">
        <f ca="1">IF(B2342="","",IF(ISERROR(MATCH($J2342,[3]SorP!$B$1:$B$6230,0)),"",INDIRECT("'SorP'!$A$"&amp;MATCH($J2342,[3]SorP!$B$1:$B$6230,0))))</f>
        <v/>
      </c>
      <c r="U2342" s="207"/>
      <c r="V2342" s="208" t="e">
        <f>IF(C2342="",NA(),IF(OR(C2342="Smelter not listed",C2342="Smelter not yet identified"),MATCH($B2342&amp;$D2342,'[3]Smelter Look-up'!$J:$J,0),MATCH($B2342&amp;$C2342,'[3]Smelter Look-up'!$J:$J,0)))</f>
        <v>#N/A</v>
      </c>
      <c r="X2342" s="83">
        <f t="shared" si="109"/>
        <v>0</v>
      </c>
      <c r="AB2342" s="84" t="str">
        <f t="shared" si="110"/>
        <v/>
      </c>
    </row>
    <row r="2343" spans="1:28" s="83" customFormat="1" ht="20.25" customHeight="1">
      <c r="A2343" s="206"/>
      <c r="B2343" s="198" t="s">
        <v>236</v>
      </c>
      <c r="C2343" s="199" t="s">
        <v>236</v>
      </c>
      <c r="D2343" s="200"/>
      <c r="E2343" s="198" t="s">
        <v>236</v>
      </c>
      <c r="F2343" s="198" t="s">
        <v>236</v>
      </c>
      <c r="G2343" s="198" t="s">
        <v>236</v>
      </c>
      <c r="H2343" s="201" t="s">
        <v>236</v>
      </c>
      <c r="I2343" s="202" t="s">
        <v>236</v>
      </c>
      <c r="J2343" s="202" t="s">
        <v>236</v>
      </c>
      <c r="K2343" s="203"/>
      <c r="L2343" s="203"/>
      <c r="M2343" s="203"/>
      <c r="N2343" s="203"/>
      <c r="O2343" s="203"/>
      <c r="P2343" s="204"/>
      <c r="Q2343" s="205"/>
      <c r="R2343" s="198" t="s">
        <v>236</v>
      </c>
      <c r="S2343" s="206" t="str">
        <f t="shared" ca="1" si="108"/>
        <v/>
      </c>
      <c r="T2343" s="206" t="str">
        <f ca="1">IF(B2343="","",IF(ISERROR(MATCH($J2343,[3]SorP!$B$1:$B$6230,0)),"",INDIRECT("'SorP'!$A$"&amp;MATCH($J2343,[3]SorP!$B$1:$B$6230,0))))</f>
        <v/>
      </c>
      <c r="U2343" s="207"/>
      <c r="V2343" s="208" t="e">
        <f>IF(C2343="",NA(),IF(OR(C2343="Smelter not listed",C2343="Smelter not yet identified"),MATCH($B2343&amp;$D2343,'[3]Smelter Look-up'!$J:$J,0),MATCH($B2343&amp;$C2343,'[3]Smelter Look-up'!$J:$J,0)))</f>
        <v>#N/A</v>
      </c>
      <c r="X2343" s="83">
        <f t="shared" si="109"/>
        <v>0</v>
      </c>
      <c r="AB2343" s="84" t="str">
        <f t="shared" si="110"/>
        <v/>
      </c>
    </row>
    <row r="2344" spans="1:28" s="83" customFormat="1" ht="20.25" customHeight="1">
      <c r="A2344" s="206"/>
      <c r="B2344" s="198" t="s">
        <v>236</v>
      </c>
      <c r="C2344" s="199" t="s">
        <v>236</v>
      </c>
      <c r="D2344" s="200"/>
      <c r="E2344" s="198" t="s">
        <v>236</v>
      </c>
      <c r="F2344" s="198" t="s">
        <v>236</v>
      </c>
      <c r="G2344" s="198" t="s">
        <v>236</v>
      </c>
      <c r="H2344" s="201" t="s">
        <v>236</v>
      </c>
      <c r="I2344" s="202" t="s">
        <v>236</v>
      </c>
      <c r="J2344" s="202" t="s">
        <v>236</v>
      </c>
      <c r="K2344" s="203"/>
      <c r="L2344" s="203"/>
      <c r="M2344" s="203"/>
      <c r="N2344" s="203"/>
      <c r="O2344" s="203"/>
      <c r="P2344" s="204"/>
      <c r="Q2344" s="205"/>
      <c r="R2344" s="198" t="s">
        <v>236</v>
      </c>
      <c r="S2344" s="206" t="str">
        <f t="shared" ref="S2344:S2407" ca="1" si="111">IF(B2344="","",IF(ISERROR(MATCH($E2344,CL,0)),"Unknown",INDIRECT("'C'!$A$"&amp;MATCH($E2344,CL,0)+1)))</f>
        <v/>
      </c>
      <c r="T2344" s="206" t="str">
        <f ca="1">IF(B2344="","",IF(ISERROR(MATCH($J2344,[3]SorP!$B$1:$B$6230,0)),"",INDIRECT("'SorP'!$A$"&amp;MATCH($J2344,[3]SorP!$B$1:$B$6230,0))))</f>
        <v/>
      </c>
      <c r="U2344" s="207"/>
      <c r="V2344" s="208" t="e">
        <f>IF(C2344="",NA(),IF(OR(C2344="Smelter not listed",C2344="Smelter not yet identified"),MATCH($B2344&amp;$D2344,'[3]Smelter Look-up'!$J:$J,0),MATCH($B2344&amp;$C2344,'[3]Smelter Look-up'!$J:$J,0)))</f>
        <v>#N/A</v>
      </c>
      <c r="X2344" s="83">
        <f t="shared" si="109"/>
        <v>0</v>
      </c>
      <c r="AB2344" s="84" t="str">
        <f t="shared" si="110"/>
        <v/>
      </c>
    </row>
    <row r="2345" spans="1:28" s="83" customFormat="1" ht="20.25" customHeight="1">
      <c r="A2345" s="206"/>
      <c r="B2345" s="198" t="s">
        <v>236</v>
      </c>
      <c r="C2345" s="199" t="s">
        <v>236</v>
      </c>
      <c r="D2345" s="200"/>
      <c r="E2345" s="198" t="s">
        <v>236</v>
      </c>
      <c r="F2345" s="198" t="s">
        <v>236</v>
      </c>
      <c r="G2345" s="198" t="s">
        <v>236</v>
      </c>
      <c r="H2345" s="201" t="s">
        <v>236</v>
      </c>
      <c r="I2345" s="202" t="s">
        <v>236</v>
      </c>
      <c r="J2345" s="202" t="s">
        <v>236</v>
      </c>
      <c r="K2345" s="203"/>
      <c r="L2345" s="203"/>
      <c r="M2345" s="203"/>
      <c r="N2345" s="203"/>
      <c r="O2345" s="203"/>
      <c r="P2345" s="204"/>
      <c r="Q2345" s="205"/>
      <c r="R2345" s="198" t="s">
        <v>236</v>
      </c>
      <c r="S2345" s="206" t="str">
        <f t="shared" ca="1" si="111"/>
        <v/>
      </c>
      <c r="T2345" s="206" t="str">
        <f ca="1">IF(B2345="","",IF(ISERROR(MATCH($J2345,[3]SorP!$B$1:$B$6230,0)),"",INDIRECT("'SorP'!$A$"&amp;MATCH($J2345,[3]SorP!$B$1:$B$6230,0))))</f>
        <v/>
      </c>
      <c r="U2345" s="207"/>
      <c r="V2345" s="208" t="e">
        <f>IF(C2345="",NA(),IF(OR(C2345="Smelter not listed",C2345="Smelter not yet identified"),MATCH($B2345&amp;$D2345,'[3]Smelter Look-up'!$J:$J,0),MATCH($B2345&amp;$C2345,'[3]Smelter Look-up'!$J:$J,0)))</f>
        <v>#N/A</v>
      </c>
      <c r="X2345" s="83">
        <f t="shared" si="109"/>
        <v>0</v>
      </c>
      <c r="AB2345" s="84" t="str">
        <f t="shared" si="110"/>
        <v/>
      </c>
    </row>
    <row r="2346" spans="1:28" s="83" customFormat="1" ht="20.25" customHeight="1">
      <c r="A2346" s="206"/>
      <c r="B2346" s="198" t="s">
        <v>236</v>
      </c>
      <c r="C2346" s="199" t="s">
        <v>236</v>
      </c>
      <c r="D2346" s="200"/>
      <c r="E2346" s="198" t="s">
        <v>236</v>
      </c>
      <c r="F2346" s="198" t="s">
        <v>236</v>
      </c>
      <c r="G2346" s="198" t="s">
        <v>236</v>
      </c>
      <c r="H2346" s="201" t="s">
        <v>236</v>
      </c>
      <c r="I2346" s="202" t="s">
        <v>236</v>
      </c>
      <c r="J2346" s="202" t="s">
        <v>236</v>
      </c>
      <c r="K2346" s="203"/>
      <c r="L2346" s="203"/>
      <c r="M2346" s="203"/>
      <c r="N2346" s="203"/>
      <c r="O2346" s="203"/>
      <c r="P2346" s="204"/>
      <c r="Q2346" s="205"/>
      <c r="R2346" s="198" t="s">
        <v>236</v>
      </c>
      <c r="S2346" s="206" t="str">
        <f t="shared" ca="1" si="111"/>
        <v/>
      </c>
      <c r="T2346" s="206" t="str">
        <f ca="1">IF(B2346="","",IF(ISERROR(MATCH($J2346,[3]SorP!$B$1:$B$6230,0)),"",INDIRECT("'SorP'!$A$"&amp;MATCH($J2346,[3]SorP!$B$1:$B$6230,0))))</f>
        <v/>
      </c>
      <c r="U2346" s="207"/>
      <c r="V2346" s="208" t="e">
        <f>IF(C2346="",NA(),IF(OR(C2346="Smelter not listed",C2346="Smelter not yet identified"),MATCH($B2346&amp;$D2346,'[3]Smelter Look-up'!$J:$J,0),MATCH($B2346&amp;$C2346,'[3]Smelter Look-up'!$J:$J,0)))</f>
        <v>#N/A</v>
      </c>
      <c r="X2346" s="83">
        <f t="shared" si="109"/>
        <v>0</v>
      </c>
      <c r="AB2346" s="84" t="str">
        <f t="shared" si="110"/>
        <v/>
      </c>
    </row>
    <row r="2347" spans="1:28" s="83" customFormat="1" ht="20.25" customHeight="1">
      <c r="A2347" s="206"/>
      <c r="B2347" s="198" t="s">
        <v>236</v>
      </c>
      <c r="C2347" s="199" t="s">
        <v>236</v>
      </c>
      <c r="D2347" s="200"/>
      <c r="E2347" s="198" t="s">
        <v>236</v>
      </c>
      <c r="F2347" s="198" t="s">
        <v>236</v>
      </c>
      <c r="G2347" s="198" t="s">
        <v>236</v>
      </c>
      <c r="H2347" s="201" t="s">
        <v>236</v>
      </c>
      <c r="I2347" s="202" t="s">
        <v>236</v>
      </c>
      <c r="J2347" s="202" t="s">
        <v>236</v>
      </c>
      <c r="K2347" s="203"/>
      <c r="L2347" s="203"/>
      <c r="M2347" s="203"/>
      <c r="N2347" s="203"/>
      <c r="O2347" s="203"/>
      <c r="P2347" s="204"/>
      <c r="Q2347" s="205"/>
      <c r="R2347" s="198" t="s">
        <v>236</v>
      </c>
      <c r="S2347" s="206" t="str">
        <f t="shared" ca="1" si="111"/>
        <v/>
      </c>
      <c r="T2347" s="206" t="str">
        <f ca="1">IF(B2347="","",IF(ISERROR(MATCH($J2347,[3]SorP!$B$1:$B$6230,0)),"",INDIRECT("'SorP'!$A$"&amp;MATCH($J2347,[3]SorP!$B$1:$B$6230,0))))</f>
        <v/>
      </c>
      <c r="U2347" s="207"/>
      <c r="V2347" s="208" t="e">
        <f>IF(C2347="",NA(),IF(OR(C2347="Smelter not listed",C2347="Smelter not yet identified"),MATCH($B2347&amp;$D2347,'[3]Smelter Look-up'!$J:$J,0),MATCH($B2347&amp;$C2347,'[3]Smelter Look-up'!$J:$J,0)))</f>
        <v>#N/A</v>
      </c>
      <c r="X2347" s="83">
        <f t="shared" si="109"/>
        <v>0</v>
      </c>
      <c r="AB2347" s="84" t="str">
        <f t="shared" si="110"/>
        <v/>
      </c>
    </row>
    <row r="2348" spans="1:28" s="83" customFormat="1" ht="20.25" customHeight="1">
      <c r="A2348" s="206"/>
      <c r="B2348" s="198" t="s">
        <v>236</v>
      </c>
      <c r="C2348" s="199" t="s">
        <v>236</v>
      </c>
      <c r="D2348" s="200"/>
      <c r="E2348" s="198" t="s">
        <v>236</v>
      </c>
      <c r="F2348" s="198" t="s">
        <v>236</v>
      </c>
      <c r="G2348" s="198" t="s">
        <v>236</v>
      </c>
      <c r="H2348" s="201" t="s">
        <v>236</v>
      </c>
      <c r="I2348" s="202" t="s">
        <v>236</v>
      </c>
      <c r="J2348" s="202" t="s">
        <v>236</v>
      </c>
      <c r="K2348" s="203"/>
      <c r="L2348" s="203"/>
      <c r="M2348" s="203"/>
      <c r="N2348" s="203"/>
      <c r="O2348" s="203"/>
      <c r="P2348" s="204"/>
      <c r="Q2348" s="205"/>
      <c r="R2348" s="198" t="s">
        <v>236</v>
      </c>
      <c r="S2348" s="206" t="str">
        <f t="shared" ca="1" si="111"/>
        <v/>
      </c>
      <c r="T2348" s="206" t="str">
        <f ca="1">IF(B2348="","",IF(ISERROR(MATCH($J2348,[3]SorP!$B$1:$B$6230,0)),"",INDIRECT("'SorP'!$A$"&amp;MATCH($J2348,[3]SorP!$B$1:$B$6230,0))))</f>
        <v/>
      </c>
      <c r="U2348" s="207"/>
      <c r="V2348" s="208" t="e">
        <f>IF(C2348="",NA(),IF(OR(C2348="Smelter not listed",C2348="Smelter not yet identified"),MATCH($B2348&amp;$D2348,'[3]Smelter Look-up'!$J:$J,0),MATCH($B2348&amp;$C2348,'[3]Smelter Look-up'!$J:$J,0)))</f>
        <v>#N/A</v>
      </c>
      <c r="X2348" s="83">
        <f t="shared" si="109"/>
        <v>0</v>
      </c>
      <c r="AB2348" s="84" t="str">
        <f t="shared" si="110"/>
        <v/>
      </c>
    </row>
    <row r="2349" spans="1:28" s="83" customFormat="1" ht="20.25" customHeight="1">
      <c r="A2349" s="206"/>
      <c r="B2349" s="198" t="s">
        <v>236</v>
      </c>
      <c r="C2349" s="199" t="s">
        <v>236</v>
      </c>
      <c r="D2349" s="200"/>
      <c r="E2349" s="198" t="s">
        <v>236</v>
      </c>
      <c r="F2349" s="198" t="s">
        <v>236</v>
      </c>
      <c r="G2349" s="198" t="s">
        <v>236</v>
      </c>
      <c r="H2349" s="201" t="s">
        <v>236</v>
      </c>
      <c r="I2349" s="202" t="s">
        <v>236</v>
      </c>
      <c r="J2349" s="202" t="s">
        <v>236</v>
      </c>
      <c r="K2349" s="203"/>
      <c r="L2349" s="203"/>
      <c r="M2349" s="203"/>
      <c r="N2349" s="203"/>
      <c r="O2349" s="203"/>
      <c r="P2349" s="204"/>
      <c r="Q2349" s="205"/>
      <c r="R2349" s="198" t="s">
        <v>236</v>
      </c>
      <c r="S2349" s="206" t="str">
        <f t="shared" ca="1" si="111"/>
        <v/>
      </c>
      <c r="T2349" s="206" t="str">
        <f ca="1">IF(B2349="","",IF(ISERROR(MATCH($J2349,[3]SorP!$B$1:$B$6230,0)),"",INDIRECT("'SorP'!$A$"&amp;MATCH($J2349,[3]SorP!$B$1:$B$6230,0))))</f>
        <v/>
      </c>
      <c r="U2349" s="207"/>
      <c r="V2349" s="208" t="e">
        <f>IF(C2349="",NA(),IF(OR(C2349="Smelter not listed",C2349="Smelter not yet identified"),MATCH($B2349&amp;$D2349,'[3]Smelter Look-up'!$J:$J,0),MATCH($B2349&amp;$C2349,'[3]Smelter Look-up'!$J:$J,0)))</f>
        <v>#N/A</v>
      </c>
      <c r="X2349" s="83">
        <f t="shared" si="109"/>
        <v>0</v>
      </c>
      <c r="AB2349" s="84" t="str">
        <f t="shared" si="110"/>
        <v/>
      </c>
    </row>
    <row r="2350" spans="1:28" s="83" customFormat="1" ht="20.25" customHeight="1">
      <c r="A2350" s="206"/>
      <c r="B2350" s="198" t="s">
        <v>236</v>
      </c>
      <c r="C2350" s="199" t="s">
        <v>236</v>
      </c>
      <c r="D2350" s="200"/>
      <c r="E2350" s="198" t="s">
        <v>236</v>
      </c>
      <c r="F2350" s="198" t="s">
        <v>236</v>
      </c>
      <c r="G2350" s="198" t="s">
        <v>236</v>
      </c>
      <c r="H2350" s="201" t="s">
        <v>236</v>
      </c>
      <c r="I2350" s="202" t="s">
        <v>236</v>
      </c>
      <c r="J2350" s="202" t="s">
        <v>236</v>
      </c>
      <c r="K2350" s="203"/>
      <c r="L2350" s="203"/>
      <c r="M2350" s="203"/>
      <c r="N2350" s="203"/>
      <c r="O2350" s="203"/>
      <c r="P2350" s="204"/>
      <c r="Q2350" s="205"/>
      <c r="R2350" s="198" t="s">
        <v>236</v>
      </c>
      <c r="S2350" s="206" t="str">
        <f t="shared" ca="1" si="111"/>
        <v/>
      </c>
      <c r="T2350" s="206" t="str">
        <f ca="1">IF(B2350="","",IF(ISERROR(MATCH($J2350,[3]SorP!$B$1:$B$6230,0)),"",INDIRECT("'SorP'!$A$"&amp;MATCH($J2350,[3]SorP!$B$1:$B$6230,0))))</f>
        <v/>
      </c>
      <c r="U2350" s="207"/>
      <c r="V2350" s="208" t="e">
        <f>IF(C2350="",NA(),IF(OR(C2350="Smelter not listed",C2350="Smelter not yet identified"),MATCH($B2350&amp;$D2350,'[3]Smelter Look-up'!$J:$J,0),MATCH($B2350&amp;$C2350,'[3]Smelter Look-up'!$J:$J,0)))</f>
        <v>#N/A</v>
      </c>
      <c r="X2350" s="83">
        <f t="shared" si="109"/>
        <v>0</v>
      </c>
      <c r="AB2350" s="84" t="str">
        <f t="shared" si="110"/>
        <v/>
      </c>
    </row>
    <row r="2351" spans="1:28" s="83" customFormat="1" ht="20.25" customHeight="1">
      <c r="A2351" s="206"/>
      <c r="B2351" s="198" t="s">
        <v>236</v>
      </c>
      <c r="C2351" s="199" t="s">
        <v>236</v>
      </c>
      <c r="D2351" s="200"/>
      <c r="E2351" s="198" t="s">
        <v>236</v>
      </c>
      <c r="F2351" s="198" t="s">
        <v>236</v>
      </c>
      <c r="G2351" s="198" t="s">
        <v>236</v>
      </c>
      <c r="H2351" s="201" t="s">
        <v>236</v>
      </c>
      <c r="I2351" s="202" t="s">
        <v>236</v>
      </c>
      <c r="J2351" s="202" t="s">
        <v>236</v>
      </c>
      <c r="K2351" s="203"/>
      <c r="L2351" s="203"/>
      <c r="M2351" s="203"/>
      <c r="N2351" s="203"/>
      <c r="O2351" s="203"/>
      <c r="P2351" s="204"/>
      <c r="Q2351" s="205"/>
      <c r="R2351" s="198" t="s">
        <v>236</v>
      </c>
      <c r="S2351" s="206" t="str">
        <f t="shared" ca="1" si="111"/>
        <v/>
      </c>
      <c r="T2351" s="206" t="str">
        <f ca="1">IF(B2351="","",IF(ISERROR(MATCH($J2351,[3]SorP!$B$1:$B$6230,0)),"",INDIRECT("'SorP'!$A$"&amp;MATCH($J2351,[3]SorP!$B$1:$B$6230,0))))</f>
        <v/>
      </c>
      <c r="U2351" s="207"/>
      <c r="V2351" s="208" t="e">
        <f>IF(C2351="",NA(),IF(OR(C2351="Smelter not listed",C2351="Smelter not yet identified"),MATCH($B2351&amp;$D2351,'[3]Smelter Look-up'!$J:$J,0),MATCH($B2351&amp;$C2351,'[3]Smelter Look-up'!$J:$J,0)))</f>
        <v>#N/A</v>
      </c>
      <c r="X2351" s="83">
        <f t="shared" si="109"/>
        <v>0</v>
      </c>
      <c r="AB2351" s="84" t="str">
        <f t="shared" si="110"/>
        <v/>
      </c>
    </row>
    <row r="2352" spans="1:28" s="83" customFormat="1" ht="20.25" customHeight="1">
      <c r="A2352" s="206"/>
      <c r="B2352" s="198" t="s">
        <v>236</v>
      </c>
      <c r="C2352" s="199" t="s">
        <v>236</v>
      </c>
      <c r="D2352" s="200"/>
      <c r="E2352" s="198" t="s">
        <v>236</v>
      </c>
      <c r="F2352" s="198" t="s">
        <v>236</v>
      </c>
      <c r="G2352" s="198" t="s">
        <v>236</v>
      </c>
      <c r="H2352" s="201" t="s">
        <v>236</v>
      </c>
      <c r="I2352" s="202" t="s">
        <v>236</v>
      </c>
      <c r="J2352" s="202" t="s">
        <v>236</v>
      </c>
      <c r="K2352" s="203"/>
      <c r="L2352" s="203"/>
      <c r="M2352" s="203"/>
      <c r="N2352" s="203"/>
      <c r="O2352" s="203"/>
      <c r="P2352" s="204"/>
      <c r="Q2352" s="205"/>
      <c r="R2352" s="198" t="s">
        <v>236</v>
      </c>
      <c r="S2352" s="206" t="str">
        <f t="shared" ca="1" si="111"/>
        <v/>
      </c>
      <c r="T2352" s="206" t="str">
        <f ca="1">IF(B2352="","",IF(ISERROR(MATCH($J2352,[3]SorP!$B$1:$B$6230,0)),"",INDIRECT("'SorP'!$A$"&amp;MATCH($J2352,[3]SorP!$B$1:$B$6230,0))))</f>
        <v/>
      </c>
      <c r="U2352" s="207"/>
      <c r="V2352" s="208" t="e">
        <f>IF(C2352="",NA(),IF(OR(C2352="Smelter not listed",C2352="Smelter not yet identified"),MATCH($B2352&amp;$D2352,'[3]Smelter Look-up'!$J:$J,0),MATCH($B2352&amp;$C2352,'[3]Smelter Look-up'!$J:$J,0)))</f>
        <v>#N/A</v>
      </c>
      <c r="X2352" s="83">
        <f t="shared" si="109"/>
        <v>0</v>
      </c>
      <c r="AB2352" s="84" t="str">
        <f t="shared" si="110"/>
        <v/>
      </c>
    </row>
    <row r="2353" spans="1:28" s="83" customFormat="1" ht="20.25" customHeight="1">
      <c r="A2353" s="206"/>
      <c r="B2353" s="198" t="s">
        <v>236</v>
      </c>
      <c r="C2353" s="199" t="s">
        <v>236</v>
      </c>
      <c r="D2353" s="200"/>
      <c r="E2353" s="198" t="s">
        <v>236</v>
      </c>
      <c r="F2353" s="198" t="s">
        <v>236</v>
      </c>
      <c r="G2353" s="198" t="s">
        <v>236</v>
      </c>
      <c r="H2353" s="201" t="s">
        <v>236</v>
      </c>
      <c r="I2353" s="202" t="s">
        <v>236</v>
      </c>
      <c r="J2353" s="202" t="s">
        <v>236</v>
      </c>
      <c r="K2353" s="203"/>
      <c r="L2353" s="203"/>
      <c r="M2353" s="203"/>
      <c r="N2353" s="203"/>
      <c r="O2353" s="203"/>
      <c r="P2353" s="204"/>
      <c r="Q2353" s="205"/>
      <c r="R2353" s="198" t="s">
        <v>236</v>
      </c>
      <c r="S2353" s="206" t="str">
        <f t="shared" ca="1" si="111"/>
        <v/>
      </c>
      <c r="T2353" s="206" t="str">
        <f ca="1">IF(B2353="","",IF(ISERROR(MATCH($J2353,[3]SorP!$B$1:$B$6230,0)),"",INDIRECT("'SorP'!$A$"&amp;MATCH($J2353,[3]SorP!$B$1:$B$6230,0))))</f>
        <v/>
      </c>
      <c r="U2353" s="207"/>
      <c r="V2353" s="208" t="e">
        <f>IF(C2353="",NA(),IF(OR(C2353="Smelter not listed",C2353="Smelter not yet identified"),MATCH($B2353&amp;$D2353,'[3]Smelter Look-up'!$J:$J,0),MATCH($B2353&amp;$C2353,'[3]Smelter Look-up'!$J:$J,0)))</f>
        <v>#N/A</v>
      </c>
      <c r="X2353" s="83">
        <f t="shared" si="109"/>
        <v>0</v>
      </c>
      <c r="AB2353" s="84" t="str">
        <f t="shared" si="110"/>
        <v/>
      </c>
    </row>
    <row r="2354" spans="1:28" s="83" customFormat="1" ht="20.25" customHeight="1">
      <c r="A2354" s="206"/>
      <c r="B2354" s="198" t="s">
        <v>236</v>
      </c>
      <c r="C2354" s="199" t="s">
        <v>236</v>
      </c>
      <c r="D2354" s="200"/>
      <c r="E2354" s="198" t="s">
        <v>236</v>
      </c>
      <c r="F2354" s="198" t="s">
        <v>236</v>
      </c>
      <c r="G2354" s="198" t="s">
        <v>236</v>
      </c>
      <c r="H2354" s="201" t="s">
        <v>236</v>
      </c>
      <c r="I2354" s="202" t="s">
        <v>236</v>
      </c>
      <c r="J2354" s="202" t="s">
        <v>236</v>
      </c>
      <c r="K2354" s="203"/>
      <c r="L2354" s="203"/>
      <c r="M2354" s="203"/>
      <c r="N2354" s="203"/>
      <c r="O2354" s="203"/>
      <c r="P2354" s="204"/>
      <c r="Q2354" s="205"/>
      <c r="R2354" s="198" t="s">
        <v>236</v>
      </c>
      <c r="S2354" s="206" t="str">
        <f t="shared" ca="1" si="111"/>
        <v/>
      </c>
      <c r="T2354" s="206" t="str">
        <f ca="1">IF(B2354="","",IF(ISERROR(MATCH($J2354,[3]SorP!$B$1:$B$6230,0)),"",INDIRECT("'SorP'!$A$"&amp;MATCH($J2354,[3]SorP!$B$1:$B$6230,0))))</f>
        <v/>
      </c>
      <c r="U2354" s="207"/>
      <c r="V2354" s="208" t="e">
        <f>IF(C2354="",NA(),IF(OR(C2354="Smelter not listed",C2354="Smelter not yet identified"),MATCH($B2354&amp;$D2354,'[3]Smelter Look-up'!$J:$J,0),MATCH($B2354&amp;$C2354,'[3]Smelter Look-up'!$J:$J,0)))</f>
        <v>#N/A</v>
      </c>
      <c r="X2354" s="83">
        <f t="shared" si="109"/>
        <v>0</v>
      </c>
      <c r="AB2354" s="84" t="str">
        <f t="shared" si="110"/>
        <v/>
      </c>
    </row>
    <row r="2355" spans="1:28" s="83" customFormat="1" ht="20.25" customHeight="1">
      <c r="A2355" s="206"/>
      <c r="B2355" s="198" t="s">
        <v>236</v>
      </c>
      <c r="C2355" s="199" t="s">
        <v>236</v>
      </c>
      <c r="D2355" s="200"/>
      <c r="E2355" s="198" t="s">
        <v>236</v>
      </c>
      <c r="F2355" s="198" t="s">
        <v>236</v>
      </c>
      <c r="G2355" s="198" t="s">
        <v>236</v>
      </c>
      <c r="H2355" s="201" t="s">
        <v>236</v>
      </c>
      <c r="I2355" s="202" t="s">
        <v>236</v>
      </c>
      <c r="J2355" s="202" t="s">
        <v>236</v>
      </c>
      <c r="K2355" s="203"/>
      <c r="L2355" s="203"/>
      <c r="M2355" s="203"/>
      <c r="N2355" s="203"/>
      <c r="O2355" s="203"/>
      <c r="P2355" s="204"/>
      <c r="Q2355" s="205"/>
      <c r="R2355" s="198" t="s">
        <v>236</v>
      </c>
      <c r="S2355" s="206" t="str">
        <f t="shared" ca="1" si="111"/>
        <v/>
      </c>
      <c r="T2355" s="206" t="str">
        <f ca="1">IF(B2355="","",IF(ISERROR(MATCH($J2355,[3]SorP!$B$1:$B$6230,0)),"",INDIRECT("'SorP'!$A$"&amp;MATCH($J2355,[3]SorP!$B$1:$B$6230,0))))</f>
        <v/>
      </c>
      <c r="U2355" s="207"/>
      <c r="V2355" s="208" t="e">
        <f>IF(C2355="",NA(),IF(OR(C2355="Smelter not listed",C2355="Smelter not yet identified"),MATCH($B2355&amp;$D2355,'[3]Smelter Look-up'!$J:$J,0),MATCH($B2355&amp;$C2355,'[3]Smelter Look-up'!$J:$J,0)))</f>
        <v>#N/A</v>
      </c>
      <c r="X2355" s="83">
        <f t="shared" si="109"/>
        <v>0</v>
      </c>
      <c r="AB2355" s="84" t="str">
        <f t="shared" si="110"/>
        <v/>
      </c>
    </row>
    <row r="2356" spans="1:28" s="83" customFormat="1" ht="20.25" customHeight="1">
      <c r="A2356" s="206"/>
      <c r="B2356" s="198" t="s">
        <v>236</v>
      </c>
      <c r="C2356" s="199" t="s">
        <v>236</v>
      </c>
      <c r="D2356" s="200"/>
      <c r="E2356" s="198" t="s">
        <v>236</v>
      </c>
      <c r="F2356" s="198" t="s">
        <v>236</v>
      </c>
      <c r="G2356" s="198" t="s">
        <v>236</v>
      </c>
      <c r="H2356" s="201" t="s">
        <v>236</v>
      </c>
      <c r="I2356" s="202" t="s">
        <v>236</v>
      </c>
      <c r="J2356" s="202" t="s">
        <v>236</v>
      </c>
      <c r="K2356" s="203"/>
      <c r="L2356" s="203"/>
      <c r="M2356" s="203"/>
      <c r="N2356" s="203"/>
      <c r="O2356" s="203"/>
      <c r="P2356" s="204"/>
      <c r="Q2356" s="205"/>
      <c r="R2356" s="198" t="s">
        <v>236</v>
      </c>
      <c r="S2356" s="206" t="str">
        <f t="shared" ca="1" si="111"/>
        <v/>
      </c>
      <c r="T2356" s="206" t="str">
        <f ca="1">IF(B2356="","",IF(ISERROR(MATCH($J2356,[3]SorP!$B$1:$B$6230,0)),"",INDIRECT("'SorP'!$A$"&amp;MATCH($J2356,[3]SorP!$B$1:$B$6230,0))))</f>
        <v/>
      </c>
      <c r="U2356" s="207"/>
      <c r="V2356" s="208" t="e">
        <f>IF(C2356="",NA(),IF(OR(C2356="Smelter not listed",C2356="Smelter not yet identified"),MATCH($B2356&amp;$D2356,'[3]Smelter Look-up'!$J:$J,0),MATCH($B2356&amp;$C2356,'[3]Smelter Look-up'!$J:$J,0)))</f>
        <v>#N/A</v>
      </c>
      <c r="X2356" s="83">
        <f t="shared" si="109"/>
        <v>0</v>
      </c>
      <c r="AB2356" s="84" t="str">
        <f t="shared" si="110"/>
        <v/>
      </c>
    </row>
    <row r="2357" spans="1:28" s="83" customFormat="1" ht="20.25" customHeight="1">
      <c r="A2357" s="206"/>
      <c r="B2357" s="198" t="s">
        <v>236</v>
      </c>
      <c r="C2357" s="199" t="s">
        <v>236</v>
      </c>
      <c r="D2357" s="200"/>
      <c r="E2357" s="198" t="s">
        <v>236</v>
      </c>
      <c r="F2357" s="198" t="s">
        <v>236</v>
      </c>
      <c r="G2357" s="198" t="s">
        <v>236</v>
      </c>
      <c r="H2357" s="201" t="s">
        <v>236</v>
      </c>
      <c r="I2357" s="202" t="s">
        <v>236</v>
      </c>
      <c r="J2357" s="202" t="s">
        <v>236</v>
      </c>
      <c r="K2357" s="203"/>
      <c r="L2357" s="203"/>
      <c r="M2357" s="203"/>
      <c r="N2357" s="203"/>
      <c r="O2357" s="203"/>
      <c r="P2357" s="204"/>
      <c r="Q2357" s="205"/>
      <c r="R2357" s="198" t="s">
        <v>236</v>
      </c>
      <c r="S2357" s="206" t="str">
        <f t="shared" ca="1" si="111"/>
        <v/>
      </c>
      <c r="T2357" s="206" t="str">
        <f ca="1">IF(B2357="","",IF(ISERROR(MATCH($J2357,[3]SorP!$B$1:$B$6230,0)),"",INDIRECT("'SorP'!$A$"&amp;MATCH($J2357,[3]SorP!$B$1:$B$6230,0))))</f>
        <v/>
      </c>
      <c r="U2357" s="207"/>
      <c r="V2357" s="208" t="e">
        <f>IF(C2357="",NA(),IF(OR(C2357="Smelter not listed",C2357="Smelter not yet identified"),MATCH($B2357&amp;$D2357,'[3]Smelter Look-up'!$J:$J,0),MATCH($B2357&amp;$C2357,'[3]Smelter Look-up'!$J:$J,0)))</f>
        <v>#N/A</v>
      </c>
      <c r="X2357" s="83">
        <f t="shared" si="109"/>
        <v>0</v>
      </c>
      <c r="AB2357" s="84" t="str">
        <f t="shared" si="110"/>
        <v/>
      </c>
    </row>
    <row r="2358" spans="1:28" s="83" customFormat="1" ht="20.25" customHeight="1">
      <c r="A2358" s="206"/>
      <c r="B2358" s="198" t="s">
        <v>236</v>
      </c>
      <c r="C2358" s="199" t="s">
        <v>236</v>
      </c>
      <c r="D2358" s="200"/>
      <c r="E2358" s="198" t="s">
        <v>236</v>
      </c>
      <c r="F2358" s="198" t="s">
        <v>236</v>
      </c>
      <c r="G2358" s="198" t="s">
        <v>236</v>
      </c>
      <c r="H2358" s="201" t="s">
        <v>236</v>
      </c>
      <c r="I2358" s="202" t="s">
        <v>236</v>
      </c>
      <c r="J2358" s="202" t="s">
        <v>236</v>
      </c>
      <c r="K2358" s="203"/>
      <c r="L2358" s="203"/>
      <c r="M2358" s="203"/>
      <c r="N2358" s="203"/>
      <c r="O2358" s="203"/>
      <c r="P2358" s="204"/>
      <c r="Q2358" s="205"/>
      <c r="R2358" s="198" t="s">
        <v>236</v>
      </c>
      <c r="S2358" s="206" t="str">
        <f t="shared" ca="1" si="111"/>
        <v/>
      </c>
      <c r="T2358" s="206" t="str">
        <f ca="1">IF(B2358="","",IF(ISERROR(MATCH($J2358,[3]SorP!$B$1:$B$6230,0)),"",INDIRECT("'SorP'!$A$"&amp;MATCH($J2358,[3]SorP!$B$1:$B$6230,0))))</f>
        <v/>
      </c>
      <c r="U2358" s="207"/>
      <c r="V2358" s="208" t="e">
        <f>IF(C2358="",NA(),IF(OR(C2358="Smelter not listed",C2358="Smelter not yet identified"),MATCH($B2358&amp;$D2358,'[3]Smelter Look-up'!$J:$J,0),MATCH($B2358&amp;$C2358,'[3]Smelter Look-up'!$J:$J,0)))</f>
        <v>#N/A</v>
      </c>
      <c r="X2358" s="83">
        <f t="shared" si="109"/>
        <v>0</v>
      </c>
      <c r="AB2358" s="84" t="str">
        <f t="shared" si="110"/>
        <v/>
      </c>
    </row>
    <row r="2359" spans="1:28" s="83" customFormat="1" ht="20.25" customHeight="1">
      <c r="A2359" s="206"/>
      <c r="B2359" s="198" t="s">
        <v>236</v>
      </c>
      <c r="C2359" s="199" t="s">
        <v>236</v>
      </c>
      <c r="D2359" s="200"/>
      <c r="E2359" s="198" t="s">
        <v>236</v>
      </c>
      <c r="F2359" s="198" t="s">
        <v>236</v>
      </c>
      <c r="G2359" s="198" t="s">
        <v>236</v>
      </c>
      <c r="H2359" s="201" t="s">
        <v>236</v>
      </c>
      <c r="I2359" s="202" t="s">
        <v>236</v>
      </c>
      <c r="J2359" s="202" t="s">
        <v>236</v>
      </c>
      <c r="K2359" s="203"/>
      <c r="L2359" s="203"/>
      <c r="M2359" s="203"/>
      <c r="N2359" s="203"/>
      <c r="O2359" s="203"/>
      <c r="P2359" s="204"/>
      <c r="Q2359" s="205"/>
      <c r="R2359" s="198" t="s">
        <v>236</v>
      </c>
      <c r="S2359" s="206" t="str">
        <f t="shared" ca="1" si="111"/>
        <v/>
      </c>
      <c r="T2359" s="206" t="str">
        <f ca="1">IF(B2359="","",IF(ISERROR(MATCH($J2359,[3]SorP!$B$1:$B$6230,0)),"",INDIRECT("'SorP'!$A$"&amp;MATCH($J2359,[3]SorP!$B$1:$B$6230,0))))</f>
        <v/>
      </c>
      <c r="U2359" s="207"/>
      <c r="V2359" s="208" t="e">
        <f>IF(C2359="",NA(),IF(OR(C2359="Smelter not listed",C2359="Smelter not yet identified"),MATCH($B2359&amp;$D2359,'[3]Smelter Look-up'!$J:$J,0),MATCH($B2359&amp;$C2359,'[3]Smelter Look-up'!$J:$J,0)))</f>
        <v>#N/A</v>
      </c>
      <c r="X2359" s="83">
        <f t="shared" si="109"/>
        <v>0</v>
      </c>
      <c r="AB2359" s="84" t="str">
        <f t="shared" si="110"/>
        <v/>
      </c>
    </row>
    <row r="2360" spans="1:28" s="83" customFormat="1" ht="20.25" customHeight="1">
      <c r="A2360" s="206"/>
      <c r="B2360" s="198" t="s">
        <v>236</v>
      </c>
      <c r="C2360" s="199" t="s">
        <v>236</v>
      </c>
      <c r="D2360" s="200"/>
      <c r="E2360" s="198" t="s">
        <v>236</v>
      </c>
      <c r="F2360" s="198" t="s">
        <v>236</v>
      </c>
      <c r="G2360" s="198" t="s">
        <v>236</v>
      </c>
      <c r="H2360" s="201" t="s">
        <v>236</v>
      </c>
      <c r="I2360" s="202" t="s">
        <v>236</v>
      </c>
      <c r="J2360" s="202" t="s">
        <v>236</v>
      </c>
      <c r="K2360" s="203"/>
      <c r="L2360" s="203"/>
      <c r="M2360" s="203"/>
      <c r="N2360" s="203"/>
      <c r="O2360" s="203"/>
      <c r="P2360" s="204"/>
      <c r="Q2360" s="205"/>
      <c r="R2360" s="198" t="s">
        <v>236</v>
      </c>
      <c r="S2360" s="206" t="str">
        <f t="shared" ca="1" si="111"/>
        <v/>
      </c>
      <c r="T2360" s="206" t="str">
        <f ca="1">IF(B2360="","",IF(ISERROR(MATCH($J2360,[3]SorP!$B$1:$B$6230,0)),"",INDIRECT("'SorP'!$A$"&amp;MATCH($J2360,[3]SorP!$B$1:$B$6230,0))))</f>
        <v/>
      </c>
      <c r="U2360" s="207"/>
      <c r="V2360" s="208" t="e">
        <f>IF(C2360="",NA(),IF(OR(C2360="Smelter not listed",C2360="Smelter not yet identified"),MATCH($B2360&amp;$D2360,'[3]Smelter Look-up'!$J:$J,0),MATCH($B2360&amp;$C2360,'[3]Smelter Look-up'!$J:$J,0)))</f>
        <v>#N/A</v>
      </c>
      <c r="X2360" s="83">
        <f t="shared" si="109"/>
        <v>0</v>
      </c>
      <c r="AB2360" s="84" t="str">
        <f t="shared" si="110"/>
        <v/>
      </c>
    </row>
    <row r="2361" spans="1:28" s="83" customFormat="1" ht="20.25" customHeight="1">
      <c r="A2361" s="206"/>
      <c r="B2361" s="198" t="s">
        <v>236</v>
      </c>
      <c r="C2361" s="199" t="s">
        <v>236</v>
      </c>
      <c r="D2361" s="200"/>
      <c r="E2361" s="198" t="s">
        <v>236</v>
      </c>
      <c r="F2361" s="198" t="s">
        <v>236</v>
      </c>
      <c r="G2361" s="198" t="s">
        <v>236</v>
      </c>
      <c r="H2361" s="201" t="s">
        <v>236</v>
      </c>
      <c r="I2361" s="202" t="s">
        <v>236</v>
      </c>
      <c r="J2361" s="202" t="s">
        <v>236</v>
      </c>
      <c r="K2361" s="203"/>
      <c r="L2361" s="203"/>
      <c r="M2361" s="203"/>
      <c r="N2361" s="203"/>
      <c r="O2361" s="203"/>
      <c r="P2361" s="204"/>
      <c r="Q2361" s="205"/>
      <c r="R2361" s="198" t="s">
        <v>236</v>
      </c>
      <c r="S2361" s="206" t="str">
        <f t="shared" ca="1" si="111"/>
        <v/>
      </c>
      <c r="T2361" s="206" t="str">
        <f ca="1">IF(B2361="","",IF(ISERROR(MATCH($J2361,[3]SorP!$B$1:$B$6230,0)),"",INDIRECT("'SorP'!$A$"&amp;MATCH($J2361,[3]SorP!$B$1:$B$6230,0))))</f>
        <v/>
      </c>
      <c r="U2361" s="207"/>
      <c r="V2361" s="208" t="e">
        <f>IF(C2361="",NA(),IF(OR(C2361="Smelter not listed",C2361="Smelter not yet identified"),MATCH($B2361&amp;$D2361,'[3]Smelter Look-up'!$J:$J,0),MATCH($B2361&amp;$C2361,'[3]Smelter Look-up'!$J:$J,0)))</f>
        <v>#N/A</v>
      </c>
      <c r="X2361" s="83">
        <f t="shared" si="109"/>
        <v>0</v>
      </c>
      <c r="AB2361" s="84" t="str">
        <f t="shared" si="110"/>
        <v/>
      </c>
    </row>
    <row r="2362" spans="1:28" s="83" customFormat="1" ht="20.25" customHeight="1">
      <c r="A2362" s="206"/>
      <c r="B2362" s="198" t="s">
        <v>236</v>
      </c>
      <c r="C2362" s="199" t="s">
        <v>236</v>
      </c>
      <c r="D2362" s="200"/>
      <c r="E2362" s="198" t="s">
        <v>236</v>
      </c>
      <c r="F2362" s="198" t="s">
        <v>236</v>
      </c>
      <c r="G2362" s="198" t="s">
        <v>236</v>
      </c>
      <c r="H2362" s="201" t="s">
        <v>236</v>
      </c>
      <c r="I2362" s="202" t="s">
        <v>236</v>
      </c>
      <c r="J2362" s="202" t="s">
        <v>236</v>
      </c>
      <c r="K2362" s="203"/>
      <c r="L2362" s="203"/>
      <c r="M2362" s="203"/>
      <c r="N2362" s="203"/>
      <c r="O2362" s="203"/>
      <c r="P2362" s="204"/>
      <c r="Q2362" s="205"/>
      <c r="R2362" s="198" t="s">
        <v>236</v>
      </c>
      <c r="S2362" s="206" t="str">
        <f t="shared" ca="1" si="111"/>
        <v/>
      </c>
      <c r="T2362" s="206" t="str">
        <f ca="1">IF(B2362="","",IF(ISERROR(MATCH($J2362,[3]SorP!$B$1:$B$6230,0)),"",INDIRECT("'SorP'!$A$"&amp;MATCH($J2362,[3]SorP!$B$1:$B$6230,0))))</f>
        <v/>
      </c>
      <c r="U2362" s="207"/>
      <c r="V2362" s="208" t="e">
        <f>IF(C2362="",NA(),IF(OR(C2362="Smelter not listed",C2362="Smelter not yet identified"),MATCH($B2362&amp;$D2362,'[3]Smelter Look-up'!$J:$J,0),MATCH($B2362&amp;$C2362,'[3]Smelter Look-up'!$J:$J,0)))</f>
        <v>#N/A</v>
      </c>
      <c r="X2362" s="83">
        <f t="shared" si="109"/>
        <v>0</v>
      </c>
      <c r="AB2362" s="84" t="str">
        <f t="shared" si="110"/>
        <v/>
      </c>
    </row>
    <row r="2363" spans="1:28" s="83" customFormat="1" ht="20.25" customHeight="1">
      <c r="A2363" s="206"/>
      <c r="B2363" s="198" t="s">
        <v>236</v>
      </c>
      <c r="C2363" s="199" t="s">
        <v>236</v>
      </c>
      <c r="D2363" s="200"/>
      <c r="E2363" s="198" t="s">
        <v>236</v>
      </c>
      <c r="F2363" s="198" t="s">
        <v>236</v>
      </c>
      <c r="G2363" s="198" t="s">
        <v>236</v>
      </c>
      <c r="H2363" s="201" t="s">
        <v>236</v>
      </c>
      <c r="I2363" s="202" t="s">
        <v>236</v>
      </c>
      <c r="J2363" s="202" t="s">
        <v>236</v>
      </c>
      <c r="K2363" s="203"/>
      <c r="L2363" s="203"/>
      <c r="M2363" s="203"/>
      <c r="N2363" s="203"/>
      <c r="O2363" s="203"/>
      <c r="P2363" s="204"/>
      <c r="Q2363" s="205"/>
      <c r="R2363" s="198" t="s">
        <v>236</v>
      </c>
      <c r="S2363" s="206" t="str">
        <f t="shared" ca="1" si="111"/>
        <v/>
      </c>
      <c r="T2363" s="206" t="str">
        <f ca="1">IF(B2363="","",IF(ISERROR(MATCH($J2363,[3]SorP!$B$1:$B$6230,0)),"",INDIRECT("'SorP'!$A$"&amp;MATCH($J2363,[3]SorP!$B$1:$B$6230,0))))</f>
        <v/>
      </c>
      <c r="U2363" s="207"/>
      <c r="V2363" s="208" t="e">
        <f>IF(C2363="",NA(),IF(OR(C2363="Smelter not listed",C2363="Smelter not yet identified"),MATCH($B2363&amp;$D2363,'[3]Smelter Look-up'!$J:$J,0),MATCH($B2363&amp;$C2363,'[3]Smelter Look-up'!$J:$J,0)))</f>
        <v>#N/A</v>
      </c>
      <c r="X2363" s="83">
        <f t="shared" si="109"/>
        <v>0</v>
      </c>
      <c r="AB2363" s="84" t="str">
        <f t="shared" si="110"/>
        <v/>
      </c>
    </row>
    <row r="2364" spans="1:28" s="83" customFormat="1" ht="20.25" customHeight="1">
      <c r="A2364" s="206"/>
      <c r="B2364" s="198" t="s">
        <v>236</v>
      </c>
      <c r="C2364" s="199" t="s">
        <v>236</v>
      </c>
      <c r="D2364" s="200"/>
      <c r="E2364" s="198" t="s">
        <v>236</v>
      </c>
      <c r="F2364" s="198" t="s">
        <v>236</v>
      </c>
      <c r="G2364" s="198" t="s">
        <v>236</v>
      </c>
      <c r="H2364" s="201" t="s">
        <v>236</v>
      </c>
      <c r="I2364" s="202" t="s">
        <v>236</v>
      </c>
      <c r="J2364" s="202" t="s">
        <v>236</v>
      </c>
      <c r="K2364" s="203"/>
      <c r="L2364" s="203"/>
      <c r="M2364" s="203"/>
      <c r="N2364" s="203"/>
      <c r="O2364" s="203"/>
      <c r="P2364" s="204"/>
      <c r="Q2364" s="205"/>
      <c r="R2364" s="198" t="s">
        <v>236</v>
      </c>
      <c r="S2364" s="206" t="str">
        <f t="shared" ca="1" si="111"/>
        <v/>
      </c>
      <c r="T2364" s="206" t="str">
        <f ca="1">IF(B2364="","",IF(ISERROR(MATCH($J2364,[3]SorP!$B$1:$B$6230,0)),"",INDIRECT("'SorP'!$A$"&amp;MATCH($J2364,[3]SorP!$B$1:$B$6230,0))))</f>
        <v/>
      </c>
      <c r="U2364" s="207"/>
      <c r="V2364" s="208" t="e">
        <f>IF(C2364="",NA(),IF(OR(C2364="Smelter not listed",C2364="Smelter not yet identified"),MATCH($B2364&amp;$D2364,'[3]Smelter Look-up'!$J:$J,0),MATCH($B2364&amp;$C2364,'[3]Smelter Look-up'!$J:$J,0)))</f>
        <v>#N/A</v>
      </c>
      <c r="X2364" s="83">
        <f t="shared" si="109"/>
        <v>0</v>
      </c>
      <c r="AB2364" s="84" t="str">
        <f t="shared" si="110"/>
        <v/>
      </c>
    </row>
    <row r="2365" spans="1:28" s="83" customFormat="1" ht="20.25" customHeight="1">
      <c r="A2365" s="206"/>
      <c r="B2365" s="198" t="s">
        <v>236</v>
      </c>
      <c r="C2365" s="199" t="s">
        <v>236</v>
      </c>
      <c r="D2365" s="200"/>
      <c r="E2365" s="198" t="s">
        <v>236</v>
      </c>
      <c r="F2365" s="198" t="s">
        <v>236</v>
      </c>
      <c r="G2365" s="198" t="s">
        <v>236</v>
      </c>
      <c r="H2365" s="201" t="s">
        <v>236</v>
      </c>
      <c r="I2365" s="202" t="s">
        <v>236</v>
      </c>
      <c r="J2365" s="202" t="s">
        <v>236</v>
      </c>
      <c r="K2365" s="203"/>
      <c r="L2365" s="203"/>
      <c r="M2365" s="203"/>
      <c r="N2365" s="203"/>
      <c r="O2365" s="203"/>
      <c r="P2365" s="204"/>
      <c r="Q2365" s="205"/>
      <c r="R2365" s="198" t="s">
        <v>236</v>
      </c>
      <c r="S2365" s="206" t="str">
        <f t="shared" ca="1" si="111"/>
        <v/>
      </c>
      <c r="T2365" s="206" t="str">
        <f ca="1">IF(B2365="","",IF(ISERROR(MATCH($J2365,[3]SorP!$B$1:$B$6230,0)),"",INDIRECT("'SorP'!$A$"&amp;MATCH($J2365,[3]SorP!$B$1:$B$6230,0))))</f>
        <v/>
      </c>
      <c r="U2365" s="207"/>
      <c r="V2365" s="208" t="e">
        <f>IF(C2365="",NA(),IF(OR(C2365="Smelter not listed",C2365="Smelter not yet identified"),MATCH($B2365&amp;$D2365,'[3]Smelter Look-up'!$J:$J,0),MATCH($B2365&amp;$C2365,'[3]Smelter Look-up'!$J:$J,0)))</f>
        <v>#N/A</v>
      </c>
      <c r="X2365" s="83">
        <f t="shared" si="109"/>
        <v>0</v>
      </c>
      <c r="AB2365" s="84" t="str">
        <f t="shared" si="110"/>
        <v/>
      </c>
    </row>
    <row r="2366" spans="1:28" s="83" customFormat="1" ht="20.25" customHeight="1">
      <c r="A2366" s="206"/>
      <c r="B2366" s="198" t="s">
        <v>236</v>
      </c>
      <c r="C2366" s="199" t="s">
        <v>236</v>
      </c>
      <c r="D2366" s="200"/>
      <c r="E2366" s="198" t="s">
        <v>236</v>
      </c>
      <c r="F2366" s="198" t="s">
        <v>236</v>
      </c>
      <c r="G2366" s="198" t="s">
        <v>236</v>
      </c>
      <c r="H2366" s="201" t="s">
        <v>236</v>
      </c>
      <c r="I2366" s="202" t="s">
        <v>236</v>
      </c>
      <c r="J2366" s="202" t="s">
        <v>236</v>
      </c>
      <c r="K2366" s="203"/>
      <c r="L2366" s="203"/>
      <c r="M2366" s="203"/>
      <c r="N2366" s="203"/>
      <c r="O2366" s="203"/>
      <c r="P2366" s="204"/>
      <c r="Q2366" s="205"/>
      <c r="R2366" s="198" t="s">
        <v>236</v>
      </c>
      <c r="S2366" s="206" t="str">
        <f t="shared" ca="1" si="111"/>
        <v/>
      </c>
      <c r="T2366" s="206" t="str">
        <f ca="1">IF(B2366="","",IF(ISERROR(MATCH($J2366,[3]SorP!$B$1:$B$6230,0)),"",INDIRECT("'SorP'!$A$"&amp;MATCH($J2366,[3]SorP!$B$1:$B$6230,0))))</f>
        <v/>
      </c>
      <c r="U2366" s="207"/>
      <c r="V2366" s="208" t="e">
        <f>IF(C2366="",NA(),IF(OR(C2366="Smelter not listed",C2366="Smelter not yet identified"),MATCH($B2366&amp;$D2366,'[3]Smelter Look-up'!$J:$J,0),MATCH($B2366&amp;$C2366,'[3]Smelter Look-up'!$J:$J,0)))</f>
        <v>#N/A</v>
      </c>
      <c r="X2366" s="83">
        <f t="shared" si="109"/>
        <v>0</v>
      </c>
      <c r="AB2366" s="84" t="str">
        <f t="shared" si="110"/>
        <v/>
      </c>
    </row>
    <row r="2367" spans="1:28" s="83" customFormat="1" ht="20.25" customHeight="1">
      <c r="A2367" s="206"/>
      <c r="B2367" s="198" t="s">
        <v>236</v>
      </c>
      <c r="C2367" s="199" t="s">
        <v>236</v>
      </c>
      <c r="D2367" s="200"/>
      <c r="E2367" s="198" t="s">
        <v>236</v>
      </c>
      <c r="F2367" s="198" t="s">
        <v>236</v>
      </c>
      <c r="G2367" s="198" t="s">
        <v>236</v>
      </c>
      <c r="H2367" s="201" t="s">
        <v>236</v>
      </c>
      <c r="I2367" s="202" t="s">
        <v>236</v>
      </c>
      <c r="J2367" s="202" t="s">
        <v>236</v>
      </c>
      <c r="K2367" s="203"/>
      <c r="L2367" s="203"/>
      <c r="M2367" s="203"/>
      <c r="N2367" s="203"/>
      <c r="O2367" s="203"/>
      <c r="P2367" s="204"/>
      <c r="Q2367" s="205"/>
      <c r="R2367" s="198" t="s">
        <v>236</v>
      </c>
      <c r="S2367" s="206" t="str">
        <f t="shared" ca="1" si="111"/>
        <v/>
      </c>
      <c r="T2367" s="206" t="str">
        <f ca="1">IF(B2367="","",IF(ISERROR(MATCH($J2367,[3]SorP!$B$1:$B$6230,0)),"",INDIRECT("'SorP'!$A$"&amp;MATCH($J2367,[3]SorP!$B$1:$B$6230,0))))</f>
        <v/>
      </c>
      <c r="U2367" s="207"/>
      <c r="V2367" s="208" t="e">
        <f>IF(C2367="",NA(),IF(OR(C2367="Smelter not listed",C2367="Smelter not yet identified"),MATCH($B2367&amp;$D2367,'[3]Smelter Look-up'!$J:$J,0),MATCH($B2367&amp;$C2367,'[3]Smelter Look-up'!$J:$J,0)))</f>
        <v>#N/A</v>
      </c>
      <c r="X2367" s="83">
        <f t="shared" si="109"/>
        <v>0</v>
      </c>
      <c r="AB2367" s="84" t="str">
        <f t="shared" si="110"/>
        <v/>
      </c>
    </row>
    <row r="2368" spans="1:28" s="83" customFormat="1" ht="20.25" customHeight="1">
      <c r="A2368" s="206"/>
      <c r="B2368" s="198" t="s">
        <v>236</v>
      </c>
      <c r="C2368" s="199" t="s">
        <v>236</v>
      </c>
      <c r="D2368" s="200"/>
      <c r="E2368" s="198" t="s">
        <v>236</v>
      </c>
      <c r="F2368" s="198" t="s">
        <v>236</v>
      </c>
      <c r="G2368" s="198" t="s">
        <v>236</v>
      </c>
      <c r="H2368" s="201" t="s">
        <v>236</v>
      </c>
      <c r="I2368" s="202" t="s">
        <v>236</v>
      </c>
      <c r="J2368" s="202" t="s">
        <v>236</v>
      </c>
      <c r="K2368" s="203"/>
      <c r="L2368" s="203"/>
      <c r="M2368" s="203"/>
      <c r="N2368" s="203"/>
      <c r="O2368" s="203"/>
      <c r="P2368" s="204"/>
      <c r="Q2368" s="205"/>
      <c r="R2368" s="198" t="s">
        <v>236</v>
      </c>
      <c r="S2368" s="206" t="str">
        <f t="shared" ca="1" si="111"/>
        <v/>
      </c>
      <c r="T2368" s="206" t="str">
        <f ca="1">IF(B2368="","",IF(ISERROR(MATCH($J2368,[3]SorP!$B$1:$B$6230,0)),"",INDIRECT("'SorP'!$A$"&amp;MATCH($J2368,[3]SorP!$B$1:$B$6230,0))))</f>
        <v/>
      </c>
      <c r="U2368" s="207"/>
      <c r="V2368" s="208" t="e">
        <f>IF(C2368="",NA(),IF(OR(C2368="Smelter not listed",C2368="Smelter not yet identified"),MATCH($B2368&amp;$D2368,'[3]Smelter Look-up'!$J:$J,0),MATCH($B2368&amp;$C2368,'[3]Smelter Look-up'!$J:$J,0)))</f>
        <v>#N/A</v>
      </c>
      <c r="X2368" s="83">
        <f t="shared" si="109"/>
        <v>0</v>
      </c>
      <c r="AB2368" s="84" t="str">
        <f t="shared" si="110"/>
        <v/>
      </c>
    </row>
    <row r="2369" spans="1:28" s="83" customFormat="1" ht="20.25" customHeight="1">
      <c r="A2369" s="206"/>
      <c r="B2369" s="198" t="s">
        <v>236</v>
      </c>
      <c r="C2369" s="199" t="s">
        <v>236</v>
      </c>
      <c r="D2369" s="200"/>
      <c r="E2369" s="198" t="s">
        <v>236</v>
      </c>
      <c r="F2369" s="198" t="s">
        <v>236</v>
      </c>
      <c r="G2369" s="198" t="s">
        <v>236</v>
      </c>
      <c r="H2369" s="201" t="s">
        <v>236</v>
      </c>
      <c r="I2369" s="202" t="s">
        <v>236</v>
      </c>
      <c r="J2369" s="202" t="s">
        <v>236</v>
      </c>
      <c r="K2369" s="203"/>
      <c r="L2369" s="203"/>
      <c r="M2369" s="203"/>
      <c r="N2369" s="203"/>
      <c r="O2369" s="203"/>
      <c r="P2369" s="204"/>
      <c r="Q2369" s="205"/>
      <c r="R2369" s="198" t="s">
        <v>236</v>
      </c>
      <c r="S2369" s="206" t="str">
        <f t="shared" ca="1" si="111"/>
        <v/>
      </c>
      <c r="T2369" s="206" t="str">
        <f ca="1">IF(B2369="","",IF(ISERROR(MATCH($J2369,[3]SorP!$B$1:$B$6230,0)),"",INDIRECT("'SorP'!$A$"&amp;MATCH($J2369,[3]SorP!$B$1:$B$6230,0))))</f>
        <v/>
      </c>
      <c r="U2369" s="207"/>
      <c r="V2369" s="208" t="e">
        <f>IF(C2369="",NA(),IF(OR(C2369="Smelter not listed",C2369="Smelter not yet identified"),MATCH($B2369&amp;$D2369,'[3]Smelter Look-up'!$J:$J,0),MATCH($B2369&amp;$C2369,'[3]Smelter Look-up'!$J:$J,0)))</f>
        <v>#N/A</v>
      </c>
      <c r="X2369" s="83">
        <f t="shared" si="109"/>
        <v>0</v>
      </c>
      <c r="AB2369" s="84" t="str">
        <f t="shared" si="110"/>
        <v/>
      </c>
    </row>
    <row r="2370" spans="1:28" s="83" customFormat="1" ht="20.25" customHeight="1">
      <c r="A2370" s="206"/>
      <c r="B2370" s="198" t="s">
        <v>236</v>
      </c>
      <c r="C2370" s="199" t="s">
        <v>236</v>
      </c>
      <c r="D2370" s="200"/>
      <c r="E2370" s="198" t="s">
        <v>236</v>
      </c>
      <c r="F2370" s="198" t="s">
        <v>236</v>
      </c>
      <c r="G2370" s="198" t="s">
        <v>236</v>
      </c>
      <c r="H2370" s="201" t="s">
        <v>236</v>
      </c>
      <c r="I2370" s="202" t="s">
        <v>236</v>
      </c>
      <c r="J2370" s="202" t="s">
        <v>236</v>
      </c>
      <c r="K2370" s="203"/>
      <c r="L2370" s="203"/>
      <c r="M2370" s="203"/>
      <c r="N2370" s="203"/>
      <c r="O2370" s="203"/>
      <c r="P2370" s="204"/>
      <c r="Q2370" s="205"/>
      <c r="R2370" s="198" t="s">
        <v>236</v>
      </c>
      <c r="S2370" s="206" t="str">
        <f t="shared" ca="1" si="111"/>
        <v/>
      </c>
      <c r="T2370" s="206" t="str">
        <f ca="1">IF(B2370="","",IF(ISERROR(MATCH($J2370,[3]SorP!$B$1:$B$6230,0)),"",INDIRECT("'SorP'!$A$"&amp;MATCH($J2370,[3]SorP!$B$1:$B$6230,0))))</f>
        <v/>
      </c>
      <c r="U2370" s="207"/>
      <c r="V2370" s="208" t="e">
        <f>IF(C2370="",NA(),IF(OR(C2370="Smelter not listed",C2370="Smelter not yet identified"),MATCH($B2370&amp;$D2370,'[3]Smelter Look-up'!$J:$J,0),MATCH($B2370&amp;$C2370,'[3]Smelter Look-up'!$J:$J,0)))</f>
        <v>#N/A</v>
      </c>
      <c r="X2370" s="83">
        <f t="shared" si="109"/>
        <v>0</v>
      </c>
      <c r="AB2370" s="84" t="str">
        <f t="shared" si="110"/>
        <v/>
      </c>
    </row>
    <row r="2371" spans="1:28" s="83" customFormat="1" ht="20.25" customHeight="1">
      <c r="A2371" s="206"/>
      <c r="B2371" s="198" t="s">
        <v>236</v>
      </c>
      <c r="C2371" s="199" t="s">
        <v>236</v>
      </c>
      <c r="D2371" s="200"/>
      <c r="E2371" s="198" t="s">
        <v>236</v>
      </c>
      <c r="F2371" s="198" t="s">
        <v>236</v>
      </c>
      <c r="G2371" s="198" t="s">
        <v>236</v>
      </c>
      <c r="H2371" s="201" t="s">
        <v>236</v>
      </c>
      <c r="I2371" s="202" t="s">
        <v>236</v>
      </c>
      <c r="J2371" s="202" t="s">
        <v>236</v>
      </c>
      <c r="K2371" s="203"/>
      <c r="L2371" s="203"/>
      <c r="M2371" s="203"/>
      <c r="N2371" s="203"/>
      <c r="O2371" s="203"/>
      <c r="P2371" s="204"/>
      <c r="Q2371" s="205"/>
      <c r="R2371" s="198" t="s">
        <v>236</v>
      </c>
      <c r="S2371" s="206" t="str">
        <f t="shared" ca="1" si="111"/>
        <v/>
      </c>
      <c r="T2371" s="206" t="str">
        <f ca="1">IF(B2371="","",IF(ISERROR(MATCH($J2371,[3]SorP!$B$1:$B$6230,0)),"",INDIRECT("'SorP'!$A$"&amp;MATCH($J2371,[3]SorP!$B$1:$B$6230,0))))</f>
        <v/>
      </c>
      <c r="U2371" s="207"/>
      <c r="V2371" s="208" t="e">
        <f>IF(C2371="",NA(),IF(OR(C2371="Smelter not listed",C2371="Smelter not yet identified"),MATCH($B2371&amp;$D2371,'[3]Smelter Look-up'!$J:$J,0),MATCH($B2371&amp;$C2371,'[3]Smelter Look-up'!$J:$J,0)))</f>
        <v>#N/A</v>
      </c>
      <c r="X2371" s="83">
        <f t="shared" si="109"/>
        <v>0</v>
      </c>
      <c r="AB2371" s="84" t="str">
        <f t="shared" si="110"/>
        <v/>
      </c>
    </row>
    <row r="2372" spans="1:28" s="83" customFormat="1" ht="20.25" customHeight="1">
      <c r="A2372" s="206"/>
      <c r="B2372" s="198" t="s">
        <v>236</v>
      </c>
      <c r="C2372" s="199" t="s">
        <v>236</v>
      </c>
      <c r="D2372" s="200"/>
      <c r="E2372" s="198" t="s">
        <v>236</v>
      </c>
      <c r="F2372" s="198" t="s">
        <v>236</v>
      </c>
      <c r="G2372" s="198" t="s">
        <v>236</v>
      </c>
      <c r="H2372" s="201" t="s">
        <v>236</v>
      </c>
      <c r="I2372" s="202" t="s">
        <v>236</v>
      </c>
      <c r="J2372" s="202" t="s">
        <v>236</v>
      </c>
      <c r="K2372" s="203"/>
      <c r="L2372" s="203"/>
      <c r="M2372" s="203"/>
      <c r="N2372" s="203"/>
      <c r="O2372" s="203"/>
      <c r="P2372" s="204"/>
      <c r="Q2372" s="205"/>
      <c r="R2372" s="198" t="s">
        <v>236</v>
      </c>
      <c r="S2372" s="206" t="str">
        <f t="shared" ca="1" si="111"/>
        <v/>
      </c>
      <c r="T2372" s="206" t="str">
        <f ca="1">IF(B2372="","",IF(ISERROR(MATCH($J2372,[3]SorP!$B$1:$B$6230,0)),"",INDIRECT("'SorP'!$A$"&amp;MATCH($J2372,[3]SorP!$B$1:$B$6230,0))))</f>
        <v/>
      </c>
      <c r="U2372" s="207"/>
      <c r="V2372" s="208" t="e">
        <f>IF(C2372="",NA(),IF(OR(C2372="Smelter not listed",C2372="Smelter not yet identified"),MATCH($B2372&amp;$D2372,'[3]Smelter Look-up'!$J:$J,0),MATCH($B2372&amp;$C2372,'[3]Smelter Look-up'!$J:$J,0)))</f>
        <v>#N/A</v>
      </c>
      <c r="X2372" s="83">
        <f t="shared" si="109"/>
        <v>0</v>
      </c>
      <c r="AB2372" s="84" t="str">
        <f t="shared" si="110"/>
        <v/>
      </c>
    </row>
    <row r="2373" spans="1:28" s="83" customFormat="1" ht="20.25" customHeight="1">
      <c r="A2373" s="206"/>
      <c r="B2373" s="198" t="s">
        <v>236</v>
      </c>
      <c r="C2373" s="199" t="s">
        <v>236</v>
      </c>
      <c r="D2373" s="200"/>
      <c r="E2373" s="198" t="s">
        <v>236</v>
      </c>
      <c r="F2373" s="198" t="s">
        <v>236</v>
      </c>
      <c r="G2373" s="198" t="s">
        <v>236</v>
      </c>
      <c r="H2373" s="201" t="s">
        <v>236</v>
      </c>
      <c r="I2373" s="202" t="s">
        <v>236</v>
      </c>
      <c r="J2373" s="202" t="s">
        <v>236</v>
      </c>
      <c r="K2373" s="203"/>
      <c r="L2373" s="203"/>
      <c r="M2373" s="203"/>
      <c r="N2373" s="203"/>
      <c r="O2373" s="203"/>
      <c r="P2373" s="204"/>
      <c r="Q2373" s="205"/>
      <c r="R2373" s="198" t="s">
        <v>236</v>
      </c>
      <c r="S2373" s="206" t="str">
        <f t="shared" ca="1" si="111"/>
        <v/>
      </c>
      <c r="T2373" s="206" t="str">
        <f ca="1">IF(B2373="","",IF(ISERROR(MATCH($J2373,[3]SorP!$B$1:$B$6230,0)),"",INDIRECT("'SorP'!$A$"&amp;MATCH($J2373,[3]SorP!$B$1:$B$6230,0))))</f>
        <v/>
      </c>
      <c r="U2373" s="207"/>
      <c r="V2373" s="208" t="e">
        <f>IF(C2373="",NA(),IF(OR(C2373="Smelter not listed",C2373="Smelter not yet identified"),MATCH($B2373&amp;$D2373,'[3]Smelter Look-up'!$J:$J,0),MATCH($B2373&amp;$C2373,'[3]Smelter Look-up'!$J:$J,0)))</f>
        <v>#N/A</v>
      </c>
      <c r="X2373" s="83">
        <f t="shared" ref="X2373:X2436" si="112">IF(AND(C2373="Smelter not listed",OR(LEN(D2373)=0,LEN(E2373)=0)),1,0)</f>
        <v>0</v>
      </c>
      <c r="AB2373" s="84" t="str">
        <f t="shared" ref="AB2373:AB2436" si="113">B2373&amp;C2373</f>
        <v/>
      </c>
    </row>
    <row r="2374" spans="1:28" s="83" customFormat="1" ht="20.25" customHeight="1">
      <c r="A2374" s="206"/>
      <c r="B2374" s="198" t="s">
        <v>236</v>
      </c>
      <c r="C2374" s="199" t="s">
        <v>236</v>
      </c>
      <c r="D2374" s="200"/>
      <c r="E2374" s="198" t="s">
        <v>236</v>
      </c>
      <c r="F2374" s="198" t="s">
        <v>236</v>
      </c>
      <c r="G2374" s="198" t="s">
        <v>236</v>
      </c>
      <c r="H2374" s="201" t="s">
        <v>236</v>
      </c>
      <c r="I2374" s="202" t="s">
        <v>236</v>
      </c>
      <c r="J2374" s="202" t="s">
        <v>236</v>
      </c>
      <c r="K2374" s="203"/>
      <c r="L2374" s="203"/>
      <c r="M2374" s="203"/>
      <c r="N2374" s="203"/>
      <c r="O2374" s="203"/>
      <c r="P2374" s="204"/>
      <c r="Q2374" s="205"/>
      <c r="R2374" s="198" t="s">
        <v>236</v>
      </c>
      <c r="S2374" s="206" t="str">
        <f t="shared" ca="1" si="111"/>
        <v/>
      </c>
      <c r="T2374" s="206" t="str">
        <f ca="1">IF(B2374="","",IF(ISERROR(MATCH($J2374,[3]SorP!$B$1:$B$6230,0)),"",INDIRECT("'SorP'!$A$"&amp;MATCH($J2374,[3]SorP!$B$1:$B$6230,0))))</f>
        <v/>
      </c>
      <c r="U2374" s="207"/>
      <c r="V2374" s="208" t="e">
        <f>IF(C2374="",NA(),IF(OR(C2374="Smelter not listed",C2374="Smelter not yet identified"),MATCH($B2374&amp;$D2374,'[3]Smelter Look-up'!$J:$J,0),MATCH($B2374&amp;$C2374,'[3]Smelter Look-up'!$J:$J,0)))</f>
        <v>#N/A</v>
      </c>
      <c r="X2374" s="83">
        <f t="shared" si="112"/>
        <v>0</v>
      </c>
      <c r="AB2374" s="84" t="str">
        <f t="shared" si="113"/>
        <v/>
      </c>
    </row>
    <row r="2375" spans="1:28" s="83" customFormat="1" ht="20.25" customHeight="1">
      <c r="A2375" s="206"/>
      <c r="B2375" s="198" t="s">
        <v>236</v>
      </c>
      <c r="C2375" s="199" t="s">
        <v>236</v>
      </c>
      <c r="D2375" s="200"/>
      <c r="E2375" s="198" t="s">
        <v>236</v>
      </c>
      <c r="F2375" s="198" t="s">
        <v>236</v>
      </c>
      <c r="G2375" s="198" t="s">
        <v>236</v>
      </c>
      <c r="H2375" s="201" t="s">
        <v>236</v>
      </c>
      <c r="I2375" s="202" t="s">
        <v>236</v>
      </c>
      <c r="J2375" s="202" t="s">
        <v>236</v>
      </c>
      <c r="K2375" s="203"/>
      <c r="L2375" s="203"/>
      <c r="M2375" s="203"/>
      <c r="N2375" s="203"/>
      <c r="O2375" s="203"/>
      <c r="P2375" s="204"/>
      <c r="Q2375" s="205"/>
      <c r="R2375" s="198" t="s">
        <v>236</v>
      </c>
      <c r="S2375" s="206" t="str">
        <f t="shared" ca="1" si="111"/>
        <v/>
      </c>
      <c r="T2375" s="206" t="str">
        <f ca="1">IF(B2375="","",IF(ISERROR(MATCH($J2375,[3]SorP!$B$1:$B$6230,0)),"",INDIRECT("'SorP'!$A$"&amp;MATCH($J2375,[3]SorP!$B$1:$B$6230,0))))</f>
        <v/>
      </c>
      <c r="U2375" s="207"/>
      <c r="V2375" s="208" t="e">
        <f>IF(C2375="",NA(),IF(OR(C2375="Smelter not listed",C2375="Smelter not yet identified"),MATCH($B2375&amp;$D2375,'[3]Smelter Look-up'!$J:$J,0),MATCH($B2375&amp;$C2375,'[3]Smelter Look-up'!$J:$J,0)))</f>
        <v>#N/A</v>
      </c>
      <c r="X2375" s="83">
        <f t="shared" si="112"/>
        <v>0</v>
      </c>
      <c r="AB2375" s="84" t="str">
        <f t="shared" si="113"/>
        <v/>
      </c>
    </row>
    <row r="2376" spans="1:28" s="83" customFormat="1" ht="20.25" customHeight="1">
      <c r="A2376" s="206"/>
      <c r="B2376" s="198" t="s">
        <v>236</v>
      </c>
      <c r="C2376" s="199" t="s">
        <v>236</v>
      </c>
      <c r="D2376" s="200"/>
      <c r="E2376" s="198" t="s">
        <v>236</v>
      </c>
      <c r="F2376" s="198" t="s">
        <v>236</v>
      </c>
      <c r="G2376" s="198" t="s">
        <v>236</v>
      </c>
      <c r="H2376" s="201" t="s">
        <v>236</v>
      </c>
      <c r="I2376" s="202" t="s">
        <v>236</v>
      </c>
      <c r="J2376" s="202" t="s">
        <v>236</v>
      </c>
      <c r="K2376" s="203"/>
      <c r="L2376" s="203"/>
      <c r="M2376" s="203"/>
      <c r="N2376" s="203"/>
      <c r="O2376" s="203"/>
      <c r="P2376" s="204"/>
      <c r="Q2376" s="205"/>
      <c r="R2376" s="198" t="s">
        <v>236</v>
      </c>
      <c r="S2376" s="206" t="str">
        <f t="shared" ca="1" si="111"/>
        <v/>
      </c>
      <c r="T2376" s="206" t="str">
        <f ca="1">IF(B2376="","",IF(ISERROR(MATCH($J2376,[3]SorP!$B$1:$B$6230,0)),"",INDIRECT("'SorP'!$A$"&amp;MATCH($J2376,[3]SorP!$B$1:$B$6230,0))))</f>
        <v/>
      </c>
      <c r="U2376" s="207"/>
      <c r="V2376" s="208" t="e">
        <f>IF(C2376="",NA(),IF(OR(C2376="Smelter not listed",C2376="Smelter not yet identified"),MATCH($B2376&amp;$D2376,'[3]Smelter Look-up'!$J:$J,0),MATCH($B2376&amp;$C2376,'[3]Smelter Look-up'!$J:$J,0)))</f>
        <v>#N/A</v>
      </c>
      <c r="X2376" s="83">
        <f t="shared" si="112"/>
        <v>0</v>
      </c>
      <c r="AB2376" s="84" t="str">
        <f t="shared" si="113"/>
        <v/>
      </c>
    </row>
    <row r="2377" spans="1:28" s="83" customFormat="1" ht="20.25" customHeight="1">
      <c r="A2377" s="206"/>
      <c r="B2377" s="198" t="s">
        <v>236</v>
      </c>
      <c r="C2377" s="199" t="s">
        <v>236</v>
      </c>
      <c r="D2377" s="200"/>
      <c r="E2377" s="198" t="s">
        <v>236</v>
      </c>
      <c r="F2377" s="198" t="s">
        <v>236</v>
      </c>
      <c r="G2377" s="198" t="s">
        <v>236</v>
      </c>
      <c r="H2377" s="201" t="s">
        <v>236</v>
      </c>
      <c r="I2377" s="202" t="s">
        <v>236</v>
      </c>
      <c r="J2377" s="202" t="s">
        <v>236</v>
      </c>
      <c r="K2377" s="203"/>
      <c r="L2377" s="203"/>
      <c r="M2377" s="203"/>
      <c r="N2377" s="203"/>
      <c r="O2377" s="203"/>
      <c r="P2377" s="204"/>
      <c r="Q2377" s="205"/>
      <c r="R2377" s="198" t="s">
        <v>236</v>
      </c>
      <c r="S2377" s="206" t="str">
        <f t="shared" ca="1" si="111"/>
        <v/>
      </c>
      <c r="T2377" s="206" t="str">
        <f ca="1">IF(B2377="","",IF(ISERROR(MATCH($J2377,[3]SorP!$B$1:$B$6230,0)),"",INDIRECT("'SorP'!$A$"&amp;MATCH($J2377,[3]SorP!$B$1:$B$6230,0))))</f>
        <v/>
      </c>
      <c r="U2377" s="207"/>
      <c r="V2377" s="208" t="e">
        <f>IF(C2377="",NA(),IF(OR(C2377="Smelter not listed",C2377="Smelter not yet identified"),MATCH($B2377&amp;$D2377,'[3]Smelter Look-up'!$J:$J,0),MATCH($B2377&amp;$C2377,'[3]Smelter Look-up'!$J:$J,0)))</f>
        <v>#N/A</v>
      </c>
      <c r="X2377" s="83">
        <f t="shared" si="112"/>
        <v>0</v>
      </c>
      <c r="AB2377" s="84" t="str">
        <f t="shared" si="113"/>
        <v/>
      </c>
    </row>
    <row r="2378" spans="1:28" s="83" customFormat="1" ht="20.25" customHeight="1">
      <c r="A2378" s="206"/>
      <c r="B2378" s="198" t="s">
        <v>236</v>
      </c>
      <c r="C2378" s="199" t="s">
        <v>236</v>
      </c>
      <c r="D2378" s="200"/>
      <c r="E2378" s="198" t="s">
        <v>236</v>
      </c>
      <c r="F2378" s="198" t="s">
        <v>236</v>
      </c>
      <c r="G2378" s="198" t="s">
        <v>236</v>
      </c>
      <c r="H2378" s="201" t="s">
        <v>236</v>
      </c>
      <c r="I2378" s="202" t="s">
        <v>236</v>
      </c>
      <c r="J2378" s="202" t="s">
        <v>236</v>
      </c>
      <c r="K2378" s="203"/>
      <c r="L2378" s="203"/>
      <c r="M2378" s="203"/>
      <c r="N2378" s="203"/>
      <c r="O2378" s="203"/>
      <c r="P2378" s="204"/>
      <c r="Q2378" s="205"/>
      <c r="R2378" s="198" t="s">
        <v>236</v>
      </c>
      <c r="S2378" s="206" t="str">
        <f t="shared" ca="1" si="111"/>
        <v/>
      </c>
      <c r="T2378" s="206" t="str">
        <f ca="1">IF(B2378="","",IF(ISERROR(MATCH($J2378,[3]SorP!$B$1:$B$6230,0)),"",INDIRECT("'SorP'!$A$"&amp;MATCH($J2378,[3]SorP!$B$1:$B$6230,0))))</f>
        <v/>
      </c>
      <c r="U2378" s="207"/>
      <c r="V2378" s="208" t="e">
        <f>IF(C2378="",NA(),IF(OR(C2378="Smelter not listed",C2378="Smelter not yet identified"),MATCH($B2378&amp;$D2378,'[3]Smelter Look-up'!$J:$J,0),MATCH($B2378&amp;$C2378,'[3]Smelter Look-up'!$J:$J,0)))</f>
        <v>#N/A</v>
      </c>
      <c r="X2378" s="83">
        <f t="shared" si="112"/>
        <v>0</v>
      </c>
      <c r="AB2378" s="84" t="str">
        <f t="shared" si="113"/>
        <v/>
      </c>
    </row>
    <row r="2379" spans="1:28" s="83" customFormat="1" ht="20.25" customHeight="1">
      <c r="A2379" s="206"/>
      <c r="B2379" s="198" t="s">
        <v>236</v>
      </c>
      <c r="C2379" s="199" t="s">
        <v>236</v>
      </c>
      <c r="D2379" s="200"/>
      <c r="E2379" s="198" t="s">
        <v>236</v>
      </c>
      <c r="F2379" s="198" t="s">
        <v>236</v>
      </c>
      <c r="G2379" s="198" t="s">
        <v>236</v>
      </c>
      <c r="H2379" s="201" t="s">
        <v>236</v>
      </c>
      <c r="I2379" s="202" t="s">
        <v>236</v>
      </c>
      <c r="J2379" s="202" t="s">
        <v>236</v>
      </c>
      <c r="K2379" s="203"/>
      <c r="L2379" s="203"/>
      <c r="M2379" s="203"/>
      <c r="N2379" s="203"/>
      <c r="O2379" s="203"/>
      <c r="P2379" s="204"/>
      <c r="Q2379" s="205"/>
      <c r="R2379" s="198" t="s">
        <v>236</v>
      </c>
      <c r="S2379" s="206" t="str">
        <f t="shared" ca="1" si="111"/>
        <v/>
      </c>
      <c r="T2379" s="206" t="str">
        <f ca="1">IF(B2379="","",IF(ISERROR(MATCH($J2379,[3]SorP!$B$1:$B$6230,0)),"",INDIRECT("'SorP'!$A$"&amp;MATCH($J2379,[3]SorP!$B$1:$B$6230,0))))</f>
        <v/>
      </c>
      <c r="U2379" s="207"/>
      <c r="V2379" s="208" t="e">
        <f>IF(C2379="",NA(),IF(OR(C2379="Smelter not listed",C2379="Smelter not yet identified"),MATCH($B2379&amp;$D2379,'[3]Smelter Look-up'!$J:$J,0),MATCH($B2379&amp;$C2379,'[3]Smelter Look-up'!$J:$J,0)))</f>
        <v>#N/A</v>
      </c>
      <c r="X2379" s="83">
        <f t="shared" si="112"/>
        <v>0</v>
      </c>
      <c r="AB2379" s="84" t="str">
        <f t="shared" si="113"/>
        <v/>
      </c>
    </row>
    <row r="2380" spans="1:28" s="83" customFormat="1" ht="20.25" customHeight="1">
      <c r="A2380" s="206"/>
      <c r="B2380" s="198" t="s">
        <v>236</v>
      </c>
      <c r="C2380" s="199" t="s">
        <v>236</v>
      </c>
      <c r="D2380" s="200"/>
      <c r="E2380" s="198" t="s">
        <v>236</v>
      </c>
      <c r="F2380" s="198" t="s">
        <v>236</v>
      </c>
      <c r="G2380" s="198" t="s">
        <v>236</v>
      </c>
      <c r="H2380" s="201" t="s">
        <v>236</v>
      </c>
      <c r="I2380" s="202" t="s">
        <v>236</v>
      </c>
      <c r="J2380" s="202" t="s">
        <v>236</v>
      </c>
      <c r="K2380" s="203"/>
      <c r="L2380" s="203"/>
      <c r="M2380" s="203"/>
      <c r="N2380" s="203"/>
      <c r="O2380" s="203"/>
      <c r="P2380" s="204"/>
      <c r="Q2380" s="205"/>
      <c r="R2380" s="198" t="s">
        <v>236</v>
      </c>
      <c r="S2380" s="206" t="str">
        <f t="shared" ca="1" si="111"/>
        <v/>
      </c>
      <c r="T2380" s="206" t="str">
        <f ca="1">IF(B2380="","",IF(ISERROR(MATCH($J2380,[3]SorP!$B$1:$B$6230,0)),"",INDIRECT("'SorP'!$A$"&amp;MATCH($J2380,[3]SorP!$B$1:$B$6230,0))))</f>
        <v/>
      </c>
      <c r="U2380" s="207"/>
      <c r="V2380" s="208" t="e">
        <f>IF(C2380="",NA(),IF(OR(C2380="Smelter not listed",C2380="Smelter not yet identified"),MATCH($B2380&amp;$D2380,'[3]Smelter Look-up'!$J:$J,0),MATCH($B2380&amp;$C2380,'[3]Smelter Look-up'!$J:$J,0)))</f>
        <v>#N/A</v>
      </c>
      <c r="X2380" s="83">
        <f t="shared" si="112"/>
        <v>0</v>
      </c>
      <c r="AB2380" s="84" t="str">
        <f t="shared" si="113"/>
        <v/>
      </c>
    </row>
    <row r="2381" spans="1:28" s="83" customFormat="1" ht="20.25" customHeight="1">
      <c r="A2381" s="206"/>
      <c r="B2381" s="198" t="s">
        <v>236</v>
      </c>
      <c r="C2381" s="199" t="s">
        <v>236</v>
      </c>
      <c r="D2381" s="200"/>
      <c r="E2381" s="198" t="s">
        <v>236</v>
      </c>
      <c r="F2381" s="198" t="s">
        <v>236</v>
      </c>
      <c r="G2381" s="198" t="s">
        <v>236</v>
      </c>
      <c r="H2381" s="201" t="s">
        <v>236</v>
      </c>
      <c r="I2381" s="202" t="s">
        <v>236</v>
      </c>
      <c r="J2381" s="202" t="s">
        <v>236</v>
      </c>
      <c r="K2381" s="203"/>
      <c r="L2381" s="203"/>
      <c r="M2381" s="203"/>
      <c r="N2381" s="203"/>
      <c r="O2381" s="203"/>
      <c r="P2381" s="204"/>
      <c r="Q2381" s="205"/>
      <c r="R2381" s="198" t="s">
        <v>236</v>
      </c>
      <c r="S2381" s="206" t="str">
        <f t="shared" ca="1" si="111"/>
        <v/>
      </c>
      <c r="T2381" s="206" t="str">
        <f ca="1">IF(B2381="","",IF(ISERROR(MATCH($J2381,[3]SorP!$B$1:$B$6230,0)),"",INDIRECT("'SorP'!$A$"&amp;MATCH($J2381,[3]SorP!$B$1:$B$6230,0))))</f>
        <v/>
      </c>
      <c r="U2381" s="207"/>
      <c r="V2381" s="208" t="e">
        <f>IF(C2381="",NA(),IF(OR(C2381="Smelter not listed",C2381="Smelter not yet identified"),MATCH($B2381&amp;$D2381,'[3]Smelter Look-up'!$J:$J,0),MATCH($B2381&amp;$C2381,'[3]Smelter Look-up'!$J:$J,0)))</f>
        <v>#N/A</v>
      </c>
      <c r="X2381" s="83">
        <f t="shared" si="112"/>
        <v>0</v>
      </c>
      <c r="AB2381" s="84" t="str">
        <f t="shared" si="113"/>
        <v/>
      </c>
    </row>
    <row r="2382" spans="1:28" s="83" customFormat="1" ht="20.25" customHeight="1">
      <c r="A2382" s="206"/>
      <c r="B2382" s="198" t="s">
        <v>236</v>
      </c>
      <c r="C2382" s="199" t="s">
        <v>236</v>
      </c>
      <c r="D2382" s="200"/>
      <c r="E2382" s="198" t="s">
        <v>236</v>
      </c>
      <c r="F2382" s="198" t="s">
        <v>236</v>
      </c>
      <c r="G2382" s="198" t="s">
        <v>236</v>
      </c>
      <c r="H2382" s="201" t="s">
        <v>236</v>
      </c>
      <c r="I2382" s="202" t="s">
        <v>236</v>
      </c>
      <c r="J2382" s="202" t="s">
        <v>236</v>
      </c>
      <c r="K2382" s="203"/>
      <c r="L2382" s="203"/>
      <c r="M2382" s="203"/>
      <c r="N2382" s="203"/>
      <c r="O2382" s="203"/>
      <c r="P2382" s="204"/>
      <c r="Q2382" s="205"/>
      <c r="R2382" s="198" t="s">
        <v>236</v>
      </c>
      <c r="S2382" s="206" t="str">
        <f t="shared" ca="1" si="111"/>
        <v/>
      </c>
      <c r="T2382" s="206" t="str">
        <f ca="1">IF(B2382="","",IF(ISERROR(MATCH($J2382,[3]SorP!$B$1:$B$6230,0)),"",INDIRECT("'SorP'!$A$"&amp;MATCH($J2382,[3]SorP!$B$1:$B$6230,0))))</f>
        <v/>
      </c>
      <c r="U2382" s="207"/>
      <c r="V2382" s="208" t="e">
        <f>IF(C2382="",NA(),IF(OR(C2382="Smelter not listed",C2382="Smelter not yet identified"),MATCH($B2382&amp;$D2382,'[3]Smelter Look-up'!$J:$J,0),MATCH($B2382&amp;$C2382,'[3]Smelter Look-up'!$J:$J,0)))</f>
        <v>#N/A</v>
      </c>
      <c r="X2382" s="83">
        <f t="shared" si="112"/>
        <v>0</v>
      </c>
      <c r="AB2382" s="84" t="str">
        <f t="shared" si="113"/>
        <v/>
      </c>
    </row>
    <row r="2383" spans="1:28" s="83" customFormat="1" ht="20.25" customHeight="1">
      <c r="A2383" s="206"/>
      <c r="B2383" s="198" t="s">
        <v>236</v>
      </c>
      <c r="C2383" s="199" t="s">
        <v>236</v>
      </c>
      <c r="D2383" s="200"/>
      <c r="E2383" s="198" t="s">
        <v>236</v>
      </c>
      <c r="F2383" s="198" t="s">
        <v>236</v>
      </c>
      <c r="G2383" s="198" t="s">
        <v>236</v>
      </c>
      <c r="H2383" s="201" t="s">
        <v>236</v>
      </c>
      <c r="I2383" s="202" t="s">
        <v>236</v>
      </c>
      <c r="J2383" s="202" t="s">
        <v>236</v>
      </c>
      <c r="K2383" s="203"/>
      <c r="L2383" s="203"/>
      <c r="M2383" s="203"/>
      <c r="N2383" s="203"/>
      <c r="O2383" s="203"/>
      <c r="P2383" s="204"/>
      <c r="Q2383" s="205"/>
      <c r="R2383" s="198" t="s">
        <v>236</v>
      </c>
      <c r="S2383" s="206" t="str">
        <f t="shared" ca="1" si="111"/>
        <v/>
      </c>
      <c r="T2383" s="206" t="str">
        <f ca="1">IF(B2383="","",IF(ISERROR(MATCH($J2383,[3]SorP!$B$1:$B$6230,0)),"",INDIRECT("'SorP'!$A$"&amp;MATCH($J2383,[3]SorP!$B$1:$B$6230,0))))</f>
        <v/>
      </c>
      <c r="U2383" s="207"/>
      <c r="V2383" s="208" t="e">
        <f>IF(C2383="",NA(),IF(OR(C2383="Smelter not listed",C2383="Smelter not yet identified"),MATCH($B2383&amp;$D2383,'[3]Smelter Look-up'!$J:$J,0),MATCH($B2383&amp;$C2383,'[3]Smelter Look-up'!$J:$J,0)))</f>
        <v>#N/A</v>
      </c>
      <c r="X2383" s="83">
        <f t="shared" si="112"/>
        <v>0</v>
      </c>
      <c r="AB2383" s="84" t="str">
        <f t="shared" si="113"/>
        <v/>
      </c>
    </row>
    <row r="2384" spans="1:28" s="83" customFormat="1" ht="20.25" customHeight="1">
      <c r="A2384" s="206"/>
      <c r="B2384" s="198" t="s">
        <v>236</v>
      </c>
      <c r="C2384" s="199" t="s">
        <v>236</v>
      </c>
      <c r="D2384" s="200"/>
      <c r="E2384" s="198" t="s">
        <v>236</v>
      </c>
      <c r="F2384" s="198" t="s">
        <v>236</v>
      </c>
      <c r="G2384" s="198" t="s">
        <v>236</v>
      </c>
      <c r="H2384" s="201" t="s">
        <v>236</v>
      </c>
      <c r="I2384" s="202" t="s">
        <v>236</v>
      </c>
      <c r="J2384" s="202" t="s">
        <v>236</v>
      </c>
      <c r="K2384" s="203"/>
      <c r="L2384" s="203"/>
      <c r="M2384" s="203"/>
      <c r="N2384" s="203"/>
      <c r="O2384" s="203"/>
      <c r="P2384" s="204"/>
      <c r="Q2384" s="205"/>
      <c r="R2384" s="198" t="s">
        <v>236</v>
      </c>
      <c r="S2384" s="206" t="str">
        <f t="shared" ca="1" si="111"/>
        <v/>
      </c>
      <c r="T2384" s="206" t="str">
        <f ca="1">IF(B2384="","",IF(ISERROR(MATCH($J2384,[3]SorP!$B$1:$B$6230,0)),"",INDIRECT("'SorP'!$A$"&amp;MATCH($J2384,[3]SorP!$B$1:$B$6230,0))))</f>
        <v/>
      </c>
      <c r="U2384" s="207"/>
      <c r="V2384" s="208" t="e">
        <f>IF(C2384="",NA(),IF(OR(C2384="Smelter not listed",C2384="Smelter not yet identified"),MATCH($B2384&amp;$D2384,'[3]Smelter Look-up'!$J:$J,0),MATCH($B2384&amp;$C2384,'[3]Smelter Look-up'!$J:$J,0)))</f>
        <v>#N/A</v>
      </c>
      <c r="X2384" s="83">
        <f t="shared" si="112"/>
        <v>0</v>
      </c>
      <c r="AB2384" s="84" t="str">
        <f t="shared" si="113"/>
        <v/>
      </c>
    </row>
    <row r="2385" spans="1:28" s="83" customFormat="1" ht="20.25" customHeight="1">
      <c r="A2385" s="206"/>
      <c r="B2385" s="198" t="s">
        <v>236</v>
      </c>
      <c r="C2385" s="199" t="s">
        <v>236</v>
      </c>
      <c r="D2385" s="200"/>
      <c r="E2385" s="198" t="s">
        <v>236</v>
      </c>
      <c r="F2385" s="198" t="s">
        <v>236</v>
      </c>
      <c r="G2385" s="198" t="s">
        <v>236</v>
      </c>
      <c r="H2385" s="201" t="s">
        <v>236</v>
      </c>
      <c r="I2385" s="202" t="s">
        <v>236</v>
      </c>
      <c r="J2385" s="202" t="s">
        <v>236</v>
      </c>
      <c r="K2385" s="203"/>
      <c r="L2385" s="203"/>
      <c r="M2385" s="203"/>
      <c r="N2385" s="203"/>
      <c r="O2385" s="203"/>
      <c r="P2385" s="204"/>
      <c r="Q2385" s="205"/>
      <c r="R2385" s="198" t="s">
        <v>236</v>
      </c>
      <c r="S2385" s="206" t="str">
        <f t="shared" ca="1" si="111"/>
        <v/>
      </c>
      <c r="T2385" s="206" t="str">
        <f ca="1">IF(B2385="","",IF(ISERROR(MATCH($J2385,[3]SorP!$B$1:$B$6230,0)),"",INDIRECT("'SorP'!$A$"&amp;MATCH($J2385,[3]SorP!$B$1:$B$6230,0))))</f>
        <v/>
      </c>
      <c r="U2385" s="207"/>
      <c r="V2385" s="208" t="e">
        <f>IF(C2385="",NA(),IF(OR(C2385="Smelter not listed",C2385="Smelter not yet identified"),MATCH($B2385&amp;$D2385,'[3]Smelter Look-up'!$J:$J,0),MATCH($B2385&amp;$C2385,'[3]Smelter Look-up'!$J:$J,0)))</f>
        <v>#N/A</v>
      </c>
      <c r="X2385" s="83">
        <f t="shared" si="112"/>
        <v>0</v>
      </c>
      <c r="AB2385" s="84" t="str">
        <f t="shared" si="113"/>
        <v/>
      </c>
    </row>
    <row r="2386" spans="1:28" s="83" customFormat="1" ht="20.25" customHeight="1">
      <c r="A2386" s="206"/>
      <c r="B2386" s="198" t="s">
        <v>236</v>
      </c>
      <c r="C2386" s="199" t="s">
        <v>236</v>
      </c>
      <c r="D2386" s="200"/>
      <c r="E2386" s="198" t="s">
        <v>236</v>
      </c>
      <c r="F2386" s="198" t="s">
        <v>236</v>
      </c>
      <c r="G2386" s="198" t="s">
        <v>236</v>
      </c>
      <c r="H2386" s="201" t="s">
        <v>236</v>
      </c>
      <c r="I2386" s="202" t="s">
        <v>236</v>
      </c>
      <c r="J2386" s="202" t="s">
        <v>236</v>
      </c>
      <c r="K2386" s="203"/>
      <c r="L2386" s="203"/>
      <c r="M2386" s="203"/>
      <c r="N2386" s="203"/>
      <c r="O2386" s="203"/>
      <c r="P2386" s="204"/>
      <c r="Q2386" s="205"/>
      <c r="R2386" s="198" t="s">
        <v>236</v>
      </c>
      <c r="S2386" s="206" t="str">
        <f t="shared" ca="1" si="111"/>
        <v/>
      </c>
      <c r="T2386" s="206" t="str">
        <f ca="1">IF(B2386="","",IF(ISERROR(MATCH($J2386,[3]SorP!$B$1:$B$6230,0)),"",INDIRECT("'SorP'!$A$"&amp;MATCH($J2386,[3]SorP!$B$1:$B$6230,0))))</f>
        <v/>
      </c>
      <c r="U2386" s="207"/>
      <c r="V2386" s="208" t="e">
        <f>IF(C2386="",NA(),IF(OR(C2386="Smelter not listed",C2386="Smelter not yet identified"),MATCH($B2386&amp;$D2386,'[3]Smelter Look-up'!$J:$J,0),MATCH($B2386&amp;$C2386,'[3]Smelter Look-up'!$J:$J,0)))</f>
        <v>#N/A</v>
      </c>
      <c r="X2386" s="83">
        <f t="shared" si="112"/>
        <v>0</v>
      </c>
      <c r="AB2386" s="84" t="str">
        <f t="shared" si="113"/>
        <v/>
      </c>
    </row>
    <row r="2387" spans="1:28" s="83" customFormat="1" ht="20.25" customHeight="1">
      <c r="A2387" s="206"/>
      <c r="B2387" s="198" t="s">
        <v>236</v>
      </c>
      <c r="C2387" s="199" t="s">
        <v>236</v>
      </c>
      <c r="D2387" s="200"/>
      <c r="E2387" s="198" t="s">
        <v>236</v>
      </c>
      <c r="F2387" s="198" t="s">
        <v>236</v>
      </c>
      <c r="G2387" s="198" t="s">
        <v>236</v>
      </c>
      <c r="H2387" s="201" t="s">
        <v>236</v>
      </c>
      <c r="I2387" s="202" t="s">
        <v>236</v>
      </c>
      <c r="J2387" s="202" t="s">
        <v>236</v>
      </c>
      <c r="K2387" s="203"/>
      <c r="L2387" s="203"/>
      <c r="M2387" s="203"/>
      <c r="N2387" s="203"/>
      <c r="O2387" s="203"/>
      <c r="P2387" s="204"/>
      <c r="Q2387" s="205"/>
      <c r="R2387" s="198" t="s">
        <v>236</v>
      </c>
      <c r="S2387" s="206" t="str">
        <f t="shared" ca="1" si="111"/>
        <v/>
      </c>
      <c r="T2387" s="206" t="str">
        <f ca="1">IF(B2387="","",IF(ISERROR(MATCH($J2387,[3]SorP!$B$1:$B$6230,0)),"",INDIRECT("'SorP'!$A$"&amp;MATCH($J2387,[3]SorP!$B$1:$B$6230,0))))</f>
        <v/>
      </c>
      <c r="U2387" s="207"/>
      <c r="V2387" s="208" t="e">
        <f>IF(C2387="",NA(),IF(OR(C2387="Smelter not listed",C2387="Smelter not yet identified"),MATCH($B2387&amp;$D2387,'[3]Smelter Look-up'!$J:$J,0),MATCH($B2387&amp;$C2387,'[3]Smelter Look-up'!$J:$J,0)))</f>
        <v>#N/A</v>
      </c>
      <c r="X2387" s="83">
        <f t="shared" si="112"/>
        <v>0</v>
      </c>
      <c r="AB2387" s="84" t="str">
        <f t="shared" si="113"/>
        <v/>
      </c>
    </row>
    <row r="2388" spans="1:28" s="83" customFormat="1" ht="20.25" customHeight="1">
      <c r="A2388" s="206"/>
      <c r="B2388" s="198" t="s">
        <v>236</v>
      </c>
      <c r="C2388" s="199" t="s">
        <v>236</v>
      </c>
      <c r="D2388" s="200"/>
      <c r="E2388" s="198" t="s">
        <v>236</v>
      </c>
      <c r="F2388" s="198" t="s">
        <v>236</v>
      </c>
      <c r="G2388" s="198" t="s">
        <v>236</v>
      </c>
      <c r="H2388" s="201" t="s">
        <v>236</v>
      </c>
      <c r="I2388" s="202" t="s">
        <v>236</v>
      </c>
      <c r="J2388" s="202" t="s">
        <v>236</v>
      </c>
      <c r="K2388" s="203"/>
      <c r="L2388" s="203"/>
      <c r="M2388" s="203"/>
      <c r="N2388" s="203"/>
      <c r="O2388" s="203"/>
      <c r="P2388" s="204"/>
      <c r="Q2388" s="205"/>
      <c r="R2388" s="198" t="s">
        <v>236</v>
      </c>
      <c r="S2388" s="206" t="str">
        <f t="shared" ca="1" si="111"/>
        <v/>
      </c>
      <c r="T2388" s="206" t="str">
        <f ca="1">IF(B2388="","",IF(ISERROR(MATCH($J2388,[3]SorP!$B$1:$B$6230,0)),"",INDIRECT("'SorP'!$A$"&amp;MATCH($J2388,[3]SorP!$B$1:$B$6230,0))))</f>
        <v/>
      </c>
      <c r="U2388" s="207"/>
      <c r="V2388" s="208" t="e">
        <f>IF(C2388="",NA(),IF(OR(C2388="Smelter not listed",C2388="Smelter not yet identified"),MATCH($B2388&amp;$D2388,'[3]Smelter Look-up'!$J:$J,0),MATCH($B2388&amp;$C2388,'[3]Smelter Look-up'!$J:$J,0)))</f>
        <v>#N/A</v>
      </c>
      <c r="X2388" s="83">
        <f t="shared" si="112"/>
        <v>0</v>
      </c>
      <c r="AB2388" s="84" t="str">
        <f t="shared" si="113"/>
        <v/>
      </c>
    </row>
    <row r="2389" spans="1:28" s="83" customFormat="1" ht="20.25" customHeight="1">
      <c r="A2389" s="206"/>
      <c r="B2389" s="198" t="s">
        <v>236</v>
      </c>
      <c r="C2389" s="199" t="s">
        <v>236</v>
      </c>
      <c r="D2389" s="200"/>
      <c r="E2389" s="198" t="s">
        <v>236</v>
      </c>
      <c r="F2389" s="198" t="s">
        <v>236</v>
      </c>
      <c r="G2389" s="198" t="s">
        <v>236</v>
      </c>
      <c r="H2389" s="201" t="s">
        <v>236</v>
      </c>
      <c r="I2389" s="202" t="s">
        <v>236</v>
      </c>
      <c r="J2389" s="202" t="s">
        <v>236</v>
      </c>
      <c r="K2389" s="203"/>
      <c r="L2389" s="203"/>
      <c r="M2389" s="203"/>
      <c r="N2389" s="203"/>
      <c r="O2389" s="203"/>
      <c r="P2389" s="204"/>
      <c r="Q2389" s="205"/>
      <c r="R2389" s="198" t="s">
        <v>236</v>
      </c>
      <c r="S2389" s="206" t="str">
        <f t="shared" ca="1" si="111"/>
        <v/>
      </c>
      <c r="T2389" s="206" t="str">
        <f ca="1">IF(B2389="","",IF(ISERROR(MATCH($J2389,[3]SorP!$B$1:$B$6230,0)),"",INDIRECT("'SorP'!$A$"&amp;MATCH($J2389,[3]SorP!$B$1:$B$6230,0))))</f>
        <v/>
      </c>
      <c r="U2389" s="207"/>
      <c r="V2389" s="208" t="e">
        <f>IF(C2389="",NA(),IF(OR(C2389="Smelter not listed",C2389="Smelter not yet identified"),MATCH($B2389&amp;$D2389,'[3]Smelter Look-up'!$J:$J,0),MATCH($B2389&amp;$C2389,'[3]Smelter Look-up'!$J:$J,0)))</f>
        <v>#N/A</v>
      </c>
      <c r="X2389" s="83">
        <f t="shared" si="112"/>
        <v>0</v>
      </c>
      <c r="AB2389" s="84" t="str">
        <f t="shared" si="113"/>
        <v/>
      </c>
    </row>
    <row r="2390" spans="1:28" s="83" customFormat="1" ht="20.25" customHeight="1">
      <c r="A2390" s="206"/>
      <c r="B2390" s="198" t="s">
        <v>236</v>
      </c>
      <c r="C2390" s="199" t="s">
        <v>236</v>
      </c>
      <c r="D2390" s="200"/>
      <c r="E2390" s="198" t="s">
        <v>236</v>
      </c>
      <c r="F2390" s="198" t="s">
        <v>236</v>
      </c>
      <c r="G2390" s="198" t="s">
        <v>236</v>
      </c>
      <c r="H2390" s="201" t="s">
        <v>236</v>
      </c>
      <c r="I2390" s="202" t="s">
        <v>236</v>
      </c>
      <c r="J2390" s="202" t="s">
        <v>236</v>
      </c>
      <c r="K2390" s="203"/>
      <c r="L2390" s="203"/>
      <c r="M2390" s="203"/>
      <c r="N2390" s="203"/>
      <c r="O2390" s="203"/>
      <c r="P2390" s="204"/>
      <c r="Q2390" s="205"/>
      <c r="R2390" s="198" t="s">
        <v>236</v>
      </c>
      <c r="S2390" s="206" t="str">
        <f t="shared" ca="1" si="111"/>
        <v/>
      </c>
      <c r="T2390" s="206" t="str">
        <f ca="1">IF(B2390="","",IF(ISERROR(MATCH($J2390,[3]SorP!$B$1:$B$6230,0)),"",INDIRECT("'SorP'!$A$"&amp;MATCH($J2390,[3]SorP!$B$1:$B$6230,0))))</f>
        <v/>
      </c>
      <c r="U2390" s="207"/>
      <c r="V2390" s="208" t="e">
        <f>IF(C2390="",NA(),IF(OR(C2390="Smelter not listed",C2390="Smelter not yet identified"),MATCH($B2390&amp;$D2390,'[3]Smelter Look-up'!$J:$J,0),MATCH($B2390&amp;$C2390,'[3]Smelter Look-up'!$J:$J,0)))</f>
        <v>#N/A</v>
      </c>
      <c r="X2390" s="83">
        <f t="shared" si="112"/>
        <v>0</v>
      </c>
      <c r="AB2390" s="84" t="str">
        <f t="shared" si="113"/>
        <v/>
      </c>
    </row>
    <row r="2391" spans="1:28" s="83" customFormat="1" ht="20.25" customHeight="1">
      <c r="A2391" s="206"/>
      <c r="B2391" s="198" t="s">
        <v>236</v>
      </c>
      <c r="C2391" s="199" t="s">
        <v>236</v>
      </c>
      <c r="D2391" s="200"/>
      <c r="E2391" s="198" t="s">
        <v>236</v>
      </c>
      <c r="F2391" s="198" t="s">
        <v>236</v>
      </c>
      <c r="G2391" s="198" t="s">
        <v>236</v>
      </c>
      <c r="H2391" s="201" t="s">
        <v>236</v>
      </c>
      <c r="I2391" s="202" t="s">
        <v>236</v>
      </c>
      <c r="J2391" s="202" t="s">
        <v>236</v>
      </c>
      <c r="K2391" s="203"/>
      <c r="L2391" s="203"/>
      <c r="M2391" s="203"/>
      <c r="N2391" s="203"/>
      <c r="O2391" s="203"/>
      <c r="P2391" s="204"/>
      <c r="Q2391" s="205"/>
      <c r="R2391" s="198" t="s">
        <v>236</v>
      </c>
      <c r="S2391" s="206" t="str">
        <f t="shared" ca="1" si="111"/>
        <v/>
      </c>
      <c r="T2391" s="206" t="str">
        <f ca="1">IF(B2391="","",IF(ISERROR(MATCH($J2391,[3]SorP!$B$1:$B$6230,0)),"",INDIRECT("'SorP'!$A$"&amp;MATCH($J2391,[3]SorP!$B$1:$B$6230,0))))</f>
        <v/>
      </c>
      <c r="U2391" s="207"/>
      <c r="V2391" s="208" t="e">
        <f>IF(C2391="",NA(),IF(OR(C2391="Smelter not listed",C2391="Smelter not yet identified"),MATCH($B2391&amp;$D2391,'[3]Smelter Look-up'!$J:$J,0),MATCH($B2391&amp;$C2391,'[3]Smelter Look-up'!$J:$J,0)))</f>
        <v>#N/A</v>
      </c>
      <c r="X2391" s="83">
        <f t="shared" si="112"/>
        <v>0</v>
      </c>
      <c r="AB2391" s="84" t="str">
        <f t="shared" si="113"/>
        <v/>
      </c>
    </row>
    <row r="2392" spans="1:28" s="83" customFormat="1" ht="20.25" customHeight="1">
      <c r="A2392" s="206"/>
      <c r="B2392" s="198" t="s">
        <v>236</v>
      </c>
      <c r="C2392" s="199" t="s">
        <v>236</v>
      </c>
      <c r="D2392" s="200"/>
      <c r="E2392" s="198" t="s">
        <v>236</v>
      </c>
      <c r="F2392" s="198" t="s">
        <v>236</v>
      </c>
      <c r="G2392" s="198" t="s">
        <v>236</v>
      </c>
      <c r="H2392" s="201" t="s">
        <v>236</v>
      </c>
      <c r="I2392" s="202" t="s">
        <v>236</v>
      </c>
      <c r="J2392" s="202" t="s">
        <v>236</v>
      </c>
      <c r="K2392" s="203"/>
      <c r="L2392" s="203"/>
      <c r="M2392" s="203"/>
      <c r="N2392" s="203"/>
      <c r="O2392" s="203"/>
      <c r="P2392" s="204"/>
      <c r="Q2392" s="205"/>
      <c r="R2392" s="198" t="s">
        <v>236</v>
      </c>
      <c r="S2392" s="206" t="str">
        <f t="shared" ca="1" si="111"/>
        <v/>
      </c>
      <c r="T2392" s="206" t="str">
        <f ca="1">IF(B2392="","",IF(ISERROR(MATCH($J2392,[3]SorP!$B$1:$B$6230,0)),"",INDIRECT("'SorP'!$A$"&amp;MATCH($J2392,[3]SorP!$B$1:$B$6230,0))))</f>
        <v/>
      </c>
      <c r="U2392" s="207"/>
      <c r="V2392" s="208" t="e">
        <f>IF(C2392="",NA(),IF(OR(C2392="Smelter not listed",C2392="Smelter not yet identified"),MATCH($B2392&amp;$D2392,'[3]Smelter Look-up'!$J:$J,0),MATCH($B2392&amp;$C2392,'[3]Smelter Look-up'!$J:$J,0)))</f>
        <v>#N/A</v>
      </c>
      <c r="X2392" s="83">
        <f t="shared" si="112"/>
        <v>0</v>
      </c>
      <c r="AB2392" s="84" t="str">
        <f t="shared" si="113"/>
        <v/>
      </c>
    </row>
    <row r="2393" spans="1:28" s="83" customFormat="1" ht="20.25" customHeight="1">
      <c r="A2393" s="206"/>
      <c r="B2393" s="198" t="s">
        <v>236</v>
      </c>
      <c r="C2393" s="199" t="s">
        <v>236</v>
      </c>
      <c r="D2393" s="200"/>
      <c r="E2393" s="198" t="s">
        <v>236</v>
      </c>
      <c r="F2393" s="198" t="s">
        <v>236</v>
      </c>
      <c r="G2393" s="198" t="s">
        <v>236</v>
      </c>
      <c r="H2393" s="201" t="s">
        <v>236</v>
      </c>
      <c r="I2393" s="202" t="s">
        <v>236</v>
      </c>
      <c r="J2393" s="202" t="s">
        <v>236</v>
      </c>
      <c r="K2393" s="203"/>
      <c r="L2393" s="203"/>
      <c r="M2393" s="203"/>
      <c r="N2393" s="203"/>
      <c r="O2393" s="203"/>
      <c r="P2393" s="204"/>
      <c r="Q2393" s="205"/>
      <c r="R2393" s="198" t="s">
        <v>236</v>
      </c>
      <c r="S2393" s="206" t="str">
        <f t="shared" ca="1" si="111"/>
        <v/>
      </c>
      <c r="T2393" s="206" t="str">
        <f ca="1">IF(B2393="","",IF(ISERROR(MATCH($J2393,[3]SorP!$B$1:$B$6230,0)),"",INDIRECT("'SorP'!$A$"&amp;MATCH($J2393,[3]SorP!$B$1:$B$6230,0))))</f>
        <v/>
      </c>
      <c r="U2393" s="207"/>
      <c r="V2393" s="208" t="e">
        <f>IF(C2393="",NA(),IF(OR(C2393="Smelter not listed",C2393="Smelter not yet identified"),MATCH($B2393&amp;$D2393,'[3]Smelter Look-up'!$J:$J,0),MATCH($B2393&amp;$C2393,'[3]Smelter Look-up'!$J:$J,0)))</f>
        <v>#N/A</v>
      </c>
      <c r="X2393" s="83">
        <f t="shared" si="112"/>
        <v>0</v>
      </c>
      <c r="AB2393" s="84" t="str">
        <f t="shared" si="113"/>
        <v/>
      </c>
    </row>
    <row r="2394" spans="1:28" s="83" customFormat="1" ht="20.25" customHeight="1">
      <c r="A2394" s="206"/>
      <c r="B2394" s="198" t="s">
        <v>236</v>
      </c>
      <c r="C2394" s="199" t="s">
        <v>236</v>
      </c>
      <c r="D2394" s="200"/>
      <c r="E2394" s="198" t="s">
        <v>236</v>
      </c>
      <c r="F2394" s="198" t="s">
        <v>236</v>
      </c>
      <c r="G2394" s="198" t="s">
        <v>236</v>
      </c>
      <c r="H2394" s="201" t="s">
        <v>236</v>
      </c>
      <c r="I2394" s="202" t="s">
        <v>236</v>
      </c>
      <c r="J2394" s="202" t="s">
        <v>236</v>
      </c>
      <c r="K2394" s="203"/>
      <c r="L2394" s="203"/>
      <c r="M2394" s="203"/>
      <c r="N2394" s="203"/>
      <c r="O2394" s="203"/>
      <c r="P2394" s="204"/>
      <c r="Q2394" s="205"/>
      <c r="R2394" s="198" t="s">
        <v>236</v>
      </c>
      <c r="S2394" s="206" t="str">
        <f t="shared" ca="1" si="111"/>
        <v/>
      </c>
      <c r="T2394" s="206" t="str">
        <f ca="1">IF(B2394="","",IF(ISERROR(MATCH($J2394,[3]SorP!$B$1:$B$6230,0)),"",INDIRECT("'SorP'!$A$"&amp;MATCH($J2394,[3]SorP!$B$1:$B$6230,0))))</f>
        <v/>
      </c>
      <c r="U2394" s="207"/>
      <c r="V2394" s="208" t="e">
        <f>IF(C2394="",NA(),IF(OR(C2394="Smelter not listed",C2394="Smelter not yet identified"),MATCH($B2394&amp;$D2394,'[3]Smelter Look-up'!$J:$J,0),MATCH($B2394&amp;$C2394,'[3]Smelter Look-up'!$J:$J,0)))</f>
        <v>#N/A</v>
      </c>
      <c r="X2394" s="83">
        <f t="shared" si="112"/>
        <v>0</v>
      </c>
      <c r="AB2394" s="84" t="str">
        <f t="shared" si="113"/>
        <v/>
      </c>
    </row>
    <row r="2395" spans="1:28" s="83" customFormat="1" ht="20.25" customHeight="1">
      <c r="A2395" s="206"/>
      <c r="B2395" s="198" t="s">
        <v>236</v>
      </c>
      <c r="C2395" s="199" t="s">
        <v>236</v>
      </c>
      <c r="D2395" s="200"/>
      <c r="E2395" s="198" t="s">
        <v>236</v>
      </c>
      <c r="F2395" s="198" t="s">
        <v>236</v>
      </c>
      <c r="G2395" s="198" t="s">
        <v>236</v>
      </c>
      <c r="H2395" s="201" t="s">
        <v>236</v>
      </c>
      <c r="I2395" s="202" t="s">
        <v>236</v>
      </c>
      <c r="J2395" s="202" t="s">
        <v>236</v>
      </c>
      <c r="K2395" s="203"/>
      <c r="L2395" s="203"/>
      <c r="M2395" s="203"/>
      <c r="N2395" s="203"/>
      <c r="O2395" s="203"/>
      <c r="P2395" s="204"/>
      <c r="Q2395" s="205"/>
      <c r="R2395" s="198" t="s">
        <v>236</v>
      </c>
      <c r="S2395" s="206" t="str">
        <f t="shared" ca="1" si="111"/>
        <v/>
      </c>
      <c r="T2395" s="206" t="str">
        <f ca="1">IF(B2395="","",IF(ISERROR(MATCH($J2395,[3]SorP!$B$1:$B$6230,0)),"",INDIRECT("'SorP'!$A$"&amp;MATCH($J2395,[3]SorP!$B$1:$B$6230,0))))</f>
        <v/>
      </c>
      <c r="U2395" s="207"/>
      <c r="V2395" s="208" t="e">
        <f>IF(C2395="",NA(),IF(OR(C2395="Smelter not listed",C2395="Smelter not yet identified"),MATCH($B2395&amp;$D2395,'[3]Smelter Look-up'!$J:$J,0),MATCH($B2395&amp;$C2395,'[3]Smelter Look-up'!$J:$J,0)))</f>
        <v>#N/A</v>
      </c>
      <c r="X2395" s="83">
        <f t="shared" si="112"/>
        <v>0</v>
      </c>
      <c r="AB2395" s="84" t="str">
        <f t="shared" si="113"/>
        <v/>
      </c>
    </row>
    <row r="2396" spans="1:28" s="83" customFormat="1" ht="20.25" customHeight="1">
      <c r="A2396" s="206"/>
      <c r="B2396" s="198" t="s">
        <v>236</v>
      </c>
      <c r="C2396" s="199" t="s">
        <v>236</v>
      </c>
      <c r="D2396" s="200"/>
      <c r="E2396" s="198" t="s">
        <v>236</v>
      </c>
      <c r="F2396" s="198" t="s">
        <v>236</v>
      </c>
      <c r="G2396" s="198" t="s">
        <v>236</v>
      </c>
      <c r="H2396" s="201" t="s">
        <v>236</v>
      </c>
      <c r="I2396" s="202" t="s">
        <v>236</v>
      </c>
      <c r="J2396" s="202" t="s">
        <v>236</v>
      </c>
      <c r="K2396" s="203"/>
      <c r="L2396" s="203"/>
      <c r="M2396" s="203"/>
      <c r="N2396" s="203"/>
      <c r="O2396" s="203"/>
      <c r="P2396" s="204"/>
      <c r="Q2396" s="205"/>
      <c r="R2396" s="198" t="s">
        <v>236</v>
      </c>
      <c r="S2396" s="206" t="str">
        <f t="shared" ca="1" si="111"/>
        <v/>
      </c>
      <c r="T2396" s="206" t="str">
        <f ca="1">IF(B2396="","",IF(ISERROR(MATCH($J2396,[3]SorP!$B$1:$B$6230,0)),"",INDIRECT("'SorP'!$A$"&amp;MATCH($J2396,[3]SorP!$B$1:$B$6230,0))))</f>
        <v/>
      </c>
      <c r="U2396" s="207"/>
      <c r="V2396" s="208" t="e">
        <f>IF(C2396="",NA(),IF(OR(C2396="Smelter not listed",C2396="Smelter not yet identified"),MATCH($B2396&amp;$D2396,'[3]Smelter Look-up'!$J:$J,0),MATCH($B2396&amp;$C2396,'[3]Smelter Look-up'!$J:$J,0)))</f>
        <v>#N/A</v>
      </c>
      <c r="X2396" s="83">
        <f t="shared" si="112"/>
        <v>0</v>
      </c>
      <c r="AB2396" s="84" t="str">
        <f t="shared" si="113"/>
        <v/>
      </c>
    </row>
    <row r="2397" spans="1:28" s="83" customFormat="1" ht="20.25" customHeight="1">
      <c r="A2397" s="206"/>
      <c r="B2397" s="198" t="s">
        <v>236</v>
      </c>
      <c r="C2397" s="199" t="s">
        <v>236</v>
      </c>
      <c r="D2397" s="200"/>
      <c r="E2397" s="198" t="s">
        <v>236</v>
      </c>
      <c r="F2397" s="198" t="s">
        <v>236</v>
      </c>
      <c r="G2397" s="198" t="s">
        <v>236</v>
      </c>
      <c r="H2397" s="201" t="s">
        <v>236</v>
      </c>
      <c r="I2397" s="202" t="s">
        <v>236</v>
      </c>
      <c r="J2397" s="202" t="s">
        <v>236</v>
      </c>
      <c r="K2397" s="203"/>
      <c r="L2397" s="203"/>
      <c r="M2397" s="203"/>
      <c r="N2397" s="203"/>
      <c r="O2397" s="203"/>
      <c r="P2397" s="204"/>
      <c r="Q2397" s="205"/>
      <c r="R2397" s="198" t="s">
        <v>236</v>
      </c>
      <c r="S2397" s="206" t="str">
        <f t="shared" ca="1" si="111"/>
        <v/>
      </c>
      <c r="T2397" s="206" t="str">
        <f ca="1">IF(B2397="","",IF(ISERROR(MATCH($J2397,[3]SorP!$B$1:$B$6230,0)),"",INDIRECT("'SorP'!$A$"&amp;MATCH($J2397,[3]SorP!$B$1:$B$6230,0))))</f>
        <v/>
      </c>
      <c r="U2397" s="207"/>
      <c r="V2397" s="208" t="e">
        <f>IF(C2397="",NA(),IF(OR(C2397="Smelter not listed",C2397="Smelter not yet identified"),MATCH($B2397&amp;$D2397,'[3]Smelter Look-up'!$J:$J,0),MATCH($B2397&amp;$C2397,'[3]Smelter Look-up'!$J:$J,0)))</f>
        <v>#N/A</v>
      </c>
      <c r="X2397" s="83">
        <f t="shared" si="112"/>
        <v>0</v>
      </c>
      <c r="AB2397" s="84" t="str">
        <f t="shared" si="113"/>
        <v/>
      </c>
    </row>
    <row r="2398" spans="1:28" s="83" customFormat="1" ht="20.25" customHeight="1">
      <c r="A2398" s="206"/>
      <c r="B2398" s="198" t="s">
        <v>236</v>
      </c>
      <c r="C2398" s="199" t="s">
        <v>236</v>
      </c>
      <c r="D2398" s="200"/>
      <c r="E2398" s="198" t="s">
        <v>236</v>
      </c>
      <c r="F2398" s="198" t="s">
        <v>236</v>
      </c>
      <c r="G2398" s="198" t="s">
        <v>236</v>
      </c>
      <c r="H2398" s="201" t="s">
        <v>236</v>
      </c>
      <c r="I2398" s="202" t="s">
        <v>236</v>
      </c>
      <c r="J2398" s="202" t="s">
        <v>236</v>
      </c>
      <c r="K2398" s="203"/>
      <c r="L2398" s="203"/>
      <c r="M2398" s="203"/>
      <c r="N2398" s="203"/>
      <c r="O2398" s="203"/>
      <c r="P2398" s="204"/>
      <c r="Q2398" s="205"/>
      <c r="R2398" s="198" t="s">
        <v>236</v>
      </c>
      <c r="S2398" s="206" t="str">
        <f t="shared" ca="1" si="111"/>
        <v/>
      </c>
      <c r="T2398" s="206" t="str">
        <f ca="1">IF(B2398="","",IF(ISERROR(MATCH($J2398,[3]SorP!$B$1:$B$6230,0)),"",INDIRECT("'SorP'!$A$"&amp;MATCH($J2398,[3]SorP!$B$1:$B$6230,0))))</f>
        <v/>
      </c>
      <c r="U2398" s="207"/>
      <c r="V2398" s="208" t="e">
        <f>IF(C2398="",NA(),IF(OR(C2398="Smelter not listed",C2398="Smelter not yet identified"),MATCH($B2398&amp;$D2398,'[3]Smelter Look-up'!$J:$J,0),MATCH($B2398&amp;$C2398,'[3]Smelter Look-up'!$J:$J,0)))</f>
        <v>#N/A</v>
      </c>
      <c r="X2398" s="83">
        <f t="shared" si="112"/>
        <v>0</v>
      </c>
      <c r="AB2398" s="84" t="str">
        <f t="shared" si="113"/>
        <v/>
      </c>
    </row>
    <row r="2399" spans="1:28" s="83" customFormat="1" ht="20.25" customHeight="1">
      <c r="A2399" s="206"/>
      <c r="B2399" s="198" t="s">
        <v>236</v>
      </c>
      <c r="C2399" s="199" t="s">
        <v>236</v>
      </c>
      <c r="D2399" s="200"/>
      <c r="E2399" s="198" t="s">
        <v>236</v>
      </c>
      <c r="F2399" s="198" t="s">
        <v>236</v>
      </c>
      <c r="G2399" s="198" t="s">
        <v>236</v>
      </c>
      <c r="H2399" s="201" t="s">
        <v>236</v>
      </c>
      <c r="I2399" s="202" t="s">
        <v>236</v>
      </c>
      <c r="J2399" s="202" t="s">
        <v>236</v>
      </c>
      <c r="K2399" s="203"/>
      <c r="L2399" s="203"/>
      <c r="M2399" s="203"/>
      <c r="N2399" s="203"/>
      <c r="O2399" s="203"/>
      <c r="P2399" s="204"/>
      <c r="Q2399" s="205"/>
      <c r="R2399" s="198" t="s">
        <v>236</v>
      </c>
      <c r="S2399" s="206" t="str">
        <f t="shared" ca="1" si="111"/>
        <v/>
      </c>
      <c r="T2399" s="206" t="str">
        <f ca="1">IF(B2399="","",IF(ISERROR(MATCH($J2399,[3]SorP!$B$1:$B$6230,0)),"",INDIRECT("'SorP'!$A$"&amp;MATCH($J2399,[3]SorP!$B$1:$B$6230,0))))</f>
        <v/>
      </c>
      <c r="U2399" s="207"/>
      <c r="V2399" s="208" t="e">
        <f>IF(C2399="",NA(),IF(OR(C2399="Smelter not listed",C2399="Smelter not yet identified"),MATCH($B2399&amp;$D2399,'[3]Smelter Look-up'!$J:$J,0),MATCH($B2399&amp;$C2399,'[3]Smelter Look-up'!$J:$J,0)))</f>
        <v>#N/A</v>
      </c>
      <c r="X2399" s="83">
        <f t="shared" si="112"/>
        <v>0</v>
      </c>
      <c r="AB2399" s="84" t="str">
        <f t="shared" si="113"/>
        <v/>
      </c>
    </row>
    <row r="2400" spans="1:28" s="83" customFormat="1" ht="20.25" customHeight="1">
      <c r="A2400" s="206"/>
      <c r="B2400" s="198" t="s">
        <v>236</v>
      </c>
      <c r="C2400" s="199" t="s">
        <v>236</v>
      </c>
      <c r="D2400" s="200"/>
      <c r="E2400" s="198" t="s">
        <v>236</v>
      </c>
      <c r="F2400" s="198" t="s">
        <v>236</v>
      </c>
      <c r="G2400" s="198" t="s">
        <v>236</v>
      </c>
      <c r="H2400" s="201" t="s">
        <v>236</v>
      </c>
      <c r="I2400" s="202" t="s">
        <v>236</v>
      </c>
      <c r="J2400" s="202" t="s">
        <v>236</v>
      </c>
      <c r="K2400" s="203"/>
      <c r="L2400" s="203"/>
      <c r="M2400" s="203"/>
      <c r="N2400" s="203"/>
      <c r="O2400" s="203"/>
      <c r="P2400" s="204"/>
      <c r="Q2400" s="205"/>
      <c r="R2400" s="198" t="s">
        <v>236</v>
      </c>
      <c r="S2400" s="206" t="str">
        <f t="shared" ca="1" si="111"/>
        <v/>
      </c>
      <c r="T2400" s="206" t="str">
        <f ca="1">IF(B2400="","",IF(ISERROR(MATCH($J2400,[3]SorP!$B$1:$B$6230,0)),"",INDIRECT("'SorP'!$A$"&amp;MATCH($J2400,[3]SorP!$B$1:$B$6230,0))))</f>
        <v/>
      </c>
      <c r="U2400" s="207"/>
      <c r="V2400" s="208" t="e">
        <f>IF(C2400="",NA(),IF(OR(C2400="Smelter not listed",C2400="Smelter not yet identified"),MATCH($B2400&amp;$D2400,'[3]Smelter Look-up'!$J:$J,0),MATCH($B2400&amp;$C2400,'[3]Smelter Look-up'!$J:$J,0)))</f>
        <v>#N/A</v>
      </c>
      <c r="X2400" s="83">
        <f t="shared" si="112"/>
        <v>0</v>
      </c>
      <c r="AB2400" s="84" t="str">
        <f t="shared" si="113"/>
        <v/>
      </c>
    </row>
    <row r="2401" spans="1:28" s="83" customFormat="1" ht="20.25" customHeight="1">
      <c r="A2401" s="206"/>
      <c r="B2401" s="198" t="s">
        <v>236</v>
      </c>
      <c r="C2401" s="199" t="s">
        <v>236</v>
      </c>
      <c r="D2401" s="200"/>
      <c r="E2401" s="198" t="s">
        <v>236</v>
      </c>
      <c r="F2401" s="198" t="s">
        <v>236</v>
      </c>
      <c r="G2401" s="198" t="s">
        <v>236</v>
      </c>
      <c r="H2401" s="201" t="s">
        <v>236</v>
      </c>
      <c r="I2401" s="202" t="s">
        <v>236</v>
      </c>
      <c r="J2401" s="202" t="s">
        <v>236</v>
      </c>
      <c r="K2401" s="203"/>
      <c r="L2401" s="203"/>
      <c r="M2401" s="203"/>
      <c r="N2401" s="203"/>
      <c r="O2401" s="203"/>
      <c r="P2401" s="204"/>
      <c r="Q2401" s="205"/>
      <c r="R2401" s="198" t="s">
        <v>236</v>
      </c>
      <c r="S2401" s="206" t="str">
        <f t="shared" ca="1" si="111"/>
        <v/>
      </c>
      <c r="T2401" s="206" t="str">
        <f ca="1">IF(B2401="","",IF(ISERROR(MATCH($J2401,[3]SorP!$B$1:$B$6230,0)),"",INDIRECT("'SorP'!$A$"&amp;MATCH($J2401,[3]SorP!$B$1:$B$6230,0))))</f>
        <v/>
      </c>
      <c r="U2401" s="207"/>
      <c r="V2401" s="208" t="e">
        <f>IF(C2401="",NA(),IF(OR(C2401="Smelter not listed",C2401="Smelter not yet identified"),MATCH($B2401&amp;$D2401,'[3]Smelter Look-up'!$J:$J,0),MATCH($B2401&amp;$C2401,'[3]Smelter Look-up'!$J:$J,0)))</f>
        <v>#N/A</v>
      </c>
      <c r="X2401" s="83">
        <f t="shared" si="112"/>
        <v>0</v>
      </c>
      <c r="AB2401" s="84" t="str">
        <f t="shared" si="113"/>
        <v/>
      </c>
    </row>
    <row r="2402" spans="1:28" s="83" customFormat="1" ht="20.25" customHeight="1">
      <c r="A2402" s="206"/>
      <c r="B2402" s="198" t="s">
        <v>236</v>
      </c>
      <c r="C2402" s="199" t="s">
        <v>236</v>
      </c>
      <c r="D2402" s="200"/>
      <c r="E2402" s="198" t="s">
        <v>236</v>
      </c>
      <c r="F2402" s="198" t="s">
        <v>236</v>
      </c>
      <c r="G2402" s="198" t="s">
        <v>236</v>
      </c>
      <c r="H2402" s="201" t="s">
        <v>236</v>
      </c>
      <c r="I2402" s="202" t="s">
        <v>236</v>
      </c>
      <c r="J2402" s="202" t="s">
        <v>236</v>
      </c>
      <c r="K2402" s="203"/>
      <c r="L2402" s="203"/>
      <c r="M2402" s="203"/>
      <c r="N2402" s="203"/>
      <c r="O2402" s="203"/>
      <c r="P2402" s="204"/>
      <c r="Q2402" s="205"/>
      <c r="R2402" s="198" t="s">
        <v>236</v>
      </c>
      <c r="S2402" s="206" t="str">
        <f t="shared" ca="1" si="111"/>
        <v/>
      </c>
      <c r="T2402" s="206" t="str">
        <f ca="1">IF(B2402="","",IF(ISERROR(MATCH($J2402,[3]SorP!$B$1:$B$6230,0)),"",INDIRECT("'SorP'!$A$"&amp;MATCH($J2402,[3]SorP!$B$1:$B$6230,0))))</f>
        <v/>
      </c>
      <c r="U2402" s="207"/>
      <c r="V2402" s="208" t="e">
        <f>IF(C2402="",NA(),IF(OR(C2402="Smelter not listed",C2402="Smelter not yet identified"),MATCH($B2402&amp;$D2402,'[3]Smelter Look-up'!$J:$J,0),MATCH($B2402&amp;$C2402,'[3]Smelter Look-up'!$J:$J,0)))</f>
        <v>#N/A</v>
      </c>
      <c r="X2402" s="83">
        <f t="shared" si="112"/>
        <v>0</v>
      </c>
      <c r="AB2402" s="84" t="str">
        <f t="shared" si="113"/>
        <v/>
      </c>
    </row>
    <row r="2403" spans="1:28" s="83" customFormat="1" ht="20.25" customHeight="1">
      <c r="A2403" s="206"/>
      <c r="B2403" s="198" t="s">
        <v>236</v>
      </c>
      <c r="C2403" s="199" t="s">
        <v>236</v>
      </c>
      <c r="D2403" s="200"/>
      <c r="E2403" s="198" t="s">
        <v>236</v>
      </c>
      <c r="F2403" s="198" t="s">
        <v>236</v>
      </c>
      <c r="G2403" s="198" t="s">
        <v>236</v>
      </c>
      <c r="H2403" s="201" t="s">
        <v>236</v>
      </c>
      <c r="I2403" s="202" t="s">
        <v>236</v>
      </c>
      <c r="J2403" s="202" t="s">
        <v>236</v>
      </c>
      <c r="K2403" s="203"/>
      <c r="L2403" s="203"/>
      <c r="M2403" s="203"/>
      <c r="N2403" s="203"/>
      <c r="O2403" s="203"/>
      <c r="P2403" s="204"/>
      <c r="Q2403" s="205"/>
      <c r="R2403" s="198" t="s">
        <v>236</v>
      </c>
      <c r="S2403" s="206" t="str">
        <f t="shared" ca="1" si="111"/>
        <v/>
      </c>
      <c r="T2403" s="206" t="str">
        <f ca="1">IF(B2403="","",IF(ISERROR(MATCH($J2403,[3]SorP!$B$1:$B$6230,0)),"",INDIRECT("'SorP'!$A$"&amp;MATCH($J2403,[3]SorP!$B$1:$B$6230,0))))</f>
        <v/>
      </c>
      <c r="U2403" s="207"/>
      <c r="V2403" s="208" t="e">
        <f>IF(C2403="",NA(),IF(OR(C2403="Smelter not listed",C2403="Smelter not yet identified"),MATCH($B2403&amp;$D2403,'[3]Smelter Look-up'!$J:$J,0),MATCH($B2403&amp;$C2403,'[3]Smelter Look-up'!$J:$J,0)))</f>
        <v>#N/A</v>
      </c>
      <c r="X2403" s="83">
        <f t="shared" si="112"/>
        <v>0</v>
      </c>
      <c r="AB2403" s="84" t="str">
        <f t="shared" si="113"/>
        <v/>
      </c>
    </row>
    <row r="2404" spans="1:28" s="83" customFormat="1" ht="20.25" customHeight="1">
      <c r="A2404" s="206"/>
      <c r="B2404" s="198" t="s">
        <v>236</v>
      </c>
      <c r="C2404" s="199" t="s">
        <v>236</v>
      </c>
      <c r="D2404" s="200"/>
      <c r="E2404" s="198" t="s">
        <v>236</v>
      </c>
      <c r="F2404" s="198" t="s">
        <v>236</v>
      </c>
      <c r="G2404" s="198" t="s">
        <v>236</v>
      </c>
      <c r="H2404" s="201" t="s">
        <v>236</v>
      </c>
      <c r="I2404" s="202" t="s">
        <v>236</v>
      </c>
      <c r="J2404" s="202" t="s">
        <v>236</v>
      </c>
      <c r="K2404" s="203"/>
      <c r="L2404" s="203"/>
      <c r="M2404" s="203"/>
      <c r="N2404" s="203"/>
      <c r="O2404" s="203"/>
      <c r="P2404" s="204"/>
      <c r="Q2404" s="205"/>
      <c r="R2404" s="198" t="s">
        <v>236</v>
      </c>
      <c r="S2404" s="206" t="str">
        <f t="shared" ca="1" si="111"/>
        <v/>
      </c>
      <c r="T2404" s="206" t="str">
        <f ca="1">IF(B2404="","",IF(ISERROR(MATCH($J2404,[3]SorP!$B$1:$B$6230,0)),"",INDIRECT("'SorP'!$A$"&amp;MATCH($J2404,[3]SorP!$B$1:$B$6230,0))))</f>
        <v/>
      </c>
      <c r="U2404" s="207"/>
      <c r="V2404" s="208" t="e">
        <f>IF(C2404="",NA(),IF(OR(C2404="Smelter not listed",C2404="Smelter not yet identified"),MATCH($B2404&amp;$D2404,'[3]Smelter Look-up'!$J:$J,0),MATCH($B2404&amp;$C2404,'[3]Smelter Look-up'!$J:$J,0)))</f>
        <v>#N/A</v>
      </c>
      <c r="X2404" s="83">
        <f t="shared" si="112"/>
        <v>0</v>
      </c>
      <c r="AB2404" s="84" t="str">
        <f t="shared" si="113"/>
        <v/>
      </c>
    </row>
    <row r="2405" spans="1:28" s="83" customFormat="1" ht="20.25" customHeight="1">
      <c r="A2405" s="206"/>
      <c r="B2405" s="198" t="s">
        <v>236</v>
      </c>
      <c r="C2405" s="199" t="s">
        <v>236</v>
      </c>
      <c r="D2405" s="200"/>
      <c r="E2405" s="198" t="s">
        <v>236</v>
      </c>
      <c r="F2405" s="198" t="s">
        <v>236</v>
      </c>
      <c r="G2405" s="198" t="s">
        <v>236</v>
      </c>
      <c r="H2405" s="201" t="s">
        <v>236</v>
      </c>
      <c r="I2405" s="202" t="s">
        <v>236</v>
      </c>
      <c r="J2405" s="202" t="s">
        <v>236</v>
      </c>
      <c r="K2405" s="203"/>
      <c r="L2405" s="203"/>
      <c r="M2405" s="203"/>
      <c r="N2405" s="203"/>
      <c r="O2405" s="203"/>
      <c r="P2405" s="204"/>
      <c r="Q2405" s="205"/>
      <c r="R2405" s="198" t="s">
        <v>236</v>
      </c>
      <c r="S2405" s="206" t="str">
        <f t="shared" ca="1" si="111"/>
        <v/>
      </c>
      <c r="T2405" s="206" t="str">
        <f ca="1">IF(B2405="","",IF(ISERROR(MATCH($J2405,[3]SorP!$B$1:$B$6230,0)),"",INDIRECT("'SorP'!$A$"&amp;MATCH($J2405,[3]SorP!$B$1:$B$6230,0))))</f>
        <v/>
      </c>
      <c r="U2405" s="207"/>
      <c r="V2405" s="208" t="e">
        <f>IF(C2405="",NA(),IF(OR(C2405="Smelter not listed",C2405="Smelter not yet identified"),MATCH($B2405&amp;$D2405,'[3]Smelter Look-up'!$J:$J,0),MATCH($B2405&amp;$C2405,'[3]Smelter Look-up'!$J:$J,0)))</f>
        <v>#N/A</v>
      </c>
      <c r="X2405" s="83">
        <f t="shared" si="112"/>
        <v>0</v>
      </c>
      <c r="AB2405" s="84" t="str">
        <f t="shared" si="113"/>
        <v/>
      </c>
    </row>
    <row r="2406" spans="1:28" s="83" customFormat="1" ht="20.25" customHeight="1">
      <c r="A2406" s="206"/>
      <c r="B2406" s="198" t="s">
        <v>236</v>
      </c>
      <c r="C2406" s="199" t="s">
        <v>236</v>
      </c>
      <c r="D2406" s="200"/>
      <c r="E2406" s="198" t="s">
        <v>236</v>
      </c>
      <c r="F2406" s="198" t="s">
        <v>236</v>
      </c>
      <c r="G2406" s="198" t="s">
        <v>236</v>
      </c>
      <c r="H2406" s="201" t="s">
        <v>236</v>
      </c>
      <c r="I2406" s="202" t="s">
        <v>236</v>
      </c>
      <c r="J2406" s="202" t="s">
        <v>236</v>
      </c>
      <c r="K2406" s="203"/>
      <c r="L2406" s="203"/>
      <c r="M2406" s="203"/>
      <c r="N2406" s="203"/>
      <c r="O2406" s="203"/>
      <c r="P2406" s="204"/>
      <c r="Q2406" s="205"/>
      <c r="R2406" s="198" t="s">
        <v>236</v>
      </c>
      <c r="S2406" s="206" t="str">
        <f t="shared" ca="1" si="111"/>
        <v/>
      </c>
      <c r="T2406" s="206" t="str">
        <f ca="1">IF(B2406="","",IF(ISERROR(MATCH($J2406,[3]SorP!$B$1:$B$6230,0)),"",INDIRECT("'SorP'!$A$"&amp;MATCH($J2406,[3]SorP!$B$1:$B$6230,0))))</f>
        <v/>
      </c>
      <c r="U2406" s="207"/>
      <c r="V2406" s="208" t="e">
        <f>IF(C2406="",NA(),IF(OR(C2406="Smelter not listed",C2406="Smelter not yet identified"),MATCH($B2406&amp;$D2406,'[3]Smelter Look-up'!$J:$J,0),MATCH($B2406&amp;$C2406,'[3]Smelter Look-up'!$J:$J,0)))</f>
        <v>#N/A</v>
      </c>
      <c r="X2406" s="83">
        <f t="shared" si="112"/>
        <v>0</v>
      </c>
      <c r="AB2406" s="84" t="str">
        <f t="shared" si="113"/>
        <v/>
      </c>
    </row>
    <row r="2407" spans="1:28" s="83" customFormat="1" ht="20.25" customHeight="1">
      <c r="A2407" s="206"/>
      <c r="B2407" s="198" t="s">
        <v>236</v>
      </c>
      <c r="C2407" s="199" t="s">
        <v>236</v>
      </c>
      <c r="D2407" s="200"/>
      <c r="E2407" s="198" t="s">
        <v>236</v>
      </c>
      <c r="F2407" s="198" t="s">
        <v>236</v>
      </c>
      <c r="G2407" s="198" t="s">
        <v>236</v>
      </c>
      <c r="H2407" s="201" t="s">
        <v>236</v>
      </c>
      <c r="I2407" s="202" t="s">
        <v>236</v>
      </c>
      <c r="J2407" s="202" t="s">
        <v>236</v>
      </c>
      <c r="K2407" s="203"/>
      <c r="L2407" s="203"/>
      <c r="M2407" s="203"/>
      <c r="N2407" s="203"/>
      <c r="O2407" s="203"/>
      <c r="P2407" s="204"/>
      <c r="Q2407" s="205"/>
      <c r="R2407" s="198" t="s">
        <v>236</v>
      </c>
      <c r="S2407" s="206" t="str">
        <f t="shared" ca="1" si="111"/>
        <v/>
      </c>
      <c r="T2407" s="206" t="str">
        <f ca="1">IF(B2407="","",IF(ISERROR(MATCH($J2407,[3]SorP!$B$1:$B$6230,0)),"",INDIRECT("'SorP'!$A$"&amp;MATCH($J2407,[3]SorP!$B$1:$B$6230,0))))</f>
        <v/>
      </c>
      <c r="U2407" s="207"/>
      <c r="V2407" s="208" t="e">
        <f>IF(C2407="",NA(),IF(OR(C2407="Smelter not listed",C2407="Smelter not yet identified"),MATCH($B2407&amp;$D2407,'[3]Smelter Look-up'!$J:$J,0),MATCH($B2407&amp;$C2407,'[3]Smelter Look-up'!$J:$J,0)))</f>
        <v>#N/A</v>
      </c>
      <c r="X2407" s="83">
        <f t="shared" si="112"/>
        <v>0</v>
      </c>
      <c r="AB2407" s="84" t="str">
        <f t="shared" si="113"/>
        <v/>
      </c>
    </row>
    <row r="2408" spans="1:28" s="83" customFormat="1" ht="20.25" customHeight="1">
      <c r="A2408" s="206"/>
      <c r="B2408" s="198" t="s">
        <v>236</v>
      </c>
      <c r="C2408" s="199" t="s">
        <v>236</v>
      </c>
      <c r="D2408" s="200"/>
      <c r="E2408" s="198" t="s">
        <v>236</v>
      </c>
      <c r="F2408" s="198" t="s">
        <v>236</v>
      </c>
      <c r="G2408" s="198" t="s">
        <v>236</v>
      </c>
      <c r="H2408" s="201" t="s">
        <v>236</v>
      </c>
      <c r="I2408" s="202" t="s">
        <v>236</v>
      </c>
      <c r="J2408" s="202" t="s">
        <v>236</v>
      </c>
      <c r="K2408" s="203"/>
      <c r="L2408" s="203"/>
      <c r="M2408" s="203"/>
      <c r="N2408" s="203"/>
      <c r="O2408" s="203"/>
      <c r="P2408" s="204"/>
      <c r="Q2408" s="205"/>
      <c r="R2408" s="198" t="s">
        <v>236</v>
      </c>
      <c r="S2408" s="206" t="str">
        <f t="shared" ref="S2408:S2476" ca="1" si="114">IF(B2408="","",IF(ISERROR(MATCH($E2408,CL,0)),"Unknown",INDIRECT("'C'!$A$"&amp;MATCH($E2408,CL,0)+1)))</f>
        <v/>
      </c>
      <c r="T2408" s="206" t="str">
        <f ca="1">IF(B2408="","",IF(ISERROR(MATCH($J2408,[3]SorP!$B$1:$B$6230,0)),"",INDIRECT("'SorP'!$A$"&amp;MATCH($J2408,[3]SorP!$B$1:$B$6230,0))))</f>
        <v/>
      </c>
      <c r="U2408" s="207"/>
      <c r="V2408" s="208" t="e">
        <f>IF(C2408="",NA(),IF(OR(C2408="Smelter not listed",C2408="Smelter not yet identified"),MATCH($B2408&amp;$D2408,'[3]Smelter Look-up'!$J:$J,0),MATCH($B2408&amp;$C2408,'[3]Smelter Look-up'!$J:$J,0)))</f>
        <v>#N/A</v>
      </c>
      <c r="X2408" s="83">
        <f t="shared" si="112"/>
        <v>0</v>
      </c>
      <c r="AB2408" s="84" t="str">
        <f t="shared" si="113"/>
        <v/>
      </c>
    </row>
    <row r="2409" spans="1:28" s="83" customFormat="1" ht="20.25" customHeight="1">
      <c r="A2409" s="206"/>
      <c r="B2409" s="198" t="s">
        <v>236</v>
      </c>
      <c r="C2409" s="199" t="s">
        <v>236</v>
      </c>
      <c r="D2409" s="200"/>
      <c r="E2409" s="198" t="s">
        <v>236</v>
      </c>
      <c r="F2409" s="198" t="s">
        <v>236</v>
      </c>
      <c r="G2409" s="198" t="s">
        <v>236</v>
      </c>
      <c r="H2409" s="201" t="s">
        <v>236</v>
      </c>
      <c r="I2409" s="202" t="s">
        <v>236</v>
      </c>
      <c r="J2409" s="202" t="s">
        <v>236</v>
      </c>
      <c r="K2409" s="203"/>
      <c r="L2409" s="203"/>
      <c r="M2409" s="203"/>
      <c r="N2409" s="203"/>
      <c r="O2409" s="203"/>
      <c r="P2409" s="204"/>
      <c r="Q2409" s="205"/>
      <c r="R2409" s="198" t="s">
        <v>236</v>
      </c>
      <c r="S2409" s="206" t="str">
        <f t="shared" ca="1" si="114"/>
        <v/>
      </c>
      <c r="T2409" s="206" t="str">
        <f ca="1">IF(B2409="","",IF(ISERROR(MATCH($J2409,[3]SorP!$B$1:$B$6230,0)),"",INDIRECT("'SorP'!$A$"&amp;MATCH($J2409,[3]SorP!$B$1:$B$6230,0))))</f>
        <v/>
      </c>
      <c r="U2409" s="207"/>
      <c r="V2409" s="208" t="e">
        <f>IF(C2409="",NA(),IF(OR(C2409="Smelter not listed",C2409="Smelter not yet identified"),MATCH($B2409&amp;$D2409,'[3]Smelter Look-up'!$J:$J,0),MATCH($B2409&amp;$C2409,'[3]Smelter Look-up'!$J:$J,0)))</f>
        <v>#N/A</v>
      </c>
      <c r="X2409" s="83">
        <f t="shared" si="112"/>
        <v>0</v>
      </c>
      <c r="AB2409" s="84" t="str">
        <f t="shared" si="113"/>
        <v/>
      </c>
    </row>
    <row r="2410" spans="1:28" s="83" customFormat="1" ht="20.25" customHeight="1">
      <c r="A2410" s="206"/>
      <c r="B2410" s="198" t="s">
        <v>236</v>
      </c>
      <c r="C2410" s="199" t="s">
        <v>236</v>
      </c>
      <c r="D2410" s="200"/>
      <c r="E2410" s="198" t="s">
        <v>236</v>
      </c>
      <c r="F2410" s="198" t="s">
        <v>236</v>
      </c>
      <c r="G2410" s="198" t="s">
        <v>236</v>
      </c>
      <c r="H2410" s="201" t="s">
        <v>236</v>
      </c>
      <c r="I2410" s="202" t="s">
        <v>236</v>
      </c>
      <c r="J2410" s="202" t="s">
        <v>236</v>
      </c>
      <c r="K2410" s="203"/>
      <c r="L2410" s="203"/>
      <c r="M2410" s="203"/>
      <c r="N2410" s="203"/>
      <c r="O2410" s="203"/>
      <c r="P2410" s="204"/>
      <c r="Q2410" s="205"/>
      <c r="R2410" s="198" t="s">
        <v>236</v>
      </c>
      <c r="S2410" s="206" t="str">
        <f t="shared" ca="1" si="114"/>
        <v/>
      </c>
      <c r="T2410" s="206" t="str">
        <f ca="1">IF(B2410="","",IF(ISERROR(MATCH($J2410,[3]SorP!$B$1:$B$6230,0)),"",INDIRECT("'SorP'!$A$"&amp;MATCH($J2410,[3]SorP!$B$1:$B$6230,0))))</f>
        <v/>
      </c>
      <c r="U2410" s="207"/>
      <c r="V2410" s="208" t="e">
        <f>IF(C2410="",NA(),IF(OR(C2410="Smelter not listed",C2410="Smelter not yet identified"),MATCH($B2410&amp;$D2410,'[3]Smelter Look-up'!$J:$J,0),MATCH($B2410&amp;$C2410,'[3]Smelter Look-up'!$J:$J,0)))</f>
        <v>#N/A</v>
      </c>
      <c r="X2410" s="83">
        <f t="shared" si="112"/>
        <v>0</v>
      </c>
      <c r="AB2410" s="84" t="str">
        <f t="shared" si="113"/>
        <v/>
      </c>
    </row>
    <row r="2411" spans="1:28" s="83" customFormat="1" ht="20.25" customHeight="1">
      <c r="A2411" s="206"/>
      <c r="B2411" s="198" t="s">
        <v>236</v>
      </c>
      <c r="C2411" s="199" t="s">
        <v>236</v>
      </c>
      <c r="D2411" s="200"/>
      <c r="E2411" s="198" t="s">
        <v>236</v>
      </c>
      <c r="F2411" s="198" t="s">
        <v>236</v>
      </c>
      <c r="G2411" s="198" t="s">
        <v>236</v>
      </c>
      <c r="H2411" s="201" t="s">
        <v>236</v>
      </c>
      <c r="I2411" s="202" t="s">
        <v>236</v>
      </c>
      <c r="J2411" s="202" t="s">
        <v>236</v>
      </c>
      <c r="K2411" s="203"/>
      <c r="L2411" s="203"/>
      <c r="M2411" s="203"/>
      <c r="N2411" s="203"/>
      <c r="O2411" s="203"/>
      <c r="P2411" s="204"/>
      <c r="Q2411" s="205"/>
      <c r="R2411" s="198" t="s">
        <v>236</v>
      </c>
      <c r="S2411" s="206" t="str">
        <f t="shared" ca="1" si="114"/>
        <v/>
      </c>
      <c r="T2411" s="206" t="str">
        <f ca="1">IF(B2411="","",IF(ISERROR(MATCH($J2411,[3]SorP!$B$1:$B$6230,0)),"",INDIRECT("'SorP'!$A$"&amp;MATCH($J2411,[3]SorP!$B$1:$B$6230,0))))</f>
        <v/>
      </c>
      <c r="U2411" s="207"/>
      <c r="V2411" s="208" t="e">
        <f>IF(C2411="",NA(),IF(OR(C2411="Smelter not listed",C2411="Smelter not yet identified"),MATCH($B2411&amp;$D2411,'[3]Smelter Look-up'!$J:$J,0),MATCH($B2411&amp;$C2411,'[3]Smelter Look-up'!$J:$J,0)))</f>
        <v>#N/A</v>
      </c>
      <c r="X2411" s="83">
        <f t="shared" si="112"/>
        <v>0</v>
      </c>
      <c r="AB2411" s="84" t="str">
        <f t="shared" si="113"/>
        <v/>
      </c>
    </row>
    <row r="2412" spans="1:28" s="83" customFormat="1" ht="20.25" customHeight="1">
      <c r="A2412" s="206"/>
      <c r="B2412" s="198" t="s">
        <v>236</v>
      </c>
      <c r="C2412" s="199" t="s">
        <v>236</v>
      </c>
      <c r="D2412" s="200"/>
      <c r="E2412" s="198" t="s">
        <v>236</v>
      </c>
      <c r="F2412" s="198" t="s">
        <v>236</v>
      </c>
      <c r="G2412" s="198" t="s">
        <v>236</v>
      </c>
      <c r="H2412" s="201" t="s">
        <v>236</v>
      </c>
      <c r="I2412" s="202" t="s">
        <v>236</v>
      </c>
      <c r="J2412" s="202" t="s">
        <v>236</v>
      </c>
      <c r="K2412" s="203"/>
      <c r="L2412" s="203"/>
      <c r="M2412" s="203"/>
      <c r="N2412" s="203"/>
      <c r="O2412" s="203"/>
      <c r="P2412" s="204"/>
      <c r="Q2412" s="205"/>
      <c r="R2412" s="198" t="s">
        <v>236</v>
      </c>
      <c r="S2412" s="206" t="str">
        <f t="shared" ca="1" si="114"/>
        <v/>
      </c>
      <c r="T2412" s="206" t="str">
        <f ca="1">IF(B2412="","",IF(ISERROR(MATCH($J2412,[3]SorP!$B$1:$B$6230,0)),"",INDIRECT("'SorP'!$A$"&amp;MATCH($J2412,[3]SorP!$B$1:$B$6230,0))))</f>
        <v/>
      </c>
      <c r="U2412" s="207"/>
      <c r="V2412" s="208" t="e">
        <f>IF(C2412="",NA(),IF(OR(C2412="Smelter not listed",C2412="Smelter not yet identified"),MATCH($B2412&amp;$D2412,'[3]Smelter Look-up'!$J:$J,0),MATCH($B2412&amp;$C2412,'[3]Smelter Look-up'!$J:$J,0)))</f>
        <v>#N/A</v>
      </c>
      <c r="X2412" s="83">
        <f t="shared" si="112"/>
        <v>0</v>
      </c>
      <c r="AB2412" s="84" t="str">
        <f t="shared" si="113"/>
        <v/>
      </c>
    </row>
    <row r="2413" spans="1:28" s="83" customFormat="1" ht="20.25" customHeight="1">
      <c r="A2413" s="206"/>
      <c r="B2413" s="198" t="s">
        <v>236</v>
      </c>
      <c r="C2413" s="199" t="s">
        <v>236</v>
      </c>
      <c r="D2413" s="200"/>
      <c r="E2413" s="198" t="s">
        <v>236</v>
      </c>
      <c r="F2413" s="198" t="s">
        <v>236</v>
      </c>
      <c r="G2413" s="198" t="s">
        <v>236</v>
      </c>
      <c r="H2413" s="201" t="s">
        <v>236</v>
      </c>
      <c r="I2413" s="202" t="s">
        <v>236</v>
      </c>
      <c r="J2413" s="202" t="s">
        <v>236</v>
      </c>
      <c r="K2413" s="203"/>
      <c r="L2413" s="203"/>
      <c r="M2413" s="203"/>
      <c r="N2413" s="203"/>
      <c r="O2413" s="203"/>
      <c r="P2413" s="204"/>
      <c r="Q2413" s="205"/>
      <c r="R2413" s="198" t="s">
        <v>236</v>
      </c>
      <c r="S2413" s="206" t="str">
        <f t="shared" ca="1" si="114"/>
        <v/>
      </c>
      <c r="T2413" s="206" t="str">
        <f ca="1">IF(B2413="","",IF(ISERROR(MATCH($J2413,[3]SorP!$B$1:$B$6230,0)),"",INDIRECT("'SorP'!$A$"&amp;MATCH($J2413,[3]SorP!$B$1:$B$6230,0))))</f>
        <v/>
      </c>
      <c r="U2413" s="207"/>
      <c r="V2413" s="208" t="e">
        <f>IF(C2413="",NA(),IF(OR(C2413="Smelter not listed",C2413="Smelter not yet identified"),MATCH($B2413&amp;$D2413,'[3]Smelter Look-up'!$J:$J,0),MATCH($B2413&amp;$C2413,'[3]Smelter Look-up'!$J:$J,0)))</f>
        <v>#N/A</v>
      </c>
      <c r="X2413" s="83">
        <f t="shared" si="112"/>
        <v>0</v>
      </c>
      <c r="AB2413" s="84" t="str">
        <f t="shared" si="113"/>
        <v/>
      </c>
    </row>
    <row r="2414" spans="1:28" s="83" customFormat="1" ht="20.25" customHeight="1">
      <c r="A2414" s="206"/>
      <c r="B2414" s="198" t="s">
        <v>236</v>
      </c>
      <c r="C2414" s="199" t="s">
        <v>236</v>
      </c>
      <c r="D2414" s="200"/>
      <c r="E2414" s="198" t="s">
        <v>236</v>
      </c>
      <c r="F2414" s="198" t="s">
        <v>236</v>
      </c>
      <c r="G2414" s="198" t="s">
        <v>236</v>
      </c>
      <c r="H2414" s="201" t="s">
        <v>236</v>
      </c>
      <c r="I2414" s="202" t="s">
        <v>236</v>
      </c>
      <c r="J2414" s="202" t="s">
        <v>236</v>
      </c>
      <c r="K2414" s="203"/>
      <c r="L2414" s="203"/>
      <c r="M2414" s="203"/>
      <c r="N2414" s="203"/>
      <c r="O2414" s="203"/>
      <c r="P2414" s="204"/>
      <c r="Q2414" s="205"/>
      <c r="R2414" s="198" t="s">
        <v>236</v>
      </c>
      <c r="S2414" s="206" t="str">
        <f t="shared" ca="1" si="114"/>
        <v/>
      </c>
      <c r="T2414" s="206" t="str">
        <f ca="1">IF(B2414="","",IF(ISERROR(MATCH($J2414,[3]SorP!$B$1:$B$6230,0)),"",INDIRECT("'SorP'!$A$"&amp;MATCH($J2414,[3]SorP!$B$1:$B$6230,0))))</f>
        <v/>
      </c>
      <c r="U2414" s="207"/>
      <c r="V2414" s="208" t="e">
        <f>IF(C2414="",NA(),IF(OR(C2414="Smelter not listed",C2414="Smelter not yet identified"),MATCH($B2414&amp;$D2414,'[3]Smelter Look-up'!$J:$J,0),MATCH($B2414&amp;$C2414,'[3]Smelter Look-up'!$J:$J,0)))</f>
        <v>#N/A</v>
      </c>
      <c r="X2414" s="83">
        <f t="shared" si="112"/>
        <v>0</v>
      </c>
      <c r="AB2414" s="84" t="str">
        <f t="shared" si="113"/>
        <v/>
      </c>
    </row>
    <row r="2415" spans="1:28" s="83" customFormat="1" ht="20.25" customHeight="1">
      <c r="A2415" s="206"/>
      <c r="B2415" s="198" t="s">
        <v>236</v>
      </c>
      <c r="C2415" s="199" t="s">
        <v>236</v>
      </c>
      <c r="D2415" s="200"/>
      <c r="E2415" s="198" t="s">
        <v>236</v>
      </c>
      <c r="F2415" s="198" t="s">
        <v>236</v>
      </c>
      <c r="G2415" s="198" t="s">
        <v>236</v>
      </c>
      <c r="H2415" s="201" t="s">
        <v>236</v>
      </c>
      <c r="I2415" s="202" t="s">
        <v>236</v>
      </c>
      <c r="J2415" s="202" t="s">
        <v>236</v>
      </c>
      <c r="K2415" s="203"/>
      <c r="L2415" s="203"/>
      <c r="M2415" s="203"/>
      <c r="N2415" s="203"/>
      <c r="O2415" s="203"/>
      <c r="P2415" s="204"/>
      <c r="Q2415" s="205"/>
      <c r="R2415" s="198" t="s">
        <v>236</v>
      </c>
      <c r="S2415" s="206" t="str">
        <f t="shared" ca="1" si="114"/>
        <v/>
      </c>
      <c r="T2415" s="206" t="str">
        <f ca="1">IF(B2415="","",IF(ISERROR(MATCH($J2415,[3]SorP!$B$1:$B$6230,0)),"",INDIRECT("'SorP'!$A$"&amp;MATCH($J2415,[3]SorP!$B$1:$B$6230,0))))</f>
        <v/>
      </c>
      <c r="U2415" s="207"/>
      <c r="V2415" s="208" t="e">
        <f>IF(C2415="",NA(),IF(OR(C2415="Smelter not listed",C2415="Smelter not yet identified"),MATCH($B2415&amp;$D2415,'[3]Smelter Look-up'!$J:$J,0),MATCH($B2415&amp;$C2415,'[3]Smelter Look-up'!$J:$J,0)))</f>
        <v>#N/A</v>
      </c>
      <c r="X2415" s="83">
        <f t="shared" si="112"/>
        <v>0</v>
      </c>
      <c r="AB2415" s="84" t="str">
        <f t="shared" si="113"/>
        <v/>
      </c>
    </row>
    <row r="2416" spans="1:28" s="83" customFormat="1" ht="20.25" customHeight="1">
      <c r="A2416" s="206"/>
      <c r="B2416" s="198" t="s">
        <v>236</v>
      </c>
      <c r="C2416" s="199" t="s">
        <v>236</v>
      </c>
      <c r="D2416" s="200"/>
      <c r="E2416" s="198" t="s">
        <v>236</v>
      </c>
      <c r="F2416" s="198" t="s">
        <v>236</v>
      </c>
      <c r="G2416" s="198" t="s">
        <v>236</v>
      </c>
      <c r="H2416" s="201" t="s">
        <v>236</v>
      </c>
      <c r="I2416" s="202" t="s">
        <v>236</v>
      </c>
      <c r="J2416" s="202" t="s">
        <v>236</v>
      </c>
      <c r="K2416" s="203"/>
      <c r="L2416" s="203"/>
      <c r="M2416" s="203"/>
      <c r="N2416" s="203"/>
      <c r="O2416" s="203"/>
      <c r="P2416" s="204"/>
      <c r="Q2416" s="205"/>
      <c r="R2416" s="198" t="s">
        <v>236</v>
      </c>
      <c r="S2416" s="206" t="str">
        <f t="shared" ca="1" si="114"/>
        <v/>
      </c>
      <c r="T2416" s="206" t="str">
        <f ca="1">IF(B2416="","",IF(ISERROR(MATCH($J2416,[3]SorP!$B$1:$B$6230,0)),"",INDIRECT("'SorP'!$A$"&amp;MATCH($J2416,[3]SorP!$B$1:$B$6230,0))))</f>
        <v/>
      </c>
      <c r="U2416" s="207"/>
      <c r="V2416" s="208" t="e">
        <f>IF(C2416="",NA(),IF(OR(C2416="Smelter not listed",C2416="Smelter not yet identified"),MATCH($B2416&amp;$D2416,'[3]Smelter Look-up'!$J:$J,0),MATCH($B2416&amp;$C2416,'[3]Smelter Look-up'!$J:$J,0)))</f>
        <v>#N/A</v>
      </c>
      <c r="X2416" s="83">
        <f t="shared" si="112"/>
        <v>0</v>
      </c>
      <c r="AB2416" s="84" t="str">
        <f t="shared" si="113"/>
        <v/>
      </c>
    </row>
    <row r="2417" spans="1:28" s="83" customFormat="1" ht="20.25" customHeight="1">
      <c r="A2417" s="206"/>
      <c r="B2417" s="198" t="s">
        <v>236</v>
      </c>
      <c r="C2417" s="199" t="s">
        <v>236</v>
      </c>
      <c r="D2417" s="200"/>
      <c r="E2417" s="198" t="s">
        <v>236</v>
      </c>
      <c r="F2417" s="198" t="s">
        <v>236</v>
      </c>
      <c r="G2417" s="198" t="s">
        <v>236</v>
      </c>
      <c r="H2417" s="201" t="s">
        <v>236</v>
      </c>
      <c r="I2417" s="202" t="s">
        <v>236</v>
      </c>
      <c r="J2417" s="202" t="s">
        <v>236</v>
      </c>
      <c r="K2417" s="203"/>
      <c r="L2417" s="203"/>
      <c r="M2417" s="203"/>
      <c r="N2417" s="203"/>
      <c r="O2417" s="203"/>
      <c r="P2417" s="204"/>
      <c r="Q2417" s="205"/>
      <c r="R2417" s="198" t="s">
        <v>236</v>
      </c>
      <c r="S2417" s="206" t="str">
        <f t="shared" ca="1" si="114"/>
        <v/>
      </c>
      <c r="T2417" s="206" t="str">
        <f ca="1">IF(B2417="","",IF(ISERROR(MATCH($J2417,[3]SorP!$B$1:$B$6230,0)),"",INDIRECT("'SorP'!$A$"&amp;MATCH($J2417,[3]SorP!$B$1:$B$6230,0))))</f>
        <v/>
      </c>
      <c r="U2417" s="207"/>
      <c r="V2417" s="208" t="e">
        <f>IF(C2417="",NA(),IF(OR(C2417="Smelter not listed",C2417="Smelter not yet identified"),MATCH($B2417&amp;$D2417,'[3]Smelter Look-up'!$J:$J,0),MATCH($B2417&amp;$C2417,'[3]Smelter Look-up'!$J:$J,0)))</f>
        <v>#N/A</v>
      </c>
      <c r="X2417" s="83">
        <f t="shared" si="112"/>
        <v>0</v>
      </c>
      <c r="AB2417" s="84" t="str">
        <f t="shared" si="113"/>
        <v/>
      </c>
    </row>
    <row r="2418" spans="1:28" s="83" customFormat="1" ht="20.25" customHeight="1">
      <c r="A2418" s="206"/>
      <c r="B2418" s="198" t="s">
        <v>236</v>
      </c>
      <c r="C2418" s="199" t="s">
        <v>236</v>
      </c>
      <c r="D2418" s="200"/>
      <c r="E2418" s="198" t="s">
        <v>236</v>
      </c>
      <c r="F2418" s="198" t="s">
        <v>236</v>
      </c>
      <c r="G2418" s="198" t="s">
        <v>236</v>
      </c>
      <c r="H2418" s="201" t="s">
        <v>236</v>
      </c>
      <c r="I2418" s="202" t="s">
        <v>236</v>
      </c>
      <c r="J2418" s="202" t="s">
        <v>236</v>
      </c>
      <c r="K2418" s="203"/>
      <c r="L2418" s="203"/>
      <c r="M2418" s="203"/>
      <c r="N2418" s="203"/>
      <c r="O2418" s="203"/>
      <c r="P2418" s="204"/>
      <c r="Q2418" s="205"/>
      <c r="R2418" s="198" t="s">
        <v>236</v>
      </c>
      <c r="S2418" s="206" t="str">
        <f t="shared" ca="1" si="114"/>
        <v/>
      </c>
      <c r="T2418" s="206" t="str">
        <f ca="1">IF(B2418="","",IF(ISERROR(MATCH($J2418,[3]SorP!$B$1:$B$6230,0)),"",INDIRECT("'SorP'!$A$"&amp;MATCH($J2418,[3]SorP!$B$1:$B$6230,0))))</f>
        <v/>
      </c>
      <c r="U2418" s="207"/>
      <c r="V2418" s="208" t="e">
        <f>IF(C2418="",NA(),IF(OR(C2418="Smelter not listed",C2418="Smelter not yet identified"),MATCH($B2418&amp;$D2418,'[3]Smelter Look-up'!$J:$J,0),MATCH($B2418&amp;$C2418,'[3]Smelter Look-up'!$J:$J,0)))</f>
        <v>#N/A</v>
      </c>
      <c r="X2418" s="83">
        <f t="shared" si="112"/>
        <v>0</v>
      </c>
      <c r="AB2418" s="84" t="str">
        <f t="shared" si="113"/>
        <v/>
      </c>
    </row>
    <row r="2419" spans="1:28" s="83" customFormat="1" ht="20.25" customHeight="1">
      <c r="A2419" s="206"/>
      <c r="B2419" s="198" t="s">
        <v>236</v>
      </c>
      <c r="C2419" s="199" t="s">
        <v>236</v>
      </c>
      <c r="D2419" s="200"/>
      <c r="E2419" s="198" t="s">
        <v>236</v>
      </c>
      <c r="F2419" s="198" t="s">
        <v>236</v>
      </c>
      <c r="G2419" s="198" t="s">
        <v>236</v>
      </c>
      <c r="H2419" s="201" t="s">
        <v>236</v>
      </c>
      <c r="I2419" s="202" t="s">
        <v>236</v>
      </c>
      <c r="J2419" s="202" t="s">
        <v>236</v>
      </c>
      <c r="K2419" s="203"/>
      <c r="L2419" s="203"/>
      <c r="M2419" s="203"/>
      <c r="N2419" s="203"/>
      <c r="O2419" s="203"/>
      <c r="P2419" s="204"/>
      <c r="Q2419" s="205"/>
      <c r="R2419" s="198" t="s">
        <v>236</v>
      </c>
      <c r="S2419" s="206" t="str">
        <f t="shared" ca="1" si="114"/>
        <v/>
      </c>
      <c r="T2419" s="206" t="str">
        <f ca="1">IF(B2419="","",IF(ISERROR(MATCH($J2419,[3]SorP!$B$1:$B$6230,0)),"",INDIRECT("'SorP'!$A$"&amp;MATCH($J2419,[3]SorP!$B$1:$B$6230,0))))</f>
        <v/>
      </c>
      <c r="U2419" s="207"/>
      <c r="V2419" s="208" t="e">
        <f>IF(C2419="",NA(),IF(OR(C2419="Smelter not listed",C2419="Smelter not yet identified"),MATCH($B2419&amp;$D2419,'[3]Smelter Look-up'!$J:$J,0),MATCH($B2419&amp;$C2419,'[3]Smelter Look-up'!$J:$J,0)))</f>
        <v>#N/A</v>
      </c>
      <c r="X2419" s="83">
        <f t="shared" si="112"/>
        <v>0</v>
      </c>
      <c r="AB2419" s="84" t="str">
        <f t="shared" si="113"/>
        <v/>
      </c>
    </row>
    <row r="2420" spans="1:28" s="83" customFormat="1" ht="20.25" customHeight="1">
      <c r="A2420" s="206"/>
      <c r="B2420" s="198" t="s">
        <v>236</v>
      </c>
      <c r="C2420" s="199" t="s">
        <v>236</v>
      </c>
      <c r="D2420" s="200"/>
      <c r="E2420" s="198" t="s">
        <v>236</v>
      </c>
      <c r="F2420" s="198" t="s">
        <v>236</v>
      </c>
      <c r="G2420" s="198" t="s">
        <v>236</v>
      </c>
      <c r="H2420" s="201" t="s">
        <v>236</v>
      </c>
      <c r="I2420" s="202" t="s">
        <v>236</v>
      </c>
      <c r="J2420" s="202" t="s">
        <v>236</v>
      </c>
      <c r="K2420" s="203"/>
      <c r="L2420" s="203"/>
      <c r="M2420" s="203"/>
      <c r="N2420" s="203"/>
      <c r="O2420" s="203"/>
      <c r="P2420" s="204"/>
      <c r="Q2420" s="205"/>
      <c r="R2420" s="198" t="s">
        <v>236</v>
      </c>
      <c r="S2420" s="206" t="str">
        <f t="shared" ca="1" si="114"/>
        <v/>
      </c>
      <c r="T2420" s="206" t="str">
        <f ca="1">IF(B2420="","",IF(ISERROR(MATCH($J2420,[3]SorP!$B$1:$B$6230,0)),"",INDIRECT("'SorP'!$A$"&amp;MATCH($J2420,[3]SorP!$B$1:$B$6230,0))))</f>
        <v/>
      </c>
      <c r="U2420" s="207"/>
      <c r="V2420" s="208" t="e">
        <f>IF(C2420="",NA(),IF(OR(C2420="Smelter not listed",C2420="Smelter not yet identified"),MATCH($B2420&amp;$D2420,'[3]Smelter Look-up'!$J:$J,0),MATCH($B2420&amp;$C2420,'[3]Smelter Look-up'!$J:$J,0)))</f>
        <v>#N/A</v>
      </c>
      <c r="X2420" s="83">
        <f t="shared" si="112"/>
        <v>0</v>
      </c>
      <c r="AB2420" s="84" t="str">
        <f t="shared" si="113"/>
        <v/>
      </c>
    </row>
    <row r="2421" spans="1:28" s="83" customFormat="1" ht="20.25" customHeight="1">
      <c r="A2421" s="206"/>
      <c r="B2421" s="198" t="s">
        <v>236</v>
      </c>
      <c r="C2421" s="199" t="s">
        <v>236</v>
      </c>
      <c r="D2421" s="200"/>
      <c r="E2421" s="198" t="s">
        <v>236</v>
      </c>
      <c r="F2421" s="198" t="s">
        <v>236</v>
      </c>
      <c r="G2421" s="198" t="s">
        <v>236</v>
      </c>
      <c r="H2421" s="201" t="s">
        <v>236</v>
      </c>
      <c r="I2421" s="202" t="s">
        <v>236</v>
      </c>
      <c r="J2421" s="202" t="s">
        <v>236</v>
      </c>
      <c r="K2421" s="203"/>
      <c r="L2421" s="203"/>
      <c r="M2421" s="203"/>
      <c r="N2421" s="203"/>
      <c r="O2421" s="203"/>
      <c r="P2421" s="204"/>
      <c r="Q2421" s="205"/>
      <c r="R2421" s="198" t="s">
        <v>236</v>
      </c>
      <c r="S2421" s="206" t="str">
        <f t="shared" ca="1" si="114"/>
        <v/>
      </c>
      <c r="T2421" s="206" t="str">
        <f ca="1">IF(B2421="","",IF(ISERROR(MATCH($J2421,[3]SorP!$B$1:$B$6230,0)),"",INDIRECT("'SorP'!$A$"&amp;MATCH($J2421,[3]SorP!$B$1:$B$6230,0))))</f>
        <v/>
      </c>
      <c r="U2421" s="207"/>
      <c r="V2421" s="208" t="e">
        <f>IF(C2421="",NA(),IF(OR(C2421="Smelter not listed",C2421="Smelter not yet identified"),MATCH($B2421&amp;$D2421,'[3]Smelter Look-up'!$J:$J,0),MATCH($B2421&amp;$C2421,'[3]Smelter Look-up'!$J:$J,0)))</f>
        <v>#N/A</v>
      </c>
      <c r="X2421" s="83">
        <f t="shared" si="112"/>
        <v>0</v>
      </c>
      <c r="AB2421" s="84" t="str">
        <f t="shared" si="113"/>
        <v/>
      </c>
    </row>
    <row r="2422" spans="1:28" s="83" customFormat="1" ht="20.25" customHeight="1">
      <c r="A2422" s="206"/>
      <c r="B2422" s="198" t="s">
        <v>236</v>
      </c>
      <c r="C2422" s="199" t="s">
        <v>236</v>
      </c>
      <c r="D2422" s="200"/>
      <c r="E2422" s="198" t="s">
        <v>236</v>
      </c>
      <c r="F2422" s="198" t="s">
        <v>236</v>
      </c>
      <c r="G2422" s="198" t="s">
        <v>236</v>
      </c>
      <c r="H2422" s="201" t="s">
        <v>236</v>
      </c>
      <c r="I2422" s="202" t="s">
        <v>236</v>
      </c>
      <c r="J2422" s="202" t="s">
        <v>236</v>
      </c>
      <c r="K2422" s="203"/>
      <c r="L2422" s="203"/>
      <c r="M2422" s="203"/>
      <c r="N2422" s="203"/>
      <c r="O2422" s="203"/>
      <c r="P2422" s="204"/>
      <c r="Q2422" s="205"/>
      <c r="R2422" s="198" t="s">
        <v>236</v>
      </c>
      <c r="S2422" s="206" t="str">
        <f t="shared" ca="1" si="114"/>
        <v/>
      </c>
      <c r="T2422" s="206" t="str">
        <f ca="1">IF(B2422="","",IF(ISERROR(MATCH($J2422,[3]SorP!$B$1:$B$6230,0)),"",INDIRECT("'SorP'!$A$"&amp;MATCH($J2422,[3]SorP!$B$1:$B$6230,0))))</f>
        <v/>
      </c>
      <c r="U2422" s="207"/>
      <c r="V2422" s="208" t="e">
        <f>IF(C2422="",NA(),IF(OR(C2422="Smelter not listed",C2422="Smelter not yet identified"),MATCH($B2422&amp;$D2422,'[3]Smelter Look-up'!$J:$J,0),MATCH($B2422&amp;$C2422,'[3]Smelter Look-up'!$J:$J,0)))</f>
        <v>#N/A</v>
      </c>
      <c r="X2422" s="83">
        <f t="shared" si="112"/>
        <v>0</v>
      </c>
      <c r="AB2422" s="84" t="str">
        <f t="shared" si="113"/>
        <v/>
      </c>
    </row>
    <row r="2423" spans="1:28" s="83" customFormat="1" ht="20.25" customHeight="1">
      <c r="A2423" s="206"/>
      <c r="B2423" s="198" t="s">
        <v>236</v>
      </c>
      <c r="C2423" s="199" t="s">
        <v>236</v>
      </c>
      <c r="D2423" s="200"/>
      <c r="E2423" s="198" t="s">
        <v>236</v>
      </c>
      <c r="F2423" s="198" t="s">
        <v>236</v>
      </c>
      <c r="G2423" s="198" t="s">
        <v>236</v>
      </c>
      <c r="H2423" s="201" t="s">
        <v>236</v>
      </c>
      <c r="I2423" s="202" t="s">
        <v>236</v>
      </c>
      <c r="J2423" s="202" t="s">
        <v>236</v>
      </c>
      <c r="K2423" s="203"/>
      <c r="L2423" s="203"/>
      <c r="M2423" s="203"/>
      <c r="N2423" s="203"/>
      <c r="O2423" s="203"/>
      <c r="P2423" s="204"/>
      <c r="Q2423" s="205"/>
      <c r="R2423" s="198" t="s">
        <v>236</v>
      </c>
      <c r="S2423" s="206" t="str">
        <f t="shared" ca="1" si="114"/>
        <v/>
      </c>
      <c r="T2423" s="206" t="str">
        <f ca="1">IF(B2423="","",IF(ISERROR(MATCH($J2423,[3]SorP!$B$1:$B$6230,0)),"",INDIRECT("'SorP'!$A$"&amp;MATCH($J2423,[3]SorP!$B$1:$B$6230,0))))</f>
        <v/>
      </c>
      <c r="U2423" s="207"/>
      <c r="V2423" s="208" t="e">
        <f>IF(C2423="",NA(),IF(OR(C2423="Smelter not listed",C2423="Smelter not yet identified"),MATCH($B2423&amp;$D2423,'[3]Smelter Look-up'!$J:$J,0),MATCH($B2423&amp;$C2423,'[3]Smelter Look-up'!$J:$J,0)))</f>
        <v>#N/A</v>
      </c>
      <c r="X2423" s="83">
        <f t="shared" si="112"/>
        <v>0</v>
      </c>
      <c r="AB2423" s="84" t="str">
        <f t="shared" si="113"/>
        <v/>
      </c>
    </row>
    <row r="2424" spans="1:28" s="83" customFormat="1" ht="20.25" customHeight="1">
      <c r="A2424" s="206"/>
      <c r="B2424" s="198" t="s">
        <v>236</v>
      </c>
      <c r="C2424" s="199" t="s">
        <v>236</v>
      </c>
      <c r="D2424" s="200"/>
      <c r="E2424" s="198" t="s">
        <v>236</v>
      </c>
      <c r="F2424" s="198" t="s">
        <v>236</v>
      </c>
      <c r="G2424" s="198" t="s">
        <v>236</v>
      </c>
      <c r="H2424" s="201" t="s">
        <v>236</v>
      </c>
      <c r="I2424" s="202" t="s">
        <v>236</v>
      </c>
      <c r="J2424" s="202" t="s">
        <v>236</v>
      </c>
      <c r="K2424" s="203"/>
      <c r="L2424" s="203"/>
      <c r="M2424" s="203"/>
      <c r="N2424" s="203"/>
      <c r="O2424" s="203"/>
      <c r="P2424" s="204"/>
      <c r="Q2424" s="205"/>
      <c r="R2424" s="198" t="s">
        <v>236</v>
      </c>
      <c r="S2424" s="206" t="str">
        <f t="shared" ca="1" si="114"/>
        <v/>
      </c>
      <c r="T2424" s="206" t="str">
        <f ca="1">IF(B2424="","",IF(ISERROR(MATCH($J2424,[3]SorP!$B$1:$B$6230,0)),"",INDIRECT("'SorP'!$A$"&amp;MATCH($J2424,[3]SorP!$B$1:$B$6230,0))))</f>
        <v/>
      </c>
      <c r="U2424" s="207"/>
      <c r="V2424" s="208" t="e">
        <f>IF(C2424="",NA(),IF(OR(C2424="Smelter not listed",C2424="Smelter not yet identified"),MATCH($B2424&amp;$D2424,'[3]Smelter Look-up'!$J:$J,0),MATCH($B2424&amp;$C2424,'[3]Smelter Look-up'!$J:$J,0)))</f>
        <v>#N/A</v>
      </c>
      <c r="X2424" s="83">
        <f t="shared" si="112"/>
        <v>0</v>
      </c>
      <c r="AB2424" s="84" t="str">
        <f t="shared" si="113"/>
        <v/>
      </c>
    </row>
    <row r="2425" spans="1:28" s="83" customFormat="1" ht="20.25" customHeight="1">
      <c r="A2425" s="206"/>
      <c r="B2425" s="198" t="s">
        <v>236</v>
      </c>
      <c r="C2425" s="199" t="s">
        <v>236</v>
      </c>
      <c r="D2425" s="200"/>
      <c r="E2425" s="198" t="s">
        <v>236</v>
      </c>
      <c r="F2425" s="198" t="s">
        <v>236</v>
      </c>
      <c r="G2425" s="198" t="s">
        <v>236</v>
      </c>
      <c r="H2425" s="201" t="s">
        <v>236</v>
      </c>
      <c r="I2425" s="202" t="s">
        <v>236</v>
      </c>
      <c r="J2425" s="202" t="s">
        <v>236</v>
      </c>
      <c r="K2425" s="203"/>
      <c r="L2425" s="203"/>
      <c r="M2425" s="203"/>
      <c r="N2425" s="203"/>
      <c r="O2425" s="203"/>
      <c r="P2425" s="204"/>
      <c r="Q2425" s="205"/>
      <c r="R2425" s="198" t="s">
        <v>236</v>
      </c>
      <c r="S2425" s="206" t="str">
        <f t="shared" ca="1" si="114"/>
        <v/>
      </c>
      <c r="T2425" s="206" t="str">
        <f ca="1">IF(B2425="","",IF(ISERROR(MATCH($J2425,[3]SorP!$B$1:$B$6230,0)),"",INDIRECT("'SorP'!$A$"&amp;MATCH($J2425,[3]SorP!$B$1:$B$6230,0))))</f>
        <v/>
      </c>
      <c r="U2425" s="207"/>
      <c r="V2425" s="208" t="e">
        <f>IF(C2425="",NA(),IF(OR(C2425="Smelter not listed",C2425="Smelter not yet identified"),MATCH($B2425&amp;$D2425,'[3]Smelter Look-up'!$J:$J,0),MATCH($B2425&amp;$C2425,'[3]Smelter Look-up'!$J:$J,0)))</f>
        <v>#N/A</v>
      </c>
      <c r="X2425" s="83">
        <f t="shared" si="112"/>
        <v>0</v>
      </c>
      <c r="AB2425" s="84" t="str">
        <f t="shared" si="113"/>
        <v/>
      </c>
    </row>
    <row r="2426" spans="1:28" s="83" customFormat="1" ht="20.25" customHeight="1">
      <c r="A2426" s="206"/>
      <c r="B2426" s="198" t="s">
        <v>236</v>
      </c>
      <c r="C2426" s="199" t="s">
        <v>236</v>
      </c>
      <c r="D2426" s="200"/>
      <c r="E2426" s="198" t="s">
        <v>236</v>
      </c>
      <c r="F2426" s="198" t="s">
        <v>236</v>
      </c>
      <c r="G2426" s="198" t="s">
        <v>236</v>
      </c>
      <c r="H2426" s="201" t="s">
        <v>236</v>
      </c>
      <c r="I2426" s="202" t="s">
        <v>236</v>
      </c>
      <c r="J2426" s="202" t="s">
        <v>236</v>
      </c>
      <c r="K2426" s="203"/>
      <c r="L2426" s="203"/>
      <c r="M2426" s="203"/>
      <c r="N2426" s="203"/>
      <c r="O2426" s="203"/>
      <c r="P2426" s="204"/>
      <c r="Q2426" s="205"/>
      <c r="R2426" s="198" t="s">
        <v>236</v>
      </c>
      <c r="S2426" s="206" t="str">
        <f t="shared" ca="1" si="114"/>
        <v/>
      </c>
      <c r="T2426" s="206" t="str">
        <f ca="1">IF(B2426="","",IF(ISERROR(MATCH($J2426,[3]SorP!$B$1:$B$6230,0)),"",INDIRECT("'SorP'!$A$"&amp;MATCH($J2426,[3]SorP!$B$1:$B$6230,0))))</f>
        <v/>
      </c>
      <c r="U2426" s="207"/>
      <c r="V2426" s="208" t="e">
        <f>IF(C2426="",NA(),IF(OR(C2426="Smelter not listed",C2426="Smelter not yet identified"),MATCH($B2426&amp;$D2426,'[3]Smelter Look-up'!$J:$J,0),MATCH($B2426&amp;$C2426,'[3]Smelter Look-up'!$J:$J,0)))</f>
        <v>#N/A</v>
      </c>
      <c r="X2426" s="83">
        <f t="shared" si="112"/>
        <v>0</v>
      </c>
      <c r="AB2426" s="84" t="str">
        <f t="shared" si="113"/>
        <v/>
      </c>
    </row>
    <row r="2427" spans="1:28" s="83" customFormat="1" ht="20.25" customHeight="1">
      <c r="A2427" s="206"/>
      <c r="B2427" s="198" t="s">
        <v>236</v>
      </c>
      <c r="C2427" s="199" t="s">
        <v>236</v>
      </c>
      <c r="D2427" s="200"/>
      <c r="E2427" s="198" t="s">
        <v>236</v>
      </c>
      <c r="F2427" s="198" t="s">
        <v>236</v>
      </c>
      <c r="G2427" s="198" t="s">
        <v>236</v>
      </c>
      <c r="H2427" s="201" t="s">
        <v>236</v>
      </c>
      <c r="I2427" s="202" t="s">
        <v>236</v>
      </c>
      <c r="J2427" s="202" t="s">
        <v>236</v>
      </c>
      <c r="K2427" s="203"/>
      <c r="L2427" s="203"/>
      <c r="M2427" s="203"/>
      <c r="N2427" s="203"/>
      <c r="O2427" s="203"/>
      <c r="P2427" s="204"/>
      <c r="Q2427" s="205"/>
      <c r="R2427" s="198" t="s">
        <v>236</v>
      </c>
      <c r="S2427" s="206" t="str">
        <f t="shared" ca="1" si="114"/>
        <v/>
      </c>
      <c r="T2427" s="206" t="str">
        <f ca="1">IF(B2427="","",IF(ISERROR(MATCH($J2427,[3]SorP!$B$1:$B$6230,0)),"",INDIRECT("'SorP'!$A$"&amp;MATCH($J2427,[3]SorP!$B$1:$B$6230,0))))</f>
        <v/>
      </c>
      <c r="U2427" s="207"/>
      <c r="V2427" s="208" t="e">
        <f>IF(C2427="",NA(),IF(OR(C2427="Smelter not listed",C2427="Smelter not yet identified"),MATCH($B2427&amp;$D2427,'[3]Smelter Look-up'!$J:$J,0),MATCH($B2427&amp;$C2427,'[3]Smelter Look-up'!$J:$J,0)))</f>
        <v>#N/A</v>
      </c>
      <c r="X2427" s="83">
        <f t="shared" si="112"/>
        <v>0</v>
      </c>
      <c r="AB2427" s="84" t="str">
        <f t="shared" si="113"/>
        <v/>
      </c>
    </row>
    <row r="2428" spans="1:28" s="83" customFormat="1" ht="20.25" customHeight="1">
      <c r="A2428" s="206"/>
      <c r="B2428" s="198" t="s">
        <v>236</v>
      </c>
      <c r="C2428" s="199" t="s">
        <v>236</v>
      </c>
      <c r="D2428" s="200"/>
      <c r="E2428" s="198" t="s">
        <v>236</v>
      </c>
      <c r="F2428" s="198" t="s">
        <v>236</v>
      </c>
      <c r="G2428" s="198" t="s">
        <v>236</v>
      </c>
      <c r="H2428" s="201" t="s">
        <v>236</v>
      </c>
      <c r="I2428" s="202" t="s">
        <v>236</v>
      </c>
      <c r="J2428" s="202" t="s">
        <v>236</v>
      </c>
      <c r="K2428" s="203"/>
      <c r="L2428" s="203"/>
      <c r="M2428" s="203"/>
      <c r="N2428" s="203"/>
      <c r="O2428" s="203"/>
      <c r="P2428" s="204"/>
      <c r="Q2428" s="205"/>
      <c r="R2428" s="198" t="s">
        <v>236</v>
      </c>
      <c r="S2428" s="206" t="str">
        <f t="shared" ca="1" si="114"/>
        <v/>
      </c>
      <c r="T2428" s="206" t="str">
        <f ca="1">IF(B2428="","",IF(ISERROR(MATCH($J2428,[3]SorP!$B$1:$B$6230,0)),"",INDIRECT("'SorP'!$A$"&amp;MATCH($J2428,[3]SorP!$B$1:$B$6230,0))))</f>
        <v/>
      </c>
      <c r="U2428" s="207"/>
      <c r="V2428" s="208" t="e">
        <f>IF(C2428="",NA(),IF(OR(C2428="Smelter not listed",C2428="Smelter not yet identified"),MATCH($B2428&amp;$D2428,'[3]Smelter Look-up'!$J:$J,0),MATCH($B2428&amp;$C2428,'[3]Smelter Look-up'!$J:$J,0)))</f>
        <v>#N/A</v>
      </c>
      <c r="X2428" s="83">
        <f t="shared" si="112"/>
        <v>0</v>
      </c>
      <c r="AB2428" s="84" t="str">
        <f t="shared" si="113"/>
        <v/>
      </c>
    </row>
    <row r="2429" spans="1:28" s="83" customFormat="1" ht="20.25" customHeight="1">
      <c r="A2429" s="206"/>
      <c r="B2429" s="198" t="s">
        <v>236</v>
      </c>
      <c r="C2429" s="199" t="s">
        <v>236</v>
      </c>
      <c r="D2429" s="200"/>
      <c r="E2429" s="198" t="s">
        <v>236</v>
      </c>
      <c r="F2429" s="198" t="s">
        <v>236</v>
      </c>
      <c r="G2429" s="198" t="s">
        <v>236</v>
      </c>
      <c r="H2429" s="201" t="s">
        <v>236</v>
      </c>
      <c r="I2429" s="202" t="s">
        <v>236</v>
      </c>
      <c r="J2429" s="202" t="s">
        <v>236</v>
      </c>
      <c r="K2429" s="203"/>
      <c r="L2429" s="203"/>
      <c r="M2429" s="203"/>
      <c r="N2429" s="203"/>
      <c r="O2429" s="203"/>
      <c r="P2429" s="204"/>
      <c r="Q2429" s="205"/>
      <c r="R2429" s="198" t="s">
        <v>236</v>
      </c>
      <c r="S2429" s="206" t="str">
        <f t="shared" ca="1" si="114"/>
        <v/>
      </c>
      <c r="T2429" s="206" t="str">
        <f ca="1">IF(B2429="","",IF(ISERROR(MATCH($J2429,[3]SorP!$B$1:$B$6230,0)),"",INDIRECT("'SorP'!$A$"&amp;MATCH($J2429,[3]SorP!$B$1:$B$6230,0))))</f>
        <v/>
      </c>
      <c r="U2429" s="207"/>
      <c r="V2429" s="208" t="e">
        <f>IF(C2429="",NA(),IF(OR(C2429="Smelter not listed",C2429="Smelter not yet identified"),MATCH($B2429&amp;$D2429,'[3]Smelter Look-up'!$J:$J,0),MATCH($B2429&amp;$C2429,'[3]Smelter Look-up'!$J:$J,0)))</f>
        <v>#N/A</v>
      </c>
      <c r="X2429" s="83">
        <f t="shared" si="112"/>
        <v>0</v>
      </c>
      <c r="AB2429" s="84" t="str">
        <f t="shared" si="113"/>
        <v/>
      </c>
    </row>
    <row r="2430" spans="1:28" s="83" customFormat="1" ht="20.25" customHeight="1">
      <c r="A2430" s="206"/>
      <c r="B2430" s="198" t="s">
        <v>236</v>
      </c>
      <c r="C2430" s="199" t="s">
        <v>236</v>
      </c>
      <c r="D2430" s="200"/>
      <c r="E2430" s="198" t="s">
        <v>236</v>
      </c>
      <c r="F2430" s="198" t="s">
        <v>236</v>
      </c>
      <c r="G2430" s="198" t="s">
        <v>236</v>
      </c>
      <c r="H2430" s="201" t="s">
        <v>236</v>
      </c>
      <c r="I2430" s="202" t="s">
        <v>236</v>
      </c>
      <c r="J2430" s="202" t="s">
        <v>236</v>
      </c>
      <c r="K2430" s="203"/>
      <c r="L2430" s="203"/>
      <c r="M2430" s="203"/>
      <c r="N2430" s="203"/>
      <c r="O2430" s="203"/>
      <c r="P2430" s="204"/>
      <c r="Q2430" s="205"/>
      <c r="R2430" s="198" t="s">
        <v>236</v>
      </c>
      <c r="S2430" s="206" t="str">
        <f t="shared" ca="1" si="114"/>
        <v/>
      </c>
      <c r="T2430" s="206" t="str">
        <f ca="1">IF(B2430="","",IF(ISERROR(MATCH($J2430,[3]SorP!$B$1:$B$6230,0)),"",INDIRECT("'SorP'!$A$"&amp;MATCH($J2430,[3]SorP!$B$1:$B$6230,0))))</f>
        <v/>
      </c>
      <c r="U2430" s="207"/>
      <c r="V2430" s="208" t="e">
        <f>IF(C2430="",NA(),IF(OR(C2430="Smelter not listed",C2430="Smelter not yet identified"),MATCH($B2430&amp;$D2430,'[3]Smelter Look-up'!$J:$J,0),MATCH($B2430&amp;$C2430,'[3]Smelter Look-up'!$J:$J,0)))</f>
        <v>#N/A</v>
      </c>
      <c r="X2430" s="83">
        <f t="shared" si="112"/>
        <v>0</v>
      </c>
      <c r="AB2430" s="84" t="str">
        <f t="shared" si="113"/>
        <v/>
      </c>
    </row>
    <row r="2431" spans="1:28" s="83" customFormat="1" ht="20.25" customHeight="1">
      <c r="A2431" s="206"/>
      <c r="B2431" s="198" t="s">
        <v>236</v>
      </c>
      <c r="C2431" s="199" t="s">
        <v>236</v>
      </c>
      <c r="D2431" s="200"/>
      <c r="E2431" s="198" t="s">
        <v>236</v>
      </c>
      <c r="F2431" s="198" t="s">
        <v>236</v>
      </c>
      <c r="G2431" s="198" t="s">
        <v>236</v>
      </c>
      <c r="H2431" s="201" t="s">
        <v>236</v>
      </c>
      <c r="I2431" s="202" t="s">
        <v>236</v>
      </c>
      <c r="J2431" s="202" t="s">
        <v>236</v>
      </c>
      <c r="K2431" s="203"/>
      <c r="L2431" s="203"/>
      <c r="M2431" s="203"/>
      <c r="N2431" s="203"/>
      <c r="O2431" s="203"/>
      <c r="P2431" s="204"/>
      <c r="Q2431" s="205"/>
      <c r="R2431" s="198" t="s">
        <v>236</v>
      </c>
      <c r="S2431" s="206" t="str">
        <f t="shared" ca="1" si="114"/>
        <v/>
      </c>
      <c r="T2431" s="206" t="str">
        <f ca="1">IF(B2431="","",IF(ISERROR(MATCH($J2431,[3]SorP!$B$1:$B$6230,0)),"",INDIRECT("'SorP'!$A$"&amp;MATCH($J2431,[3]SorP!$B$1:$B$6230,0))))</f>
        <v/>
      </c>
      <c r="U2431" s="207"/>
      <c r="V2431" s="208" t="e">
        <f>IF(C2431="",NA(),IF(OR(C2431="Smelter not listed",C2431="Smelter not yet identified"),MATCH($B2431&amp;$D2431,'[3]Smelter Look-up'!$J:$J,0),MATCH($B2431&amp;$C2431,'[3]Smelter Look-up'!$J:$J,0)))</f>
        <v>#N/A</v>
      </c>
      <c r="X2431" s="83">
        <f t="shared" si="112"/>
        <v>0</v>
      </c>
      <c r="AB2431" s="84" t="str">
        <f t="shared" si="113"/>
        <v/>
      </c>
    </row>
    <row r="2432" spans="1:28" s="83" customFormat="1" ht="20.25" customHeight="1">
      <c r="A2432" s="206"/>
      <c r="B2432" s="198" t="s">
        <v>236</v>
      </c>
      <c r="C2432" s="199" t="s">
        <v>236</v>
      </c>
      <c r="D2432" s="200"/>
      <c r="E2432" s="198" t="s">
        <v>236</v>
      </c>
      <c r="F2432" s="198" t="s">
        <v>236</v>
      </c>
      <c r="G2432" s="198" t="s">
        <v>236</v>
      </c>
      <c r="H2432" s="201" t="s">
        <v>236</v>
      </c>
      <c r="I2432" s="202" t="s">
        <v>236</v>
      </c>
      <c r="J2432" s="202" t="s">
        <v>236</v>
      </c>
      <c r="K2432" s="203"/>
      <c r="L2432" s="203"/>
      <c r="M2432" s="203"/>
      <c r="N2432" s="203"/>
      <c r="O2432" s="203"/>
      <c r="P2432" s="204"/>
      <c r="Q2432" s="205"/>
      <c r="R2432" s="198" t="s">
        <v>236</v>
      </c>
      <c r="S2432" s="206" t="str">
        <f t="shared" ca="1" si="114"/>
        <v/>
      </c>
      <c r="T2432" s="206" t="str">
        <f ca="1">IF(B2432="","",IF(ISERROR(MATCH($J2432,[3]SorP!$B$1:$B$6230,0)),"",INDIRECT("'SorP'!$A$"&amp;MATCH($J2432,[3]SorP!$B$1:$B$6230,0))))</f>
        <v/>
      </c>
      <c r="U2432" s="207"/>
      <c r="V2432" s="208" t="e">
        <f>IF(C2432="",NA(),IF(OR(C2432="Smelter not listed",C2432="Smelter not yet identified"),MATCH($B2432&amp;$D2432,'[3]Smelter Look-up'!$J:$J,0),MATCH($B2432&amp;$C2432,'[3]Smelter Look-up'!$J:$J,0)))</f>
        <v>#N/A</v>
      </c>
      <c r="X2432" s="83">
        <f t="shared" si="112"/>
        <v>0</v>
      </c>
      <c r="AB2432" s="84" t="str">
        <f t="shared" si="113"/>
        <v/>
      </c>
    </row>
    <row r="2433" spans="1:28" s="83" customFormat="1" ht="20.25" customHeight="1">
      <c r="A2433" s="206"/>
      <c r="B2433" s="198" t="s">
        <v>236</v>
      </c>
      <c r="C2433" s="199" t="s">
        <v>236</v>
      </c>
      <c r="D2433" s="200"/>
      <c r="E2433" s="198" t="s">
        <v>236</v>
      </c>
      <c r="F2433" s="198" t="s">
        <v>236</v>
      </c>
      <c r="G2433" s="198" t="s">
        <v>236</v>
      </c>
      <c r="H2433" s="201" t="s">
        <v>236</v>
      </c>
      <c r="I2433" s="202" t="s">
        <v>236</v>
      </c>
      <c r="J2433" s="202" t="s">
        <v>236</v>
      </c>
      <c r="K2433" s="203"/>
      <c r="L2433" s="203"/>
      <c r="M2433" s="203"/>
      <c r="N2433" s="203"/>
      <c r="O2433" s="203"/>
      <c r="P2433" s="204"/>
      <c r="Q2433" s="205"/>
      <c r="R2433" s="198" t="s">
        <v>236</v>
      </c>
      <c r="S2433" s="206" t="str">
        <f t="shared" ca="1" si="114"/>
        <v/>
      </c>
      <c r="T2433" s="206" t="str">
        <f ca="1">IF(B2433="","",IF(ISERROR(MATCH($J2433,[3]SorP!$B$1:$B$6230,0)),"",INDIRECT("'SorP'!$A$"&amp;MATCH($J2433,[3]SorP!$B$1:$B$6230,0))))</f>
        <v/>
      </c>
      <c r="U2433" s="207"/>
      <c r="V2433" s="208" t="e">
        <f>IF(C2433="",NA(),IF(OR(C2433="Smelter not listed",C2433="Smelter not yet identified"),MATCH($B2433&amp;$D2433,'[3]Smelter Look-up'!$J:$J,0),MATCH($B2433&amp;$C2433,'[3]Smelter Look-up'!$J:$J,0)))</f>
        <v>#N/A</v>
      </c>
      <c r="X2433" s="83">
        <f t="shared" si="112"/>
        <v>0</v>
      </c>
      <c r="AB2433" s="84" t="str">
        <f t="shared" si="113"/>
        <v/>
      </c>
    </row>
    <row r="2434" spans="1:28" s="83" customFormat="1" ht="20.25" customHeight="1">
      <c r="A2434" s="206"/>
      <c r="B2434" s="198" t="s">
        <v>236</v>
      </c>
      <c r="C2434" s="199" t="s">
        <v>236</v>
      </c>
      <c r="D2434" s="200"/>
      <c r="E2434" s="198" t="s">
        <v>236</v>
      </c>
      <c r="F2434" s="198" t="s">
        <v>236</v>
      </c>
      <c r="G2434" s="198" t="s">
        <v>236</v>
      </c>
      <c r="H2434" s="201" t="s">
        <v>236</v>
      </c>
      <c r="I2434" s="202" t="s">
        <v>236</v>
      </c>
      <c r="J2434" s="202" t="s">
        <v>236</v>
      </c>
      <c r="K2434" s="203"/>
      <c r="L2434" s="203"/>
      <c r="M2434" s="203"/>
      <c r="N2434" s="203"/>
      <c r="O2434" s="203"/>
      <c r="P2434" s="204"/>
      <c r="Q2434" s="205"/>
      <c r="R2434" s="198" t="s">
        <v>236</v>
      </c>
      <c r="S2434" s="206" t="str">
        <f t="shared" ca="1" si="114"/>
        <v/>
      </c>
      <c r="T2434" s="206" t="str">
        <f ca="1">IF(B2434="","",IF(ISERROR(MATCH($J2434,[3]SorP!$B$1:$B$6230,0)),"",INDIRECT("'SorP'!$A$"&amp;MATCH($J2434,[3]SorP!$B$1:$B$6230,0))))</f>
        <v/>
      </c>
      <c r="U2434" s="207"/>
      <c r="V2434" s="208" t="e">
        <f>IF(C2434="",NA(),IF(OR(C2434="Smelter not listed",C2434="Smelter not yet identified"),MATCH($B2434&amp;$D2434,'[3]Smelter Look-up'!$J:$J,0),MATCH($B2434&amp;$C2434,'[3]Smelter Look-up'!$J:$J,0)))</f>
        <v>#N/A</v>
      </c>
      <c r="X2434" s="83">
        <f t="shared" si="112"/>
        <v>0</v>
      </c>
      <c r="AB2434" s="84" t="str">
        <f t="shared" si="113"/>
        <v/>
      </c>
    </row>
    <row r="2435" spans="1:28" s="83" customFormat="1" ht="20.25" customHeight="1">
      <c r="A2435" s="206"/>
      <c r="B2435" s="198" t="s">
        <v>236</v>
      </c>
      <c r="C2435" s="199" t="s">
        <v>236</v>
      </c>
      <c r="D2435" s="200"/>
      <c r="E2435" s="198" t="s">
        <v>236</v>
      </c>
      <c r="F2435" s="198" t="s">
        <v>236</v>
      </c>
      <c r="G2435" s="198" t="s">
        <v>236</v>
      </c>
      <c r="H2435" s="201" t="s">
        <v>236</v>
      </c>
      <c r="I2435" s="202" t="s">
        <v>236</v>
      </c>
      <c r="J2435" s="202" t="s">
        <v>236</v>
      </c>
      <c r="K2435" s="203"/>
      <c r="L2435" s="203"/>
      <c r="M2435" s="203"/>
      <c r="N2435" s="203"/>
      <c r="O2435" s="203"/>
      <c r="P2435" s="204"/>
      <c r="Q2435" s="205"/>
      <c r="R2435" s="198" t="s">
        <v>236</v>
      </c>
      <c r="S2435" s="206" t="str">
        <f t="shared" ca="1" si="114"/>
        <v/>
      </c>
      <c r="T2435" s="206" t="str">
        <f ca="1">IF(B2435="","",IF(ISERROR(MATCH($J2435,[3]SorP!$B$1:$B$6230,0)),"",INDIRECT("'SorP'!$A$"&amp;MATCH($J2435,[3]SorP!$B$1:$B$6230,0))))</f>
        <v/>
      </c>
      <c r="U2435" s="207"/>
      <c r="V2435" s="208" t="e">
        <f>IF(C2435="",NA(),IF(OR(C2435="Smelter not listed",C2435="Smelter not yet identified"),MATCH($B2435&amp;$D2435,'[3]Smelter Look-up'!$J:$J,0),MATCH($B2435&amp;$C2435,'[3]Smelter Look-up'!$J:$J,0)))</f>
        <v>#N/A</v>
      </c>
      <c r="X2435" s="83">
        <f t="shared" si="112"/>
        <v>0</v>
      </c>
      <c r="AB2435" s="84" t="str">
        <f t="shared" si="113"/>
        <v/>
      </c>
    </row>
    <row r="2436" spans="1:28" s="83" customFormat="1" ht="20.25" customHeight="1">
      <c r="A2436" s="206"/>
      <c r="B2436" s="198" t="s">
        <v>236</v>
      </c>
      <c r="C2436" s="199" t="s">
        <v>236</v>
      </c>
      <c r="D2436" s="200"/>
      <c r="E2436" s="198" t="s">
        <v>236</v>
      </c>
      <c r="F2436" s="198" t="s">
        <v>236</v>
      </c>
      <c r="G2436" s="198" t="s">
        <v>236</v>
      </c>
      <c r="H2436" s="201" t="s">
        <v>236</v>
      </c>
      <c r="I2436" s="202" t="s">
        <v>236</v>
      </c>
      <c r="J2436" s="202" t="s">
        <v>236</v>
      </c>
      <c r="K2436" s="203"/>
      <c r="L2436" s="203"/>
      <c r="M2436" s="203"/>
      <c r="N2436" s="203"/>
      <c r="O2436" s="203"/>
      <c r="P2436" s="204"/>
      <c r="Q2436" s="205"/>
      <c r="R2436" s="198" t="s">
        <v>236</v>
      </c>
      <c r="S2436" s="206" t="str">
        <f t="shared" ca="1" si="114"/>
        <v/>
      </c>
      <c r="T2436" s="206" t="str">
        <f ca="1">IF(B2436="","",IF(ISERROR(MATCH($J2436,[3]SorP!$B$1:$B$6230,0)),"",INDIRECT("'SorP'!$A$"&amp;MATCH($J2436,[3]SorP!$B$1:$B$6230,0))))</f>
        <v/>
      </c>
      <c r="U2436" s="207"/>
      <c r="V2436" s="208" t="e">
        <f>IF(C2436="",NA(),IF(OR(C2436="Smelter not listed",C2436="Smelter not yet identified"),MATCH($B2436&amp;$D2436,'[3]Smelter Look-up'!$J:$J,0),MATCH($B2436&amp;$C2436,'[3]Smelter Look-up'!$J:$J,0)))</f>
        <v>#N/A</v>
      </c>
      <c r="X2436" s="83">
        <f t="shared" si="112"/>
        <v>0</v>
      </c>
      <c r="AB2436" s="84" t="str">
        <f t="shared" si="113"/>
        <v/>
      </c>
    </row>
    <row r="2437" spans="1:28" s="83" customFormat="1" ht="20.25" customHeight="1">
      <c r="A2437" s="206"/>
      <c r="B2437" s="198" t="s">
        <v>236</v>
      </c>
      <c r="C2437" s="199" t="s">
        <v>236</v>
      </c>
      <c r="D2437" s="200"/>
      <c r="E2437" s="198" t="s">
        <v>236</v>
      </c>
      <c r="F2437" s="198" t="s">
        <v>236</v>
      </c>
      <c r="G2437" s="198" t="s">
        <v>236</v>
      </c>
      <c r="H2437" s="201" t="s">
        <v>236</v>
      </c>
      <c r="I2437" s="202" t="s">
        <v>236</v>
      </c>
      <c r="J2437" s="202" t="s">
        <v>236</v>
      </c>
      <c r="K2437" s="203"/>
      <c r="L2437" s="203"/>
      <c r="M2437" s="203"/>
      <c r="N2437" s="203"/>
      <c r="O2437" s="203"/>
      <c r="P2437" s="204"/>
      <c r="Q2437" s="205"/>
      <c r="R2437" s="198" t="s">
        <v>236</v>
      </c>
      <c r="S2437" s="206" t="str">
        <f t="shared" ca="1" si="114"/>
        <v/>
      </c>
      <c r="T2437" s="206" t="str">
        <f ca="1">IF(B2437="","",IF(ISERROR(MATCH($J2437,[3]SorP!$B$1:$B$6230,0)),"",INDIRECT("'SorP'!$A$"&amp;MATCH($J2437,[3]SorP!$B$1:$B$6230,0))))</f>
        <v/>
      </c>
      <c r="U2437" s="207"/>
      <c r="V2437" s="208" t="e">
        <f>IF(C2437="",NA(),IF(OR(C2437="Smelter not listed",C2437="Smelter not yet identified"),MATCH($B2437&amp;$D2437,'[3]Smelter Look-up'!$J:$J,0),MATCH($B2437&amp;$C2437,'[3]Smelter Look-up'!$J:$J,0)))</f>
        <v>#N/A</v>
      </c>
      <c r="X2437" s="83">
        <f t="shared" ref="X2437:X2463" si="115">IF(AND(C2437="Smelter not listed",OR(LEN(D2437)=0,LEN(E2437)=0)),1,0)</f>
        <v>0</v>
      </c>
      <c r="AB2437" s="84" t="str">
        <f t="shared" ref="AB2437:AB2463" si="116">B2437&amp;C2437</f>
        <v/>
      </c>
    </row>
    <row r="2438" spans="1:28" s="83" customFormat="1" ht="20.25" customHeight="1">
      <c r="A2438" s="206"/>
      <c r="B2438" s="198" t="s">
        <v>236</v>
      </c>
      <c r="C2438" s="199" t="s">
        <v>236</v>
      </c>
      <c r="D2438" s="200"/>
      <c r="E2438" s="198" t="s">
        <v>236</v>
      </c>
      <c r="F2438" s="198" t="s">
        <v>236</v>
      </c>
      <c r="G2438" s="198" t="s">
        <v>236</v>
      </c>
      <c r="H2438" s="201" t="s">
        <v>236</v>
      </c>
      <c r="I2438" s="202" t="s">
        <v>236</v>
      </c>
      <c r="J2438" s="202" t="s">
        <v>236</v>
      </c>
      <c r="K2438" s="203"/>
      <c r="L2438" s="203"/>
      <c r="M2438" s="203"/>
      <c r="N2438" s="203"/>
      <c r="O2438" s="203"/>
      <c r="P2438" s="204"/>
      <c r="Q2438" s="205"/>
      <c r="R2438" s="198" t="s">
        <v>236</v>
      </c>
      <c r="S2438" s="206" t="str">
        <f t="shared" ca="1" si="114"/>
        <v/>
      </c>
      <c r="T2438" s="206" t="str">
        <f ca="1">IF(B2438="","",IF(ISERROR(MATCH($J2438,[3]SorP!$B$1:$B$6230,0)),"",INDIRECT("'SorP'!$A$"&amp;MATCH($J2438,[3]SorP!$B$1:$B$6230,0))))</f>
        <v/>
      </c>
      <c r="U2438" s="207"/>
      <c r="V2438" s="208" t="e">
        <f>IF(C2438="",NA(),IF(OR(C2438="Smelter not listed",C2438="Smelter not yet identified"),MATCH($B2438&amp;$D2438,'[3]Smelter Look-up'!$J:$J,0),MATCH($B2438&amp;$C2438,'[3]Smelter Look-up'!$J:$J,0)))</f>
        <v>#N/A</v>
      </c>
      <c r="X2438" s="83">
        <f t="shared" si="115"/>
        <v>0</v>
      </c>
      <c r="AB2438" s="84" t="str">
        <f t="shared" si="116"/>
        <v/>
      </c>
    </row>
    <row r="2439" spans="1:28" s="83" customFormat="1" ht="20.25" customHeight="1">
      <c r="A2439" s="206"/>
      <c r="B2439" s="198" t="s">
        <v>236</v>
      </c>
      <c r="C2439" s="199" t="s">
        <v>236</v>
      </c>
      <c r="D2439" s="200"/>
      <c r="E2439" s="198" t="s">
        <v>236</v>
      </c>
      <c r="F2439" s="198" t="s">
        <v>236</v>
      </c>
      <c r="G2439" s="198" t="s">
        <v>236</v>
      </c>
      <c r="H2439" s="201" t="s">
        <v>236</v>
      </c>
      <c r="I2439" s="202" t="s">
        <v>236</v>
      </c>
      <c r="J2439" s="202" t="s">
        <v>236</v>
      </c>
      <c r="K2439" s="203"/>
      <c r="L2439" s="203"/>
      <c r="M2439" s="203"/>
      <c r="N2439" s="203"/>
      <c r="O2439" s="203"/>
      <c r="P2439" s="204"/>
      <c r="Q2439" s="205"/>
      <c r="R2439" s="198" t="s">
        <v>236</v>
      </c>
      <c r="S2439" s="206" t="str">
        <f t="shared" ca="1" si="114"/>
        <v/>
      </c>
      <c r="T2439" s="206" t="str">
        <f ca="1">IF(B2439="","",IF(ISERROR(MATCH($J2439,[3]SorP!$B$1:$B$6230,0)),"",INDIRECT("'SorP'!$A$"&amp;MATCH($J2439,[3]SorP!$B$1:$B$6230,0))))</f>
        <v/>
      </c>
      <c r="U2439" s="207"/>
      <c r="V2439" s="208" t="e">
        <f>IF(C2439="",NA(),IF(OR(C2439="Smelter not listed",C2439="Smelter not yet identified"),MATCH($B2439&amp;$D2439,'[3]Smelter Look-up'!$J:$J,0),MATCH($B2439&amp;$C2439,'[3]Smelter Look-up'!$J:$J,0)))</f>
        <v>#N/A</v>
      </c>
      <c r="X2439" s="83">
        <f t="shared" si="115"/>
        <v>0</v>
      </c>
      <c r="AB2439" s="84" t="str">
        <f t="shared" si="116"/>
        <v/>
      </c>
    </row>
    <row r="2440" spans="1:28" s="83" customFormat="1" ht="20.25" customHeight="1">
      <c r="A2440" s="206"/>
      <c r="B2440" s="198" t="s">
        <v>236</v>
      </c>
      <c r="C2440" s="199" t="s">
        <v>236</v>
      </c>
      <c r="D2440" s="200"/>
      <c r="E2440" s="198" t="s">
        <v>236</v>
      </c>
      <c r="F2440" s="198" t="s">
        <v>236</v>
      </c>
      <c r="G2440" s="198" t="s">
        <v>236</v>
      </c>
      <c r="H2440" s="201" t="s">
        <v>236</v>
      </c>
      <c r="I2440" s="202" t="s">
        <v>236</v>
      </c>
      <c r="J2440" s="202" t="s">
        <v>236</v>
      </c>
      <c r="K2440" s="203"/>
      <c r="L2440" s="203"/>
      <c r="M2440" s="203"/>
      <c r="N2440" s="203"/>
      <c r="O2440" s="203"/>
      <c r="P2440" s="204"/>
      <c r="Q2440" s="205"/>
      <c r="R2440" s="198" t="s">
        <v>236</v>
      </c>
      <c r="S2440" s="206" t="str">
        <f t="shared" ca="1" si="114"/>
        <v/>
      </c>
      <c r="T2440" s="206" t="str">
        <f ca="1">IF(B2440="","",IF(ISERROR(MATCH($J2440,[3]SorP!$B$1:$B$6230,0)),"",INDIRECT("'SorP'!$A$"&amp;MATCH($J2440,[3]SorP!$B$1:$B$6230,0))))</f>
        <v/>
      </c>
      <c r="U2440" s="207"/>
      <c r="V2440" s="208" t="e">
        <f>IF(C2440="",NA(),IF(OR(C2440="Smelter not listed",C2440="Smelter not yet identified"),MATCH($B2440&amp;$D2440,'[3]Smelter Look-up'!$J:$J,0),MATCH($B2440&amp;$C2440,'[3]Smelter Look-up'!$J:$J,0)))</f>
        <v>#N/A</v>
      </c>
      <c r="X2440" s="83">
        <f t="shared" si="115"/>
        <v>0</v>
      </c>
      <c r="AB2440" s="84" t="str">
        <f t="shared" si="116"/>
        <v/>
      </c>
    </row>
    <row r="2441" spans="1:28" s="83" customFormat="1" ht="20.25" customHeight="1">
      <c r="A2441" s="206"/>
      <c r="B2441" s="198" t="s">
        <v>236</v>
      </c>
      <c r="C2441" s="199" t="s">
        <v>236</v>
      </c>
      <c r="D2441" s="200"/>
      <c r="E2441" s="198" t="s">
        <v>236</v>
      </c>
      <c r="F2441" s="198" t="s">
        <v>236</v>
      </c>
      <c r="G2441" s="198" t="s">
        <v>236</v>
      </c>
      <c r="H2441" s="201" t="s">
        <v>236</v>
      </c>
      <c r="I2441" s="202" t="s">
        <v>236</v>
      </c>
      <c r="J2441" s="202" t="s">
        <v>236</v>
      </c>
      <c r="K2441" s="203"/>
      <c r="L2441" s="203"/>
      <c r="M2441" s="203"/>
      <c r="N2441" s="203"/>
      <c r="O2441" s="203"/>
      <c r="P2441" s="204"/>
      <c r="Q2441" s="205"/>
      <c r="R2441" s="198" t="s">
        <v>236</v>
      </c>
      <c r="S2441" s="206" t="str">
        <f t="shared" ca="1" si="114"/>
        <v/>
      </c>
      <c r="T2441" s="206" t="str">
        <f ca="1">IF(B2441="","",IF(ISERROR(MATCH($J2441,[3]SorP!$B$1:$B$6230,0)),"",INDIRECT("'SorP'!$A$"&amp;MATCH($J2441,[3]SorP!$B$1:$B$6230,0))))</f>
        <v/>
      </c>
      <c r="U2441" s="207"/>
      <c r="V2441" s="208" t="e">
        <f>IF(C2441="",NA(),IF(OR(C2441="Smelter not listed",C2441="Smelter not yet identified"),MATCH($B2441&amp;$D2441,'[3]Smelter Look-up'!$J:$J,0),MATCH($B2441&amp;$C2441,'[3]Smelter Look-up'!$J:$J,0)))</f>
        <v>#N/A</v>
      </c>
      <c r="X2441" s="83">
        <f t="shared" si="115"/>
        <v>0</v>
      </c>
      <c r="AB2441" s="84" t="str">
        <f t="shared" si="116"/>
        <v/>
      </c>
    </row>
    <row r="2442" spans="1:28" s="83" customFormat="1" ht="20.25" customHeight="1">
      <c r="A2442" s="206"/>
      <c r="B2442" s="198" t="s">
        <v>236</v>
      </c>
      <c r="C2442" s="199" t="s">
        <v>236</v>
      </c>
      <c r="D2442" s="200"/>
      <c r="E2442" s="198" t="s">
        <v>236</v>
      </c>
      <c r="F2442" s="198" t="s">
        <v>236</v>
      </c>
      <c r="G2442" s="198" t="s">
        <v>236</v>
      </c>
      <c r="H2442" s="201" t="s">
        <v>236</v>
      </c>
      <c r="I2442" s="202" t="s">
        <v>236</v>
      </c>
      <c r="J2442" s="202" t="s">
        <v>236</v>
      </c>
      <c r="K2442" s="203"/>
      <c r="L2442" s="203"/>
      <c r="M2442" s="203"/>
      <c r="N2442" s="203"/>
      <c r="O2442" s="203"/>
      <c r="P2442" s="204"/>
      <c r="Q2442" s="205"/>
      <c r="R2442" s="198" t="s">
        <v>236</v>
      </c>
      <c r="S2442" s="206" t="str">
        <f t="shared" ca="1" si="114"/>
        <v/>
      </c>
      <c r="T2442" s="206" t="str">
        <f ca="1">IF(B2442="","",IF(ISERROR(MATCH($J2442,[3]SorP!$B$1:$B$6230,0)),"",INDIRECT("'SorP'!$A$"&amp;MATCH($J2442,[3]SorP!$B$1:$B$6230,0))))</f>
        <v/>
      </c>
      <c r="U2442" s="207"/>
      <c r="V2442" s="208" t="e">
        <f>IF(C2442="",NA(),IF(OR(C2442="Smelter not listed",C2442="Smelter not yet identified"),MATCH($B2442&amp;$D2442,'[3]Smelter Look-up'!$J:$J,0),MATCH($B2442&amp;$C2442,'[3]Smelter Look-up'!$J:$J,0)))</f>
        <v>#N/A</v>
      </c>
      <c r="X2442" s="83">
        <f t="shared" si="115"/>
        <v>0</v>
      </c>
      <c r="AB2442" s="84" t="str">
        <f t="shared" si="116"/>
        <v/>
      </c>
    </row>
    <row r="2443" spans="1:28" s="83" customFormat="1" ht="20.25" customHeight="1">
      <c r="A2443" s="206"/>
      <c r="B2443" s="198" t="s">
        <v>236</v>
      </c>
      <c r="C2443" s="199" t="s">
        <v>236</v>
      </c>
      <c r="D2443" s="200"/>
      <c r="E2443" s="198" t="s">
        <v>236</v>
      </c>
      <c r="F2443" s="198" t="s">
        <v>236</v>
      </c>
      <c r="G2443" s="198" t="s">
        <v>236</v>
      </c>
      <c r="H2443" s="201" t="s">
        <v>236</v>
      </c>
      <c r="I2443" s="202" t="s">
        <v>236</v>
      </c>
      <c r="J2443" s="202" t="s">
        <v>236</v>
      </c>
      <c r="K2443" s="203"/>
      <c r="L2443" s="203"/>
      <c r="M2443" s="203"/>
      <c r="N2443" s="203"/>
      <c r="O2443" s="203"/>
      <c r="P2443" s="204"/>
      <c r="Q2443" s="205"/>
      <c r="R2443" s="198" t="s">
        <v>236</v>
      </c>
      <c r="S2443" s="206" t="str">
        <f t="shared" ca="1" si="114"/>
        <v/>
      </c>
      <c r="T2443" s="206" t="str">
        <f ca="1">IF(B2443="","",IF(ISERROR(MATCH($J2443,[3]SorP!$B$1:$B$6230,0)),"",INDIRECT("'SorP'!$A$"&amp;MATCH($J2443,[3]SorP!$B$1:$B$6230,0))))</f>
        <v/>
      </c>
      <c r="U2443" s="207"/>
      <c r="V2443" s="208" t="e">
        <f>IF(C2443="",NA(),IF(OR(C2443="Smelter not listed",C2443="Smelter not yet identified"),MATCH($B2443&amp;$D2443,'[3]Smelter Look-up'!$J:$J,0),MATCH($B2443&amp;$C2443,'[3]Smelter Look-up'!$J:$J,0)))</f>
        <v>#N/A</v>
      </c>
      <c r="X2443" s="83">
        <f t="shared" si="115"/>
        <v>0</v>
      </c>
      <c r="AB2443" s="84" t="str">
        <f t="shared" si="116"/>
        <v/>
      </c>
    </row>
    <row r="2444" spans="1:28" s="83" customFormat="1" ht="20.25" customHeight="1">
      <c r="A2444" s="206"/>
      <c r="B2444" s="198" t="s">
        <v>236</v>
      </c>
      <c r="C2444" s="199" t="s">
        <v>236</v>
      </c>
      <c r="D2444" s="200"/>
      <c r="E2444" s="198" t="s">
        <v>236</v>
      </c>
      <c r="F2444" s="198" t="s">
        <v>236</v>
      </c>
      <c r="G2444" s="198" t="s">
        <v>236</v>
      </c>
      <c r="H2444" s="201" t="s">
        <v>236</v>
      </c>
      <c r="I2444" s="202" t="s">
        <v>236</v>
      </c>
      <c r="J2444" s="202" t="s">
        <v>236</v>
      </c>
      <c r="K2444" s="203"/>
      <c r="L2444" s="203"/>
      <c r="M2444" s="203"/>
      <c r="N2444" s="203"/>
      <c r="O2444" s="203"/>
      <c r="P2444" s="204"/>
      <c r="Q2444" s="205"/>
      <c r="R2444" s="198" t="s">
        <v>236</v>
      </c>
      <c r="S2444" s="206" t="str">
        <f t="shared" ca="1" si="114"/>
        <v/>
      </c>
      <c r="T2444" s="206" t="str">
        <f ca="1">IF(B2444="","",IF(ISERROR(MATCH($J2444,[3]SorP!$B$1:$B$6230,0)),"",INDIRECT("'SorP'!$A$"&amp;MATCH($J2444,[3]SorP!$B$1:$B$6230,0))))</f>
        <v/>
      </c>
      <c r="U2444" s="207"/>
      <c r="V2444" s="208" t="e">
        <f>IF(C2444="",NA(),IF(OR(C2444="Smelter not listed",C2444="Smelter not yet identified"),MATCH($B2444&amp;$D2444,'[3]Smelter Look-up'!$J:$J,0),MATCH($B2444&amp;$C2444,'[3]Smelter Look-up'!$J:$J,0)))</f>
        <v>#N/A</v>
      </c>
      <c r="X2444" s="83">
        <f t="shared" si="115"/>
        <v>0</v>
      </c>
      <c r="AB2444" s="84" t="str">
        <f t="shared" si="116"/>
        <v/>
      </c>
    </row>
    <row r="2445" spans="1:28" s="83" customFormat="1" ht="20.25" customHeight="1">
      <c r="A2445" s="206"/>
      <c r="B2445" s="198" t="s">
        <v>236</v>
      </c>
      <c r="C2445" s="199" t="s">
        <v>236</v>
      </c>
      <c r="D2445" s="200"/>
      <c r="E2445" s="198" t="s">
        <v>236</v>
      </c>
      <c r="F2445" s="198" t="s">
        <v>236</v>
      </c>
      <c r="G2445" s="198" t="s">
        <v>236</v>
      </c>
      <c r="H2445" s="201" t="s">
        <v>236</v>
      </c>
      <c r="I2445" s="202" t="s">
        <v>236</v>
      </c>
      <c r="J2445" s="202" t="s">
        <v>236</v>
      </c>
      <c r="K2445" s="203"/>
      <c r="L2445" s="203"/>
      <c r="M2445" s="203"/>
      <c r="N2445" s="203"/>
      <c r="O2445" s="203"/>
      <c r="P2445" s="204"/>
      <c r="Q2445" s="205"/>
      <c r="R2445" s="198" t="s">
        <v>236</v>
      </c>
      <c r="S2445" s="206" t="str">
        <f t="shared" ca="1" si="114"/>
        <v/>
      </c>
      <c r="T2445" s="206" t="str">
        <f ca="1">IF(B2445="","",IF(ISERROR(MATCH($J2445,[3]SorP!$B$1:$B$6230,0)),"",INDIRECT("'SorP'!$A$"&amp;MATCH($J2445,[3]SorP!$B$1:$B$6230,0))))</f>
        <v/>
      </c>
      <c r="U2445" s="207"/>
      <c r="V2445" s="208" t="e">
        <f>IF(C2445="",NA(),IF(OR(C2445="Smelter not listed",C2445="Smelter not yet identified"),MATCH($B2445&amp;$D2445,'[3]Smelter Look-up'!$J:$J,0),MATCH($B2445&amp;$C2445,'[3]Smelter Look-up'!$J:$J,0)))</f>
        <v>#N/A</v>
      </c>
      <c r="X2445" s="83">
        <f t="shared" si="115"/>
        <v>0</v>
      </c>
      <c r="AB2445" s="84" t="str">
        <f t="shared" si="116"/>
        <v/>
      </c>
    </row>
    <row r="2446" spans="1:28" s="83" customFormat="1" ht="20.25" customHeight="1">
      <c r="A2446" s="206"/>
      <c r="B2446" s="198" t="s">
        <v>236</v>
      </c>
      <c r="C2446" s="199" t="s">
        <v>236</v>
      </c>
      <c r="D2446" s="200"/>
      <c r="E2446" s="198" t="s">
        <v>236</v>
      </c>
      <c r="F2446" s="198" t="s">
        <v>236</v>
      </c>
      <c r="G2446" s="198" t="s">
        <v>236</v>
      </c>
      <c r="H2446" s="201" t="s">
        <v>236</v>
      </c>
      <c r="I2446" s="202" t="s">
        <v>236</v>
      </c>
      <c r="J2446" s="202" t="s">
        <v>236</v>
      </c>
      <c r="K2446" s="203"/>
      <c r="L2446" s="203"/>
      <c r="M2446" s="203"/>
      <c r="N2446" s="203"/>
      <c r="O2446" s="203"/>
      <c r="P2446" s="204"/>
      <c r="Q2446" s="205"/>
      <c r="R2446" s="198" t="s">
        <v>236</v>
      </c>
      <c r="S2446" s="206" t="str">
        <f t="shared" ca="1" si="114"/>
        <v/>
      </c>
      <c r="T2446" s="206" t="str">
        <f ca="1">IF(B2446="","",IF(ISERROR(MATCH($J2446,[3]SorP!$B$1:$B$6230,0)),"",INDIRECT("'SorP'!$A$"&amp;MATCH($J2446,[3]SorP!$B$1:$B$6230,0))))</f>
        <v/>
      </c>
      <c r="U2446" s="207"/>
      <c r="V2446" s="208" t="e">
        <f>IF(C2446="",NA(),IF(OR(C2446="Smelter not listed",C2446="Smelter not yet identified"),MATCH($B2446&amp;$D2446,'[3]Smelter Look-up'!$J:$J,0),MATCH($B2446&amp;$C2446,'[3]Smelter Look-up'!$J:$J,0)))</f>
        <v>#N/A</v>
      </c>
      <c r="X2446" s="83">
        <f t="shared" si="115"/>
        <v>0</v>
      </c>
      <c r="AB2446" s="84" t="str">
        <f t="shared" si="116"/>
        <v/>
      </c>
    </row>
    <row r="2447" spans="1:28" s="83" customFormat="1" ht="20.25" customHeight="1">
      <c r="A2447" s="206"/>
      <c r="B2447" s="198" t="s">
        <v>236</v>
      </c>
      <c r="C2447" s="199" t="s">
        <v>236</v>
      </c>
      <c r="D2447" s="200"/>
      <c r="E2447" s="198" t="s">
        <v>236</v>
      </c>
      <c r="F2447" s="198" t="s">
        <v>236</v>
      </c>
      <c r="G2447" s="198" t="s">
        <v>236</v>
      </c>
      <c r="H2447" s="201" t="s">
        <v>236</v>
      </c>
      <c r="I2447" s="202" t="s">
        <v>236</v>
      </c>
      <c r="J2447" s="202" t="s">
        <v>236</v>
      </c>
      <c r="K2447" s="203"/>
      <c r="L2447" s="203"/>
      <c r="M2447" s="203"/>
      <c r="N2447" s="203"/>
      <c r="O2447" s="203"/>
      <c r="P2447" s="204"/>
      <c r="Q2447" s="205"/>
      <c r="R2447" s="198" t="s">
        <v>236</v>
      </c>
      <c r="S2447" s="206" t="str">
        <f t="shared" ca="1" si="114"/>
        <v/>
      </c>
      <c r="T2447" s="206" t="str">
        <f ca="1">IF(B2447="","",IF(ISERROR(MATCH($J2447,[3]SorP!$B$1:$B$6230,0)),"",INDIRECT("'SorP'!$A$"&amp;MATCH($J2447,[3]SorP!$B$1:$B$6230,0))))</f>
        <v/>
      </c>
      <c r="U2447" s="207"/>
      <c r="V2447" s="208" t="e">
        <f>IF(C2447="",NA(),IF(OR(C2447="Smelter not listed",C2447="Smelter not yet identified"),MATCH($B2447&amp;$D2447,'[3]Smelter Look-up'!$J:$J,0),MATCH($B2447&amp;$C2447,'[3]Smelter Look-up'!$J:$J,0)))</f>
        <v>#N/A</v>
      </c>
      <c r="X2447" s="83">
        <f t="shared" si="115"/>
        <v>0</v>
      </c>
      <c r="AB2447" s="84" t="str">
        <f t="shared" si="116"/>
        <v/>
      </c>
    </row>
    <row r="2448" spans="1:28" s="83" customFormat="1" ht="20.25" customHeight="1">
      <c r="A2448" s="206"/>
      <c r="B2448" s="198" t="s">
        <v>236</v>
      </c>
      <c r="C2448" s="199" t="s">
        <v>236</v>
      </c>
      <c r="D2448" s="200"/>
      <c r="E2448" s="198" t="s">
        <v>236</v>
      </c>
      <c r="F2448" s="198" t="s">
        <v>236</v>
      </c>
      <c r="G2448" s="198" t="s">
        <v>236</v>
      </c>
      <c r="H2448" s="201" t="s">
        <v>236</v>
      </c>
      <c r="I2448" s="202" t="s">
        <v>236</v>
      </c>
      <c r="J2448" s="202" t="s">
        <v>236</v>
      </c>
      <c r="K2448" s="203"/>
      <c r="L2448" s="203"/>
      <c r="M2448" s="203"/>
      <c r="N2448" s="203"/>
      <c r="O2448" s="203"/>
      <c r="P2448" s="204"/>
      <c r="Q2448" s="205"/>
      <c r="R2448" s="198" t="s">
        <v>236</v>
      </c>
      <c r="S2448" s="206" t="str">
        <f t="shared" ca="1" si="114"/>
        <v/>
      </c>
      <c r="T2448" s="206" t="str">
        <f ca="1">IF(B2448="","",IF(ISERROR(MATCH($J2448,[3]SorP!$B$1:$B$6230,0)),"",INDIRECT("'SorP'!$A$"&amp;MATCH($J2448,[3]SorP!$B$1:$B$6230,0))))</f>
        <v/>
      </c>
      <c r="U2448" s="207"/>
      <c r="V2448" s="208" t="e">
        <f>IF(C2448="",NA(),IF(OR(C2448="Smelter not listed",C2448="Smelter not yet identified"),MATCH($B2448&amp;$D2448,'[3]Smelter Look-up'!$J:$J,0),MATCH($B2448&amp;$C2448,'[3]Smelter Look-up'!$J:$J,0)))</f>
        <v>#N/A</v>
      </c>
      <c r="X2448" s="83">
        <f t="shared" si="115"/>
        <v>0</v>
      </c>
      <c r="AB2448" s="84" t="str">
        <f t="shared" si="116"/>
        <v/>
      </c>
    </row>
    <row r="2449" spans="1:28" s="83" customFormat="1" ht="20.25" customHeight="1">
      <c r="A2449" s="206"/>
      <c r="B2449" s="198" t="s">
        <v>236</v>
      </c>
      <c r="C2449" s="199" t="s">
        <v>236</v>
      </c>
      <c r="D2449" s="200"/>
      <c r="E2449" s="198" t="s">
        <v>236</v>
      </c>
      <c r="F2449" s="198" t="s">
        <v>236</v>
      </c>
      <c r="G2449" s="198" t="s">
        <v>236</v>
      </c>
      <c r="H2449" s="201" t="s">
        <v>236</v>
      </c>
      <c r="I2449" s="202" t="s">
        <v>236</v>
      </c>
      <c r="J2449" s="202" t="s">
        <v>236</v>
      </c>
      <c r="K2449" s="203"/>
      <c r="L2449" s="203"/>
      <c r="M2449" s="203"/>
      <c r="N2449" s="203"/>
      <c r="O2449" s="203"/>
      <c r="P2449" s="204"/>
      <c r="Q2449" s="205"/>
      <c r="R2449" s="198" t="s">
        <v>236</v>
      </c>
      <c r="S2449" s="206" t="str">
        <f t="shared" ca="1" si="114"/>
        <v/>
      </c>
      <c r="T2449" s="206" t="str">
        <f ca="1">IF(B2449="","",IF(ISERROR(MATCH($J2449,[3]SorP!$B$1:$B$6230,0)),"",INDIRECT("'SorP'!$A$"&amp;MATCH($J2449,[3]SorP!$B$1:$B$6230,0))))</f>
        <v/>
      </c>
      <c r="U2449" s="207"/>
      <c r="V2449" s="208" t="e">
        <f>IF(C2449="",NA(),IF(OR(C2449="Smelter not listed",C2449="Smelter not yet identified"),MATCH($B2449&amp;$D2449,'[3]Smelter Look-up'!$J:$J,0),MATCH($B2449&amp;$C2449,'[3]Smelter Look-up'!$J:$J,0)))</f>
        <v>#N/A</v>
      </c>
      <c r="X2449" s="83">
        <f t="shared" si="115"/>
        <v>0</v>
      </c>
      <c r="AB2449" s="84" t="str">
        <f t="shared" si="116"/>
        <v/>
      </c>
    </row>
    <row r="2450" spans="1:28" s="83" customFormat="1" ht="20.25" customHeight="1">
      <c r="A2450" s="206"/>
      <c r="B2450" s="198" t="s">
        <v>236</v>
      </c>
      <c r="C2450" s="199" t="s">
        <v>236</v>
      </c>
      <c r="D2450" s="200"/>
      <c r="E2450" s="198" t="s">
        <v>236</v>
      </c>
      <c r="F2450" s="198" t="s">
        <v>236</v>
      </c>
      <c r="G2450" s="198" t="s">
        <v>236</v>
      </c>
      <c r="H2450" s="201" t="s">
        <v>236</v>
      </c>
      <c r="I2450" s="202" t="s">
        <v>236</v>
      </c>
      <c r="J2450" s="202" t="s">
        <v>236</v>
      </c>
      <c r="K2450" s="203"/>
      <c r="L2450" s="203"/>
      <c r="M2450" s="203"/>
      <c r="N2450" s="203"/>
      <c r="O2450" s="203"/>
      <c r="P2450" s="204"/>
      <c r="Q2450" s="205"/>
      <c r="R2450" s="198" t="s">
        <v>236</v>
      </c>
      <c r="S2450" s="206" t="str">
        <f t="shared" ca="1" si="114"/>
        <v/>
      </c>
      <c r="T2450" s="206" t="str">
        <f ca="1">IF(B2450="","",IF(ISERROR(MATCH($J2450,[3]SorP!$B$1:$B$6230,0)),"",INDIRECT("'SorP'!$A$"&amp;MATCH($J2450,[3]SorP!$B$1:$B$6230,0))))</f>
        <v/>
      </c>
      <c r="U2450" s="207"/>
      <c r="V2450" s="208" t="e">
        <f>IF(C2450="",NA(),IF(OR(C2450="Smelter not listed",C2450="Smelter not yet identified"),MATCH($B2450&amp;$D2450,'[3]Smelter Look-up'!$J:$J,0),MATCH($B2450&amp;$C2450,'[3]Smelter Look-up'!$J:$J,0)))</f>
        <v>#N/A</v>
      </c>
      <c r="X2450" s="83">
        <f t="shared" si="115"/>
        <v>0</v>
      </c>
      <c r="AB2450" s="84" t="str">
        <f t="shared" si="116"/>
        <v/>
      </c>
    </row>
    <row r="2451" spans="1:28" s="83" customFormat="1" ht="20.25" customHeight="1">
      <c r="A2451" s="206"/>
      <c r="B2451" s="198" t="s">
        <v>236</v>
      </c>
      <c r="C2451" s="199" t="s">
        <v>236</v>
      </c>
      <c r="D2451" s="200"/>
      <c r="E2451" s="198" t="s">
        <v>236</v>
      </c>
      <c r="F2451" s="198" t="s">
        <v>236</v>
      </c>
      <c r="G2451" s="198" t="s">
        <v>236</v>
      </c>
      <c r="H2451" s="201" t="s">
        <v>236</v>
      </c>
      <c r="I2451" s="202" t="s">
        <v>236</v>
      </c>
      <c r="J2451" s="202" t="s">
        <v>236</v>
      </c>
      <c r="K2451" s="203"/>
      <c r="L2451" s="203"/>
      <c r="M2451" s="203"/>
      <c r="N2451" s="203"/>
      <c r="O2451" s="203"/>
      <c r="P2451" s="204"/>
      <c r="Q2451" s="205"/>
      <c r="R2451" s="198" t="s">
        <v>236</v>
      </c>
      <c r="S2451" s="206" t="str">
        <f t="shared" ca="1" si="114"/>
        <v/>
      </c>
      <c r="T2451" s="206" t="str">
        <f ca="1">IF(B2451="","",IF(ISERROR(MATCH($J2451,[3]SorP!$B$1:$B$6230,0)),"",INDIRECT("'SorP'!$A$"&amp;MATCH($J2451,[3]SorP!$B$1:$B$6230,0))))</f>
        <v/>
      </c>
      <c r="U2451" s="207"/>
      <c r="V2451" s="208" t="e">
        <f>IF(C2451="",NA(),IF(OR(C2451="Smelter not listed",C2451="Smelter not yet identified"),MATCH($B2451&amp;$D2451,'[3]Smelter Look-up'!$J:$J,0),MATCH($B2451&amp;$C2451,'[3]Smelter Look-up'!$J:$J,0)))</f>
        <v>#N/A</v>
      </c>
      <c r="X2451" s="83">
        <f t="shared" si="115"/>
        <v>0</v>
      </c>
      <c r="AB2451" s="84" t="str">
        <f t="shared" si="116"/>
        <v/>
      </c>
    </row>
    <row r="2452" spans="1:28" s="83" customFormat="1" ht="20.25" customHeight="1">
      <c r="A2452" s="206"/>
      <c r="B2452" s="198" t="s">
        <v>236</v>
      </c>
      <c r="C2452" s="199" t="s">
        <v>236</v>
      </c>
      <c r="D2452" s="200"/>
      <c r="E2452" s="198" t="s">
        <v>236</v>
      </c>
      <c r="F2452" s="198" t="s">
        <v>236</v>
      </c>
      <c r="G2452" s="198" t="s">
        <v>236</v>
      </c>
      <c r="H2452" s="201" t="s">
        <v>236</v>
      </c>
      <c r="I2452" s="202" t="s">
        <v>236</v>
      </c>
      <c r="J2452" s="202" t="s">
        <v>236</v>
      </c>
      <c r="K2452" s="203"/>
      <c r="L2452" s="203"/>
      <c r="M2452" s="203"/>
      <c r="N2452" s="203"/>
      <c r="O2452" s="203"/>
      <c r="P2452" s="204"/>
      <c r="Q2452" s="205"/>
      <c r="R2452" s="198" t="s">
        <v>236</v>
      </c>
      <c r="S2452" s="206" t="str">
        <f t="shared" ca="1" si="114"/>
        <v/>
      </c>
      <c r="T2452" s="206" t="str">
        <f ca="1">IF(B2452="","",IF(ISERROR(MATCH($J2452,[3]SorP!$B$1:$B$6230,0)),"",INDIRECT("'SorP'!$A$"&amp;MATCH($J2452,[3]SorP!$B$1:$B$6230,0))))</f>
        <v/>
      </c>
      <c r="U2452" s="207"/>
      <c r="V2452" s="208" t="e">
        <f>IF(C2452="",NA(),IF(OR(C2452="Smelter not listed",C2452="Smelter not yet identified"),MATCH($B2452&amp;$D2452,'[3]Smelter Look-up'!$J:$J,0),MATCH($B2452&amp;$C2452,'[3]Smelter Look-up'!$J:$J,0)))</f>
        <v>#N/A</v>
      </c>
      <c r="X2452" s="83">
        <f t="shared" si="115"/>
        <v>0</v>
      </c>
      <c r="AB2452" s="84" t="str">
        <f t="shared" si="116"/>
        <v/>
      </c>
    </row>
    <row r="2453" spans="1:28" s="83" customFormat="1" ht="20.25" customHeight="1">
      <c r="A2453" s="206"/>
      <c r="B2453" s="198" t="s">
        <v>236</v>
      </c>
      <c r="C2453" s="199" t="s">
        <v>236</v>
      </c>
      <c r="D2453" s="200"/>
      <c r="E2453" s="198" t="s">
        <v>236</v>
      </c>
      <c r="F2453" s="198" t="s">
        <v>236</v>
      </c>
      <c r="G2453" s="198" t="s">
        <v>236</v>
      </c>
      <c r="H2453" s="201" t="s">
        <v>236</v>
      </c>
      <c r="I2453" s="202" t="s">
        <v>236</v>
      </c>
      <c r="J2453" s="202" t="s">
        <v>236</v>
      </c>
      <c r="K2453" s="203"/>
      <c r="L2453" s="203"/>
      <c r="M2453" s="203"/>
      <c r="N2453" s="203"/>
      <c r="O2453" s="203"/>
      <c r="P2453" s="204"/>
      <c r="Q2453" s="205"/>
      <c r="R2453" s="198" t="s">
        <v>236</v>
      </c>
      <c r="S2453" s="206" t="str">
        <f t="shared" ca="1" si="114"/>
        <v/>
      </c>
      <c r="T2453" s="206" t="str">
        <f ca="1">IF(B2453="","",IF(ISERROR(MATCH($J2453,[3]SorP!$B$1:$B$6230,0)),"",INDIRECT("'SorP'!$A$"&amp;MATCH($J2453,[3]SorP!$B$1:$B$6230,0))))</f>
        <v/>
      </c>
      <c r="U2453" s="207"/>
      <c r="V2453" s="208" t="e">
        <f>IF(C2453="",NA(),IF(OR(C2453="Smelter not listed",C2453="Smelter not yet identified"),MATCH($B2453&amp;$D2453,'[3]Smelter Look-up'!$J:$J,0),MATCH($B2453&amp;$C2453,'[3]Smelter Look-up'!$J:$J,0)))</f>
        <v>#N/A</v>
      </c>
      <c r="X2453" s="83">
        <f t="shared" si="115"/>
        <v>0</v>
      </c>
      <c r="AB2453" s="84" t="str">
        <f t="shared" si="116"/>
        <v/>
      </c>
    </row>
    <row r="2454" spans="1:28" s="83" customFormat="1" ht="20.25" customHeight="1">
      <c r="A2454" s="206"/>
      <c r="B2454" s="198" t="s">
        <v>236</v>
      </c>
      <c r="C2454" s="199" t="s">
        <v>236</v>
      </c>
      <c r="D2454" s="200"/>
      <c r="E2454" s="198" t="s">
        <v>236</v>
      </c>
      <c r="F2454" s="198" t="s">
        <v>236</v>
      </c>
      <c r="G2454" s="198" t="s">
        <v>236</v>
      </c>
      <c r="H2454" s="201" t="s">
        <v>236</v>
      </c>
      <c r="I2454" s="202" t="s">
        <v>236</v>
      </c>
      <c r="J2454" s="202" t="s">
        <v>236</v>
      </c>
      <c r="K2454" s="203"/>
      <c r="L2454" s="203"/>
      <c r="M2454" s="203"/>
      <c r="N2454" s="203"/>
      <c r="O2454" s="203"/>
      <c r="P2454" s="204"/>
      <c r="Q2454" s="205"/>
      <c r="R2454" s="198" t="s">
        <v>236</v>
      </c>
      <c r="S2454" s="206" t="str">
        <f t="shared" ca="1" si="114"/>
        <v/>
      </c>
      <c r="T2454" s="206" t="str">
        <f ca="1">IF(B2454="","",IF(ISERROR(MATCH($J2454,[3]SorP!$B$1:$B$6230,0)),"",INDIRECT("'SorP'!$A$"&amp;MATCH($J2454,[3]SorP!$B$1:$B$6230,0))))</f>
        <v/>
      </c>
      <c r="U2454" s="207"/>
      <c r="V2454" s="208" t="e">
        <f>IF(C2454="",NA(),IF(OR(C2454="Smelter not listed",C2454="Smelter not yet identified"),MATCH($B2454&amp;$D2454,'[3]Smelter Look-up'!$J:$J,0),MATCH($B2454&amp;$C2454,'[3]Smelter Look-up'!$J:$J,0)))</f>
        <v>#N/A</v>
      </c>
      <c r="X2454" s="83">
        <f t="shared" si="115"/>
        <v>0</v>
      </c>
      <c r="AB2454" s="84" t="str">
        <f t="shared" si="116"/>
        <v/>
      </c>
    </row>
    <row r="2455" spans="1:28" s="83" customFormat="1" ht="20.25" customHeight="1">
      <c r="A2455" s="206"/>
      <c r="B2455" s="198" t="s">
        <v>236</v>
      </c>
      <c r="C2455" s="199" t="s">
        <v>236</v>
      </c>
      <c r="D2455" s="200"/>
      <c r="E2455" s="198" t="s">
        <v>236</v>
      </c>
      <c r="F2455" s="198" t="s">
        <v>236</v>
      </c>
      <c r="G2455" s="198" t="s">
        <v>236</v>
      </c>
      <c r="H2455" s="201" t="s">
        <v>236</v>
      </c>
      <c r="I2455" s="202" t="s">
        <v>236</v>
      </c>
      <c r="J2455" s="202" t="s">
        <v>236</v>
      </c>
      <c r="K2455" s="203"/>
      <c r="L2455" s="203"/>
      <c r="M2455" s="203"/>
      <c r="N2455" s="203"/>
      <c r="O2455" s="203"/>
      <c r="P2455" s="204"/>
      <c r="Q2455" s="205"/>
      <c r="R2455" s="198" t="s">
        <v>236</v>
      </c>
      <c r="S2455" s="206" t="str">
        <f t="shared" ca="1" si="114"/>
        <v/>
      </c>
      <c r="T2455" s="206" t="str">
        <f ca="1">IF(B2455="","",IF(ISERROR(MATCH($J2455,[3]SorP!$B$1:$B$6230,0)),"",INDIRECT("'SorP'!$A$"&amp;MATCH($J2455,[3]SorP!$B$1:$B$6230,0))))</f>
        <v/>
      </c>
      <c r="U2455" s="207"/>
      <c r="V2455" s="208" t="e">
        <f>IF(C2455="",NA(),IF(OR(C2455="Smelter not listed",C2455="Smelter not yet identified"),MATCH($B2455&amp;$D2455,'[3]Smelter Look-up'!$J:$J,0),MATCH($B2455&amp;$C2455,'[3]Smelter Look-up'!$J:$J,0)))</f>
        <v>#N/A</v>
      </c>
      <c r="X2455" s="83">
        <f t="shared" si="115"/>
        <v>0</v>
      </c>
      <c r="AB2455" s="84" t="str">
        <f t="shared" si="116"/>
        <v/>
      </c>
    </row>
    <row r="2456" spans="1:28" s="83" customFormat="1" ht="20.25" customHeight="1">
      <c r="A2456" s="206"/>
      <c r="B2456" s="198" t="s">
        <v>236</v>
      </c>
      <c r="C2456" s="199" t="s">
        <v>236</v>
      </c>
      <c r="D2456" s="200"/>
      <c r="E2456" s="198" t="s">
        <v>236</v>
      </c>
      <c r="F2456" s="198" t="s">
        <v>236</v>
      </c>
      <c r="G2456" s="198" t="s">
        <v>236</v>
      </c>
      <c r="H2456" s="201" t="s">
        <v>236</v>
      </c>
      <c r="I2456" s="202" t="s">
        <v>236</v>
      </c>
      <c r="J2456" s="202" t="s">
        <v>236</v>
      </c>
      <c r="K2456" s="203"/>
      <c r="L2456" s="203"/>
      <c r="M2456" s="203"/>
      <c r="N2456" s="203"/>
      <c r="O2456" s="203"/>
      <c r="P2456" s="204"/>
      <c r="Q2456" s="205"/>
      <c r="R2456" s="198" t="s">
        <v>236</v>
      </c>
      <c r="S2456" s="206" t="str">
        <f t="shared" ca="1" si="114"/>
        <v/>
      </c>
      <c r="T2456" s="206" t="str">
        <f ca="1">IF(B2456="","",IF(ISERROR(MATCH($J2456,[3]SorP!$B$1:$B$6230,0)),"",INDIRECT("'SorP'!$A$"&amp;MATCH($J2456,[3]SorP!$B$1:$B$6230,0))))</f>
        <v/>
      </c>
      <c r="U2456" s="207"/>
      <c r="V2456" s="208" t="e">
        <f>IF(C2456="",NA(),IF(OR(C2456="Smelter not listed",C2456="Smelter not yet identified"),MATCH($B2456&amp;$D2456,'[3]Smelter Look-up'!$J:$J,0),MATCH($B2456&amp;$C2456,'[3]Smelter Look-up'!$J:$J,0)))</f>
        <v>#N/A</v>
      </c>
      <c r="X2456" s="83">
        <f t="shared" si="115"/>
        <v>0</v>
      </c>
      <c r="AB2456" s="84" t="str">
        <f t="shared" si="116"/>
        <v/>
      </c>
    </row>
    <row r="2457" spans="1:28" s="83" customFormat="1" ht="20.25" customHeight="1">
      <c r="A2457" s="206"/>
      <c r="B2457" s="198" t="s">
        <v>236</v>
      </c>
      <c r="C2457" s="199" t="s">
        <v>236</v>
      </c>
      <c r="D2457" s="200"/>
      <c r="E2457" s="198" t="s">
        <v>236</v>
      </c>
      <c r="F2457" s="198" t="s">
        <v>236</v>
      </c>
      <c r="G2457" s="198" t="s">
        <v>236</v>
      </c>
      <c r="H2457" s="201" t="s">
        <v>236</v>
      </c>
      <c r="I2457" s="202" t="s">
        <v>236</v>
      </c>
      <c r="J2457" s="202" t="s">
        <v>236</v>
      </c>
      <c r="K2457" s="203"/>
      <c r="L2457" s="203"/>
      <c r="M2457" s="203"/>
      <c r="N2457" s="203"/>
      <c r="O2457" s="203"/>
      <c r="P2457" s="204"/>
      <c r="Q2457" s="205"/>
      <c r="R2457" s="198" t="s">
        <v>236</v>
      </c>
      <c r="S2457" s="206" t="str">
        <f t="shared" ca="1" si="114"/>
        <v/>
      </c>
      <c r="T2457" s="206" t="str">
        <f ca="1">IF(B2457="","",IF(ISERROR(MATCH($J2457,[3]SorP!$B$1:$B$6230,0)),"",INDIRECT("'SorP'!$A$"&amp;MATCH($J2457,[3]SorP!$B$1:$B$6230,0))))</f>
        <v/>
      </c>
      <c r="U2457" s="207"/>
      <c r="V2457" s="208" t="e">
        <f>IF(C2457="",NA(),IF(OR(C2457="Smelter not listed",C2457="Smelter not yet identified"),MATCH($B2457&amp;$D2457,'[3]Smelter Look-up'!$J:$J,0),MATCH($B2457&amp;$C2457,'[3]Smelter Look-up'!$J:$J,0)))</f>
        <v>#N/A</v>
      </c>
      <c r="X2457" s="83">
        <f t="shared" si="115"/>
        <v>0</v>
      </c>
      <c r="AB2457" s="84" t="str">
        <f t="shared" si="116"/>
        <v/>
      </c>
    </row>
    <row r="2458" spans="1:28" s="83" customFormat="1" ht="20.25" customHeight="1">
      <c r="A2458" s="206"/>
      <c r="B2458" s="198" t="s">
        <v>236</v>
      </c>
      <c r="C2458" s="199" t="s">
        <v>236</v>
      </c>
      <c r="D2458" s="200"/>
      <c r="E2458" s="198" t="s">
        <v>236</v>
      </c>
      <c r="F2458" s="198" t="s">
        <v>236</v>
      </c>
      <c r="G2458" s="198" t="s">
        <v>236</v>
      </c>
      <c r="H2458" s="201" t="s">
        <v>236</v>
      </c>
      <c r="I2458" s="202" t="s">
        <v>236</v>
      </c>
      <c r="J2458" s="202" t="s">
        <v>236</v>
      </c>
      <c r="K2458" s="203"/>
      <c r="L2458" s="203"/>
      <c r="M2458" s="203"/>
      <c r="N2458" s="203"/>
      <c r="O2458" s="203"/>
      <c r="P2458" s="204"/>
      <c r="Q2458" s="205"/>
      <c r="R2458" s="198" t="s">
        <v>236</v>
      </c>
      <c r="S2458" s="206" t="str">
        <f t="shared" ca="1" si="114"/>
        <v/>
      </c>
      <c r="T2458" s="206" t="str">
        <f ca="1">IF(B2458="","",IF(ISERROR(MATCH($J2458,[3]SorP!$B$1:$B$6230,0)),"",INDIRECT("'SorP'!$A$"&amp;MATCH($J2458,[3]SorP!$B$1:$B$6230,0))))</f>
        <v/>
      </c>
      <c r="U2458" s="207"/>
      <c r="V2458" s="208" t="e">
        <f>IF(C2458="",NA(),IF(OR(C2458="Smelter not listed",C2458="Smelter not yet identified"),MATCH($B2458&amp;$D2458,'[3]Smelter Look-up'!$J:$J,0),MATCH($B2458&amp;$C2458,'[3]Smelter Look-up'!$J:$J,0)))</f>
        <v>#N/A</v>
      </c>
      <c r="X2458" s="83">
        <f t="shared" si="115"/>
        <v>0</v>
      </c>
      <c r="AB2458" s="84" t="str">
        <f t="shared" si="116"/>
        <v/>
      </c>
    </row>
    <row r="2459" spans="1:28" s="83" customFormat="1" ht="20.25" customHeight="1">
      <c r="A2459" s="206"/>
      <c r="B2459" s="198" t="s">
        <v>236</v>
      </c>
      <c r="C2459" s="199" t="s">
        <v>236</v>
      </c>
      <c r="D2459" s="200"/>
      <c r="E2459" s="198" t="s">
        <v>236</v>
      </c>
      <c r="F2459" s="198" t="s">
        <v>236</v>
      </c>
      <c r="G2459" s="198" t="s">
        <v>236</v>
      </c>
      <c r="H2459" s="201" t="s">
        <v>236</v>
      </c>
      <c r="I2459" s="202" t="s">
        <v>236</v>
      </c>
      <c r="J2459" s="202" t="s">
        <v>236</v>
      </c>
      <c r="K2459" s="203"/>
      <c r="L2459" s="203"/>
      <c r="M2459" s="203"/>
      <c r="N2459" s="203"/>
      <c r="O2459" s="203"/>
      <c r="P2459" s="204"/>
      <c r="Q2459" s="205"/>
      <c r="R2459" s="198" t="s">
        <v>236</v>
      </c>
      <c r="S2459" s="206" t="str">
        <f t="shared" ca="1" si="114"/>
        <v/>
      </c>
      <c r="T2459" s="206" t="str">
        <f ca="1">IF(B2459="","",IF(ISERROR(MATCH($J2459,[3]SorP!$B$1:$B$6230,0)),"",INDIRECT("'SorP'!$A$"&amp;MATCH($J2459,[3]SorP!$B$1:$B$6230,0))))</f>
        <v/>
      </c>
      <c r="U2459" s="207"/>
      <c r="V2459" s="208" t="e">
        <f>IF(C2459="",NA(),IF(OR(C2459="Smelter not listed",C2459="Smelter not yet identified"),MATCH($B2459&amp;$D2459,'[3]Smelter Look-up'!$J:$J,0),MATCH($B2459&amp;$C2459,'[3]Smelter Look-up'!$J:$J,0)))</f>
        <v>#N/A</v>
      </c>
      <c r="X2459" s="83">
        <f t="shared" si="115"/>
        <v>0</v>
      </c>
      <c r="AB2459" s="84" t="str">
        <f t="shared" si="116"/>
        <v/>
      </c>
    </row>
    <row r="2460" spans="1:28" s="83" customFormat="1" ht="20.25" customHeight="1">
      <c r="A2460" s="206"/>
      <c r="B2460" s="198" t="s">
        <v>236</v>
      </c>
      <c r="C2460" s="199" t="s">
        <v>236</v>
      </c>
      <c r="D2460" s="200"/>
      <c r="E2460" s="198" t="s">
        <v>236</v>
      </c>
      <c r="F2460" s="198" t="s">
        <v>236</v>
      </c>
      <c r="G2460" s="198" t="s">
        <v>236</v>
      </c>
      <c r="H2460" s="201" t="s">
        <v>236</v>
      </c>
      <c r="I2460" s="202" t="s">
        <v>236</v>
      </c>
      <c r="J2460" s="202" t="s">
        <v>236</v>
      </c>
      <c r="K2460" s="203"/>
      <c r="L2460" s="203"/>
      <c r="M2460" s="203"/>
      <c r="N2460" s="203"/>
      <c r="O2460" s="203"/>
      <c r="P2460" s="204"/>
      <c r="Q2460" s="205"/>
      <c r="R2460" s="198" t="s">
        <v>236</v>
      </c>
      <c r="S2460" s="206" t="str">
        <f t="shared" ca="1" si="114"/>
        <v/>
      </c>
      <c r="T2460" s="206" t="str">
        <f ca="1">IF(B2460="","",IF(ISERROR(MATCH($J2460,[3]SorP!$B$1:$B$6230,0)),"",INDIRECT("'SorP'!$A$"&amp;MATCH($J2460,[3]SorP!$B$1:$B$6230,0))))</f>
        <v/>
      </c>
      <c r="U2460" s="207"/>
      <c r="V2460" s="208" t="e">
        <f>IF(C2460="",NA(),IF(OR(C2460="Smelter not listed",C2460="Smelter not yet identified"),MATCH($B2460&amp;$D2460,'[3]Smelter Look-up'!$J:$J,0),MATCH($B2460&amp;$C2460,'[3]Smelter Look-up'!$J:$J,0)))</f>
        <v>#N/A</v>
      </c>
      <c r="X2460" s="83">
        <f t="shared" si="115"/>
        <v>0</v>
      </c>
      <c r="AB2460" s="84" t="str">
        <f t="shared" si="116"/>
        <v/>
      </c>
    </row>
    <row r="2461" spans="1:28" s="83" customFormat="1" ht="20.25" customHeight="1">
      <c r="A2461" s="206"/>
      <c r="B2461" s="198" t="s">
        <v>236</v>
      </c>
      <c r="C2461" s="199" t="s">
        <v>236</v>
      </c>
      <c r="D2461" s="200"/>
      <c r="E2461" s="198" t="s">
        <v>236</v>
      </c>
      <c r="F2461" s="198" t="s">
        <v>236</v>
      </c>
      <c r="G2461" s="198" t="s">
        <v>236</v>
      </c>
      <c r="H2461" s="201" t="s">
        <v>236</v>
      </c>
      <c r="I2461" s="202" t="s">
        <v>236</v>
      </c>
      <c r="J2461" s="202" t="s">
        <v>236</v>
      </c>
      <c r="K2461" s="203"/>
      <c r="L2461" s="203"/>
      <c r="M2461" s="203"/>
      <c r="N2461" s="203"/>
      <c r="O2461" s="203"/>
      <c r="P2461" s="204"/>
      <c r="Q2461" s="205"/>
      <c r="R2461" s="198" t="s">
        <v>236</v>
      </c>
      <c r="S2461" s="206" t="str">
        <f t="shared" ca="1" si="114"/>
        <v/>
      </c>
      <c r="T2461" s="206" t="str">
        <f ca="1">IF(B2461="","",IF(ISERROR(MATCH($J2461,[3]SorP!$B$1:$B$6230,0)),"",INDIRECT("'SorP'!$A$"&amp;MATCH($J2461,[3]SorP!$B$1:$B$6230,0))))</f>
        <v/>
      </c>
      <c r="U2461" s="207"/>
      <c r="V2461" s="208" t="e">
        <f>IF(C2461="",NA(),IF(OR(C2461="Smelter not listed",C2461="Smelter not yet identified"),MATCH($B2461&amp;$D2461,'[3]Smelter Look-up'!$J:$J,0),MATCH($B2461&amp;$C2461,'[3]Smelter Look-up'!$J:$J,0)))</f>
        <v>#N/A</v>
      </c>
      <c r="X2461" s="83">
        <f t="shared" si="115"/>
        <v>0</v>
      </c>
      <c r="AB2461" s="84" t="str">
        <f t="shared" si="116"/>
        <v/>
      </c>
    </row>
    <row r="2462" spans="1:28" s="83" customFormat="1" ht="20.25" customHeight="1">
      <c r="A2462" s="206"/>
      <c r="B2462" s="198" t="s">
        <v>236</v>
      </c>
      <c r="C2462" s="199" t="s">
        <v>236</v>
      </c>
      <c r="D2462" s="200"/>
      <c r="E2462" s="198" t="s">
        <v>236</v>
      </c>
      <c r="F2462" s="198" t="s">
        <v>236</v>
      </c>
      <c r="G2462" s="198" t="s">
        <v>236</v>
      </c>
      <c r="H2462" s="201" t="s">
        <v>236</v>
      </c>
      <c r="I2462" s="202" t="s">
        <v>236</v>
      </c>
      <c r="J2462" s="202" t="s">
        <v>236</v>
      </c>
      <c r="K2462" s="203"/>
      <c r="L2462" s="203"/>
      <c r="M2462" s="203"/>
      <c r="N2462" s="203"/>
      <c r="O2462" s="203"/>
      <c r="P2462" s="204"/>
      <c r="Q2462" s="205"/>
      <c r="R2462" s="198" t="s">
        <v>236</v>
      </c>
      <c r="S2462" s="206" t="str">
        <f t="shared" ca="1" si="114"/>
        <v/>
      </c>
      <c r="T2462" s="206" t="str">
        <f ca="1">IF(B2462="","",IF(ISERROR(MATCH($J2462,[3]SorP!$B$1:$B$6230,0)),"",INDIRECT("'SorP'!$A$"&amp;MATCH($J2462,[3]SorP!$B$1:$B$6230,0))))</f>
        <v/>
      </c>
      <c r="U2462" s="207"/>
      <c r="V2462" s="208" t="e">
        <f>IF(C2462="",NA(),IF(OR(C2462="Smelter not listed",C2462="Smelter not yet identified"),MATCH($B2462&amp;$D2462,'[3]Smelter Look-up'!$J:$J,0),MATCH($B2462&amp;$C2462,'[3]Smelter Look-up'!$J:$J,0)))</f>
        <v>#N/A</v>
      </c>
      <c r="X2462" s="83">
        <f t="shared" si="115"/>
        <v>0</v>
      </c>
      <c r="AB2462" s="84" t="str">
        <f t="shared" si="116"/>
        <v/>
      </c>
    </row>
    <row r="2463" spans="1:28" s="83" customFormat="1" ht="20.25" customHeight="1">
      <c r="A2463" s="206"/>
      <c r="B2463" s="198" t="s">
        <v>236</v>
      </c>
      <c r="C2463" s="199" t="s">
        <v>236</v>
      </c>
      <c r="D2463" s="200"/>
      <c r="E2463" s="198" t="s">
        <v>236</v>
      </c>
      <c r="F2463" s="198" t="s">
        <v>236</v>
      </c>
      <c r="G2463" s="198" t="s">
        <v>236</v>
      </c>
      <c r="H2463" s="201" t="s">
        <v>236</v>
      </c>
      <c r="I2463" s="202" t="s">
        <v>236</v>
      </c>
      <c r="J2463" s="202" t="s">
        <v>236</v>
      </c>
      <c r="K2463" s="203"/>
      <c r="L2463" s="203"/>
      <c r="M2463" s="203"/>
      <c r="N2463" s="203"/>
      <c r="O2463" s="203"/>
      <c r="P2463" s="204"/>
      <c r="Q2463" s="205"/>
      <c r="R2463" s="198" t="s">
        <v>236</v>
      </c>
      <c r="S2463" s="206" t="str">
        <f t="shared" ca="1" si="114"/>
        <v/>
      </c>
      <c r="T2463" s="206" t="str">
        <f ca="1">IF(B2463="","",IF(ISERROR(MATCH($J2463,[3]SorP!$B$1:$B$6230,0)),"",INDIRECT("'SorP'!$A$"&amp;MATCH($J2463,[3]SorP!$B$1:$B$6230,0))))</f>
        <v/>
      </c>
      <c r="U2463" s="207"/>
      <c r="V2463" s="208" t="e">
        <f>IF(C2463="",NA(),IF(OR(C2463="Smelter not listed",C2463="Smelter not yet identified"),MATCH($B2463&amp;$D2463,'[3]Smelter Look-up'!$J:$J,0),MATCH($B2463&amp;$C2463,'[3]Smelter Look-up'!$J:$J,0)))</f>
        <v>#N/A</v>
      </c>
      <c r="X2463" s="83">
        <f t="shared" si="115"/>
        <v>0</v>
      </c>
      <c r="AB2463" s="84" t="str">
        <f t="shared" si="116"/>
        <v/>
      </c>
    </row>
    <row r="2464" spans="1:28" s="83" customFormat="1" ht="20.25" customHeight="1">
      <c r="A2464" s="206"/>
      <c r="B2464" s="198" t="s">
        <v>236</v>
      </c>
      <c r="C2464" s="199" t="s">
        <v>236</v>
      </c>
      <c r="D2464" s="200"/>
      <c r="E2464" s="198" t="s">
        <v>236</v>
      </c>
      <c r="F2464" s="198" t="s">
        <v>236</v>
      </c>
      <c r="G2464" s="198" t="s">
        <v>236</v>
      </c>
      <c r="H2464" s="201" t="s">
        <v>236</v>
      </c>
      <c r="I2464" s="202" t="s">
        <v>236</v>
      </c>
      <c r="J2464" s="202" t="s">
        <v>236</v>
      </c>
      <c r="K2464" s="203"/>
      <c r="L2464" s="203"/>
      <c r="M2464" s="203"/>
      <c r="N2464" s="203"/>
      <c r="O2464" s="203"/>
      <c r="P2464" s="204"/>
      <c r="Q2464" s="205"/>
      <c r="R2464" s="198" t="s">
        <v>236</v>
      </c>
      <c r="S2464" s="206" t="str">
        <f t="shared" ca="1" si="114"/>
        <v/>
      </c>
      <c r="T2464" s="206" t="str">
        <f ca="1">IF(B2464="","",IF(ISERROR(MATCH($J2464,[3]SorP!$B$1:$B$6230,0)),"",INDIRECT("'SorP'!$A$"&amp;MATCH($J2464,[3]SorP!$B$1:$B$6230,0))))</f>
        <v/>
      </c>
      <c r="U2464" s="207"/>
      <c r="V2464" s="208" t="e">
        <f>IF(C2464="",NA(),IF(OR(C2464="Smelter not listed",C2464="Smelter not yet identified"),MATCH($B2464&amp;$D2464,'[3]Smelter Look-up'!$J:$J,0),MATCH($B2464&amp;$C2464,'[3]Smelter Look-up'!$J:$J,0)))</f>
        <v>#N/A</v>
      </c>
      <c r="AB2464" s="84"/>
    </row>
    <row r="2465" spans="1:28" s="83" customFormat="1" ht="20.25" customHeight="1">
      <c r="A2465" s="206"/>
      <c r="B2465" s="198" t="s">
        <v>236</v>
      </c>
      <c r="C2465" s="199" t="s">
        <v>236</v>
      </c>
      <c r="D2465" s="200"/>
      <c r="E2465" s="198" t="s">
        <v>236</v>
      </c>
      <c r="F2465" s="198" t="s">
        <v>236</v>
      </c>
      <c r="G2465" s="198" t="s">
        <v>236</v>
      </c>
      <c r="H2465" s="201" t="s">
        <v>236</v>
      </c>
      <c r="I2465" s="202" t="s">
        <v>236</v>
      </c>
      <c r="J2465" s="202" t="s">
        <v>236</v>
      </c>
      <c r="K2465" s="203"/>
      <c r="L2465" s="203"/>
      <c r="M2465" s="203"/>
      <c r="N2465" s="203"/>
      <c r="O2465" s="203"/>
      <c r="P2465" s="204"/>
      <c r="Q2465" s="205"/>
      <c r="R2465" s="198" t="s">
        <v>236</v>
      </c>
      <c r="S2465" s="206" t="str">
        <f t="shared" ca="1" si="114"/>
        <v/>
      </c>
      <c r="T2465" s="206" t="str">
        <f ca="1">IF(B2465="","",IF(ISERROR(MATCH($J2465,[3]SorP!$B$1:$B$6230,0)),"",INDIRECT("'SorP'!$A$"&amp;MATCH($J2465,[3]SorP!$B$1:$B$6230,0))))</f>
        <v/>
      </c>
      <c r="U2465" s="207"/>
      <c r="V2465" s="208" t="e">
        <f>IF(C2465="",NA(),IF(OR(C2465="Smelter not listed",C2465="Smelter not yet identified"),MATCH($B2465&amp;$D2465,'[3]Smelter Look-up'!$J:$J,0),MATCH($B2465&amp;$C2465,'[3]Smelter Look-up'!$J:$J,0)))</f>
        <v>#N/A</v>
      </c>
      <c r="AB2465" s="84"/>
    </row>
    <row r="2466" spans="1:28" s="83" customFormat="1" ht="20.25" customHeight="1">
      <c r="A2466" s="206"/>
      <c r="B2466" s="198" t="s">
        <v>236</v>
      </c>
      <c r="C2466" s="199" t="s">
        <v>236</v>
      </c>
      <c r="D2466" s="200"/>
      <c r="E2466" s="198" t="s">
        <v>236</v>
      </c>
      <c r="F2466" s="198" t="s">
        <v>236</v>
      </c>
      <c r="G2466" s="198" t="s">
        <v>236</v>
      </c>
      <c r="H2466" s="201" t="s">
        <v>236</v>
      </c>
      <c r="I2466" s="202" t="s">
        <v>236</v>
      </c>
      <c r="J2466" s="202" t="s">
        <v>236</v>
      </c>
      <c r="K2466" s="203"/>
      <c r="L2466" s="203"/>
      <c r="M2466" s="203"/>
      <c r="N2466" s="203"/>
      <c r="O2466" s="203"/>
      <c r="P2466" s="204"/>
      <c r="Q2466" s="205"/>
      <c r="R2466" s="198" t="s">
        <v>236</v>
      </c>
      <c r="S2466" s="206" t="str">
        <f t="shared" ca="1" si="114"/>
        <v/>
      </c>
      <c r="T2466" s="206" t="str">
        <f ca="1">IF(B2466="","",IF(ISERROR(MATCH($J2466,[3]SorP!$B$1:$B$6230,0)),"",INDIRECT("'SorP'!$A$"&amp;MATCH($J2466,[3]SorP!$B$1:$B$6230,0))))</f>
        <v/>
      </c>
      <c r="U2466" s="207"/>
      <c r="V2466" s="208" t="e">
        <f>IF(C2466="",NA(),IF(OR(C2466="Smelter not listed",C2466="Smelter not yet identified"),MATCH($B2466&amp;$D2466,'[3]Smelter Look-up'!$J:$J,0),MATCH($B2466&amp;$C2466,'[3]Smelter Look-up'!$J:$J,0)))</f>
        <v>#N/A</v>
      </c>
      <c r="AB2466" s="84"/>
    </row>
    <row r="2467" spans="1:28" s="83" customFormat="1" ht="20.25" customHeight="1">
      <c r="A2467" s="206"/>
      <c r="B2467" s="198" t="s">
        <v>236</v>
      </c>
      <c r="C2467" s="199" t="s">
        <v>236</v>
      </c>
      <c r="D2467" s="200"/>
      <c r="E2467" s="198" t="s">
        <v>236</v>
      </c>
      <c r="F2467" s="198" t="s">
        <v>236</v>
      </c>
      <c r="G2467" s="198" t="s">
        <v>236</v>
      </c>
      <c r="H2467" s="201" t="s">
        <v>236</v>
      </c>
      <c r="I2467" s="202" t="s">
        <v>236</v>
      </c>
      <c r="J2467" s="202" t="s">
        <v>236</v>
      </c>
      <c r="K2467" s="203"/>
      <c r="L2467" s="203"/>
      <c r="M2467" s="203"/>
      <c r="N2467" s="203"/>
      <c r="O2467" s="203"/>
      <c r="P2467" s="204"/>
      <c r="Q2467" s="205"/>
      <c r="R2467" s="198" t="s">
        <v>236</v>
      </c>
      <c r="S2467" s="206" t="str">
        <f t="shared" ca="1" si="114"/>
        <v/>
      </c>
      <c r="T2467" s="206" t="str">
        <f ca="1">IF(B2467="","",IF(ISERROR(MATCH($J2467,[3]SorP!$B$1:$B$6230,0)),"",INDIRECT("'SorP'!$A$"&amp;MATCH($J2467,[3]SorP!$B$1:$B$6230,0))))</f>
        <v/>
      </c>
      <c r="U2467" s="207"/>
      <c r="V2467" s="208" t="e">
        <f>IF(C2467="",NA(),IF(OR(C2467="Smelter not listed",C2467="Smelter not yet identified"),MATCH($B2467&amp;$D2467,'[3]Smelter Look-up'!$J:$J,0),MATCH($B2467&amp;$C2467,'[3]Smelter Look-up'!$J:$J,0)))</f>
        <v>#N/A</v>
      </c>
      <c r="AB2467" s="84"/>
    </row>
    <row r="2468" spans="1:28" s="83" customFormat="1" ht="20.25" customHeight="1">
      <c r="A2468" s="206"/>
      <c r="B2468" s="198" t="s">
        <v>236</v>
      </c>
      <c r="C2468" s="199" t="s">
        <v>236</v>
      </c>
      <c r="D2468" s="200"/>
      <c r="E2468" s="198" t="s">
        <v>236</v>
      </c>
      <c r="F2468" s="198" t="s">
        <v>236</v>
      </c>
      <c r="G2468" s="198" t="s">
        <v>236</v>
      </c>
      <c r="H2468" s="201" t="s">
        <v>236</v>
      </c>
      <c r="I2468" s="202" t="s">
        <v>236</v>
      </c>
      <c r="J2468" s="202" t="s">
        <v>236</v>
      </c>
      <c r="K2468" s="203"/>
      <c r="L2468" s="203"/>
      <c r="M2468" s="203"/>
      <c r="N2468" s="203"/>
      <c r="O2468" s="203"/>
      <c r="P2468" s="204"/>
      <c r="Q2468" s="205"/>
      <c r="R2468" s="198" t="s">
        <v>236</v>
      </c>
      <c r="S2468" s="206" t="str">
        <f t="shared" ca="1" si="114"/>
        <v/>
      </c>
      <c r="T2468" s="206" t="str">
        <f ca="1">IF(B2468="","",IF(ISERROR(MATCH($J2468,[3]SorP!$B$1:$B$6230,0)),"",INDIRECT("'SorP'!$A$"&amp;MATCH($J2468,[3]SorP!$B$1:$B$6230,0))))</f>
        <v/>
      </c>
      <c r="U2468" s="207"/>
      <c r="V2468" s="208" t="e">
        <f>IF(C2468="",NA(),IF(OR(C2468="Smelter not listed",C2468="Smelter not yet identified"),MATCH($B2468&amp;$D2468,'[3]Smelter Look-up'!$J:$J,0),MATCH($B2468&amp;$C2468,'[3]Smelter Look-up'!$J:$J,0)))</f>
        <v>#N/A</v>
      </c>
      <c r="AB2468" s="84"/>
    </row>
    <row r="2469" spans="1:28" s="83" customFormat="1" ht="20.25" customHeight="1">
      <c r="A2469" s="206"/>
      <c r="B2469" s="198" t="s">
        <v>236</v>
      </c>
      <c r="C2469" s="199" t="s">
        <v>236</v>
      </c>
      <c r="D2469" s="200"/>
      <c r="E2469" s="198" t="s">
        <v>236</v>
      </c>
      <c r="F2469" s="198" t="s">
        <v>236</v>
      </c>
      <c r="G2469" s="198" t="s">
        <v>236</v>
      </c>
      <c r="H2469" s="201" t="s">
        <v>236</v>
      </c>
      <c r="I2469" s="202" t="s">
        <v>236</v>
      </c>
      <c r="J2469" s="202" t="s">
        <v>236</v>
      </c>
      <c r="K2469" s="203"/>
      <c r="L2469" s="203"/>
      <c r="M2469" s="203"/>
      <c r="N2469" s="203"/>
      <c r="O2469" s="203"/>
      <c r="P2469" s="204"/>
      <c r="Q2469" s="205"/>
      <c r="R2469" s="198" t="s">
        <v>236</v>
      </c>
      <c r="S2469" s="206" t="str">
        <f t="shared" ca="1" si="114"/>
        <v/>
      </c>
      <c r="T2469" s="206" t="str">
        <f ca="1">IF(B2469="","",IF(ISERROR(MATCH($J2469,[3]SorP!$B$1:$B$6230,0)),"",INDIRECT("'SorP'!$A$"&amp;MATCH($J2469,[3]SorP!$B$1:$B$6230,0))))</f>
        <v/>
      </c>
      <c r="U2469" s="207"/>
      <c r="V2469" s="208" t="e">
        <f>IF(C2469="",NA(),IF(OR(C2469="Smelter not listed",C2469="Smelter not yet identified"),MATCH($B2469&amp;$D2469,'[3]Smelter Look-up'!$J:$J,0),MATCH($B2469&amp;$C2469,'[3]Smelter Look-up'!$J:$J,0)))</f>
        <v>#N/A</v>
      </c>
      <c r="AB2469" s="84"/>
    </row>
    <row r="2470" spans="1:28" s="83" customFormat="1" ht="20.25" customHeight="1">
      <c r="A2470" s="206"/>
      <c r="B2470" s="198" t="s">
        <v>236</v>
      </c>
      <c r="C2470" s="199" t="s">
        <v>236</v>
      </c>
      <c r="D2470" s="200"/>
      <c r="E2470" s="198" t="s">
        <v>236</v>
      </c>
      <c r="F2470" s="198" t="s">
        <v>236</v>
      </c>
      <c r="G2470" s="198" t="s">
        <v>236</v>
      </c>
      <c r="H2470" s="201" t="s">
        <v>236</v>
      </c>
      <c r="I2470" s="202" t="s">
        <v>236</v>
      </c>
      <c r="J2470" s="202" t="s">
        <v>236</v>
      </c>
      <c r="K2470" s="203"/>
      <c r="L2470" s="203"/>
      <c r="M2470" s="203"/>
      <c r="N2470" s="203"/>
      <c r="O2470" s="203"/>
      <c r="P2470" s="204"/>
      <c r="Q2470" s="205"/>
      <c r="R2470" s="198" t="s">
        <v>236</v>
      </c>
      <c r="S2470" s="206" t="str">
        <f t="shared" ca="1" si="114"/>
        <v/>
      </c>
      <c r="T2470" s="206" t="str">
        <f ca="1">IF(B2470="","",IF(ISERROR(MATCH($J2470,[3]SorP!$B$1:$B$6230,0)),"",INDIRECT("'SorP'!$A$"&amp;MATCH($J2470,[3]SorP!$B$1:$B$6230,0))))</f>
        <v/>
      </c>
      <c r="U2470" s="207"/>
      <c r="V2470" s="208" t="e">
        <f>IF(C2470="",NA(),IF(OR(C2470="Smelter not listed",C2470="Smelter not yet identified"),MATCH($B2470&amp;$D2470,'[3]Smelter Look-up'!$J:$J,0),MATCH($B2470&amp;$C2470,'[3]Smelter Look-up'!$J:$J,0)))</f>
        <v>#N/A</v>
      </c>
      <c r="AB2470" s="84"/>
    </row>
    <row r="2471" spans="1:28" s="83" customFormat="1" ht="20.25" customHeight="1">
      <c r="A2471" s="206"/>
      <c r="B2471" s="198" t="s">
        <v>236</v>
      </c>
      <c r="C2471" s="199" t="s">
        <v>236</v>
      </c>
      <c r="D2471" s="200"/>
      <c r="E2471" s="198" t="s">
        <v>236</v>
      </c>
      <c r="F2471" s="198" t="s">
        <v>236</v>
      </c>
      <c r="G2471" s="198" t="s">
        <v>236</v>
      </c>
      <c r="H2471" s="201" t="s">
        <v>236</v>
      </c>
      <c r="I2471" s="202" t="s">
        <v>236</v>
      </c>
      <c r="J2471" s="202" t="s">
        <v>236</v>
      </c>
      <c r="K2471" s="203"/>
      <c r="L2471" s="203"/>
      <c r="M2471" s="203"/>
      <c r="N2471" s="203"/>
      <c r="O2471" s="203"/>
      <c r="P2471" s="204"/>
      <c r="Q2471" s="205"/>
      <c r="R2471" s="198" t="s">
        <v>236</v>
      </c>
      <c r="S2471" s="206" t="str">
        <f t="shared" ca="1" si="114"/>
        <v/>
      </c>
      <c r="T2471" s="206" t="str">
        <f ca="1">IF(B2471="","",IF(ISERROR(MATCH($J2471,[3]SorP!$B$1:$B$6230,0)),"",INDIRECT("'SorP'!$A$"&amp;MATCH($J2471,[3]SorP!$B$1:$B$6230,0))))</f>
        <v/>
      </c>
      <c r="U2471" s="207"/>
      <c r="V2471" s="208" t="e">
        <f>IF(C2471="",NA(),IF(OR(C2471="Smelter not listed",C2471="Smelter not yet identified"),MATCH($B2471&amp;$D2471,'[3]Smelter Look-up'!$J:$J,0),MATCH($B2471&amp;$C2471,'[3]Smelter Look-up'!$J:$J,0)))</f>
        <v>#N/A</v>
      </c>
      <c r="AB2471" s="84"/>
    </row>
    <row r="2472" spans="1:28" s="83" customFormat="1" ht="20.25" customHeight="1">
      <c r="A2472" s="206"/>
      <c r="B2472" s="198" t="s">
        <v>236</v>
      </c>
      <c r="C2472" s="199" t="s">
        <v>236</v>
      </c>
      <c r="D2472" s="200"/>
      <c r="E2472" s="198" t="s">
        <v>236</v>
      </c>
      <c r="F2472" s="198" t="s">
        <v>236</v>
      </c>
      <c r="G2472" s="198" t="s">
        <v>236</v>
      </c>
      <c r="H2472" s="201" t="s">
        <v>236</v>
      </c>
      <c r="I2472" s="202" t="s">
        <v>236</v>
      </c>
      <c r="J2472" s="202" t="s">
        <v>236</v>
      </c>
      <c r="K2472" s="203"/>
      <c r="L2472" s="203"/>
      <c r="M2472" s="203"/>
      <c r="N2472" s="203"/>
      <c r="O2472" s="203"/>
      <c r="P2472" s="204"/>
      <c r="Q2472" s="205"/>
      <c r="R2472" s="198" t="s">
        <v>236</v>
      </c>
      <c r="S2472" s="206" t="str">
        <f t="shared" ca="1" si="114"/>
        <v/>
      </c>
      <c r="T2472" s="206" t="str">
        <f ca="1">IF(B2472="","",IF(ISERROR(MATCH($J2472,[3]SorP!$B$1:$B$6230,0)),"",INDIRECT("'SorP'!$A$"&amp;MATCH($J2472,[3]SorP!$B$1:$B$6230,0))))</f>
        <v/>
      </c>
      <c r="U2472" s="207"/>
      <c r="V2472" s="208" t="e">
        <f>IF(C2472="",NA(),IF(OR(C2472="Smelter not listed",C2472="Smelter not yet identified"),MATCH($B2472&amp;$D2472,'[3]Smelter Look-up'!$J:$J,0),MATCH($B2472&amp;$C2472,'[3]Smelter Look-up'!$J:$J,0)))</f>
        <v>#N/A</v>
      </c>
      <c r="AB2472" s="84"/>
    </row>
    <row r="2473" spans="1:28" s="83" customFormat="1" ht="20.25" customHeight="1">
      <c r="A2473" s="206"/>
      <c r="B2473" s="198" t="s">
        <v>236</v>
      </c>
      <c r="C2473" s="199" t="s">
        <v>236</v>
      </c>
      <c r="D2473" s="200"/>
      <c r="E2473" s="198" t="s">
        <v>236</v>
      </c>
      <c r="F2473" s="198" t="s">
        <v>236</v>
      </c>
      <c r="G2473" s="198" t="s">
        <v>236</v>
      </c>
      <c r="H2473" s="201" t="s">
        <v>236</v>
      </c>
      <c r="I2473" s="202" t="s">
        <v>236</v>
      </c>
      <c r="J2473" s="202" t="s">
        <v>236</v>
      </c>
      <c r="K2473" s="203"/>
      <c r="L2473" s="203"/>
      <c r="M2473" s="203"/>
      <c r="N2473" s="203"/>
      <c r="O2473" s="203"/>
      <c r="P2473" s="204"/>
      <c r="Q2473" s="205"/>
      <c r="R2473" s="198" t="s">
        <v>236</v>
      </c>
      <c r="S2473" s="206" t="str">
        <f t="shared" ca="1" si="114"/>
        <v/>
      </c>
      <c r="T2473" s="206" t="str">
        <f ca="1">IF(B2473="","",IF(ISERROR(MATCH($J2473,[3]SorP!$B$1:$B$6230,0)),"",INDIRECT("'SorP'!$A$"&amp;MATCH($J2473,[3]SorP!$B$1:$B$6230,0))))</f>
        <v/>
      </c>
      <c r="U2473" s="207"/>
      <c r="V2473" s="208" t="e">
        <f>IF(C2473="",NA(),IF(OR(C2473="Smelter not listed",C2473="Smelter not yet identified"),MATCH($B2473&amp;$D2473,'[3]Smelter Look-up'!$J:$J,0),MATCH($B2473&amp;$C2473,'[3]Smelter Look-up'!$J:$J,0)))</f>
        <v>#N/A</v>
      </c>
      <c r="AB2473" s="84"/>
    </row>
    <row r="2474" spans="1:28" s="83" customFormat="1" ht="20.25" customHeight="1">
      <c r="A2474" s="206"/>
      <c r="B2474" s="198" t="s">
        <v>236</v>
      </c>
      <c r="C2474" s="199" t="s">
        <v>236</v>
      </c>
      <c r="D2474" s="200"/>
      <c r="E2474" s="198" t="s">
        <v>236</v>
      </c>
      <c r="F2474" s="198" t="s">
        <v>236</v>
      </c>
      <c r="G2474" s="198" t="s">
        <v>236</v>
      </c>
      <c r="H2474" s="201" t="s">
        <v>236</v>
      </c>
      <c r="I2474" s="202" t="s">
        <v>236</v>
      </c>
      <c r="J2474" s="202" t="s">
        <v>236</v>
      </c>
      <c r="K2474" s="203"/>
      <c r="L2474" s="203"/>
      <c r="M2474" s="203"/>
      <c r="N2474" s="203"/>
      <c r="O2474" s="203"/>
      <c r="P2474" s="204"/>
      <c r="Q2474" s="205"/>
      <c r="R2474" s="198" t="s">
        <v>236</v>
      </c>
      <c r="S2474" s="206" t="str">
        <f t="shared" ca="1" si="114"/>
        <v/>
      </c>
      <c r="T2474" s="206" t="str">
        <f ca="1">IF(B2474="","",IF(ISERROR(MATCH($J2474,[3]SorP!$B$1:$B$6230,0)),"",INDIRECT("'SorP'!$A$"&amp;MATCH($J2474,[3]SorP!$B$1:$B$6230,0))))</f>
        <v/>
      </c>
      <c r="U2474" s="207"/>
      <c r="V2474" s="208" t="e">
        <f>IF(C2474="",NA(),IF(OR(C2474="Smelter not listed",C2474="Smelter not yet identified"),MATCH($B2474&amp;$D2474,'[3]Smelter Look-up'!$J:$J,0),MATCH($B2474&amp;$C2474,'[3]Smelter Look-up'!$J:$J,0)))</f>
        <v>#N/A</v>
      </c>
      <c r="AB2474" s="84"/>
    </row>
    <row r="2475" spans="1:28" s="83" customFormat="1" ht="20.25" customHeight="1">
      <c r="A2475" s="206"/>
      <c r="B2475" s="198" t="s">
        <v>236</v>
      </c>
      <c r="C2475" s="199" t="s">
        <v>236</v>
      </c>
      <c r="D2475" s="200"/>
      <c r="E2475" s="198" t="s">
        <v>236</v>
      </c>
      <c r="F2475" s="198" t="s">
        <v>236</v>
      </c>
      <c r="G2475" s="198" t="s">
        <v>236</v>
      </c>
      <c r="H2475" s="201" t="s">
        <v>236</v>
      </c>
      <c r="I2475" s="202" t="s">
        <v>236</v>
      </c>
      <c r="J2475" s="202" t="s">
        <v>236</v>
      </c>
      <c r="K2475" s="203"/>
      <c r="L2475" s="203"/>
      <c r="M2475" s="203"/>
      <c r="N2475" s="203"/>
      <c r="O2475" s="203"/>
      <c r="P2475" s="204"/>
      <c r="Q2475" s="205"/>
      <c r="R2475" s="198" t="s">
        <v>236</v>
      </c>
      <c r="S2475" s="206" t="str">
        <f t="shared" ca="1" si="114"/>
        <v/>
      </c>
      <c r="T2475" s="206" t="str">
        <f ca="1">IF(B2475="","",IF(ISERROR(MATCH($J2475,[3]SorP!$B$1:$B$6230,0)),"",INDIRECT("'SorP'!$A$"&amp;MATCH($J2475,[3]SorP!$B$1:$B$6230,0))))</f>
        <v/>
      </c>
      <c r="U2475" s="207"/>
      <c r="V2475" s="208" t="e">
        <f>IF(C2475="",NA(),IF(OR(C2475="Smelter not listed",C2475="Smelter not yet identified"),MATCH($B2475&amp;$D2475,'[3]Smelter Look-up'!$J:$J,0),MATCH($B2475&amp;$C2475,'[3]Smelter Look-up'!$J:$J,0)))</f>
        <v>#N/A</v>
      </c>
      <c r="X2475" s="83">
        <f>IF(AND(C2475="Smelter not listed",OR(LEN(D2475)=0,LEN(E2475)=0)),1,0)</f>
        <v>0</v>
      </c>
      <c r="AB2475" s="84" t="str">
        <f>B2475&amp;C2475</f>
        <v/>
      </c>
    </row>
    <row r="2476" spans="1:28" ht="13.5" customHeight="1" thickBot="1">
      <c r="A2476" s="209"/>
      <c r="B2476" s="210"/>
      <c r="C2476" s="210"/>
      <c r="D2476" s="211"/>
      <c r="E2476" s="211"/>
      <c r="F2476" s="211"/>
      <c r="G2476" s="211"/>
      <c r="H2476" s="211"/>
      <c r="I2476" s="211"/>
      <c r="J2476" s="211"/>
      <c r="K2476" s="211"/>
      <c r="L2476" s="211"/>
      <c r="M2476" s="211"/>
      <c r="N2476" s="211"/>
      <c r="O2476" s="211"/>
      <c r="P2476" s="211"/>
      <c r="Q2476" s="212"/>
      <c r="R2476" s="198"/>
      <c r="S2476" s="206" t="str">
        <f t="shared" ca="1" si="114"/>
        <v/>
      </c>
      <c r="T2476" s="206" t="str">
        <f ca="1">IF(B2476="","",IF(ISERROR(MATCH($J2476,[3]SorP!$B$1:$B$6230,0)),"",INDIRECT("'SorP'!$A$"&amp;MATCH($J2476,[3]SorP!$B$1:$B$6230,0))))</f>
        <v/>
      </c>
      <c r="AB2476" s="83" t="str">
        <f>B2476&amp;C2476</f>
        <v/>
      </c>
    </row>
    <row r="2477" spans="1:28" ht="13.5" customHeight="1" thickTop="1"/>
    <row r="2479" spans="1:28" ht="13.5" customHeight="1"/>
  </sheetData>
  <mergeCells count="3">
    <mergeCell ref="J2:O2"/>
    <mergeCell ref="B3:E3"/>
    <mergeCell ref="G3:I3"/>
  </mergeCells>
  <conditionalFormatting sqref="B557">
    <cfRule type="expression" dxfId="30056" priority="1">
      <formula>IF(B557="",TRUE)</formula>
    </cfRule>
  </conditionalFormatting>
  <conditionalFormatting sqref="B557">
    <cfRule type="expression" dxfId="30055" priority="2">
      <formula>IF(AND(COUNTIF(MetalSmelter,B557&amp;C557)=0,LEN(C557)&gt;0),TRUE,FALSE)</formula>
    </cfRule>
  </conditionalFormatting>
  <conditionalFormatting sqref="B558">
    <cfRule type="expression" dxfId="30054" priority="3">
      <formula>IF(B557="",TRUE)</formula>
    </cfRule>
  </conditionalFormatting>
  <conditionalFormatting sqref="B558">
    <cfRule type="expression" dxfId="30053" priority="4">
      <formula>IF(AND(COUNTIF(MetalSmelter,B557&amp;C557)=0,LEN(C557)&gt;0),TRUE,FALSE)</formula>
    </cfRule>
  </conditionalFormatting>
  <conditionalFormatting sqref="B559">
    <cfRule type="expression" dxfId="30052" priority="5">
      <formula>IF(B557="",TRUE)</formula>
    </cfRule>
  </conditionalFormatting>
  <conditionalFormatting sqref="B559">
    <cfRule type="expression" dxfId="30051" priority="6">
      <formula>IF(AND(COUNTIF(MetalSmelter,B557&amp;C557)=0,LEN(C557)&gt;0),TRUE,FALSE)</formula>
    </cfRule>
  </conditionalFormatting>
  <conditionalFormatting sqref="B560">
    <cfRule type="expression" dxfId="30050" priority="7">
      <formula>IF(B557="",TRUE)</formula>
    </cfRule>
  </conditionalFormatting>
  <conditionalFormatting sqref="B560">
    <cfRule type="expression" dxfId="30049" priority="8">
      <formula>IF(AND(COUNTIF(MetalSmelter,B557&amp;C557)=0,LEN(C557)&gt;0),TRUE,FALSE)</formula>
    </cfRule>
  </conditionalFormatting>
  <conditionalFormatting sqref="B561">
    <cfRule type="expression" dxfId="30048" priority="9">
      <formula>IF(B557="",TRUE)</formula>
    </cfRule>
  </conditionalFormatting>
  <conditionalFormatting sqref="B561">
    <cfRule type="expression" dxfId="30047" priority="10">
      <formula>IF(AND(COUNTIF(MetalSmelter,B557&amp;C557)=0,LEN(C557)&gt;0),TRUE,FALSE)</formula>
    </cfRule>
  </conditionalFormatting>
  <conditionalFormatting sqref="B562">
    <cfRule type="expression" dxfId="30046" priority="11">
      <formula>IF(B557="",TRUE)</formula>
    </cfRule>
  </conditionalFormatting>
  <conditionalFormatting sqref="B562">
    <cfRule type="expression" dxfId="30045" priority="12">
      <formula>IF(AND(COUNTIF(MetalSmelter,B557&amp;C557)=0,LEN(C557)&gt;0),TRUE,FALSE)</formula>
    </cfRule>
  </conditionalFormatting>
  <conditionalFormatting sqref="B563">
    <cfRule type="expression" dxfId="30044" priority="13">
      <formula>IF(B557="",TRUE)</formula>
    </cfRule>
  </conditionalFormatting>
  <conditionalFormatting sqref="B563">
    <cfRule type="expression" dxfId="30043" priority="14">
      <formula>IF(AND(COUNTIF(MetalSmelter,B557&amp;C557)=0,LEN(C557)&gt;0),TRUE,FALSE)</formula>
    </cfRule>
  </conditionalFormatting>
  <conditionalFormatting sqref="B564">
    <cfRule type="expression" dxfId="30042" priority="15">
      <formula>IF(B557="",TRUE)</formula>
    </cfRule>
  </conditionalFormatting>
  <conditionalFormatting sqref="B564">
    <cfRule type="expression" dxfId="30041" priority="16">
      <formula>IF(AND(COUNTIF(MetalSmelter,B557&amp;C557)=0,LEN(C557)&gt;0),TRUE,FALSE)</formula>
    </cfRule>
  </conditionalFormatting>
  <conditionalFormatting sqref="B565">
    <cfRule type="expression" dxfId="30040" priority="17">
      <formula>IF(B557="",TRUE)</formula>
    </cfRule>
  </conditionalFormatting>
  <conditionalFormatting sqref="B565">
    <cfRule type="expression" dxfId="30039" priority="18">
      <formula>IF(AND(COUNTIF(MetalSmelter,B557&amp;C557)=0,LEN(C557)&gt;0),TRUE,FALSE)</formula>
    </cfRule>
  </conditionalFormatting>
  <conditionalFormatting sqref="B566">
    <cfRule type="expression" dxfId="30038" priority="19">
      <formula>IF(B557="",TRUE)</formula>
    </cfRule>
  </conditionalFormatting>
  <conditionalFormatting sqref="B566">
    <cfRule type="expression" dxfId="30037" priority="20">
      <formula>IF(AND(COUNTIF(MetalSmelter,B557&amp;C557)=0,LEN(C557)&gt;0),TRUE,FALSE)</formula>
    </cfRule>
  </conditionalFormatting>
  <conditionalFormatting sqref="B567">
    <cfRule type="expression" dxfId="30036" priority="21">
      <formula>IF(B557="",TRUE)</formula>
    </cfRule>
  </conditionalFormatting>
  <conditionalFormatting sqref="B567">
    <cfRule type="expression" dxfId="30035" priority="22">
      <formula>IF(AND(COUNTIF(MetalSmelter,B557&amp;C557)=0,LEN(C557)&gt;0),TRUE,FALSE)</formula>
    </cfRule>
  </conditionalFormatting>
  <conditionalFormatting sqref="B568">
    <cfRule type="expression" dxfId="30034" priority="23">
      <formula>IF(B557="",TRUE)</formula>
    </cfRule>
  </conditionalFormatting>
  <conditionalFormatting sqref="B568">
    <cfRule type="expression" dxfId="30033" priority="24">
      <formula>IF(AND(COUNTIF(MetalSmelter,B557&amp;C557)=0,LEN(C557)&gt;0),TRUE,FALSE)</formula>
    </cfRule>
  </conditionalFormatting>
  <conditionalFormatting sqref="B569">
    <cfRule type="expression" dxfId="30032" priority="25">
      <formula>IF(B557="",TRUE)</formula>
    </cfRule>
  </conditionalFormatting>
  <conditionalFormatting sqref="B569">
    <cfRule type="expression" dxfId="30031" priority="26">
      <formula>IF(AND(COUNTIF(MetalSmelter,B557&amp;C557)=0,LEN(C557)&gt;0),TRUE,FALSE)</formula>
    </cfRule>
  </conditionalFormatting>
  <conditionalFormatting sqref="B570">
    <cfRule type="expression" dxfId="30030" priority="27">
      <formula>IF(B557="",TRUE)</formula>
    </cfRule>
  </conditionalFormatting>
  <conditionalFormatting sqref="B570">
    <cfRule type="expression" dxfId="30029" priority="28">
      <formula>IF(AND(COUNTIF(MetalSmelter,B557&amp;C557)=0,LEN(C557)&gt;0),TRUE,FALSE)</formula>
    </cfRule>
  </conditionalFormatting>
  <conditionalFormatting sqref="B571">
    <cfRule type="expression" dxfId="30028" priority="29">
      <formula>IF(B557="",TRUE)</formula>
    </cfRule>
  </conditionalFormatting>
  <conditionalFormatting sqref="B571">
    <cfRule type="expression" dxfId="30027" priority="30">
      <formula>IF(AND(COUNTIF(MetalSmelter,B557&amp;C557)=0,LEN(C557)&gt;0),TRUE,FALSE)</formula>
    </cfRule>
  </conditionalFormatting>
  <conditionalFormatting sqref="B572">
    <cfRule type="expression" dxfId="30026" priority="31">
      <formula>IF(B557="",TRUE)</formula>
    </cfRule>
  </conditionalFormatting>
  <conditionalFormatting sqref="B572">
    <cfRule type="expression" dxfId="30025" priority="32">
      <formula>IF(AND(COUNTIF(MetalSmelter,B557&amp;C557)=0,LEN(C557)&gt;0),TRUE,FALSE)</formula>
    </cfRule>
  </conditionalFormatting>
  <conditionalFormatting sqref="B573">
    <cfRule type="expression" dxfId="30024" priority="33">
      <formula>IF(B557="",TRUE)</formula>
    </cfRule>
  </conditionalFormatting>
  <conditionalFormatting sqref="B573">
    <cfRule type="expression" dxfId="30023" priority="34">
      <formula>IF(AND(COUNTIF(MetalSmelter,B557&amp;C557)=0,LEN(C557)&gt;0),TRUE,FALSE)</formula>
    </cfRule>
  </conditionalFormatting>
  <conditionalFormatting sqref="B574">
    <cfRule type="expression" dxfId="30022" priority="35">
      <formula>IF(B557="",TRUE)</formula>
    </cfRule>
  </conditionalFormatting>
  <conditionalFormatting sqref="B574">
    <cfRule type="expression" dxfId="30021" priority="36">
      <formula>IF(AND(COUNTIF(MetalSmelter,B557&amp;C557)=0,LEN(C557)&gt;0),TRUE,FALSE)</formula>
    </cfRule>
  </conditionalFormatting>
  <conditionalFormatting sqref="B575">
    <cfRule type="expression" dxfId="30020" priority="37">
      <formula>IF(B557="",TRUE)</formula>
    </cfRule>
  </conditionalFormatting>
  <conditionalFormatting sqref="B575">
    <cfRule type="expression" dxfId="30019" priority="38">
      <formula>IF(AND(COUNTIF(MetalSmelter,B557&amp;C557)=0,LEN(C557)&gt;0),TRUE,FALSE)</formula>
    </cfRule>
  </conditionalFormatting>
  <conditionalFormatting sqref="B576">
    <cfRule type="expression" dxfId="30018" priority="39">
      <formula>IF(B557="",TRUE)</formula>
    </cfRule>
  </conditionalFormatting>
  <conditionalFormatting sqref="B576">
    <cfRule type="expression" dxfId="30017" priority="40">
      <formula>IF(AND(COUNTIF(MetalSmelter,B557&amp;C557)=0,LEN(C557)&gt;0),TRUE,FALSE)</formula>
    </cfRule>
  </conditionalFormatting>
  <conditionalFormatting sqref="B577">
    <cfRule type="expression" dxfId="30016" priority="41">
      <formula>IF(B557="",TRUE)</formula>
    </cfRule>
  </conditionalFormatting>
  <conditionalFormatting sqref="B577">
    <cfRule type="expression" dxfId="30015" priority="42">
      <formula>IF(AND(COUNTIF(MetalSmelter,B557&amp;C557)=0,LEN(C557)&gt;0),TRUE,FALSE)</formula>
    </cfRule>
  </conditionalFormatting>
  <conditionalFormatting sqref="B578">
    <cfRule type="expression" dxfId="30014" priority="43">
      <formula>IF(B557="",TRUE)</formula>
    </cfRule>
  </conditionalFormatting>
  <conditionalFormatting sqref="B578">
    <cfRule type="expression" dxfId="30013" priority="44">
      <formula>IF(AND(COUNTIF(MetalSmelter,B557&amp;C557)=0,LEN(C557)&gt;0),TRUE,FALSE)</formula>
    </cfRule>
  </conditionalFormatting>
  <conditionalFormatting sqref="B579">
    <cfRule type="expression" dxfId="30012" priority="45">
      <formula>IF(B557="",TRUE)</formula>
    </cfRule>
  </conditionalFormatting>
  <conditionalFormatting sqref="B579">
    <cfRule type="expression" dxfId="30011" priority="46">
      <formula>IF(AND(COUNTIF(MetalSmelter,B557&amp;C557)=0,LEN(C557)&gt;0),TRUE,FALSE)</formula>
    </cfRule>
  </conditionalFormatting>
  <conditionalFormatting sqref="B580">
    <cfRule type="expression" dxfId="30010" priority="47">
      <formula>IF(B557="",TRUE)</formula>
    </cfRule>
  </conditionalFormatting>
  <conditionalFormatting sqref="B580">
    <cfRule type="expression" dxfId="30009" priority="48">
      <formula>IF(AND(COUNTIF(MetalSmelter,B557&amp;C557)=0,LEN(C557)&gt;0),TRUE,FALSE)</formula>
    </cfRule>
  </conditionalFormatting>
  <conditionalFormatting sqref="B581">
    <cfRule type="expression" dxfId="30008" priority="49">
      <formula>IF(B557="",TRUE)</formula>
    </cfRule>
  </conditionalFormatting>
  <conditionalFormatting sqref="B581">
    <cfRule type="expression" dxfId="30007" priority="50">
      <formula>IF(AND(COUNTIF(MetalSmelter,B557&amp;C557)=0,LEN(C557)&gt;0),TRUE,FALSE)</formula>
    </cfRule>
  </conditionalFormatting>
  <conditionalFormatting sqref="B582">
    <cfRule type="expression" dxfId="30006" priority="51">
      <formula>IF(B557="",TRUE)</formula>
    </cfRule>
  </conditionalFormatting>
  <conditionalFormatting sqref="B582">
    <cfRule type="expression" dxfId="30005" priority="52">
      <formula>IF(AND(COUNTIF(MetalSmelter,B557&amp;C557)=0,LEN(C557)&gt;0),TRUE,FALSE)</formula>
    </cfRule>
  </conditionalFormatting>
  <conditionalFormatting sqref="B583">
    <cfRule type="expression" dxfId="30004" priority="53">
      <formula>IF(B557="",TRUE)</formula>
    </cfRule>
  </conditionalFormatting>
  <conditionalFormatting sqref="B583">
    <cfRule type="expression" dxfId="30003" priority="54">
      <formula>IF(AND(COUNTIF(MetalSmelter,B557&amp;C557)=0,LEN(C557)&gt;0),TRUE,FALSE)</formula>
    </cfRule>
  </conditionalFormatting>
  <conditionalFormatting sqref="B584">
    <cfRule type="expression" dxfId="30002" priority="55">
      <formula>IF(B557="",TRUE)</formula>
    </cfRule>
  </conditionalFormatting>
  <conditionalFormatting sqref="B584">
    <cfRule type="expression" dxfId="30001" priority="56">
      <formula>IF(AND(COUNTIF(MetalSmelter,B557&amp;C557)=0,LEN(C557)&gt;0),TRUE,FALSE)</formula>
    </cfRule>
  </conditionalFormatting>
  <conditionalFormatting sqref="B585">
    <cfRule type="expression" dxfId="30000" priority="57">
      <formula>IF(B557="",TRUE)</formula>
    </cfRule>
  </conditionalFormatting>
  <conditionalFormatting sqref="B585">
    <cfRule type="expression" dxfId="29999" priority="58">
      <formula>IF(AND(COUNTIF(MetalSmelter,B557&amp;C557)=0,LEN(C557)&gt;0),TRUE,FALSE)</formula>
    </cfRule>
  </conditionalFormatting>
  <conditionalFormatting sqref="B586">
    <cfRule type="expression" dxfId="29998" priority="59">
      <formula>IF(B557="",TRUE)</formula>
    </cfRule>
  </conditionalFormatting>
  <conditionalFormatting sqref="B586">
    <cfRule type="expression" dxfId="29997" priority="60">
      <formula>IF(AND(COUNTIF(MetalSmelter,B557&amp;C557)=0,LEN(C557)&gt;0),TRUE,FALSE)</formula>
    </cfRule>
  </conditionalFormatting>
  <conditionalFormatting sqref="B587">
    <cfRule type="expression" dxfId="29996" priority="61">
      <formula>IF(B557="",TRUE)</formula>
    </cfRule>
  </conditionalFormatting>
  <conditionalFormatting sqref="B587">
    <cfRule type="expression" dxfId="29995" priority="62">
      <formula>IF(AND(COUNTIF(MetalSmelter,B557&amp;C557)=0,LEN(C557)&gt;0),TRUE,FALSE)</formula>
    </cfRule>
  </conditionalFormatting>
  <conditionalFormatting sqref="B588">
    <cfRule type="expression" dxfId="29994" priority="63">
      <formula>IF(B557="",TRUE)</formula>
    </cfRule>
  </conditionalFormatting>
  <conditionalFormatting sqref="B588">
    <cfRule type="expression" dxfId="29993" priority="64">
      <formula>IF(AND(COUNTIF(MetalSmelter,B557&amp;C557)=0,LEN(C557)&gt;0),TRUE,FALSE)</formula>
    </cfRule>
  </conditionalFormatting>
  <conditionalFormatting sqref="B589">
    <cfRule type="expression" dxfId="29992" priority="65">
      <formula>IF(B557="",TRUE)</formula>
    </cfRule>
  </conditionalFormatting>
  <conditionalFormatting sqref="B589">
    <cfRule type="expression" dxfId="29991" priority="66">
      <formula>IF(AND(COUNTIF(MetalSmelter,B557&amp;C557)=0,LEN(C557)&gt;0),TRUE,FALSE)</formula>
    </cfRule>
  </conditionalFormatting>
  <conditionalFormatting sqref="B590">
    <cfRule type="expression" dxfId="29990" priority="67">
      <formula>IF(B557="",TRUE)</formula>
    </cfRule>
  </conditionalFormatting>
  <conditionalFormatting sqref="B590">
    <cfRule type="expression" dxfId="29989" priority="68">
      <formula>IF(AND(COUNTIF(MetalSmelter,B557&amp;C557)=0,LEN(C557)&gt;0),TRUE,FALSE)</formula>
    </cfRule>
  </conditionalFormatting>
  <conditionalFormatting sqref="B591">
    <cfRule type="expression" dxfId="29988" priority="69">
      <formula>IF(B557="",TRUE)</formula>
    </cfRule>
  </conditionalFormatting>
  <conditionalFormatting sqref="B591">
    <cfRule type="expression" dxfId="29987" priority="70">
      <formula>IF(AND(COUNTIF(MetalSmelter,B557&amp;C557)=0,LEN(C557)&gt;0),TRUE,FALSE)</formula>
    </cfRule>
  </conditionalFormatting>
  <conditionalFormatting sqref="B592">
    <cfRule type="expression" dxfId="29986" priority="71">
      <formula>IF(B557="",TRUE)</formula>
    </cfRule>
  </conditionalFormatting>
  <conditionalFormatting sqref="B592">
    <cfRule type="expression" dxfId="29985" priority="72">
      <formula>IF(AND(COUNTIF(MetalSmelter,B557&amp;C557)=0,LEN(C557)&gt;0),TRUE,FALSE)</formula>
    </cfRule>
  </conditionalFormatting>
  <conditionalFormatting sqref="B593">
    <cfRule type="expression" dxfId="29984" priority="73">
      <formula>IF(B557="",TRUE)</formula>
    </cfRule>
  </conditionalFormatting>
  <conditionalFormatting sqref="B593">
    <cfRule type="expression" dxfId="29983" priority="74">
      <formula>IF(AND(COUNTIF(MetalSmelter,B557&amp;C557)=0,LEN(C557)&gt;0),TRUE,FALSE)</formula>
    </cfRule>
  </conditionalFormatting>
  <conditionalFormatting sqref="B594">
    <cfRule type="expression" dxfId="29982" priority="75">
      <formula>IF(B557="",TRUE)</formula>
    </cfRule>
  </conditionalFormatting>
  <conditionalFormatting sqref="B594">
    <cfRule type="expression" dxfId="29981" priority="76">
      <formula>IF(AND(COUNTIF(MetalSmelter,B557&amp;C557)=0,LEN(C557)&gt;0),TRUE,FALSE)</formula>
    </cfRule>
  </conditionalFormatting>
  <conditionalFormatting sqref="B595">
    <cfRule type="expression" dxfId="29980" priority="77">
      <formula>IF(B557="",TRUE)</formula>
    </cfRule>
  </conditionalFormatting>
  <conditionalFormatting sqref="B595">
    <cfRule type="expression" dxfId="29979" priority="78">
      <formula>IF(AND(COUNTIF(MetalSmelter,B557&amp;C557)=0,LEN(C557)&gt;0),TRUE,FALSE)</formula>
    </cfRule>
  </conditionalFormatting>
  <conditionalFormatting sqref="B596">
    <cfRule type="expression" dxfId="29978" priority="79">
      <formula>IF(B557="",TRUE)</formula>
    </cfRule>
  </conditionalFormatting>
  <conditionalFormatting sqref="B596">
    <cfRule type="expression" dxfId="29977" priority="80">
      <formula>IF(AND(COUNTIF(MetalSmelter,B557&amp;C557)=0,LEN(C557)&gt;0),TRUE,FALSE)</formula>
    </cfRule>
  </conditionalFormatting>
  <conditionalFormatting sqref="B597">
    <cfRule type="expression" dxfId="29976" priority="81">
      <formula>IF(B557="",TRUE)</formula>
    </cfRule>
  </conditionalFormatting>
  <conditionalFormatting sqref="B597">
    <cfRule type="expression" dxfId="29975" priority="82">
      <formula>IF(AND(COUNTIF(MetalSmelter,B557&amp;C557)=0,LEN(C557)&gt;0),TRUE,FALSE)</formula>
    </cfRule>
  </conditionalFormatting>
  <conditionalFormatting sqref="B598">
    <cfRule type="expression" dxfId="29974" priority="83">
      <formula>IF(B557="",TRUE)</formula>
    </cfRule>
  </conditionalFormatting>
  <conditionalFormatting sqref="B598">
    <cfRule type="expression" dxfId="29973" priority="84">
      <formula>IF(AND(COUNTIF(MetalSmelter,B557&amp;C557)=0,LEN(C557)&gt;0),TRUE,FALSE)</formula>
    </cfRule>
  </conditionalFormatting>
  <conditionalFormatting sqref="B599">
    <cfRule type="expression" dxfId="29972" priority="85">
      <formula>IF(B557="",TRUE)</formula>
    </cfRule>
  </conditionalFormatting>
  <conditionalFormatting sqref="B599">
    <cfRule type="expression" dxfId="29971" priority="86">
      <formula>IF(AND(COUNTIF(MetalSmelter,B557&amp;C557)=0,LEN(C557)&gt;0),TRUE,FALSE)</formula>
    </cfRule>
  </conditionalFormatting>
  <conditionalFormatting sqref="B600">
    <cfRule type="expression" dxfId="29970" priority="87">
      <formula>IF(B557="",TRUE)</formula>
    </cfRule>
  </conditionalFormatting>
  <conditionalFormatting sqref="B600">
    <cfRule type="expression" dxfId="29969" priority="88">
      <formula>IF(AND(COUNTIF(MetalSmelter,B557&amp;C557)=0,LEN(C557)&gt;0),TRUE,FALSE)</formula>
    </cfRule>
  </conditionalFormatting>
  <conditionalFormatting sqref="B601">
    <cfRule type="expression" dxfId="29968" priority="89">
      <formula>IF(B557="",TRUE)</formula>
    </cfRule>
  </conditionalFormatting>
  <conditionalFormatting sqref="B601">
    <cfRule type="expression" dxfId="29967" priority="90">
      <formula>IF(AND(COUNTIF(MetalSmelter,B557&amp;C557)=0,LEN(C557)&gt;0),TRUE,FALSE)</formula>
    </cfRule>
  </conditionalFormatting>
  <conditionalFormatting sqref="B602">
    <cfRule type="expression" dxfId="29966" priority="91">
      <formula>IF(B557="",TRUE)</formula>
    </cfRule>
  </conditionalFormatting>
  <conditionalFormatting sqref="B602">
    <cfRule type="expression" dxfId="29965" priority="92">
      <formula>IF(AND(COUNTIF(MetalSmelter,B557&amp;C557)=0,LEN(C557)&gt;0),TRUE,FALSE)</formula>
    </cfRule>
  </conditionalFormatting>
  <conditionalFormatting sqref="B603">
    <cfRule type="expression" dxfId="29964" priority="93">
      <formula>IF(B557="",TRUE)</formula>
    </cfRule>
  </conditionalFormatting>
  <conditionalFormatting sqref="B603">
    <cfRule type="expression" dxfId="29963" priority="94">
      <formula>IF(AND(COUNTIF(MetalSmelter,B557&amp;C557)=0,LEN(C557)&gt;0),TRUE,FALSE)</formula>
    </cfRule>
  </conditionalFormatting>
  <conditionalFormatting sqref="B604">
    <cfRule type="expression" dxfId="29962" priority="95">
      <formula>IF(B557="",TRUE)</formula>
    </cfRule>
  </conditionalFormatting>
  <conditionalFormatting sqref="B604">
    <cfRule type="expression" dxfId="29961" priority="96">
      <formula>IF(AND(COUNTIF(MetalSmelter,B557&amp;C557)=0,LEN(C557)&gt;0),TRUE,FALSE)</formula>
    </cfRule>
  </conditionalFormatting>
  <conditionalFormatting sqref="B605">
    <cfRule type="expression" dxfId="29960" priority="97">
      <formula>IF(B557="",TRUE)</formula>
    </cfRule>
  </conditionalFormatting>
  <conditionalFormatting sqref="B605">
    <cfRule type="expression" dxfId="29959" priority="98">
      <formula>IF(AND(COUNTIF(MetalSmelter,B557&amp;C557)=0,LEN(C557)&gt;0),TRUE,FALSE)</formula>
    </cfRule>
  </conditionalFormatting>
  <conditionalFormatting sqref="B606">
    <cfRule type="expression" dxfId="29958" priority="99">
      <formula>IF(B557="",TRUE)</formula>
    </cfRule>
  </conditionalFormatting>
  <conditionalFormatting sqref="B606">
    <cfRule type="expression" dxfId="29957" priority="100">
      <formula>IF(AND(COUNTIF(MetalSmelter,B557&amp;C557)=0,LEN(C557)&gt;0),TRUE,FALSE)</formula>
    </cfRule>
  </conditionalFormatting>
  <conditionalFormatting sqref="B607">
    <cfRule type="expression" dxfId="29956" priority="101">
      <formula>IF(B557="",TRUE)</formula>
    </cfRule>
  </conditionalFormatting>
  <conditionalFormatting sqref="B607">
    <cfRule type="expression" dxfId="29955" priority="102">
      <formula>IF(AND(COUNTIF(MetalSmelter,B557&amp;C557)=0,LEN(C557)&gt;0),TRUE,FALSE)</formula>
    </cfRule>
  </conditionalFormatting>
  <conditionalFormatting sqref="B608">
    <cfRule type="expression" dxfId="29954" priority="103">
      <formula>IF(B557="",TRUE)</formula>
    </cfRule>
  </conditionalFormatting>
  <conditionalFormatting sqref="B608">
    <cfRule type="expression" dxfId="29953" priority="104">
      <formula>IF(AND(COUNTIF(MetalSmelter,B557&amp;C557)=0,LEN(C557)&gt;0),TRUE,FALSE)</formula>
    </cfRule>
  </conditionalFormatting>
  <conditionalFormatting sqref="B609">
    <cfRule type="expression" dxfId="29952" priority="105">
      <formula>IF(B557="",TRUE)</formula>
    </cfRule>
  </conditionalFormatting>
  <conditionalFormatting sqref="B609">
    <cfRule type="expression" dxfId="29951" priority="106">
      <formula>IF(AND(COUNTIF(MetalSmelter,B557&amp;C557)=0,LEN(C557)&gt;0),TRUE,FALSE)</formula>
    </cfRule>
  </conditionalFormatting>
  <conditionalFormatting sqref="B610">
    <cfRule type="expression" dxfId="29950" priority="107">
      <formula>IF(B557="",TRUE)</formula>
    </cfRule>
  </conditionalFormatting>
  <conditionalFormatting sqref="B610">
    <cfRule type="expression" dxfId="29949" priority="108">
      <formula>IF(AND(COUNTIF(MetalSmelter,B557&amp;C557)=0,LEN(C557)&gt;0),TRUE,FALSE)</formula>
    </cfRule>
  </conditionalFormatting>
  <conditionalFormatting sqref="B611">
    <cfRule type="expression" dxfId="29948" priority="109">
      <formula>IF(B557="",TRUE)</formula>
    </cfRule>
  </conditionalFormatting>
  <conditionalFormatting sqref="B611">
    <cfRule type="expression" dxfId="29947" priority="110">
      <formula>IF(AND(COUNTIF(MetalSmelter,B557&amp;C557)=0,LEN(C557)&gt;0),TRUE,FALSE)</formula>
    </cfRule>
  </conditionalFormatting>
  <conditionalFormatting sqref="B612">
    <cfRule type="expression" dxfId="29946" priority="111">
      <formula>IF(B557="",TRUE)</formula>
    </cfRule>
  </conditionalFormatting>
  <conditionalFormatting sqref="B612">
    <cfRule type="expression" dxfId="29945" priority="112">
      <formula>IF(AND(COUNTIF(MetalSmelter,B557&amp;C557)=0,LEN(C557)&gt;0),TRUE,FALSE)</formula>
    </cfRule>
  </conditionalFormatting>
  <conditionalFormatting sqref="B613">
    <cfRule type="expression" dxfId="29944" priority="113">
      <formula>IF(B557="",TRUE)</formula>
    </cfRule>
  </conditionalFormatting>
  <conditionalFormatting sqref="B613">
    <cfRule type="expression" dxfId="29943" priority="114">
      <formula>IF(AND(COUNTIF(MetalSmelter,B557&amp;C557)=0,LEN(C557)&gt;0),TRUE,FALSE)</formula>
    </cfRule>
  </conditionalFormatting>
  <conditionalFormatting sqref="B614">
    <cfRule type="expression" dxfId="29942" priority="115">
      <formula>IF(B557="",TRUE)</formula>
    </cfRule>
  </conditionalFormatting>
  <conditionalFormatting sqref="B614">
    <cfRule type="expression" dxfId="29941" priority="116">
      <formula>IF(AND(COUNTIF(MetalSmelter,B557&amp;C557)=0,LEN(C557)&gt;0),TRUE,FALSE)</formula>
    </cfRule>
  </conditionalFormatting>
  <conditionalFormatting sqref="B615">
    <cfRule type="expression" dxfId="29940" priority="117">
      <formula>IF(B557="",TRUE)</formula>
    </cfRule>
  </conditionalFormatting>
  <conditionalFormatting sqref="B615">
    <cfRule type="expression" dxfId="29939" priority="118">
      <formula>IF(AND(COUNTIF(MetalSmelter,B557&amp;C557)=0,LEN(C557)&gt;0),TRUE,FALSE)</formula>
    </cfRule>
  </conditionalFormatting>
  <conditionalFormatting sqref="B616">
    <cfRule type="expression" dxfId="29938" priority="119">
      <formula>IF(B557="",TRUE)</formula>
    </cfRule>
  </conditionalFormatting>
  <conditionalFormatting sqref="B616">
    <cfRule type="expression" dxfId="29937" priority="120">
      <formula>IF(AND(COUNTIF(MetalSmelter,B557&amp;C557)=0,LEN(C557)&gt;0),TRUE,FALSE)</formula>
    </cfRule>
  </conditionalFormatting>
  <conditionalFormatting sqref="B617">
    <cfRule type="expression" dxfId="29936" priority="121">
      <formula>IF(B557="",TRUE)</formula>
    </cfRule>
  </conditionalFormatting>
  <conditionalFormatting sqref="B617">
    <cfRule type="expression" dxfId="29935" priority="122">
      <formula>IF(AND(COUNTIF(MetalSmelter,B557&amp;C557)=0,LEN(C557)&gt;0),TRUE,FALSE)</formula>
    </cfRule>
  </conditionalFormatting>
  <conditionalFormatting sqref="B618">
    <cfRule type="expression" dxfId="29934" priority="123">
      <formula>IF(B557="",TRUE)</formula>
    </cfRule>
  </conditionalFormatting>
  <conditionalFormatting sqref="B618">
    <cfRule type="expression" dxfId="29933" priority="124">
      <formula>IF(AND(COUNTIF(MetalSmelter,B557&amp;C557)=0,LEN(C557)&gt;0),TRUE,FALSE)</formula>
    </cfRule>
  </conditionalFormatting>
  <conditionalFormatting sqref="B619">
    <cfRule type="expression" dxfId="29932" priority="125">
      <formula>IF(B557="",TRUE)</formula>
    </cfRule>
  </conditionalFormatting>
  <conditionalFormatting sqref="B619">
    <cfRule type="expression" dxfId="29931" priority="126">
      <formula>IF(AND(COUNTIF(MetalSmelter,B557&amp;C557)=0,LEN(C557)&gt;0),TRUE,FALSE)</formula>
    </cfRule>
  </conditionalFormatting>
  <conditionalFormatting sqref="B620">
    <cfRule type="expression" dxfId="29930" priority="127">
      <formula>IF(B557="",TRUE)</formula>
    </cfRule>
  </conditionalFormatting>
  <conditionalFormatting sqref="B620">
    <cfRule type="expression" dxfId="29929" priority="128">
      <formula>IF(AND(COUNTIF(MetalSmelter,B557&amp;C557)=0,LEN(C557)&gt;0),TRUE,FALSE)</formula>
    </cfRule>
  </conditionalFormatting>
  <conditionalFormatting sqref="B621">
    <cfRule type="expression" dxfId="29928" priority="129">
      <formula>IF(B557="",TRUE)</formula>
    </cfRule>
  </conditionalFormatting>
  <conditionalFormatting sqref="B621">
    <cfRule type="expression" dxfId="29927" priority="130">
      <formula>IF(AND(COUNTIF(MetalSmelter,B557&amp;C557)=0,LEN(C557)&gt;0),TRUE,FALSE)</formula>
    </cfRule>
  </conditionalFormatting>
  <conditionalFormatting sqref="B622">
    <cfRule type="expression" dxfId="29926" priority="131">
      <formula>IF(B557="",TRUE)</formula>
    </cfRule>
  </conditionalFormatting>
  <conditionalFormatting sqref="B622">
    <cfRule type="expression" dxfId="29925" priority="132">
      <formula>IF(AND(COUNTIF(MetalSmelter,B557&amp;C557)=0,LEN(C557)&gt;0),TRUE,FALSE)</formula>
    </cfRule>
  </conditionalFormatting>
  <conditionalFormatting sqref="B623">
    <cfRule type="expression" dxfId="29924" priority="133">
      <formula>IF(B557="",TRUE)</formula>
    </cfRule>
  </conditionalFormatting>
  <conditionalFormatting sqref="B623">
    <cfRule type="expression" dxfId="29923" priority="134">
      <formula>IF(AND(COUNTIF(MetalSmelter,B557&amp;C557)=0,LEN(C557)&gt;0),TRUE,FALSE)</formula>
    </cfRule>
  </conditionalFormatting>
  <conditionalFormatting sqref="B624">
    <cfRule type="expression" dxfId="29922" priority="135">
      <formula>IF(B557="",TRUE)</formula>
    </cfRule>
  </conditionalFormatting>
  <conditionalFormatting sqref="B624">
    <cfRule type="expression" dxfId="29921" priority="136">
      <formula>IF(AND(COUNTIF(MetalSmelter,B557&amp;C557)=0,LEN(C557)&gt;0),TRUE,FALSE)</formula>
    </cfRule>
  </conditionalFormatting>
  <conditionalFormatting sqref="B625">
    <cfRule type="expression" dxfId="29920" priority="137">
      <formula>IF(B557="",TRUE)</formula>
    </cfRule>
  </conditionalFormatting>
  <conditionalFormatting sqref="B625">
    <cfRule type="expression" dxfId="29919" priority="138">
      <formula>IF(AND(COUNTIF(MetalSmelter,B557&amp;C557)=0,LEN(C557)&gt;0),TRUE,FALSE)</formula>
    </cfRule>
  </conditionalFormatting>
  <conditionalFormatting sqref="B626">
    <cfRule type="expression" dxfId="29918" priority="139">
      <formula>IF(B557="",TRUE)</formula>
    </cfRule>
  </conditionalFormatting>
  <conditionalFormatting sqref="B626">
    <cfRule type="expression" dxfId="29917" priority="140">
      <formula>IF(AND(COUNTIF(MetalSmelter,B557&amp;C557)=0,LEN(C557)&gt;0),TRUE,FALSE)</formula>
    </cfRule>
  </conditionalFormatting>
  <conditionalFormatting sqref="B627">
    <cfRule type="expression" dxfId="29916" priority="141">
      <formula>IF(B557="",TRUE)</formula>
    </cfRule>
  </conditionalFormatting>
  <conditionalFormatting sqref="B627">
    <cfRule type="expression" dxfId="29915" priority="142">
      <formula>IF(AND(COUNTIF(MetalSmelter,B557&amp;C557)=0,LEN(C557)&gt;0),TRUE,FALSE)</formula>
    </cfRule>
  </conditionalFormatting>
  <conditionalFormatting sqref="B628">
    <cfRule type="expression" dxfId="29914" priority="143">
      <formula>IF(B557="",TRUE)</formula>
    </cfRule>
  </conditionalFormatting>
  <conditionalFormatting sqref="B628">
    <cfRule type="expression" dxfId="29913" priority="144">
      <formula>IF(AND(COUNTIF(MetalSmelter,B557&amp;C557)=0,LEN(C557)&gt;0),TRUE,FALSE)</formula>
    </cfRule>
  </conditionalFormatting>
  <conditionalFormatting sqref="B629">
    <cfRule type="expression" dxfId="29912" priority="145">
      <formula>IF(B557="",TRUE)</formula>
    </cfRule>
  </conditionalFormatting>
  <conditionalFormatting sqref="B629">
    <cfRule type="expression" dxfId="29911" priority="146">
      <formula>IF(AND(COUNTIF(MetalSmelter,B557&amp;C557)=0,LEN(C557)&gt;0),TRUE,FALSE)</formula>
    </cfRule>
  </conditionalFormatting>
  <conditionalFormatting sqref="B630">
    <cfRule type="expression" dxfId="29910" priority="147">
      <formula>IF(B557="",TRUE)</formula>
    </cfRule>
  </conditionalFormatting>
  <conditionalFormatting sqref="B630">
    <cfRule type="expression" dxfId="29909" priority="148">
      <formula>IF(AND(COUNTIF(MetalSmelter,B557&amp;C557)=0,LEN(C557)&gt;0),TRUE,FALSE)</formula>
    </cfRule>
  </conditionalFormatting>
  <conditionalFormatting sqref="B631">
    <cfRule type="expression" dxfId="29908" priority="149">
      <formula>IF(B557="",TRUE)</formula>
    </cfRule>
  </conditionalFormatting>
  <conditionalFormatting sqref="B631">
    <cfRule type="expression" dxfId="29907" priority="150">
      <formula>IF(AND(COUNTIF(MetalSmelter,B557&amp;C557)=0,LEN(C557)&gt;0),TRUE,FALSE)</formula>
    </cfRule>
  </conditionalFormatting>
  <conditionalFormatting sqref="B632">
    <cfRule type="expression" dxfId="29906" priority="151">
      <formula>IF(B557="",TRUE)</formula>
    </cfRule>
  </conditionalFormatting>
  <conditionalFormatting sqref="B632">
    <cfRule type="expression" dxfId="29905" priority="152">
      <formula>IF(AND(COUNTIF(MetalSmelter,B557&amp;C557)=0,LEN(C557)&gt;0),TRUE,FALSE)</formula>
    </cfRule>
  </conditionalFormatting>
  <conditionalFormatting sqref="B633">
    <cfRule type="expression" dxfId="29904" priority="153">
      <formula>IF(B557="",TRUE)</formula>
    </cfRule>
  </conditionalFormatting>
  <conditionalFormatting sqref="B633">
    <cfRule type="expression" dxfId="29903" priority="154">
      <formula>IF(AND(COUNTIF(MetalSmelter,B557&amp;C557)=0,LEN(C557)&gt;0),TRUE,FALSE)</formula>
    </cfRule>
  </conditionalFormatting>
  <conditionalFormatting sqref="B634">
    <cfRule type="expression" dxfId="29902" priority="155">
      <formula>IF(B557="",TRUE)</formula>
    </cfRule>
  </conditionalFormatting>
  <conditionalFormatting sqref="B634">
    <cfRule type="expression" dxfId="29901" priority="156">
      <formula>IF(AND(COUNTIF(MetalSmelter,B557&amp;C557)=0,LEN(C557)&gt;0),TRUE,FALSE)</formula>
    </cfRule>
  </conditionalFormatting>
  <conditionalFormatting sqref="B635">
    <cfRule type="expression" dxfId="29900" priority="157">
      <formula>IF(B557="",TRUE)</formula>
    </cfRule>
  </conditionalFormatting>
  <conditionalFormatting sqref="B635">
    <cfRule type="expression" dxfId="29899" priority="158">
      <formula>IF(AND(COUNTIF(MetalSmelter,B557&amp;C557)=0,LEN(C557)&gt;0),TRUE,FALSE)</formula>
    </cfRule>
  </conditionalFormatting>
  <conditionalFormatting sqref="B636">
    <cfRule type="expression" dxfId="29898" priority="159">
      <formula>IF(B557="",TRUE)</formula>
    </cfRule>
  </conditionalFormatting>
  <conditionalFormatting sqref="B636">
    <cfRule type="expression" dxfId="29897" priority="160">
      <formula>IF(AND(COUNTIF(MetalSmelter,B557&amp;C557)=0,LEN(C557)&gt;0),TRUE,FALSE)</formula>
    </cfRule>
  </conditionalFormatting>
  <conditionalFormatting sqref="B637">
    <cfRule type="expression" dxfId="29896" priority="161">
      <formula>IF(B557="",TRUE)</formula>
    </cfRule>
  </conditionalFormatting>
  <conditionalFormatting sqref="B637">
    <cfRule type="expression" dxfId="29895" priority="162">
      <formula>IF(AND(COUNTIF(MetalSmelter,B557&amp;C557)=0,LEN(C557)&gt;0),TRUE,FALSE)</formula>
    </cfRule>
  </conditionalFormatting>
  <conditionalFormatting sqref="B638">
    <cfRule type="expression" dxfId="29894" priority="163">
      <formula>IF(B557="",TRUE)</formula>
    </cfRule>
  </conditionalFormatting>
  <conditionalFormatting sqref="B638">
    <cfRule type="expression" dxfId="29893" priority="164">
      <formula>IF(AND(COUNTIF(MetalSmelter,B557&amp;C557)=0,LEN(C557)&gt;0),TRUE,FALSE)</formula>
    </cfRule>
  </conditionalFormatting>
  <conditionalFormatting sqref="B639">
    <cfRule type="expression" dxfId="29892" priority="165">
      <formula>IF(B557="",TRUE)</formula>
    </cfRule>
  </conditionalFormatting>
  <conditionalFormatting sqref="B639">
    <cfRule type="expression" dxfId="29891" priority="166">
      <formula>IF(AND(COUNTIF(MetalSmelter,B557&amp;C557)=0,LEN(C557)&gt;0),TRUE,FALSE)</formula>
    </cfRule>
  </conditionalFormatting>
  <conditionalFormatting sqref="B640">
    <cfRule type="expression" dxfId="29890" priority="167">
      <formula>IF(B557="",TRUE)</formula>
    </cfRule>
  </conditionalFormatting>
  <conditionalFormatting sqref="B640">
    <cfRule type="expression" dxfId="29889" priority="168">
      <formula>IF(AND(COUNTIF(MetalSmelter,B557&amp;C557)=0,LEN(C557)&gt;0),TRUE,FALSE)</formula>
    </cfRule>
  </conditionalFormatting>
  <conditionalFormatting sqref="B641">
    <cfRule type="expression" dxfId="29888" priority="169">
      <formula>IF(B557="",TRUE)</formula>
    </cfRule>
  </conditionalFormatting>
  <conditionalFormatting sqref="B641">
    <cfRule type="expression" dxfId="29887" priority="170">
      <formula>IF(AND(COUNTIF(MetalSmelter,B557&amp;C557)=0,LEN(C557)&gt;0),TRUE,FALSE)</formula>
    </cfRule>
  </conditionalFormatting>
  <conditionalFormatting sqref="B642">
    <cfRule type="expression" dxfId="29886" priority="171">
      <formula>IF(B557="",TRUE)</formula>
    </cfRule>
  </conditionalFormatting>
  <conditionalFormatting sqref="B642">
    <cfRule type="expression" dxfId="29885" priority="172">
      <formula>IF(AND(COUNTIF(MetalSmelter,B557&amp;C557)=0,LEN(C557)&gt;0),TRUE,FALSE)</formula>
    </cfRule>
  </conditionalFormatting>
  <conditionalFormatting sqref="B643">
    <cfRule type="expression" dxfId="29884" priority="173">
      <formula>IF(B557="",TRUE)</formula>
    </cfRule>
  </conditionalFormatting>
  <conditionalFormatting sqref="B643">
    <cfRule type="expression" dxfId="29883" priority="174">
      <formula>IF(AND(COUNTIF(MetalSmelter,B557&amp;C557)=0,LEN(C557)&gt;0),TRUE,FALSE)</formula>
    </cfRule>
  </conditionalFormatting>
  <conditionalFormatting sqref="B644">
    <cfRule type="expression" dxfId="29882" priority="175">
      <formula>IF(B557="",TRUE)</formula>
    </cfRule>
  </conditionalFormatting>
  <conditionalFormatting sqref="B644">
    <cfRule type="expression" dxfId="29881" priority="176">
      <formula>IF(AND(COUNTIF(MetalSmelter,B557&amp;C557)=0,LEN(C557)&gt;0),TRUE,FALSE)</formula>
    </cfRule>
  </conditionalFormatting>
  <conditionalFormatting sqref="B645">
    <cfRule type="expression" dxfId="29880" priority="177">
      <formula>IF(B557="",TRUE)</formula>
    </cfRule>
  </conditionalFormatting>
  <conditionalFormatting sqref="B645">
    <cfRule type="expression" dxfId="29879" priority="178">
      <formula>IF(AND(COUNTIF(MetalSmelter,B557&amp;C557)=0,LEN(C557)&gt;0),TRUE,FALSE)</formula>
    </cfRule>
  </conditionalFormatting>
  <conditionalFormatting sqref="B646">
    <cfRule type="expression" dxfId="29878" priority="179">
      <formula>IF(B557="",TRUE)</formula>
    </cfRule>
  </conditionalFormatting>
  <conditionalFormatting sqref="B646">
    <cfRule type="expression" dxfId="29877" priority="180">
      <formula>IF(AND(COUNTIF(MetalSmelter,B557&amp;C557)=0,LEN(C557)&gt;0),TRUE,FALSE)</formula>
    </cfRule>
  </conditionalFormatting>
  <conditionalFormatting sqref="B647">
    <cfRule type="expression" dxfId="29876" priority="181">
      <formula>IF(B557="",TRUE)</formula>
    </cfRule>
  </conditionalFormatting>
  <conditionalFormatting sqref="B647">
    <cfRule type="expression" dxfId="29875" priority="182">
      <formula>IF(AND(COUNTIF(MetalSmelter,B557&amp;C557)=0,LEN(C557)&gt;0),TRUE,FALSE)</formula>
    </cfRule>
  </conditionalFormatting>
  <conditionalFormatting sqref="B648">
    <cfRule type="expression" dxfId="29874" priority="183">
      <formula>IF(B557="",TRUE)</formula>
    </cfRule>
  </conditionalFormatting>
  <conditionalFormatting sqref="B648">
    <cfRule type="expression" dxfId="29873" priority="184">
      <formula>IF(AND(COUNTIF(MetalSmelter,B557&amp;C557)=0,LEN(C557)&gt;0),TRUE,FALSE)</formula>
    </cfRule>
  </conditionalFormatting>
  <conditionalFormatting sqref="B649">
    <cfRule type="expression" dxfId="29872" priority="185">
      <formula>IF(B557="",TRUE)</formula>
    </cfRule>
  </conditionalFormatting>
  <conditionalFormatting sqref="B649">
    <cfRule type="expression" dxfId="29871" priority="186">
      <formula>IF(AND(COUNTIF(MetalSmelter,B557&amp;C557)=0,LEN(C557)&gt;0),TRUE,FALSE)</formula>
    </cfRule>
  </conditionalFormatting>
  <conditionalFormatting sqref="B650">
    <cfRule type="expression" dxfId="29870" priority="187">
      <formula>IF(B557="",TRUE)</formula>
    </cfRule>
  </conditionalFormatting>
  <conditionalFormatting sqref="B650">
    <cfRule type="expression" dxfId="29869" priority="188">
      <formula>IF(AND(COUNTIF(MetalSmelter,B557&amp;C557)=0,LEN(C557)&gt;0),TRUE,FALSE)</formula>
    </cfRule>
  </conditionalFormatting>
  <conditionalFormatting sqref="B651">
    <cfRule type="expression" dxfId="29868" priority="189">
      <formula>IF(B557="",TRUE)</formula>
    </cfRule>
  </conditionalFormatting>
  <conditionalFormatting sqref="B651">
    <cfRule type="expression" dxfId="29867" priority="190">
      <formula>IF(AND(COUNTIF(MetalSmelter,B557&amp;C557)=0,LEN(C557)&gt;0),TRUE,FALSE)</formula>
    </cfRule>
  </conditionalFormatting>
  <conditionalFormatting sqref="B652">
    <cfRule type="expression" dxfId="29866" priority="191">
      <formula>IF(B557="",TRUE)</formula>
    </cfRule>
  </conditionalFormatting>
  <conditionalFormatting sqref="B652">
    <cfRule type="expression" dxfId="29865" priority="192">
      <formula>IF(AND(COUNTIF(MetalSmelter,B557&amp;C557)=0,LEN(C557)&gt;0),TRUE,FALSE)</formula>
    </cfRule>
  </conditionalFormatting>
  <conditionalFormatting sqref="B653">
    <cfRule type="expression" dxfId="29864" priority="193">
      <formula>IF(B557="",TRUE)</formula>
    </cfRule>
  </conditionalFormatting>
  <conditionalFormatting sqref="B653">
    <cfRule type="expression" dxfId="29863" priority="194">
      <formula>IF(AND(COUNTIF(MetalSmelter,B557&amp;C557)=0,LEN(C557)&gt;0),TRUE,FALSE)</formula>
    </cfRule>
  </conditionalFormatting>
  <conditionalFormatting sqref="B654">
    <cfRule type="expression" dxfId="29862" priority="195">
      <formula>IF(B557="",TRUE)</formula>
    </cfRule>
  </conditionalFormatting>
  <conditionalFormatting sqref="B654">
    <cfRule type="expression" dxfId="29861" priority="196">
      <formula>IF(AND(COUNTIF(MetalSmelter,B557&amp;C557)=0,LEN(C557)&gt;0),TRUE,FALSE)</formula>
    </cfRule>
  </conditionalFormatting>
  <conditionalFormatting sqref="B655">
    <cfRule type="expression" dxfId="29860" priority="197">
      <formula>IF(B557="",TRUE)</formula>
    </cfRule>
  </conditionalFormatting>
  <conditionalFormatting sqref="B655">
    <cfRule type="expression" dxfId="29859" priority="198">
      <formula>IF(AND(COUNTIF(MetalSmelter,B557&amp;C557)=0,LEN(C557)&gt;0),TRUE,FALSE)</formula>
    </cfRule>
  </conditionalFormatting>
  <conditionalFormatting sqref="B656">
    <cfRule type="expression" dxfId="29858" priority="199">
      <formula>IF(B557="",TRUE)</formula>
    </cfRule>
  </conditionalFormatting>
  <conditionalFormatting sqref="B656">
    <cfRule type="expression" dxfId="29857" priority="200">
      <formula>IF(AND(COUNTIF(MetalSmelter,B557&amp;C557)=0,LEN(C557)&gt;0),TRUE,FALSE)</formula>
    </cfRule>
  </conditionalFormatting>
  <conditionalFormatting sqref="B657">
    <cfRule type="expression" dxfId="29856" priority="201">
      <formula>IF(B557="",TRUE)</formula>
    </cfRule>
  </conditionalFormatting>
  <conditionalFormatting sqref="B657">
    <cfRule type="expression" dxfId="29855" priority="202">
      <formula>IF(AND(COUNTIF(MetalSmelter,B557&amp;C557)=0,LEN(C557)&gt;0),TRUE,FALSE)</formula>
    </cfRule>
  </conditionalFormatting>
  <conditionalFormatting sqref="B658">
    <cfRule type="expression" dxfId="29854" priority="203">
      <formula>IF(B557="",TRUE)</formula>
    </cfRule>
  </conditionalFormatting>
  <conditionalFormatting sqref="B658">
    <cfRule type="expression" dxfId="29853" priority="204">
      <formula>IF(AND(COUNTIF(MetalSmelter,B557&amp;C557)=0,LEN(C557)&gt;0),TRUE,FALSE)</formula>
    </cfRule>
  </conditionalFormatting>
  <conditionalFormatting sqref="B659">
    <cfRule type="expression" dxfId="29852" priority="205">
      <formula>IF(B557="",TRUE)</formula>
    </cfRule>
  </conditionalFormatting>
  <conditionalFormatting sqref="B659">
    <cfRule type="expression" dxfId="29851" priority="206">
      <formula>IF(AND(COUNTIF(MetalSmelter,B557&amp;C557)=0,LEN(C557)&gt;0),TRUE,FALSE)</formula>
    </cfRule>
  </conditionalFormatting>
  <conditionalFormatting sqref="B660">
    <cfRule type="expression" dxfId="29850" priority="207">
      <formula>IF(B557="",TRUE)</formula>
    </cfRule>
  </conditionalFormatting>
  <conditionalFormatting sqref="B660">
    <cfRule type="expression" dxfId="29849" priority="208">
      <formula>IF(AND(COUNTIF(MetalSmelter,B557&amp;C557)=0,LEN(C557)&gt;0),TRUE,FALSE)</formula>
    </cfRule>
  </conditionalFormatting>
  <conditionalFormatting sqref="B661">
    <cfRule type="expression" dxfId="29848" priority="209">
      <formula>IF(B557="",TRUE)</formula>
    </cfRule>
  </conditionalFormatting>
  <conditionalFormatting sqref="B661">
    <cfRule type="expression" dxfId="29847" priority="210">
      <formula>IF(AND(COUNTIF(MetalSmelter,B557&amp;C557)=0,LEN(C557)&gt;0),TRUE,FALSE)</formula>
    </cfRule>
  </conditionalFormatting>
  <conditionalFormatting sqref="B662">
    <cfRule type="expression" dxfId="29846" priority="211">
      <formula>IF(B557="",TRUE)</formula>
    </cfRule>
  </conditionalFormatting>
  <conditionalFormatting sqref="B662">
    <cfRule type="expression" dxfId="29845" priority="212">
      <formula>IF(AND(COUNTIF(MetalSmelter,B557&amp;C557)=0,LEN(C557)&gt;0),TRUE,FALSE)</formula>
    </cfRule>
  </conditionalFormatting>
  <conditionalFormatting sqref="B663">
    <cfRule type="expression" dxfId="29844" priority="213">
      <formula>IF(B557="",TRUE)</formula>
    </cfRule>
  </conditionalFormatting>
  <conditionalFormatting sqref="B663">
    <cfRule type="expression" dxfId="29843" priority="214">
      <formula>IF(AND(COUNTIF(MetalSmelter,B557&amp;C557)=0,LEN(C557)&gt;0),TRUE,FALSE)</formula>
    </cfRule>
  </conditionalFormatting>
  <conditionalFormatting sqref="B664">
    <cfRule type="expression" dxfId="29842" priority="215">
      <formula>IF(B557="",TRUE)</formula>
    </cfRule>
  </conditionalFormatting>
  <conditionalFormatting sqref="B664">
    <cfRule type="expression" dxfId="29841" priority="216">
      <formula>IF(AND(COUNTIF(MetalSmelter,B557&amp;C557)=0,LEN(C557)&gt;0),TRUE,FALSE)</formula>
    </cfRule>
  </conditionalFormatting>
  <conditionalFormatting sqref="B665">
    <cfRule type="expression" dxfId="29840" priority="217">
      <formula>IF(B557="",TRUE)</formula>
    </cfRule>
  </conditionalFormatting>
  <conditionalFormatting sqref="B665">
    <cfRule type="expression" dxfId="29839" priority="218">
      <formula>IF(AND(COUNTIF(MetalSmelter,B557&amp;C557)=0,LEN(C557)&gt;0),TRUE,FALSE)</formula>
    </cfRule>
  </conditionalFormatting>
  <conditionalFormatting sqref="B666">
    <cfRule type="expression" dxfId="29838" priority="219">
      <formula>IF(B557="",TRUE)</formula>
    </cfRule>
  </conditionalFormatting>
  <conditionalFormatting sqref="B666">
    <cfRule type="expression" dxfId="29837" priority="220">
      <formula>IF(AND(COUNTIF(MetalSmelter,B557&amp;C557)=0,LEN(C557)&gt;0),TRUE,FALSE)</formula>
    </cfRule>
  </conditionalFormatting>
  <conditionalFormatting sqref="B667">
    <cfRule type="expression" dxfId="29836" priority="221">
      <formula>IF(B557="",TRUE)</formula>
    </cfRule>
  </conditionalFormatting>
  <conditionalFormatting sqref="B667">
    <cfRule type="expression" dxfId="29835" priority="222">
      <formula>IF(AND(COUNTIF(MetalSmelter,B557&amp;C557)=0,LEN(C557)&gt;0),TRUE,FALSE)</formula>
    </cfRule>
  </conditionalFormatting>
  <conditionalFormatting sqref="B668">
    <cfRule type="expression" dxfId="29834" priority="223">
      <formula>IF(B557="",TRUE)</formula>
    </cfRule>
  </conditionalFormatting>
  <conditionalFormatting sqref="B668">
    <cfRule type="expression" dxfId="29833" priority="224">
      <formula>IF(AND(COUNTIF(MetalSmelter,B557&amp;C557)=0,LEN(C557)&gt;0),TRUE,FALSE)</formula>
    </cfRule>
  </conditionalFormatting>
  <conditionalFormatting sqref="B669">
    <cfRule type="expression" dxfId="29832" priority="225">
      <formula>IF(B557="",TRUE)</formula>
    </cfRule>
  </conditionalFormatting>
  <conditionalFormatting sqref="B669">
    <cfRule type="expression" dxfId="29831" priority="226">
      <formula>IF(AND(COUNTIF(MetalSmelter,B557&amp;C557)=0,LEN(C557)&gt;0),TRUE,FALSE)</formula>
    </cfRule>
  </conditionalFormatting>
  <conditionalFormatting sqref="B670">
    <cfRule type="expression" dxfId="29830" priority="227">
      <formula>IF(B557="",TRUE)</formula>
    </cfRule>
  </conditionalFormatting>
  <conditionalFormatting sqref="B670">
    <cfRule type="expression" dxfId="29829" priority="228">
      <formula>IF(AND(COUNTIF(MetalSmelter,B557&amp;C557)=0,LEN(C557)&gt;0),TRUE,FALSE)</formula>
    </cfRule>
  </conditionalFormatting>
  <conditionalFormatting sqref="B671">
    <cfRule type="expression" dxfId="29828" priority="229">
      <formula>IF(B557="",TRUE)</formula>
    </cfRule>
  </conditionalFormatting>
  <conditionalFormatting sqref="B671">
    <cfRule type="expression" dxfId="29827" priority="230">
      <formula>IF(AND(COUNTIF(MetalSmelter,B557&amp;C557)=0,LEN(C557)&gt;0),TRUE,FALSE)</formula>
    </cfRule>
  </conditionalFormatting>
  <conditionalFormatting sqref="B672">
    <cfRule type="expression" dxfId="29826" priority="231">
      <formula>IF(B557="",TRUE)</formula>
    </cfRule>
  </conditionalFormatting>
  <conditionalFormatting sqref="B672">
    <cfRule type="expression" dxfId="29825" priority="232">
      <formula>IF(AND(COUNTIF(MetalSmelter,B557&amp;C557)=0,LEN(C557)&gt;0),TRUE,FALSE)</formula>
    </cfRule>
  </conditionalFormatting>
  <conditionalFormatting sqref="B673">
    <cfRule type="expression" dxfId="29824" priority="233">
      <formula>IF(B557="",TRUE)</formula>
    </cfRule>
  </conditionalFormatting>
  <conditionalFormatting sqref="B673">
    <cfRule type="expression" dxfId="29823" priority="234">
      <formula>IF(AND(COUNTIF(MetalSmelter,B557&amp;C557)=0,LEN(C557)&gt;0),TRUE,FALSE)</formula>
    </cfRule>
  </conditionalFormatting>
  <conditionalFormatting sqref="B674">
    <cfRule type="expression" dxfId="29822" priority="235">
      <formula>IF(B557="",TRUE)</formula>
    </cfRule>
  </conditionalFormatting>
  <conditionalFormatting sqref="B674">
    <cfRule type="expression" dxfId="29821" priority="236">
      <formula>IF(AND(COUNTIF(MetalSmelter,B557&amp;C557)=0,LEN(C557)&gt;0),TRUE,FALSE)</formula>
    </cfRule>
  </conditionalFormatting>
  <conditionalFormatting sqref="B675">
    <cfRule type="expression" dxfId="29820" priority="237">
      <formula>IF(B557="",TRUE)</formula>
    </cfRule>
  </conditionalFormatting>
  <conditionalFormatting sqref="B675">
    <cfRule type="expression" dxfId="29819" priority="238">
      <formula>IF(AND(COUNTIF(MetalSmelter,B557&amp;C557)=0,LEN(C557)&gt;0),TRUE,FALSE)</formula>
    </cfRule>
  </conditionalFormatting>
  <conditionalFormatting sqref="B676">
    <cfRule type="expression" dxfId="29818" priority="239">
      <formula>IF(B557="",TRUE)</formula>
    </cfRule>
  </conditionalFormatting>
  <conditionalFormatting sqref="B676">
    <cfRule type="expression" dxfId="29817" priority="240">
      <formula>IF(AND(COUNTIF(MetalSmelter,B557&amp;C557)=0,LEN(C557)&gt;0),TRUE,FALSE)</formula>
    </cfRule>
  </conditionalFormatting>
  <conditionalFormatting sqref="B677">
    <cfRule type="expression" dxfId="29816" priority="241">
      <formula>IF(B557="",TRUE)</formula>
    </cfRule>
  </conditionalFormatting>
  <conditionalFormatting sqref="B677">
    <cfRule type="expression" dxfId="29815" priority="242">
      <formula>IF(AND(COUNTIF(MetalSmelter,B557&amp;C557)=0,LEN(C557)&gt;0),TRUE,FALSE)</formula>
    </cfRule>
  </conditionalFormatting>
  <conditionalFormatting sqref="B678">
    <cfRule type="expression" dxfId="29814" priority="243">
      <formula>IF(B557="",TRUE)</formula>
    </cfRule>
  </conditionalFormatting>
  <conditionalFormatting sqref="B678">
    <cfRule type="expression" dxfId="29813" priority="244">
      <formula>IF(AND(COUNTIF(MetalSmelter,B557&amp;C557)=0,LEN(C557)&gt;0),TRUE,FALSE)</formula>
    </cfRule>
  </conditionalFormatting>
  <conditionalFormatting sqref="B679">
    <cfRule type="expression" dxfId="29812" priority="245">
      <formula>IF(B557="",TRUE)</formula>
    </cfRule>
  </conditionalFormatting>
  <conditionalFormatting sqref="B679">
    <cfRule type="expression" dxfId="29811" priority="246">
      <formula>IF(AND(COUNTIF(MetalSmelter,B557&amp;C557)=0,LEN(C557)&gt;0),TRUE,FALSE)</formula>
    </cfRule>
  </conditionalFormatting>
  <conditionalFormatting sqref="B680">
    <cfRule type="expression" dxfId="29810" priority="247">
      <formula>IF(B557="",TRUE)</formula>
    </cfRule>
  </conditionalFormatting>
  <conditionalFormatting sqref="B680">
    <cfRule type="expression" dxfId="29809" priority="248">
      <formula>IF(AND(COUNTIF(MetalSmelter,B557&amp;C557)=0,LEN(C557)&gt;0),TRUE,FALSE)</formula>
    </cfRule>
  </conditionalFormatting>
  <conditionalFormatting sqref="B681">
    <cfRule type="expression" dxfId="29808" priority="249">
      <formula>IF(B557="",TRUE)</formula>
    </cfRule>
  </conditionalFormatting>
  <conditionalFormatting sqref="B681">
    <cfRule type="expression" dxfId="29807" priority="250">
      <formula>IF(AND(COUNTIF(MetalSmelter,B557&amp;C557)=0,LEN(C557)&gt;0),TRUE,FALSE)</formula>
    </cfRule>
  </conditionalFormatting>
  <conditionalFormatting sqref="B682">
    <cfRule type="expression" dxfId="29806" priority="251">
      <formula>IF(B557="",TRUE)</formula>
    </cfRule>
  </conditionalFormatting>
  <conditionalFormatting sqref="B682">
    <cfRule type="expression" dxfId="29805" priority="252">
      <formula>IF(AND(COUNTIF(MetalSmelter,B557&amp;C557)=0,LEN(C557)&gt;0),TRUE,FALSE)</formula>
    </cfRule>
  </conditionalFormatting>
  <conditionalFormatting sqref="B683">
    <cfRule type="expression" dxfId="29804" priority="253">
      <formula>IF(B557="",TRUE)</formula>
    </cfRule>
  </conditionalFormatting>
  <conditionalFormatting sqref="B683">
    <cfRule type="expression" dxfId="29803" priority="254">
      <formula>IF(AND(COUNTIF(MetalSmelter,B557&amp;C557)=0,LEN(C557)&gt;0),TRUE,FALSE)</formula>
    </cfRule>
  </conditionalFormatting>
  <conditionalFormatting sqref="B684">
    <cfRule type="expression" dxfId="29802" priority="255">
      <formula>IF(B557="",TRUE)</formula>
    </cfRule>
  </conditionalFormatting>
  <conditionalFormatting sqref="B684">
    <cfRule type="expression" dxfId="29801" priority="256">
      <formula>IF(AND(COUNTIF(MetalSmelter,B557&amp;C557)=0,LEN(C557)&gt;0),TRUE,FALSE)</formula>
    </cfRule>
  </conditionalFormatting>
  <conditionalFormatting sqref="B685">
    <cfRule type="expression" dxfId="29800" priority="257">
      <formula>IF(B557="",TRUE)</formula>
    </cfRule>
  </conditionalFormatting>
  <conditionalFormatting sqref="B685">
    <cfRule type="expression" dxfId="29799" priority="258">
      <formula>IF(AND(COUNTIF(MetalSmelter,B557&amp;C557)=0,LEN(C557)&gt;0),TRUE,FALSE)</formula>
    </cfRule>
  </conditionalFormatting>
  <conditionalFormatting sqref="B686">
    <cfRule type="expression" dxfId="29798" priority="259">
      <formula>IF(B557="",TRUE)</formula>
    </cfRule>
  </conditionalFormatting>
  <conditionalFormatting sqref="B686">
    <cfRule type="expression" dxfId="29797" priority="260">
      <formula>IF(AND(COUNTIF(MetalSmelter,B557&amp;C557)=0,LEN(C557)&gt;0),TRUE,FALSE)</formula>
    </cfRule>
  </conditionalFormatting>
  <conditionalFormatting sqref="B687">
    <cfRule type="expression" dxfId="29796" priority="261">
      <formula>IF(B557="",TRUE)</formula>
    </cfRule>
  </conditionalFormatting>
  <conditionalFormatting sqref="B687">
    <cfRule type="expression" dxfId="29795" priority="262">
      <formula>IF(AND(COUNTIF(MetalSmelter,B557&amp;C557)=0,LEN(C557)&gt;0),TRUE,FALSE)</formula>
    </cfRule>
  </conditionalFormatting>
  <conditionalFormatting sqref="B688">
    <cfRule type="expression" dxfId="29794" priority="263">
      <formula>IF(B557="",TRUE)</formula>
    </cfRule>
  </conditionalFormatting>
  <conditionalFormatting sqref="B688">
    <cfRule type="expression" dxfId="29793" priority="264">
      <formula>IF(AND(COUNTIF(MetalSmelter,B557&amp;C557)=0,LEN(C557)&gt;0),TRUE,FALSE)</formula>
    </cfRule>
  </conditionalFormatting>
  <conditionalFormatting sqref="B689">
    <cfRule type="expression" dxfId="29792" priority="265">
      <formula>IF(B557="",TRUE)</formula>
    </cfRule>
  </conditionalFormatting>
  <conditionalFormatting sqref="B689">
    <cfRule type="expression" dxfId="29791" priority="266">
      <formula>IF(AND(COUNTIF(MetalSmelter,B557&amp;C557)=0,LEN(C557)&gt;0),TRUE,FALSE)</formula>
    </cfRule>
  </conditionalFormatting>
  <conditionalFormatting sqref="B690">
    <cfRule type="expression" dxfId="29790" priority="267">
      <formula>IF(B557="",TRUE)</formula>
    </cfRule>
  </conditionalFormatting>
  <conditionalFormatting sqref="B690">
    <cfRule type="expression" dxfId="29789" priority="268">
      <formula>IF(AND(COUNTIF(MetalSmelter,B557&amp;C557)=0,LEN(C557)&gt;0),TRUE,FALSE)</formula>
    </cfRule>
  </conditionalFormatting>
  <conditionalFormatting sqref="B691">
    <cfRule type="expression" dxfId="29788" priority="269">
      <formula>IF(B557="",TRUE)</formula>
    </cfRule>
  </conditionalFormatting>
  <conditionalFormatting sqref="B691">
    <cfRule type="expression" dxfId="29787" priority="270">
      <formula>IF(AND(COUNTIF(MetalSmelter,B557&amp;C557)=0,LEN(C557)&gt;0),TRUE,FALSE)</formula>
    </cfRule>
  </conditionalFormatting>
  <conditionalFormatting sqref="B692">
    <cfRule type="expression" dxfId="29786" priority="271">
      <formula>IF(B557="",TRUE)</formula>
    </cfRule>
  </conditionalFormatting>
  <conditionalFormatting sqref="B692">
    <cfRule type="expression" dxfId="29785" priority="272">
      <formula>IF(AND(COUNTIF(MetalSmelter,B557&amp;C557)=0,LEN(C557)&gt;0),TRUE,FALSE)</formula>
    </cfRule>
  </conditionalFormatting>
  <conditionalFormatting sqref="B693">
    <cfRule type="expression" dxfId="29784" priority="273">
      <formula>IF(B557="",TRUE)</formula>
    </cfRule>
  </conditionalFormatting>
  <conditionalFormatting sqref="B693">
    <cfRule type="expression" dxfId="29783" priority="274">
      <formula>IF(AND(COUNTIF(MetalSmelter,B557&amp;C557)=0,LEN(C557)&gt;0),TRUE,FALSE)</formula>
    </cfRule>
  </conditionalFormatting>
  <conditionalFormatting sqref="B694">
    <cfRule type="expression" dxfId="29782" priority="275">
      <formula>IF(B557="",TRUE)</formula>
    </cfRule>
  </conditionalFormatting>
  <conditionalFormatting sqref="B694">
    <cfRule type="expression" dxfId="29781" priority="276">
      <formula>IF(AND(COUNTIF(MetalSmelter,B557&amp;C557)=0,LEN(C557)&gt;0),TRUE,FALSE)</formula>
    </cfRule>
  </conditionalFormatting>
  <conditionalFormatting sqref="B695">
    <cfRule type="expression" dxfId="29780" priority="277">
      <formula>IF(B557="",TRUE)</formula>
    </cfRule>
  </conditionalFormatting>
  <conditionalFormatting sqref="B695">
    <cfRule type="expression" dxfId="29779" priority="278">
      <formula>IF(AND(COUNTIF(MetalSmelter,B557&amp;C557)=0,LEN(C557)&gt;0),TRUE,FALSE)</formula>
    </cfRule>
  </conditionalFormatting>
  <conditionalFormatting sqref="B696">
    <cfRule type="expression" dxfId="29778" priority="279">
      <formula>IF(B557="",TRUE)</formula>
    </cfRule>
  </conditionalFormatting>
  <conditionalFormatting sqref="B696">
    <cfRule type="expression" dxfId="29777" priority="280">
      <formula>IF(AND(COUNTIF(MetalSmelter,B557&amp;C557)=0,LEN(C557)&gt;0),TRUE,FALSE)</formula>
    </cfRule>
  </conditionalFormatting>
  <conditionalFormatting sqref="B697">
    <cfRule type="expression" dxfId="29776" priority="281">
      <formula>IF(B557="",TRUE)</formula>
    </cfRule>
  </conditionalFormatting>
  <conditionalFormatting sqref="B697">
    <cfRule type="expression" dxfId="29775" priority="282">
      <formula>IF(AND(COUNTIF(MetalSmelter,B557&amp;C557)=0,LEN(C557)&gt;0),TRUE,FALSE)</formula>
    </cfRule>
  </conditionalFormatting>
  <conditionalFormatting sqref="B698">
    <cfRule type="expression" dxfId="29774" priority="283">
      <formula>IF(B557="",TRUE)</formula>
    </cfRule>
  </conditionalFormatting>
  <conditionalFormatting sqref="B698">
    <cfRule type="expression" dxfId="29773" priority="284">
      <formula>IF(AND(COUNTIF(MetalSmelter,B557&amp;C557)=0,LEN(C557)&gt;0),TRUE,FALSE)</formula>
    </cfRule>
  </conditionalFormatting>
  <conditionalFormatting sqref="B699">
    <cfRule type="expression" dxfId="29772" priority="285">
      <formula>IF(B557="",TRUE)</formula>
    </cfRule>
  </conditionalFormatting>
  <conditionalFormatting sqref="B699">
    <cfRule type="expression" dxfId="29771" priority="286">
      <formula>IF(AND(COUNTIF(MetalSmelter,B557&amp;C557)=0,LEN(C557)&gt;0),TRUE,FALSE)</formula>
    </cfRule>
  </conditionalFormatting>
  <conditionalFormatting sqref="B700">
    <cfRule type="expression" dxfId="29770" priority="287">
      <formula>IF(B557="",TRUE)</formula>
    </cfRule>
  </conditionalFormatting>
  <conditionalFormatting sqref="B700">
    <cfRule type="expression" dxfId="29769" priority="288">
      <formula>IF(AND(COUNTIF(MetalSmelter,B557&amp;C557)=0,LEN(C557)&gt;0),TRUE,FALSE)</formula>
    </cfRule>
  </conditionalFormatting>
  <conditionalFormatting sqref="B701">
    <cfRule type="expression" dxfId="29768" priority="289">
      <formula>IF(B557="",TRUE)</formula>
    </cfRule>
  </conditionalFormatting>
  <conditionalFormatting sqref="B701">
    <cfRule type="expression" dxfId="29767" priority="290">
      <formula>IF(AND(COUNTIF(MetalSmelter,B557&amp;C557)=0,LEN(C557)&gt;0),TRUE,FALSE)</formula>
    </cfRule>
  </conditionalFormatting>
  <conditionalFormatting sqref="B702">
    <cfRule type="expression" dxfId="29766" priority="291">
      <formula>IF(B557="",TRUE)</formula>
    </cfRule>
  </conditionalFormatting>
  <conditionalFormatting sqref="B702">
    <cfRule type="expression" dxfId="29765" priority="292">
      <formula>IF(AND(COUNTIF(MetalSmelter,B557&amp;C557)=0,LEN(C557)&gt;0),TRUE,FALSE)</formula>
    </cfRule>
  </conditionalFormatting>
  <conditionalFormatting sqref="B703">
    <cfRule type="expression" dxfId="29764" priority="293">
      <formula>IF(B557="",TRUE)</formula>
    </cfRule>
  </conditionalFormatting>
  <conditionalFormatting sqref="B703">
    <cfRule type="expression" dxfId="29763" priority="294">
      <formula>IF(AND(COUNTIF(MetalSmelter,B557&amp;C557)=0,LEN(C557)&gt;0),TRUE,FALSE)</formula>
    </cfRule>
  </conditionalFormatting>
  <conditionalFormatting sqref="B704">
    <cfRule type="expression" dxfId="29762" priority="295">
      <formula>IF(B557="",TRUE)</formula>
    </cfRule>
  </conditionalFormatting>
  <conditionalFormatting sqref="B704">
    <cfRule type="expression" dxfId="29761" priority="296">
      <formula>IF(AND(COUNTIF(MetalSmelter,B557&amp;C557)=0,LEN(C557)&gt;0),TRUE,FALSE)</formula>
    </cfRule>
  </conditionalFormatting>
  <conditionalFormatting sqref="B705">
    <cfRule type="expression" dxfId="29760" priority="297">
      <formula>IF(B557="",TRUE)</formula>
    </cfRule>
  </conditionalFormatting>
  <conditionalFormatting sqref="B705">
    <cfRule type="expression" dxfId="29759" priority="298">
      <formula>IF(AND(COUNTIF(MetalSmelter,B557&amp;C557)=0,LEN(C557)&gt;0),TRUE,FALSE)</formula>
    </cfRule>
  </conditionalFormatting>
  <conditionalFormatting sqref="B706">
    <cfRule type="expression" dxfId="29758" priority="299">
      <formula>IF(B557="",TRUE)</formula>
    </cfRule>
  </conditionalFormatting>
  <conditionalFormatting sqref="B706">
    <cfRule type="expression" dxfId="29757" priority="300">
      <formula>IF(AND(COUNTIF(MetalSmelter,B557&amp;C557)=0,LEN(C557)&gt;0),TRUE,FALSE)</formula>
    </cfRule>
  </conditionalFormatting>
  <conditionalFormatting sqref="B707">
    <cfRule type="expression" dxfId="29756" priority="301">
      <formula>IF(B557="",TRUE)</formula>
    </cfRule>
  </conditionalFormatting>
  <conditionalFormatting sqref="B707">
    <cfRule type="expression" dxfId="29755" priority="302">
      <formula>IF(AND(COUNTIF(MetalSmelter,B557&amp;C557)=0,LEN(C557)&gt;0),TRUE,FALSE)</formula>
    </cfRule>
  </conditionalFormatting>
  <conditionalFormatting sqref="B708">
    <cfRule type="expression" dxfId="29754" priority="303">
      <formula>IF(B557="",TRUE)</formula>
    </cfRule>
  </conditionalFormatting>
  <conditionalFormatting sqref="B708">
    <cfRule type="expression" dxfId="29753" priority="304">
      <formula>IF(AND(COUNTIF(MetalSmelter,B557&amp;C557)=0,LEN(C557)&gt;0),TRUE,FALSE)</formula>
    </cfRule>
  </conditionalFormatting>
  <conditionalFormatting sqref="B709">
    <cfRule type="expression" dxfId="29752" priority="305">
      <formula>IF(B557="",TRUE)</formula>
    </cfRule>
  </conditionalFormatting>
  <conditionalFormatting sqref="B709">
    <cfRule type="expression" dxfId="29751" priority="306">
      <formula>IF(AND(COUNTIF(MetalSmelter,B557&amp;C557)=0,LEN(C557)&gt;0),TRUE,FALSE)</formula>
    </cfRule>
  </conditionalFormatting>
  <conditionalFormatting sqref="B710">
    <cfRule type="expression" dxfId="29750" priority="307">
      <formula>IF(B557="",TRUE)</formula>
    </cfRule>
  </conditionalFormatting>
  <conditionalFormatting sqref="B710">
    <cfRule type="expression" dxfId="29749" priority="308">
      <formula>IF(AND(COUNTIF(MetalSmelter,B557&amp;C557)=0,LEN(C557)&gt;0),TRUE,FALSE)</formula>
    </cfRule>
  </conditionalFormatting>
  <conditionalFormatting sqref="B711">
    <cfRule type="expression" dxfId="29748" priority="309">
      <formula>IF(B557="",TRUE)</formula>
    </cfRule>
  </conditionalFormatting>
  <conditionalFormatting sqref="B711">
    <cfRule type="expression" dxfId="29747" priority="310">
      <formula>IF(AND(COUNTIF(MetalSmelter,B557&amp;C557)=0,LEN(C557)&gt;0),TRUE,FALSE)</formula>
    </cfRule>
  </conditionalFormatting>
  <conditionalFormatting sqref="B712">
    <cfRule type="expression" dxfId="29746" priority="311">
      <formula>IF(B557="",TRUE)</formula>
    </cfRule>
  </conditionalFormatting>
  <conditionalFormatting sqref="B712">
    <cfRule type="expression" dxfId="29745" priority="312">
      <formula>IF(AND(COUNTIF(MetalSmelter,B557&amp;C557)=0,LEN(C557)&gt;0),TRUE,FALSE)</formula>
    </cfRule>
  </conditionalFormatting>
  <conditionalFormatting sqref="B713">
    <cfRule type="expression" dxfId="29744" priority="313">
      <formula>IF(B557="",TRUE)</formula>
    </cfRule>
  </conditionalFormatting>
  <conditionalFormatting sqref="B713">
    <cfRule type="expression" dxfId="29743" priority="314">
      <formula>IF(AND(COUNTIF(MetalSmelter,B557&amp;C557)=0,LEN(C557)&gt;0),TRUE,FALSE)</formula>
    </cfRule>
  </conditionalFormatting>
  <conditionalFormatting sqref="B714">
    <cfRule type="expression" dxfId="29742" priority="315">
      <formula>IF(B557="",TRUE)</formula>
    </cfRule>
  </conditionalFormatting>
  <conditionalFormatting sqref="B714">
    <cfRule type="expression" dxfId="29741" priority="316">
      <formula>IF(AND(COUNTIF(MetalSmelter,B557&amp;C557)=0,LEN(C557)&gt;0),TRUE,FALSE)</formula>
    </cfRule>
  </conditionalFormatting>
  <conditionalFormatting sqref="B715">
    <cfRule type="expression" dxfId="29740" priority="317">
      <formula>IF(B557="",TRUE)</formula>
    </cfRule>
  </conditionalFormatting>
  <conditionalFormatting sqref="B715">
    <cfRule type="expression" dxfId="29739" priority="318">
      <formula>IF(AND(COUNTIF(MetalSmelter,B557&amp;C557)=0,LEN(C557)&gt;0),TRUE,FALSE)</formula>
    </cfRule>
  </conditionalFormatting>
  <conditionalFormatting sqref="B716">
    <cfRule type="expression" dxfId="29738" priority="319">
      <formula>IF(B557="",TRUE)</formula>
    </cfRule>
  </conditionalFormatting>
  <conditionalFormatting sqref="B716">
    <cfRule type="expression" dxfId="29737" priority="320">
      <formula>IF(AND(COUNTIF(MetalSmelter,B557&amp;C557)=0,LEN(C557)&gt;0),TRUE,FALSE)</formula>
    </cfRule>
  </conditionalFormatting>
  <conditionalFormatting sqref="B717">
    <cfRule type="expression" dxfId="29736" priority="321">
      <formula>IF(B557="",TRUE)</formula>
    </cfRule>
  </conditionalFormatting>
  <conditionalFormatting sqref="B717">
    <cfRule type="expression" dxfId="29735" priority="322">
      <formula>IF(AND(COUNTIF(MetalSmelter,B557&amp;C557)=0,LEN(C557)&gt;0),TRUE,FALSE)</formula>
    </cfRule>
  </conditionalFormatting>
  <conditionalFormatting sqref="B718">
    <cfRule type="expression" dxfId="29734" priority="323">
      <formula>IF(B557="",TRUE)</formula>
    </cfRule>
  </conditionalFormatting>
  <conditionalFormatting sqref="B718">
    <cfRule type="expression" dxfId="29733" priority="324">
      <formula>IF(AND(COUNTIF(MetalSmelter,B557&amp;C557)=0,LEN(C557)&gt;0),TRUE,FALSE)</formula>
    </cfRule>
  </conditionalFormatting>
  <conditionalFormatting sqref="B719">
    <cfRule type="expression" dxfId="29732" priority="325">
      <formula>IF(B557="",TRUE)</formula>
    </cfRule>
  </conditionalFormatting>
  <conditionalFormatting sqref="B719">
    <cfRule type="expression" dxfId="29731" priority="326">
      <formula>IF(AND(COUNTIF(MetalSmelter,B557&amp;C557)=0,LEN(C557)&gt;0),TRUE,FALSE)</formula>
    </cfRule>
  </conditionalFormatting>
  <conditionalFormatting sqref="B720">
    <cfRule type="expression" dxfId="29730" priority="327">
      <formula>IF(B557="",TRUE)</formula>
    </cfRule>
  </conditionalFormatting>
  <conditionalFormatting sqref="B720">
    <cfRule type="expression" dxfId="29729" priority="328">
      <formula>IF(AND(COUNTIF(MetalSmelter,B557&amp;C557)=0,LEN(C557)&gt;0),TRUE,FALSE)</formula>
    </cfRule>
  </conditionalFormatting>
  <conditionalFormatting sqref="B721">
    <cfRule type="expression" dxfId="29728" priority="329">
      <formula>IF(B557="",TRUE)</formula>
    </cfRule>
  </conditionalFormatting>
  <conditionalFormatting sqref="B721">
    <cfRule type="expression" dxfId="29727" priority="330">
      <formula>IF(AND(COUNTIF(MetalSmelter,B557&amp;C557)=0,LEN(C557)&gt;0),TRUE,FALSE)</formula>
    </cfRule>
  </conditionalFormatting>
  <conditionalFormatting sqref="B722">
    <cfRule type="expression" dxfId="29726" priority="331">
      <formula>IF(B557="",TRUE)</formula>
    </cfRule>
  </conditionalFormatting>
  <conditionalFormatting sqref="B722">
    <cfRule type="expression" dxfId="29725" priority="332">
      <formula>IF(AND(COUNTIF(MetalSmelter,B557&amp;C557)=0,LEN(C557)&gt;0),TRUE,FALSE)</formula>
    </cfRule>
  </conditionalFormatting>
  <conditionalFormatting sqref="B723">
    <cfRule type="expression" dxfId="29724" priority="333">
      <formula>IF(B557="",TRUE)</formula>
    </cfRule>
  </conditionalFormatting>
  <conditionalFormatting sqref="B723">
    <cfRule type="expression" dxfId="29723" priority="334">
      <formula>IF(AND(COUNTIF(MetalSmelter,B557&amp;C557)=0,LEN(C557)&gt;0),TRUE,FALSE)</formula>
    </cfRule>
  </conditionalFormatting>
  <conditionalFormatting sqref="B724">
    <cfRule type="expression" dxfId="29722" priority="335">
      <formula>IF(B557="",TRUE)</formula>
    </cfRule>
  </conditionalFormatting>
  <conditionalFormatting sqref="B724">
    <cfRule type="expression" dxfId="29721" priority="336">
      <formula>IF(AND(COUNTIF(MetalSmelter,B557&amp;C557)=0,LEN(C557)&gt;0),TRUE,FALSE)</formula>
    </cfRule>
  </conditionalFormatting>
  <conditionalFormatting sqref="B725">
    <cfRule type="expression" dxfId="29720" priority="337">
      <formula>IF(B557="",TRUE)</formula>
    </cfRule>
  </conditionalFormatting>
  <conditionalFormatting sqref="B725">
    <cfRule type="expression" dxfId="29719" priority="338">
      <formula>IF(AND(COUNTIF(MetalSmelter,B557&amp;C557)=0,LEN(C557)&gt;0),TRUE,FALSE)</formula>
    </cfRule>
  </conditionalFormatting>
  <conditionalFormatting sqref="B726">
    <cfRule type="expression" dxfId="29718" priority="339">
      <formula>IF(B557="",TRUE)</formula>
    </cfRule>
  </conditionalFormatting>
  <conditionalFormatting sqref="B726">
    <cfRule type="expression" dxfId="29717" priority="340">
      <formula>IF(AND(COUNTIF(MetalSmelter,B557&amp;C557)=0,LEN(C557)&gt;0),TRUE,FALSE)</formula>
    </cfRule>
  </conditionalFormatting>
  <conditionalFormatting sqref="B727">
    <cfRule type="expression" dxfId="29716" priority="341">
      <formula>IF(B557="",TRUE)</formula>
    </cfRule>
  </conditionalFormatting>
  <conditionalFormatting sqref="B727">
    <cfRule type="expression" dxfId="29715" priority="342">
      <formula>IF(AND(COUNTIF(MetalSmelter,B557&amp;C557)=0,LEN(C557)&gt;0),TRUE,FALSE)</formula>
    </cfRule>
  </conditionalFormatting>
  <conditionalFormatting sqref="B728">
    <cfRule type="expression" dxfId="29714" priority="343">
      <formula>IF(B557="",TRUE)</formula>
    </cfRule>
  </conditionalFormatting>
  <conditionalFormatting sqref="B728">
    <cfRule type="expression" dxfId="29713" priority="344">
      <formula>IF(AND(COUNTIF(MetalSmelter,B557&amp;C557)=0,LEN(C557)&gt;0),TRUE,FALSE)</formula>
    </cfRule>
  </conditionalFormatting>
  <conditionalFormatting sqref="B729">
    <cfRule type="expression" dxfId="29712" priority="345">
      <formula>IF(B557="",TRUE)</formula>
    </cfRule>
  </conditionalFormatting>
  <conditionalFormatting sqref="B729">
    <cfRule type="expression" dxfId="29711" priority="346">
      <formula>IF(AND(COUNTIF(MetalSmelter,B557&amp;C557)=0,LEN(C557)&gt;0),TRUE,FALSE)</formula>
    </cfRule>
  </conditionalFormatting>
  <conditionalFormatting sqref="B730">
    <cfRule type="expression" dxfId="29710" priority="347">
      <formula>IF(B557="",TRUE)</formula>
    </cfRule>
  </conditionalFormatting>
  <conditionalFormatting sqref="B730">
    <cfRule type="expression" dxfId="29709" priority="348">
      <formula>IF(AND(COUNTIF(MetalSmelter,B557&amp;C557)=0,LEN(C557)&gt;0),TRUE,FALSE)</formula>
    </cfRule>
  </conditionalFormatting>
  <conditionalFormatting sqref="B731">
    <cfRule type="expression" dxfId="29708" priority="349">
      <formula>IF(B557="",TRUE)</formula>
    </cfRule>
  </conditionalFormatting>
  <conditionalFormatting sqref="B731">
    <cfRule type="expression" dxfId="29707" priority="350">
      <formula>IF(AND(COUNTIF(MetalSmelter,B557&amp;C557)=0,LEN(C557)&gt;0),TRUE,FALSE)</formula>
    </cfRule>
  </conditionalFormatting>
  <conditionalFormatting sqref="B732">
    <cfRule type="expression" dxfId="29706" priority="351">
      <formula>IF(B557="",TRUE)</formula>
    </cfRule>
  </conditionalFormatting>
  <conditionalFormatting sqref="B732">
    <cfRule type="expression" dxfId="29705" priority="352">
      <formula>IF(AND(COUNTIF(MetalSmelter,B557&amp;C557)=0,LEN(C557)&gt;0),TRUE,FALSE)</formula>
    </cfRule>
  </conditionalFormatting>
  <conditionalFormatting sqref="B733">
    <cfRule type="expression" dxfId="29704" priority="353">
      <formula>IF(B557="",TRUE)</formula>
    </cfRule>
  </conditionalFormatting>
  <conditionalFormatting sqref="B733">
    <cfRule type="expression" dxfId="29703" priority="354">
      <formula>IF(AND(COUNTIF(MetalSmelter,B557&amp;C557)=0,LEN(C557)&gt;0),TRUE,FALSE)</formula>
    </cfRule>
  </conditionalFormatting>
  <conditionalFormatting sqref="B734">
    <cfRule type="expression" dxfId="29702" priority="355">
      <formula>IF(B557="",TRUE)</formula>
    </cfRule>
  </conditionalFormatting>
  <conditionalFormatting sqref="B734">
    <cfRule type="expression" dxfId="29701" priority="356">
      <formula>IF(AND(COUNTIF(MetalSmelter,B557&amp;C557)=0,LEN(C557)&gt;0),TRUE,FALSE)</formula>
    </cfRule>
  </conditionalFormatting>
  <conditionalFormatting sqref="B735">
    <cfRule type="expression" dxfId="29700" priority="357">
      <formula>IF(B557="",TRUE)</formula>
    </cfRule>
  </conditionalFormatting>
  <conditionalFormatting sqref="B735">
    <cfRule type="expression" dxfId="29699" priority="358">
      <formula>IF(AND(COUNTIF(MetalSmelter,B557&amp;C557)=0,LEN(C557)&gt;0),TRUE,FALSE)</formula>
    </cfRule>
  </conditionalFormatting>
  <conditionalFormatting sqref="B736">
    <cfRule type="expression" dxfId="29698" priority="359">
      <formula>IF(B557="",TRUE)</formula>
    </cfRule>
  </conditionalFormatting>
  <conditionalFormatting sqref="B736">
    <cfRule type="expression" dxfId="29697" priority="360">
      <formula>IF(AND(COUNTIF(MetalSmelter,B557&amp;C557)=0,LEN(C557)&gt;0),TRUE,FALSE)</formula>
    </cfRule>
  </conditionalFormatting>
  <conditionalFormatting sqref="B737">
    <cfRule type="expression" dxfId="29696" priority="361">
      <formula>IF(B557="",TRUE)</formula>
    </cfRule>
  </conditionalFormatting>
  <conditionalFormatting sqref="B737">
    <cfRule type="expression" dxfId="29695" priority="362">
      <formula>IF(AND(COUNTIF(MetalSmelter,B557&amp;C557)=0,LEN(C557)&gt;0),TRUE,FALSE)</formula>
    </cfRule>
  </conditionalFormatting>
  <conditionalFormatting sqref="B738">
    <cfRule type="expression" dxfId="29694" priority="363">
      <formula>IF(B557="",TRUE)</formula>
    </cfRule>
  </conditionalFormatting>
  <conditionalFormatting sqref="B738">
    <cfRule type="expression" dxfId="29693" priority="364">
      <formula>IF(AND(COUNTIF(MetalSmelter,B557&amp;C557)=0,LEN(C557)&gt;0),TRUE,FALSE)</formula>
    </cfRule>
  </conditionalFormatting>
  <conditionalFormatting sqref="B739">
    <cfRule type="expression" dxfId="29692" priority="365">
      <formula>IF(B557="",TRUE)</formula>
    </cfRule>
  </conditionalFormatting>
  <conditionalFormatting sqref="B739">
    <cfRule type="expression" dxfId="29691" priority="366">
      <formula>IF(AND(COUNTIF(MetalSmelter,B557&amp;C557)=0,LEN(C557)&gt;0),TRUE,FALSE)</formula>
    </cfRule>
  </conditionalFormatting>
  <conditionalFormatting sqref="B740">
    <cfRule type="expression" dxfId="29690" priority="367">
      <formula>IF(B557="",TRUE)</formula>
    </cfRule>
  </conditionalFormatting>
  <conditionalFormatting sqref="B740">
    <cfRule type="expression" dxfId="29689" priority="368">
      <formula>IF(AND(COUNTIF(MetalSmelter,B557&amp;C557)=0,LEN(C557)&gt;0),TRUE,FALSE)</formula>
    </cfRule>
  </conditionalFormatting>
  <conditionalFormatting sqref="B741">
    <cfRule type="expression" dxfId="29688" priority="369">
      <formula>IF(B557="",TRUE)</formula>
    </cfRule>
  </conditionalFormatting>
  <conditionalFormatting sqref="B741">
    <cfRule type="expression" dxfId="29687" priority="370">
      <formula>IF(AND(COUNTIF(MetalSmelter,B557&amp;C557)=0,LEN(C557)&gt;0),TRUE,FALSE)</formula>
    </cfRule>
  </conditionalFormatting>
  <conditionalFormatting sqref="B742">
    <cfRule type="expression" dxfId="29686" priority="371">
      <formula>IF(B557="",TRUE)</formula>
    </cfRule>
  </conditionalFormatting>
  <conditionalFormatting sqref="B742">
    <cfRule type="expression" dxfId="29685" priority="372">
      <formula>IF(AND(COUNTIF(MetalSmelter,B557&amp;C557)=0,LEN(C557)&gt;0),TRUE,FALSE)</formula>
    </cfRule>
  </conditionalFormatting>
  <conditionalFormatting sqref="B743">
    <cfRule type="expression" dxfId="29684" priority="373">
      <formula>IF(B557="",TRUE)</formula>
    </cfRule>
  </conditionalFormatting>
  <conditionalFormatting sqref="B743">
    <cfRule type="expression" dxfId="29683" priority="374">
      <formula>IF(AND(COUNTIF(MetalSmelter,B557&amp;C557)=0,LEN(C557)&gt;0),TRUE,FALSE)</formula>
    </cfRule>
  </conditionalFormatting>
  <conditionalFormatting sqref="B744">
    <cfRule type="expression" dxfId="29682" priority="375">
      <formula>IF(B557="",TRUE)</formula>
    </cfRule>
  </conditionalFormatting>
  <conditionalFormatting sqref="B744">
    <cfRule type="expression" dxfId="29681" priority="376">
      <formula>IF(AND(COUNTIF(MetalSmelter,B557&amp;C557)=0,LEN(C557)&gt;0),TRUE,FALSE)</formula>
    </cfRule>
  </conditionalFormatting>
  <conditionalFormatting sqref="B745">
    <cfRule type="expression" dxfId="29680" priority="377">
      <formula>IF(B557="",TRUE)</formula>
    </cfRule>
  </conditionalFormatting>
  <conditionalFormatting sqref="B745">
    <cfRule type="expression" dxfId="29679" priority="378">
      <formula>IF(AND(COUNTIF(MetalSmelter,B557&amp;C557)=0,LEN(C557)&gt;0),TRUE,FALSE)</formula>
    </cfRule>
  </conditionalFormatting>
  <conditionalFormatting sqref="B746">
    <cfRule type="expression" dxfId="29678" priority="379">
      <formula>IF(B557="",TRUE)</formula>
    </cfRule>
  </conditionalFormatting>
  <conditionalFormatting sqref="B746">
    <cfRule type="expression" dxfId="29677" priority="380">
      <formula>IF(AND(COUNTIF(MetalSmelter,B557&amp;C557)=0,LEN(C557)&gt;0),TRUE,FALSE)</formula>
    </cfRule>
  </conditionalFormatting>
  <conditionalFormatting sqref="B747">
    <cfRule type="expression" dxfId="29676" priority="381">
      <formula>IF(B557="",TRUE)</formula>
    </cfRule>
  </conditionalFormatting>
  <conditionalFormatting sqref="B747">
    <cfRule type="expression" dxfId="29675" priority="382">
      <formula>IF(AND(COUNTIF(MetalSmelter,B557&amp;C557)=0,LEN(C557)&gt;0),TRUE,FALSE)</formula>
    </cfRule>
  </conditionalFormatting>
  <conditionalFormatting sqref="B748">
    <cfRule type="expression" dxfId="29674" priority="383">
      <formula>IF(B557="",TRUE)</formula>
    </cfRule>
  </conditionalFormatting>
  <conditionalFormatting sqref="B748">
    <cfRule type="expression" dxfId="29673" priority="384">
      <formula>IF(AND(COUNTIF(MetalSmelter,B557&amp;C557)=0,LEN(C557)&gt;0),TRUE,FALSE)</formula>
    </cfRule>
  </conditionalFormatting>
  <conditionalFormatting sqref="B749">
    <cfRule type="expression" dxfId="29672" priority="385">
      <formula>IF(B557="",TRUE)</formula>
    </cfRule>
  </conditionalFormatting>
  <conditionalFormatting sqref="B749">
    <cfRule type="expression" dxfId="29671" priority="386">
      <formula>IF(AND(COUNTIF(MetalSmelter,B557&amp;C557)=0,LEN(C557)&gt;0),TRUE,FALSE)</formula>
    </cfRule>
  </conditionalFormatting>
  <conditionalFormatting sqref="B750">
    <cfRule type="expression" dxfId="29670" priority="387">
      <formula>IF(B557="",TRUE)</formula>
    </cfRule>
  </conditionalFormatting>
  <conditionalFormatting sqref="B750">
    <cfRule type="expression" dxfId="29669" priority="388">
      <formula>IF(AND(COUNTIF(MetalSmelter,B557&amp;C557)=0,LEN(C557)&gt;0),TRUE,FALSE)</formula>
    </cfRule>
  </conditionalFormatting>
  <conditionalFormatting sqref="B751">
    <cfRule type="expression" dxfId="29668" priority="389">
      <formula>IF(B557="",TRUE)</formula>
    </cfRule>
  </conditionalFormatting>
  <conditionalFormatting sqref="B751">
    <cfRule type="expression" dxfId="29667" priority="390">
      <formula>IF(AND(COUNTIF(MetalSmelter,B557&amp;C557)=0,LEN(C557)&gt;0),TRUE,FALSE)</formula>
    </cfRule>
  </conditionalFormatting>
  <conditionalFormatting sqref="B752">
    <cfRule type="expression" dxfId="29666" priority="391">
      <formula>IF(B557="",TRUE)</formula>
    </cfRule>
  </conditionalFormatting>
  <conditionalFormatting sqref="B752">
    <cfRule type="expression" dxfId="29665" priority="392">
      <formula>IF(AND(COUNTIF(MetalSmelter,B557&amp;C557)=0,LEN(C557)&gt;0),TRUE,FALSE)</formula>
    </cfRule>
  </conditionalFormatting>
  <conditionalFormatting sqref="B753">
    <cfRule type="expression" dxfId="29664" priority="393">
      <formula>IF(B557="",TRUE)</formula>
    </cfRule>
  </conditionalFormatting>
  <conditionalFormatting sqref="B753">
    <cfRule type="expression" dxfId="29663" priority="394">
      <formula>IF(AND(COUNTIF(MetalSmelter,B557&amp;C557)=0,LEN(C557)&gt;0),TRUE,FALSE)</formula>
    </cfRule>
  </conditionalFormatting>
  <conditionalFormatting sqref="B754">
    <cfRule type="expression" dxfId="29662" priority="395">
      <formula>IF(B557="",TRUE)</formula>
    </cfRule>
  </conditionalFormatting>
  <conditionalFormatting sqref="B754">
    <cfRule type="expression" dxfId="29661" priority="396">
      <formula>IF(AND(COUNTIF(MetalSmelter,B557&amp;C557)=0,LEN(C557)&gt;0),TRUE,FALSE)</formula>
    </cfRule>
  </conditionalFormatting>
  <conditionalFormatting sqref="B755">
    <cfRule type="expression" dxfId="29660" priority="397">
      <formula>IF(B557="",TRUE)</formula>
    </cfRule>
  </conditionalFormatting>
  <conditionalFormatting sqref="B755">
    <cfRule type="expression" dxfId="29659" priority="398">
      <formula>IF(AND(COUNTIF(MetalSmelter,B557&amp;C557)=0,LEN(C557)&gt;0),TRUE,FALSE)</formula>
    </cfRule>
  </conditionalFormatting>
  <conditionalFormatting sqref="B756">
    <cfRule type="expression" dxfId="29658" priority="399">
      <formula>IF(B557="",TRUE)</formula>
    </cfRule>
  </conditionalFormatting>
  <conditionalFormatting sqref="B756">
    <cfRule type="expression" dxfId="29657" priority="400">
      <formula>IF(AND(COUNTIF(MetalSmelter,B557&amp;C557)=0,LEN(C557)&gt;0),TRUE,FALSE)</formula>
    </cfRule>
  </conditionalFormatting>
  <conditionalFormatting sqref="B757">
    <cfRule type="expression" dxfId="29656" priority="401">
      <formula>IF(B557="",TRUE)</formula>
    </cfRule>
  </conditionalFormatting>
  <conditionalFormatting sqref="B757">
    <cfRule type="expression" dxfId="29655" priority="402">
      <formula>IF(AND(COUNTIF(MetalSmelter,B557&amp;C557)=0,LEN(C557)&gt;0),TRUE,FALSE)</formula>
    </cfRule>
  </conditionalFormatting>
  <conditionalFormatting sqref="B758">
    <cfRule type="expression" dxfId="29654" priority="403">
      <formula>IF(B557="",TRUE)</formula>
    </cfRule>
  </conditionalFormatting>
  <conditionalFormatting sqref="B758">
    <cfRule type="expression" dxfId="29653" priority="404">
      <formula>IF(AND(COUNTIF(MetalSmelter,B557&amp;C557)=0,LEN(C557)&gt;0),TRUE,FALSE)</formula>
    </cfRule>
  </conditionalFormatting>
  <conditionalFormatting sqref="B759">
    <cfRule type="expression" dxfId="29652" priority="405">
      <formula>IF(B557="",TRUE)</formula>
    </cfRule>
  </conditionalFormatting>
  <conditionalFormatting sqref="B759">
    <cfRule type="expression" dxfId="29651" priority="406">
      <formula>IF(AND(COUNTIF(MetalSmelter,B557&amp;C557)=0,LEN(C557)&gt;0),TRUE,FALSE)</formula>
    </cfRule>
  </conditionalFormatting>
  <conditionalFormatting sqref="B760">
    <cfRule type="expression" dxfId="29650" priority="407">
      <formula>IF(B557="",TRUE)</formula>
    </cfRule>
  </conditionalFormatting>
  <conditionalFormatting sqref="B760">
    <cfRule type="expression" dxfId="29649" priority="408">
      <formula>IF(AND(COUNTIF(MetalSmelter,B557&amp;C557)=0,LEN(C557)&gt;0),TRUE,FALSE)</formula>
    </cfRule>
  </conditionalFormatting>
  <conditionalFormatting sqref="B761">
    <cfRule type="expression" dxfId="29648" priority="409">
      <formula>IF(B557="",TRUE)</formula>
    </cfRule>
  </conditionalFormatting>
  <conditionalFormatting sqref="B761">
    <cfRule type="expression" dxfId="29647" priority="410">
      <formula>IF(AND(COUNTIF(MetalSmelter,B557&amp;C557)=0,LEN(C557)&gt;0),TRUE,FALSE)</formula>
    </cfRule>
  </conditionalFormatting>
  <conditionalFormatting sqref="B762">
    <cfRule type="expression" dxfId="29646" priority="411">
      <formula>IF(B557="",TRUE)</formula>
    </cfRule>
  </conditionalFormatting>
  <conditionalFormatting sqref="B762">
    <cfRule type="expression" dxfId="29645" priority="412">
      <formula>IF(AND(COUNTIF(MetalSmelter,B557&amp;C557)=0,LEN(C557)&gt;0),TRUE,FALSE)</formula>
    </cfRule>
  </conditionalFormatting>
  <conditionalFormatting sqref="B763">
    <cfRule type="expression" dxfId="29644" priority="413">
      <formula>IF(B557="",TRUE)</formula>
    </cfRule>
  </conditionalFormatting>
  <conditionalFormatting sqref="B763">
    <cfRule type="expression" dxfId="29643" priority="414">
      <formula>IF(AND(COUNTIF(MetalSmelter,B557&amp;C557)=0,LEN(C557)&gt;0),TRUE,FALSE)</formula>
    </cfRule>
  </conditionalFormatting>
  <conditionalFormatting sqref="B764">
    <cfRule type="expression" dxfId="29642" priority="415">
      <formula>IF(B557="",TRUE)</formula>
    </cfRule>
  </conditionalFormatting>
  <conditionalFormatting sqref="B764">
    <cfRule type="expression" dxfId="29641" priority="416">
      <formula>IF(AND(COUNTIF(MetalSmelter,B557&amp;C557)=0,LEN(C557)&gt;0),TRUE,FALSE)</formula>
    </cfRule>
  </conditionalFormatting>
  <conditionalFormatting sqref="B765">
    <cfRule type="expression" dxfId="29640" priority="417">
      <formula>IF(B557="",TRUE)</formula>
    </cfRule>
  </conditionalFormatting>
  <conditionalFormatting sqref="B765">
    <cfRule type="expression" dxfId="29639" priority="418">
      <formula>IF(AND(COUNTIF(MetalSmelter,B557&amp;C557)=0,LEN(C557)&gt;0),TRUE,FALSE)</formula>
    </cfRule>
  </conditionalFormatting>
  <conditionalFormatting sqref="B766">
    <cfRule type="expression" dxfId="29638" priority="419">
      <formula>IF(B557="",TRUE)</formula>
    </cfRule>
  </conditionalFormatting>
  <conditionalFormatting sqref="B766">
    <cfRule type="expression" dxfId="29637" priority="420">
      <formula>IF(AND(COUNTIF(MetalSmelter,B557&amp;C557)=0,LEN(C557)&gt;0),TRUE,FALSE)</formula>
    </cfRule>
  </conditionalFormatting>
  <conditionalFormatting sqref="B767">
    <cfRule type="expression" dxfId="29636" priority="421">
      <formula>IF(B557="",TRUE)</formula>
    </cfRule>
  </conditionalFormatting>
  <conditionalFormatting sqref="B767">
    <cfRule type="expression" dxfId="29635" priority="422">
      <formula>IF(AND(COUNTIF(MetalSmelter,B557&amp;C557)=0,LEN(C557)&gt;0),TRUE,FALSE)</formula>
    </cfRule>
  </conditionalFormatting>
  <conditionalFormatting sqref="B768">
    <cfRule type="expression" dxfId="29634" priority="423">
      <formula>IF(B557="",TRUE)</formula>
    </cfRule>
  </conditionalFormatting>
  <conditionalFormatting sqref="B768">
    <cfRule type="expression" dxfId="29633" priority="424">
      <formula>IF(AND(COUNTIF(MetalSmelter,B557&amp;C557)=0,LEN(C557)&gt;0),TRUE,FALSE)</formula>
    </cfRule>
  </conditionalFormatting>
  <conditionalFormatting sqref="B769">
    <cfRule type="expression" dxfId="29632" priority="425">
      <formula>IF(B557="",TRUE)</formula>
    </cfRule>
  </conditionalFormatting>
  <conditionalFormatting sqref="B769">
    <cfRule type="expression" dxfId="29631" priority="426">
      <formula>IF(AND(COUNTIF(MetalSmelter,B557&amp;C557)=0,LEN(C557)&gt;0),TRUE,FALSE)</formula>
    </cfRule>
  </conditionalFormatting>
  <conditionalFormatting sqref="B770">
    <cfRule type="expression" dxfId="29630" priority="427">
      <formula>IF(B557="",TRUE)</formula>
    </cfRule>
  </conditionalFormatting>
  <conditionalFormatting sqref="B770">
    <cfRule type="expression" dxfId="29629" priority="428">
      <formula>IF(AND(COUNTIF(MetalSmelter,B557&amp;C557)=0,LEN(C557)&gt;0),TRUE,FALSE)</formula>
    </cfRule>
  </conditionalFormatting>
  <conditionalFormatting sqref="B771">
    <cfRule type="expression" dxfId="29628" priority="429">
      <formula>IF(B557="",TRUE)</formula>
    </cfRule>
  </conditionalFormatting>
  <conditionalFormatting sqref="B771">
    <cfRule type="expression" dxfId="29627" priority="430">
      <formula>IF(AND(COUNTIF(MetalSmelter,B557&amp;C557)=0,LEN(C557)&gt;0),TRUE,FALSE)</formula>
    </cfRule>
  </conditionalFormatting>
  <conditionalFormatting sqref="B772">
    <cfRule type="expression" dxfId="29626" priority="431">
      <formula>IF(B557="",TRUE)</formula>
    </cfRule>
  </conditionalFormatting>
  <conditionalFormatting sqref="B772">
    <cfRule type="expression" dxfId="29625" priority="432">
      <formula>IF(AND(COUNTIF(MetalSmelter,B557&amp;C557)=0,LEN(C557)&gt;0),TRUE,FALSE)</formula>
    </cfRule>
  </conditionalFormatting>
  <conditionalFormatting sqref="B773">
    <cfRule type="expression" dxfId="29624" priority="433">
      <formula>IF(B557="",TRUE)</formula>
    </cfRule>
  </conditionalFormatting>
  <conditionalFormatting sqref="B773">
    <cfRule type="expression" dxfId="29623" priority="434">
      <formula>IF(AND(COUNTIF(MetalSmelter,B557&amp;C557)=0,LEN(C557)&gt;0),TRUE,FALSE)</formula>
    </cfRule>
  </conditionalFormatting>
  <conditionalFormatting sqref="B774">
    <cfRule type="expression" dxfId="29622" priority="435">
      <formula>IF(B557="",TRUE)</formula>
    </cfRule>
  </conditionalFormatting>
  <conditionalFormatting sqref="B774">
    <cfRule type="expression" dxfId="29621" priority="436">
      <formula>IF(AND(COUNTIF(MetalSmelter,B557&amp;C557)=0,LEN(C557)&gt;0),TRUE,FALSE)</formula>
    </cfRule>
  </conditionalFormatting>
  <conditionalFormatting sqref="B775">
    <cfRule type="expression" dxfId="29620" priority="437">
      <formula>IF(B557="",TRUE)</formula>
    </cfRule>
  </conditionalFormatting>
  <conditionalFormatting sqref="B775">
    <cfRule type="expression" dxfId="29619" priority="438">
      <formula>IF(AND(COUNTIF(MetalSmelter,B557&amp;C557)=0,LEN(C557)&gt;0),TRUE,FALSE)</formula>
    </cfRule>
  </conditionalFormatting>
  <conditionalFormatting sqref="B776">
    <cfRule type="expression" dxfId="29618" priority="439">
      <formula>IF(B557="",TRUE)</formula>
    </cfRule>
  </conditionalFormatting>
  <conditionalFormatting sqref="B776">
    <cfRule type="expression" dxfId="29617" priority="440">
      <formula>IF(AND(COUNTIF(MetalSmelter,B557&amp;C557)=0,LEN(C557)&gt;0),TRUE,FALSE)</formula>
    </cfRule>
  </conditionalFormatting>
  <conditionalFormatting sqref="B777">
    <cfRule type="expression" dxfId="29616" priority="441">
      <formula>IF(B557="",TRUE)</formula>
    </cfRule>
  </conditionalFormatting>
  <conditionalFormatting sqref="B777">
    <cfRule type="expression" dxfId="29615" priority="442">
      <formula>IF(AND(COUNTIF(MetalSmelter,B557&amp;C557)=0,LEN(C557)&gt;0),TRUE,FALSE)</formula>
    </cfRule>
  </conditionalFormatting>
  <conditionalFormatting sqref="B778">
    <cfRule type="expression" dxfId="29614" priority="443">
      <formula>IF(B557="",TRUE)</formula>
    </cfRule>
  </conditionalFormatting>
  <conditionalFormatting sqref="B778">
    <cfRule type="expression" dxfId="29613" priority="444">
      <formula>IF(AND(COUNTIF(MetalSmelter,B557&amp;C557)=0,LEN(C557)&gt;0),TRUE,FALSE)</formula>
    </cfRule>
  </conditionalFormatting>
  <conditionalFormatting sqref="B779">
    <cfRule type="expression" dxfId="29612" priority="445">
      <formula>IF(B557="",TRUE)</formula>
    </cfRule>
  </conditionalFormatting>
  <conditionalFormatting sqref="B779">
    <cfRule type="expression" dxfId="29611" priority="446">
      <formula>IF(AND(COUNTIF(MetalSmelter,B557&amp;C557)=0,LEN(C557)&gt;0),TRUE,FALSE)</formula>
    </cfRule>
  </conditionalFormatting>
  <conditionalFormatting sqref="B780">
    <cfRule type="expression" dxfId="29610" priority="447">
      <formula>IF(B557="",TRUE)</formula>
    </cfRule>
  </conditionalFormatting>
  <conditionalFormatting sqref="B780">
    <cfRule type="expression" dxfId="29609" priority="448">
      <formula>IF(AND(COUNTIF(MetalSmelter,B557&amp;C557)=0,LEN(C557)&gt;0),TRUE,FALSE)</formula>
    </cfRule>
  </conditionalFormatting>
  <conditionalFormatting sqref="B781">
    <cfRule type="expression" dxfId="29608" priority="449">
      <formula>IF(B557="",TRUE)</formula>
    </cfRule>
  </conditionalFormatting>
  <conditionalFormatting sqref="B781">
    <cfRule type="expression" dxfId="29607" priority="450">
      <formula>IF(AND(COUNTIF(MetalSmelter,B557&amp;C557)=0,LEN(C557)&gt;0),TRUE,FALSE)</formula>
    </cfRule>
  </conditionalFormatting>
  <conditionalFormatting sqref="B782">
    <cfRule type="expression" dxfId="29606" priority="451">
      <formula>IF(B557="",TRUE)</formula>
    </cfRule>
  </conditionalFormatting>
  <conditionalFormatting sqref="B782">
    <cfRule type="expression" dxfId="29605" priority="452">
      <formula>IF(AND(COUNTIF(MetalSmelter,B557&amp;C557)=0,LEN(C557)&gt;0),TRUE,FALSE)</formula>
    </cfRule>
  </conditionalFormatting>
  <conditionalFormatting sqref="B783">
    <cfRule type="expression" dxfId="29604" priority="453">
      <formula>IF(B557="",TRUE)</formula>
    </cfRule>
  </conditionalFormatting>
  <conditionalFormatting sqref="B783">
    <cfRule type="expression" dxfId="29603" priority="454">
      <formula>IF(AND(COUNTIF(MetalSmelter,B557&amp;C557)=0,LEN(C557)&gt;0),TRUE,FALSE)</formula>
    </cfRule>
  </conditionalFormatting>
  <conditionalFormatting sqref="B784">
    <cfRule type="expression" dxfId="29602" priority="455">
      <formula>IF(B557="",TRUE)</formula>
    </cfRule>
  </conditionalFormatting>
  <conditionalFormatting sqref="B784">
    <cfRule type="expression" dxfId="29601" priority="456">
      <formula>IF(AND(COUNTIF(MetalSmelter,B557&amp;C557)=0,LEN(C557)&gt;0),TRUE,FALSE)</formula>
    </cfRule>
  </conditionalFormatting>
  <conditionalFormatting sqref="B785">
    <cfRule type="expression" dxfId="29600" priority="457">
      <formula>IF(B557="",TRUE)</formula>
    </cfRule>
  </conditionalFormatting>
  <conditionalFormatting sqref="B785">
    <cfRule type="expression" dxfId="29599" priority="458">
      <formula>IF(AND(COUNTIF(MetalSmelter,B557&amp;C557)=0,LEN(C557)&gt;0),TRUE,FALSE)</formula>
    </cfRule>
  </conditionalFormatting>
  <conditionalFormatting sqref="B786">
    <cfRule type="expression" dxfId="29598" priority="459">
      <formula>IF(B557="",TRUE)</formula>
    </cfRule>
  </conditionalFormatting>
  <conditionalFormatting sqref="B786">
    <cfRule type="expression" dxfId="29597" priority="460">
      <formula>IF(AND(COUNTIF(MetalSmelter,B557&amp;C557)=0,LEN(C557)&gt;0),TRUE,FALSE)</formula>
    </cfRule>
  </conditionalFormatting>
  <conditionalFormatting sqref="B787">
    <cfRule type="expression" dxfId="29596" priority="461">
      <formula>IF(B557="",TRUE)</formula>
    </cfRule>
  </conditionalFormatting>
  <conditionalFormatting sqref="B787">
    <cfRule type="expression" dxfId="29595" priority="462">
      <formula>IF(AND(COUNTIF(MetalSmelter,B557&amp;C557)=0,LEN(C557)&gt;0),TRUE,FALSE)</formula>
    </cfRule>
  </conditionalFormatting>
  <conditionalFormatting sqref="B788">
    <cfRule type="expression" dxfId="29594" priority="463">
      <formula>IF(B557="",TRUE)</formula>
    </cfRule>
  </conditionalFormatting>
  <conditionalFormatting sqref="B788">
    <cfRule type="expression" dxfId="29593" priority="464">
      <formula>IF(AND(COUNTIF(MetalSmelter,B557&amp;C557)=0,LEN(C557)&gt;0),TRUE,FALSE)</formula>
    </cfRule>
  </conditionalFormatting>
  <conditionalFormatting sqref="B789">
    <cfRule type="expression" dxfId="29592" priority="465">
      <formula>IF(B557="",TRUE)</formula>
    </cfRule>
  </conditionalFormatting>
  <conditionalFormatting sqref="B789">
    <cfRule type="expression" dxfId="29591" priority="466">
      <formula>IF(AND(COUNTIF(MetalSmelter,B557&amp;C557)=0,LEN(C557)&gt;0),TRUE,FALSE)</formula>
    </cfRule>
  </conditionalFormatting>
  <conditionalFormatting sqref="B790">
    <cfRule type="expression" dxfId="29590" priority="467">
      <formula>IF(B557="",TRUE)</formula>
    </cfRule>
  </conditionalFormatting>
  <conditionalFormatting sqref="B790">
    <cfRule type="expression" dxfId="29589" priority="468">
      <formula>IF(AND(COUNTIF(MetalSmelter,B557&amp;C557)=0,LEN(C557)&gt;0),TRUE,FALSE)</formula>
    </cfRule>
  </conditionalFormatting>
  <conditionalFormatting sqref="B791">
    <cfRule type="expression" dxfId="29588" priority="469">
      <formula>IF(B557="",TRUE)</formula>
    </cfRule>
  </conditionalFormatting>
  <conditionalFormatting sqref="B791">
    <cfRule type="expression" dxfId="29587" priority="470">
      <formula>IF(AND(COUNTIF(MetalSmelter,B557&amp;C557)=0,LEN(C557)&gt;0),TRUE,FALSE)</formula>
    </cfRule>
  </conditionalFormatting>
  <conditionalFormatting sqref="B792">
    <cfRule type="expression" dxfId="29586" priority="471">
      <formula>IF(B557="",TRUE)</formula>
    </cfRule>
  </conditionalFormatting>
  <conditionalFormatting sqref="B792">
    <cfRule type="expression" dxfId="29585" priority="472">
      <formula>IF(AND(COUNTIF(MetalSmelter,B557&amp;C557)=0,LEN(C557)&gt;0),TRUE,FALSE)</formula>
    </cfRule>
  </conditionalFormatting>
  <conditionalFormatting sqref="B793">
    <cfRule type="expression" dxfId="29584" priority="473">
      <formula>IF(B557="",TRUE)</formula>
    </cfRule>
  </conditionalFormatting>
  <conditionalFormatting sqref="B793">
    <cfRule type="expression" dxfId="29583" priority="474">
      <formula>IF(AND(COUNTIF(MetalSmelter,B557&amp;C557)=0,LEN(C557)&gt;0),TRUE,FALSE)</formula>
    </cfRule>
  </conditionalFormatting>
  <conditionalFormatting sqref="B794">
    <cfRule type="expression" dxfId="29582" priority="475">
      <formula>IF(B557="",TRUE)</formula>
    </cfRule>
  </conditionalFormatting>
  <conditionalFormatting sqref="B794">
    <cfRule type="expression" dxfId="29581" priority="476">
      <formula>IF(AND(COUNTIF(MetalSmelter,B557&amp;C557)=0,LEN(C557)&gt;0),TRUE,FALSE)</formula>
    </cfRule>
  </conditionalFormatting>
  <conditionalFormatting sqref="B795">
    <cfRule type="expression" dxfId="29580" priority="477">
      <formula>IF(B557="",TRUE)</formula>
    </cfRule>
  </conditionalFormatting>
  <conditionalFormatting sqref="B795">
    <cfRule type="expression" dxfId="29579" priority="478">
      <formula>IF(AND(COUNTIF(MetalSmelter,B557&amp;C557)=0,LEN(C557)&gt;0),TRUE,FALSE)</formula>
    </cfRule>
  </conditionalFormatting>
  <conditionalFormatting sqref="B796">
    <cfRule type="expression" dxfId="29578" priority="479">
      <formula>IF(B557="",TRUE)</formula>
    </cfRule>
  </conditionalFormatting>
  <conditionalFormatting sqref="B796">
    <cfRule type="expression" dxfId="29577" priority="480">
      <formula>IF(AND(COUNTIF(MetalSmelter,B557&amp;C557)=0,LEN(C557)&gt;0),TRUE,FALSE)</formula>
    </cfRule>
  </conditionalFormatting>
  <conditionalFormatting sqref="B797">
    <cfRule type="expression" dxfId="29576" priority="481">
      <formula>IF(B557="",TRUE)</formula>
    </cfRule>
  </conditionalFormatting>
  <conditionalFormatting sqref="B797">
    <cfRule type="expression" dxfId="29575" priority="482">
      <formula>IF(AND(COUNTIF(MetalSmelter,B557&amp;C557)=0,LEN(C557)&gt;0),TRUE,FALSE)</formula>
    </cfRule>
  </conditionalFormatting>
  <conditionalFormatting sqref="B798">
    <cfRule type="expression" dxfId="29574" priority="483">
      <formula>IF(B557="",TRUE)</formula>
    </cfRule>
  </conditionalFormatting>
  <conditionalFormatting sqref="B798">
    <cfRule type="expression" dxfId="29573" priority="484">
      <formula>IF(AND(COUNTIF(MetalSmelter,B557&amp;C557)=0,LEN(C557)&gt;0),TRUE,FALSE)</formula>
    </cfRule>
  </conditionalFormatting>
  <conditionalFormatting sqref="B799">
    <cfRule type="expression" dxfId="29572" priority="485">
      <formula>IF(B557="",TRUE)</formula>
    </cfRule>
  </conditionalFormatting>
  <conditionalFormatting sqref="B799">
    <cfRule type="expression" dxfId="29571" priority="486">
      <formula>IF(AND(COUNTIF(MetalSmelter,B557&amp;C557)=0,LEN(C557)&gt;0),TRUE,FALSE)</formula>
    </cfRule>
  </conditionalFormatting>
  <conditionalFormatting sqref="B800">
    <cfRule type="expression" dxfId="29570" priority="487">
      <formula>IF(B557="",TRUE)</formula>
    </cfRule>
  </conditionalFormatting>
  <conditionalFormatting sqref="B800">
    <cfRule type="expression" dxfId="29569" priority="488">
      <formula>IF(AND(COUNTIF(MetalSmelter,B557&amp;C557)=0,LEN(C557)&gt;0),TRUE,FALSE)</formula>
    </cfRule>
  </conditionalFormatting>
  <conditionalFormatting sqref="B801">
    <cfRule type="expression" dxfId="29568" priority="489">
      <formula>IF(B557="",TRUE)</formula>
    </cfRule>
  </conditionalFormatting>
  <conditionalFormatting sqref="B801">
    <cfRule type="expression" dxfId="29567" priority="490">
      <formula>IF(AND(COUNTIF(MetalSmelter,B557&amp;C557)=0,LEN(C557)&gt;0),TRUE,FALSE)</formula>
    </cfRule>
  </conditionalFormatting>
  <conditionalFormatting sqref="B802">
    <cfRule type="expression" dxfId="29566" priority="491">
      <formula>IF(B557="",TRUE)</formula>
    </cfRule>
  </conditionalFormatting>
  <conditionalFormatting sqref="B802">
    <cfRule type="expression" dxfId="29565" priority="492">
      <formula>IF(AND(COUNTIF(MetalSmelter,B557&amp;C557)=0,LEN(C557)&gt;0),TRUE,FALSE)</formula>
    </cfRule>
  </conditionalFormatting>
  <conditionalFormatting sqref="B803">
    <cfRule type="expression" dxfId="29564" priority="493">
      <formula>IF(B557="",TRUE)</formula>
    </cfRule>
  </conditionalFormatting>
  <conditionalFormatting sqref="B803">
    <cfRule type="expression" dxfId="29563" priority="494">
      <formula>IF(AND(COUNTIF(MetalSmelter,B557&amp;C557)=0,LEN(C557)&gt;0),TRUE,FALSE)</formula>
    </cfRule>
  </conditionalFormatting>
  <conditionalFormatting sqref="B804">
    <cfRule type="expression" dxfId="29562" priority="495">
      <formula>IF(B557="",TRUE)</formula>
    </cfRule>
  </conditionalFormatting>
  <conditionalFormatting sqref="B804">
    <cfRule type="expression" dxfId="29561" priority="496">
      <formula>IF(AND(COUNTIF(MetalSmelter,B557&amp;C557)=0,LEN(C557)&gt;0),TRUE,FALSE)</formula>
    </cfRule>
  </conditionalFormatting>
  <conditionalFormatting sqref="B805">
    <cfRule type="expression" dxfId="29560" priority="497">
      <formula>IF(B557="",TRUE)</formula>
    </cfRule>
  </conditionalFormatting>
  <conditionalFormatting sqref="B805">
    <cfRule type="expression" dxfId="29559" priority="498">
      <formula>IF(AND(COUNTIF(MetalSmelter,B557&amp;C557)=0,LEN(C557)&gt;0),TRUE,FALSE)</formula>
    </cfRule>
  </conditionalFormatting>
  <conditionalFormatting sqref="B806">
    <cfRule type="expression" dxfId="29558" priority="499">
      <formula>IF(B557="",TRUE)</formula>
    </cfRule>
  </conditionalFormatting>
  <conditionalFormatting sqref="B806">
    <cfRule type="expression" dxfId="29557" priority="500">
      <formula>IF(AND(COUNTIF(MetalSmelter,B557&amp;C557)=0,LEN(C557)&gt;0),TRUE,FALSE)</formula>
    </cfRule>
  </conditionalFormatting>
  <conditionalFormatting sqref="B807">
    <cfRule type="expression" dxfId="29556" priority="501">
      <formula>IF(B557="",TRUE)</formula>
    </cfRule>
  </conditionalFormatting>
  <conditionalFormatting sqref="B807">
    <cfRule type="expression" dxfId="29555" priority="502">
      <formula>IF(AND(COUNTIF(MetalSmelter,B557&amp;C557)=0,LEN(C557)&gt;0),TRUE,FALSE)</formula>
    </cfRule>
  </conditionalFormatting>
  <conditionalFormatting sqref="B808">
    <cfRule type="expression" dxfId="29554" priority="503">
      <formula>IF(B557="",TRUE)</formula>
    </cfRule>
  </conditionalFormatting>
  <conditionalFormatting sqref="B808">
    <cfRule type="expression" dxfId="29553" priority="504">
      <formula>IF(AND(COUNTIF(MetalSmelter,B557&amp;C557)=0,LEN(C557)&gt;0),TRUE,FALSE)</formula>
    </cfRule>
  </conditionalFormatting>
  <conditionalFormatting sqref="B809">
    <cfRule type="expression" dxfId="29552" priority="505">
      <formula>IF(B557="",TRUE)</formula>
    </cfRule>
  </conditionalFormatting>
  <conditionalFormatting sqref="B809">
    <cfRule type="expression" dxfId="29551" priority="506">
      <formula>IF(AND(COUNTIF(MetalSmelter,B557&amp;C557)=0,LEN(C557)&gt;0),TRUE,FALSE)</formula>
    </cfRule>
  </conditionalFormatting>
  <conditionalFormatting sqref="B810">
    <cfRule type="expression" dxfId="29550" priority="507">
      <formula>IF(B557="",TRUE)</formula>
    </cfRule>
  </conditionalFormatting>
  <conditionalFormatting sqref="B810">
    <cfRule type="expression" dxfId="29549" priority="508">
      <formula>IF(AND(COUNTIF(MetalSmelter,B557&amp;C557)=0,LEN(C557)&gt;0),TRUE,FALSE)</formula>
    </cfRule>
  </conditionalFormatting>
  <conditionalFormatting sqref="B811">
    <cfRule type="expression" dxfId="29548" priority="509">
      <formula>IF(B557="",TRUE)</formula>
    </cfRule>
  </conditionalFormatting>
  <conditionalFormatting sqref="B811">
    <cfRule type="expression" dxfId="29547" priority="510">
      <formula>IF(AND(COUNTIF(MetalSmelter,B557&amp;C557)=0,LEN(C557)&gt;0),TRUE,FALSE)</formula>
    </cfRule>
  </conditionalFormatting>
  <conditionalFormatting sqref="B812">
    <cfRule type="expression" dxfId="29546" priority="511">
      <formula>IF(B557="",TRUE)</formula>
    </cfRule>
  </conditionalFormatting>
  <conditionalFormatting sqref="B812">
    <cfRule type="expression" dxfId="29545" priority="512">
      <formula>IF(AND(COUNTIF(MetalSmelter,B557&amp;C557)=0,LEN(C557)&gt;0),TRUE,FALSE)</formula>
    </cfRule>
  </conditionalFormatting>
  <conditionalFormatting sqref="B813">
    <cfRule type="expression" dxfId="29544" priority="513">
      <formula>IF(B557="",TRUE)</formula>
    </cfRule>
  </conditionalFormatting>
  <conditionalFormatting sqref="B813">
    <cfRule type="expression" dxfId="29543" priority="514">
      <formula>IF(AND(COUNTIF(MetalSmelter,B557&amp;C557)=0,LEN(C557)&gt;0),TRUE,FALSE)</formula>
    </cfRule>
  </conditionalFormatting>
  <conditionalFormatting sqref="B814">
    <cfRule type="expression" dxfId="29542" priority="515">
      <formula>IF(B557="",TRUE)</formula>
    </cfRule>
  </conditionalFormatting>
  <conditionalFormatting sqref="B814">
    <cfRule type="expression" dxfId="29541" priority="516">
      <formula>IF(AND(COUNTIF(MetalSmelter,B557&amp;C557)=0,LEN(C557)&gt;0),TRUE,FALSE)</formula>
    </cfRule>
  </conditionalFormatting>
  <conditionalFormatting sqref="B815">
    <cfRule type="expression" dxfId="29540" priority="517">
      <formula>IF(B557="",TRUE)</formula>
    </cfRule>
  </conditionalFormatting>
  <conditionalFormatting sqref="B815">
    <cfRule type="expression" dxfId="29539" priority="518">
      <formula>IF(AND(COUNTIF(MetalSmelter,B557&amp;C557)=0,LEN(C557)&gt;0),TRUE,FALSE)</formula>
    </cfRule>
  </conditionalFormatting>
  <conditionalFormatting sqref="B816">
    <cfRule type="expression" dxfId="29538" priority="519">
      <formula>IF(B557="",TRUE)</formula>
    </cfRule>
  </conditionalFormatting>
  <conditionalFormatting sqref="B816">
    <cfRule type="expression" dxfId="29537" priority="520">
      <formula>IF(AND(COUNTIF(MetalSmelter,B557&amp;C557)=0,LEN(C557)&gt;0),TRUE,FALSE)</formula>
    </cfRule>
  </conditionalFormatting>
  <conditionalFormatting sqref="B817">
    <cfRule type="expression" dxfId="29536" priority="521">
      <formula>IF(B557="",TRUE)</formula>
    </cfRule>
  </conditionalFormatting>
  <conditionalFormatting sqref="B817">
    <cfRule type="expression" dxfId="29535" priority="522">
      <formula>IF(AND(COUNTIF(MetalSmelter,B557&amp;C557)=0,LEN(C557)&gt;0),TRUE,FALSE)</formula>
    </cfRule>
  </conditionalFormatting>
  <conditionalFormatting sqref="B818">
    <cfRule type="expression" dxfId="29534" priority="523">
      <formula>IF(B557="",TRUE)</formula>
    </cfRule>
  </conditionalFormatting>
  <conditionalFormatting sqref="B818">
    <cfRule type="expression" dxfId="29533" priority="524">
      <formula>IF(AND(COUNTIF(MetalSmelter,B557&amp;C557)=0,LEN(C557)&gt;0),TRUE,FALSE)</formula>
    </cfRule>
  </conditionalFormatting>
  <conditionalFormatting sqref="B819">
    <cfRule type="expression" dxfId="29532" priority="525">
      <formula>IF(B557="",TRUE)</formula>
    </cfRule>
  </conditionalFormatting>
  <conditionalFormatting sqref="B819">
    <cfRule type="expression" dxfId="29531" priority="526">
      <formula>IF(AND(COUNTIF(MetalSmelter,B557&amp;C557)=0,LEN(C557)&gt;0),TRUE,FALSE)</formula>
    </cfRule>
  </conditionalFormatting>
  <conditionalFormatting sqref="B820">
    <cfRule type="expression" dxfId="29530" priority="527">
      <formula>IF(B557="",TRUE)</formula>
    </cfRule>
  </conditionalFormatting>
  <conditionalFormatting sqref="B820">
    <cfRule type="expression" dxfId="29529" priority="528">
      <formula>IF(AND(COUNTIF(MetalSmelter,B557&amp;C557)=0,LEN(C557)&gt;0),TRUE,FALSE)</formula>
    </cfRule>
  </conditionalFormatting>
  <conditionalFormatting sqref="B821">
    <cfRule type="expression" dxfId="29528" priority="529">
      <formula>IF(B557="",TRUE)</formula>
    </cfRule>
  </conditionalFormatting>
  <conditionalFormatting sqref="B821">
    <cfRule type="expression" dxfId="29527" priority="530">
      <formula>IF(AND(COUNTIF(MetalSmelter,B557&amp;C557)=0,LEN(C557)&gt;0),TRUE,FALSE)</formula>
    </cfRule>
  </conditionalFormatting>
  <conditionalFormatting sqref="B822">
    <cfRule type="expression" dxfId="29526" priority="531">
      <formula>IF(B557="",TRUE)</formula>
    </cfRule>
  </conditionalFormatting>
  <conditionalFormatting sqref="B822">
    <cfRule type="expression" dxfId="29525" priority="532">
      <formula>IF(AND(COUNTIF(MetalSmelter,B557&amp;C557)=0,LEN(C557)&gt;0),TRUE,FALSE)</formula>
    </cfRule>
  </conditionalFormatting>
  <conditionalFormatting sqref="B823">
    <cfRule type="expression" dxfId="29524" priority="533">
      <formula>IF(B557="",TRUE)</formula>
    </cfRule>
  </conditionalFormatting>
  <conditionalFormatting sqref="B823">
    <cfRule type="expression" dxfId="29523" priority="534">
      <formula>IF(AND(COUNTIF(MetalSmelter,B557&amp;C557)=0,LEN(C557)&gt;0),TRUE,FALSE)</formula>
    </cfRule>
  </conditionalFormatting>
  <conditionalFormatting sqref="B824">
    <cfRule type="expression" dxfId="29522" priority="535">
      <formula>IF(B557="",TRUE)</formula>
    </cfRule>
  </conditionalFormatting>
  <conditionalFormatting sqref="B824">
    <cfRule type="expression" dxfId="29521" priority="536">
      <formula>IF(AND(COUNTIF(MetalSmelter,B557&amp;C557)=0,LEN(C557)&gt;0),TRUE,FALSE)</formula>
    </cfRule>
  </conditionalFormatting>
  <conditionalFormatting sqref="B825">
    <cfRule type="expression" dxfId="29520" priority="537">
      <formula>IF(B557="",TRUE)</formula>
    </cfRule>
  </conditionalFormatting>
  <conditionalFormatting sqref="B825">
    <cfRule type="expression" dxfId="29519" priority="538">
      <formula>IF(AND(COUNTIF(MetalSmelter,B557&amp;C557)=0,LEN(C557)&gt;0),TRUE,FALSE)</formula>
    </cfRule>
  </conditionalFormatting>
  <conditionalFormatting sqref="B826">
    <cfRule type="expression" dxfId="29518" priority="539">
      <formula>IF(B557="",TRUE)</formula>
    </cfRule>
  </conditionalFormatting>
  <conditionalFormatting sqref="B826">
    <cfRule type="expression" dxfId="29517" priority="540">
      <formula>IF(AND(COUNTIF(MetalSmelter,B557&amp;C557)=0,LEN(C557)&gt;0),TRUE,FALSE)</formula>
    </cfRule>
  </conditionalFormatting>
  <conditionalFormatting sqref="B827">
    <cfRule type="expression" dxfId="29516" priority="541">
      <formula>IF(B557="",TRUE)</formula>
    </cfRule>
  </conditionalFormatting>
  <conditionalFormatting sqref="B827">
    <cfRule type="expression" dxfId="29515" priority="542">
      <formula>IF(AND(COUNTIF(MetalSmelter,B557&amp;C557)=0,LEN(C557)&gt;0),TRUE,FALSE)</formula>
    </cfRule>
  </conditionalFormatting>
  <conditionalFormatting sqref="B828">
    <cfRule type="expression" dxfId="29514" priority="543">
      <formula>IF(B557="",TRUE)</formula>
    </cfRule>
  </conditionalFormatting>
  <conditionalFormatting sqref="B828">
    <cfRule type="expression" dxfId="29513" priority="544">
      <formula>IF(AND(COUNTIF(MetalSmelter,B557&amp;C557)=0,LEN(C557)&gt;0),TRUE,FALSE)</formula>
    </cfRule>
  </conditionalFormatting>
  <conditionalFormatting sqref="B829">
    <cfRule type="expression" dxfId="29512" priority="545">
      <formula>IF(B557="",TRUE)</formula>
    </cfRule>
  </conditionalFormatting>
  <conditionalFormatting sqref="B829">
    <cfRule type="expression" dxfId="29511" priority="546">
      <formula>IF(AND(COUNTIF(MetalSmelter,B557&amp;C557)=0,LEN(C557)&gt;0),TRUE,FALSE)</formula>
    </cfRule>
  </conditionalFormatting>
  <conditionalFormatting sqref="B830">
    <cfRule type="expression" dxfId="29510" priority="547">
      <formula>IF(B557="",TRUE)</formula>
    </cfRule>
  </conditionalFormatting>
  <conditionalFormatting sqref="B830">
    <cfRule type="expression" dxfId="29509" priority="548">
      <formula>IF(AND(COUNTIF(MetalSmelter,B557&amp;C557)=0,LEN(C557)&gt;0),TRUE,FALSE)</formula>
    </cfRule>
  </conditionalFormatting>
  <conditionalFormatting sqref="B831">
    <cfRule type="expression" dxfId="29508" priority="549">
      <formula>IF(B557="",TRUE)</formula>
    </cfRule>
  </conditionalFormatting>
  <conditionalFormatting sqref="B831">
    <cfRule type="expression" dxfId="29507" priority="550">
      <formula>IF(AND(COUNTIF(MetalSmelter,B557&amp;C557)=0,LEN(C557)&gt;0),TRUE,FALSE)</formula>
    </cfRule>
  </conditionalFormatting>
  <conditionalFormatting sqref="B832">
    <cfRule type="expression" dxfId="29506" priority="551">
      <formula>IF(B557="",TRUE)</formula>
    </cfRule>
  </conditionalFormatting>
  <conditionalFormatting sqref="B832">
    <cfRule type="expression" dxfId="29505" priority="552">
      <formula>IF(AND(COUNTIF(MetalSmelter,B557&amp;C557)=0,LEN(C557)&gt;0),TRUE,FALSE)</formula>
    </cfRule>
  </conditionalFormatting>
  <conditionalFormatting sqref="B833">
    <cfRule type="expression" dxfId="29504" priority="553">
      <formula>IF(B557="",TRUE)</formula>
    </cfRule>
  </conditionalFormatting>
  <conditionalFormatting sqref="B833">
    <cfRule type="expression" dxfId="29503" priority="554">
      <formula>IF(AND(COUNTIF(MetalSmelter,B557&amp;C557)=0,LEN(C557)&gt;0),TRUE,FALSE)</formula>
    </cfRule>
  </conditionalFormatting>
  <conditionalFormatting sqref="B834">
    <cfRule type="expression" dxfId="29502" priority="555">
      <formula>IF(B557="",TRUE)</formula>
    </cfRule>
  </conditionalFormatting>
  <conditionalFormatting sqref="B834">
    <cfRule type="expression" dxfId="29501" priority="556">
      <formula>IF(AND(COUNTIF(MetalSmelter,B557&amp;C557)=0,LEN(C557)&gt;0),TRUE,FALSE)</formula>
    </cfRule>
  </conditionalFormatting>
  <conditionalFormatting sqref="B835">
    <cfRule type="expression" dxfId="29500" priority="557">
      <formula>IF(B557="",TRUE)</formula>
    </cfRule>
  </conditionalFormatting>
  <conditionalFormatting sqref="B835">
    <cfRule type="expression" dxfId="29499" priority="558">
      <formula>IF(AND(COUNTIF(MetalSmelter,B557&amp;C557)=0,LEN(C557)&gt;0),TRUE,FALSE)</formula>
    </cfRule>
  </conditionalFormatting>
  <conditionalFormatting sqref="B836">
    <cfRule type="expression" dxfId="29498" priority="559">
      <formula>IF(B557="",TRUE)</formula>
    </cfRule>
  </conditionalFormatting>
  <conditionalFormatting sqref="B836">
    <cfRule type="expression" dxfId="29497" priority="560">
      <formula>IF(AND(COUNTIF(MetalSmelter,B557&amp;C557)=0,LEN(C557)&gt;0),TRUE,FALSE)</formula>
    </cfRule>
  </conditionalFormatting>
  <conditionalFormatting sqref="B837">
    <cfRule type="expression" dxfId="29496" priority="561">
      <formula>IF(B557="",TRUE)</formula>
    </cfRule>
  </conditionalFormatting>
  <conditionalFormatting sqref="B837">
    <cfRule type="expression" dxfId="29495" priority="562">
      <formula>IF(AND(COUNTIF(MetalSmelter,B557&amp;C557)=0,LEN(C557)&gt;0),TRUE,FALSE)</formula>
    </cfRule>
  </conditionalFormatting>
  <conditionalFormatting sqref="B838">
    <cfRule type="expression" dxfId="29494" priority="563">
      <formula>IF(B557="",TRUE)</formula>
    </cfRule>
  </conditionalFormatting>
  <conditionalFormatting sqref="B838">
    <cfRule type="expression" dxfId="29493" priority="564">
      <formula>IF(AND(COUNTIF(MetalSmelter,B557&amp;C557)=0,LEN(C557)&gt;0),TRUE,FALSE)</formula>
    </cfRule>
  </conditionalFormatting>
  <conditionalFormatting sqref="B839">
    <cfRule type="expression" dxfId="29492" priority="565">
      <formula>IF(B557="",TRUE)</formula>
    </cfRule>
  </conditionalFormatting>
  <conditionalFormatting sqref="B839">
    <cfRule type="expression" dxfId="29491" priority="566">
      <formula>IF(AND(COUNTIF(MetalSmelter,B557&amp;C557)=0,LEN(C557)&gt;0),TRUE,FALSE)</formula>
    </cfRule>
  </conditionalFormatting>
  <conditionalFormatting sqref="B840">
    <cfRule type="expression" dxfId="29490" priority="567">
      <formula>IF(B557="",TRUE)</formula>
    </cfRule>
  </conditionalFormatting>
  <conditionalFormatting sqref="B840">
    <cfRule type="expression" dxfId="29489" priority="568">
      <formula>IF(AND(COUNTIF(MetalSmelter,B557&amp;C557)=0,LEN(C557)&gt;0),TRUE,FALSE)</formula>
    </cfRule>
  </conditionalFormatting>
  <conditionalFormatting sqref="B841">
    <cfRule type="expression" dxfId="29488" priority="569">
      <formula>IF(B557="",TRUE)</formula>
    </cfRule>
  </conditionalFormatting>
  <conditionalFormatting sqref="B841">
    <cfRule type="expression" dxfId="29487" priority="570">
      <formula>IF(AND(COUNTIF(MetalSmelter,B557&amp;C557)=0,LEN(C557)&gt;0),TRUE,FALSE)</formula>
    </cfRule>
  </conditionalFormatting>
  <conditionalFormatting sqref="B842">
    <cfRule type="expression" dxfId="29486" priority="571">
      <formula>IF(B557="",TRUE)</formula>
    </cfRule>
  </conditionalFormatting>
  <conditionalFormatting sqref="B842">
    <cfRule type="expression" dxfId="29485" priority="572">
      <formula>IF(AND(COUNTIF(MetalSmelter,B557&amp;C557)=0,LEN(C557)&gt;0),TRUE,FALSE)</formula>
    </cfRule>
  </conditionalFormatting>
  <conditionalFormatting sqref="B843">
    <cfRule type="expression" dxfId="29484" priority="573">
      <formula>IF(B557="",TRUE)</formula>
    </cfRule>
  </conditionalFormatting>
  <conditionalFormatting sqref="B843">
    <cfRule type="expression" dxfId="29483" priority="574">
      <formula>IF(AND(COUNTIF(MetalSmelter,B557&amp;C557)=0,LEN(C557)&gt;0),TRUE,FALSE)</formula>
    </cfRule>
  </conditionalFormatting>
  <conditionalFormatting sqref="B844">
    <cfRule type="expression" dxfId="29482" priority="575">
      <formula>IF(B557="",TRUE)</formula>
    </cfRule>
  </conditionalFormatting>
  <conditionalFormatting sqref="B844">
    <cfRule type="expression" dxfId="29481" priority="576">
      <formula>IF(AND(COUNTIF(MetalSmelter,B557&amp;C557)=0,LEN(C557)&gt;0),TRUE,FALSE)</formula>
    </cfRule>
  </conditionalFormatting>
  <conditionalFormatting sqref="B845">
    <cfRule type="expression" dxfId="29480" priority="577">
      <formula>IF(B557="",TRUE)</formula>
    </cfRule>
  </conditionalFormatting>
  <conditionalFormatting sqref="B845">
    <cfRule type="expression" dxfId="29479" priority="578">
      <formula>IF(AND(COUNTIF(MetalSmelter,B557&amp;C557)=0,LEN(C557)&gt;0),TRUE,FALSE)</formula>
    </cfRule>
  </conditionalFormatting>
  <conditionalFormatting sqref="B846">
    <cfRule type="expression" dxfId="29478" priority="579">
      <formula>IF(B557="",TRUE)</formula>
    </cfRule>
  </conditionalFormatting>
  <conditionalFormatting sqref="B846">
    <cfRule type="expression" dxfId="29477" priority="580">
      <formula>IF(AND(COUNTIF(MetalSmelter,B557&amp;C557)=0,LEN(C557)&gt;0),TRUE,FALSE)</formula>
    </cfRule>
  </conditionalFormatting>
  <conditionalFormatting sqref="B847">
    <cfRule type="expression" dxfId="29476" priority="581">
      <formula>IF(B557="",TRUE)</formula>
    </cfRule>
  </conditionalFormatting>
  <conditionalFormatting sqref="B847">
    <cfRule type="expression" dxfId="29475" priority="582">
      <formula>IF(AND(COUNTIF(MetalSmelter,B557&amp;C557)=0,LEN(C557)&gt;0),TRUE,FALSE)</formula>
    </cfRule>
  </conditionalFormatting>
  <conditionalFormatting sqref="B848">
    <cfRule type="expression" dxfId="29474" priority="583">
      <formula>IF(B557="",TRUE)</formula>
    </cfRule>
  </conditionalFormatting>
  <conditionalFormatting sqref="B848">
    <cfRule type="expression" dxfId="29473" priority="584">
      <formula>IF(AND(COUNTIF(MetalSmelter,B557&amp;C557)=0,LEN(C557)&gt;0),TRUE,FALSE)</formula>
    </cfRule>
  </conditionalFormatting>
  <conditionalFormatting sqref="B849">
    <cfRule type="expression" dxfId="29472" priority="585">
      <formula>IF(B557="",TRUE)</formula>
    </cfRule>
  </conditionalFormatting>
  <conditionalFormatting sqref="B849">
    <cfRule type="expression" dxfId="29471" priority="586">
      <formula>IF(AND(COUNTIF(MetalSmelter,B557&amp;C557)=0,LEN(C557)&gt;0),TRUE,FALSE)</formula>
    </cfRule>
  </conditionalFormatting>
  <conditionalFormatting sqref="B850">
    <cfRule type="expression" dxfId="29470" priority="587">
      <formula>IF(B557="",TRUE)</formula>
    </cfRule>
  </conditionalFormatting>
  <conditionalFormatting sqref="B850">
    <cfRule type="expression" dxfId="29469" priority="588">
      <formula>IF(AND(COUNTIF(MetalSmelter,B557&amp;C557)=0,LEN(C557)&gt;0),TRUE,FALSE)</formula>
    </cfRule>
  </conditionalFormatting>
  <conditionalFormatting sqref="B851">
    <cfRule type="expression" dxfId="29468" priority="589">
      <formula>IF(B557="",TRUE)</formula>
    </cfRule>
  </conditionalFormatting>
  <conditionalFormatting sqref="B851">
    <cfRule type="expression" dxfId="29467" priority="590">
      <formula>IF(AND(COUNTIF(MetalSmelter,B557&amp;C557)=0,LEN(C557)&gt;0),TRUE,FALSE)</formula>
    </cfRule>
  </conditionalFormatting>
  <conditionalFormatting sqref="B852">
    <cfRule type="expression" dxfId="29466" priority="591">
      <formula>IF(B557="",TRUE)</formula>
    </cfRule>
  </conditionalFormatting>
  <conditionalFormatting sqref="B852">
    <cfRule type="expression" dxfId="29465" priority="592">
      <formula>IF(AND(COUNTIF(MetalSmelter,B557&amp;C557)=0,LEN(C557)&gt;0),TRUE,FALSE)</formula>
    </cfRule>
  </conditionalFormatting>
  <conditionalFormatting sqref="B853">
    <cfRule type="expression" dxfId="29464" priority="593">
      <formula>IF(B557="",TRUE)</formula>
    </cfRule>
  </conditionalFormatting>
  <conditionalFormatting sqref="B853">
    <cfRule type="expression" dxfId="29463" priority="594">
      <formula>IF(AND(COUNTIF(MetalSmelter,B557&amp;C557)=0,LEN(C557)&gt;0),TRUE,FALSE)</formula>
    </cfRule>
  </conditionalFormatting>
  <conditionalFormatting sqref="B854">
    <cfRule type="expression" dxfId="29462" priority="595">
      <formula>IF(B557="",TRUE)</formula>
    </cfRule>
  </conditionalFormatting>
  <conditionalFormatting sqref="B854">
    <cfRule type="expression" dxfId="29461" priority="596">
      <formula>IF(AND(COUNTIF(MetalSmelter,B557&amp;C557)=0,LEN(C557)&gt;0),TRUE,FALSE)</formula>
    </cfRule>
  </conditionalFormatting>
  <conditionalFormatting sqref="B855">
    <cfRule type="expression" dxfId="29460" priority="597">
      <formula>IF(B557="",TRUE)</formula>
    </cfRule>
  </conditionalFormatting>
  <conditionalFormatting sqref="B855">
    <cfRule type="expression" dxfId="29459" priority="598">
      <formula>IF(AND(COUNTIF(MetalSmelter,B557&amp;C557)=0,LEN(C557)&gt;0),TRUE,FALSE)</formula>
    </cfRule>
  </conditionalFormatting>
  <conditionalFormatting sqref="B856">
    <cfRule type="expression" dxfId="29458" priority="599">
      <formula>IF(B557="",TRUE)</formula>
    </cfRule>
  </conditionalFormatting>
  <conditionalFormatting sqref="B856">
    <cfRule type="expression" dxfId="29457" priority="600">
      <formula>IF(AND(COUNTIF(MetalSmelter,B557&amp;C557)=0,LEN(C557)&gt;0),TRUE,FALSE)</formula>
    </cfRule>
  </conditionalFormatting>
  <conditionalFormatting sqref="B857">
    <cfRule type="expression" dxfId="29456" priority="601">
      <formula>IF(B557="",TRUE)</formula>
    </cfRule>
  </conditionalFormatting>
  <conditionalFormatting sqref="B857">
    <cfRule type="expression" dxfId="29455" priority="602">
      <formula>IF(AND(COUNTIF(MetalSmelter,B557&amp;C557)=0,LEN(C557)&gt;0),TRUE,FALSE)</formula>
    </cfRule>
  </conditionalFormatting>
  <conditionalFormatting sqref="B858">
    <cfRule type="expression" dxfId="29454" priority="603">
      <formula>IF(B557="",TRUE)</formula>
    </cfRule>
  </conditionalFormatting>
  <conditionalFormatting sqref="B858">
    <cfRule type="expression" dxfId="29453" priority="604">
      <formula>IF(AND(COUNTIF(MetalSmelter,B557&amp;C557)=0,LEN(C557)&gt;0),TRUE,FALSE)</formula>
    </cfRule>
  </conditionalFormatting>
  <conditionalFormatting sqref="B859">
    <cfRule type="expression" dxfId="29452" priority="605">
      <formula>IF(B557="",TRUE)</formula>
    </cfRule>
  </conditionalFormatting>
  <conditionalFormatting sqref="B859">
    <cfRule type="expression" dxfId="29451" priority="606">
      <formula>IF(AND(COUNTIF(MetalSmelter,B557&amp;C557)=0,LEN(C557)&gt;0),TRUE,FALSE)</formula>
    </cfRule>
  </conditionalFormatting>
  <conditionalFormatting sqref="B860">
    <cfRule type="expression" dxfId="29450" priority="607">
      <formula>IF(B557="",TRUE)</formula>
    </cfRule>
  </conditionalFormatting>
  <conditionalFormatting sqref="B860">
    <cfRule type="expression" dxfId="29449" priority="608">
      <formula>IF(AND(COUNTIF(MetalSmelter,B557&amp;C557)=0,LEN(C557)&gt;0),TRUE,FALSE)</formula>
    </cfRule>
  </conditionalFormatting>
  <conditionalFormatting sqref="B861">
    <cfRule type="expression" dxfId="29448" priority="609">
      <formula>IF(B557="",TRUE)</formula>
    </cfRule>
  </conditionalFormatting>
  <conditionalFormatting sqref="B861">
    <cfRule type="expression" dxfId="29447" priority="610">
      <formula>IF(AND(COUNTIF(MetalSmelter,B557&amp;C557)=0,LEN(C557)&gt;0),TRUE,FALSE)</formula>
    </cfRule>
  </conditionalFormatting>
  <conditionalFormatting sqref="B862">
    <cfRule type="expression" dxfId="29446" priority="611">
      <formula>IF(B557="",TRUE)</formula>
    </cfRule>
  </conditionalFormatting>
  <conditionalFormatting sqref="B862">
    <cfRule type="expression" dxfId="29445" priority="612">
      <formula>IF(AND(COUNTIF(MetalSmelter,B557&amp;C557)=0,LEN(C557)&gt;0),TRUE,FALSE)</formula>
    </cfRule>
  </conditionalFormatting>
  <conditionalFormatting sqref="B863">
    <cfRule type="expression" dxfId="29444" priority="613">
      <formula>IF(B557="",TRUE)</formula>
    </cfRule>
  </conditionalFormatting>
  <conditionalFormatting sqref="B863">
    <cfRule type="expression" dxfId="29443" priority="614">
      <formula>IF(AND(COUNTIF(MetalSmelter,B557&amp;C557)=0,LEN(C557)&gt;0),TRUE,FALSE)</formula>
    </cfRule>
  </conditionalFormatting>
  <conditionalFormatting sqref="B864">
    <cfRule type="expression" dxfId="29442" priority="615">
      <formula>IF(B557="",TRUE)</formula>
    </cfRule>
  </conditionalFormatting>
  <conditionalFormatting sqref="B864">
    <cfRule type="expression" dxfId="29441" priority="616">
      <formula>IF(AND(COUNTIF(MetalSmelter,B557&amp;C557)=0,LEN(C557)&gt;0),TRUE,FALSE)</formula>
    </cfRule>
  </conditionalFormatting>
  <conditionalFormatting sqref="B865">
    <cfRule type="expression" dxfId="29440" priority="617">
      <formula>IF(B557="",TRUE)</formula>
    </cfRule>
  </conditionalFormatting>
  <conditionalFormatting sqref="B865">
    <cfRule type="expression" dxfId="29439" priority="618">
      <formula>IF(AND(COUNTIF(MetalSmelter,B557&amp;C557)=0,LEN(C557)&gt;0),TRUE,FALSE)</formula>
    </cfRule>
  </conditionalFormatting>
  <conditionalFormatting sqref="B866">
    <cfRule type="expression" dxfId="29438" priority="619">
      <formula>IF(B557="",TRUE)</formula>
    </cfRule>
  </conditionalFormatting>
  <conditionalFormatting sqref="B866">
    <cfRule type="expression" dxfId="29437" priority="620">
      <formula>IF(AND(COUNTIF(MetalSmelter,B557&amp;C557)=0,LEN(C557)&gt;0),TRUE,FALSE)</formula>
    </cfRule>
  </conditionalFormatting>
  <conditionalFormatting sqref="B867">
    <cfRule type="expression" dxfId="29436" priority="621">
      <formula>IF(B557="",TRUE)</formula>
    </cfRule>
  </conditionalFormatting>
  <conditionalFormatting sqref="B867">
    <cfRule type="expression" dxfId="29435" priority="622">
      <formula>IF(AND(COUNTIF(MetalSmelter,B557&amp;C557)=0,LEN(C557)&gt;0),TRUE,FALSE)</formula>
    </cfRule>
  </conditionalFormatting>
  <conditionalFormatting sqref="B868">
    <cfRule type="expression" dxfId="29434" priority="623">
      <formula>IF(B557="",TRUE)</formula>
    </cfRule>
  </conditionalFormatting>
  <conditionalFormatting sqref="B868">
    <cfRule type="expression" dxfId="29433" priority="624">
      <formula>IF(AND(COUNTIF(MetalSmelter,B557&amp;C557)=0,LEN(C557)&gt;0),TRUE,FALSE)</formula>
    </cfRule>
  </conditionalFormatting>
  <conditionalFormatting sqref="B869">
    <cfRule type="expression" dxfId="29432" priority="625">
      <formula>IF(B557="",TRUE)</formula>
    </cfRule>
  </conditionalFormatting>
  <conditionalFormatting sqref="B869">
    <cfRule type="expression" dxfId="29431" priority="626">
      <formula>IF(AND(COUNTIF(MetalSmelter,B557&amp;C557)=0,LEN(C557)&gt;0),TRUE,FALSE)</formula>
    </cfRule>
  </conditionalFormatting>
  <conditionalFormatting sqref="B870">
    <cfRule type="expression" dxfId="29430" priority="627">
      <formula>IF(B557="",TRUE)</formula>
    </cfRule>
  </conditionalFormatting>
  <conditionalFormatting sqref="B870">
    <cfRule type="expression" dxfId="29429" priority="628">
      <formula>IF(AND(COUNTIF(MetalSmelter,B557&amp;C557)=0,LEN(C557)&gt;0),TRUE,FALSE)</formula>
    </cfRule>
  </conditionalFormatting>
  <conditionalFormatting sqref="B871">
    <cfRule type="expression" dxfId="29428" priority="629">
      <formula>IF(B557="",TRUE)</formula>
    </cfRule>
  </conditionalFormatting>
  <conditionalFormatting sqref="B871">
    <cfRule type="expression" dxfId="29427" priority="630">
      <formula>IF(AND(COUNTIF(MetalSmelter,B557&amp;C557)=0,LEN(C557)&gt;0),TRUE,FALSE)</formula>
    </cfRule>
  </conditionalFormatting>
  <conditionalFormatting sqref="B872">
    <cfRule type="expression" dxfId="29426" priority="631">
      <formula>IF(B557="",TRUE)</formula>
    </cfRule>
  </conditionalFormatting>
  <conditionalFormatting sqref="B872">
    <cfRule type="expression" dxfId="29425" priority="632">
      <formula>IF(AND(COUNTIF(MetalSmelter,B557&amp;C557)=0,LEN(C557)&gt;0),TRUE,FALSE)</formula>
    </cfRule>
  </conditionalFormatting>
  <conditionalFormatting sqref="B873">
    <cfRule type="expression" dxfId="29424" priority="633">
      <formula>IF(B557="",TRUE)</formula>
    </cfRule>
  </conditionalFormatting>
  <conditionalFormatting sqref="B873">
    <cfRule type="expression" dxfId="29423" priority="634">
      <formula>IF(AND(COUNTIF(MetalSmelter,B557&amp;C557)=0,LEN(C557)&gt;0),TRUE,FALSE)</formula>
    </cfRule>
  </conditionalFormatting>
  <conditionalFormatting sqref="B874">
    <cfRule type="expression" dxfId="29422" priority="635">
      <formula>IF(B557="",TRUE)</formula>
    </cfRule>
  </conditionalFormatting>
  <conditionalFormatting sqref="B874">
    <cfRule type="expression" dxfId="29421" priority="636">
      <formula>IF(AND(COUNTIF(MetalSmelter,B557&amp;C557)=0,LEN(C557)&gt;0),TRUE,FALSE)</formula>
    </cfRule>
  </conditionalFormatting>
  <conditionalFormatting sqref="B875">
    <cfRule type="expression" dxfId="29420" priority="637">
      <formula>IF(B557="",TRUE)</formula>
    </cfRule>
  </conditionalFormatting>
  <conditionalFormatting sqref="B875">
    <cfRule type="expression" dxfId="29419" priority="638">
      <formula>IF(AND(COUNTIF(MetalSmelter,B557&amp;C557)=0,LEN(C557)&gt;0),TRUE,FALSE)</formula>
    </cfRule>
  </conditionalFormatting>
  <conditionalFormatting sqref="B876">
    <cfRule type="expression" dxfId="29418" priority="639">
      <formula>IF(B557="",TRUE)</formula>
    </cfRule>
  </conditionalFormatting>
  <conditionalFormatting sqref="B876">
    <cfRule type="expression" dxfId="29417" priority="640">
      <formula>IF(AND(COUNTIF(MetalSmelter,B557&amp;C557)=0,LEN(C557)&gt;0),TRUE,FALSE)</formula>
    </cfRule>
  </conditionalFormatting>
  <conditionalFormatting sqref="B877">
    <cfRule type="expression" dxfId="29416" priority="641">
      <formula>IF(B557="",TRUE)</formula>
    </cfRule>
  </conditionalFormatting>
  <conditionalFormatting sqref="B877">
    <cfRule type="expression" dxfId="29415" priority="642">
      <formula>IF(AND(COUNTIF(MetalSmelter,B557&amp;C557)=0,LEN(C557)&gt;0),TRUE,FALSE)</formula>
    </cfRule>
  </conditionalFormatting>
  <conditionalFormatting sqref="B878">
    <cfRule type="expression" dxfId="29414" priority="643">
      <formula>IF(B557="",TRUE)</formula>
    </cfRule>
  </conditionalFormatting>
  <conditionalFormatting sqref="B878">
    <cfRule type="expression" dxfId="29413" priority="644">
      <formula>IF(AND(COUNTIF(MetalSmelter,B557&amp;C557)=0,LEN(C557)&gt;0),TRUE,FALSE)</formula>
    </cfRule>
  </conditionalFormatting>
  <conditionalFormatting sqref="B879">
    <cfRule type="expression" dxfId="29412" priority="645">
      <formula>IF(B557="",TRUE)</formula>
    </cfRule>
  </conditionalFormatting>
  <conditionalFormatting sqref="B879">
    <cfRule type="expression" dxfId="29411" priority="646">
      <formula>IF(AND(COUNTIF(MetalSmelter,B557&amp;C557)=0,LEN(C557)&gt;0),TRUE,FALSE)</formula>
    </cfRule>
  </conditionalFormatting>
  <conditionalFormatting sqref="B880">
    <cfRule type="expression" dxfId="29410" priority="647">
      <formula>IF(B557="",TRUE)</formula>
    </cfRule>
  </conditionalFormatting>
  <conditionalFormatting sqref="B880">
    <cfRule type="expression" dxfId="29409" priority="648">
      <formula>IF(AND(COUNTIF(MetalSmelter,B557&amp;C557)=0,LEN(C557)&gt;0),TRUE,FALSE)</formula>
    </cfRule>
  </conditionalFormatting>
  <conditionalFormatting sqref="B881">
    <cfRule type="expression" dxfId="29408" priority="649">
      <formula>IF(B557="",TRUE)</formula>
    </cfRule>
  </conditionalFormatting>
  <conditionalFormatting sqref="B881">
    <cfRule type="expression" dxfId="29407" priority="650">
      <formula>IF(AND(COUNTIF(MetalSmelter,B557&amp;C557)=0,LEN(C557)&gt;0),TRUE,FALSE)</formula>
    </cfRule>
  </conditionalFormatting>
  <conditionalFormatting sqref="B882">
    <cfRule type="expression" dxfId="29406" priority="651">
      <formula>IF(B557="",TRUE)</formula>
    </cfRule>
  </conditionalFormatting>
  <conditionalFormatting sqref="B882">
    <cfRule type="expression" dxfId="29405" priority="652">
      <formula>IF(AND(COUNTIF(MetalSmelter,B557&amp;C557)=0,LEN(C557)&gt;0),TRUE,FALSE)</formula>
    </cfRule>
  </conditionalFormatting>
  <conditionalFormatting sqref="B883">
    <cfRule type="expression" dxfId="29404" priority="653">
      <formula>IF(B557="",TRUE)</formula>
    </cfRule>
  </conditionalFormatting>
  <conditionalFormatting sqref="B883">
    <cfRule type="expression" dxfId="29403" priority="654">
      <formula>IF(AND(COUNTIF(MetalSmelter,B557&amp;C557)=0,LEN(C557)&gt;0),TRUE,FALSE)</formula>
    </cfRule>
  </conditionalFormatting>
  <conditionalFormatting sqref="B884">
    <cfRule type="expression" dxfId="29402" priority="655">
      <formula>IF(B557="",TRUE)</formula>
    </cfRule>
  </conditionalFormatting>
  <conditionalFormatting sqref="B884">
    <cfRule type="expression" dxfId="29401" priority="656">
      <formula>IF(AND(COUNTIF(MetalSmelter,B557&amp;C557)=0,LEN(C557)&gt;0),TRUE,FALSE)</formula>
    </cfRule>
  </conditionalFormatting>
  <conditionalFormatting sqref="B885">
    <cfRule type="expression" dxfId="29400" priority="657">
      <formula>IF(B557="",TRUE)</formula>
    </cfRule>
  </conditionalFormatting>
  <conditionalFormatting sqref="B885">
    <cfRule type="expression" dxfId="29399" priority="658">
      <formula>IF(AND(COUNTIF(MetalSmelter,B557&amp;C557)=0,LEN(C557)&gt;0),TRUE,FALSE)</formula>
    </cfRule>
  </conditionalFormatting>
  <conditionalFormatting sqref="B886">
    <cfRule type="expression" dxfId="29398" priority="659">
      <formula>IF(B557="",TRUE)</formula>
    </cfRule>
  </conditionalFormatting>
  <conditionalFormatting sqref="B886">
    <cfRule type="expression" dxfId="29397" priority="660">
      <formula>IF(AND(COUNTIF(MetalSmelter,B557&amp;C557)=0,LEN(C557)&gt;0),TRUE,FALSE)</formula>
    </cfRule>
  </conditionalFormatting>
  <conditionalFormatting sqref="B887">
    <cfRule type="expression" dxfId="29396" priority="661">
      <formula>IF(B557="",TRUE)</formula>
    </cfRule>
  </conditionalFormatting>
  <conditionalFormatting sqref="B887">
    <cfRule type="expression" dxfId="29395" priority="662">
      <formula>IF(AND(COUNTIF(MetalSmelter,B557&amp;C557)=0,LEN(C557)&gt;0),TRUE,FALSE)</formula>
    </cfRule>
  </conditionalFormatting>
  <conditionalFormatting sqref="B888">
    <cfRule type="expression" dxfId="29394" priority="663">
      <formula>IF(B557="",TRUE)</formula>
    </cfRule>
  </conditionalFormatting>
  <conditionalFormatting sqref="B888">
    <cfRule type="expression" dxfId="29393" priority="664">
      <formula>IF(AND(COUNTIF(MetalSmelter,B557&amp;C557)=0,LEN(C557)&gt;0),TRUE,FALSE)</formula>
    </cfRule>
  </conditionalFormatting>
  <conditionalFormatting sqref="B889">
    <cfRule type="expression" dxfId="29392" priority="665">
      <formula>IF(B557="",TRUE)</formula>
    </cfRule>
  </conditionalFormatting>
  <conditionalFormatting sqref="B889">
    <cfRule type="expression" dxfId="29391" priority="666">
      <formula>IF(AND(COUNTIF(MetalSmelter,B557&amp;C557)=0,LEN(C557)&gt;0),TRUE,FALSE)</formula>
    </cfRule>
  </conditionalFormatting>
  <conditionalFormatting sqref="B890">
    <cfRule type="expression" dxfId="29390" priority="667">
      <formula>IF(B557="",TRUE)</formula>
    </cfRule>
  </conditionalFormatting>
  <conditionalFormatting sqref="B890">
    <cfRule type="expression" dxfId="29389" priority="668">
      <formula>IF(AND(COUNTIF(MetalSmelter,B557&amp;C557)=0,LEN(C557)&gt;0),TRUE,FALSE)</formula>
    </cfRule>
  </conditionalFormatting>
  <conditionalFormatting sqref="B891">
    <cfRule type="expression" dxfId="29388" priority="669">
      <formula>IF(B557="",TRUE)</formula>
    </cfRule>
  </conditionalFormatting>
  <conditionalFormatting sqref="B891">
    <cfRule type="expression" dxfId="29387" priority="670">
      <formula>IF(AND(COUNTIF(MetalSmelter,B557&amp;C557)=0,LEN(C557)&gt;0),TRUE,FALSE)</formula>
    </cfRule>
  </conditionalFormatting>
  <conditionalFormatting sqref="B892">
    <cfRule type="expression" dxfId="29386" priority="671">
      <formula>IF(B557="",TRUE)</formula>
    </cfRule>
  </conditionalFormatting>
  <conditionalFormatting sqref="B892">
    <cfRule type="expression" dxfId="29385" priority="672">
      <formula>IF(AND(COUNTIF(MetalSmelter,B557&amp;C557)=0,LEN(C557)&gt;0),TRUE,FALSE)</formula>
    </cfRule>
  </conditionalFormatting>
  <conditionalFormatting sqref="B893">
    <cfRule type="expression" dxfId="29384" priority="673">
      <formula>IF(B557="",TRUE)</formula>
    </cfRule>
  </conditionalFormatting>
  <conditionalFormatting sqref="B893">
    <cfRule type="expression" dxfId="29383" priority="674">
      <formula>IF(AND(COUNTIF(MetalSmelter,B557&amp;C557)=0,LEN(C557)&gt;0),TRUE,FALSE)</formula>
    </cfRule>
  </conditionalFormatting>
  <conditionalFormatting sqref="B894">
    <cfRule type="expression" dxfId="29382" priority="675">
      <formula>IF(B557="",TRUE)</formula>
    </cfRule>
  </conditionalFormatting>
  <conditionalFormatting sqref="B894">
    <cfRule type="expression" dxfId="29381" priority="676">
      <formula>IF(AND(COUNTIF(MetalSmelter,B557&amp;C557)=0,LEN(C557)&gt;0),TRUE,FALSE)</formula>
    </cfRule>
  </conditionalFormatting>
  <conditionalFormatting sqref="B895">
    <cfRule type="expression" dxfId="29380" priority="677">
      <formula>IF(B557="",TRUE)</formula>
    </cfRule>
  </conditionalFormatting>
  <conditionalFormatting sqref="B895">
    <cfRule type="expression" dxfId="29379" priority="678">
      <formula>IF(AND(COUNTIF(MetalSmelter,B557&amp;C557)=0,LEN(C557)&gt;0),TRUE,FALSE)</formula>
    </cfRule>
  </conditionalFormatting>
  <conditionalFormatting sqref="B896">
    <cfRule type="expression" dxfId="29378" priority="679">
      <formula>IF(B557="",TRUE)</formula>
    </cfRule>
  </conditionalFormatting>
  <conditionalFormatting sqref="B896">
    <cfRule type="expression" dxfId="29377" priority="680">
      <formula>IF(AND(COUNTIF(MetalSmelter,B557&amp;C557)=0,LEN(C557)&gt;0),TRUE,FALSE)</formula>
    </cfRule>
  </conditionalFormatting>
  <conditionalFormatting sqref="B897">
    <cfRule type="expression" dxfId="29376" priority="681">
      <formula>IF(B557="",TRUE)</formula>
    </cfRule>
  </conditionalFormatting>
  <conditionalFormatting sqref="B897">
    <cfRule type="expression" dxfId="29375" priority="682">
      <formula>IF(AND(COUNTIF(MetalSmelter,B557&amp;C557)=0,LEN(C557)&gt;0),TRUE,FALSE)</formula>
    </cfRule>
  </conditionalFormatting>
  <conditionalFormatting sqref="B898">
    <cfRule type="expression" dxfId="29374" priority="683">
      <formula>IF(B557="",TRUE)</formula>
    </cfRule>
  </conditionalFormatting>
  <conditionalFormatting sqref="B898">
    <cfRule type="expression" dxfId="29373" priority="684">
      <formula>IF(AND(COUNTIF(MetalSmelter,B557&amp;C557)=0,LEN(C557)&gt;0),TRUE,FALSE)</formula>
    </cfRule>
  </conditionalFormatting>
  <conditionalFormatting sqref="B899">
    <cfRule type="expression" dxfId="29372" priority="685">
      <formula>IF(B557="",TRUE)</formula>
    </cfRule>
  </conditionalFormatting>
  <conditionalFormatting sqref="B899">
    <cfRule type="expression" dxfId="29371" priority="686">
      <formula>IF(AND(COUNTIF(MetalSmelter,B557&amp;C557)=0,LEN(C557)&gt;0),TRUE,FALSE)</formula>
    </cfRule>
  </conditionalFormatting>
  <conditionalFormatting sqref="B900">
    <cfRule type="expression" dxfId="29370" priority="687">
      <formula>IF(B557="",TRUE)</formula>
    </cfRule>
  </conditionalFormatting>
  <conditionalFormatting sqref="B900">
    <cfRule type="expression" dxfId="29369" priority="688">
      <formula>IF(AND(COUNTIF(MetalSmelter,B557&amp;C557)=0,LEN(C557)&gt;0),TRUE,FALSE)</formula>
    </cfRule>
  </conditionalFormatting>
  <conditionalFormatting sqref="B901">
    <cfRule type="expression" dxfId="29368" priority="689">
      <formula>IF(B557="",TRUE)</formula>
    </cfRule>
  </conditionalFormatting>
  <conditionalFormatting sqref="B901">
    <cfRule type="expression" dxfId="29367" priority="690">
      <formula>IF(AND(COUNTIF(MetalSmelter,B557&amp;C557)=0,LEN(C557)&gt;0),TRUE,FALSE)</formula>
    </cfRule>
  </conditionalFormatting>
  <conditionalFormatting sqref="B902">
    <cfRule type="expression" dxfId="29366" priority="691">
      <formula>IF(B557="",TRUE)</formula>
    </cfRule>
  </conditionalFormatting>
  <conditionalFormatting sqref="B902">
    <cfRule type="expression" dxfId="29365" priority="692">
      <formula>IF(AND(COUNTIF(MetalSmelter,B557&amp;C557)=0,LEN(C557)&gt;0),TRUE,FALSE)</formula>
    </cfRule>
  </conditionalFormatting>
  <conditionalFormatting sqref="B903">
    <cfRule type="expression" dxfId="29364" priority="693">
      <formula>IF(B557="",TRUE)</formula>
    </cfRule>
  </conditionalFormatting>
  <conditionalFormatting sqref="B903">
    <cfRule type="expression" dxfId="29363" priority="694">
      <formula>IF(AND(COUNTIF(MetalSmelter,B557&amp;C557)=0,LEN(C557)&gt;0),TRUE,FALSE)</formula>
    </cfRule>
  </conditionalFormatting>
  <conditionalFormatting sqref="B904">
    <cfRule type="expression" dxfId="29362" priority="695">
      <formula>IF(B557="",TRUE)</formula>
    </cfRule>
  </conditionalFormatting>
  <conditionalFormatting sqref="B904">
    <cfRule type="expression" dxfId="29361" priority="696">
      <formula>IF(AND(COUNTIF(MetalSmelter,B557&amp;C557)=0,LEN(C557)&gt;0),TRUE,FALSE)</formula>
    </cfRule>
  </conditionalFormatting>
  <conditionalFormatting sqref="B905">
    <cfRule type="expression" dxfId="29360" priority="697">
      <formula>IF(B557="",TRUE)</formula>
    </cfRule>
  </conditionalFormatting>
  <conditionalFormatting sqref="B905">
    <cfRule type="expression" dxfId="29359" priority="698">
      <formula>IF(AND(COUNTIF(MetalSmelter,B557&amp;C557)=0,LEN(C557)&gt;0),TRUE,FALSE)</formula>
    </cfRule>
  </conditionalFormatting>
  <conditionalFormatting sqref="B906">
    <cfRule type="expression" dxfId="29358" priority="699">
      <formula>IF(B557="",TRUE)</formula>
    </cfRule>
  </conditionalFormatting>
  <conditionalFormatting sqref="B906">
    <cfRule type="expression" dxfId="29357" priority="700">
      <formula>IF(AND(COUNTIF(MetalSmelter,B557&amp;C557)=0,LEN(C557)&gt;0),TRUE,FALSE)</formula>
    </cfRule>
  </conditionalFormatting>
  <conditionalFormatting sqref="B907">
    <cfRule type="expression" dxfId="29356" priority="701">
      <formula>IF(B557="",TRUE)</formula>
    </cfRule>
  </conditionalFormatting>
  <conditionalFormatting sqref="B907">
    <cfRule type="expression" dxfId="29355" priority="702">
      <formula>IF(AND(COUNTIF(MetalSmelter,B557&amp;C557)=0,LEN(C557)&gt;0),TRUE,FALSE)</formula>
    </cfRule>
  </conditionalFormatting>
  <conditionalFormatting sqref="B908">
    <cfRule type="expression" dxfId="29354" priority="703">
      <formula>IF(B557="",TRUE)</formula>
    </cfRule>
  </conditionalFormatting>
  <conditionalFormatting sqref="B908">
    <cfRule type="expression" dxfId="29353" priority="704">
      <formula>IF(AND(COUNTIF(MetalSmelter,B557&amp;C557)=0,LEN(C557)&gt;0),TRUE,FALSE)</formula>
    </cfRule>
  </conditionalFormatting>
  <conditionalFormatting sqref="B909">
    <cfRule type="expression" dxfId="29352" priority="705">
      <formula>IF(B557="",TRUE)</formula>
    </cfRule>
  </conditionalFormatting>
  <conditionalFormatting sqref="B909">
    <cfRule type="expression" dxfId="29351" priority="706">
      <formula>IF(AND(COUNTIF(MetalSmelter,B557&amp;C557)=0,LEN(C557)&gt;0),TRUE,FALSE)</formula>
    </cfRule>
  </conditionalFormatting>
  <conditionalFormatting sqref="B910">
    <cfRule type="expression" dxfId="29350" priority="707">
      <formula>IF(B557="",TRUE)</formula>
    </cfRule>
  </conditionalFormatting>
  <conditionalFormatting sqref="B910">
    <cfRule type="expression" dxfId="29349" priority="708">
      <formula>IF(AND(COUNTIF(MetalSmelter,B557&amp;C557)=0,LEN(C557)&gt;0),TRUE,FALSE)</formula>
    </cfRule>
  </conditionalFormatting>
  <conditionalFormatting sqref="B911">
    <cfRule type="expression" dxfId="29348" priority="709">
      <formula>IF(B557="",TRUE)</formula>
    </cfRule>
  </conditionalFormatting>
  <conditionalFormatting sqref="B911">
    <cfRule type="expression" dxfId="29347" priority="710">
      <formula>IF(AND(COUNTIF(MetalSmelter,B557&amp;C557)=0,LEN(C557)&gt;0),TRUE,FALSE)</formula>
    </cfRule>
  </conditionalFormatting>
  <conditionalFormatting sqref="B912">
    <cfRule type="expression" dxfId="29346" priority="711">
      <formula>IF(B557="",TRUE)</formula>
    </cfRule>
  </conditionalFormatting>
  <conditionalFormatting sqref="B912">
    <cfRule type="expression" dxfId="29345" priority="712">
      <formula>IF(AND(COUNTIF(MetalSmelter,B557&amp;C557)=0,LEN(C557)&gt;0),TRUE,FALSE)</formula>
    </cfRule>
  </conditionalFormatting>
  <conditionalFormatting sqref="B913">
    <cfRule type="expression" dxfId="29344" priority="713">
      <formula>IF(B557="",TRUE)</formula>
    </cfRule>
  </conditionalFormatting>
  <conditionalFormatting sqref="B913">
    <cfRule type="expression" dxfId="29343" priority="714">
      <formula>IF(AND(COUNTIF(MetalSmelter,B557&amp;C557)=0,LEN(C557)&gt;0),TRUE,FALSE)</formula>
    </cfRule>
  </conditionalFormatting>
  <conditionalFormatting sqref="B914">
    <cfRule type="expression" dxfId="29342" priority="715">
      <formula>IF(B557="",TRUE)</formula>
    </cfRule>
  </conditionalFormatting>
  <conditionalFormatting sqref="B914">
    <cfRule type="expression" dxfId="29341" priority="716">
      <formula>IF(AND(COUNTIF(MetalSmelter,B557&amp;C557)=0,LEN(C557)&gt;0),TRUE,FALSE)</formula>
    </cfRule>
  </conditionalFormatting>
  <conditionalFormatting sqref="B915">
    <cfRule type="expression" dxfId="29340" priority="717">
      <formula>IF(B557="",TRUE)</formula>
    </cfRule>
  </conditionalFormatting>
  <conditionalFormatting sqref="B915">
    <cfRule type="expression" dxfId="29339" priority="718">
      <formula>IF(AND(COUNTIF(MetalSmelter,B557&amp;C557)=0,LEN(C557)&gt;0),TRUE,FALSE)</formula>
    </cfRule>
  </conditionalFormatting>
  <conditionalFormatting sqref="B916">
    <cfRule type="expression" dxfId="29338" priority="719">
      <formula>IF(B557="",TRUE)</formula>
    </cfRule>
  </conditionalFormatting>
  <conditionalFormatting sqref="B916">
    <cfRule type="expression" dxfId="29337" priority="720">
      <formula>IF(AND(COUNTIF(MetalSmelter,B557&amp;C557)=0,LEN(C557)&gt;0),TRUE,FALSE)</formula>
    </cfRule>
  </conditionalFormatting>
  <conditionalFormatting sqref="B917">
    <cfRule type="expression" dxfId="29336" priority="721">
      <formula>IF(B557="",TRUE)</formula>
    </cfRule>
  </conditionalFormatting>
  <conditionalFormatting sqref="B917">
    <cfRule type="expression" dxfId="29335" priority="722">
      <formula>IF(AND(COUNTIF(MetalSmelter,B557&amp;C557)=0,LEN(C557)&gt;0),TRUE,FALSE)</formula>
    </cfRule>
  </conditionalFormatting>
  <conditionalFormatting sqref="B918">
    <cfRule type="expression" dxfId="29334" priority="723">
      <formula>IF(B557="",TRUE)</formula>
    </cfRule>
  </conditionalFormatting>
  <conditionalFormatting sqref="B918">
    <cfRule type="expression" dxfId="29333" priority="724">
      <formula>IF(AND(COUNTIF(MetalSmelter,B557&amp;C557)=0,LEN(C557)&gt;0),TRUE,FALSE)</formula>
    </cfRule>
  </conditionalFormatting>
  <conditionalFormatting sqref="B919">
    <cfRule type="expression" dxfId="29332" priority="725">
      <formula>IF(B557="",TRUE)</formula>
    </cfRule>
  </conditionalFormatting>
  <conditionalFormatting sqref="B919">
    <cfRule type="expression" dxfId="29331" priority="726">
      <formula>IF(AND(COUNTIF(MetalSmelter,B557&amp;C557)=0,LEN(C557)&gt;0),TRUE,FALSE)</formula>
    </cfRule>
  </conditionalFormatting>
  <conditionalFormatting sqref="B920">
    <cfRule type="expression" dxfId="29330" priority="727">
      <formula>IF(B557="",TRUE)</formula>
    </cfRule>
  </conditionalFormatting>
  <conditionalFormatting sqref="B920">
    <cfRule type="expression" dxfId="29329" priority="728">
      <formula>IF(AND(COUNTIF(MetalSmelter,B557&amp;C557)=0,LEN(C557)&gt;0),TRUE,FALSE)</formula>
    </cfRule>
  </conditionalFormatting>
  <conditionalFormatting sqref="B921">
    <cfRule type="expression" dxfId="29328" priority="729">
      <formula>IF(B557="",TRUE)</formula>
    </cfRule>
  </conditionalFormatting>
  <conditionalFormatting sqref="B921">
    <cfRule type="expression" dxfId="29327" priority="730">
      <formula>IF(AND(COUNTIF(MetalSmelter,B557&amp;C557)=0,LEN(C557)&gt;0),TRUE,FALSE)</formula>
    </cfRule>
  </conditionalFormatting>
  <conditionalFormatting sqref="B922">
    <cfRule type="expression" dxfId="29326" priority="731">
      <formula>IF(B557="",TRUE)</formula>
    </cfRule>
  </conditionalFormatting>
  <conditionalFormatting sqref="B922">
    <cfRule type="expression" dxfId="29325" priority="732">
      <formula>IF(AND(COUNTIF(MetalSmelter,B557&amp;C557)=0,LEN(C557)&gt;0),TRUE,FALSE)</formula>
    </cfRule>
  </conditionalFormatting>
  <conditionalFormatting sqref="B923">
    <cfRule type="expression" dxfId="29324" priority="733">
      <formula>IF(B557="",TRUE)</formula>
    </cfRule>
  </conditionalFormatting>
  <conditionalFormatting sqref="B923">
    <cfRule type="expression" dxfId="29323" priority="734">
      <formula>IF(AND(COUNTIF(MetalSmelter,B557&amp;C557)=0,LEN(C557)&gt;0),TRUE,FALSE)</formula>
    </cfRule>
  </conditionalFormatting>
  <conditionalFormatting sqref="B924">
    <cfRule type="expression" dxfId="29322" priority="735">
      <formula>IF(B557="",TRUE)</formula>
    </cfRule>
  </conditionalFormatting>
  <conditionalFormatting sqref="B924">
    <cfRule type="expression" dxfId="29321" priority="736">
      <formula>IF(AND(COUNTIF(MetalSmelter,B557&amp;C557)=0,LEN(C557)&gt;0),TRUE,FALSE)</formula>
    </cfRule>
  </conditionalFormatting>
  <conditionalFormatting sqref="B925">
    <cfRule type="expression" dxfId="29320" priority="737">
      <formula>IF(B557="",TRUE)</formula>
    </cfRule>
  </conditionalFormatting>
  <conditionalFormatting sqref="B925">
    <cfRule type="expression" dxfId="29319" priority="738">
      <formula>IF(AND(COUNTIF(MetalSmelter,B557&amp;C557)=0,LEN(C557)&gt;0),TRUE,FALSE)</formula>
    </cfRule>
  </conditionalFormatting>
  <conditionalFormatting sqref="B926">
    <cfRule type="expression" dxfId="29318" priority="739">
      <formula>IF(B557="",TRUE)</formula>
    </cfRule>
  </conditionalFormatting>
  <conditionalFormatting sqref="B926">
    <cfRule type="expression" dxfId="29317" priority="740">
      <formula>IF(AND(COUNTIF(MetalSmelter,B557&amp;C557)=0,LEN(C557)&gt;0),TRUE,FALSE)</formula>
    </cfRule>
  </conditionalFormatting>
  <conditionalFormatting sqref="B927">
    <cfRule type="expression" dxfId="29316" priority="741">
      <formula>IF(B557="",TRUE)</formula>
    </cfRule>
  </conditionalFormatting>
  <conditionalFormatting sqref="B927">
    <cfRule type="expression" dxfId="29315" priority="742">
      <formula>IF(AND(COUNTIF(MetalSmelter,B557&amp;C557)=0,LEN(C557)&gt;0),TRUE,FALSE)</formula>
    </cfRule>
  </conditionalFormatting>
  <conditionalFormatting sqref="B928">
    <cfRule type="expression" dxfId="29314" priority="743">
      <formula>IF(B557="",TRUE)</formula>
    </cfRule>
  </conditionalFormatting>
  <conditionalFormatting sqref="B928">
    <cfRule type="expression" dxfId="29313" priority="744">
      <formula>IF(AND(COUNTIF(MetalSmelter,B557&amp;C557)=0,LEN(C557)&gt;0),TRUE,FALSE)</formula>
    </cfRule>
  </conditionalFormatting>
  <conditionalFormatting sqref="B929">
    <cfRule type="expression" dxfId="29312" priority="745">
      <formula>IF(B557="",TRUE)</formula>
    </cfRule>
  </conditionalFormatting>
  <conditionalFormatting sqref="B929">
    <cfRule type="expression" dxfId="29311" priority="746">
      <formula>IF(AND(COUNTIF(MetalSmelter,B557&amp;C557)=0,LEN(C557)&gt;0),TRUE,FALSE)</formula>
    </cfRule>
  </conditionalFormatting>
  <conditionalFormatting sqref="B930">
    <cfRule type="expression" dxfId="29310" priority="747">
      <formula>IF(B557="",TRUE)</formula>
    </cfRule>
  </conditionalFormatting>
  <conditionalFormatting sqref="B930">
    <cfRule type="expression" dxfId="29309" priority="748">
      <formula>IF(AND(COUNTIF(MetalSmelter,B557&amp;C557)=0,LEN(C557)&gt;0),TRUE,FALSE)</formula>
    </cfRule>
  </conditionalFormatting>
  <conditionalFormatting sqref="B931">
    <cfRule type="expression" dxfId="29308" priority="749">
      <formula>IF(B557="",TRUE)</formula>
    </cfRule>
  </conditionalFormatting>
  <conditionalFormatting sqref="B931">
    <cfRule type="expression" dxfId="29307" priority="750">
      <formula>IF(AND(COUNTIF(MetalSmelter,B557&amp;C557)=0,LEN(C557)&gt;0),TRUE,FALSE)</formula>
    </cfRule>
  </conditionalFormatting>
  <conditionalFormatting sqref="B932">
    <cfRule type="expression" dxfId="29306" priority="751">
      <formula>IF(B557="",TRUE)</formula>
    </cfRule>
  </conditionalFormatting>
  <conditionalFormatting sqref="B932">
    <cfRule type="expression" dxfId="29305" priority="752">
      <formula>IF(AND(COUNTIF(MetalSmelter,B557&amp;C557)=0,LEN(C557)&gt;0),TRUE,FALSE)</formula>
    </cfRule>
  </conditionalFormatting>
  <conditionalFormatting sqref="B933">
    <cfRule type="expression" dxfId="29304" priority="753">
      <formula>IF(B557="",TRUE)</formula>
    </cfRule>
  </conditionalFormatting>
  <conditionalFormatting sqref="B933">
    <cfRule type="expression" dxfId="29303" priority="754">
      <formula>IF(AND(COUNTIF(MetalSmelter,B557&amp;C557)=0,LEN(C557)&gt;0),TRUE,FALSE)</formula>
    </cfRule>
  </conditionalFormatting>
  <conditionalFormatting sqref="B934">
    <cfRule type="expression" dxfId="29302" priority="755">
      <formula>IF(B557="",TRUE)</formula>
    </cfRule>
  </conditionalFormatting>
  <conditionalFormatting sqref="B934">
    <cfRule type="expression" dxfId="29301" priority="756">
      <formula>IF(AND(COUNTIF(MetalSmelter,B557&amp;C557)=0,LEN(C557)&gt;0),TRUE,FALSE)</formula>
    </cfRule>
  </conditionalFormatting>
  <conditionalFormatting sqref="B935">
    <cfRule type="expression" dxfId="29300" priority="757">
      <formula>IF(B557="",TRUE)</formula>
    </cfRule>
  </conditionalFormatting>
  <conditionalFormatting sqref="B935">
    <cfRule type="expression" dxfId="29299" priority="758">
      <formula>IF(AND(COUNTIF(MetalSmelter,B557&amp;C557)=0,LEN(C557)&gt;0),TRUE,FALSE)</formula>
    </cfRule>
  </conditionalFormatting>
  <conditionalFormatting sqref="B936">
    <cfRule type="expression" dxfId="29298" priority="759">
      <formula>IF(B557="",TRUE)</formula>
    </cfRule>
  </conditionalFormatting>
  <conditionalFormatting sqref="B936">
    <cfRule type="expression" dxfId="29297" priority="760">
      <formula>IF(AND(COUNTIF(MetalSmelter,B557&amp;C557)=0,LEN(C557)&gt;0),TRUE,FALSE)</formula>
    </cfRule>
  </conditionalFormatting>
  <conditionalFormatting sqref="B937">
    <cfRule type="expression" dxfId="29296" priority="761">
      <formula>IF(B557="",TRUE)</formula>
    </cfRule>
  </conditionalFormatting>
  <conditionalFormatting sqref="B937">
    <cfRule type="expression" dxfId="29295" priority="762">
      <formula>IF(AND(COUNTIF(MetalSmelter,B557&amp;C557)=0,LEN(C557)&gt;0),TRUE,FALSE)</formula>
    </cfRule>
  </conditionalFormatting>
  <conditionalFormatting sqref="B938">
    <cfRule type="expression" dxfId="29294" priority="763">
      <formula>IF(B557="",TRUE)</formula>
    </cfRule>
  </conditionalFormatting>
  <conditionalFormatting sqref="B938">
    <cfRule type="expression" dxfId="29293" priority="764">
      <formula>IF(AND(COUNTIF(MetalSmelter,B557&amp;C557)=0,LEN(C557)&gt;0),TRUE,FALSE)</formula>
    </cfRule>
  </conditionalFormatting>
  <conditionalFormatting sqref="B939">
    <cfRule type="expression" dxfId="29292" priority="765">
      <formula>IF(B557="",TRUE)</formula>
    </cfRule>
  </conditionalFormatting>
  <conditionalFormatting sqref="B939">
    <cfRule type="expression" dxfId="29291" priority="766">
      <formula>IF(AND(COUNTIF(MetalSmelter,B557&amp;C557)=0,LEN(C557)&gt;0),TRUE,FALSE)</formula>
    </cfRule>
  </conditionalFormatting>
  <conditionalFormatting sqref="B940">
    <cfRule type="expression" dxfId="29290" priority="767">
      <formula>IF(B557="",TRUE)</formula>
    </cfRule>
  </conditionalFormatting>
  <conditionalFormatting sqref="B940">
    <cfRule type="expression" dxfId="29289" priority="768">
      <formula>IF(AND(COUNTIF(MetalSmelter,B557&amp;C557)=0,LEN(C557)&gt;0),TRUE,FALSE)</formula>
    </cfRule>
  </conditionalFormatting>
  <conditionalFormatting sqref="B941">
    <cfRule type="expression" dxfId="29288" priority="769">
      <formula>IF(B557="",TRUE)</formula>
    </cfRule>
  </conditionalFormatting>
  <conditionalFormatting sqref="B941">
    <cfRule type="expression" dxfId="29287" priority="770">
      <formula>IF(AND(COUNTIF(MetalSmelter,B557&amp;C557)=0,LEN(C557)&gt;0),TRUE,FALSE)</formula>
    </cfRule>
  </conditionalFormatting>
  <conditionalFormatting sqref="B942">
    <cfRule type="expression" dxfId="29286" priority="771">
      <formula>IF(B557="",TRUE)</formula>
    </cfRule>
  </conditionalFormatting>
  <conditionalFormatting sqref="B942">
    <cfRule type="expression" dxfId="29285" priority="772">
      <formula>IF(AND(COUNTIF(MetalSmelter,B557&amp;C557)=0,LEN(C557)&gt;0),TRUE,FALSE)</formula>
    </cfRule>
  </conditionalFormatting>
  <conditionalFormatting sqref="B943">
    <cfRule type="expression" dxfId="29284" priority="773">
      <formula>IF(B557="",TRUE)</formula>
    </cfRule>
  </conditionalFormatting>
  <conditionalFormatting sqref="B943">
    <cfRule type="expression" dxfId="29283" priority="774">
      <formula>IF(AND(COUNTIF(MetalSmelter,B557&amp;C557)=0,LEN(C557)&gt;0),TRUE,FALSE)</formula>
    </cfRule>
  </conditionalFormatting>
  <conditionalFormatting sqref="B944">
    <cfRule type="expression" dxfId="29282" priority="775">
      <formula>IF(B557="",TRUE)</formula>
    </cfRule>
  </conditionalFormatting>
  <conditionalFormatting sqref="B944">
    <cfRule type="expression" dxfId="29281" priority="776">
      <formula>IF(AND(COUNTIF(MetalSmelter,B557&amp;C557)=0,LEN(C557)&gt;0),TRUE,FALSE)</formula>
    </cfRule>
  </conditionalFormatting>
  <conditionalFormatting sqref="B945">
    <cfRule type="expression" dxfId="29280" priority="777">
      <formula>IF(B557="",TRUE)</formula>
    </cfRule>
  </conditionalFormatting>
  <conditionalFormatting sqref="B945">
    <cfRule type="expression" dxfId="29279" priority="778">
      <formula>IF(AND(COUNTIF(MetalSmelter,B557&amp;C557)=0,LEN(C557)&gt;0),TRUE,FALSE)</formula>
    </cfRule>
  </conditionalFormatting>
  <conditionalFormatting sqref="B946">
    <cfRule type="expression" dxfId="29278" priority="779">
      <formula>IF(B557="",TRUE)</formula>
    </cfRule>
  </conditionalFormatting>
  <conditionalFormatting sqref="B946">
    <cfRule type="expression" dxfId="29277" priority="780">
      <formula>IF(AND(COUNTIF(MetalSmelter,B557&amp;C557)=0,LEN(C557)&gt;0),TRUE,FALSE)</formula>
    </cfRule>
  </conditionalFormatting>
  <conditionalFormatting sqref="B947">
    <cfRule type="expression" dxfId="29276" priority="781">
      <formula>IF(B557="",TRUE)</formula>
    </cfRule>
  </conditionalFormatting>
  <conditionalFormatting sqref="B947">
    <cfRule type="expression" dxfId="29275" priority="782">
      <formula>IF(AND(COUNTIF(MetalSmelter,B557&amp;C557)=0,LEN(C557)&gt;0),TRUE,FALSE)</formula>
    </cfRule>
  </conditionalFormatting>
  <conditionalFormatting sqref="B948">
    <cfRule type="expression" dxfId="29274" priority="783">
      <formula>IF(B557="",TRUE)</formula>
    </cfRule>
  </conditionalFormatting>
  <conditionalFormatting sqref="B948">
    <cfRule type="expression" dxfId="29273" priority="784">
      <formula>IF(AND(COUNTIF(MetalSmelter,B557&amp;C557)=0,LEN(C557)&gt;0),TRUE,FALSE)</formula>
    </cfRule>
  </conditionalFormatting>
  <conditionalFormatting sqref="B949">
    <cfRule type="expression" dxfId="29272" priority="785">
      <formula>IF(B557="",TRUE)</formula>
    </cfRule>
  </conditionalFormatting>
  <conditionalFormatting sqref="B949">
    <cfRule type="expression" dxfId="29271" priority="786">
      <formula>IF(AND(COUNTIF(MetalSmelter,B557&amp;C557)=0,LEN(C557)&gt;0),TRUE,FALSE)</formula>
    </cfRule>
  </conditionalFormatting>
  <conditionalFormatting sqref="B950">
    <cfRule type="expression" dxfId="29270" priority="787">
      <formula>IF(B557="",TRUE)</formula>
    </cfRule>
  </conditionalFormatting>
  <conditionalFormatting sqref="B950">
    <cfRule type="expression" dxfId="29269" priority="788">
      <formula>IF(AND(COUNTIF(MetalSmelter,B557&amp;C557)=0,LEN(C557)&gt;0),TRUE,FALSE)</formula>
    </cfRule>
  </conditionalFormatting>
  <conditionalFormatting sqref="B951">
    <cfRule type="expression" dxfId="29268" priority="789">
      <formula>IF(B557="",TRUE)</formula>
    </cfRule>
  </conditionalFormatting>
  <conditionalFormatting sqref="B951">
    <cfRule type="expression" dxfId="29267" priority="790">
      <formula>IF(AND(COUNTIF(MetalSmelter,B557&amp;C557)=0,LEN(C557)&gt;0),TRUE,FALSE)</formula>
    </cfRule>
  </conditionalFormatting>
  <conditionalFormatting sqref="B952">
    <cfRule type="expression" dxfId="29266" priority="791">
      <formula>IF(B557="",TRUE)</formula>
    </cfRule>
  </conditionalFormatting>
  <conditionalFormatting sqref="B952">
    <cfRule type="expression" dxfId="29265" priority="792">
      <formula>IF(AND(COUNTIF(MetalSmelter,B557&amp;C557)=0,LEN(C557)&gt;0),TRUE,FALSE)</formula>
    </cfRule>
  </conditionalFormatting>
  <conditionalFormatting sqref="B953">
    <cfRule type="expression" dxfId="29264" priority="793">
      <formula>IF(B557="",TRUE)</formula>
    </cfRule>
  </conditionalFormatting>
  <conditionalFormatting sqref="B953">
    <cfRule type="expression" dxfId="29263" priority="794">
      <formula>IF(AND(COUNTIF(MetalSmelter,B557&amp;C557)=0,LEN(C557)&gt;0),TRUE,FALSE)</formula>
    </cfRule>
  </conditionalFormatting>
  <conditionalFormatting sqref="B954">
    <cfRule type="expression" dxfId="29262" priority="795">
      <formula>IF(B557="",TRUE)</formula>
    </cfRule>
  </conditionalFormatting>
  <conditionalFormatting sqref="B954">
    <cfRule type="expression" dxfId="29261" priority="796">
      <formula>IF(AND(COUNTIF(MetalSmelter,B557&amp;C557)=0,LEN(C557)&gt;0),TRUE,FALSE)</formula>
    </cfRule>
  </conditionalFormatting>
  <conditionalFormatting sqref="B955">
    <cfRule type="expression" dxfId="29260" priority="797">
      <formula>IF(B557="",TRUE)</formula>
    </cfRule>
  </conditionalFormatting>
  <conditionalFormatting sqref="B955">
    <cfRule type="expression" dxfId="29259" priority="798">
      <formula>IF(AND(COUNTIF(MetalSmelter,B557&amp;C557)=0,LEN(C557)&gt;0),TRUE,FALSE)</formula>
    </cfRule>
  </conditionalFormatting>
  <conditionalFormatting sqref="B956">
    <cfRule type="expression" dxfId="29258" priority="799">
      <formula>IF(B557="",TRUE)</formula>
    </cfRule>
  </conditionalFormatting>
  <conditionalFormatting sqref="B956">
    <cfRule type="expression" dxfId="29257" priority="800">
      <formula>IF(AND(COUNTIF(MetalSmelter,B557&amp;C557)=0,LEN(C557)&gt;0),TRUE,FALSE)</formula>
    </cfRule>
  </conditionalFormatting>
  <conditionalFormatting sqref="B957">
    <cfRule type="expression" dxfId="29256" priority="801">
      <formula>IF(B557="",TRUE)</formula>
    </cfRule>
  </conditionalFormatting>
  <conditionalFormatting sqref="B957">
    <cfRule type="expression" dxfId="29255" priority="802">
      <formula>IF(AND(COUNTIF(MetalSmelter,B557&amp;C557)=0,LEN(C557)&gt;0),TRUE,FALSE)</formula>
    </cfRule>
  </conditionalFormatting>
  <conditionalFormatting sqref="B958">
    <cfRule type="expression" dxfId="29254" priority="803">
      <formula>IF(B557="",TRUE)</formula>
    </cfRule>
  </conditionalFormatting>
  <conditionalFormatting sqref="B958">
    <cfRule type="expression" dxfId="29253" priority="804">
      <formula>IF(AND(COUNTIF(MetalSmelter,B557&amp;C557)=0,LEN(C557)&gt;0),TRUE,FALSE)</formula>
    </cfRule>
  </conditionalFormatting>
  <conditionalFormatting sqref="B959">
    <cfRule type="expression" dxfId="29252" priority="805">
      <formula>IF(B557="",TRUE)</formula>
    </cfRule>
  </conditionalFormatting>
  <conditionalFormatting sqref="B959">
    <cfRule type="expression" dxfId="29251" priority="806">
      <formula>IF(AND(COUNTIF(MetalSmelter,B557&amp;C557)=0,LEN(C557)&gt;0),TRUE,FALSE)</formula>
    </cfRule>
  </conditionalFormatting>
  <conditionalFormatting sqref="B960">
    <cfRule type="expression" dxfId="29250" priority="807">
      <formula>IF(B557="",TRUE)</formula>
    </cfRule>
  </conditionalFormatting>
  <conditionalFormatting sqref="B960">
    <cfRule type="expression" dxfId="29249" priority="808">
      <formula>IF(AND(COUNTIF(MetalSmelter,B557&amp;C557)=0,LEN(C557)&gt;0),TRUE,FALSE)</formula>
    </cfRule>
  </conditionalFormatting>
  <conditionalFormatting sqref="B961">
    <cfRule type="expression" dxfId="29248" priority="809">
      <formula>IF(B557="",TRUE)</formula>
    </cfRule>
  </conditionalFormatting>
  <conditionalFormatting sqref="B961">
    <cfRule type="expression" dxfId="29247" priority="810">
      <formula>IF(AND(COUNTIF(MetalSmelter,B557&amp;C557)=0,LEN(C557)&gt;0),TRUE,FALSE)</formula>
    </cfRule>
  </conditionalFormatting>
  <conditionalFormatting sqref="B962">
    <cfRule type="expression" dxfId="29246" priority="811">
      <formula>IF(B557="",TRUE)</formula>
    </cfRule>
  </conditionalFormatting>
  <conditionalFormatting sqref="B962">
    <cfRule type="expression" dxfId="29245" priority="812">
      <formula>IF(AND(COUNTIF(MetalSmelter,B557&amp;C557)=0,LEN(C557)&gt;0),TRUE,FALSE)</formula>
    </cfRule>
  </conditionalFormatting>
  <conditionalFormatting sqref="B963">
    <cfRule type="expression" dxfId="29244" priority="813">
      <formula>IF(B557="",TRUE)</formula>
    </cfRule>
  </conditionalFormatting>
  <conditionalFormatting sqref="B963">
    <cfRule type="expression" dxfId="29243" priority="814">
      <formula>IF(AND(COUNTIF(MetalSmelter,B557&amp;C557)=0,LEN(C557)&gt;0),TRUE,FALSE)</formula>
    </cfRule>
  </conditionalFormatting>
  <conditionalFormatting sqref="B964">
    <cfRule type="expression" dxfId="29242" priority="815">
      <formula>IF(B557="",TRUE)</formula>
    </cfRule>
  </conditionalFormatting>
  <conditionalFormatting sqref="B964">
    <cfRule type="expression" dxfId="29241" priority="816">
      <formula>IF(AND(COUNTIF(MetalSmelter,B557&amp;C557)=0,LEN(C557)&gt;0),TRUE,FALSE)</formula>
    </cfRule>
  </conditionalFormatting>
  <conditionalFormatting sqref="B965">
    <cfRule type="expression" dxfId="29240" priority="817">
      <formula>IF(B557="",TRUE)</formula>
    </cfRule>
  </conditionalFormatting>
  <conditionalFormatting sqref="B965">
    <cfRule type="expression" dxfId="29239" priority="818">
      <formula>IF(AND(COUNTIF(MetalSmelter,B557&amp;C557)=0,LEN(C557)&gt;0),TRUE,FALSE)</formula>
    </cfRule>
  </conditionalFormatting>
  <conditionalFormatting sqref="B966">
    <cfRule type="expression" dxfId="29238" priority="819">
      <formula>IF(B557="",TRUE)</formula>
    </cfRule>
  </conditionalFormatting>
  <conditionalFormatting sqref="B966">
    <cfRule type="expression" dxfId="29237" priority="820">
      <formula>IF(AND(COUNTIF(MetalSmelter,B557&amp;C557)=0,LEN(C557)&gt;0),TRUE,FALSE)</formula>
    </cfRule>
  </conditionalFormatting>
  <conditionalFormatting sqref="B967">
    <cfRule type="expression" dxfId="29236" priority="821">
      <formula>IF(B557="",TRUE)</formula>
    </cfRule>
  </conditionalFormatting>
  <conditionalFormatting sqref="B967">
    <cfRule type="expression" dxfId="29235" priority="822">
      <formula>IF(AND(COUNTIF(MetalSmelter,B557&amp;C557)=0,LEN(C557)&gt;0),TRUE,FALSE)</formula>
    </cfRule>
  </conditionalFormatting>
  <conditionalFormatting sqref="B968">
    <cfRule type="expression" dxfId="29234" priority="823">
      <formula>IF(B557="",TRUE)</formula>
    </cfRule>
  </conditionalFormatting>
  <conditionalFormatting sqref="B968">
    <cfRule type="expression" dxfId="29233" priority="824">
      <formula>IF(AND(COUNTIF(MetalSmelter,B557&amp;C557)=0,LEN(C557)&gt;0),TRUE,FALSE)</formula>
    </cfRule>
  </conditionalFormatting>
  <conditionalFormatting sqref="B969">
    <cfRule type="expression" dxfId="29232" priority="825">
      <formula>IF(B557="",TRUE)</formula>
    </cfRule>
  </conditionalFormatting>
  <conditionalFormatting sqref="B969">
    <cfRule type="expression" dxfId="29231" priority="826">
      <formula>IF(AND(COUNTIF(MetalSmelter,B557&amp;C557)=0,LEN(C557)&gt;0),TRUE,FALSE)</formula>
    </cfRule>
  </conditionalFormatting>
  <conditionalFormatting sqref="B970">
    <cfRule type="expression" dxfId="29230" priority="827">
      <formula>IF(B557="",TRUE)</formula>
    </cfRule>
  </conditionalFormatting>
  <conditionalFormatting sqref="B970">
    <cfRule type="expression" dxfId="29229" priority="828">
      <formula>IF(AND(COUNTIF(MetalSmelter,B557&amp;C557)=0,LEN(C557)&gt;0),TRUE,FALSE)</formula>
    </cfRule>
  </conditionalFormatting>
  <conditionalFormatting sqref="B971">
    <cfRule type="expression" dxfId="29228" priority="829">
      <formula>IF(B557="",TRUE)</formula>
    </cfRule>
  </conditionalFormatting>
  <conditionalFormatting sqref="B971">
    <cfRule type="expression" dxfId="29227" priority="830">
      <formula>IF(AND(COUNTIF(MetalSmelter,B557&amp;C557)=0,LEN(C557)&gt;0),TRUE,FALSE)</formula>
    </cfRule>
  </conditionalFormatting>
  <conditionalFormatting sqref="B972">
    <cfRule type="expression" dxfId="29226" priority="831">
      <formula>IF(B557="",TRUE)</formula>
    </cfRule>
  </conditionalFormatting>
  <conditionalFormatting sqref="B972">
    <cfRule type="expression" dxfId="29225" priority="832">
      <formula>IF(AND(COUNTIF(MetalSmelter,B557&amp;C557)=0,LEN(C557)&gt;0),TRUE,FALSE)</formula>
    </cfRule>
  </conditionalFormatting>
  <conditionalFormatting sqref="B973">
    <cfRule type="expression" dxfId="29224" priority="833">
      <formula>IF(B557="",TRUE)</formula>
    </cfRule>
  </conditionalFormatting>
  <conditionalFormatting sqref="B973">
    <cfRule type="expression" dxfId="29223" priority="834">
      <formula>IF(AND(COUNTIF(MetalSmelter,B557&amp;C557)=0,LEN(C557)&gt;0),TRUE,FALSE)</formula>
    </cfRule>
  </conditionalFormatting>
  <conditionalFormatting sqref="B974">
    <cfRule type="expression" dxfId="29222" priority="835">
      <formula>IF(B557="",TRUE)</formula>
    </cfRule>
  </conditionalFormatting>
  <conditionalFormatting sqref="B974">
    <cfRule type="expression" dxfId="29221" priority="836">
      <formula>IF(AND(COUNTIF(MetalSmelter,B557&amp;C557)=0,LEN(C557)&gt;0),TRUE,FALSE)</formula>
    </cfRule>
  </conditionalFormatting>
  <conditionalFormatting sqref="B975">
    <cfRule type="expression" dxfId="29220" priority="837">
      <formula>IF(B557="",TRUE)</formula>
    </cfRule>
  </conditionalFormatting>
  <conditionalFormatting sqref="B975">
    <cfRule type="expression" dxfId="29219" priority="838">
      <formula>IF(AND(COUNTIF(MetalSmelter,B557&amp;C557)=0,LEN(C557)&gt;0),TRUE,FALSE)</formula>
    </cfRule>
  </conditionalFormatting>
  <conditionalFormatting sqref="B976">
    <cfRule type="expression" dxfId="29218" priority="839">
      <formula>IF(B557="",TRUE)</formula>
    </cfRule>
  </conditionalFormatting>
  <conditionalFormatting sqref="B976">
    <cfRule type="expression" dxfId="29217" priority="840">
      <formula>IF(AND(COUNTIF(MetalSmelter,B557&amp;C557)=0,LEN(C557)&gt;0),TRUE,FALSE)</formula>
    </cfRule>
  </conditionalFormatting>
  <conditionalFormatting sqref="B977">
    <cfRule type="expression" dxfId="29216" priority="841">
      <formula>IF(B557="",TRUE)</formula>
    </cfRule>
  </conditionalFormatting>
  <conditionalFormatting sqref="B977">
    <cfRule type="expression" dxfId="29215" priority="842">
      <formula>IF(AND(COUNTIF(MetalSmelter,B557&amp;C557)=0,LEN(C557)&gt;0),TRUE,FALSE)</formula>
    </cfRule>
  </conditionalFormatting>
  <conditionalFormatting sqref="B978">
    <cfRule type="expression" dxfId="29214" priority="843">
      <formula>IF(B557="",TRUE)</formula>
    </cfRule>
  </conditionalFormatting>
  <conditionalFormatting sqref="B978">
    <cfRule type="expression" dxfId="29213" priority="844">
      <formula>IF(AND(COUNTIF(MetalSmelter,B557&amp;C557)=0,LEN(C557)&gt;0),TRUE,FALSE)</formula>
    </cfRule>
  </conditionalFormatting>
  <conditionalFormatting sqref="B979">
    <cfRule type="expression" dxfId="29212" priority="845">
      <formula>IF(B557="",TRUE)</formula>
    </cfRule>
  </conditionalFormatting>
  <conditionalFormatting sqref="B979">
    <cfRule type="expression" dxfId="29211" priority="846">
      <formula>IF(AND(COUNTIF(MetalSmelter,B557&amp;C557)=0,LEN(C557)&gt;0),TRUE,FALSE)</formula>
    </cfRule>
  </conditionalFormatting>
  <conditionalFormatting sqref="B980">
    <cfRule type="expression" dxfId="29210" priority="847">
      <formula>IF(B557="",TRUE)</formula>
    </cfRule>
  </conditionalFormatting>
  <conditionalFormatting sqref="B980">
    <cfRule type="expression" dxfId="29209" priority="848">
      <formula>IF(AND(COUNTIF(MetalSmelter,B557&amp;C557)=0,LEN(C557)&gt;0),TRUE,FALSE)</formula>
    </cfRule>
  </conditionalFormatting>
  <conditionalFormatting sqref="B981">
    <cfRule type="expression" dxfId="29208" priority="849">
      <formula>IF(B557="",TRUE)</formula>
    </cfRule>
  </conditionalFormatting>
  <conditionalFormatting sqref="B981">
    <cfRule type="expression" dxfId="29207" priority="850">
      <formula>IF(AND(COUNTIF(MetalSmelter,B557&amp;C557)=0,LEN(C557)&gt;0),TRUE,FALSE)</formula>
    </cfRule>
  </conditionalFormatting>
  <conditionalFormatting sqref="B982">
    <cfRule type="expression" dxfId="29206" priority="851">
      <formula>IF(B557="",TRUE)</formula>
    </cfRule>
  </conditionalFormatting>
  <conditionalFormatting sqref="B982">
    <cfRule type="expression" dxfId="29205" priority="852">
      <formula>IF(AND(COUNTIF(MetalSmelter,B557&amp;C557)=0,LEN(C557)&gt;0),TRUE,FALSE)</formula>
    </cfRule>
  </conditionalFormatting>
  <conditionalFormatting sqref="B983">
    <cfRule type="expression" dxfId="29204" priority="853">
      <formula>IF(B557="",TRUE)</formula>
    </cfRule>
  </conditionalFormatting>
  <conditionalFormatting sqref="B983">
    <cfRule type="expression" dxfId="29203" priority="854">
      <formula>IF(AND(COUNTIF(MetalSmelter,B557&amp;C557)=0,LEN(C557)&gt;0),TRUE,FALSE)</formula>
    </cfRule>
  </conditionalFormatting>
  <conditionalFormatting sqref="B984">
    <cfRule type="expression" dxfId="29202" priority="855">
      <formula>IF(B557="",TRUE)</formula>
    </cfRule>
  </conditionalFormatting>
  <conditionalFormatting sqref="B984">
    <cfRule type="expression" dxfId="29201" priority="856">
      <formula>IF(AND(COUNTIF(MetalSmelter,B557&amp;C557)=0,LEN(C557)&gt;0),TRUE,FALSE)</formula>
    </cfRule>
  </conditionalFormatting>
  <conditionalFormatting sqref="B985">
    <cfRule type="expression" dxfId="29200" priority="857">
      <formula>IF(B557="",TRUE)</formula>
    </cfRule>
  </conditionalFormatting>
  <conditionalFormatting sqref="B985">
    <cfRule type="expression" dxfId="29199" priority="858">
      <formula>IF(AND(COUNTIF(MetalSmelter,B557&amp;C557)=0,LEN(C557)&gt;0),TRUE,FALSE)</formula>
    </cfRule>
  </conditionalFormatting>
  <conditionalFormatting sqref="B986">
    <cfRule type="expression" dxfId="29198" priority="859">
      <formula>IF(B557="",TRUE)</formula>
    </cfRule>
  </conditionalFormatting>
  <conditionalFormatting sqref="B986">
    <cfRule type="expression" dxfId="29197" priority="860">
      <formula>IF(AND(COUNTIF(MetalSmelter,B557&amp;C557)=0,LEN(C557)&gt;0),TRUE,FALSE)</formula>
    </cfRule>
  </conditionalFormatting>
  <conditionalFormatting sqref="B987">
    <cfRule type="expression" dxfId="29196" priority="861">
      <formula>IF(B557="",TRUE)</formula>
    </cfRule>
  </conditionalFormatting>
  <conditionalFormatting sqref="B987">
    <cfRule type="expression" dxfId="29195" priority="862">
      <formula>IF(AND(COUNTIF(MetalSmelter,B557&amp;C557)=0,LEN(C557)&gt;0),TRUE,FALSE)</formula>
    </cfRule>
  </conditionalFormatting>
  <conditionalFormatting sqref="B988">
    <cfRule type="expression" dxfId="29194" priority="863">
      <formula>IF(B557="",TRUE)</formula>
    </cfRule>
  </conditionalFormatting>
  <conditionalFormatting sqref="B988">
    <cfRule type="expression" dxfId="29193" priority="864">
      <formula>IF(AND(COUNTIF(MetalSmelter,B557&amp;C557)=0,LEN(C557)&gt;0),TRUE,FALSE)</formula>
    </cfRule>
  </conditionalFormatting>
  <conditionalFormatting sqref="B989">
    <cfRule type="expression" dxfId="29192" priority="865">
      <formula>IF(B557="",TRUE)</formula>
    </cfRule>
  </conditionalFormatting>
  <conditionalFormatting sqref="B989">
    <cfRule type="expression" dxfId="29191" priority="866">
      <formula>IF(AND(COUNTIF(MetalSmelter,B557&amp;C557)=0,LEN(C557)&gt;0),TRUE,FALSE)</formula>
    </cfRule>
  </conditionalFormatting>
  <conditionalFormatting sqref="B990">
    <cfRule type="expression" dxfId="29190" priority="867">
      <formula>IF(B557="",TRUE)</formula>
    </cfRule>
  </conditionalFormatting>
  <conditionalFormatting sqref="B990">
    <cfRule type="expression" dxfId="29189" priority="868">
      <formula>IF(AND(COUNTIF(MetalSmelter,B557&amp;C557)=0,LEN(C557)&gt;0),TRUE,FALSE)</formula>
    </cfRule>
  </conditionalFormatting>
  <conditionalFormatting sqref="B991">
    <cfRule type="expression" dxfId="29188" priority="869">
      <formula>IF(B557="",TRUE)</formula>
    </cfRule>
  </conditionalFormatting>
  <conditionalFormatting sqref="B991">
    <cfRule type="expression" dxfId="29187" priority="870">
      <formula>IF(AND(COUNTIF(MetalSmelter,B557&amp;C557)=0,LEN(C557)&gt;0),TRUE,FALSE)</formula>
    </cfRule>
  </conditionalFormatting>
  <conditionalFormatting sqref="B992">
    <cfRule type="expression" dxfId="29186" priority="871">
      <formula>IF(B557="",TRUE)</formula>
    </cfRule>
  </conditionalFormatting>
  <conditionalFormatting sqref="B992">
    <cfRule type="expression" dxfId="29185" priority="872">
      <formula>IF(AND(COUNTIF(MetalSmelter,B557&amp;C557)=0,LEN(C557)&gt;0),TRUE,FALSE)</formula>
    </cfRule>
  </conditionalFormatting>
  <conditionalFormatting sqref="B993">
    <cfRule type="expression" dxfId="29184" priority="873">
      <formula>IF(B557="",TRUE)</formula>
    </cfRule>
  </conditionalFormatting>
  <conditionalFormatting sqref="B993">
    <cfRule type="expression" dxfId="29183" priority="874">
      <formula>IF(AND(COUNTIF(MetalSmelter,B557&amp;C557)=0,LEN(C557)&gt;0),TRUE,FALSE)</formula>
    </cfRule>
  </conditionalFormatting>
  <conditionalFormatting sqref="B994">
    <cfRule type="expression" dxfId="29182" priority="875">
      <formula>IF(B557="",TRUE)</formula>
    </cfRule>
  </conditionalFormatting>
  <conditionalFormatting sqref="B994">
    <cfRule type="expression" dxfId="29181" priority="876">
      <formula>IF(AND(COUNTIF(MetalSmelter,B557&amp;C557)=0,LEN(C557)&gt;0),TRUE,FALSE)</formula>
    </cfRule>
  </conditionalFormatting>
  <conditionalFormatting sqref="B995">
    <cfRule type="expression" dxfId="29180" priority="877">
      <formula>IF(B557="",TRUE)</formula>
    </cfRule>
  </conditionalFormatting>
  <conditionalFormatting sqref="B995">
    <cfRule type="expression" dxfId="29179" priority="878">
      <formula>IF(AND(COUNTIF(MetalSmelter,B557&amp;C557)=0,LEN(C557)&gt;0),TRUE,FALSE)</formula>
    </cfRule>
  </conditionalFormatting>
  <conditionalFormatting sqref="B996">
    <cfRule type="expression" dxfId="29178" priority="879">
      <formula>IF(B557="",TRUE)</formula>
    </cfRule>
  </conditionalFormatting>
  <conditionalFormatting sqref="B996">
    <cfRule type="expression" dxfId="29177" priority="880">
      <formula>IF(AND(COUNTIF(MetalSmelter,B557&amp;C557)=0,LEN(C557)&gt;0),TRUE,FALSE)</formula>
    </cfRule>
  </conditionalFormatting>
  <conditionalFormatting sqref="B997">
    <cfRule type="expression" dxfId="29176" priority="881">
      <formula>IF(B557="",TRUE)</formula>
    </cfRule>
  </conditionalFormatting>
  <conditionalFormatting sqref="B997">
    <cfRule type="expression" dxfId="29175" priority="882">
      <formula>IF(AND(COUNTIF(MetalSmelter,B557&amp;C557)=0,LEN(C557)&gt;0),TRUE,FALSE)</formula>
    </cfRule>
  </conditionalFormatting>
  <conditionalFormatting sqref="B998">
    <cfRule type="expression" dxfId="29174" priority="883">
      <formula>IF(B557="",TRUE)</formula>
    </cfRule>
  </conditionalFormatting>
  <conditionalFormatting sqref="B998">
    <cfRule type="expression" dxfId="29173" priority="884">
      <formula>IF(AND(COUNTIF(MetalSmelter,B557&amp;C557)=0,LEN(C557)&gt;0),TRUE,FALSE)</formula>
    </cfRule>
  </conditionalFormatting>
  <conditionalFormatting sqref="B999">
    <cfRule type="expression" dxfId="29172" priority="885">
      <formula>IF(B557="",TRUE)</formula>
    </cfRule>
  </conditionalFormatting>
  <conditionalFormatting sqref="B999">
    <cfRule type="expression" dxfId="29171" priority="886">
      <formula>IF(AND(COUNTIF(MetalSmelter,B557&amp;C557)=0,LEN(C557)&gt;0),TRUE,FALSE)</formula>
    </cfRule>
  </conditionalFormatting>
  <conditionalFormatting sqref="B1000">
    <cfRule type="expression" dxfId="29170" priority="887">
      <formula>IF(B557="",TRUE)</formula>
    </cfRule>
  </conditionalFormatting>
  <conditionalFormatting sqref="B1000">
    <cfRule type="expression" dxfId="29169" priority="888">
      <formula>IF(AND(COUNTIF(MetalSmelter,B557&amp;C557)=0,LEN(C557)&gt;0),TRUE,FALSE)</formula>
    </cfRule>
  </conditionalFormatting>
  <conditionalFormatting sqref="B1001">
    <cfRule type="expression" dxfId="29168" priority="889">
      <formula>IF(B557="",TRUE)</formula>
    </cfRule>
  </conditionalFormatting>
  <conditionalFormatting sqref="B1001">
    <cfRule type="expression" dxfId="29167" priority="890">
      <formula>IF(AND(COUNTIF(MetalSmelter,B557&amp;C557)=0,LEN(C557)&gt;0),TRUE,FALSE)</formula>
    </cfRule>
  </conditionalFormatting>
  <conditionalFormatting sqref="B1002">
    <cfRule type="expression" dxfId="29166" priority="891">
      <formula>IF(B557="",TRUE)</formula>
    </cfRule>
  </conditionalFormatting>
  <conditionalFormatting sqref="B1002">
    <cfRule type="expression" dxfId="29165" priority="892">
      <formula>IF(AND(COUNTIF(MetalSmelter,B557&amp;C557)=0,LEN(C557)&gt;0),TRUE,FALSE)</formula>
    </cfRule>
  </conditionalFormatting>
  <conditionalFormatting sqref="B1003">
    <cfRule type="expression" dxfId="29164" priority="893">
      <formula>IF(B557="",TRUE)</formula>
    </cfRule>
  </conditionalFormatting>
  <conditionalFormatting sqref="B1003">
    <cfRule type="expression" dxfId="29163" priority="894">
      <formula>IF(AND(COUNTIF(MetalSmelter,B557&amp;C557)=0,LEN(C557)&gt;0),TRUE,FALSE)</formula>
    </cfRule>
  </conditionalFormatting>
  <conditionalFormatting sqref="B1004">
    <cfRule type="expression" dxfId="29162" priority="895">
      <formula>IF(B557="",TRUE)</formula>
    </cfRule>
  </conditionalFormatting>
  <conditionalFormatting sqref="B1004">
    <cfRule type="expression" dxfId="29161" priority="896">
      <formula>IF(AND(COUNTIF(MetalSmelter,B557&amp;C557)=0,LEN(C557)&gt;0),TRUE,FALSE)</formula>
    </cfRule>
  </conditionalFormatting>
  <conditionalFormatting sqref="B1005">
    <cfRule type="expression" dxfId="29160" priority="897">
      <formula>IF(B557="",TRUE)</formula>
    </cfRule>
  </conditionalFormatting>
  <conditionalFormatting sqref="B1005">
    <cfRule type="expression" dxfId="29159" priority="898">
      <formula>IF(AND(COUNTIF(MetalSmelter,B557&amp;C557)=0,LEN(C557)&gt;0),TRUE,FALSE)</formula>
    </cfRule>
  </conditionalFormatting>
  <conditionalFormatting sqref="B1006">
    <cfRule type="expression" dxfId="29158" priority="899">
      <formula>IF(B557="",TRUE)</formula>
    </cfRule>
  </conditionalFormatting>
  <conditionalFormatting sqref="B1006">
    <cfRule type="expression" dxfId="29157" priority="900">
      <formula>IF(AND(COUNTIF(MetalSmelter,B557&amp;C557)=0,LEN(C557)&gt;0),TRUE,FALSE)</formula>
    </cfRule>
  </conditionalFormatting>
  <conditionalFormatting sqref="B1007">
    <cfRule type="expression" dxfId="29156" priority="901">
      <formula>IF(B557="",TRUE)</formula>
    </cfRule>
  </conditionalFormatting>
  <conditionalFormatting sqref="B1007">
    <cfRule type="expression" dxfId="29155" priority="902">
      <formula>IF(AND(COUNTIF(MetalSmelter,B557&amp;C557)=0,LEN(C557)&gt;0),TRUE,FALSE)</formula>
    </cfRule>
  </conditionalFormatting>
  <conditionalFormatting sqref="B1008">
    <cfRule type="expression" dxfId="29154" priority="903">
      <formula>IF(B557="",TRUE)</formula>
    </cfRule>
  </conditionalFormatting>
  <conditionalFormatting sqref="B1008">
    <cfRule type="expression" dxfId="29153" priority="904">
      <formula>IF(AND(COUNTIF(MetalSmelter,B557&amp;C557)=0,LEN(C557)&gt;0),TRUE,FALSE)</formula>
    </cfRule>
  </conditionalFormatting>
  <conditionalFormatting sqref="B1009">
    <cfRule type="expression" dxfId="29152" priority="905">
      <formula>IF(B557="",TRUE)</formula>
    </cfRule>
  </conditionalFormatting>
  <conditionalFormatting sqref="B1009">
    <cfRule type="expression" dxfId="29151" priority="906">
      <formula>IF(AND(COUNTIF(MetalSmelter,B557&amp;C557)=0,LEN(C557)&gt;0),TRUE,FALSE)</formula>
    </cfRule>
  </conditionalFormatting>
  <conditionalFormatting sqref="B1010">
    <cfRule type="expression" dxfId="29150" priority="907">
      <formula>IF(B557="",TRUE)</formula>
    </cfRule>
  </conditionalFormatting>
  <conditionalFormatting sqref="B1010">
    <cfRule type="expression" dxfId="29149" priority="908">
      <formula>IF(AND(COUNTIF(MetalSmelter,B557&amp;C557)=0,LEN(C557)&gt;0),TRUE,FALSE)</formula>
    </cfRule>
  </conditionalFormatting>
  <conditionalFormatting sqref="B1011">
    <cfRule type="expression" dxfId="29148" priority="909">
      <formula>IF(B557="",TRUE)</formula>
    </cfRule>
  </conditionalFormatting>
  <conditionalFormatting sqref="B1011">
    <cfRule type="expression" dxfId="29147" priority="910">
      <formula>IF(AND(COUNTIF(MetalSmelter,B557&amp;C557)=0,LEN(C557)&gt;0),TRUE,FALSE)</formula>
    </cfRule>
  </conditionalFormatting>
  <conditionalFormatting sqref="B1012">
    <cfRule type="expression" dxfId="29146" priority="911">
      <formula>IF(B557="",TRUE)</formula>
    </cfRule>
  </conditionalFormatting>
  <conditionalFormatting sqref="B1012">
    <cfRule type="expression" dxfId="29145" priority="912">
      <formula>IF(AND(COUNTIF(MetalSmelter,B557&amp;C557)=0,LEN(C557)&gt;0),TRUE,FALSE)</formula>
    </cfRule>
  </conditionalFormatting>
  <conditionalFormatting sqref="B1013">
    <cfRule type="expression" dxfId="29144" priority="913">
      <formula>IF(B557="",TRUE)</formula>
    </cfRule>
  </conditionalFormatting>
  <conditionalFormatting sqref="B1013">
    <cfRule type="expression" dxfId="29143" priority="914">
      <formula>IF(AND(COUNTIF(MetalSmelter,B557&amp;C557)=0,LEN(C557)&gt;0),TRUE,FALSE)</formula>
    </cfRule>
  </conditionalFormatting>
  <conditionalFormatting sqref="B1014">
    <cfRule type="expression" dxfId="29142" priority="915">
      <formula>IF(B557="",TRUE)</formula>
    </cfRule>
  </conditionalFormatting>
  <conditionalFormatting sqref="B1014">
    <cfRule type="expression" dxfId="29141" priority="916">
      <formula>IF(AND(COUNTIF(MetalSmelter,B557&amp;C557)=0,LEN(C557)&gt;0),TRUE,FALSE)</formula>
    </cfRule>
  </conditionalFormatting>
  <conditionalFormatting sqref="B1015">
    <cfRule type="expression" dxfId="29140" priority="917">
      <formula>IF(B557="",TRUE)</formula>
    </cfRule>
  </conditionalFormatting>
  <conditionalFormatting sqref="B1015">
    <cfRule type="expression" dxfId="29139" priority="918">
      <formula>IF(AND(COUNTIF(MetalSmelter,B557&amp;C557)=0,LEN(C557)&gt;0),TRUE,FALSE)</formula>
    </cfRule>
  </conditionalFormatting>
  <conditionalFormatting sqref="B1016">
    <cfRule type="expression" dxfId="29138" priority="919">
      <formula>IF(B557="",TRUE)</formula>
    </cfRule>
  </conditionalFormatting>
  <conditionalFormatting sqref="B1016">
    <cfRule type="expression" dxfId="29137" priority="920">
      <formula>IF(AND(COUNTIF(MetalSmelter,B557&amp;C557)=0,LEN(C557)&gt;0),TRUE,FALSE)</formula>
    </cfRule>
  </conditionalFormatting>
  <conditionalFormatting sqref="B1017">
    <cfRule type="expression" dxfId="29136" priority="921">
      <formula>IF(B557="",TRUE)</formula>
    </cfRule>
  </conditionalFormatting>
  <conditionalFormatting sqref="B1017">
    <cfRule type="expression" dxfId="29135" priority="922">
      <formula>IF(AND(COUNTIF(MetalSmelter,B557&amp;C557)=0,LEN(C557)&gt;0),TRUE,FALSE)</formula>
    </cfRule>
  </conditionalFormatting>
  <conditionalFormatting sqref="B1018">
    <cfRule type="expression" dxfId="29134" priority="923">
      <formula>IF(B557="",TRUE)</formula>
    </cfRule>
  </conditionalFormatting>
  <conditionalFormatting sqref="B1018">
    <cfRule type="expression" dxfId="29133" priority="924">
      <formula>IF(AND(COUNTIF(MetalSmelter,B557&amp;C557)=0,LEN(C557)&gt;0),TRUE,FALSE)</formula>
    </cfRule>
  </conditionalFormatting>
  <conditionalFormatting sqref="B1019">
    <cfRule type="expression" dxfId="29132" priority="925">
      <formula>IF(B557="",TRUE)</formula>
    </cfRule>
  </conditionalFormatting>
  <conditionalFormatting sqref="B1019">
    <cfRule type="expression" dxfId="29131" priority="926">
      <formula>IF(AND(COUNTIF(MetalSmelter,B557&amp;C557)=0,LEN(C557)&gt;0),TRUE,FALSE)</formula>
    </cfRule>
  </conditionalFormatting>
  <conditionalFormatting sqref="B1020">
    <cfRule type="expression" dxfId="29130" priority="927">
      <formula>IF(B557="",TRUE)</formula>
    </cfRule>
  </conditionalFormatting>
  <conditionalFormatting sqref="B1020">
    <cfRule type="expression" dxfId="29129" priority="928">
      <formula>IF(AND(COUNTIF(MetalSmelter,B557&amp;C557)=0,LEN(C557)&gt;0),TRUE,FALSE)</formula>
    </cfRule>
  </conditionalFormatting>
  <conditionalFormatting sqref="B1021">
    <cfRule type="expression" dxfId="29128" priority="929">
      <formula>IF(B557="",TRUE)</formula>
    </cfRule>
  </conditionalFormatting>
  <conditionalFormatting sqref="B1021">
    <cfRule type="expression" dxfId="29127" priority="930">
      <formula>IF(AND(COUNTIF(MetalSmelter,B557&amp;C557)=0,LEN(C557)&gt;0),TRUE,FALSE)</formula>
    </cfRule>
  </conditionalFormatting>
  <conditionalFormatting sqref="B1022">
    <cfRule type="expression" dxfId="29126" priority="931">
      <formula>IF(B557="",TRUE)</formula>
    </cfRule>
  </conditionalFormatting>
  <conditionalFormatting sqref="B1022">
    <cfRule type="expression" dxfId="29125" priority="932">
      <formula>IF(AND(COUNTIF(MetalSmelter,B557&amp;C557)=0,LEN(C557)&gt;0),TRUE,FALSE)</formula>
    </cfRule>
  </conditionalFormatting>
  <conditionalFormatting sqref="B1023">
    <cfRule type="expression" dxfId="29124" priority="933">
      <formula>IF(B557="",TRUE)</formula>
    </cfRule>
  </conditionalFormatting>
  <conditionalFormatting sqref="B1023">
    <cfRule type="expression" dxfId="29123" priority="934">
      <formula>IF(AND(COUNTIF(MetalSmelter,B557&amp;C557)=0,LEN(C557)&gt;0),TRUE,FALSE)</formula>
    </cfRule>
  </conditionalFormatting>
  <conditionalFormatting sqref="B1024">
    <cfRule type="expression" dxfId="29122" priority="935">
      <formula>IF(B557="",TRUE)</formula>
    </cfRule>
  </conditionalFormatting>
  <conditionalFormatting sqref="B1024">
    <cfRule type="expression" dxfId="29121" priority="936">
      <formula>IF(AND(COUNTIF(MetalSmelter,B557&amp;C557)=0,LEN(C557)&gt;0),TRUE,FALSE)</formula>
    </cfRule>
  </conditionalFormatting>
  <conditionalFormatting sqref="B1025">
    <cfRule type="expression" dxfId="29120" priority="937">
      <formula>IF(B557="",TRUE)</formula>
    </cfRule>
  </conditionalFormatting>
  <conditionalFormatting sqref="B1025">
    <cfRule type="expression" dxfId="29119" priority="938">
      <formula>IF(AND(COUNTIF(MetalSmelter,B557&amp;C557)=0,LEN(C557)&gt;0),TRUE,FALSE)</formula>
    </cfRule>
  </conditionalFormatting>
  <conditionalFormatting sqref="B1026">
    <cfRule type="expression" dxfId="29118" priority="939">
      <formula>IF(B557="",TRUE)</formula>
    </cfRule>
  </conditionalFormatting>
  <conditionalFormatting sqref="B1026">
    <cfRule type="expression" dxfId="29117" priority="940">
      <formula>IF(AND(COUNTIF(MetalSmelter,B557&amp;C557)=0,LEN(C557)&gt;0),TRUE,FALSE)</formula>
    </cfRule>
  </conditionalFormatting>
  <conditionalFormatting sqref="B1027">
    <cfRule type="expression" dxfId="29116" priority="941">
      <formula>IF(B557="",TRUE)</formula>
    </cfRule>
  </conditionalFormatting>
  <conditionalFormatting sqref="B1027">
    <cfRule type="expression" dxfId="29115" priority="942">
      <formula>IF(AND(COUNTIF(MetalSmelter,B557&amp;C557)=0,LEN(C557)&gt;0),TRUE,FALSE)</formula>
    </cfRule>
  </conditionalFormatting>
  <conditionalFormatting sqref="B1028">
    <cfRule type="expression" dxfId="29114" priority="943">
      <formula>IF(B557="",TRUE)</formula>
    </cfRule>
  </conditionalFormatting>
  <conditionalFormatting sqref="B1028">
    <cfRule type="expression" dxfId="29113" priority="944">
      <formula>IF(AND(COUNTIF(MetalSmelter,B557&amp;C557)=0,LEN(C557)&gt;0),TRUE,FALSE)</formula>
    </cfRule>
  </conditionalFormatting>
  <conditionalFormatting sqref="B1029">
    <cfRule type="expression" dxfId="29112" priority="945">
      <formula>IF(B557="",TRUE)</formula>
    </cfRule>
  </conditionalFormatting>
  <conditionalFormatting sqref="B1029">
    <cfRule type="expression" dxfId="29111" priority="946">
      <formula>IF(AND(COUNTIF(MetalSmelter,B557&amp;C557)=0,LEN(C557)&gt;0),TRUE,FALSE)</formula>
    </cfRule>
  </conditionalFormatting>
  <conditionalFormatting sqref="B1030">
    <cfRule type="expression" dxfId="29110" priority="947">
      <formula>IF(B557="",TRUE)</formula>
    </cfRule>
  </conditionalFormatting>
  <conditionalFormatting sqref="B1030">
    <cfRule type="expression" dxfId="29109" priority="948">
      <formula>IF(AND(COUNTIF(MetalSmelter,B557&amp;C557)=0,LEN(C557)&gt;0),TRUE,FALSE)</formula>
    </cfRule>
  </conditionalFormatting>
  <conditionalFormatting sqref="B1031">
    <cfRule type="expression" dxfId="29108" priority="949">
      <formula>IF(B557="",TRUE)</formula>
    </cfRule>
  </conditionalFormatting>
  <conditionalFormatting sqref="B1031">
    <cfRule type="expression" dxfId="29107" priority="950">
      <formula>IF(AND(COUNTIF(MetalSmelter,B557&amp;C557)=0,LEN(C557)&gt;0),TRUE,FALSE)</formula>
    </cfRule>
  </conditionalFormatting>
  <conditionalFormatting sqref="B1032">
    <cfRule type="expression" dxfId="29106" priority="951">
      <formula>IF(B557="",TRUE)</formula>
    </cfRule>
  </conditionalFormatting>
  <conditionalFormatting sqref="B1032">
    <cfRule type="expression" dxfId="29105" priority="952">
      <formula>IF(AND(COUNTIF(MetalSmelter,B557&amp;C557)=0,LEN(C557)&gt;0),TRUE,FALSE)</formula>
    </cfRule>
  </conditionalFormatting>
  <conditionalFormatting sqref="B1033">
    <cfRule type="expression" dxfId="29104" priority="953">
      <formula>IF(B557="",TRUE)</formula>
    </cfRule>
  </conditionalFormatting>
  <conditionalFormatting sqref="B1033">
    <cfRule type="expression" dxfId="29103" priority="954">
      <formula>IF(AND(COUNTIF(MetalSmelter,B557&amp;C557)=0,LEN(C557)&gt;0),TRUE,FALSE)</formula>
    </cfRule>
  </conditionalFormatting>
  <conditionalFormatting sqref="B1034">
    <cfRule type="expression" dxfId="29102" priority="955">
      <formula>IF(B557="",TRUE)</formula>
    </cfRule>
  </conditionalFormatting>
  <conditionalFormatting sqref="B1034">
    <cfRule type="expression" dxfId="29101" priority="956">
      <formula>IF(AND(COUNTIF(MetalSmelter,B557&amp;C557)=0,LEN(C557)&gt;0),TRUE,FALSE)</formula>
    </cfRule>
  </conditionalFormatting>
  <conditionalFormatting sqref="B1035">
    <cfRule type="expression" dxfId="29100" priority="957">
      <formula>IF(B557="",TRUE)</formula>
    </cfRule>
  </conditionalFormatting>
  <conditionalFormatting sqref="B1035">
    <cfRule type="expression" dxfId="29099" priority="958">
      <formula>IF(AND(COUNTIF(MetalSmelter,B557&amp;C557)=0,LEN(C557)&gt;0),TRUE,FALSE)</formula>
    </cfRule>
  </conditionalFormatting>
  <conditionalFormatting sqref="B1036">
    <cfRule type="expression" dxfId="29098" priority="959">
      <formula>IF(B557="",TRUE)</formula>
    </cfRule>
  </conditionalFormatting>
  <conditionalFormatting sqref="B1036">
    <cfRule type="expression" dxfId="29097" priority="960">
      <formula>IF(AND(COUNTIF(MetalSmelter,B557&amp;C557)=0,LEN(C557)&gt;0),TRUE,FALSE)</formula>
    </cfRule>
  </conditionalFormatting>
  <conditionalFormatting sqref="B1037">
    <cfRule type="expression" dxfId="29096" priority="961">
      <formula>IF(B557="",TRUE)</formula>
    </cfRule>
  </conditionalFormatting>
  <conditionalFormatting sqref="B1037">
    <cfRule type="expression" dxfId="29095" priority="962">
      <formula>IF(AND(COUNTIF(MetalSmelter,B557&amp;C557)=0,LEN(C557)&gt;0),TRUE,FALSE)</formula>
    </cfRule>
  </conditionalFormatting>
  <conditionalFormatting sqref="B1038">
    <cfRule type="expression" dxfId="29094" priority="963">
      <formula>IF(B557="",TRUE)</formula>
    </cfRule>
  </conditionalFormatting>
  <conditionalFormatting sqref="B1038">
    <cfRule type="expression" dxfId="29093" priority="964">
      <formula>IF(AND(COUNTIF(MetalSmelter,B557&amp;C557)=0,LEN(C557)&gt;0),TRUE,FALSE)</formula>
    </cfRule>
  </conditionalFormatting>
  <conditionalFormatting sqref="B1039">
    <cfRule type="expression" dxfId="29092" priority="965">
      <formula>IF(B557="",TRUE)</formula>
    </cfRule>
  </conditionalFormatting>
  <conditionalFormatting sqref="B1039">
    <cfRule type="expression" dxfId="29091" priority="966">
      <formula>IF(AND(COUNTIF(MetalSmelter,B557&amp;C557)=0,LEN(C557)&gt;0),TRUE,FALSE)</formula>
    </cfRule>
  </conditionalFormatting>
  <conditionalFormatting sqref="B1040">
    <cfRule type="expression" dxfId="29090" priority="967">
      <formula>IF(B557="",TRUE)</formula>
    </cfRule>
  </conditionalFormatting>
  <conditionalFormatting sqref="B1040">
    <cfRule type="expression" dxfId="29089" priority="968">
      <formula>IF(AND(COUNTIF(MetalSmelter,B557&amp;C557)=0,LEN(C557)&gt;0),TRUE,FALSE)</formula>
    </cfRule>
  </conditionalFormatting>
  <conditionalFormatting sqref="B1041">
    <cfRule type="expression" dxfId="29088" priority="969">
      <formula>IF(B557="",TRUE)</formula>
    </cfRule>
  </conditionalFormatting>
  <conditionalFormatting sqref="B1041">
    <cfRule type="expression" dxfId="29087" priority="970">
      <formula>IF(AND(COUNTIF(MetalSmelter,B557&amp;C557)=0,LEN(C557)&gt;0),TRUE,FALSE)</formula>
    </cfRule>
  </conditionalFormatting>
  <conditionalFormatting sqref="B1042">
    <cfRule type="expression" dxfId="29086" priority="971">
      <formula>IF(B557="",TRUE)</formula>
    </cfRule>
  </conditionalFormatting>
  <conditionalFormatting sqref="B1042">
    <cfRule type="expression" dxfId="29085" priority="972">
      <formula>IF(AND(COUNTIF(MetalSmelter,B557&amp;C557)=0,LEN(C557)&gt;0),TRUE,FALSE)</formula>
    </cfRule>
  </conditionalFormatting>
  <conditionalFormatting sqref="B1043">
    <cfRule type="expression" dxfId="29084" priority="973">
      <formula>IF(B557="",TRUE)</formula>
    </cfRule>
  </conditionalFormatting>
  <conditionalFormatting sqref="B1043">
    <cfRule type="expression" dxfId="29083" priority="974">
      <formula>IF(AND(COUNTIF(MetalSmelter,B557&amp;C557)=0,LEN(C557)&gt;0),TRUE,FALSE)</formula>
    </cfRule>
  </conditionalFormatting>
  <conditionalFormatting sqref="B1044">
    <cfRule type="expression" dxfId="29082" priority="975">
      <formula>IF(B557="",TRUE)</formula>
    </cfRule>
  </conditionalFormatting>
  <conditionalFormatting sqref="B1044">
    <cfRule type="expression" dxfId="29081" priority="976">
      <formula>IF(AND(COUNTIF(MetalSmelter,B557&amp;C557)=0,LEN(C557)&gt;0),TRUE,FALSE)</formula>
    </cfRule>
  </conditionalFormatting>
  <conditionalFormatting sqref="B1045">
    <cfRule type="expression" dxfId="29080" priority="977">
      <formula>IF(B557="",TRUE)</formula>
    </cfRule>
  </conditionalFormatting>
  <conditionalFormatting sqref="B1045">
    <cfRule type="expression" dxfId="29079" priority="978">
      <formula>IF(AND(COUNTIF(MetalSmelter,B557&amp;C557)=0,LEN(C557)&gt;0),TRUE,FALSE)</formula>
    </cfRule>
  </conditionalFormatting>
  <conditionalFormatting sqref="B1046">
    <cfRule type="expression" dxfId="29078" priority="979">
      <formula>IF(B557="",TRUE)</formula>
    </cfRule>
  </conditionalFormatting>
  <conditionalFormatting sqref="B1046">
    <cfRule type="expression" dxfId="29077" priority="980">
      <formula>IF(AND(COUNTIF(MetalSmelter,B557&amp;C557)=0,LEN(C557)&gt;0),TRUE,FALSE)</formula>
    </cfRule>
  </conditionalFormatting>
  <conditionalFormatting sqref="B1047">
    <cfRule type="expression" dxfId="29076" priority="981">
      <formula>IF(B557="",TRUE)</formula>
    </cfRule>
  </conditionalFormatting>
  <conditionalFormatting sqref="B1047">
    <cfRule type="expression" dxfId="29075" priority="982">
      <formula>IF(AND(COUNTIF(MetalSmelter,B557&amp;C557)=0,LEN(C557)&gt;0),TRUE,FALSE)</formula>
    </cfRule>
  </conditionalFormatting>
  <conditionalFormatting sqref="B1048">
    <cfRule type="expression" dxfId="29074" priority="983">
      <formula>IF(B557="",TRUE)</formula>
    </cfRule>
  </conditionalFormatting>
  <conditionalFormatting sqref="B1048">
    <cfRule type="expression" dxfId="29073" priority="984">
      <formula>IF(AND(COUNTIF(MetalSmelter,B557&amp;C557)=0,LEN(C557)&gt;0),TRUE,FALSE)</formula>
    </cfRule>
  </conditionalFormatting>
  <conditionalFormatting sqref="B1049">
    <cfRule type="expression" dxfId="29072" priority="985">
      <formula>IF(B557="",TRUE)</formula>
    </cfRule>
  </conditionalFormatting>
  <conditionalFormatting sqref="B1049">
    <cfRule type="expression" dxfId="29071" priority="986">
      <formula>IF(AND(COUNTIF(MetalSmelter,B557&amp;C557)=0,LEN(C557)&gt;0),TRUE,FALSE)</formula>
    </cfRule>
  </conditionalFormatting>
  <conditionalFormatting sqref="B1050">
    <cfRule type="expression" dxfId="29070" priority="987">
      <formula>IF(B557="",TRUE)</formula>
    </cfRule>
  </conditionalFormatting>
  <conditionalFormatting sqref="B1050">
    <cfRule type="expression" dxfId="29069" priority="988">
      <formula>IF(AND(COUNTIF(MetalSmelter,B557&amp;C557)=0,LEN(C557)&gt;0),TRUE,FALSE)</formula>
    </cfRule>
  </conditionalFormatting>
  <conditionalFormatting sqref="B1051">
    <cfRule type="expression" dxfId="29068" priority="989">
      <formula>IF(B557="",TRUE)</formula>
    </cfRule>
  </conditionalFormatting>
  <conditionalFormatting sqref="B1051">
    <cfRule type="expression" dxfId="29067" priority="990">
      <formula>IF(AND(COUNTIF(MetalSmelter,B557&amp;C557)=0,LEN(C557)&gt;0),TRUE,FALSE)</formula>
    </cfRule>
  </conditionalFormatting>
  <conditionalFormatting sqref="B1052">
    <cfRule type="expression" dxfId="29066" priority="991">
      <formula>IF(B557="",TRUE)</formula>
    </cfRule>
  </conditionalFormatting>
  <conditionalFormatting sqref="B1052">
    <cfRule type="expression" dxfId="29065" priority="992">
      <formula>IF(AND(COUNTIF(MetalSmelter,B557&amp;C557)=0,LEN(C557)&gt;0),TRUE,FALSE)</formula>
    </cfRule>
  </conditionalFormatting>
  <conditionalFormatting sqref="B1053">
    <cfRule type="expression" dxfId="29064" priority="993">
      <formula>IF(B557="",TRUE)</formula>
    </cfRule>
  </conditionalFormatting>
  <conditionalFormatting sqref="B1053">
    <cfRule type="expression" dxfId="29063" priority="994">
      <formula>IF(AND(COUNTIF(MetalSmelter,B557&amp;C557)=0,LEN(C557)&gt;0),TRUE,FALSE)</formula>
    </cfRule>
  </conditionalFormatting>
  <conditionalFormatting sqref="B1054">
    <cfRule type="expression" dxfId="29062" priority="995">
      <formula>IF(B557="",TRUE)</formula>
    </cfRule>
  </conditionalFormatting>
  <conditionalFormatting sqref="B1054">
    <cfRule type="expression" dxfId="29061" priority="996">
      <formula>IF(AND(COUNTIF(MetalSmelter,B557&amp;C557)=0,LEN(C557)&gt;0),TRUE,FALSE)</formula>
    </cfRule>
  </conditionalFormatting>
  <conditionalFormatting sqref="B1055">
    <cfRule type="expression" dxfId="29060" priority="997">
      <formula>IF(B557="",TRUE)</formula>
    </cfRule>
  </conditionalFormatting>
  <conditionalFormatting sqref="B1055">
    <cfRule type="expression" dxfId="29059" priority="998">
      <formula>IF(AND(COUNTIF(MetalSmelter,B557&amp;C557)=0,LEN(C557)&gt;0),TRUE,FALSE)</formula>
    </cfRule>
  </conditionalFormatting>
  <conditionalFormatting sqref="B1056">
    <cfRule type="expression" dxfId="29058" priority="999">
      <formula>IF(B557="",TRUE)</formula>
    </cfRule>
  </conditionalFormatting>
  <conditionalFormatting sqref="B1056">
    <cfRule type="expression" dxfId="29057" priority="1000">
      <formula>IF(AND(COUNTIF(MetalSmelter,B557&amp;C557)=0,LEN(C557)&gt;0),TRUE,FALSE)</formula>
    </cfRule>
  </conditionalFormatting>
  <conditionalFormatting sqref="B1057">
    <cfRule type="expression" dxfId="29056" priority="1001">
      <formula>IF(B557="",TRUE)</formula>
    </cfRule>
  </conditionalFormatting>
  <conditionalFormatting sqref="B1057">
    <cfRule type="expression" dxfId="29055" priority="1002">
      <formula>IF(AND(COUNTIF(MetalSmelter,B557&amp;C557)=0,LEN(C557)&gt;0),TRUE,FALSE)</formula>
    </cfRule>
  </conditionalFormatting>
  <conditionalFormatting sqref="B1058">
    <cfRule type="expression" dxfId="29054" priority="1003">
      <formula>IF(B557="",TRUE)</formula>
    </cfRule>
  </conditionalFormatting>
  <conditionalFormatting sqref="B1058">
    <cfRule type="expression" dxfId="29053" priority="1004">
      <formula>IF(AND(COUNTIF(MetalSmelter,B557&amp;C557)=0,LEN(C557)&gt;0),TRUE,FALSE)</formula>
    </cfRule>
  </conditionalFormatting>
  <conditionalFormatting sqref="B1059">
    <cfRule type="expression" dxfId="29052" priority="1005">
      <formula>IF(B557="",TRUE)</formula>
    </cfRule>
  </conditionalFormatting>
  <conditionalFormatting sqref="B1059">
    <cfRule type="expression" dxfId="29051" priority="1006">
      <formula>IF(AND(COUNTIF(MetalSmelter,B557&amp;C557)=0,LEN(C557)&gt;0),TRUE,FALSE)</formula>
    </cfRule>
  </conditionalFormatting>
  <conditionalFormatting sqref="B1060">
    <cfRule type="expression" dxfId="29050" priority="1007">
      <formula>IF(B557="",TRUE)</formula>
    </cfRule>
  </conditionalFormatting>
  <conditionalFormatting sqref="B1060">
    <cfRule type="expression" dxfId="29049" priority="1008">
      <formula>IF(AND(COUNTIF(MetalSmelter,B557&amp;C557)=0,LEN(C557)&gt;0),TRUE,FALSE)</formula>
    </cfRule>
  </conditionalFormatting>
  <conditionalFormatting sqref="B1061">
    <cfRule type="expression" dxfId="29048" priority="1009">
      <formula>IF(B557="",TRUE)</formula>
    </cfRule>
  </conditionalFormatting>
  <conditionalFormatting sqref="B1061">
    <cfRule type="expression" dxfId="29047" priority="1010">
      <formula>IF(AND(COUNTIF(MetalSmelter,B557&amp;C557)=0,LEN(C557)&gt;0),TRUE,FALSE)</formula>
    </cfRule>
  </conditionalFormatting>
  <conditionalFormatting sqref="B1062">
    <cfRule type="expression" dxfId="29046" priority="1011">
      <formula>IF(B557="",TRUE)</formula>
    </cfRule>
  </conditionalFormatting>
  <conditionalFormatting sqref="B1062">
    <cfRule type="expression" dxfId="29045" priority="1012">
      <formula>IF(AND(COUNTIF(MetalSmelter,B557&amp;C557)=0,LEN(C557)&gt;0),TRUE,FALSE)</formula>
    </cfRule>
  </conditionalFormatting>
  <conditionalFormatting sqref="B1063">
    <cfRule type="expression" dxfId="29044" priority="1013">
      <formula>IF(B557="",TRUE)</formula>
    </cfRule>
  </conditionalFormatting>
  <conditionalFormatting sqref="B1063">
    <cfRule type="expression" dxfId="29043" priority="1014">
      <formula>IF(AND(COUNTIF(MetalSmelter,B557&amp;C557)=0,LEN(C557)&gt;0),TRUE,FALSE)</formula>
    </cfRule>
  </conditionalFormatting>
  <conditionalFormatting sqref="B1064">
    <cfRule type="expression" dxfId="29042" priority="1015">
      <formula>IF(B557="",TRUE)</formula>
    </cfRule>
  </conditionalFormatting>
  <conditionalFormatting sqref="B1064">
    <cfRule type="expression" dxfId="29041" priority="1016">
      <formula>IF(AND(COUNTIF(MetalSmelter,B557&amp;C557)=0,LEN(C557)&gt;0),TRUE,FALSE)</formula>
    </cfRule>
  </conditionalFormatting>
  <conditionalFormatting sqref="B1065">
    <cfRule type="expression" dxfId="29040" priority="1017">
      <formula>IF(B557="",TRUE)</formula>
    </cfRule>
  </conditionalFormatting>
  <conditionalFormatting sqref="B1065">
    <cfRule type="expression" dxfId="29039" priority="1018">
      <formula>IF(AND(COUNTIF(MetalSmelter,B557&amp;C557)=0,LEN(C557)&gt;0),TRUE,FALSE)</formula>
    </cfRule>
  </conditionalFormatting>
  <conditionalFormatting sqref="B1066">
    <cfRule type="expression" dxfId="29038" priority="1019">
      <formula>IF(B557="",TRUE)</formula>
    </cfRule>
  </conditionalFormatting>
  <conditionalFormatting sqref="B1066">
    <cfRule type="expression" dxfId="29037" priority="1020">
      <formula>IF(AND(COUNTIF(MetalSmelter,B557&amp;C557)=0,LEN(C557)&gt;0),TRUE,FALSE)</formula>
    </cfRule>
  </conditionalFormatting>
  <conditionalFormatting sqref="B1067">
    <cfRule type="expression" dxfId="29036" priority="1021">
      <formula>IF(B557="",TRUE)</formula>
    </cfRule>
  </conditionalFormatting>
  <conditionalFormatting sqref="B1067">
    <cfRule type="expression" dxfId="29035" priority="1022">
      <formula>IF(AND(COUNTIF(MetalSmelter,B557&amp;C557)=0,LEN(C557)&gt;0),TRUE,FALSE)</formula>
    </cfRule>
  </conditionalFormatting>
  <conditionalFormatting sqref="B1068">
    <cfRule type="expression" dxfId="29034" priority="1023">
      <formula>IF(B557="",TRUE)</formula>
    </cfRule>
  </conditionalFormatting>
  <conditionalFormatting sqref="B1068">
    <cfRule type="expression" dxfId="29033" priority="1024">
      <formula>IF(AND(COUNTIF(MetalSmelter,B557&amp;C557)=0,LEN(C557)&gt;0),TRUE,FALSE)</formula>
    </cfRule>
  </conditionalFormatting>
  <conditionalFormatting sqref="B1069">
    <cfRule type="expression" dxfId="29032" priority="1025">
      <formula>IF(B557="",TRUE)</formula>
    </cfRule>
  </conditionalFormatting>
  <conditionalFormatting sqref="B1069">
    <cfRule type="expression" dxfId="29031" priority="1026">
      <formula>IF(AND(COUNTIF(MetalSmelter,B557&amp;C557)=0,LEN(C557)&gt;0),TRUE,FALSE)</formula>
    </cfRule>
  </conditionalFormatting>
  <conditionalFormatting sqref="B1070">
    <cfRule type="expression" dxfId="29030" priority="1027">
      <formula>IF(B557="",TRUE)</formula>
    </cfRule>
  </conditionalFormatting>
  <conditionalFormatting sqref="B1070">
    <cfRule type="expression" dxfId="29029" priority="1028">
      <formula>IF(AND(COUNTIF(MetalSmelter,B557&amp;C557)=0,LEN(C557)&gt;0),TRUE,FALSE)</formula>
    </cfRule>
  </conditionalFormatting>
  <conditionalFormatting sqref="B1071">
    <cfRule type="expression" dxfId="29028" priority="1029">
      <formula>IF(B557="",TRUE)</formula>
    </cfRule>
  </conditionalFormatting>
  <conditionalFormatting sqref="B1071">
    <cfRule type="expression" dxfId="29027" priority="1030">
      <formula>IF(AND(COUNTIF(MetalSmelter,B557&amp;C557)=0,LEN(C557)&gt;0),TRUE,FALSE)</formula>
    </cfRule>
  </conditionalFormatting>
  <conditionalFormatting sqref="B1072">
    <cfRule type="expression" dxfId="29026" priority="1031">
      <formula>IF(B557="",TRUE)</formula>
    </cfRule>
  </conditionalFormatting>
  <conditionalFormatting sqref="B1072">
    <cfRule type="expression" dxfId="29025" priority="1032">
      <formula>IF(AND(COUNTIF(MetalSmelter,B557&amp;C557)=0,LEN(C557)&gt;0),TRUE,FALSE)</formula>
    </cfRule>
  </conditionalFormatting>
  <conditionalFormatting sqref="B1073">
    <cfRule type="expression" dxfId="29024" priority="1033">
      <formula>IF(B557="",TRUE)</formula>
    </cfRule>
  </conditionalFormatting>
  <conditionalFormatting sqref="B1073">
    <cfRule type="expression" dxfId="29023" priority="1034">
      <formula>IF(AND(COUNTIF(MetalSmelter,B557&amp;C557)=0,LEN(C557)&gt;0),TRUE,FALSE)</formula>
    </cfRule>
  </conditionalFormatting>
  <conditionalFormatting sqref="B1074">
    <cfRule type="expression" dxfId="29022" priority="1035">
      <formula>IF(B557="",TRUE)</formula>
    </cfRule>
  </conditionalFormatting>
  <conditionalFormatting sqref="B1074">
    <cfRule type="expression" dxfId="29021" priority="1036">
      <formula>IF(AND(COUNTIF(MetalSmelter,B557&amp;C557)=0,LEN(C557)&gt;0),TRUE,FALSE)</formula>
    </cfRule>
  </conditionalFormatting>
  <conditionalFormatting sqref="B1075">
    <cfRule type="expression" dxfId="29020" priority="1037">
      <formula>IF(B557="",TRUE)</formula>
    </cfRule>
  </conditionalFormatting>
  <conditionalFormatting sqref="B1075">
    <cfRule type="expression" dxfId="29019" priority="1038">
      <formula>IF(AND(COUNTIF(MetalSmelter,B557&amp;C557)=0,LEN(C557)&gt;0),TRUE,FALSE)</formula>
    </cfRule>
  </conditionalFormatting>
  <conditionalFormatting sqref="B1076">
    <cfRule type="expression" dxfId="29018" priority="1039">
      <formula>IF(B557="",TRUE)</formula>
    </cfRule>
  </conditionalFormatting>
  <conditionalFormatting sqref="B1076">
    <cfRule type="expression" dxfId="29017" priority="1040">
      <formula>IF(AND(COUNTIF(MetalSmelter,B557&amp;C557)=0,LEN(C557)&gt;0),TRUE,FALSE)</formula>
    </cfRule>
  </conditionalFormatting>
  <conditionalFormatting sqref="B1077">
    <cfRule type="expression" dxfId="29016" priority="1041">
      <formula>IF(B557="",TRUE)</formula>
    </cfRule>
  </conditionalFormatting>
  <conditionalFormatting sqref="B1077">
    <cfRule type="expression" dxfId="29015" priority="1042">
      <formula>IF(AND(COUNTIF(MetalSmelter,B557&amp;C557)=0,LEN(C557)&gt;0),TRUE,FALSE)</formula>
    </cfRule>
  </conditionalFormatting>
  <conditionalFormatting sqref="B1078">
    <cfRule type="expression" dxfId="29014" priority="1043">
      <formula>IF(B557="",TRUE)</formula>
    </cfRule>
  </conditionalFormatting>
  <conditionalFormatting sqref="B1078">
    <cfRule type="expression" dxfId="29013" priority="1044">
      <formula>IF(AND(COUNTIF(MetalSmelter,B557&amp;C557)=0,LEN(C557)&gt;0),TRUE,FALSE)</formula>
    </cfRule>
  </conditionalFormatting>
  <conditionalFormatting sqref="B1079">
    <cfRule type="expression" dxfId="29012" priority="1045">
      <formula>IF(B557="",TRUE)</formula>
    </cfRule>
  </conditionalFormatting>
  <conditionalFormatting sqref="B1079">
    <cfRule type="expression" dxfId="29011" priority="1046">
      <formula>IF(AND(COUNTIF(MetalSmelter,B557&amp;C557)=0,LEN(C557)&gt;0),TRUE,FALSE)</formula>
    </cfRule>
  </conditionalFormatting>
  <conditionalFormatting sqref="B1080">
    <cfRule type="expression" dxfId="29010" priority="1047">
      <formula>IF(B557="",TRUE)</formula>
    </cfRule>
  </conditionalFormatting>
  <conditionalFormatting sqref="B1080">
    <cfRule type="expression" dxfId="29009" priority="1048">
      <formula>IF(AND(COUNTIF(MetalSmelter,B557&amp;C557)=0,LEN(C557)&gt;0),TRUE,FALSE)</formula>
    </cfRule>
  </conditionalFormatting>
  <conditionalFormatting sqref="B1081">
    <cfRule type="expression" dxfId="29008" priority="1049">
      <formula>IF(B557="",TRUE)</formula>
    </cfRule>
  </conditionalFormatting>
  <conditionalFormatting sqref="B1081">
    <cfRule type="expression" dxfId="29007" priority="1050">
      <formula>IF(AND(COUNTIF(MetalSmelter,B557&amp;C557)=0,LEN(C557)&gt;0),TRUE,FALSE)</formula>
    </cfRule>
  </conditionalFormatting>
  <conditionalFormatting sqref="B1082">
    <cfRule type="expression" dxfId="29006" priority="1051">
      <formula>IF(B557="",TRUE)</formula>
    </cfRule>
  </conditionalFormatting>
  <conditionalFormatting sqref="B1082">
    <cfRule type="expression" dxfId="29005" priority="1052">
      <formula>IF(AND(COUNTIF(MetalSmelter,B557&amp;C557)=0,LEN(C557)&gt;0),TRUE,FALSE)</formula>
    </cfRule>
  </conditionalFormatting>
  <conditionalFormatting sqref="B1083">
    <cfRule type="expression" dxfId="29004" priority="1053">
      <formula>IF(B557="",TRUE)</formula>
    </cfRule>
  </conditionalFormatting>
  <conditionalFormatting sqref="B1083">
    <cfRule type="expression" dxfId="29003" priority="1054">
      <formula>IF(AND(COUNTIF(MetalSmelter,B557&amp;C557)=0,LEN(C557)&gt;0),TRUE,FALSE)</formula>
    </cfRule>
  </conditionalFormatting>
  <conditionalFormatting sqref="B1084">
    <cfRule type="expression" dxfId="29002" priority="1055">
      <formula>IF(B557="",TRUE)</formula>
    </cfRule>
  </conditionalFormatting>
  <conditionalFormatting sqref="B1084">
    <cfRule type="expression" dxfId="29001" priority="1056">
      <formula>IF(AND(COUNTIF(MetalSmelter,B557&amp;C557)=0,LEN(C557)&gt;0),TRUE,FALSE)</formula>
    </cfRule>
  </conditionalFormatting>
  <conditionalFormatting sqref="B1085">
    <cfRule type="expression" dxfId="29000" priority="1057">
      <formula>IF(B557="",TRUE)</formula>
    </cfRule>
  </conditionalFormatting>
  <conditionalFormatting sqref="B1085">
    <cfRule type="expression" dxfId="28999" priority="1058">
      <formula>IF(AND(COUNTIF(MetalSmelter,B557&amp;C557)=0,LEN(C557)&gt;0),TRUE,FALSE)</formula>
    </cfRule>
  </conditionalFormatting>
  <conditionalFormatting sqref="B1086">
    <cfRule type="expression" dxfId="28998" priority="1059">
      <formula>IF(B557="",TRUE)</formula>
    </cfRule>
  </conditionalFormatting>
  <conditionalFormatting sqref="B1086">
    <cfRule type="expression" dxfId="28997" priority="1060">
      <formula>IF(AND(COUNTIF(MetalSmelter,B557&amp;C557)=0,LEN(C557)&gt;0),TRUE,FALSE)</formula>
    </cfRule>
  </conditionalFormatting>
  <conditionalFormatting sqref="B1087">
    <cfRule type="expression" dxfId="28996" priority="1061">
      <formula>IF(B557="",TRUE)</formula>
    </cfRule>
  </conditionalFormatting>
  <conditionalFormatting sqref="B1087">
    <cfRule type="expression" dxfId="28995" priority="1062">
      <formula>IF(AND(COUNTIF(MetalSmelter,B557&amp;C557)=0,LEN(C557)&gt;0),TRUE,FALSE)</formula>
    </cfRule>
  </conditionalFormatting>
  <conditionalFormatting sqref="B1088">
    <cfRule type="expression" dxfId="28994" priority="1063">
      <formula>IF(B557="",TRUE)</formula>
    </cfRule>
  </conditionalFormatting>
  <conditionalFormatting sqref="B1088">
    <cfRule type="expression" dxfId="28993" priority="1064">
      <formula>IF(AND(COUNTIF(MetalSmelter,B557&amp;C557)=0,LEN(C557)&gt;0),TRUE,FALSE)</formula>
    </cfRule>
  </conditionalFormatting>
  <conditionalFormatting sqref="B1089">
    <cfRule type="expression" dxfId="28992" priority="1065">
      <formula>IF(B557="",TRUE)</formula>
    </cfRule>
  </conditionalFormatting>
  <conditionalFormatting sqref="B1089">
    <cfRule type="expression" dxfId="28991" priority="1066">
      <formula>IF(AND(COUNTIF(MetalSmelter,B557&amp;C557)=0,LEN(C557)&gt;0),TRUE,FALSE)</formula>
    </cfRule>
  </conditionalFormatting>
  <conditionalFormatting sqref="B1090">
    <cfRule type="expression" dxfId="28990" priority="1067">
      <formula>IF(B557="",TRUE)</formula>
    </cfRule>
  </conditionalFormatting>
  <conditionalFormatting sqref="B1090">
    <cfRule type="expression" dxfId="28989" priority="1068">
      <formula>IF(AND(COUNTIF(MetalSmelter,B557&amp;C557)=0,LEN(C557)&gt;0),TRUE,FALSE)</formula>
    </cfRule>
  </conditionalFormatting>
  <conditionalFormatting sqref="B1091">
    <cfRule type="expression" dxfId="28988" priority="1069">
      <formula>IF(B557="",TRUE)</formula>
    </cfRule>
  </conditionalFormatting>
  <conditionalFormatting sqref="B1091">
    <cfRule type="expression" dxfId="28987" priority="1070">
      <formula>IF(AND(COUNTIF(MetalSmelter,B557&amp;C557)=0,LEN(C557)&gt;0),TRUE,FALSE)</formula>
    </cfRule>
  </conditionalFormatting>
  <conditionalFormatting sqref="B1092">
    <cfRule type="expression" dxfId="28986" priority="1071">
      <formula>IF(B557="",TRUE)</formula>
    </cfRule>
  </conditionalFormatting>
  <conditionalFormatting sqref="B1092">
    <cfRule type="expression" dxfId="28985" priority="1072">
      <formula>IF(AND(COUNTIF(MetalSmelter,B557&amp;C557)=0,LEN(C557)&gt;0),TRUE,FALSE)</formula>
    </cfRule>
  </conditionalFormatting>
  <conditionalFormatting sqref="B1093">
    <cfRule type="expression" dxfId="28984" priority="1073">
      <formula>IF(B557="",TRUE)</formula>
    </cfRule>
  </conditionalFormatting>
  <conditionalFormatting sqref="B1093">
    <cfRule type="expression" dxfId="28983" priority="1074">
      <formula>IF(AND(COUNTIF(MetalSmelter,B557&amp;C557)=0,LEN(C557)&gt;0),TRUE,FALSE)</formula>
    </cfRule>
  </conditionalFormatting>
  <conditionalFormatting sqref="B1094">
    <cfRule type="expression" dxfId="28982" priority="1075">
      <formula>IF(B557="",TRUE)</formula>
    </cfRule>
  </conditionalFormatting>
  <conditionalFormatting sqref="B1094">
    <cfRule type="expression" dxfId="28981" priority="1076">
      <formula>IF(AND(COUNTIF(MetalSmelter,B557&amp;C557)=0,LEN(C557)&gt;0),TRUE,FALSE)</formula>
    </cfRule>
  </conditionalFormatting>
  <conditionalFormatting sqref="B1095">
    <cfRule type="expression" dxfId="28980" priority="1077">
      <formula>IF(B557="",TRUE)</formula>
    </cfRule>
  </conditionalFormatting>
  <conditionalFormatting sqref="B1095">
    <cfRule type="expression" dxfId="28979" priority="1078">
      <formula>IF(AND(COUNTIF(MetalSmelter,B557&amp;C557)=0,LEN(C557)&gt;0),TRUE,FALSE)</formula>
    </cfRule>
  </conditionalFormatting>
  <conditionalFormatting sqref="B1096">
    <cfRule type="expression" dxfId="28978" priority="1079">
      <formula>IF(B557="",TRUE)</formula>
    </cfRule>
  </conditionalFormatting>
  <conditionalFormatting sqref="B1096">
    <cfRule type="expression" dxfId="28977" priority="1080">
      <formula>IF(AND(COUNTIF(MetalSmelter,B557&amp;C557)=0,LEN(C557)&gt;0),TRUE,FALSE)</formula>
    </cfRule>
  </conditionalFormatting>
  <conditionalFormatting sqref="B1097">
    <cfRule type="expression" dxfId="28976" priority="1081">
      <formula>IF(B557="",TRUE)</formula>
    </cfRule>
  </conditionalFormatting>
  <conditionalFormatting sqref="B1097">
    <cfRule type="expression" dxfId="28975" priority="1082">
      <formula>IF(AND(COUNTIF(MetalSmelter,B557&amp;C557)=0,LEN(C557)&gt;0),TRUE,FALSE)</formula>
    </cfRule>
  </conditionalFormatting>
  <conditionalFormatting sqref="B1098">
    <cfRule type="expression" dxfId="28974" priority="1083">
      <formula>IF(B557="",TRUE)</formula>
    </cfRule>
  </conditionalFormatting>
  <conditionalFormatting sqref="B1098">
    <cfRule type="expression" dxfId="28973" priority="1084">
      <formula>IF(AND(COUNTIF(MetalSmelter,B557&amp;C557)=0,LEN(C557)&gt;0),TRUE,FALSE)</formula>
    </cfRule>
  </conditionalFormatting>
  <conditionalFormatting sqref="B1099">
    <cfRule type="expression" dxfId="28972" priority="1085">
      <formula>IF(B557="",TRUE)</formula>
    </cfRule>
  </conditionalFormatting>
  <conditionalFormatting sqref="B1099">
    <cfRule type="expression" dxfId="28971" priority="1086">
      <formula>IF(AND(COUNTIF(MetalSmelter,B557&amp;C557)=0,LEN(C557)&gt;0),TRUE,FALSE)</formula>
    </cfRule>
  </conditionalFormatting>
  <conditionalFormatting sqref="B1100">
    <cfRule type="expression" dxfId="28970" priority="1087">
      <formula>IF(B557="",TRUE)</formula>
    </cfRule>
  </conditionalFormatting>
  <conditionalFormatting sqref="B1100">
    <cfRule type="expression" dxfId="28969" priority="1088">
      <formula>IF(AND(COUNTIF(MetalSmelter,B557&amp;C557)=0,LEN(C557)&gt;0),TRUE,FALSE)</formula>
    </cfRule>
  </conditionalFormatting>
  <conditionalFormatting sqref="B1101">
    <cfRule type="expression" dxfId="28968" priority="1089">
      <formula>IF(B557="",TRUE)</formula>
    </cfRule>
  </conditionalFormatting>
  <conditionalFormatting sqref="B1101">
    <cfRule type="expression" dxfId="28967" priority="1090">
      <formula>IF(AND(COUNTIF(MetalSmelter,B557&amp;C557)=0,LEN(C557)&gt;0),TRUE,FALSE)</formula>
    </cfRule>
  </conditionalFormatting>
  <conditionalFormatting sqref="B1102">
    <cfRule type="expression" dxfId="28966" priority="1091">
      <formula>IF(B557="",TRUE)</formula>
    </cfRule>
  </conditionalFormatting>
  <conditionalFormatting sqref="B1102">
    <cfRule type="expression" dxfId="28965" priority="1092">
      <formula>IF(AND(COUNTIF(MetalSmelter,B557&amp;C557)=0,LEN(C557)&gt;0),TRUE,FALSE)</formula>
    </cfRule>
  </conditionalFormatting>
  <conditionalFormatting sqref="B1103">
    <cfRule type="expression" dxfId="28964" priority="1093">
      <formula>IF(B557="",TRUE)</formula>
    </cfRule>
  </conditionalFormatting>
  <conditionalFormatting sqref="B1103">
    <cfRule type="expression" dxfId="28963" priority="1094">
      <formula>IF(AND(COUNTIF(MetalSmelter,B557&amp;C557)=0,LEN(C557)&gt;0),TRUE,FALSE)</formula>
    </cfRule>
  </conditionalFormatting>
  <conditionalFormatting sqref="B1104">
    <cfRule type="expression" dxfId="28962" priority="1095">
      <formula>IF(B557="",TRUE)</formula>
    </cfRule>
  </conditionalFormatting>
  <conditionalFormatting sqref="B1104">
    <cfRule type="expression" dxfId="28961" priority="1096">
      <formula>IF(AND(COUNTIF(MetalSmelter,B557&amp;C557)=0,LEN(C557)&gt;0),TRUE,FALSE)</formula>
    </cfRule>
  </conditionalFormatting>
  <conditionalFormatting sqref="B1105">
    <cfRule type="expression" dxfId="28960" priority="1097">
      <formula>IF(B557="",TRUE)</formula>
    </cfRule>
  </conditionalFormatting>
  <conditionalFormatting sqref="B1105">
    <cfRule type="expression" dxfId="28959" priority="1098">
      <formula>IF(AND(COUNTIF(MetalSmelter,B557&amp;C557)=0,LEN(C557)&gt;0),TRUE,FALSE)</formula>
    </cfRule>
  </conditionalFormatting>
  <conditionalFormatting sqref="B1106">
    <cfRule type="expression" dxfId="28958" priority="1099">
      <formula>IF(B557="",TRUE)</formula>
    </cfRule>
  </conditionalFormatting>
  <conditionalFormatting sqref="B1106">
    <cfRule type="expression" dxfId="28957" priority="1100">
      <formula>IF(AND(COUNTIF(MetalSmelter,B557&amp;C557)=0,LEN(C557)&gt;0),TRUE,FALSE)</formula>
    </cfRule>
  </conditionalFormatting>
  <conditionalFormatting sqref="B1107">
    <cfRule type="expression" dxfId="28956" priority="1101">
      <formula>IF(B557="",TRUE)</formula>
    </cfRule>
  </conditionalFormatting>
  <conditionalFormatting sqref="B1107">
    <cfRule type="expression" dxfId="28955" priority="1102">
      <formula>IF(AND(COUNTIF(MetalSmelter,B557&amp;C557)=0,LEN(C557)&gt;0),TRUE,FALSE)</formula>
    </cfRule>
  </conditionalFormatting>
  <conditionalFormatting sqref="B1108">
    <cfRule type="expression" dxfId="28954" priority="1103">
      <formula>IF(B557="",TRUE)</formula>
    </cfRule>
  </conditionalFormatting>
  <conditionalFormatting sqref="B1108">
    <cfRule type="expression" dxfId="28953" priority="1104">
      <formula>IF(AND(COUNTIF(MetalSmelter,B557&amp;C557)=0,LEN(C557)&gt;0),TRUE,FALSE)</formula>
    </cfRule>
  </conditionalFormatting>
  <conditionalFormatting sqref="B1109">
    <cfRule type="expression" dxfId="28952" priority="1105">
      <formula>IF(B557="",TRUE)</formula>
    </cfRule>
  </conditionalFormatting>
  <conditionalFormatting sqref="B1109">
    <cfRule type="expression" dxfId="28951" priority="1106">
      <formula>IF(AND(COUNTIF(MetalSmelter,B557&amp;C557)=0,LEN(C557)&gt;0),TRUE,FALSE)</formula>
    </cfRule>
  </conditionalFormatting>
  <conditionalFormatting sqref="B1110">
    <cfRule type="expression" dxfId="28950" priority="1107">
      <formula>IF(B557="",TRUE)</formula>
    </cfRule>
  </conditionalFormatting>
  <conditionalFormatting sqref="B1110">
    <cfRule type="expression" dxfId="28949" priority="1108">
      <formula>IF(AND(COUNTIF(MetalSmelter,B557&amp;C557)=0,LEN(C557)&gt;0),TRUE,FALSE)</formula>
    </cfRule>
  </conditionalFormatting>
  <conditionalFormatting sqref="B1111">
    <cfRule type="expression" dxfId="28948" priority="1109">
      <formula>IF(B557="",TRUE)</formula>
    </cfRule>
  </conditionalFormatting>
  <conditionalFormatting sqref="B1111">
    <cfRule type="expression" dxfId="28947" priority="1110">
      <formula>IF(AND(COUNTIF(MetalSmelter,B557&amp;C557)=0,LEN(C557)&gt;0),TRUE,FALSE)</formula>
    </cfRule>
  </conditionalFormatting>
  <conditionalFormatting sqref="B1112">
    <cfRule type="expression" dxfId="28946" priority="1111">
      <formula>IF(B557="",TRUE)</formula>
    </cfRule>
  </conditionalFormatting>
  <conditionalFormatting sqref="B1112">
    <cfRule type="expression" dxfId="28945" priority="1112">
      <formula>IF(AND(COUNTIF(MetalSmelter,B557&amp;C557)=0,LEN(C557)&gt;0),TRUE,FALSE)</formula>
    </cfRule>
  </conditionalFormatting>
  <conditionalFormatting sqref="B1113">
    <cfRule type="expression" dxfId="28944" priority="1113">
      <formula>IF(B557="",TRUE)</formula>
    </cfRule>
  </conditionalFormatting>
  <conditionalFormatting sqref="B1113">
    <cfRule type="expression" dxfId="28943" priority="1114">
      <formula>IF(AND(COUNTIF(MetalSmelter,B557&amp;C557)=0,LEN(C557)&gt;0),TRUE,FALSE)</formula>
    </cfRule>
  </conditionalFormatting>
  <conditionalFormatting sqref="B1114">
    <cfRule type="expression" dxfId="28942" priority="1115">
      <formula>IF(B557="",TRUE)</formula>
    </cfRule>
  </conditionalFormatting>
  <conditionalFormatting sqref="B1114">
    <cfRule type="expression" dxfId="28941" priority="1116">
      <formula>IF(AND(COUNTIF(MetalSmelter,B557&amp;C557)=0,LEN(C557)&gt;0),TRUE,FALSE)</formula>
    </cfRule>
  </conditionalFormatting>
  <conditionalFormatting sqref="B1115">
    <cfRule type="expression" dxfId="28940" priority="1117">
      <formula>IF(B557="",TRUE)</formula>
    </cfRule>
  </conditionalFormatting>
  <conditionalFormatting sqref="B1115">
    <cfRule type="expression" dxfId="28939" priority="1118">
      <formula>IF(AND(COUNTIF(MetalSmelter,B557&amp;C557)=0,LEN(C557)&gt;0),TRUE,FALSE)</formula>
    </cfRule>
  </conditionalFormatting>
  <conditionalFormatting sqref="B1116">
    <cfRule type="expression" dxfId="28938" priority="1119">
      <formula>IF(B557="",TRUE)</formula>
    </cfRule>
  </conditionalFormatting>
  <conditionalFormatting sqref="B1116">
    <cfRule type="expression" dxfId="28937" priority="1120">
      <formula>IF(AND(COUNTIF(MetalSmelter,B557&amp;C557)=0,LEN(C557)&gt;0),TRUE,FALSE)</formula>
    </cfRule>
  </conditionalFormatting>
  <conditionalFormatting sqref="B1117">
    <cfRule type="expression" dxfId="28936" priority="1121">
      <formula>IF(B557="",TRUE)</formula>
    </cfRule>
  </conditionalFormatting>
  <conditionalFormatting sqref="B1117">
    <cfRule type="expression" dxfId="28935" priority="1122">
      <formula>IF(AND(COUNTIF(MetalSmelter,B557&amp;C557)=0,LEN(C557)&gt;0),TRUE,FALSE)</formula>
    </cfRule>
  </conditionalFormatting>
  <conditionalFormatting sqref="B1118">
    <cfRule type="expression" dxfId="28934" priority="1123">
      <formula>IF(B557="",TRUE)</formula>
    </cfRule>
  </conditionalFormatting>
  <conditionalFormatting sqref="B1118">
    <cfRule type="expression" dxfId="28933" priority="1124">
      <formula>IF(AND(COUNTIF(MetalSmelter,B557&amp;C557)=0,LEN(C557)&gt;0),TRUE,FALSE)</formula>
    </cfRule>
  </conditionalFormatting>
  <conditionalFormatting sqref="B1119">
    <cfRule type="expression" dxfId="28932" priority="1125">
      <formula>IF(B557="",TRUE)</formula>
    </cfRule>
  </conditionalFormatting>
  <conditionalFormatting sqref="B1119">
    <cfRule type="expression" dxfId="28931" priority="1126">
      <formula>IF(AND(COUNTIF(MetalSmelter,B557&amp;C557)=0,LEN(C557)&gt;0),TRUE,FALSE)</formula>
    </cfRule>
  </conditionalFormatting>
  <conditionalFormatting sqref="B1120">
    <cfRule type="expression" dxfId="28930" priority="1127">
      <formula>IF(B557="",TRUE)</formula>
    </cfRule>
  </conditionalFormatting>
  <conditionalFormatting sqref="B1120">
    <cfRule type="expression" dxfId="28929" priority="1128">
      <formula>IF(AND(COUNTIF(MetalSmelter,B557&amp;C557)=0,LEN(C557)&gt;0),TRUE,FALSE)</formula>
    </cfRule>
  </conditionalFormatting>
  <conditionalFormatting sqref="B1121">
    <cfRule type="expression" dxfId="28928" priority="1129">
      <formula>IF(B557="",TRUE)</formula>
    </cfRule>
  </conditionalFormatting>
  <conditionalFormatting sqref="B1121">
    <cfRule type="expression" dxfId="28927" priority="1130">
      <formula>IF(AND(COUNTIF(MetalSmelter,B557&amp;C557)=0,LEN(C557)&gt;0),TRUE,FALSE)</formula>
    </cfRule>
  </conditionalFormatting>
  <conditionalFormatting sqref="B1122">
    <cfRule type="expression" dxfId="28926" priority="1131">
      <formula>IF(B557="",TRUE)</formula>
    </cfRule>
  </conditionalFormatting>
  <conditionalFormatting sqref="B1122">
    <cfRule type="expression" dxfId="28925" priority="1132">
      <formula>IF(AND(COUNTIF(MetalSmelter,B557&amp;C557)=0,LEN(C557)&gt;0),TRUE,FALSE)</formula>
    </cfRule>
  </conditionalFormatting>
  <conditionalFormatting sqref="B1123">
    <cfRule type="expression" dxfId="28924" priority="1133">
      <formula>IF(B557="",TRUE)</formula>
    </cfRule>
  </conditionalFormatting>
  <conditionalFormatting sqref="B1123">
    <cfRule type="expression" dxfId="28923" priority="1134">
      <formula>IF(AND(COUNTIF(MetalSmelter,B557&amp;C557)=0,LEN(C557)&gt;0),TRUE,FALSE)</formula>
    </cfRule>
  </conditionalFormatting>
  <conditionalFormatting sqref="B1124">
    <cfRule type="expression" dxfId="28922" priority="1135">
      <formula>IF(B557="",TRUE)</formula>
    </cfRule>
  </conditionalFormatting>
  <conditionalFormatting sqref="B1124">
    <cfRule type="expression" dxfId="28921" priority="1136">
      <formula>IF(AND(COUNTIF(MetalSmelter,B557&amp;C557)=0,LEN(C557)&gt;0),TRUE,FALSE)</formula>
    </cfRule>
  </conditionalFormatting>
  <conditionalFormatting sqref="B1125">
    <cfRule type="expression" dxfId="28920" priority="1137">
      <formula>IF(B557="",TRUE)</formula>
    </cfRule>
  </conditionalFormatting>
  <conditionalFormatting sqref="B1125">
    <cfRule type="expression" dxfId="28919" priority="1138">
      <formula>IF(AND(COUNTIF(MetalSmelter,B557&amp;C557)=0,LEN(C557)&gt;0),TRUE,FALSE)</formula>
    </cfRule>
  </conditionalFormatting>
  <conditionalFormatting sqref="B1126">
    <cfRule type="expression" dxfId="28918" priority="1139">
      <formula>IF(B557="",TRUE)</formula>
    </cfRule>
  </conditionalFormatting>
  <conditionalFormatting sqref="B1126">
    <cfRule type="expression" dxfId="28917" priority="1140">
      <formula>IF(AND(COUNTIF(MetalSmelter,B557&amp;C557)=0,LEN(C557)&gt;0),TRUE,FALSE)</formula>
    </cfRule>
  </conditionalFormatting>
  <conditionalFormatting sqref="B1127">
    <cfRule type="expression" dxfId="28916" priority="1141">
      <formula>IF(B557="",TRUE)</formula>
    </cfRule>
  </conditionalFormatting>
  <conditionalFormatting sqref="B1127">
    <cfRule type="expression" dxfId="28915" priority="1142">
      <formula>IF(AND(COUNTIF(MetalSmelter,B557&amp;C557)=0,LEN(C557)&gt;0),TRUE,FALSE)</formula>
    </cfRule>
  </conditionalFormatting>
  <conditionalFormatting sqref="B1128">
    <cfRule type="expression" dxfId="28914" priority="1143">
      <formula>IF(B557="",TRUE)</formula>
    </cfRule>
  </conditionalFormatting>
  <conditionalFormatting sqref="B1128">
    <cfRule type="expression" dxfId="28913" priority="1144">
      <formula>IF(AND(COUNTIF(MetalSmelter,B557&amp;C557)=0,LEN(C557)&gt;0),TRUE,FALSE)</formula>
    </cfRule>
  </conditionalFormatting>
  <conditionalFormatting sqref="B1129">
    <cfRule type="expression" dxfId="28912" priority="1145">
      <formula>IF(B557="",TRUE)</formula>
    </cfRule>
  </conditionalFormatting>
  <conditionalFormatting sqref="B1129">
    <cfRule type="expression" dxfId="28911" priority="1146">
      <formula>IF(AND(COUNTIF(MetalSmelter,B557&amp;C557)=0,LEN(C557)&gt;0),TRUE,FALSE)</formula>
    </cfRule>
  </conditionalFormatting>
  <conditionalFormatting sqref="B1130">
    <cfRule type="expression" dxfId="28910" priority="1147">
      <formula>IF(B557="",TRUE)</formula>
    </cfRule>
  </conditionalFormatting>
  <conditionalFormatting sqref="B1130">
    <cfRule type="expression" dxfId="28909" priority="1148">
      <formula>IF(AND(COUNTIF(MetalSmelter,B557&amp;C557)=0,LEN(C557)&gt;0),TRUE,FALSE)</formula>
    </cfRule>
  </conditionalFormatting>
  <conditionalFormatting sqref="B1131">
    <cfRule type="expression" dxfId="28908" priority="1149">
      <formula>IF(B557="",TRUE)</formula>
    </cfRule>
  </conditionalFormatting>
  <conditionalFormatting sqref="B1131">
    <cfRule type="expression" dxfId="28907" priority="1150">
      <formula>IF(AND(COUNTIF(MetalSmelter,B557&amp;C557)=0,LEN(C557)&gt;0),TRUE,FALSE)</formula>
    </cfRule>
  </conditionalFormatting>
  <conditionalFormatting sqref="B1132">
    <cfRule type="expression" dxfId="28906" priority="1151">
      <formula>IF(B557="",TRUE)</formula>
    </cfRule>
  </conditionalFormatting>
  <conditionalFormatting sqref="B1132">
    <cfRule type="expression" dxfId="28905" priority="1152">
      <formula>IF(AND(COUNTIF(MetalSmelter,B557&amp;C557)=0,LEN(C557)&gt;0),TRUE,FALSE)</formula>
    </cfRule>
  </conditionalFormatting>
  <conditionalFormatting sqref="B1133">
    <cfRule type="expression" dxfId="28904" priority="1153">
      <formula>IF(B557="",TRUE)</formula>
    </cfRule>
  </conditionalFormatting>
  <conditionalFormatting sqref="B1133">
    <cfRule type="expression" dxfId="28903" priority="1154">
      <formula>IF(AND(COUNTIF(MetalSmelter,B557&amp;C557)=0,LEN(C557)&gt;0),TRUE,FALSE)</formula>
    </cfRule>
  </conditionalFormatting>
  <conditionalFormatting sqref="B1134">
    <cfRule type="expression" dxfId="28902" priority="1155">
      <formula>IF(B557="",TRUE)</formula>
    </cfRule>
  </conditionalFormatting>
  <conditionalFormatting sqref="B1134">
    <cfRule type="expression" dxfId="28901" priority="1156">
      <formula>IF(AND(COUNTIF(MetalSmelter,B557&amp;C557)=0,LEN(C557)&gt;0),TRUE,FALSE)</formula>
    </cfRule>
  </conditionalFormatting>
  <conditionalFormatting sqref="B1135">
    <cfRule type="expression" dxfId="28900" priority="1157">
      <formula>IF(B557="",TRUE)</formula>
    </cfRule>
  </conditionalFormatting>
  <conditionalFormatting sqref="B1135">
    <cfRule type="expression" dxfId="28899" priority="1158">
      <formula>IF(AND(COUNTIF(MetalSmelter,B557&amp;C557)=0,LEN(C557)&gt;0),TRUE,FALSE)</formula>
    </cfRule>
  </conditionalFormatting>
  <conditionalFormatting sqref="B1136">
    <cfRule type="expression" dxfId="28898" priority="1159">
      <formula>IF(B557="",TRUE)</formula>
    </cfRule>
  </conditionalFormatting>
  <conditionalFormatting sqref="B1136">
    <cfRule type="expression" dxfId="28897" priority="1160">
      <formula>IF(AND(COUNTIF(MetalSmelter,B557&amp;C557)=0,LEN(C557)&gt;0),TRUE,FALSE)</formula>
    </cfRule>
  </conditionalFormatting>
  <conditionalFormatting sqref="B1137">
    <cfRule type="expression" dxfId="28896" priority="1161">
      <formula>IF(B557="",TRUE)</formula>
    </cfRule>
  </conditionalFormatting>
  <conditionalFormatting sqref="B1137">
    <cfRule type="expression" dxfId="28895" priority="1162">
      <formula>IF(AND(COUNTIF(MetalSmelter,B557&amp;C557)=0,LEN(C557)&gt;0),TRUE,FALSE)</formula>
    </cfRule>
  </conditionalFormatting>
  <conditionalFormatting sqref="B1138">
    <cfRule type="expression" dxfId="28894" priority="1163">
      <formula>IF(B557="",TRUE)</formula>
    </cfRule>
  </conditionalFormatting>
  <conditionalFormatting sqref="B1138">
    <cfRule type="expression" dxfId="28893" priority="1164">
      <formula>IF(AND(COUNTIF(MetalSmelter,B557&amp;C557)=0,LEN(C557)&gt;0),TRUE,FALSE)</formula>
    </cfRule>
  </conditionalFormatting>
  <conditionalFormatting sqref="B1139">
    <cfRule type="expression" dxfId="28892" priority="1165">
      <formula>IF(B557="",TRUE)</formula>
    </cfRule>
  </conditionalFormatting>
  <conditionalFormatting sqref="B1139">
    <cfRule type="expression" dxfId="28891" priority="1166">
      <formula>IF(AND(COUNTIF(MetalSmelter,B557&amp;C557)=0,LEN(C557)&gt;0),TRUE,FALSE)</formula>
    </cfRule>
  </conditionalFormatting>
  <conditionalFormatting sqref="B1140">
    <cfRule type="expression" dxfId="28890" priority="1167">
      <formula>IF(B557="",TRUE)</formula>
    </cfRule>
  </conditionalFormatting>
  <conditionalFormatting sqref="B1140">
    <cfRule type="expression" dxfId="28889" priority="1168">
      <formula>IF(AND(COUNTIF(MetalSmelter,B557&amp;C557)=0,LEN(C557)&gt;0),TRUE,FALSE)</formula>
    </cfRule>
  </conditionalFormatting>
  <conditionalFormatting sqref="B1141">
    <cfRule type="expression" dxfId="28888" priority="1169">
      <formula>IF(B557="",TRUE)</formula>
    </cfRule>
  </conditionalFormatting>
  <conditionalFormatting sqref="B1141">
    <cfRule type="expression" dxfId="28887" priority="1170">
      <formula>IF(AND(COUNTIF(MetalSmelter,B557&amp;C557)=0,LEN(C557)&gt;0),TRUE,FALSE)</formula>
    </cfRule>
  </conditionalFormatting>
  <conditionalFormatting sqref="B1142">
    <cfRule type="expression" dxfId="28886" priority="1171">
      <formula>IF(B557="",TRUE)</formula>
    </cfRule>
  </conditionalFormatting>
  <conditionalFormatting sqref="B1142">
    <cfRule type="expression" dxfId="28885" priority="1172">
      <formula>IF(AND(COUNTIF(MetalSmelter,B557&amp;C557)=0,LEN(C557)&gt;0),TRUE,FALSE)</formula>
    </cfRule>
  </conditionalFormatting>
  <conditionalFormatting sqref="B1143">
    <cfRule type="expression" dxfId="28884" priority="1173">
      <formula>IF(B557="",TRUE)</formula>
    </cfRule>
  </conditionalFormatting>
  <conditionalFormatting sqref="B1143">
    <cfRule type="expression" dxfId="28883" priority="1174">
      <formula>IF(AND(COUNTIF(MetalSmelter,B557&amp;C557)=0,LEN(C557)&gt;0),TRUE,FALSE)</formula>
    </cfRule>
  </conditionalFormatting>
  <conditionalFormatting sqref="B1144">
    <cfRule type="expression" dxfId="28882" priority="1175">
      <formula>IF(B557="",TRUE)</formula>
    </cfRule>
  </conditionalFormatting>
  <conditionalFormatting sqref="B1144">
    <cfRule type="expression" dxfId="28881" priority="1176">
      <formula>IF(AND(COUNTIF(MetalSmelter,B557&amp;C557)=0,LEN(C557)&gt;0),TRUE,FALSE)</formula>
    </cfRule>
  </conditionalFormatting>
  <conditionalFormatting sqref="B1145">
    <cfRule type="expression" dxfId="28880" priority="1177">
      <formula>IF(B557="",TRUE)</formula>
    </cfRule>
  </conditionalFormatting>
  <conditionalFormatting sqref="B1145">
    <cfRule type="expression" dxfId="28879" priority="1178">
      <formula>IF(AND(COUNTIF(MetalSmelter,B557&amp;C557)=0,LEN(C557)&gt;0),TRUE,FALSE)</formula>
    </cfRule>
  </conditionalFormatting>
  <conditionalFormatting sqref="B1146">
    <cfRule type="expression" dxfId="28878" priority="1179">
      <formula>IF(B557="",TRUE)</formula>
    </cfRule>
  </conditionalFormatting>
  <conditionalFormatting sqref="B1146">
    <cfRule type="expression" dxfId="28877" priority="1180">
      <formula>IF(AND(COUNTIF(MetalSmelter,B557&amp;C557)=0,LEN(C557)&gt;0),TRUE,FALSE)</formula>
    </cfRule>
  </conditionalFormatting>
  <conditionalFormatting sqref="B1147">
    <cfRule type="expression" dxfId="28876" priority="1181">
      <formula>IF(B557="",TRUE)</formula>
    </cfRule>
  </conditionalFormatting>
  <conditionalFormatting sqref="B1147">
    <cfRule type="expression" dxfId="28875" priority="1182">
      <formula>IF(AND(COUNTIF(MetalSmelter,B557&amp;C557)=0,LEN(C557)&gt;0),TRUE,FALSE)</formula>
    </cfRule>
  </conditionalFormatting>
  <conditionalFormatting sqref="B1148">
    <cfRule type="expression" dxfId="28874" priority="1183">
      <formula>IF(B557="",TRUE)</formula>
    </cfRule>
  </conditionalFormatting>
  <conditionalFormatting sqref="B1148">
    <cfRule type="expression" dxfId="28873" priority="1184">
      <formula>IF(AND(COUNTIF(MetalSmelter,B557&amp;C557)=0,LEN(C557)&gt;0),TRUE,FALSE)</formula>
    </cfRule>
  </conditionalFormatting>
  <conditionalFormatting sqref="B1149">
    <cfRule type="expression" dxfId="28872" priority="1185">
      <formula>IF(B557="",TRUE)</formula>
    </cfRule>
  </conditionalFormatting>
  <conditionalFormatting sqref="B1149">
    <cfRule type="expression" dxfId="28871" priority="1186">
      <formula>IF(AND(COUNTIF(MetalSmelter,B557&amp;C557)=0,LEN(C557)&gt;0),TRUE,FALSE)</formula>
    </cfRule>
  </conditionalFormatting>
  <conditionalFormatting sqref="B1150">
    <cfRule type="expression" dxfId="28870" priority="1187">
      <formula>IF(B557="",TRUE)</formula>
    </cfRule>
  </conditionalFormatting>
  <conditionalFormatting sqref="B1150">
    <cfRule type="expression" dxfId="28869" priority="1188">
      <formula>IF(AND(COUNTIF(MetalSmelter,B557&amp;C557)=0,LEN(C557)&gt;0),TRUE,FALSE)</formula>
    </cfRule>
  </conditionalFormatting>
  <conditionalFormatting sqref="B1151">
    <cfRule type="expression" dxfId="28868" priority="1189">
      <formula>IF(B557="",TRUE)</formula>
    </cfRule>
  </conditionalFormatting>
  <conditionalFormatting sqref="B1151">
    <cfRule type="expression" dxfId="28867" priority="1190">
      <formula>IF(AND(COUNTIF(MetalSmelter,B557&amp;C557)=0,LEN(C557)&gt;0),TRUE,FALSE)</formula>
    </cfRule>
  </conditionalFormatting>
  <conditionalFormatting sqref="B1152">
    <cfRule type="expression" dxfId="28866" priority="1191">
      <formula>IF(B557="",TRUE)</formula>
    </cfRule>
  </conditionalFormatting>
  <conditionalFormatting sqref="B1152">
    <cfRule type="expression" dxfId="28865" priority="1192">
      <formula>IF(AND(COUNTIF(MetalSmelter,B557&amp;C557)=0,LEN(C557)&gt;0),TRUE,FALSE)</formula>
    </cfRule>
  </conditionalFormatting>
  <conditionalFormatting sqref="B1153">
    <cfRule type="expression" dxfId="28864" priority="1193">
      <formula>IF(B557="",TRUE)</formula>
    </cfRule>
  </conditionalFormatting>
  <conditionalFormatting sqref="B1153">
    <cfRule type="expression" dxfId="28863" priority="1194">
      <formula>IF(AND(COUNTIF(MetalSmelter,B557&amp;C557)=0,LEN(C557)&gt;0),TRUE,FALSE)</formula>
    </cfRule>
  </conditionalFormatting>
  <conditionalFormatting sqref="B1154">
    <cfRule type="expression" dxfId="28862" priority="1195">
      <formula>IF(B557="",TRUE)</formula>
    </cfRule>
  </conditionalFormatting>
  <conditionalFormatting sqref="B1154">
    <cfRule type="expression" dxfId="28861" priority="1196">
      <formula>IF(AND(COUNTIF(MetalSmelter,B557&amp;C557)=0,LEN(C557)&gt;0),TRUE,FALSE)</formula>
    </cfRule>
  </conditionalFormatting>
  <conditionalFormatting sqref="B1155">
    <cfRule type="expression" dxfId="28860" priority="1197">
      <formula>IF(B557="",TRUE)</formula>
    </cfRule>
  </conditionalFormatting>
  <conditionalFormatting sqref="B1155">
    <cfRule type="expression" dxfId="28859" priority="1198">
      <formula>IF(AND(COUNTIF(MetalSmelter,B557&amp;C557)=0,LEN(C557)&gt;0),TRUE,FALSE)</formula>
    </cfRule>
  </conditionalFormatting>
  <conditionalFormatting sqref="B1156">
    <cfRule type="expression" dxfId="28858" priority="1199">
      <formula>IF(B557="",TRUE)</formula>
    </cfRule>
  </conditionalFormatting>
  <conditionalFormatting sqref="B1156">
    <cfRule type="expression" dxfId="28857" priority="1200">
      <formula>IF(AND(COUNTIF(MetalSmelter,B557&amp;C557)=0,LEN(C557)&gt;0),TRUE,FALSE)</formula>
    </cfRule>
  </conditionalFormatting>
  <conditionalFormatting sqref="B1157">
    <cfRule type="expression" dxfId="28856" priority="1201">
      <formula>IF(B557="",TRUE)</formula>
    </cfRule>
  </conditionalFormatting>
  <conditionalFormatting sqref="B1157">
    <cfRule type="expression" dxfId="28855" priority="1202">
      <formula>IF(AND(COUNTIF(MetalSmelter,B557&amp;C557)=0,LEN(C557)&gt;0),TRUE,FALSE)</formula>
    </cfRule>
  </conditionalFormatting>
  <conditionalFormatting sqref="B1158">
    <cfRule type="expression" dxfId="28854" priority="1203">
      <formula>IF(B557="",TRUE)</formula>
    </cfRule>
  </conditionalFormatting>
  <conditionalFormatting sqref="B1158">
    <cfRule type="expression" dxfId="28853" priority="1204">
      <formula>IF(AND(COUNTIF(MetalSmelter,B557&amp;C557)=0,LEN(C557)&gt;0),TRUE,FALSE)</formula>
    </cfRule>
  </conditionalFormatting>
  <conditionalFormatting sqref="B1159">
    <cfRule type="expression" dxfId="28852" priority="1205">
      <formula>IF(B557="",TRUE)</formula>
    </cfRule>
  </conditionalFormatting>
  <conditionalFormatting sqref="B1159">
    <cfRule type="expression" dxfId="28851" priority="1206">
      <formula>IF(AND(COUNTIF(MetalSmelter,B557&amp;C557)=0,LEN(C557)&gt;0),TRUE,FALSE)</formula>
    </cfRule>
  </conditionalFormatting>
  <conditionalFormatting sqref="B1160">
    <cfRule type="expression" dxfId="28850" priority="1207">
      <formula>IF(B557="",TRUE)</formula>
    </cfRule>
  </conditionalFormatting>
  <conditionalFormatting sqref="B1160">
    <cfRule type="expression" dxfId="28849" priority="1208">
      <formula>IF(AND(COUNTIF(MetalSmelter,B557&amp;C557)=0,LEN(C557)&gt;0),TRUE,FALSE)</formula>
    </cfRule>
  </conditionalFormatting>
  <conditionalFormatting sqref="B1161">
    <cfRule type="expression" dxfId="28848" priority="1209">
      <formula>IF(B557="",TRUE)</formula>
    </cfRule>
  </conditionalFormatting>
  <conditionalFormatting sqref="B1161">
    <cfRule type="expression" dxfId="28847" priority="1210">
      <formula>IF(AND(COUNTIF(MetalSmelter,B557&amp;C557)=0,LEN(C557)&gt;0),TRUE,FALSE)</formula>
    </cfRule>
  </conditionalFormatting>
  <conditionalFormatting sqref="B1162">
    <cfRule type="expression" dxfId="28846" priority="1211">
      <formula>IF(B557="",TRUE)</formula>
    </cfRule>
  </conditionalFormatting>
  <conditionalFormatting sqref="B1162">
    <cfRule type="expression" dxfId="28845" priority="1212">
      <formula>IF(AND(COUNTIF(MetalSmelter,B557&amp;C557)=0,LEN(C557)&gt;0),TRUE,FALSE)</formula>
    </cfRule>
  </conditionalFormatting>
  <conditionalFormatting sqref="B1163">
    <cfRule type="expression" dxfId="28844" priority="1213">
      <formula>IF(B557="",TRUE)</formula>
    </cfRule>
  </conditionalFormatting>
  <conditionalFormatting sqref="B1163">
    <cfRule type="expression" dxfId="28843" priority="1214">
      <formula>IF(AND(COUNTIF(MetalSmelter,B557&amp;C557)=0,LEN(C557)&gt;0),TRUE,FALSE)</formula>
    </cfRule>
  </conditionalFormatting>
  <conditionalFormatting sqref="B1164">
    <cfRule type="expression" dxfId="28842" priority="1215">
      <formula>IF(B557="",TRUE)</formula>
    </cfRule>
  </conditionalFormatting>
  <conditionalFormatting sqref="B1164">
    <cfRule type="expression" dxfId="28841" priority="1216">
      <formula>IF(AND(COUNTIF(MetalSmelter,B557&amp;C557)=0,LEN(C557)&gt;0),TRUE,FALSE)</formula>
    </cfRule>
  </conditionalFormatting>
  <conditionalFormatting sqref="B1165">
    <cfRule type="expression" dxfId="28840" priority="1217">
      <formula>IF(B557="",TRUE)</formula>
    </cfRule>
  </conditionalFormatting>
  <conditionalFormatting sqref="B1165">
    <cfRule type="expression" dxfId="28839" priority="1218">
      <formula>IF(AND(COUNTIF(MetalSmelter,B557&amp;C557)=0,LEN(C557)&gt;0),TRUE,FALSE)</formula>
    </cfRule>
  </conditionalFormatting>
  <conditionalFormatting sqref="B1166">
    <cfRule type="expression" dxfId="28838" priority="1219">
      <formula>IF(B557="",TRUE)</formula>
    </cfRule>
  </conditionalFormatting>
  <conditionalFormatting sqref="B1166">
    <cfRule type="expression" dxfId="28837" priority="1220">
      <formula>IF(AND(COUNTIF(MetalSmelter,B557&amp;C557)=0,LEN(C557)&gt;0),TRUE,FALSE)</formula>
    </cfRule>
  </conditionalFormatting>
  <conditionalFormatting sqref="B1167">
    <cfRule type="expression" dxfId="28836" priority="1221">
      <formula>IF(B557="",TRUE)</formula>
    </cfRule>
  </conditionalFormatting>
  <conditionalFormatting sqref="B1167">
    <cfRule type="expression" dxfId="28835" priority="1222">
      <formula>IF(AND(COUNTIF(MetalSmelter,B557&amp;C557)=0,LEN(C557)&gt;0),TRUE,FALSE)</formula>
    </cfRule>
  </conditionalFormatting>
  <conditionalFormatting sqref="B1168">
    <cfRule type="expression" dxfId="28834" priority="1223">
      <formula>IF(B557="",TRUE)</formula>
    </cfRule>
  </conditionalFormatting>
  <conditionalFormatting sqref="B1168">
    <cfRule type="expression" dxfId="28833" priority="1224">
      <formula>IF(AND(COUNTIF(MetalSmelter,B557&amp;C557)=0,LEN(C557)&gt;0),TRUE,FALSE)</formula>
    </cfRule>
  </conditionalFormatting>
  <conditionalFormatting sqref="B1169">
    <cfRule type="expression" dxfId="28832" priority="1225">
      <formula>IF(B557="",TRUE)</formula>
    </cfRule>
  </conditionalFormatting>
  <conditionalFormatting sqref="B1169">
    <cfRule type="expression" dxfId="28831" priority="1226">
      <formula>IF(AND(COUNTIF(MetalSmelter,B557&amp;C557)=0,LEN(C557)&gt;0),TRUE,FALSE)</formula>
    </cfRule>
  </conditionalFormatting>
  <conditionalFormatting sqref="B1170">
    <cfRule type="expression" dxfId="28830" priority="1227">
      <formula>IF(B557="",TRUE)</formula>
    </cfRule>
  </conditionalFormatting>
  <conditionalFormatting sqref="B1170">
    <cfRule type="expression" dxfId="28829" priority="1228">
      <formula>IF(AND(COUNTIF(MetalSmelter,B557&amp;C557)=0,LEN(C557)&gt;0),TRUE,FALSE)</formula>
    </cfRule>
  </conditionalFormatting>
  <conditionalFormatting sqref="B1171">
    <cfRule type="expression" dxfId="28828" priority="1229">
      <formula>IF(B557="",TRUE)</formula>
    </cfRule>
  </conditionalFormatting>
  <conditionalFormatting sqref="B1171">
    <cfRule type="expression" dxfId="28827" priority="1230">
      <formula>IF(AND(COUNTIF(MetalSmelter,B557&amp;C557)=0,LEN(C557)&gt;0),TRUE,FALSE)</formula>
    </cfRule>
  </conditionalFormatting>
  <conditionalFormatting sqref="B1172">
    <cfRule type="expression" dxfId="28826" priority="1231">
      <formula>IF(B557="",TRUE)</formula>
    </cfRule>
  </conditionalFormatting>
  <conditionalFormatting sqref="B1172">
    <cfRule type="expression" dxfId="28825" priority="1232">
      <formula>IF(AND(COUNTIF(MetalSmelter,B557&amp;C557)=0,LEN(C557)&gt;0),TRUE,FALSE)</formula>
    </cfRule>
  </conditionalFormatting>
  <conditionalFormatting sqref="B1173">
    <cfRule type="expression" dxfId="28824" priority="1233">
      <formula>IF(B557="",TRUE)</formula>
    </cfRule>
  </conditionalFormatting>
  <conditionalFormatting sqref="B1173">
    <cfRule type="expression" dxfId="28823" priority="1234">
      <formula>IF(AND(COUNTIF(MetalSmelter,B557&amp;C557)=0,LEN(C557)&gt;0),TRUE,FALSE)</formula>
    </cfRule>
  </conditionalFormatting>
  <conditionalFormatting sqref="B1174">
    <cfRule type="expression" dxfId="28822" priority="1235">
      <formula>IF(B557="",TRUE)</formula>
    </cfRule>
  </conditionalFormatting>
  <conditionalFormatting sqref="B1174">
    <cfRule type="expression" dxfId="28821" priority="1236">
      <formula>IF(AND(COUNTIF(MetalSmelter,B557&amp;C557)=0,LEN(C557)&gt;0),TRUE,FALSE)</formula>
    </cfRule>
  </conditionalFormatting>
  <conditionalFormatting sqref="B1175">
    <cfRule type="expression" dxfId="28820" priority="1237">
      <formula>IF(B557="",TRUE)</formula>
    </cfRule>
  </conditionalFormatting>
  <conditionalFormatting sqref="B1175">
    <cfRule type="expression" dxfId="28819" priority="1238">
      <formula>IF(AND(COUNTIF(MetalSmelter,B557&amp;C557)=0,LEN(C557)&gt;0),TRUE,FALSE)</formula>
    </cfRule>
  </conditionalFormatting>
  <conditionalFormatting sqref="B1176">
    <cfRule type="expression" dxfId="28818" priority="1239">
      <formula>IF(B557="",TRUE)</formula>
    </cfRule>
  </conditionalFormatting>
  <conditionalFormatting sqref="B1176">
    <cfRule type="expression" dxfId="28817" priority="1240">
      <formula>IF(AND(COUNTIF(MetalSmelter,B557&amp;C557)=0,LEN(C557)&gt;0),TRUE,FALSE)</formula>
    </cfRule>
  </conditionalFormatting>
  <conditionalFormatting sqref="B1177">
    <cfRule type="expression" dxfId="28816" priority="1241">
      <formula>IF(B557="",TRUE)</formula>
    </cfRule>
  </conditionalFormatting>
  <conditionalFormatting sqref="B1177">
    <cfRule type="expression" dxfId="28815" priority="1242">
      <formula>IF(AND(COUNTIF(MetalSmelter,B557&amp;C557)=0,LEN(C557)&gt;0),TRUE,FALSE)</formula>
    </cfRule>
  </conditionalFormatting>
  <conditionalFormatting sqref="B1178">
    <cfRule type="expression" dxfId="28814" priority="1243">
      <formula>IF(B557="",TRUE)</formula>
    </cfRule>
  </conditionalFormatting>
  <conditionalFormatting sqref="B1178">
    <cfRule type="expression" dxfId="28813" priority="1244">
      <formula>IF(AND(COUNTIF(MetalSmelter,B557&amp;C557)=0,LEN(C557)&gt;0),TRUE,FALSE)</formula>
    </cfRule>
  </conditionalFormatting>
  <conditionalFormatting sqref="B1179">
    <cfRule type="expression" dxfId="28812" priority="1245">
      <formula>IF(B557="",TRUE)</formula>
    </cfRule>
  </conditionalFormatting>
  <conditionalFormatting sqref="B1179">
    <cfRule type="expression" dxfId="28811" priority="1246">
      <formula>IF(AND(COUNTIF(MetalSmelter,B557&amp;C557)=0,LEN(C557)&gt;0),TRUE,FALSE)</formula>
    </cfRule>
  </conditionalFormatting>
  <conditionalFormatting sqref="B1180">
    <cfRule type="expression" dxfId="28810" priority="1247">
      <formula>IF(B557="",TRUE)</formula>
    </cfRule>
  </conditionalFormatting>
  <conditionalFormatting sqref="B1180">
    <cfRule type="expression" dxfId="28809" priority="1248">
      <formula>IF(AND(COUNTIF(MetalSmelter,B557&amp;C557)=0,LEN(C557)&gt;0),TRUE,FALSE)</formula>
    </cfRule>
  </conditionalFormatting>
  <conditionalFormatting sqref="B1181">
    <cfRule type="expression" dxfId="28808" priority="1249">
      <formula>IF(B557="",TRUE)</formula>
    </cfRule>
  </conditionalFormatting>
  <conditionalFormatting sqref="B1181">
    <cfRule type="expression" dxfId="28807" priority="1250">
      <formula>IF(AND(COUNTIF(MetalSmelter,B557&amp;C557)=0,LEN(C557)&gt;0),TRUE,FALSE)</formula>
    </cfRule>
  </conditionalFormatting>
  <conditionalFormatting sqref="B1182">
    <cfRule type="expression" dxfId="28806" priority="1251">
      <formula>IF(B557="",TRUE)</formula>
    </cfRule>
  </conditionalFormatting>
  <conditionalFormatting sqref="B1182">
    <cfRule type="expression" dxfId="28805" priority="1252">
      <formula>IF(AND(COUNTIF(MetalSmelter,B557&amp;C557)=0,LEN(C557)&gt;0),TRUE,FALSE)</formula>
    </cfRule>
  </conditionalFormatting>
  <conditionalFormatting sqref="B1183">
    <cfRule type="expression" dxfId="28804" priority="1253">
      <formula>IF(B557="",TRUE)</formula>
    </cfRule>
  </conditionalFormatting>
  <conditionalFormatting sqref="B1183">
    <cfRule type="expression" dxfId="28803" priority="1254">
      <formula>IF(AND(COUNTIF(MetalSmelter,B557&amp;C557)=0,LEN(C557)&gt;0),TRUE,FALSE)</formula>
    </cfRule>
  </conditionalFormatting>
  <conditionalFormatting sqref="B1184">
    <cfRule type="expression" dxfId="28802" priority="1255">
      <formula>IF(B557="",TRUE)</formula>
    </cfRule>
  </conditionalFormatting>
  <conditionalFormatting sqref="B1184">
    <cfRule type="expression" dxfId="28801" priority="1256">
      <formula>IF(AND(COUNTIF(MetalSmelter,B557&amp;C557)=0,LEN(C557)&gt;0),TRUE,FALSE)</formula>
    </cfRule>
  </conditionalFormatting>
  <conditionalFormatting sqref="B1185">
    <cfRule type="expression" dxfId="28800" priority="1257">
      <formula>IF(B557="",TRUE)</formula>
    </cfRule>
  </conditionalFormatting>
  <conditionalFormatting sqref="B1185">
    <cfRule type="expression" dxfId="28799" priority="1258">
      <formula>IF(AND(COUNTIF(MetalSmelter,B557&amp;C557)=0,LEN(C557)&gt;0),TRUE,FALSE)</formula>
    </cfRule>
  </conditionalFormatting>
  <conditionalFormatting sqref="B1186">
    <cfRule type="expression" dxfId="28798" priority="1259">
      <formula>IF(B557="",TRUE)</formula>
    </cfRule>
  </conditionalFormatting>
  <conditionalFormatting sqref="B1186">
    <cfRule type="expression" dxfId="28797" priority="1260">
      <formula>IF(AND(COUNTIF(MetalSmelter,B557&amp;C557)=0,LEN(C557)&gt;0),TRUE,FALSE)</formula>
    </cfRule>
  </conditionalFormatting>
  <conditionalFormatting sqref="B1187">
    <cfRule type="expression" dxfId="28796" priority="1261">
      <formula>IF(B557="",TRUE)</formula>
    </cfRule>
  </conditionalFormatting>
  <conditionalFormatting sqref="B1187">
    <cfRule type="expression" dxfId="28795" priority="1262">
      <formula>IF(AND(COUNTIF(MetalSmelter,B557&amp;C557)=0,LEN(C557)&gt;0),TRUE,FALSE)</formula>
    </cfRule>
  </conditionalFormatting>
  <conditionalFormatting sqref="B1188">
    <cfRule type="expression" dxfId="28794" priority="1263">
      <formula>IF(B557="",TRUE)</formula>
    </cfRule>
  </conditionalFormatting>
  <conditionalFormatting sqref="B1188">
    <cfRule type="expression" dxfId="28793" priority="1264">
      <formula>IF(AND(COUNTIF(MetalSmelter,B557&amp;C557)=0,LEN(C557)&gt;0),TRUE,FALSE)</formula>
    </cfRule>
  </conditionalFormatting>
  <conditionalFormatting sqref="B1189">
    <cfRule type="expression" dxfId="28792" priority="1265">
      <formula>IF(B557="",TRUE)</formula>
    </cfRule>
  </conditionalFormatting>
  <conditionalFormatting sqref="B1189">
    <cfRule type="expression" dxfId="28791" priority="1266">
      <formula>IF(AND(COUNTIF(MetalSmelter,B557&amp;C557)=0,LEN(C557)&gt;0),TRUE,FALSE)</formula>
    </cfRule>
  </conditionalFormatting>
  <conditionalFormatting sqref="B1190">
    <cfRule type="expression" dxfId="28790" priority="1267">
      <formula>IF(B557="",TRUE)</formula>
    </cfRule>
  </conditionalFormatting>
  <conditionalFormatting sqref="B1190">
    <cfRule type="expression" dxfId="28789" priority="1268">
      <formula>IF(AND(COUNTIF(MetalSmelter,B557&amp;C557)=0,LEN(C557)&gt;0),TRUE,FALSE)</formula>
    </cfRule>
  </conditionalFormatting>
  <conditionalFormatting sqref="B1191">
    <cfRule type="expression" dxfId="28788" priority="1269">
      <formula>IF(B557="",TRUE)</formula>
    </cfRule>
  </conditionalFormatting>
  <conditionalFormatting sqref="B1191">
    <cfRule type="expression" dxfId="28787" priority="1270">
      <formula>IF(AND(COUNTIF(MetalSmelter,B557&amp;C557)=0,LEN(C557)&gt;0),TRUE,FALSE)</formula>
    </cfRule>
  </conditionalFormatting>
  <conditionalFormatting sqref="B1192">
    <cfRule type="expression" dxfId="28786" priority="1271">
      <formula>IF(B557="",TRUE)</formula>
    </cfRule>
  </conditionalFormatting>
  <conditionalFormatting sqref="B1192">
    <cfRule type="expression" dxfId="28785" priority="1272">
      <formula>IF(AND(COUNTIF(MetalSmelter,B557&amp;C557)=0,LEN(C557)&gt;0),TRUE,FALSE)</formula>
    </cfRule>
  </conditionalFormatting>
  <conditionalFormatting sqref="B1193">
    <cfRule type="expression" dxfId="28784" priority="1273">
      <formula>IF(B557="",TRUE)</formula>
    </cfRule>
  </conditionalFormatting>
  <conditionalFormatting sqref="B1193">
    <cfRule type="expression" dxfId="28783" priority="1274">
      <formula>IF(AND(COUNTIF(MetalSmelter,B557&amp;C557)=0,LEN(C557)&gt;0),TRUE,FALSE)</formula>
    </cfRule>
  </conditionalFormatting>
  <conditionalFormatting sqref="B1194">
    <cfRule type="expression" dxfId="28782" priority="1275">
      <formula>IF(B557="",TRUE)</formula>
    </cfRule>
  </conditionalFormatting>
  <conditionalFormatting sqref="B1194">
    <cfRule type="expression" dxfId="28781" priority="1276">
      <formula>IF(AND(COUNTIF(MetalSmelter,B557&amp;C557)=0,LEN(C557)&gt;0),TRUE,FALSE)</formula>
    </cfRule>
  </conditionalFormatting>
  <conditionalFormatting sqref="B1195">
    <cfRule type="expression" dxfId="28780" priority="1277">
      <formula>IF(B557="",TRUE)</formula>
    </cfRule>
  </conditionalFormatting>
  <conditionalFormatting sqref="B1195">
    <cfRule type="expression" dxfId="28779" priority="1278">
      <formula>IF(AND(COUNTIF(MetalSmelter,B557&amp;C557)=0,LEN(C557)&gt;0),TRUE,FALSE)</formula>
    </cfRule>
  </conditionalFormatting>
  <conditionalFormatting sqref="B1196">
    <cfRule type="expression" dxfId="28778" priority="1279">
      <formula>IF(B557="",TRUE)</formula>
    </cfRule>
  </conditionalFormatting>
  <conditionalFormatting sqref="B1196">
    <cfRule type="expression" dxfId="28777" priority="1280">
      <formula>IF(AND(COUNTIF(MetalSmelter,B557&amp;C557)=0,LEN(C557)&gt;0),TRUE,FALSE)</formula>
    </cfRule>
  </conditionalFormatting>
  <conditionalFormatting sqref="B1197">
    <cfRule type="expression" dxfId="28776" priority="1281">
      <formula>IF(B557="",TRUE)</formula>
    </cfRule>
  </conditionalFormatting>
  <conditionalFormatting sqref="B1197">
    <cfRule type="expression" dxfId="28775" priority="1282">
      <formula>IF(AND(COUNTIF(MetalSmelter,B557&amp;C557)=0,LEN(C557)&gt;0),TRUE,FALSE)</formula>
    </cfRule>
  </conditionalFormatting>
  <conditionalFormatting sqref="B1198">
    <cfRule type="expression" dxfId="28774" priority="1283">
      <formula>IF(B557="",TRUE)</formula>
    </cfRule>
  </conditionalFormatting>
  <conditionalFormatting sqref="B1198">
    <cfRule type="expression" dxfId="28773" priority="1284">
      <formula>IF(AND(COUNTIF(MetalSmelter,B557&amp;C557)=0,LEN(C557)&gt;0),TRUE,FALSE)</formula>
    </cfRule>
  </conditionalFormatting>
  <conditionalFormatting sqref="B1199">
    <cfRule type="expression" dxfId="28772" priority="1285">
      <formula>IF(B557="",TRUE)</formula>
    </cfRule>
  </conditionalFormatting>
  <conditionalFormatting sqref="B1199">
    <cfRule type="expression" dxfId="28771" priority="1286">
      <formula>IF(AND(COUNTIF(MetalSmelter,B557&amp;C557)=0,LEN(C557)&gt;0),TRUE,FALSE)</formula>
    </cfRule>
  </conditionalFormatting>
  <conditionalFormatting sqref="B1200">
    <cfRule type="expression" dxfId="28770" priority="1287">
      <formula>IF(B557="",TRUE)</formula>
    </cfRule>
  </conditionalFormatting>
  <conditionalFormatting sqref="B1200">
    <cfRule type="expression" dxfId="28769" priority="1288">
      <formula>IF(AND(COUNTIF(MetalSmelter,B557&amp;C557)=0,LEN(C557)&gt;0),TRUE,FALSE)</formula>
    </cfRule>
  </conditionalFormatting>
  <conditionalFormatting sqref="B1201">
    <cfRule type="expression" dxfId="28768" priority="1289">
      <formula>IF(B557="",TRUE)</formula>
    </cfRule>
  </conditionalFormatting>
  <conditionalFormatting sqref="B1201">
    <cfRule type="expression" dxfId="28767" priority="1290">
      <formula>IF(AND(COUNTIF(MetalSmelter,B557&amp;C557)=0,LEN(C557)&gt;0),TRUE,FALSE)</formula>
    </cfRule>
  </conditionalFormatting>
  <conditionalFormatting sqref="B1202">
    <cfRule type="expression" dxfId="28766" priority="1291">
      <formula>IF(B557="",TRUE)</formula>
    </cfRule>
  </conditionalFormatting>
  <conditionalFormatting sqref="B1202">
    <cfRule type="expression" dxfId="28765" priority="1292">
      <formula>IF(AND(COUNTIF(MetalSmelter,B557&amp;C557)=0,LEN(C557)&gt;0),TRUE,FALSE)</formula>
    </cfRule>
  </conditionalFormatting>
  <conditionalFormatting sqref="B1203">
    <cfRule type="expression" dxfId="28764" priority="1293">
      <formula>IF(B557="",TRUE)</formula>
    </cfRule>
  </conditionalFormatting>
  <conditionalFormatting sqref="B1203">
    <cfRule type="expression" dxfId="28763" priority="1294">
      <formula>IF(AND(COUNTIF(MetalSmelter,B557&amp;C557)=0,LEN(C557)&gt;0),TRUE,FALSE)</formula>
    </cfRule>
  </conditionalFormatting>
  <conditionalFormatting sqref="B1204">
    <cfRule type="expression" dxfId="28762" priority="1295">
      <formula>IF(B557="",TRUE)</formula>
    </cfRule>
  </conditionalFormatting>
  <conditionalFormatting sqref="B1204">
    <cfRule type="expression" dxfId="28761" priority="1296">
      <formula>IF(AND(COUNTIF(MetalSmelter,B557&amp;C557)=0,LEN(C557)&gt;0),TRUE,FALSE)</formula>
    </cfRule>
  </conditionalFormatting>
  <conditionalFormatting sqref="B1205">
    <cfRule type="expression" dxfId="28760" priority="1297">
      <formula>IF(B557="",TRUE)</formula>
    </cfRule>
  </conditionalFormatting>
  <conditionalFormatting sqref="B1205">
    <cfRule type="expression" dxfId="28759" priority="1298">
      <formula>IF(AND(COUNTIF(MetalSmelter,B557&amp;C557)=0,LEN(C557)&gt;0),TRUE,FALSE)</formula>
    </cfRule>
  </conditionalFormatting>
  <conditionalFormatting sqref="B1206">
    <cfRule type="expression" dxfId="28758" priority="1299">
      <formula>IF(B557="",TRUE)</formula>
    </cfRule>
  </conditionalFormatting>
  <conditionalFormatting sqref="B1206">
    <cfRule type="expression" dxfId="28757" priority="1300">
      <formula>IF(AND(COUNTIF(MetalSmelter,B557&amp;C557)=0,LEN(C557)&gt;0),TRUE,FALSE)</formula>
    </cfRule>
  </conditionalFormatting>
  <conditionalFormatting sqref="B1207">
    <cfRule type="expression" dxfId="28756" priority="1301">
      <formula>IF(B557="",TRUE)</formula>
    </cfRule>
  </conditionalFormatting>
  <conditionalFormatting sqref="B1207">
    <cfRule type="expression" dxfId="28755" priority="1302">
      <formula>IF(AND(COUNTIF(MetalSmelter,B557&amp;C557)=0,LEN(C557)&gt;0),TRUE,FALSE)</formula>
    </cfRule>
  </conditionalFormatting>
  <conditionalFormatting sqref="B1208">
    <cfRule type="expression" dxfId="28754" priority="1303">
      <formula>IF(B557="",TRUE)</formula>
    </cfRule>
  </conditionalFormatting>
  <conditionalFormatting sqref="B1208">
    <cfRule type="expression" dxfId="28753" priority="1304">
      <formula>IF(AND(COUNTIF(MetalSmelter,B557&amp;C557)=0,LEN(C557)&gt;0),TRUE,FALSE)</formula>
    </cfRule>
  </conditionalFormatting>
  <conditionalFormatting sqref="B1209">
    <cfRule type="expression" dxfId="28752" priority="1305">
      <formula>IF(B557="",TRUE)</formula>
    </cfRule>
  </conditionalFormatting>
  <conditionalFormatting sqref="B1209">
    <cfRule type="expression" dxfId="28751" priority="1306">
      <formula>IF(AND(COUNTIF(MetalSmelter,B557&amp;C557)=0,LEN(C557)&gt;0),TRUE,FALSE)</formula>
    </cfRule>
  </conditionalFormatting>
  <conditionalFormatting sqref="B1210">
    <cfRule type="expression" dxfId="28750" priority="1307">
      <formula>IF(B557="",TRUE)</formula>
    </cfRule>
  </conditionalFormatting>
  <conditionalFormatting sqref="B1210">
    <cfRule type="expression" dxfId="28749" priority="1308">
      <formula>IF(AND(COUNTIF(MetalSmelter,B557&amp;C557)=0,LEN(C557)&gt;0),TRUE,FALSE)</formula>
    </cfRule>
  </conditionalFormatting>
  <conditionalFormatting sqref="B1211">
    <cfRule type="expression" dxfId="28748" priority="1309">
      <formula>IF(B557="",TRUE)</formula>
    </cfRule>
  </conditionalFormatting>
  <conditionalFormatting sqref="B1211">
    <cfRule type="expression" dxfId="28747" priority="1310">
      <formula>IF(AND(COUNTIF(MetalSmelter,B557&amp;C557)=0,LEN(C557)&gt;0),TRUE,FALSE)</formula>
    </cfRule>
  </conditionalFormatting>
  <conditionalFormatting sqref="B1212">
    <cfRule type="expression" dxfId="28746" priority="1311">
      <formula>IF(B557="",TRUE)</formula>
    </cfRule>
  </conditionalFormatting>
  <conditionalFormatting sqref="B1212">
    <cfRule type="expression" dxfId="28745" priority="1312">
      <formula>IF(AND(COUNTIF(MetalSmelter,B557&amp;C557)=0,LEN(C557)&gt;0),TRUE,FALSE)</formula>
    </cfRule>
  </conditionalFormatting>
  <conditionalFormatting sqref="B1213">
    <cfRule type="expression" dxfId="28744" priority="1313">
      <formula>IF(B557="",TRUE)</formula>
    </cfRule>
  </conditionalFormatting>
  <conditionalFormatting sqref="B1213">
    <cfRule type="expression" dxfId="28743" priority="1314">
      <formula>IF(AND(COUNTIF(MetalSmelter,B557&amp;C557)=0,LEN(C557)&gt;0),TRUE,FALSE)</formula>
    </cfRule>
  </conditionalFormatting>
  <conditionalFormatting sqref="B1214">
    <cfRule type="expression" dxfId="28742" priority="1315">
      <formula>IF(B557="",TRUE)</formula>
    </cfRule>
  </conditionalFormatting>
  <conditionalFormatting sqref="B1214">
    <cfRule type="expression" dxfId="28741" priority="1316">
      <formula>IF(AND(COUNTIF(MetalSmelter,B557&amp;C557)=0,LEN(C557)&gt;0),TRUE,FALSE)</formula>
    </cfRule>
  </conditionalFormatting>
  <conditionalFormatting sqref="B1215">
    <cfRule type="expression" dxfId="28740" priority="1317">
      <formula>IF(B557="",TRUE)</formula>
    </cfRule>
  </conditionalFormatting>
  <conditionalFormatting sqref="B1215">
    <cfRule type="expression" dxfId="28739" priority="1318">
      <formula>IF(AND(COUNTIF(MetalSmelter,B557&amp;C557)=0,LEN(C557)&gt;0),TRUE,FALSE)</formula>
    </cfRule>
  </conditionalFormatting>
  <conditionalFormatting sqref="B1216">
    <cfRule type="expression" dxfId="28738" priority="1319">
      <formula>IF(B557="",TRUE)</formula>
    </cfRule>
  </conditionalFormatting>
  <conditionalFormatting sqref="B1216">
    <cfRule type="expression" dxfId="28737" priority="1320">
      <formula>IF(AND(COUNTIF(MetalSmelter,B557&amp;C557)=0,LEN(C557)&gt;0),TRUE,FALSE)</formula>
    </cfRule>
  </conditionalFormatting>
  <conditionalFormatting sqref="B1217">
    <cfRule type="expression" dxfId="28736" priority="1321">
      <formula>IF(B557="",TRUE)</formula>
    </cfRule>
  </conditionalFormatting>
  <conditionalFormatting sqref="B1217">
    <cfRule type="expression" dxfId="28735" priority="1322">
      <formula>IF(AND(COUNTIF(MetalSmelter,B557&amp;C557)=0,LEN(C557)&gt;0),TRUE,FALSE)</formula>
    </cfRule>
  </conditionalFormatting>
  <conditionalFormatting sqref="B1218">
    <cfRule type="expression" dxfId="28734" priority="1323">
      <formula>IF(B557="",TRUE)</formula>
    </cfRule>
  </conditionalFormatting>
  <conditionalFormatting sqref="B1218">
    <cfRule type="expression" dxfId="28733" priority="1324">
      <formula>IF(AND(COUNTIF(MetalSmelter,B557&amp;C557)=0,LEN(C557)&gt;0),TRUE,FALSE)</formula>
    </cfRule>
  </conditionalFormatting>
  <conditionalFormatting sqref="B1219">
    <cfRule type="expression" dxfId="28732" priority="1325">
      <formula>IF(B557="",TRUE)</formula>
    </cfRule>
  </conditionalFormatting>
  <conditionalFormatting sqref="B1219">
    <cfRule type="expression" dxfId="28731" priority="1326">
      <formula>IF(AND(COUNTIF(MetalSmelter,B557&amp;C557)=0,LEN(C557)&gt;0),TRUE,FALSE)</formula>
    </cfRule>
  </conditionalFormatting>
  <conditionalFormatting sqref="B1220">
    <cfRule type="expression" dxfId="28730" priority="1327">
      <formula>IF(B557="",TRUE)</formula>
    </cfRule>
  </conditionalFormatting>
  <conditionalFormatting sqref="B1220">
    <cfRule type="expression" dxfId="28729" priority="1328">
      <formula>IF(AND(COUNTIF(MetalSmelter,B557&amp;C557)=0,LEN(C557)&gt;0),TRUE,FALSE)</formula>
    </cfRule>
  </conditionalFormatting>
  <conditionalFormatting sqref="B1221">
    <cfRule type="expression" dxfId="28728" priority="1329">
      <formula>IF(B557="",TRUE)</formula>
    </cfRule>
  </conditionalFormatting>
  <conditionalFormatting sqref="B1221">
    <cfRule type="expression" dxfId="28727" priority="1330">
      <formula>IF(AND(COUNTIF(MetalSmelter,B557&amp;C557)=0,LEN(C557)&gt;0),TRUE,FALSE)</formula>
    </cfRule>
  </conditionalFormatting>
  <conditionalFormatting sqref="B1222">
    <cfRule type="expression" dxfId="28726" priority="1331">
      <formula>IF(B557="",TRUE)</formula>
    </cfRule>
  </conditionalFormatting>
  <conditionalFormatting sqref="B1222">
    <cfRule type="expression" dxfId="28725" priority="1332">
      <formula>IF(AND(COUNTIF(MetalSmelter,B557&amp;C557)=0,LEN(C557)&gt;0),TRUE,FALSE)</formula>
    </cfRule>
  </conditionalFormatting>
  <conditionalFormatting sqref="B1223">
    <cfRule type="expression" dxfId="28724" priority="1333">
      <formula>IF(B557="",TRUE)</formula>
    </cfRule>
  </conditionalFormatting>
  <conditionalFormatting sqref="B1223">
    <cfRule type="expression" dxfId="28723" priority="1334">
      <formula>IF(AND(COUNTIF(MetalSmelter,B557&amp;C557)=0,LEN(C557)&gt;0),TRUE,FALSE)</formula>
    </cfRule>
  </conditionalFormatting>
  <conditionalFormatting sqref="B1224">
    <cfRule type="expression" dxfId="28722" priority="1335">
      <formula>IF(B557="",TRUE)</formula>
    </cfRule>
  </conditionalFormatting>
  <conditionalFormatting sqref="B1224">
    <cfRule type="expression" dxfId="28721" priority="1336">
      <formula>IF(AND(COUNTIF(MetalSmelter,B557&amp;C557)=0,LEN(C557)&gt;0),TRUE,FALSE)</formula>
    </cfRule>
  </conditionalFormatting>
  <conditionalFormatting sqref="B1225">
    <cfRule type="expression" dxfId="28720" priority="1337">
      <formula>IF(B557="",TRUE)</formula>
    </cfRule>
  </conditionalFormatting>
  <conditionalFormatting sqref="B1225">
    <cfRule type="expression" dxfId="28719" priority="1338">
      <formula>IF(AND(COUNTIF(MetalSmelter,B557&amp;C557)=0,LEN(C557)&gt;0),TRUE,FALSE)</formula>
    </cfRule>
  </conditionalFormatting>
  <conditionalFormatting sqref="B1226">
    <cfRule type="expression" dxfId="28718" priority="1339">
      <formula>IF(B557="",TRUE)</formula>
    </cfRule>
  </conditionalFormatting>
  <conditionalFormatting sqref="B1226">
    <cfRule type="expression" dxfId="28717" priority="1340">
      <formula>IF(AND(COUNTIF(MetalSmelter,B557&amp;C557)=0,LEN(C557)&gt;0),TRUE,FALSE)</formula>
    </cfRule>
  </conditionalFormatting>
  <conditionalFormatting sqref="B1227">
    <cfRule type="expression" dxfId="28716" priority="1341">
      <formula>IF(B557="",TRUE)</formula>
    </cfRule>
  </conditionalFormatting>
  <conditionalFormatting sqref="B1227">
    <cfRule type="expression" dxfId="28715" priority="1342">
      <formula>IF(AND(COUNTIF(MetalSmelter,B557&amp;C557)=0,LEN(C557)&gt;0),TRUE,FALSE)</formula>
    </cfRule>
  </conditionalFormatting>
  <conditionalFormatting sqref="B1228">
    <cfRule type="expression" dxfId="28714" priority="1343">
      <formula>IF(B557="",TRUE)</formula>
    </cfRule>
  </conditionalFormatting>
  <conditionalFormatting sqref="B1228">
    <cfRule type="expression" dxfId="28713" priority="1344">
      <formula>IF(AND(COUNTIF(MetalSmelter,B557&amp;C557)=0,LEN(C557)&gt;0),TRUE,FALSE)</formula>
    </cfRule>
  </conditionalFormatting>
  <conditionalFormatting sqref="B1229">
    <cfRule type="expression" dxfId="28712" priority="1345">
      <formula>IF(B557="",TRUE)</formula>
    </cfRule>
  </conditionalFormatting>
  <conditionalFormatting sqref="B1229">
    <cfRule type="expression" dxfId="28711" priority="1346">
      <formula>IF(AND(COUNTIF(MetalSmelter,B557&amp;C557)=0,LEN(C557)&gt;0),TRUE,FALSE)</formula>
    </cfRule>
  </conditionalFormatting>
  <conditionalFormatting sqref="B1230">
    <cfRule type="expression" dxfId="28710" priority="1347">
      <formula>IF(B557="",TRUE)</formula>
    </cfRule>
  </conditionalFormatting>
  <conditionalFormatting sqref="B1230">
    <cfRule type="expression" dxfId="28709" priority="1348">
      <formula>IF(AND(COUNTIF(MetalSmelter,B557&amp;C557)=0,LEN(C557)&gt;0),TRUE,FALSE)</formula>
    </cfRule>
  </conditionalFormatting>
  <conditionalFormatting sqref="B1231">
    <cfRule type="expression" dxfId="28708" priority="1349">
      <formula>IF(B557="",TRUE)</formula>
    </cfRule>
  </conditionalFormatting>
  <conditionalFormatting sqref="B1231">
    <cfRule type="expression" dxfId="28707" priority="1350">
      <formula>IF(AND(COUNTIF(MetalSmelter,B557&amp;C557)=0,LEN(C557)&gt;0),TRUE,FALSE)</formula>
    </cfRule>
  </conditionalFormatting>
  <conditionalFormatting sqref="B1232">
    <cfRule type="expression" dxfId="28706" priority="1351">
      <formula>IF(B557="",TRUE)</formula>
    </cfRule>
  </conditionalFormatting>
  <conditionalFormatting sqref="B1232">
    <cfRule type="expression" dxfId="28705" priority="1352">
      <formula>IF(AND(COUNTIF(MetalSmelter,B557&amp;C557)=0,LEN(C557)&gt;0),TRUE,FALSE)</formula>
    </cfRule>
  </conditionalFormatting>
  <conditionalFormatting sqref="B1233">
    <cfRule type="expression" dxfId="28704" priority="1353">
      <formula>IF(B557="",TRUE)</formula>
    </cfRule>
  </conditionalFormatting>
  <conditionalFormatting sqref="B1233">
    <cfRule type="expression" dxfId="28703" priority="1354">
      <formula>IF(AND(COUNTIF(MetalSmelter,B557&amp;C557)=0,LEN(C557)&gt;0),TRUE,FALSE)</formula>
    </cfRule>
  </conditionalFormatting>
  <conditionalFormatting sqref="B1234">
    <cfRule type="expression" dxfId="28702" priority="1355">
      <formula>IF(B557="",TRUE)</formula>
    </cfRule>
  </conditionalFormatting>
  <conditionalFormatting sqref="B1234">
    <cfRule type="expression" dxfId="28701" priority="1356">
      <formula>IF(AND(COUNTIF(MetalSmelter,B557&amp;C557)=0,LEN(C557)&gt;0),TRUE,FALSE)</formula>
    </cfRule>
  </conditionalFormatting>
  <conditionalFormatting sqref="B1235">
    <cfRule type="expression" dxfId="28700" priority="1357">
      <formula>IF(B557="",TRUE)</formula>
    </cfRule>
  </conditionalFormatting>
  <conditionalFormatting sqref="B1235">
    <cfRule type="expression" dxfId="28699" priority="1358">
      <formula>IF(AND(COUNTIF(MetalSmelter,B557&amp;C557)=0,LEN(C557)&gt;0),TRUE,FALSE)</formula>
    </cfRule>
  </conditionalFormatting>
  <conditionalFormatting sqref="B1236">
    <cfRule type="expression" dxfId="28698" priority="1359">
      <formula>IF(B557="",TRUE)</formula>
    </cfRule>
  </conditionalFormatting>
  <conditionalFormatting sqref="B1236">
    <cfRule type="expression" dxfId="28697" priority="1360">
      <formula>IF(AND(COUNTIF(MetalSmelter,B557&amp;C557)=0,LEN(C557)&gt;0),TRUE,FALSE)</formula>
    </cfRule>
  </conditionalFormatting>
  <conditionalFormatting sqref="B1237">
    <cfRule type="expression" dxfId="28696" priority="1361">
      <formula>IF(B557="",TRUE)</formula>
    </cfRule>
  </conditionalFormatting>
  <conditionalFormatting sqref="B1237">
    <cfRule type="expression" dxfId="28695" priority="1362">
      <formula>IF(AND(COUNTIF(MetalSmelter,B557&amp;C557)=0,LEN(C557)&gt;0),TRUE,FALSE)</formula>
    </cfRule>
  </conditionalFormatting>
  <conditionalFormatting sqref="B1238">
    <cfRule type="expression" dxfId="28694" priority="1363">
      <formula>IF(B557="",TRUE)</formula>
    </cfRule>
  </conditionalFormatting>
  <conditionalFormatting sqref="B1238">
    <cfRule type="expression" dxfId="28693" priority="1364">
      <formula>IF(AND(COUNTIF(MetalSmelter,B557&amp;C557)=0,LEN(C557)&gt;0),TRUE,FALSE)</formula>
    </cfRule>
  </conditionalFormatting>
  <conditionalFormatting sqref="B1239">
    <cfRule type="expression" dxfId="28692" priority="1365">
      <formula>IF(B557="",TRUE)</formula>
    </cfRule>
  </conditionalFormatting>
  <conditionalFormatting sqref="B1239">
    <cfRule type="expression" dxfId="28691" priority="1366">
      <formula>IF(AND(COUNTIF(MetalSmelter,B557&amp;C557)=0,LEN(C557)&gt;0),TRUE,FALSE)</formula>
    </cfRule>
  </conditionalFormatting>
  <conditionalFormatting sqref="B1240">
    <cfRule type="expression" dxfId="28690" priority="1367">
      <formula>IF(B557="",TRUE)</formula>
    </cfRule>
  </conditionalFormatting>
  <conditionalFormatting sqref="B1240">
    <cfRule type="expression" dxfId="28689" priority="1368">
      <formula>IF(AND(COUNTIF(MetalSmelter,B557&amp;C557)=0,LEN(C557)&gt;0),TRUE,FALSE)</formula>
    </cfRule>
  </conditionalFormatting>
  <conditionalFormatting sqref="B1241">
    <cfRule type="expression" dxfId="28688" priority="1369">
      <formula>IF(B557="",TRUE)</formula>
    </cfRule>
  </conditionalFormatting>
  <conditionalFormatting sqref="B1241">
    <cfRule type="expression" dxfId="28687" priority="1370">
      <formula>IF(AND(COUNTIF(MetalSmelter,B557&amp;C557)=0,LEN(C557)&gt;0),TRUE,FALSE)</formula>
    </cfRule>
  </conditionalFormatting>
  <conditionalFormatting sqref="B1242">
    <cfRule type="expression" dxfId="28686" priority="1371">
      <formula>IF(B557="",TRUE)</formula>
    </cfRule>
  </conditionalFormatting>
  <conditionalFormatting sqref="B1242">
    <cfRule type="expression" dxfId="28685" priority="1372">
      <formula>IF(AND(COUNTIF(MetalSmelter,B557&amp;C557)=0,LEN(C557)&gt;0),TRUE,FALSE)</formula>
    </cfRule>
  </conditionalFormatting>
  <conditionalFormatting sqref="B1243">
    <cfRule type="expression" dxfId="28684" priority="1373">
      <formula>IF(B557="",TRUE)</formula>
    </cfRule>
  </conditionalFormatting>
  <conditionalFormatting sqref="B1243">
    <cfRule type="expression" dxfId="28683" priority="1374">
      <formula>IF(AND(COUNTIF(MetalSmelter,B557&amp;C557)=0,LEN(C557)&gt;0),TRUE,FALSE)</formula>
    </cfRule>
  </conditionalFormatting>
  <conditionalFormatting sqref="B1244">
    <cfRule type="expression" dxfId="28682" priority="1375">
      <formula>IF(B557="",TRUE)</formula>
    </cfRule>
  </conditionalFormatting>
  <conditionalFormatting sqref="B1244">
    <cfRule type="expression" dxfId="28681" priority="1376">
      <formula>IF(AND(COUNTIF(MetalSmelter,B557&amp;C557)=0,LEN(C557)&gt;0),TRUE,FALSE)</formula>
    </cfRule>
  </conditionalFormatting>
  <conditionalFormatting sqref="B1245">
    <cfRule type="expression" dxfId="28680" priority="1377">
      <formula>IF(B557="",TRUE)</formula>
    </cfRule>
  </conditionalFormatting>
  <conditionalFormatting sqref="B1245">
    <cfRule type="expression" dxfId="28679" priority="1378">
      <formula>IF(AND(COUNTIF(MetalSmelter,B557&amp;C557)=0,LEN(C557)&gt;0),TRUE,FALSE)</formula>
    </cfRule>
  </conditionalFormatting>
  <conditionalFormatting sqref="B1246">
    <cfRule type="expression" dxfId="28678" priority="1379">
      <formula>IF(B557="",TRUE)</formula>
    </cfRule>
  </conditionalFormatting>
  <conditionalFormatting sqref="B1246">
    <cfRule type="expression" dxfId="28677" priority="1380">
      <formula>IF(AND(COUNTIF(MetalSmelter,B557&amp;C557)=0,LEN(C557)&gt;0),TRUE,FALSE)</formula>
    </cfRule>
  </conditionalFormatting>
  <conditionalFormatting sqref="B1247">
    <cfRule type="expression" dxfId="28676" priority="1381">
      <formula>IF(B557="",TRUE)</formula>
    </cfRule>
  </conditionalFormatting>
  <conditionalFormatting sqref="B1247">
    <cfRule type="expression" dxfId="28675" priority="1382">
      <formula>IF(AND(COUNTIF(MetalSmelter,B557&amp;C557)=0,LEN(C557)&gt;0),TRUE,FALSE)</formula>
    </cfRule>
  </conditionalFormatting>
  <conditionalFormatting sqref="B1248">
    <cfRule type="expression" dxfId="28674" priority="1383">
      <formula>IF(B557="",TRUE)</formula>
    </cfRule>
  </conditionalFormatting>
  <conditionalFormatting sqref="B1248">
    <cfRule type="expression" dxfId="28673" priority="1384">
      <formula>IF(AND(COUNTIF(MetalSmelter,B557&amp;C557)=0,LEN(C557)&gt;0),TRUE,FALSE)</formula>
    </cfRule>
  </conditionalFormatting>
  <conditionalFormatting sqref="B1249">
    <cfRule type="expression" dxfId="28672" priority="1385">
      <formula>IF(B557="",TRUE)</formula>
    </cfRule>
  </conditionalFormatting>
  <conditionalFormatting sqref="B1249">
    <cfRule type="expression" dxfId="28671" priority="1386">
      <formula>IF(AND(COUNTIF(MetalSmelter,B557&amp;C557)=0,LEN(C557)&gt;0),TRUE,FALSE)</formula>
    </cfRule>
  </conditionalFormatting>
  <conditionalFormatting sqref="B1250">
    <cfRule type="expression" dxfId="28670" priority="1387">
      <formula>IF(B557="",TRUE)</formula>
    </cfRule>
  </conditionalFormatting>
  <conditionalFormatting sqref="B1250">
    <cfRule type="expression" dxfId="28669" priority="1388">
      <formula>IF(AND(COUNTIF(MetalSmelter,B557&amp;C557)=0,LEN(C557)&gt;0),TRUE,FALSE)</formula>
    </cfRule>
  </conditionalFormatting>
  <conditionalFormatting sqref="B1251">
    <cfRule type="expression" dxfId="28668" priority="1389">
      <formula>IF(B557="",TRUE)</formula>
    </cfRule>
  </conditionalFormatting>
  <conditionalFormatting sqref="B1251">
    <cfRule type="expression" dxfId="28667" priority="1390">
      <formula>IF(AND(COUNTIF(MetalSmelter,B557&amp;C557)=0,LEN(C557)&gt;0),TRUE,FALSE)</formula>
    </cfRule>
  </conditionalFormatting>
  <conditionalFormatting sqref="B1252">
    <cfRule type="expression" dxfId="28666" priority="1391">
      <formula>IF(B557="",TRUE)</formula>
    </cfRule>
  </conditionalFormatting>
  <conditionalFormatting sqref="B1252">
    <cfRule type="expression" dxfId="28665" priority="1392">
      <formula>IF(AND(COUNTIF(MetalSmelter,B557&amp;C557)=0,LEN(C557)&gt;0),TRUE,FALSE)</formula>
    </cfRule>
  </conditionalFormatting>
  <conditionalFormatting sqref="B1253">
    <cfRule type="expression" dxfId="28664" priority="1393">
      <formula>IF(B557="",TRUE)</formula>
    </cfRule>
  </conditionalFormatting>
  <conditionalFormatting sqref="B1253">
    <cfRule type="expression" dxfId="28663" priority="1394">
      <formula>IF(AND(COUNTIF(MetalSmelter,B557&amp;C557)=0,LEN(C557)&gt;0),TRUE,FALSE)</formula>
    </cfRule>
  </conditionalFormatting>
  <conditionalFormatting sqref="B1254">
    <cfRule type="expression" dxfId="28662" priority="1395">
      <formula>IF(B557="",TRUE)</formula>
    </cfRule>
  </conditionalFormatting>
  <conditionalFormatting sqref="B1254">
    <cfRule type="expression" dxfId="28661" priority="1396">
      <formula>IF(AND(COUNTIF(MetalSmelter,B557&amp;C557)=0,LEN(C557)&gt;0),TRUE,FALSE)</formula>
    </cfRule>
  </conditionalFormatting>
  <conditionalFormatting sqref="B1255">
    <cfRule type="expression" dxfId="28660" priority="1397">
      <formula>IF(B557="",TRUE)</formula>
    </cfRule>
  </conditionalFormatting>
  <conditionalFormatting sqref="B1255">
    <cfRule type="expression" dxfId="28659" priority="1398">
      <formula>IF(AND(COUNTIF(MetalSmelter,B557&amp;C557)=0,LEN(C557)&gt;0),TRUE,FALSE)</formula>
    </cfRule>
  </conditionalFormatting>
  <conditionalFormatting sqref="B1256">
    <cfRule type="expression" dxfId="28658" priority="1399">
      <formula>IF(B557="",TRUE)</formula>
    </cfRule>
  </conditionalFormatting>
  <conditionalFormatting sqref="B1256">
    <cfRule type="expression" dxfId="28657" priority="1400">
      <formula>IF(AND(COUNTIF(MetalSmelter,B557&amp;C557)=0,LEN(C557)&gt;0),TRUE,FALSE)</formula>
    </cfRule>
  </conditionalFormatting>
  <conditionalFormatting sqref="B1257">
    <cfRule type="expression" dxfId="28656" priority="1401">
      <formula>IF(B557="",TRUE)</formula>
    </cfRule>
  </conditionalFormatting>
  <conditionalFormatting sqref="B1257">
    <cfRule type="expression" dxfId="28655" priority="1402">
      <formula>IF(AND(COUNTIF(MetalSmelter,B557&amp;C557)=0,LEN(C557)&gt;0),TRUE,FALSE)</formula>
    </cfRule>
  </conditionalFormatting>
  <conditionalFormatting sqref="B1258">
    <cfRule type="expression" dxfId="28654" priority="1403">
      <formula>IF(B557="",TRUE)</formula>
    </cfRule>
  </conditionalFormatting>
  <conditionalFormatting sqref="B1258">
    <cfRule type="expression" dxfId="28653" priority="1404">
      <formula>IF(AND(COUNTIF(MetalSmelter,B557&amp;C557)=0,LEN(C557)&gt;0),TRUE,FALSE)</formula>
    </cfRule>
  </conditionalFormatting>
  <conditionalFormatting sqref="B1259">
    <cfRule type="expression" dxfId="28652" priority="1405">
      <formula>IF(B557="",TRUE)</formula>
    </cfRule>
  </conditionalFormatting>
  <conditionalFormatting sqref="B1259">
    <cfRule type="expression" dxfId="28651" priority="1406">
      <formula>IF(AND(COUNTIF(MetalSmelter,B557&amp;C557)=0,LEN(C557)&gt;0),TRUE,FALSE)</formula>
    </cfRule>
  </conditionalFormatting>
  <conditionalFormatting sqref="B1260">
    <cfRule type="expression" dxfId="28650" priority="1407">
      <formula>IF(B557="",TRUE)</formula>
    </cfRule>
  </conditionalFormatting>
  <conditionalFormatting sqref="B1260">
    <cfRule type="expression" dxfId="28649" priority="1408">
      <formula>IF(AND(COUNTIF(MetalSmelter,B557&amp;C557)=0,LEN(C557)&gt;0),TRUE,FALSE)</formula>
    </cfRule>
  </conditionalFormatting>
  <conditionalFormatting sqref="B1261">
    <cfRule type="expression" dxfId="28648" priority="1409">
      <formula>IF(B557="",TRUE)</formula>
    </cfRule>
  </conditionalFormatting>
  <conditionalFormatting sqref="B1261">
    <cfRule type="expression" dxfId="28647" priority="1410">
      <formula>IF(AND(COUNTIF(MetalSmelter,B557&amp;C557)=0,LEN(C557)&gt;0),TRUE,FALSE)</formula>
    </cfRule>
  </conditionalFormatting>
  <conditionalFormatting sqref="B1262">
    <cfRule type="expression" dxfId="28646" priority="1411">
      <formula>IF(B557="",TRUE)</formula>
    </cfRule>
  </conditionalFormatting>
  <conditionalFormatting sqref="B1262">
    <cfRule type="expression" dxfId="28645" priority="1412">
      <formula>IF(AND(COUNTIF(MetalSmelter,B557&amp;C557)=0,LEN(C557)&gt;0),TRUE,FALSE)</formula>
    </cfRule>
  </conditionalFormatting>
  <conditionalFormatting sqref="B1263">
    <cfRule type="expression" dxfId="28644" priority="1413">
      <formula>IF(B557="",TRUE)</formula>
    </cfRule>
  </conditionalFormatting>
  <conditionalFormatting sqref="B1263">
    <cfRule type="expression" dxfId="28643" priority="1414">
      <formula>IF(AND(COUNTIF(MetalSmelter,B557&amp;C557)=0,LEN(C557)&gt;0),TRUE,FALSE)</formula>
    </cfRule>
  </conditionalFormatting>
  <conditionalFormatting sqref="B1264">
    <cfRule type="expression" dxfId="28642" priority="1415">
      <formula>IF(B557="",TRUE)</formula>
    </cfRule>
  </conditionalFormatting>
  <conditionalFormatting sqref="B1264">
    <cfRule type="expression" dxfId="28641" priority="1416">
      <formula>IF(AND(COUNTIF(MetalSmelter,B557&amp;C557)=0,LEN(C557)&gt;0),TRUE,FALSE)</formula>
    </cfRule>
  </conditionalFormatting>
  <conditionalFormatting sqref="B1265">
    <cfRule type="expression" dxfId="28640" priority="1417">
      <formula>IF(B557="",TRUE)</formula>
    </cfRule>
  </conditionalFormatting>
  <conditionalFormatting sqref="B1265">
    <cfRule type="expression" dxfId="28639" priority="1418">
      <formula>IF(AND(COUNTIF(MetalSmelter,B557&amp;C557)=0,LEN(C557)&gt;0),TRUE,FALSE)</formula>
    </cfRule>
  </conditionalFormatting>
  <conditionalFormatting sqref="B1266">
    <cfRule type="expression" dxfId="28638" priority="1419">
      <formula>IF(B557="",TRUE)</formula>
    </cfRule>
  </conditionalFormatting>
  <conditionalFormatting sqref="B1266">
    <cfRule type="expression" dxfId="28637" priority="1420">
      <formula>IF(AND(COUNTIF(MetalSmelter,B557&amp;C557)=0,LEN(C557)&gt;0),TRUE,FALSE)</formula>
    </cfRule>
  </conditionalFormatting>
  <conditionalFormatting sqref="B1267">
    <cfRule type="expression" dxfId="28636" priority="1421">
      <formula>IF(B557="",TRUE)</formula>
    </cfRule>
  </conditionalFormatting>
  <conditionalFormatting sqref="B1267">
    <cfRule type="expression" dxfId="28635" priority="1422">
      <formula>IF(AND(COUNTIF(MetalSmelter,B557&amp;C557)=0,LEN(C557)&gt;0),TRUE,FALSE)</formula>
    </cfRule>
  </conditionalFormatting>
  <conditionalFormatting sqref="B1268">
    <cfRule type="expression" dxfId="28634" priority="1423">
      <formula>IF(B557="",TRUE)</formula>
    </cfRule>
  </conditionalFormatting>
  <conditionalFormatting sqref="B1268">
    <cfRule type="expression" dxfId="28633" priority="1424">
      <formula>IF(AND(COUNTIF(MetalSmelter,B557&amp;C557)=0,LEN(C557)&gt;0),TRUE,FALSE)</formula>
    </cfRule>
  </conditionalFormatting>
  <conditionalFormatting sqref="B1269">
    <cfRule type="expression" dxfId="28632" priority="1425">
      <formula>IF(B557="",TRUE)</formula>
    </cfRule>
  </conditionalFormatting>
  <conditionalFormatting sqref="B1269">
    <cfRule type="expression" dxfId="28631" priority="1426">
      <formula>IF(AND(COUNTIF(MetalSmelter,B557&amp;C557)=0,LEN(C557)&gt;0),TRUE,FALSE)</formula>
    </cfRule>
  </conditionalFormatting>
  <conditionalFormatting sqref="B1270">
    <cfRule type="expression" dxfId="28630" priority="1427">
      <formula>IF(B557="",TRUE)</formula>
    </cfRule>
  </conditionalFormatting>
  <conditionalFormatting sqref="B1270">
    <cfRule type="expression" dxfId="28629" priority="1428">
      <formula>IF(AND(COUNTIF(MetalSmelter,B557&amp;C557)=0,LEN(C557)&gt;0),TRUE,FALSE)</formula>
    </cfRule>
  </conditionalFormatting>
  <conditionalFormatting sqref="B1271">
    <cfRule type="expression" dxfId="28628" priority="1429">
      <formula>IF(B557="",TRUE)</formula>
    </cfRule>
  </conditionalFormatting>
  <conditionalFormatting sqref="B1271">
    <cfRule type="expression" dxfId="28627" priority="1430">
      <formula>IF(AND(COUNTIF(MetalSmelter,B557&amp;C557)=0,LEN(C557)&gt;0),TRUE,FALSE)</formula>
    </cfRule>
  </conditionalFormatting>
  <conditionalFormatting sqref="B1272">
    <cfRule type="expression" dxfId="28626" priority="1431">
      <formula>IF(B557="",TRUE)</formula>
    </cfRule>
  </conditionalFormatting>
  <conditionalFormatting sqref="B1272">
    <cfRule type="expression" dxfId="28625" priority="1432">
      <formula>IF(AND(COUNTIF(MetalSmelter,B557&amp;C557)=0,LEN(C557)&gt;0),TRUE,FALSE)</formula>
    </cfRule>
  </conditionalFormatting>
  <conditionalFormatting sqref="B1273">
    <cfRule type="expression" dxfId="28624" priority="1433">
      <formula>IF(B557="",TRUE)</formula>
    </cfRule>
  </conditionalFormatting>
  <conditionalFormatting sqref="B1273">
    <cfRule type="expression" dxfId="28623" priority="1434">
      <formula>IF(AND(COUNTIF(MetalSmelter,B557&amp;C557)=0,LEN(C557)&gt;0),TRUE,FALSE)</formula>
    </cfRule>
  </conditionalFormatting>
  <conditionalFormatting sqref="B1274">
    <cfRule type="expression" dxfId="28622" priority="1435">
      <formula>IF(B557="",TRUE)</formula>
    </cfRule>
  </conditionalFormatting>
  <conditionalFormatting sqref="B1274">
    <cfRule type="expression" dxfId="28621" priority="1436">
      <formula>IF(AND(COUNTIF(MetalSmelter,B557&amp;C557)=0,LEN(C557)&gt;0),TRUE,FALSE)</formula>
    </cfRule>
  </conditionalFormatting>
  <conditionalFormatting sqref="B1275">
    <cfRule type="expression" dxfId="28620" priority="1437">
      <formula>IF(B557="",TRUE)</formula>
    </cfRule>
  </conditionalFormatting>
  <conditionalFormatting sqref="B1275">
    <cfRule type="expression" dxfId="28619" priority="1438">
      <formula>IF(AND(COUNTIF(MetalSmelter,B557&amp;C557)=0,LEN(C557)&gt;0),TRUE,FALSE)</formula>
    </cfRule>
  </conditionalFormatting>
  <conditionalFormatting sqref="B1276">
    <cfRule type="expression" dxfId="28618" priority="1439">
      <formula>IF(B557="",TRUE)</formula>
    </cfRule>
  </conditionalFormatting>
  <conditionalFormatting sqref="B1276">
    <cfRule type="expression" dxfId="28617" priority="1440">
      <formula>IF(AND(COUNTIF(MetalSmelter,B557&amp;C557)=0,LEN(C557)&gt;0),TRUE,FALSE)</formula>
    </cfRule>
  </conditionalFormatting>
  <conditionalFormatting sqref="B1277">
    <cfRule type="expression" dxfId="28616" priority="1441">
      <formula>IF(B557="",TRUE)</formula>
    </cfRule>
  </conditionalFormatting>
  <conditionalFormatting sqref="B1277">
    <cfRule type="expression" dxfId="28615" priority="1442">
      <formula>IF(AND(COUNTIF(MetalSmelter,B557&amp;C557)=0,LEN(C557)&gt;0),TRUE,FALSE)</formula>
    </cfRule>
  </conditionalFormatting>
  <conditionalFormatting sqref="B1278">
    <cfRule type="expression" dxfId="28614" priority="1443">
      <formula>IF(B557="",TRUE)</formula>
    </cfRule>
  </conditionalFormatting>
  <conditionalFormatting sqref="B1278">
    <cfRule type="expression" dxfId="28613" priority="1444">
      <formula>IF(AND(COUNTIF(MetalSmelter,B557&amp;C557)=0,LEN(C557)&gt;0),TRUE,FALSE)</formula>
    </cfRule>
  </conditionalFormatting>
  <conditionalFormatting sqref="B1279">
    <cfRule type="expression" dxfId="28612" priority="1445">
      <formula>IF(B557="",TRUE)</formula>
    </cfRule>
  </conditionalFormatting>
  <conditionalFormatting sqref="B1279">
    <cfRule type="expression" dxfId="28611" priority="1446">
      <formula>IF(AND(COUNTIF(MetalSmelter,B557&amp;C557)=0,LEN(C557)&gt;0),TRUE,FALSE)</formula>
    </cfRule>
  </conditionalFormatting>
  <conditionalFormatting sqref="B1280">
    <cfRule type="expression" dxfId="28610" priority="1447">
      <formula>IF(B557="",TRUE)</formula>
    </cfRule>
  </conditionalFormatting>
  <conditionalFormatting sqref="B1280">
    <cfRule type="expression" dxfId="28609" priority="1448">
      <formula>IF(AND(COUNTIF(MetalSmelter,B557&amp;C557)=0,LEN(C557)&gt;0),TRUE,FALSE)</formula>
    </cfRule>
  </conditionalFormatting>
  <conditionalFormatting sqref="B1281">
    <cfRule type="expression" dxfId="28608" priority="1449">
      <formula>IF(B557="",TRUE)</formula>
    </cfRule>
  </conditionalFormatting>
  <conditionalFormatting sqref="B1281">
    <cfRule type="expression" dxfId="28607" priority="1450">
      <formula>IF(AND(COUNTIF(MetalSmelter,B557&amp;C557)=0,LEN(C557)&gt;0),TRUE,FALSE)</formula>
    </cfRule>
  </conditionalFormatting>
  <conditionalFormatting sqref="B1282">
    <cfRule type="expression" dxfId="28606" priority="1451">
      <formula>IF(B557="",TRUE)</formula>
    </cfRule>
  </conditionalFormatting>
  <conditionalFormatting sqref="B1282">
    <cfRule type="expression" dxfId="28605" priority="1452">
      <formula>IF(AND(COUNTIF(MetalSmelter,B557&amp;C557)=0,LEN(C557)&gt;0),TRUE,FALSE)</formula>
    </cfRule>
  </conditionalFormatting>
  <conditionalFormatting sqref="B1283">
    <cfRule type="expression" dxfId="28604" priority="1453">
      <formula>IF(B557="",TRUE)</formula>
    </cfRule>
  </conditionalFormatting>
  <conditionalFormatting sqref="B1283">
    <cfRule type="expression" dxfId="28603" priority="1454">
      <formula>IF(AND(COUNTIF(MetalSmelter,B557&amp;C557)=0,LEN(C557)&gt;0),TRUE,FALSE)</formula>
    </cfRule>
  </conditionalFormatting>
  <conditionalFormatting sqref="B1284">
    <cfRule type="expression" dxfId="28602" priority="1455">
      <formula>IF(B557="",TRUE)</formula>
    </cfRule>
  </conditionalFormatting>
  <conditionalFormatting sqref="B1284">
    <cfRule type="expression" dxfId="28601" priority="1456">
      <formula>IF(AND(COUNTIF(MetalSmelter,B557&amp;C557)=0,LEN(C557)&gt;0),TRUE,FALSE)</formula>
    </cfRule>
  </conditionalFormatting>
  <conditionalFormatting sqref="B1285">
    <cfRule type="expression" dxfId="28600" priority="1457">
      <formula>IF(B557="",TRUE)</formula>
    </cfRule>
  </conditionalFormatting>
  <conditionalFormatting sqref="B1285">
    <cfRule type="expression" dxfId="28599" priority="1458">
      <formula>IF(AND(COUNTIF(MetalSmelter,B557&amp;C557)=0,LEN(C557)&gt;0),TRUE,FALSE)</formula>
    </cfRule>
  </conditionalFormatting>
  <conditionalFormatting sqref="B1286">
    <cfRule type="expression" dxfId="28598" priority="1459">
      <formula>IF(B557="",TRUE)</formula>
    </cfRule>
  </conditionalFormatting>
  <conditionalFormatting sqref="B1286">
    <cfRule type="expression" dxfId="28597" priority="1460">
      <formula>IF(AND(COUNTIF(MetalSmelter,B557&amp;C557)=0,LEN(C557)&gt;0),TRUE,FALSE)</formula>
    </cfRule>
  </conditionalFormatting>
  <conditionalFormatting sqref="B1287">
    <cfRule type="expression" dxfId="28596" priority="1461">
      <formula>IF(B557="",TRUE)</formula>
    </cfRule>
  </conditionalFormatting>
  <conditionalFormatting sqref="B1287">
    <cfRule type="expression" dxfId="28595" priority="1462">
      <formula>IF(AND(COUNTIF(MetalSmelter,B557&amp;C557)=0,LEN(C557)&gt;0),TRUE,FALSE)</formula>
    </cfRule>
  </conditionalFormatting>
  <conditionalFormatting sqref="B1288">
    <cfRule type="expression" dxfId="28594" priority="1463">
      <formula>IF(B557="",TRUE)</formula>
    </cfRule>
  </conditionalFormatting>
  <conditionalFormatting sqref="B1288">
    <cfRule type="expression" dxfId="28593" priority="1464">
      <formula>IF(AND(COUNTIF(MetalSmelter,B557&amp;C557)=0,LEN(C557)&gt;0),TRUE,FALSE)</formula>
    </cfRule>
  </conditionalFormatting>
  <conditionalFormatting sqref="B1289">
    <cfRule type="expression" dxfId="28592" priority="1465">
      <formula>IF(B557="",TRUE)</formula>
    </cfRule>
  </conditionalFormatting>
  <conditionalFormatting sqref="B1289">
    <cfRule type="expression" dxfId="28591" priority="1466">
      <formula>IF(AND(COUNTIF(MetalSmelter,B557&amp;C557)=0,LEN(C557)&gt;0),TRUE,FALSE)</formula>
    </cfRule>
  </conditionalFormatting>
  <conditionalFormatting sqref="B1290">
    <cfRule type="expression" dxfId="28590" priority="1467">
      <formula>IF(B557="",TRUE)</formula>
    </cfRule>
  </conditionalFormatting>
  <conditionalFormatting sqref="B1290">
    <cfRule type="expression" dxfId="28589" priority="1468">
      <formula>IF(AND(COUNTIF(MetalSmelter,B557&amp;C557)=0,LEN(C557)&gt;0),TRUE,FALSE)</formula>
    </cfRule>
  </conditionalFormatting>
  <conditionalFormatting sqref="B1291">
    <cfRule type="expression" dxfId="28588" priority="1469">
      <formula>IF(B557="",TRUE)</formula>
    </cfRule>
  </conditionalFormatting>
  <conditionalFormatting sqref="B1291">
    <cfRule type="expression" dxfId="28587" priority="1470">
      <formula>IF(AND(COUNTIF(MetalSmelter,B557&amp;C557)=0,LEN(C557)&gt;0),TRUE,FALSE)</formula>
    </cfRule>
  </conditionalFormatting>
  <conditionalFormatting sqref="B1292">
    <cfRule type="expression" dxfId="28586" priority="1471">
      <formula>IF(B557="",TRUE)</formula>
    </cfRule>
  </conditionalFormatting>
  <conditionalFormatting sqref="B1292">
    <cfRule type="expression" dxfId="28585" priority="1472">
      <formula>IF(AND(COUNTIF(MetalSmelter,B557&amp;C557)=0,LEN(C557)&gt;0),TRUE,FALSE)</formula>
    </cfRule>
  </conditionalFormatting>
  <conditionalFormatting sqref="B1293">
    <cfRule type="expression" dxfId="28584" priority="1473">
      <formula>IF(B557="",TRUE)</formula>
    </cfRule>
  </conditionalFormatting>
  <conditionalFormatting sqref="B1293">
    <cfRule type="expression" dxfId="28583" priority="1474">
      <formula>IF(AND(COUNTIF(MetalSmelter,B557&amp;C557)=0,LEN(C557)&gt;0),TRUE,FALSE)</formula>
    </cfRule>
  </conditionalFormatting>
  <conditionalFormatting sqref="B1294">
    <cfRule type="expression" dxfId="28582" priority="1475">
      <formula>IF(B557="",TRUE)</formula>
    </cfRule>
  </conditionalFormatting>
  <conditionalFormatting sqref="B1294">
    <cfRule type="expression" dxfId="28581" priority="1476">
      <formula>IF(AND(COUNTIF(MetalSmelter,B557&amp;C557)=0,LEN(C557)&gt;0),TRUE,FALSE)</formula>
    </cfRule>
  </conditionalFormatting>
  <conditionalFormatting sqref="B1295">
    <cfRule type="expression" dxfId="28580" priority="1477">
      <formula>IF(B557="",TRUE)</formula>
    </cfRule>
  </conditionalFormatting>
  <conditionalFormatting sqref="B1295">
    <cfRule type="expression" dxfId="28579" priority="1478">
      <formula>IF(AND(COUNTIF(MetalSmelter,B557&amp;C557)=0,LEN(C557)&gt;0),TRUE,FALSE)</formula>
    </cfRule>
  </conditionalFormatting>
  <conditionalFormatting sqref="B1296">
    <cfRule type="expression" dxfId="28578" priority="1479">
      <formula>IF(B557="",TRUE)</formula>
    </cfRule>
  </conditionalFormatting>
  <conditionalFormatting sqref="B1296">
    <cfRule type="expression" dxfId="28577" priority="1480">
      <formula>IF(AND(COUNTIF(MetalSmelter,B557&amp;C557)=0,LEN(C557)&gt;0),TRUE,FALSE)</formula>
    </cfRule>
  </conditionalFormatting>
  <conditionalFormatting sqref="B1297">
    <cfRule type="expression" dxfId="28576" priority="1481">
      <formula>IF(B557="",TRUE)</formula>
    </cfRule>
  </conditionalFormatting>
  <conditionalFormatting sqref="B1297">
    <cfRule type="expression" dxfId="28575" priority="1482">
      <formula>IF(AND(COUNTIF(MetalSmelter,B557&amp;C557)=0,LEN(C557)&gt;0),TRUE,FALSE)</formula>
    </cfRule>
  </conditionalFormatting>
  <conditionalFormatting sqref="B1298">
    <cfRule type="expression" dxfId="28574" priority="1483">
      <formula>IF(B557="",TRUE)</formula>
    </cfRule>
  </conditionalFormatting>
  <conditionalFormatting sqref="B1298">
    <cfRule type="expression" dxfId="28573" priority="1484">
      <formula>IF(AND(COUNTIF(MetalSmelter,B557&amp;C557)=0,LEN(C557)&gt;0),TRUE,FALSE)</formula>
    </cfRule>
  </conditionalFormatting>
  <conditionalFormatting sqref="B1299">
    <cfRule type="expression" dxfId="28572" priority="1485">
      <formula>IF(B557="",TRUE)</formula>
    </cfRule>
  </conditionalFormatting>
  <conditionalFormatting sqref="B1299">
    <cfRule type="expression" dxfId="28571" priority="1486">
      <formula>IF(AND(COUNTIF(MetalSmelter,B557&amp;C557)=0,LEN(C557)&gt;0),TRUE,FALSE)</formula>
    </cfRule>
  </conditionalFormatting>
  <conditionalFormatting sqref="B1300">
    <cfRule type="expression" dxfId="28570" priority="1487">
      <formula>IF(B557="",TRUE)</formula>
    </cfRule>
  </conditionalFormatting>
  <conditionalFormatting sqref="B1300">
    <cfRule type="expression" dxfId="28569" priority="1488">
      <formula>IF(AND(COUNTIF(MetalSmelter,B557&amp;C557)=0,LEN(C557)&gt;0),TRUE,FALSE)</formula>
    </cfRule>
  </conditionalFormatting>
  <conditionalFormatting sqref="B1301">
    <cfRule type="expression" dxfId="28568" priority="1489">
      <formula>IF(B557="",TRUE)</formula>
    </cfRule>
  </conditionalFormatting>
  <conditionalFormatting sqref="B1301">
    <cfRule type="expression" dxfId="28567" priority="1490">
      <formula>IF(AND(COUNTIF(MetalSmelter,B557&amp;C557)=0,LEN(C557)&gt;0),TRUE,FALSE)</formula>
    </cfRule>
  </conditionalFormatting>
  <conditionalFormatting sqref="B1302">
    <cfRule type="expression" dxfId="28566" priority="1491">
      <formula>IF(B557="",TRUE)</formula>
    </cfRule>
  </conditionalFormatting>
  <conditionalFormatting sqref="B1302">
    <cfRule type="expression" dxfId="28565" priority="1492">
      <formula>IF(AND(COUNTIF(MetalSmelter,B557&amp;C557)=0,LEN(C557)&gt;0),TRUE,FALSE)</formula>
    </cfRule>
  </conditionalFormatting>
  <conditionalFormatting sqref="B1303">
    <cfRule type="expression" dxfId="28564" priority="1493">
      <formula>IF(B557="",TRUE)</formula>
    </cfRule>
  </conditionalFormatting>
  <conditionalFormatting sqref="B1303">
    <cfRule type="expression" dxfId="28563" priority="1494">
      <formula>IF(AND(COUNTIF(MetalSmelter,B557&amp;C557)=0,LEN(C557)&gt;0),TRUE,FALSE)</formula>
    </cfRule>
  </conditionalFormatting>
  <conditionalFormatting sqref="B1304">
    <cfRule type="expression" dxfId="28562" priority="1495">
      <formula>IF(B557="",TRUE)</formula>
    </cfRule>
  </conditionalFormatting>
  <conditionalFormatting sqref="B1304">
    <cfRule type="expression" dxfId="28561" priority="1496">
      <formula>IF(AND(COUNTIF(MetalSmelter,B557&amp;C557)=0,LEN(C557)&gt;0),TRUE,FALSE)</formula>
    </cfRule>
  </conditionalFormatting>
  <conditionalFormatting sqref="B1305">
    <cfRule type="expression" dxfId="28560" priority="1497">
      <formula>IF(B557="",TRUE)</formula>
    </cfRule>
  </conditionalFormatting>
  <conditionalFormatting sqref="B1305">
    <cfRule type="expression" dxfId="28559" priority="1498">
      <formula>IF(AND(COUNTIF(MetalSmelter,B557&amp;C557)=0,LEN(C557)&gt;0),TRUE,FALSE)</formula>
    </cfRule>
  </conditionalFormatting>
  <conditionalFormatting sqref="B1306">
    <cfRule type="expression" dxfId="28558" priority="1499">
      <formula>IF(B557="",TRUE)</formula>
    </cfRule>
  </conditionalFormatting>
  <conditionalFormatting sqref="B1306">
    <cfRule type="expression" dxfId="28557" priority="1500">
      <formula>IF(AND(COUNTIF(MetalSmelter,B557&amp;C557)=0,LEN(C557)&gt;0),TRUE,FALSE)</formula>
    </cfRule>
  </conditionalFormatting>
  <conditionalFormatting sqref="B1307">
    <cfRule type="expression" dxfId="28556" priority="1501">
      <formula>IF(B557="",TRUE)</formula>
    </cfRule>
  </conditionalFormatting>
  <conditionalFormatting sqref="B1307">
    <cfRule type="expression" dxfId="28555" priority="1502">
      <formula>IF(AND(COUNTIF(MetalSmelter,B557&amp;C557)=0,LEN(C557)&gt;0),TRUE,FALSE)</formula>
    </cfRule>
  </conditionalFormatting>
  <conditionalFormatting sqref="B1308">
    <cfRule type="expression" dxfId="28554" priority="1503">
      <formula>IF(B557="",TRUE)</formula>
    </cfRule>
  </conditionalFormatting>
  <conditionalFormatting sqref="B1308">
    <cfRule type="expression" dxfId="28553" priority="1504">
      <formula>IF(AND(COUNTIF(MetalSmelter,B557&amp;C557)=0,LEN(C557)&gt;0),TRUE,FALSE)</formula>
    </cfRule>
  </conditionalFormatting>
  <conditionalFormatting sqref="B1309">
    <cfRule type="expression" dxfId="28552" priority="1505">
      <formula>IF(B557="",TRUE)</formula>
    </cfRule>
  </conditionalFormatting>
  <conditionalFormatting sqref="B1309">
    <cfRule type="expression" dxfId="28551" priority="1506">
      <formula>IF(AND(COUNTIF(MetalSmelter,B557&amp;C557)=0,LEN(C557)&gt;0),TRUE,FALSE)</formula>
    </cfRule>
  </conditionalFormatting>
  <conditionalFormatting sqref="B1310">
    <cfRule type="expression" dxfId="28550" priority="1507">
      <formula>IF(B557="",TRUE)</formula>
    </cfRule>
  </conditionalFormatting>
  <conditionalFormatting sqref="B1310">
    <cfRule type="expression" dxfId="28549" priority="1508">
      <formula>IF(AND(COUNTIF(MetalSmelter,B557&amp;C557)=0,LEN(C557)&gt;0),TRUE,FALSE)</formula>
    </cfRule>
  </conditionalFormatting>
  <conditionalFormatting sqref="B1311">
    <cfRule type="expression" dxfId="28548" priority="1509">
      <formula>IF(B557="",TRUE)</formula>
    </cfRule>
  </conditionalFormatting>
  <conditionalFormatting sqref="B1311">
    <cfRule type="expression" dxfId="28547" priority="1510">
      <formula>IF(AND(COUNTIF(MetalSmelter,B557&amp;C557)=0,LEN(C557)&gt;0),TRUE,FALSE)</formula>
    </cfRule>
  </conditionalFormatting>
  <conditionalFormatting sqref="B1312">
    <cfRule type="expression" dxfId="28546" priority="1511">
      <formula>IF(B557="",TRUE)</formula>
    </cfRule>
  </conditionalFormatting>
  <conditionalFormatting sqref="B1312">
    <cfRule type="expression" dxfId="28545" priority="1512">
      <formula>IF(AND(COUNTIF(MetalSmelter,B557&amp;C557)=0,LEN(C557)&gt;0),TRUE,FALSE)</formula>
    </cfRule>
  </conditionalFormatting>
  <conditionalFormatting sqref="B1313">
    <cfRule type="expression" dxfId="28544" priority="1513">
      <formula>IF(B557="",TRUE)</formula>
    </cfRule>
  </conditionalFormatting>
  <conditionalFormatting sqref="B1313">
    <cfRule type="expression" dxfId="28543" priority="1514">
      <formula>IF(AND(COUNTIF(MetalSmelter,B557&amp;C557)=0,LEN(C557)&gt;0),TRUE,FALSE)</formula>
    </cfRule>
  </conditionalFormatting>
  <conditionalFormatting sqref="B1314">
    <cfRule type="expression" dxfId="28542" priority="1515">
      <formula>IF(B557="",TRUE)</formula>
    </cfRule>
  </conditionalFormatting>
  <conditionalFormatting sqref="B1314">
    <cfRule type="expression" dxfId="28541" priority="1516">
      <formula>IF(AND(COUNTIF(MetalSmelter,B557&amp;C557)=0,LEN(C557)&gt;0),TRUE,FALSE)</formula>
    </cfRule>
  </conditionalFormatting>
  <conditionalFormatting sqref="B1315">
    <cfRule type="expression" dxfId="28540" priority="1517">
      <formula>IF(B557="",TRUE)</formula>
    </cfRule>
  </conditionalFormatting>
  <conditionalFormatting sqref="B1315">
    <cfRule type="expression" dxfId="28539" priority="1518">
      <formula>IF(AND(COUNTIF(MetalSmelter,B557&amp;C557)=0,LEN(C557)&gt;0),TRUE,FALSE)</formula>
    </cfRule>
  </conditionalFormatting>
  <conditionalFormatting sqref="B1316">
    <cfRule type="expression" dxfId="28538" priority="1519">
      <formula>IF(B557="",TRUE)</formula>
    </cfRule>
  </conditionalFormatting>
  <conditionalFormatting sqref="B1316">
    <cfRule type="expression" dxfId="28537" priority="1520">
      <formula>IF(AND(COUNTIF(MetalSmelter,B557&amp;C557)=0,LEN(C557)&gt;0),TRUE,FALSE)</formula>
    </cfRule>
  </conditionalFormatting>
  <conditionalFormatting sqref="B1317">
    <cfRule type="expression" dxfId="28536" priority="1521">
      <formula>IF(B557="",TRUE)</formula>
    </cfRule>
  </conditionalFormatting>
  <conditionalFormatting sqref="B1317">
    <cfRule type="expression" dxfId="28535" priority="1522">
      <formula>IF(AND(COUNTIF(MetalSmelter,B557&amp;C557)=0,LEN(C557)&gt;0),TRUE,FALSE)</formula>
    </cfRule>
  </conditionalFormatting>
  <conditionalFormatting sqref="B1318">
    <cfRule type="expression" dxfId="28534" priority="1523">
      <formula>IF(B557="",TRUE)</formula>
    </cfRule>
  </conditionalFormatting>
  <conditionalFormatting sqref="B1318">
    <cfRule type="expression" dxfId="28533" priority="1524">
      <formula>IF(AND(COUNTIF(MetalSmelter,B557&amp;C557)=0,LEN(C557)&gt;0),TRUE,FALSE)</formula>
    </cfRule>
  </conditionalFormatting>
  <conditionalFormatting sqref="B1319">
    <cfRule type="expression" dxfId="28532" priority="1525">
      <formula>IF(B557="",TRUE)</formula>
    </cfRule>
  </conditionalFormatting>
  <conditionalFormatting sqref="B1319">
    <cfRule type="expression" dxfId="28531" priority="1526">
      <formula>IF(AND(COUNTIF(MetalSmelter,B557&amp;C557)=0,LEN(C557)&gt;0),TRUE,FALSE)</formula>
    </cfRule>
  </conditionalFormatting>
  <conditionalFormatting sqref="B1320">
    <cfRule type="expression" dxfId="28530" priority="1527">
      <formula>IF(B557="",TRUE)</formula>
    </cfRule>
  </conditionalFormatting>
  <conditionalFormatting sqref="B1320">
    <cfRule type="expression" dxfId="28529" priority="1528">
      <formula>IF(AND(COUNTIF(MetalSmelter,B557&amp;C557)=0,LEN(C557)&gt;0),TRUE,FALSE)</formula>
    </cfRule>
  </conditionalFormatting>
  <conditionalFormatting sqref="B1321">
    <cfRule type="expression" dxfId="28528" priority="1529">
      <formula>IF(B557="",TRUE)</formula>
    </cfRule>
  </conditionalFormatting>
  <conditionalFormatting sqref="B1321">
    <cfRule type="expression" dxfId="28527" priority="1530">
      <formula>IF(AND(COUNTIF(MetalSmelter,B557&amp;C557)=0,LEN(C557)&gt;0),TRUE,FALSE)</formula>
    </cfRule>
  </conditionalFormatting>
  <conditionalFormatting sqref="B1322">
    <cfRule type="expression" dxfId="28526" priority="1531">
      <formula>IF(B557="",TRUE)</formula>
    </cfRule>
  </conditionalFormatting>
  <conditionalFormatting sqref="B1322">
    <cfRule type="expression" dxfId="28525" priority="1532">
      <formula>IF(AND(COUNTIF(MetalSmelter,B557&amp;C557)=0,LEN(C557)&gt;0),TRUE,FALSE)</formula>
    </cfRule>
  </conditionalFormatting>
  <conditionalFormatting sqref="B1323">
    <cfRule type="expression" dxfId="28524" priority="1533">
      <formula>IF(B557="",TRUE)</formula>
    </cfRule>
  </conditionalFormatting>
  <conditionalFormatting sqref="B1323">
    <cfRule type="expression" dxfId="28523" priority="1534">
      <formula>IF(AND(COUNTIF(MetalSmelter,B557&amp;C557)=0,LEN(C557)&gt;0),TRUE,FALSE)</formula>
    </cfRule>
  </conditionalFormatting>
  <conditionalFormatting sqref="B1324">
    <cfRule type="expression" dxfId="28522" priority="1535">
      <formula>IF(B557="",TRUE)</formula>
    </cfRule>
  </conditionalFormatting>
  <conditionalFormatting sqref="B1324">
    <cfRule type="expression" dxfId="28521" priority="1536">
      <formula>IF(AND(COUNTIF(MetalSmelter,B557&amp;C557)=0,LEN(C557)&gt;0),TRUE,FALSE)</formula>
    </cfRule>
  </conditionalFormatting>
  <conditionalFormatting sqref="B1325">
    <cfRule type="expression" dxfId="28520" priority="1537">
      <formula>IF(B557="",TRUE)</formula>
    </cfRule>
  </conditionalFormatting>
  <conditionalFormatting sqref="B1325">
    <cfRule type="expression" dxfId="28519" priority="1538">
      <formula>IF(AND(COUNTIF(MetalSmelter,B557&amp;C557)=0,LEN(C557)&gt;0),TRUE,FALSE)</formula>
    </cfRule>
  </conditionalFormatting>
  <conditionalFormatting sqref="B1326">
    <cfRule type="expression" dxfId="28518" priority="1539">
      <formula>IF(B557="",TRUE)</formula>
    </cfRule>
  </conditionalFormatting>
  <conditionalFormatting sqref="B1326">
    <cfRule type="expression" dxfId="28517" priority="1540">
      <formula>IF(AND(COUNTIF(MetalSmelter,B557&amp;C557)=0,LEN(C557)&gt;0),TRUE,FALSE)</formula>
    </cfRule>
  </conditionalFormatting>
  <conditionalFormatting sqref="B1327">
    <cfRule type="expression" dxfId="28516" priority="1541">
      <formula>IF(B557="",TRUE)</formula>
    </cfRule>
  </conditionalFormatting>
  <conditionalFormatting sqref="B1327">
    <cfRule type="expression" dxfId="28515" priority="1542">
      <formula>IF(AND(COUNTIF(MetalSmelter,B557&amp;C557)=0,LEN(C557)&gt;0),TRUE,FALSE)</formula>
    </cfRule>
  </conditionalFormatting>
  <conditionalFormatting sqref="B1328">
    <cfRule type="expression" dxfId="28514" priority="1543">
      <formula>IF(B557="",TRUE)</formula>
    </cfRule>
  </conditionalFormatting>
  <conditionalFormatting sqref="B1328">
    <cfRule type="expression" dxfId="28513" priority="1544">
      <formula>IF(AND(COUNTIF(MetalSmelter,B557&amp;C557)=0,LEN(C557)&gt;0),TRUE,FALSE)</formula>
    </cfRule>
  </conditionalFormatting>
  <conditionalFormatting sqref="B1329">
    <cfRule type="expression" dxfId="28512" priority="1545">
      <formula>IF(B557="",TRUE)</formula>
    </cfRule>
  </conditionalFormatting>
  <conditionalFormatting sqref="B1329">
    <cfRule type="expression" dxfId="28511" priority="1546">
      <formula>IF(AND(COUNTIF(MetalSmelter,B557&amp;C557)=0,LEN(C557)&gt;0),TRUE,FALSE)</formula>
    </cfRule>
  </conditionalFormatting>
  <conditionalFormatting sqref="B1330">
    <cfRule type="expression" dxfId="28510" priority="1547">
      <formula>IF(B557="",TRUE)</formula>
    </cfRule>
  </conditionalFormatting>
  <conditionalFormatting sqref="B1330">
    <cfRule type="expression" dxfId="28509" priority="1548">
      <formula>IF(AND(COUNTIF(MetalSmelter,B557&amp;C557)=0,LEN(C557)&gt;0),TRUE,FALSE)</formula>
    </cfRule>
  </conditionalFormatting>
  <conditionalFormatting sqref="B1331">
    <cfRule type="expression" dxfId="28508" priority="1549">
      <formula>IF(B557="",TRUE)</formula>
    </cfRule>
  </conditionalFormatting>
  <conditionalFormatting sqref="B1331">
    <cfRule type="expression" dxfId="28507" priority="1550">
      <formula>IF(AND(COUNTIF(MetalSmelter,B557&amp;C557)=0,LEN(C557)&gt;0),TRUE,FALSE)</formula>
    </cfRule>
  </conditionalFormatting>
  <conditionalFormatting sqref="B1332">
    <cfRule type="expression" dxfId="28506" priority="1551">
      <formula>IF(B557="",TRUE)</formula>
    </cfRule>
  </conditionalFormatting>
  <conditionalFormatting sqref="B1332">
    <cfRule type="expression" dxfId="28505" priority="1552">
      <formula>IF(AND(COUNTIF(MetalSmelter,B557&amp;C557)=0,LEN(C557)&gt;0),TRUE,FALSE)</formula>
    </cfRule>
  </conditionalFormatting>
  <conditionalFormatting sqref="B1333">
    <cfRule type="expression" dxfId="28504" priority="1553">
      <formula>IF(B557="",TRUE)</formula>
    </cfRule>
  </conditionalFormatting>
  <conditionalFormatting sqref="B1333">
    <cfRule type="expression" dxfId="28503" priority="1554">
      <formula>IF(AND(COUNTIF(MetalSmelter,B557&amp;C557)=0,LEN(C557)&gt;0),TRUE,FALSE)</formula>
    </cfRule>
  </conditionalFormatting>
  <conditionalFormatting sqref="B1334">
    <cfRule type="expression" dxfId="28502" priority="1555">
      <formula>IF(B557="",TRUE)</formula>
    </cfRule>
  </conditionalFormatting>
  <conditionalFormatting sqref="B1334">
    <cfRule type="expression" dxfId="28501" priority="1556">
      <formula>IF(AND(COUNTIF(MetalSmelter,B557&amp;C557)=0,LEN(C557)&gt;0),TRUE,FALSE)</formula>
    </cfRule>
  </conditionalFormatting>
  <conditionalFormatting sqref="B1335">
    <cfRule type="expression" dxfId="28500" priority="1557">
      <formula>IF(B557="",TRUE)</formula>
    </cfRule>
  </conditionalFormatting>
  <conditionalFormatting sqref="B1335">
    <cfRule type="expression" dxfId="28499" priority="1558">
      <formula>IF(AND(COUNTIF(MetalSmelter,B557&amp;C557)=0,LEN(C557)&gt;0),TRUE,FALSE)</formula>
    </cfRule>
  </conditionalFormatting>
  <conditionalFormatting sqref="B1336">
    <cfRule type="expression" dxfId="28498" priority="1559">
      <formula>IF(B557="",TRUE)</formula>
    </cfRule>
  </conditionalFormatting>
  <conditionalFormatting sqref="B1336">
    <cfRule type="expression" dxfId="28497" priority="1560">
      <formula>IF(AND(COUNTIF(MetalSmelter,B557&amp;C557)=0,LEN(C557)&gt;0),TRUE,FALSE)</formula>
    </cfRule>
  </conditionalFormatting>
  <conditionalFormatting sqref="B1337">
    <cfRule type="expression" dxfId="28496" priority="1561">
      <formula>IF(B557="",TRUE)</formula>
    </cfRule>
  </conditionalFormatting>
  <conditionalFormatting sqref="B1337">
    <cfRule type="expression" dxfId="28495" priority="1562">
      <formula>IF(AND(COUNTIF(MetalSmelter,B557&amp;C557)=0,LEN(C557)&gt;0),TRUE,FALSE)</formula>
    </cfRule>
  </conditionalFormatting>
  <conditionalFormatting sqref="B1338">
    <cfRule type="expression" dxfId="28494" priority="1563">
      <formula>IF(B557="",TRUE)</formula>
    </cfRule>
  </conditionalFormatting>
  <conditionalFormatting sqref="B1338">
    <cfRule type="expression" dxfId="28493" priority="1564">
      <formula>IF(AND(COUNTIF(MetalSmelter,B557&amp;C557)=0,LEN(C557)&gt;0),TRUE,FALSE)</formula>
    </cfRule>
  </conditionalFormatting>
  <conditionalFormatting sqref="B1339">
    <cfRule type="expression" dxfId="28492" priority="1565">
      <formula>IF(B557="",TRUE)</formula>
    </cfRule>
  </conditionalFormatting>
  <conditionalFormatting sqref="B1339">
    <cfRule type="expression" dxfId="28491" priority="1566">
      <formula>IF(AND(COUNTIF(MetalSmelter,B557&amp;C557)=0,LEN(C557)&gt;0),TRUE,FALSE)</formula>
    </cfRule>
  </conditionalFormatting>
  <conditionalFormatting sqref="B1340">
    <cfRule type="expression" dxfId="28490" priority="1567">
      <formula>IF(B557="",TRUE)</formula>
    </cfRule>
  </conditionalFormatting>
  <conditionalFormatting sqref="B1340">
    <cfRule type="expression" dxfId="28489" priority="1568">
      <formula>IF(AND(COUNTIF(MetalSmelter,B557&amp;C557)=0,LEN(C557)&gt;0),TRUE,FALSE)</formula>
    </cfRule>
  </conditionalFormatting>
  <conditionalFormatting sqref="B1341">
    <cfRule type="expression" dxfId="28488" priority="1569">
      <formula>IF(B557="",TRUE)</formula>
    </cfRule>
  </conditionalFormatting>
  <conditionalFormatting sqref="B1341">
    <cfRule type="expression" dxfId="28487" priority="1570">
      <formula>IF(AND(COUNTIF(MetalSmelter,B557&amp;C557)=0,LEN(C557)&gt;0),TRUE,FALSE)</formula>
    </cfRule>
  </conditionalFormatting>
  <conditionalFormatting sqref="B1342">
    <cfRule type="expression" dxfId="28486" priority="1571">
      <formula>IF(B557="",TRUE)</formula>
    </cfRule>
  </conditionalFormatting>
  <conditionalFormatting sqref="B1342">
    <cfRule type="expression" dxfId="28485" priority="1572">
      <formula>IF(AND(COUNTIF(MetalSmelter,B557&amp;C557)=0,LEN(C557)&gt;0),TRUE,FALSE)</formula>
    </cfRule>
  </conditionalFormatting>
  <conditionalFormatting sqref="B1343">
    <cfRule type="expression" dxfId="28484" priority="1573">
      <formula>IF(B557="",TRUE)</formula>
    </cfRule>
  </conditionalFormatting>
  <conditionalFormatting sqref="B1343">
    <cfRule type="expression" dxfId="28483" priority="1574">
      <formula>IF(AND(COUNTIF(MetalSmelter,B557&amp;C557)=0,LEN(C557)&gt;0),TRUE,FALSE)</formula>
    </cfRule>
  </conditionalFormatting>
  <conditionalFormatting sqref="B1344">
    <cfRule type="expression" dxfId="28482" priority="1575">
      <formula>IF(B557="",TRUE)</formula>
    </cfRule>
  </conditionalFormatting>
  <conditionalFormatting sqref="B1344">
    <cfRule type="expression" dxfId="28481" priority="1576">
      <formula>IF(AND(COUNTIF(MetalSmelter,B557&amp;C557)=0,LEN(C557)&gt;0),TRUE,FALSE)</formula>
    </cfRule>
  </conditionalFormatting>
  <conditionalFormatting sqref="B1345">
    <cfRule type="expression" dxfId="28480" priority="1577">
      <formula>IF(B557="",TRUE)</formula>
    </cfRule>
  </conditionalFormatting>
  <conditionalFormatting sqref="B1345">
    <cfRule type="expression" dxfId="28479" priority="1578">
      <formula>IF(AND(COUNTIF(MetalSmelter,B557&amp;C557)=0,LEN(C557)&gt;0),TRUE,FALSE)</formula>
    </cfRule>
  </conditionalFormatting>
  <conditionalFormatting sqref="B1346">
    <cfRule type="expression" dxfId="28478" priority="1579">
      <formula>IF(B557="",TRUE)</formula>
    </cfRule>
  </conditionalFormatting>
  <conditionalFormatting sqref="B1346">
    <cfRule type="expression" dxfId="28477" priority="1580">
      <formula>IF(AND(COUNTIF(MetalSmelter,B557&amp;C557)=0,LEN(C557)&gt;0),TRUE,FALSE)</formula>
    </cfRule>
  </conditionalFormatting>
  <conditionalFormatting sqref="B1347">
    <cfRule type="expression" dxfId="28476" priority="1581">
      <formula>IF(B557="",TRUE)</formula>
    </cfRule>
  </conditionalFormatting>
  <conditionalFormatting sqref="B1347">
    <cfRule type="expression" dxfId="28475" priority="1582">
      <formula>IF(AND(COUNTIF(MetalSmelter,B557&amp;C557)=0,LEN(C557)&gt;0),TRUE,FALSE)</formula>
    </cfRule>
  </conditionalFormatting>
  <conditionalFormatting sqref="B1348">
    <cfRule type="expression" dxfId="28474" priority="1583">
      <formula>IF(B557="",TRUE)</formula>
    </cfRule>
  </conditionalFormatting>
  <conditionalFormatting sqref="B1348">
    <cfRule type="expression" dxfId="28473" priority="1584">
      <formula>IF(AND(COUNTIF(MetalSmelter,B557&amp;C557)=0,LEN(C557)&gt;0),TRUE,FALSE)</formula>
    </cfRule>
  </conditionalFormatting>
  <conditionalFormatting sqref="B1349">
    <cfRule type="expression" dxfId="28472" priority="1585">
      <formula>IF(B557="",TRUE)</formula>
    </cfRule>
  </conditionalFormatting>
  <conditionalFormatting sqref="B1349">
    <cfRule type="expression" dxfId="28471" priority="1586">
      <formula>IF(AND(COUNTIF(MetalSmelter,B557&amp;C557)=0,LEN(C557)&gt;0),TRUE,FALSE)</formula>
    </cfRule>
  </conditionalFormatting>
  <conditionalFormatting sqref="B1350">
    <cfRule type="expression" dxfId="28470" priority="1587">
      <formula>IF(B557="",TRUE)</formula>
    </cfRule>
  </conditionalFormatting>
  <conditionalFormatting sqref="B1350">
    <cfRule type="expression" dxfId="28469" priority="1588">
      <formula>IF(AND(COUNTIF(MetalSmelter,B557&amp;C557)=0,LEN(C557)&gt;0),TRUE,FALSE)</formula>
    </cfRule>
  </conditionalFormatting>
  <conditionalFormatting sqref="B1351">
    <cfRule type="expression" dxfId="28468" priority="1589">
      <formula>IF(B557="",TRUE)</formula>
    </cfRule>
  </conditionalFormatting>
  <conditionalFormatting sqref="B1351">
    <cfRule type="expression" dxfId="28467" priority="1590">
      <formula>IF(AND(COUNTIF(MetalSmelter,B557&amp;C557)=0,LEN(C557)&gt;0),TRUE,FALSE)</formula>
    </cfRule>
  </conditionalFormatting>
  <conditionalFormatting sqref="B1352">
    <cfRule type="expression" dxfId="28466" priority="1591">
      <formula>IF(B557="",TRUE)</formula>
    </cfRule>
  </conditionalFormatting>
  <conditionalFormatting sqref="B1352">
    <cfRule type="expression" dxfId="28465" priority="1592">
      <formula>IF(AND(COUNTIF(MetalSmelter,B557&amp;C557)=0,LEN(C557)&gt;0),TRUE,FALSE)</formula>
    </cfRule>
  </conditionalFormatting>
  <conditionalFormatting sqref="B1353">
    <cfRule type="expression" dxfId="28464" priority="1593">
      <formula>IF(B557="",TRUE)</formula>
    </cfRule>
  </conditionalFormatting>
  <conditionalFormatting sqref="B1353">
    <cfRule type="expression" dxfId="28463" priority="1594">
      <formula>IF(AND(COUNTIF(MetalSmelter,B557&amp;C557)=0,LEN(C557)&gt;0),TRUE,FALSE)</formula>
    </cfRule>
  </conditionalFormatting>
  <conditionalFormatting sqref="B1354">
    <cfRule type="expression" dxfId="28462" priority="1595">
      <formula>IF(B557="",TRUE)</formula>
    </cfRule>
  </conditionalFormatting>
  <conditionalFormatting sqref="B1354">
    <cfRule type="expression" dxfId="28461" priority="1596">
      <formula>IF(AND(COUNTIF(MetalSmelter,B557&amp;C557)=0,LEN(C557)&gt;0),TRUE,FALSE)</formula>
    </cfRule>
  </conditionalFormatting>
  <conditionalFormatting sqref="B1355">
    <cfRule type="expression" dxfId="28460" priority="1597">
      <formula>IF(B557="",TRUE)</formula>
    </cfRule>
  </conditionalFormatting>
  <conditionalFormatting sqref="B1355">
    <cfRule type="expression" dxfId="28459" priority="1598">
      <formula>IF(AND(COUNTIF(MetalSmelter,B557&amp;C557)=0,LEN(C557)&gt;0),TRUE,FALSE)</formula>
    </cfRule>
  </conditionalFormatting>
  <conditionalFormatting sqref="B1356">
    <cfRule type="expression" dxfId="28458" priority="1599">
      <formula>IF(B557="",TRUE)</formula>
    </cfRule>
  </conditionalFormatting>
  <conditionalFormatting sqref="B1356">
    <cfRule type="expression" dxfId="28457" priority="1600">
      <formula>IF(AND(COUNTIF(MetalSmelter,B557&amp;C557)=0,LEN(C557)&gt;0),TRUE,FALSE)</formula>
    </cfRule>
  </conditionalFormatting>
  <conditionalFormatting sqref="B1357">
    <cfRule type="expression" dxfId="28456" priority="1601">
      <formula>IF(B557="",TRUE)</formula>
    </cfRule>
  </conditionalFormatting>
  <conditionalFormatting sqref="B1357">
    <cfRule type="expression" dxfId="28455" priority="1602">
      <formula>IF(AND(COUNTIF(MetalSmelter,B557&amp;C557)=0,LEN(C557)&gt;0),TRUE,FALSE)</formula>
    </cfRule>
  </conditionalFormatting>
  <conditionalFormatting sqref="B1358">
    <cfRule type="expression" dxfId="28454" priority="1603">
      <formula>IF(B557="",TRUE)</formula>
    </cfRule>
  </conditionalFormatting>
  <conditionalFormatting sqref="B1358">
    <cfRule type="expression" dxfId="28453" priority="1604">
      <formula>IF(AND(COUNTIF(MetalSmelter,B557&amp;C557)=0,LEN(C557)&gt;0),TRUE,FALSE)</formula>
    </cfRule>
  </conditionalFormatting>
  <conditionalFormatting sqref="B1359">
    <cfRule type="expression" dxfId="28452" priority="1605">
      <formula>IF(B557="",TRUE)</formula>
    </cfRule>
  </conditionalFormatting>
  <conditionalFormatting sqref="B1359">
    <cfRule type="expression" dxfId="28451" priority="1606">
      <formula>IF(AND(COUNTIF(MetalSmelter,B557&amp;C557)=0,LEN(C557)&gt;0),TRUE,FALSE)</formula>
    </cfRule>
  </conditionalFormatting>
  <conditionalFormatting sqref="B1360">
    <cfRule type="expression" dxfId="28450" priority="1607">
      <formula>IF(B557="",TRUE)</formula>
    </cfRule>
  </conditionalFormatting>
  <conditionalFormatting sqref="B1360">
    <cfRule type="expression" dxfId="28449" priority="1608">
      <formula>IF(AND(COUNTIF(MetalSmelter,B557&amp;C557)=0,LEN(C557)&gt;0),TRUE,FALSE)</formula>
    </cfRule>
  </conditionalFormatting>
  <conditionalFormatting sqref="B1361">
    <cfRule type="expression" dxfId="28448" priority="1609">
      <formula>IF(B557="",TRUE)</formula>
    </cfRule>
  </conditionalFormatting>
  <conditionalFormatting sqref="B1361">
    <cfRule type="expression" dxfId="28447" priority="1610">
      <formula>IF(AND(COUNTIF(MetalSmelter,B557&amp;C557)=0,LEN(C557)&gt;0),TRUE,FALSE)</formula>
    </cfRule>
  </conditionalFormatting>
  <conditionalFormatting sqref="B1362">
    <cfRule type="expression" dxfId="28446" priority="1611">
      <formula>IF(B557="",TRUE)</formula>
    </cfRule>
  </conditionalFormatting>
  <conditionalFormatting sqref="B1362">
    <cfRule type="expression" dxfId="28445" priority="1612">
      <formula>IF(AND(COUNTIF(MetalSmelter,B557&amp;C557)=0,LEN(C557)&gt;0),TRUE,FALSE)</formula>
    </cfRule>
  </conditionalFormatting>
  <conditionalFormatting sqref="B1363">
    <cfRule type="expression" dxfId="28444" priority="1613">
      <formula>IF(B557="",TRUE)</formula>
    </cfRule>
  </conditionalFormatting>
  <conditionalFormatting sqref="B1363">
    <cfRule type="expression" dxfId="28443" priority="1614">
      <formula>IF(AND(COUNTIF(MetalSmelter,B557&amp;C557)=0,LEN(C557)&gt;0),TRUE,FALSE)</formula>
    </cfRule>
  </conditionalFormatting>
  <conditionalFormatting sqref="B1364">
    <cfRule type="expression" dxfId="28442" priority="1615">
      <formula>IF(B557="",TRUE)</formula>
    </cfRule>
  </conditionalFormatting>
  <conditionalFormatting sqref="B1364">
    <cfRule type="expression" dxfId="28441" priority="1616">
      <formula>IF(AND(COUNTIF(MetalSmelter,B557&amp;C557)=0,LEN(C557)&gt;0),TRUE,FALSE)</formula>
    </cfRule>
  </conditionalFormatting>
  <conditionalFormatting sqref="B1365">
    <cfRule type="expression" dxfId="28440" priority="1617">
      <formula>IF(B557="",TRUE)</formula>
    </cfRule>
  </conditionalFormatting>
  <conditionalFormatting sqref="B1365">
    <cfRule type="expression" dxfId="28439" priority="1618">
      <formula>IF(AND(COUNTIF(MetalSmelter,B557&amp;C557)=0,LEN(C557)&gt;0),TRUE,FALSE)</formula>
    </cfRule>
  </conditionalFormatting>
  <conditionalFormatting sqref="B1366">
    <cfRule type="expression" dxfId="28438" priority="1619">
      <formula>IF(B557="",TRUE)</formula>
    </cfRule>
  </conditionalFormatting>
  <conditionalFormatting sqref="B1366">
    <cfRule type="expression" dxfId="28437" priority="1620">
      <formula>IF(AND(COUNTIF(MetalSmelter,B557&amp;C557)=0,LEN(C557)&gt;0),TRUE,FALSE)</formula>
    </cfRule>
  </conditionalFormatting>
  <conditionalFormatting sqref="B1367">
    <cfRule type="expression" dxfId="28436" priority="1621">
      <formula>IF(B557="",TRUE)</formula>
    </cfRule>
  </conditionalFormatting>
  <conditionalFormatting sqref="B1367">
    <cfRule type="expression" dxfId="28435" priority="1622">
      <formula>IF(AND(COUNTIF(MetalSmelter,B557&amp;C557)=0,LEN(C557)&gt;0),TRUE,FALSE)</formula>
    </cfRule>
  </conditionalFormatting>
  <conditionalFormatting sqref="B1368">
    <cfRule type="expression" dxfId="28434" priority="1623">
      <formula>IF(B557="",TRUE)</formula>
    </cfRule>
  </conditionalFormatting>
  <conditionalFormatting sqref="B1368">
    <cfRule type="expression" dxfId="28433" priority="1624">
      <formula>IF(AND(COUNTIF(MetalSmelter,B557&amp;C557)=0,LEN(C557)&gt;0),TRUE,FALSE)</formula>
    </cfRule>
  </conditionalFormatting>
  <conditionalFormatting sqref="B1369">
    <cfRule type="expression" dxfId="28432" priority="1625">
      <formula>IF(B557="",TRUE)</formula>
    </cfRule>
  </conditionalFormatting>
  <conditionalFormatting sqref="B1369">
    <cfRule type="expression" dxfId="28431" priority="1626">
      <formula>IF(AND(COUNTIF(MetalSmelter,B557&amp;C557)=0,LEN(C557)&gt;0),TRUE,FALSE)</formula>
    </cfRule>
  </conditionalFormatting>
  <conditionalFormatting sqref="B1370">
    <cfRule type="expression" dxfId="28430" priority="1627">
      <formula>IF(B557="",TRUE)</formula>
    </cfRule>
  </conditionalFormatting>
  <conditionalFormatting sqref="B1370">
    <cfRule type="expression" dxfId="28429" priority="1628">
      <formula>IF(AND(COUNTIF(MetalSmelter,B557&amp;C557)=0,LEN(C557)&gt;0),TRUE,FALSE)</formula>
    </cfRule>
  </conditionalFormatting>
  <conditionalFormatting sqref="B1371">
    <cfRule type="expression" dxfId="28428" priority="1629">
      <formula>IF(B557="",TRUE)</formula>
    </cfRule>
  </conditionalFormatting>
  <conditionalFormatting sqref="B1371">
    <cfRule type="expression" dxfId="28427" priority="1630">
      <formula>IF(AND(COUNTIF(MetalSmelter,B557&amp;C557)=0,LEN(C557)&gt;0),TRUE,FALSE)</formula>
    </cfRule>
  </conditionalFormatting>
  <conditionalFormatting sqref="B1372">
    <cfRule type="expression" dxfId="28426" priority="1631">
      <formula>IF(B557="",TRUE)</formula>
    </cfRule>
  </conditionalFormatting>
  <conditionalFormatting sqref="B1372">
    <cfRule type="expression" dxfId="28425" priority="1632">
      <formula>IF(AND(COUNTIF(MetalSmelter,B557&amp;C557)=0,LEN(C557)&gt;0),TRUE,FALSE)</formula>
    </cfRule>
  </conditionalFormatting>
  <conditionalFormatting sqref="B1373">
    <cfRule type="expression" dxfId="28424" priority="1633">
      <formula>IF(B557="",TRUE)</formula>
    </cfRule>
  </conditionalFormatting>
  <conditionalFormatting sqref="B1373">
    <cfRule type="expression" dxfId="28423" priority="1634">
      <formula>IF(AND(COUNTIF(MetalSmelter,B557&amp;C557)=0,LEN(C557)&gt;0),TRUE,FALSE)</formula>
    </cfRule>
  </conditionalFormatting>
  <conditionalFormatting sqref="B1374">
    <cfRule type="expression" dxfId="28422" priority="1635">
      <formula>IF(B557="",TRUE)</formula>
    </cfRule>
  </conditionalFormatting>
  <conditionalFormatting sqref="B1374">
    <cfRule type="expression" dxfId="28421" priority="1636">
      <formula>IF(AND(COUNTIF(MetalSmelter,B557&amp;C557)=0,LEN(C557)&gt;0),TRUE,FALSE)</formula>
    </cfRule>
  </conditionalFormatting>
  <conditionalFormatting sqref="B1375">
    <cfRule type="expression" dxfId="28420" priority="1637">
      <formula>IF(B557="",TRUE)</formula>
    </cfRule>
  </conditionalFormatting>
  <conditionalFormatting sqref="B1375">
    <cfRule type="expression" dxfId="28419" priority="1638">
      <formula>IF(AND(COUNTIF(MetalSmelter,B557&amp;C557)=0,LEN(C557)&gt;0),TRUE,FALSE)</formula>
    </cfRule>
  </conditionalFormatting>
  <conditionalFormatting sqref="B1376">
    <cfRule type="expression" dxfId="28418" priority="1639">
      <formula>IF(B557="",TRUE)</formula>
    </cfRule>
  </conditionalFormatting>
  <conditionalFormatting sqref="B1376">
    <cfRule type="expression" dxfId="28417" priority="1640">
      <formula>IF(AND(COUNTIF(MetalSmelter,B557&amp;C557)=0,LEN(C557)&gt;0),TRUE,FALSE)</formula>
    </cfRule>
  </conditionalFormatting>
  <conditionalFormatting sqref="B1377">
    <cfRule type="expression" dxfId="28416" priority="1641">
      <formula>IF(B557="",TRUE)</formula>
    </cfRule>
  </conditionalFormatting>
  <conditionalFormatting sqref="B1377">
    <cfRule type="expression" dxfId="28415" priority="1642">
      <formula>IF(AND(COUNTIF(MetalSmelter,B557&amp;C557)=0,LEN(C557)&gt;0),TRUE,FALSE)</formula>
    </cfRule>
  </conditionalFormatting>
  <conditionalFormatting sqref="B1378">
    <cfRule type="expression" dxfId="28414" priority="1643">
      <formula>IF(B557="",TRUE)</formula>
    </cfRule>
  </conditionalFormatting>
  <conditionalFormatting sqref="B1378">
    <cfRule type="expression" dxfId="28413" priority="1644">
      <formula>IF(AND(COUNTIF(MetalSmelter,B557&amp;C557)=0,LEN(C557)&gt;0),TRUE,FALSE)</formula>
    </cfRule>
  </conditionalFormatting>
  <conditionalFormatting sqref="B1379">
    <cfRule type="expression" dxfId="28412" priority="1645">
      <formula>IF(B557="",TRUE)</formula>
    </cfRule>
  </conditionalFormatting>
  <conditionalFormatting sqref="B1379">
    <cfRule type="expression" dxfId="28411" priority="1646">
      <formula>IF(AND(COUNTIF(MetalSmelter,B557&amp;C557)=0,LEN(C557)&gt;0),TRUE,FALSE)</formula>
    </cfRule>
  </conditionalFormatting>
  <conditionalFormatting sqref="B1380">
    <cfRule type="expression" dxfId="28410" priority="1647">
      <formula>IF(B557="",TRUE)</formula>
    </cfRule>
  </conditionalFormatting>
  <conditionalFormatting sqref="B1380">
    <cfRule type="expression" dxfId="28409" priority="1648">
      <formula>IF(AND(COUNTIF(MetalSmelter,B557&amp;C557)=0,LEN(C557)&gt;0),TRUE,FALSE)</formula>
    </cfRule>
  </conditionalFormatting>
  <conditionalFormatting sqref="B1381">
    <cfRule type="expression" dxfId="28408" priority="1649">
      <formula>IF(B557="",TRUE)</formula>
    </cfRule>
  </conditionalFormatting>
  <conditionalFormatting sqref="B1381">
    <cfRule type="expression" dxfId="28407" priority="1650">
      <formula>IF(AND(COUNTIF(MetalSmelter,B557&amp;C557)=0,LEN(C557)&gt;0),TRUE,FALSE)</formula>
    </cfRule>
  </conditionalFormatting>
  <conditionalFormatting sqref="B1382">
    <cfRule type="expression" dxfId="28406" priority="1651">
      <formula>IF(B557="",TRUE)</formula>
    </cfRule>
  </conditionalFormatting>
  <conditionalFormatting sqref="B1382">
    <cfRule type="expression" dxfId="28405" priority="1652">
      <formula>IF(AND(COUNTIF(MetalSmelter,B557&amp;C557)=0,LEN(C557)&gt;0),TRUE,FALSE)</formula>
    </cfRule>
  </conditionalFormatting>
  <conditionalFormatting sqref="B1383">
    <cfRule type="expression" dxfId="28404" priority="1653">
      <formula>IF(B557="",TRUE)</formula>
    </cfRule>
  </conditionalFormatting>
  <conditionalFormatting sqref="B1383">
    <cfRule type="expression" dxfId="28403" priority="1654">
      <formula>IF(AND(COUNTIF(MetalSmelter,B557&amp;C557)=0,LEN(C557)&gt;0),TRUE,FALSE)</formula>
    </cfRule>
  </conditionalFormatting>
  <conditionalFormatting sqref="B1384">
    <cfRule type="expression" dxfId="28402" priority="1655">
      <formula>IF(B557="",TRUE)</formula>
    </cfRule>
  </conditionalFormatting>
  <conditionalFormatting sqref="B1384">
    <cfRule type="expression" dxfId="28401" priority="1656">
      <formula>IF(AND(COUNTIF(MetalSmelter,B557&amp;C557)=0,LEN(C557)&gt;0),TRUE,FALSE)</formula>
    </cfRule>
  </conditionalFormatting>
  <conditionalFormatting sqref="B1385">
    <cfRule type="expression" dxfId="28400" priority="1657">
      <formula>IF(B557="",TRUE)</formula>
    </cfRule>
  </conditionalFormatting>
  <conditionalFormatting sqref="B1385">
    <cfRule type="expression" dxfId="28399" priority="1658">
      <formula>IF(AND(COUNTIF(MetalSmelter,B557&amp;C557)=0,LEN(C557)&gt;0),TRUE,FALSE)</formula>
    </cfRule>
  </conditionalFormatting>
  <conditionalFormatting sqref="B1386">
    <cfRule type="expression" dxfId="28398" priority="1659">
      <formula>IF(B557="",TRUE)</formula>
    </cfRule>
  </conditionalFormatting>
  <conditionalFormatting sqref="B1386">
    <cfRule type="expression" dxfId="28397" priority="1660">
      <formula>IF(AND(COUNTIF(MetalSmelter,B557&amp;C557)=0,LEN(C557)&gt;0),TRUE,FALSE)</formula>
    </cfRule>
  </conditionalFormatting>
  <conditionalFormatting sqref="B1387">
    <cfRule type="expression" dxfId="28396" priority="1661">
      <formula>IF(B557="",TRUE)</formula>
    </cfRule>
  </conditionalFormatting>
  <conditionalFormatting sqref="B1387">
    <cfRule type="expression" dxfId="28395" priority="1662">
      <formula>IF(AND(COUNTIF(MetalSmelter,B557&amp;C557)=0,LEN(C557)&gt;0),TRUE,FALSE)</formula>
    </cfRule>
  </conditionalFormatting>
  <conditionalFormatting sqref="B1388">
    <cfRule type="expression" dxfId="28394" priority="1663">
      <formula>IF(B557="",TRUE)</formula>
    </cfRule>
  </conditionalFormatting>
  <conditionalFormatting sqref="B1388">
    <cfRule type="expression" dxfId="28393" priority="1664">
      <formula>IF(AND(COUNTIF(MetalSmelter,B557&amp;C557)=0,LEN(C557)&gt;0),TRUE,FALSE)</formula>
    </cfRule>
  </conditionalFormatting>
  <conditionalFormatting sqref="B1389">
    <cfRule type="expression" dxfId="28392" priority="1665">
      <formula>IF(B557="",TRUE)</formula>
    </cfRule>
  </conditionalFormatting>
  <conditionalFormatting sqref="B1389">
    <cfRule type="expression" dxfId="28391" priority="1666">
      <formula>IF(AND(COUNTIF(MetalSmelter,B557&amp;C557)=0,LEN(C557)&gt;0),TRUE,FALSE)</formula>
    </cfRule>
  </conditionalFormatting>
  <conditionalFormatting sqref="B1390">
    <cfRule type="expression" dxfId="28390" priority="1667">
      <formula>IF(B557="",TRUE)</formula>
    </cfRule>
  </conditionalFormatting>
  <conditionalFormatting sqref="B1390">
    <cfRule type="expression" dxfId="28389" priority="1668">
      <formula>IF(AND(COUNTIF(MetalSmelter,B557&amp;C557)=0,LEN(C557)&gt;0),TRUE,FALSE)</formula>
    </cfRule>
  </conditionalFormatting>
  <conditionalFormatting sqref="B1391">
    <cfRule type="expression" dxfId="28388" priority="1669">
      <formula>IF(B557="",TRUE)</formula>
    </cfRule>
  </conditionalFormatting>
  <conditionalFormatting sqref="B1391">
    <cfRule type="expression" dxfId="28387" priority="1670">
      <formula>IF(AND(COUNTIF(MetalSmelter,B557&amp;C557)=0,LEN(C557)&gt;0),TRUE,FALSE)</formula>
    </cfRule>
  </conditionalFormatting>
  <conditionalFormatting sqref="B1392">
    <cfRule type="expression" dxfId="28386" priority="1671">
      <formula>IF(B557="",TRUE)</formula>
    </cfRule>
  </conditionalFormatting>
  <conditionalFormatting sqref="B1392">
    <cfRule type="expression" dxfId="28385" priority="1672">
      <formula>IF(AND(COUNTIF(MetalSmelter,B557&amp;C557)=0,LEN(C557)&gt;0),TRUE,FALSE)</formula>
    </cfRule>
  </conditionalFormatting>
  <conditionalFormatting sqref="B1393">
    <cfRule type="expression" dxfId="28384" priority="1673">
      <formula>IF(B557="",TRUE)</formula>
    </cfRule>
  </conditionalFormatting>
  <conditionalFormatting sqref="B1393">
    <cfRule type="expression" dxfId="28383" priority="1674">
      <formula>IF(AND(COUNTIF(MetalSmelter,B557&amp;C557)=0,LEN(C557)&gt;0),TRUE,FALSE)</formula>
    </cfRule>
  </conditionalFormatting>
  <conditionalFormatting sqref="B1394">
    <cfRule type="expression" dxfId="28382" priority="1675">
      <formula>IF(B557="",TRUE)</formula>
    </cfRule>
  </conditionalFormatting>
  <conditionalFormatting sqref="B1394">
    <cfRule type="expression" dxfId="28381" priority="1676">
      <formula>IF(AND(COUNTIF(MetalSmelter,B557&amp;C557)=0,LEN(C557)&gt;0),TRUE,FALSE)</formula>
    </cfRule>
  </conditionalFormatting>
  <conditionalFormatting sqref="B1395">
    <cfRule type="expression" dxfId="28380" priority="1677">
      <formula>IF(B557="",TRUE)</formula>
    </cfRule>
  </conditionalFormatting>
  <conditionalFormatting sqref="B1395">
    <cfRule type="expression" dxfId="28379" priority="1678">
      <formula>IF(AND(COUNTIF(MetalSmelter,B557&amp;C557)=0,LEN(C557)&gt;0),TRUE,FALSE)</formula>
    </cfRule>
  </conditionalFormatting>
  <conditionalFormatting sqref="B1396">
    <cfRule type="expression" dxfId="28378" priority="1679">
      <formula>IF(B557="",TRUE)</formula>
    </cfRule>
  </conditionalFormatting>
  <conditionalFormatting sqref="B1396">
    <cfRule type="expression" dxfId="28377" priority="1680">
      <formula>IF(AND(COUNTIF(MetalSmelter,B557&amp;C557)=0,LEN(C557)&gt;0),TRUE,FALSE)</formula>
    </cfRule>
  </conditionalFormatting>
  <conditionalFormatting sqref="B1397">
    <cfRule type="expression" dxfId="28376" priority="1681">
      <formula>IF(B557="",TRUE)</formula>
    </cfRule>
  </conditionalFormatting>
  <conditionalFormatting sqref="B1397">
    <cfRule type="expression" dxfId="28375" priority="1682">
      <formula>IF(AND(COUNTIF(MetalSmelter,B557&amp;C557)=0,LEN(C557)&gt;0),TRUE,FALSE)</formula>
    </cfRule>
  </conditionalFormatting>
  <conditionalFormatting sqref="B1398">
    <cfRule type="expression" dxfId="28374" priority="1683">
      <formula>IF(B557="",TRUE)</formula>
    </cfRule>
  </conditionalFormatting>
  <conditionalFormatting sqref="B1398">
    <cfRule type="expression" dxfId="28373" priority="1684">
      <formula>IF(AND(COUNTIF(MetalSmelter,B557&amp;C557)=0,LEN(C557)&gt;0),TRUE,FALSE)</formula>
    </cfRule>
  </conditionalFormatting>
  <conditionalFormatting sqref="B1399">
    <cfRule type="expression" dxfId="28372" priority="1685">
      <formula>IF(B557="",TRUE)</formula>
    </cfRule>
  </conditionalFormatting>
  <conditionalFormatting sqref="B1399">
    <cfRule type="expression" dxfId="28371" priority="1686">
      <formula>IF(AND(COUNTIF(MetalSmelter,B557&amp;C557)=0,LEN(C557)&gt;0),TRUE,FALSE)</formula>
    </cfRule>
  </conditionalFormatting>
  <conditionalFormatting sqref="B1400">
    <cfRule type="expression" dxfId="28370" priority="1687">
      <formula>IF(B557="",TRUE)</formula>
    </cfRule>
  </conditionalFormatting>
  <conditionalFormatting sqref="B1400">
    <cfRule type="expression" dxfId="28369" priority="1688">
      <formula>IF(AND(COUNTIF(MetalSmelter,B557&amp;C557)=0,LEN(C557)&gt;0),TRUE,FALSE)</formula>
    </cfRule>
  </conditionalFormatting>
  <conditionalFormatting sqref="B1401">
    <cfRule type="expression" dxfId="28368" priority="1689">
      <formula>IF(B557="",TRUE)</formula>
    </cfRule>
  </conditionalFormatting>
  <conditionalFormatting sqref="B1401">
    <cfRule type="expression" dxfId="28367" priority="1690">
      <formula>IF(AND(COUNTIF(MetalSmelter,B557&amp;C557)=0,LEN(C557)&gt;0),TRUE,FALSE)</formula>
    </cfRule>
  </conditionalFormatting>
  <conditionalFormatting sqref="B1402">
    <cfRule type="expression" dxfId="28366" priority="1691">
      <formula>IF(B557="",TRUE)</formula>
    </cfRule>
  </conditionalFormatting>
  <conditionalFormatting sqref="B1402">
    <cfRule type="expression" dxfId="28365" priority="1692">
      <formula>IF(AND(COUNTIF(MetalSmelter,B557&amp;C557)=0,LEN(C557)&gt;0),TRUE,FALSE)</formula>
    </cfRule>
  </conditionalFormatting>
  <conditionalFormatting sqref="B1403">
    <cfRule type="expression" dxfId="28364" priority="1693">
      <formula>IF(B557="",TRUE)</formula>
    </cfRule>
  </conditionalFormatting>
  <conditionalFormatting sqref="B1403">
    <cfRule type="expression" dxfId="28363" priority="1694">
      <formula>IF(AND(COUNTIF(MetalSmelter,B557&amp;C557)=0,LEN(C557)&gt;0),TRUE,FALSE)</formula>
    </cfRule>
  </conditionalFormatting>
  <conditionalFormatting sqref="B1404">
    <cfRule type="expression" dxfId="28362" priority="1695">
      <formula>IF(B557="",TRUE)</formula>
    </cfRule>
  </conditionalFormatting>
  <conditionalFormatting sqref="B1404">
    <cfRule type="expression" dxfId="28361" priority="1696">
      <formula>IF(AND(COUNTIF(MetalSmelter,B557&amp;C557)=0,LEN(C557)&gt;0),TRUE,FALSE)</formula>
    </cfRule>
  </conditionalFormatting>
  <conditionalFormatting sqref="B1405">
    <cfRule type="expression" dxfId="28360" priority="1697">
      <formula>IF(B557="",TRUE)</formula>
    </cfRule>
  </conditionalFormatting>
  <conditionalFormatting sqref="B1405">
    <cfRule type="expression" dxfId="28359" priority="1698">
      <formula>IF(AND(COUNTIF(MetalSmelter,B557&amp;C557)=0,LEN(C557)&gt;0),TRUE,FALSE)</formula>
    </cfRule>
  </conditionalFormatting>
  <conditionalFormatting sqref="B1406">
    <cfRule type="expression" dxfId="28358" priority="1699">
      <formula>IF(B557="",TRUE)</formula>
    </cfRule>
  </conditionalFormatting>
  <conditionalFormatting sqref="B1406">
    <cfRule type="expression" dxfId="28357" priority="1700">
      <formula>IF(AND(COUNTIF(MetalSmelter,B557&amp;C557)=0,LEN(C557)&gt;0),TRUE,FALSE)</formula>
    </cfRule>
  </conditionalFormatting>
  <conditionalFormatting sqref="B1407">
    <cfRule type="expression" dxfId="28356" priority="1701">
      <formula>IF(B557="",TRUE)</formula>
    </cfRule>
  </conditionalFormatting>
  <conditionalFormatting sqref="B1407">
    <cfRule type="expression" dxfId="28355" priority="1702">
      <formula>IF(AND(COUNTIF(MetalSmelter,B557&amp;C557)=0,LEN(C557)&gt;0),TRUE,FALSE)</formula>
    </cfRule>
  </conditionalFormatting>
  <conditionalFormatting sqref="B1408">
    <cfRule type="expression" dxfId="28354" priority="1703">
      <formula>IF(B557="",TRUE)</formula>
    </cfRule>
  </conditionalFormatting>
  <conditionalFormatting sqref="B1408">
    <cfRule type="expression" dxfId="28353" priority="1704">
      <formula>IF(AND(COUNTIF(MetalSmelter,B557&amp;C557)=0,LEN(C557)&gt;0),TRUE,FALSE)</formula>
    </cfRule>
  </conditionalFormatting>
  <conditionalFormatting sqref="B1409">
    <cfRule type="expression" dxfId="28352" priority="1705">
      <formula>IF(B557="",TRUE)</formula>
    </cfRule>
  </conditionalFormatting>
  <conditionalFormatting sqref="B1409">
    <cfRule type="expression" dxfId="28351" priority="1706">
      <formula>IF(AND(COUNTIF(MetalSmelter,B557&amp;C557)=0,LEN(C557)&gt;0),TRUE,FALSE)</formula>
    </cfRule>
  </conditionalFormatting>
  <conditionalFormatting sqref="B1410">
    <cfRule type="expression" dxfId="28350" priority="1707">
      <formula>IF(B557="",TRUE)</formula>
    </cfRule>
  </conditionalFormatting>
  <conditionalFormatting sqref="B1410">
    <cfRule type="expression" dxfId="28349" priority="1708">
      <formula>IF(AND(COUNTIF(MetalSmelter,B557&amp;C557)=0,LEN(C557)&gt;0),TRUE,FALSE)</formula>
    </cfRule>
  </conditionalFormatting>
  <conditionalFormatting sqref="B1411">
    <cfRule type="expression" dxfId="28348" priority="1709">
      <formula>IF(B557="",TRUE)</formula>
    </cfRule>
  </conditionalFormatting>
  <conditionalFormatting sqref="B1411">
    <cfRule type="expression" dxfId="28347" priority="1710">
      <formula>IF(AND(COUNTIF(MetalSmelter,B557&amp;C557)=0,LEN(C557)&gt;0),TRUE,FALSE)</formula>
    </cfRule>
  </conditionalFormatting>
  <conditionalFormatting sqref="B1412">
    <cfRule type="expression" dxfId="28346" priority="1711">
      <formula>IF(B557="",TRUE)</formula>
    </cfRule>
  </conditionalFormatting>
  <conditionalFormatting sqref="B1412">
    <cfRule type="expression" dxfId="28345" priority="1712">
      <formula>IF(AND(COUNTIF(MetalSmelter,B557&amp;C557)=0,LEN(C557)&gt;0),TRUE,FALSE)</formula>
    </cfRule>
  </conditionalFormatting>
  <conditionalFormatting sqref="B1413">
    <cfRule type="expression" dxfId="28344" priority="1713">
      <formula>IF(B557="",TRUE)</formula>
    </cfRule>
  </conditionalFormatting>
  <conditionalFormatting sqref="B1413">
    <cfRule type="expression" dxfId="28343" priority="1714">
      <formula>IF(AND(COUNTIF(MetalSmelter,B557&amp;C557)=0,LEN(C557)&gt;0),TRUE,FALSE)</formula>
    </cfRule>
  </conditionalFormatting>
  <conditionalFormatting sqref="B1414">
    <cfRule type="expression" dxfId="28342" priority="1715">
      <formula>IF(B557="",TRUE)</formula>
    </cfRule>
  </conditionalFormatting>
  <conditionalFormatting sqref="B1414">
    <cfRule type="expression" dxfId="28341" priority="1716">
      <formula>IF(AND(COUNTIF(MetalSmelter,B557&amp;C557)=0,LEN(C557)&gt;0),TRUE,FALSE)</formula>
    </cfRule>
  </conditionalFormatting>
  <conditionalFormatting sqref="B1415">
    <cfRule type="expression" dxfId="28340" priority="1717">
      <formula>IF(B557="",TRUE)</formula>
    </cfRule>
  </conditionalFormatting>
  <conditionalFormatting sqref="B1415">
    <cfRule type="expression" dxfId="28339" priority="1718">
      <formula>IF(AND(COUNTIF(MetalSmelter,B557&amp;C557)=0,LEN(C557)&gt;0),TRUE,FALSE)</formula>
    </cfRule>
  </conditionalFormatting>
  <conditionalFormatting sqref="B1416">
    <cfRule type="expression" dxfId="28338" priority="1719">
      <formula>IF(B557="",TRUE)</formula>
    </cfRule>
  </conditionalFormatting>
  <conditionalFormatting sqref="B1416">
    <cfRule type="expression" dxfId="28337" priority="1720">
      <formula>IF(AND(COUNTIF(MetalSmelter,B557&amp;C557)=0,LEN(C557)&gt;0),TRUE,FALSE)</formula>
    </cfRule>
  </conditionalFormatting>
  <conditionalFormatting sqref="B1417">
    <cfRule type="expression" dxfId="28336" priority="1721">
      <formula>IF(B557="",TRUE)</formula>
    </cfRule>
  </conditionalFormatting>
  <conditionalFormatting sqref="B1417">
    <cfRule type="expression" dxfId="28335" priority="1722">
      <formula>IF(AND(COUNTIF(MetalSmelter,B557&amp;C557)=0,LEN(C557)&gt;0),TRUE,FALSE)</formula>
    </cfRule>
  </conditionalFormatting>
  <conditionalFormatting sqref="B1418">
    <cfRule type="expression" dxfId="28334" priority="1723">
      <formula>IF(B557="",TRUE)</formula>
    </cfRule>
  </conditionalFormatting>
  <conditionalFormatting sqref="B1418">
    <cfRule type="expression" dxfId="28333" priority="1724">
      <formula>IF(AND(COUNTIF(MetalSmelter,B557&amp;C557)=0,LEN(C557)&gt;0),TRUE,FALSE)</formula>
    </cfRule>
  </conditionalFormatting>
  <conditionalFormatting sqref="B1419">
    <cfRule type="expression" dxfId="28332" priority="1725">
      <formula>IF(B557="",TRUE)</formula>
    </cfRule>
  </conditionalFormatting>
  <conditionalFormatting sqref="B1419">
    <cfRule type="expression" dxfId="28331" priority="1726">
      <formula>IF(AND(COUNTIF(MetalSmelter,B557&amp;C557)=0,LEN(C557)&gt;0),TRUE,FALSE)</formula>
    </cfRule>
  </conditionalFormatting>
  <conditionalFormatting sqref="B1420">
    <cfRule type="expression" dxfId="28330" priority="1727">
      <formula>IF(B557="",TRUE)</formula>
    </cfRule>
  </conditionalFormatting>
  <conditionalFormatting sqref="B1420">
    <cfRule type="expression" dxfId="28329" priority="1728">
      <formula>IF(AND(COUNTIF(MetalSmelter,B557&amp;C557)=0,LEN(C557)&gt;0),TRUE,FALSE)</formula>
    </cfRule>
  </conditionalFormatting>
  <conditionalFormatting sqref="B1421">
    <cfRule type="expression" dxfId="28328" priority="1729">
      <formula>IF(B557="",TRUE)</formula>
    </cfRule>
  </conditionalFormatting>
  <conditionalFormatting sqref="B1421">
    <cfRule type="expression" dxfId="28327" priority="1730">
      <formula>IF(AND(COUNTIF(MetalSmelter,B557&amp;C557)=0,LEN(C557)&gt;0),TRUE,FALSE)</formula>
    </cfRule>
  </conditionalFormatting>
  <conditionalFormatting sqref="B1422">
    <cfRule type="expression" dxfId="28326" priority="1731">
      <formula>IF(B557="",TRUE)</formula>
    </cfRule>
  </conditionalFormatting>
  <conditionalFormatting sqref="B1422">
    <cfRule type="expression" dxfId="28325" priority="1732">
      <formula>IF(AND(COUNTIF(MetalSmelter,B557&amp;C557)=0,LEN(C557)&gt;0),TRUE,FALSE)</formula>
    </cfRule>
  </conditionalFormatting>
  <conditionalFormatting sqref="B1423">
    <cfRule type="expression" dxfId="28324" priority="1733">
      <formula>IF(B557="",TRUE)</formula>
    </cfRule>
  </conditionalFormatting>
  <conditionalFormatting sqref="B1423">
    <cfRule type="expression" dxfId="28323" priority="1734">
      <formula>IF(AND(COUNTIF(MetalSmelter,B557&amp;C557)=0,LEN(C557)&gt;0),TRUE,FALSE)</formula>
    </cfRule>
  </conditionalFormatting>
  <conditionalFormatting sqref="B1424">
    <cfRule type="expression" dxfId="28322" priority="1735">
      <formula>IF(B557="",TRUE)</formula>
    </cfRule>
  </conditionalFormatting>
  <conditionalFormatting sqref="B1424">
    <cfRule type="expression" dxfId="28321" priority="1736">
      <formula>IF(AND(COUNTIF(MetalSmelter,B557&amp;C557)=0,LEN(C557)&gt;0),TRUE,FALSE)</formula>
    </cfRule>
  </conditionalFormatting>
  <conditionalFormatting sqref="B1425">
    <cfRule type="expression" dxfId="28320" priority="1737">
      <formula>IF(B557="",TRUE)</formula>
    </cfRule>
  </conditionalFormatting>
  <conditionalFormatting sqref="B1425">
    <cfRule type="expression" dxfId="28319" priority="1738">
      <formula>IF(AND(COUNTIF(MetalSmelter,B557&amp;C557)=0,LEN(C557)&gt;0),TRUE,FALSE)</formula>
    </cfRule>
  </conditionalFormatting>
  <conditionalFormatting sqref="B1426">
    <cfRule type="expression" dxfId="28318" priority="1739">
      <formula>IF(B557="",TRUE)</formula>
    </cfRule>
  </conditionalFormatting>
  <conditionalFormatting sqref="B1426">
    <cfRule type="expression" dxfId="28317" priority="1740">
      <formula>IF(AND(COUNTIF(MetalSmelter,B557&amp;C557)=0,LEN(C557)&gt;0),TRUE,FALSE)</formula>
    </cfRule>
  </conditionalFormatting>
  <conditionalFormatting sqref="B1427">
    <cfRule type="expression" dxfId="28316" priority="1741">
      <formula>IF(B557="",TRUE)</formula>
    </cfRule>
  </conditionalFormatting>
  <conditionalFormatting sqref="B1427">
    <cfRule type="expression" dxfId="28315" priority="1742">
      <formula>IF(AND(COUNTIF(MetalSmelter,B557&amp;C557)=0,LEN(C557)&gt;0),TRUE,FALSE)</formula>
    </cfRule>
  </conditionalFormatting>
  <conditionalFormatting sqref="B1428">
    <cfRule type="expression" dxfId="28314" priority="1743">
      <formula>IF(B557="",TRUE)</formula>
    </cfRule>
  </conditionalFormatting>
  <conditionalFormatting sqref="B1428">
    <cfRule type="expression" dxfId="28313" priority="1744">
      <formula>IF(AND(COUNTIF(MetalSmelter,B557&amp;C557)=0,LEN(C557)&gt;0),TRUE,FALSE)</formula>
    </cfRule>
  </conditionalFormatting>
  <conditionalFormatting sqref="B1429">
    <cfRule type="expression" dxfId="28312" priority="1745">
      <formula>IF(B557="",TRUE)</formula>
    </cfRule>
  </conditionalFormatting>
  <conditionalFormatting sqref="B1429">
    <cfRule type="expression" dxfId="28311" priority="1746">
      <formula>IF(AND(COUNTIF(MetalSmelter,B557&amp;C557)=0,LEN(C557)&gt;0),TRUE,FALSE)</formula>
    </cfRule>
  </conditionalFormatting>
  <conditionalFormatting sqref="B1430">
    <cfRule type="expression" dxfId="28310" priority="1747">
      <formula>IF(B557="",TRUE)</formula>
    </cfRule>
  </conditionalFormatting>
  <conditionalFormatting sqref="B1430">
    <cfRule type="expression" dxfId="28309" priority="1748">
      <formula>IF(AND(COUNTIF(MetalSmelter,B557&amp;C557)=0,LEN(C557)&gt;0),TRUE,FALSE)</formula>
    </cfRule>
  </conditionalFormatting>
  <conditionalFormatting sqref="B1431">
    <cfRule type="expression" dxfId="28308" priority="1749">
      <formula>IF(B557="",TRUE)</formula>
    </cfRule>
  </conditionalFormatting>
  <conditionalFormatting sqref="B1431">
    <cfRule type="expression" dxfId="28307" priority="1750">
      <formula>IF(AND(COUNTIF(MetalSmelter,B557&amp;C557)=0,LEN(C557)&gt;0),TRUE,FALSE)</formula>
    </cfRule>
  </conditionalFormatting>
  <conditionalFormatting sqref="B1432">
    <cfRule type="expression" dxfId="28306" priority="1751">
      <formula>IF(B557="",TRUE)</formula>
    </cfRule>
  </conditionalFormatting>
  <conditionalFormatting sqref="B1432">
    <cfRule type="expression" dxfId="28305" priority="1752">
      <formula>IF(AND(COUNTIF(MetalSmelter,B557&amp;C557)=0,LEN(C557)&gt;0),TRUE,FALSE)</formula>
    </cfRule>
  </conditionalFormatting>
  <conditionalFormatting sqref="B1433">
    <cfRule type="expression" dxfId="28304" priority="1753">
      <formula>IF(B557="",TRUE)</formula>
    </cfRule>
  </conditionalFormatting>
  <conditionalFormatting sqref="B1433">
    <cfRule type="expression" dxfId="28303" priority="1754">
      <formula>IF(AND(COUNTIF(MetalSmelter,B557&amp;C557)=0,LEN(C557)&gt;0),TRUE,FALSE)</formula>
    </cfRule>
  </conditionalFormatting>
  <conditionalFormatting sqref="B1434">
    <cfRule type="expression" dxfId="28302" priority="1755">
      <formula>IF(B557="",TRUE)</formula>
    </cfRule>
  </conditionalFormatting>
  <conditionalFormatting sqref="B1434">
    <cfRule type="expression" dxfId="28301" priority="1756">
      <formula>IF(AND(COUNTIF(MetalSmelter,B557&amp;C557)=0,LEN(C557)&gt;0),TRUE,FALSE)</formula>
    </cfRule>
  </conditionalFormatting>
  <conditionalFormatting sqref="B1435">
    <cfRule type="expression" dxfId="28300" priority="1757">
      <formula>IF(B557="",TRUE)</formula>
    </cfRule>
  </conditionalFormatting>
  <conditionalFormatting sqref="B1435">
    <cfRule type="expression" dxfId="28299" priority="1758">
      <formula>IF(AND(COUNTIF(MetalSmelter,B557&amp;C557)=0,LEN(C557)&gt;0),TRUE,FALSE)</formula>
    </cfRule>
  </conditionalFormatting>
  <conditionalFormatting sqref="B1436">
    <cfRule type="expression" dxfId="28298" priority="1759">
      <formula>IF(B557="",TRUE)</formula>
    </cfRule>
  </conditionalFormatting>
  <conditionalFormatting sqref="B1436">
    <cfRule type="expression" dxfId="28297" priority="1760">
      <formula>IF(AND(COUNTIF(MetalSmelter,B557&amp;C557)=0,LEN(C557)&gt;0),TRUE,FALSE)</formula>
    </cfRule>
  </conditionalFormatting>
  <conditionalFormatting sqref="B1437">
    <cfRule type="expression" dxfId="28296" priority="1761">
      <formula>IF(B557="",TRUE)</formula>
    </cfRule>
  </conditionalFormatting>
  <conditionalFormatting sqref="B1437">
    <cfRule type="expression" dxfId="28295" priority="1762">
      <formula>IF(AND(COUNTIF(MetalSmelter,B557&amp;C557)=0,LEN(C557)&gt;0),TRUE,FALSE)</formula>
    </cfRule>
  </conditionalFormatting>
  <conditionalFormatting sqref="B1438">
    <cfRule type="expression" dxfId="28294" priority="1763">
      <formula>IF(B557="",TRUE)</formula>
    </cfRule>
  </conditionalFormatting>
  <conditionalFormatting sqref="B1438">
    <cfRule type="expression" dxfId="28293" priority="1764">
      <formula>IF(AND(COUNTIF(MetalSmelter,B557&amp;C557)=0,LEN(C557)&gt;0),TRUE,FALSE)</formula>
    </cfRule>
  </conditionalFormatting>
  <conditionalFormatting sqref="B1439">
    <cfRule type="expression" dxfId="28292" priority="1765">
      <formula>IF(B557="",TRUE)</formula>
    </cfRule>
  </conditionalFormatting>
  <conditionalFormatting sqref="B1439">
    <cfRule type="expression" dxfId="28291" priority="1766">
      <formula>IF(AND(COUNTIF(MetalSmelter,B557&amp;C557)=0,LEN(C557)&gt;0),TRUE,FALSE)</formula>
    </cfRule>
  </conditionalFormatting>
  <conditionalFormatting sqref="B1440">
    <cfRule type="expression" dxfId="28290" priority="1767">
      <formula>IF(B557="",TRUE)</formula>
    </cfRule>
  </conditionalFormatting>
  <conditionalFormatting sqref="B1440">
    <cfRule type="expression" dxfId="28289" priority="1768">
      <formula>IF(AND(COUNTIF(MetalSmelter,B557&amp;C557)=0,LEN(C557)&gt;0),TRUE,FALSE)</formula>
    </cfRule>
  </conditionalFormatting>
  <conditionalFormatting sqref="B1441">
    <cfRule type="expression" dxfId="28288" priority="1769">
      <formula>IF(B557="",TRUE)</formula>
    </cfRule>
  </conditionalFormatting>
  <conditionalFormatting sqref="B1441">
    <cfRule type="expression" dxfId="28287" priority="1770">
      <formula>IF(AND(COUNTIF(MetalSmelter,B557&amp;C557)=0,LEN(C557)&gt;0),TRUE,FALSE)</formula>
    </cfRule>
  </conditionalFormatting>
  <conditionalFormatting sqref="B1442">
    <cfRule type="expression" dxfId="28286" priority="1771">
      <formula>IF(B557="",TRUE)</formula>
    </cfRule>
  </conditionalFormatting>
  <conditionalFormatting sqref="B1442">
    <cfRule type="expression" dxfId="28285" priority="1772">
      <formula>IF(AND(COUNTIF(MetalSmelter,B557&amp;C557)=0,LEN(C557)&gt;0),TRUE,FALSE)</formula>
    </cfRule>
  </conditionalFormatting>
  <conditionalFormatting sqref="B1443">
    <cfRule type="expression" dxfId="28284" priority="1773">
      <formula>IF(B557="",TRUE)</formula>
    </cfRule>
  </conditionalFormatting>
  <conditionalFormatting sqref="B1443">
    <cfRule type="expression" dxfId="28283" priority="1774">
      <formula>IF(AND(COUNTIF(MetalSmelter,B557&amp;C557)=0,LEN(C557)&gt;0),TRUE,FALSE)</formula>
    </cfRule>
  </conditionalFormatting>
  <conditionalFormatting sqref="B1444">
    <cfRule type="expression" dxfId="28282" priority="1775">
      <formula>IF(B557="",TRUE)</formula>
    </cfRule>
  </conditionalFormatting>
  <conditionalFormatting sqref="B1444">
    <cfRule type="expression" dxfId="28281" priority="1776">
      <formula>IF(AND(COUNTIF(MetalSmelter,B557&amp;C557)=0,LEN(C557)&gt;0),TRUE,FALSE)</formula>
    </cfRule>
  </conditionalFormatting>
  <conditionalFormatting sqref="B1445">
    <cfRule type="expression" dxfId="28280" priority="1777">
      <formula>IF(B557="",TRUE)</formula>
    </cfRule>
  </conditionalFormatting>
  <conditionalFormatting sqref="B1445">
    <cfRule type="expression" dxfId="28279" priority="1778">
      <formula>IF(AND(COUNTIF(MetalSmelter,B557&amp;C557)=0,LEN(C557)&gt;0),TRUE,FALSE)</formula>
    </cfRule>
  </conditionalFormatting>
  <conditionalFormatting sqref="B1446">
    <cfRule type="expression" dxfId="28278" priority="1779">
      <formula>IF(B557="",TRUE)</formula>
    </cfRule>
  </conditionalFormatting>
  <conditionalFormatting sqref="B1446">
    <cfRule type="expression" dxfId="28277" priority="1780">
      <formula>IF(AND(COUNTIF(MetalSmelter,B557&amp;C557)=0,LEN(C557)&gt;0),TRUE,FALSE)</formula>
    </cfRule>
  </conditionalFormatting>
  <conditionalFormatting sqref="B1447">
    <cfRule type="expression" dxfId="28276" priority="1781">
      <formula>IF(B557="",TRUE)</formula>
    </cfRule>
  </conditionalFormatting>
  <conditionalFormatting sqref="B1447">
    <cfRule type="expression" dxfId="28275" priority="1782">
      <formula>IF(AND(COUNTIF(MetalSmelter,B557&amp;C557)=0,LEN(C557)&gt;0),TRUE,FALSE)</formula>
    </cfRule>
  </conditionalFormatting>
  <conditionalFormatting sqref="B1448">
    <cfRule type="expression" dxfId="28274" priority="1783">
      <formula>IF(B557="",TRUE)</formula>
    </cfRule>
  </conditionalFormatting>
  <conditionalFormatting sqref="B1448">
    <cfRule type="expression" dxfId="28273" priority="1784">
      <formula>IF(AND(COUNTIF(MetalSmelter,B557&amp;C557)=0,LEN(C557)&gt;0),TRUE,FALSE)</formula>
    </cfRule>
  </conditionalFormatting>
  <conditionalFormatting sqref="B1449">
    <cfRule type="expression" dxfId="28272" priority="1785">
      <formula>IF(B557="",TRUE)</formula>
    </cfRule>
  </conditionalFormatting>
  <conditionalFormatting sqref="B1449">
    <cfRule type="expression" dxfId="28271" priority="1786">
      <formula>IF(AND(COUNTIF(MetalSmelter,B557&amp;C557)=0,LEN(C557)&gt;0),TRUE,FALSE)</formula>
    </cfRule>
  </conditionalFormatting>
  <conditionalFormatting sqref="B1450">
    <cfRule type="expression" dxfId="28270" priority="1787">
      <formula>IF(B557="",TRUE)</formula>
    </cfRule>
  </conditionalFormatting>
  <conditionalFormatting sqref="B1450">
    <cfRule type="expression" dxfId="28269" priority="1788">
      <formula>IF(AND(COUNTIF(MetalSmelter,B557&amp;C557)=0,LEN(C557)&gt;0),TRUE,FALSE)</formula>
    </cfRule>
  </conditionalFormatting>
  <conditionalFormatting sqref="B1451">
    <cfRule type="expression" dxfId="28268" priority="1789">
      <formula>IF(B557="",TRUE)</formula>
    </cfRule>
  </conditionalFormatting>
  <conditionalFormatting sqref="B1451">
    <cfRule type="expression" dxfId="28267" priority="1790">
      <formula>IF(AND(COUNTIF(MetalSmelter,B557&amp;C557)=0,LEN(C557)&gt;0),TRUE,FALSE)</formula>
    </cfRule>
  </conditionalFormatting>
  <conditionalFormatting sqref="B1452">
    <cfRule type="expression" dxfId="28266" priority="1791">
      <formula>IF(B557="",TRUE)</formula>
    </cfRule>
  </conditionalFormatting>
  <conditionalFormatting sqref="B1452">
    <cfRule type="expression" dxfId="28265" priority="1792">
      <formula>IF(AND(COUNTIF(MetalSmelter,B557&amp;C557)=0,LEN(C557)&gt;0),TRUE,FALSE)</formula>
    </cfRule>
  </conditionalFormatting>
  <conditionalFormatting sqref="B1453">
    <cfRule type="expression" dxfId="28264" priority="1793">
      <formula>IF(B557="",TRUE)</formula>
    </cfRule>
  </conditionalFormatting>
  <conditionalFormatting sqref="B1453">
    <cfRule type="expression" dxfId="28263" priority="1794">
      <formula>IF(AND(COUNTIF(MetalSmelter,B557&amp;C557)=0,LEN(C557)&gt;0),TRUE,FALSE)</formula>
    </cfRule>
  </conditionalFormatting>
  <conditionalFormatting sqref="B1454">
    <cfRule type="expression" dxfId="28262" priority="1795">
      <formula>IF(B557="",TRUE)</formula>
    </cfRule>
  </conditionalFormatting>
  <conditionalFormatting sqref="B1454">
    <cfRule type="expression" dxfId="28261" priority="1796">
      <formula>IF(AND(COUNTIF(MetalSmelter,B557&amp;C557)=0,LEN(C557)&gt;0),TRUE,FALSE)</formula>
    </cfRule>
  </conditionalFormatting>
  <conditionalFormatting sqref="B1455">
    <cfRule type="expression" dxfId="28260" priority="1797">
      <formula>IF(B557="",TRUE)</formula>
    </cfRule>
  </conditionalFormatting>
  <conditionalFormatting sqref="B1455">
    <cfRule type="expression" dxfId="28259" priority="1798">
      <formula>IF(AND(COUNTIF(MetalSmelter,B557&amp;C557)=0,LEN(C557)&gt;0),TRUE,FALSE)</formula>
    </cfRule>
  </conditionalFormatting>
  <conditionalFormatting sqref="B1456">
    <cfRule type="expression" dxfId="28258" priority="1799">
      <formula>IF(B557="",TRUE)</formula>
    </cfRule>
  </conditionalFormatting>
  <conditionalFormatting sqref="B1456">
    <cfRule type="expression" dxfId="28257" priority="1800">
      <formula>IF(AND(COUNTIF(MetalSmelter,B557&amp;C557)=0,LEN(C557)&gt;0),TRUE,FALSE)</formula>
    </cfRule>
  </conditionalFormatting>
  <conditionalFormatting sqref="B1457">
    <cfRule type="expression" dxfId="28256" priority="1801">
      <formula>IF(B557="",TRUE)</formula>
    </cfRule>
  </conditionalFormatting>
  <conditionalFormatting sqref="B1457">
    <cfRule type="expression" dxfId="28255" priority="1802">
      <formula>IF(AND(COUNTIF(MetalSmelter,B557&amp;C557)=0,LEN(C557)&gt;0),TRUE,FALSE)</formula>
    </cfRule>
  </conditionalFormatting>
  <conditionalFormatting sqref="B1458">
    <cfRule type="expression" dxfId="28254" priority="1803">
      <formula>IF(B557="",TRUE)</formula>
    </cfRule>
  </conditionalFormatting>
  <conditionalFormatting sqref="B1458">
    <cfRule type="expression" dxfId="28253" priority="1804">
      <formula>IF(AND(COUNTIF(MetalSmelter,B557&amp;C557)=0,LEN(C557)&gt;0),TRUE,FALSE)</formula>
    </cfRule>
  </conditionalFormatting>
  <conditionalFormatting sqref="B1459">
    <cfRule type="expression" dxfId="28252" priority="1805">
      <formula>IF(B557="",TRUE)</formula>
    </cfRule>
  </conditionalFormatting>
  <conditionalFormatting sqref="B1459">
    <cfRule type="expression" dxfId="28251" priority="1806">
      <formula>IF(AND(COUNTIF(MetalSmelter,B557&amp;C557)=0,LEN(C557)&gt;0),TRUE,FALSE)</formula>
    </cfRule>
  </conditionalFormatting>
  <conditionalFormatting sqref="B1460">
    <cfRule type="expression" dxfId="28250" priority="1807">
      <formula>IF(B557="",TRUE)</formula>
    </cfRule>
  </conditionalFormatting>
  <conditionalFormatting sqref="B1460">
    <cfRule type="expression" dxfId="28249" priority="1808">
      <formula>IF(AND(COUNTIF(MetalSmelter,B557&amp;C557)=0,LEN(C557)&gt;0),TRUE,FALSE)</formula>
    </cfRule>
  </conditionalFormatting>
  <conditionalFormatting sqref="B1461">
    <cfRule type="expression" dxfId="28248" priority="1809">
      <formula>IF(B557="",TRUE)</formula>
    </cfRule>
  </conditionalFormatting>
  <conditionalFormatting sqref="B1461">
    <cfRule type="expression" dxfId="28247" priority="1810">
      <formula>IF(AND(COUNTIF(MetalSmelter,B557&amp;C557)=0,LEN(C557)&gt;0),TRUE,FALSE)</formula>
    </cfRule>
  </conditionalFormatting>
  <conditionalFormatting sqref="B1462">
    <cfRule type="expression" dxfId="28246" priority="1811">
      <formula>IF(B557="",TRUE)</formula>
    </cfRule>
  </conditionalFormatting>
  <conditionalFormatting sqref="B1462">
    <cfRule type="expression" dxfId="28245" priority="1812">
      <formula>IF(AND(COUNTIF(MetalSmelter,B557&amp;C557)=0,LEN(C557)&gt;0),TRUE,FALSE)</formula>
    </cfRule>
  </conditionalFormatting>
  <conditionalFormatting sqref="B1463">
    <cfRule type="expression" dxfId="28244" priority="1813">
      <formula>IF(B557="",TRUE)</formula>
    </cfRule>
  </conditionalFormatting>
  <conditionalFormatting sqref="B1463">
    <cfRule type="expression" dxfId="28243" priority="1814">
      <formula>IF(AND(COUNTIF(MetalSmelter,B557&amp;C557)=0,LEN(C557)&gt;0),TRUE,FALSE)</formula>
    </cfRule>
  </conditionalFormatting>
  <conditionalFormatting sqref="B1464">
    <cfRule type="expression" dxfId="28242" priority="1815">
      <formula>IF(B557="",TRUE)</formula>
    </cfRule>
  </conditionalFormatting>
  <conditionalFormatting sqref="B1464">
    <cfRule type="expression" dxfId="28241" priority="1816">
      <formula>IF(AND(COUNTIF(MetalSmelter,B557&amp;C557)=0,LEN(C557)&gt;0),TRUE,FALSE)</formula>
    </cfRule>
  </conditionalFormatting>
  <conditionalFormatting sqref="B1465">
    <cfRule type="expression" dxfId="28240" priority="1817">
      <formula>IF(B557="",TRUE)</formula>
    </cfRule>
  </conditionalFormatting>
  <conditionalFormatting sqref="B1465">
    <cfRule type="expression" dxfId="28239" priority="1818">
      <formula>IF(AND(COUNTIF(MetalSmelter,B557&amp;C557)=0,LEN(C557)&gt;0),TRUE,FALSE)</formula>
    </cfRule>
  </conditionalFormatting>
  <conditionalFormatting sqref="B1466">
    <cfRule type="expression" dxfId="28238" priority="1819">
      <formula>IF(B557="",TRUE)</formula>
    </cfRule>
  </conditionalFormatting>
  <conditionalFormatting sqref="B1466">
    <cfRule type="expression" dxfId="28237" priority="1820">
      <formula>IF(AND(COUNTIF(MetalSmelter,B557&amp;C557)=0,LEN(C557)&gt;0),TRUE,FALSE)</formula>
    </cfRule>
  </conditionalFormatting>
  <conditionalFormatting sqref="B1467">
    <cfRule type="expression" dxfId="28236" priority="1821">
      <formula>IF(B557="",TRUE)</formula>
    </cfRule>
  </conditionalFormatting>
  <conditionalFormatting sqref="B1467">
    <cfRule type="expression" dxfId="28235" priority="1822">
      <formula>IF(AND(COUNTIF(MetalSmelter,B557&amp;C557)=0,LEN(C557)&gt;0),TRUE,FALSE)</formula>
    </cfRule>
  </conditionalFormatting>
  <conditionalFormatting sqref="B1468">
    <cfRule type="expression" dxfId="28234" priority="1823">
      <formula>IF(B557="",TRUE)</formula>
    </cfRule>
  </conditionalFormatting>
  <conditionalFormatting sqref="B1468">
    <cfRule type="expression" dxfId="28233" priority="1824">
      <formula>IF(AND(COUNTIF(MetalSmelter,B557&amp;C557)=0,LEN(C557)&gt;0),TRUE,FALSE)</formula>
    </cfRule>
  </conditionalFormatting>
  <conditionalFormatting sqref="B1469">
    <cfRule type="expression" dxfId="28232" priority="1825">
      <formula>IF(B557="",TRUE)</formula>
    </cfRule>
  </conditionalFormatting>
  <conditionalFormatting sqref="B1469">
    <cfRule type="expression" dxfId="28231" priority="1826">
      <formula>IF(AND(COUNTIF(MetalSmelter,B557&amp;C557)=0,LEN(C557)&gt;0),TRUE,FALSE)</formula>
    </cfRule>
  </conditionalFormatting>
  <conditionalFormatting sqref="B1470">
    <cfRule type="expression" dxfId="28230" priority="1827">
      <formula>IF(B557="",TRUE)</formula>
    </cfRule>
  </conditionalFormatting>
  <conditionalFormatting sqref="B1470">
    <cfRule type="expression" dxfId="28229" priority="1828">
      <formula>IF(AND(COUNTIF(MetalSmelter,B557&amp;C557)=0,LEN(C557)&gt;0),TRUE,FALSE)</formula>
    </cfRule>
  </conditionalFormatting>
  <conditionalFormatting sqref="B1471">
    <cfRule type="expression" dxfId="28228" priority="1829">
      <formula>IF(B557="",TRUE)</formula>
    </cfRule>
  </conditionalFormatting>
  <conditionalFormatting sqref="B1471">
    <cfRule type="expression" dxfId="28227" priority="1830">
      <formula>IF(AND(COUNTIF(MetalSmelter,B557&amp;C557)=0,LEN(C557)&gt;0),TRUE,FALSE)</formula>
    </cfRule>
  </conditionalFormatting>
  <conditionalFormatting sqref="B1472">
    <cfRule type="expression" dxfId="28226" priority="1831">
      <formula>IF(B557="",TRUE)</formula>
    </cfRule>
  </conditionalFormatting>
  <conditionalFormatting sqref="B1472">
    <cfRule type="expression" dxfId="28225" priority="1832">
      <formula>IF(AND(COUNTIF(MetalSmelter,B557&amp;C557)=0,LEN(C557)&gt;0),TRUE,FALSE)</formula>
    </cfRule>
  </conditionalFormatting>
  <conditionalFormatting sqref="B1473">
    <cfRule type="expression" dxfId="28224" priority="1833">
      <formula>IF(B557="",TRUE)</formula>
    </cfRule>
  </conditionalFormatting>
  <conditionalFormatting sqref="B1473">
    <cfRule type="expression" dxfId="28223" priority="1834">
      <formula>IF(AND(COUNTIF(MetalSmelter,B557&amp;C557)=0,LEN(C557)&gt;0),TRUE,FALSE)</formula>
    </cfRule>
  </conditionalFormatting>
  <conditionalFormatting sqref="B1474">
    <cfRule type="expression" dxfId="28222" priority="1835">
      <formula>IF(B557="",TRUE)</formula>
    </cfRule>
  </conditionalFormatting>
  <conditionalFormatting sqref="B1474">
    <cfRule type="expression" dxfId="28221" priority="1836">
      <formula>IF(AND(COUNTIF(MetalSmelter,B557&amp;C557)=0,LEN(C557)&gt;0),TRUE,FALSE)</formula>
    </cfRule>
  </conditionalFormatting>
  <conditionalFormatting sqref="B1475">
    <cfRule type="expression" dxfId="28220" priority="1837">
      <formula>IF(B557="",TRUE)</formula>
    </cfRule>
  </conditionalFormatting>
  <conditionalFormatting sqref="B1475">
    <cfRule type="expression" dxfId="28219" priority="1838">
      <formula>IF(AND(COUNTIF(MetalSmelter,B557&amp;C557)=0,LEN(C557)&gt;0),TRUE,FALSE)</formula>
    </cfRule>
  </conditionalFormatting>
  <conditionalFormatting sqref="B1476">
    <cfRule type="expression" dxfId="28218" priority="1839">
      <formula>IF(B557="",TRUE)</formula>
    </cfRule>
  </conditionalFormatting>
  <conditionalFormatting sqref="B1476">
    <cfRule type="expression" dxfId="28217" priority="1840">
      <formula>IF(AND(COUNTIF(MetalSmelter,B557&amp;C557)=0,LEN(C557)&gt;0),TRUE,FALSE)</formula>
    </cfRule>
  </conditionalFormatting>
  <conditionalFormatting sqref="B1477">
    <cfRule type="expression" dxfId="28216" priority="1841">
      <formula>IF(B557="",TRUE)</formula>
    </cfRule>
  </conditionalFormatting>
  <conditionalFormatting sqref="B1477">
    <cfRule type="expression" dxfId="28215" priority="1842">
      <formula>IF(AND(COUNTIF(MetalSmelter,B557&amp;C557)=0,LEN(C557)&gt;0),TRUE,FALSE)</formula>
    </cfRule>
  </conditionalFormatting>
  <conditionalFormatting sqref="B1478">
    <cfRule type="expression" dxfId="28214" priority="1843">
      <formula>IF(B557="",TRUE)</formula>
    </cfRule>
  </conditionalFormatting>
  <conditionalFormatting sqref="B1478">
    <cfRule type="expression" dxfId="28213" priority="1844">
      <formula>IF(AND(COUNTIF(MetalSmelter,B557&amp;C557)=0,LEN(C557)&gt;0),TRUE,FALSE)</formula>
    </cfRule>
  </conditionalFormatting>
  <conditionalFormatting sqref="B1479">
    <cfRule type="expression" dxfId="28212" priority="1845">
      <formula>IF(B557="",TRUE)</formula>
    </cfRule>
  </conditionalFormatting>
  <conditionalFormatting sqref="B1479">
    <cfRule type="expression" dxfId="28211" priority="1846">
      <formula>IF(AND(COUNTIF(MetalSmelter,B557&amp;C557)=0,LEN(C557)&gt;0),TRUE,FALSE)</formula>
    </cfRule>
  </conditionalFormatting>
  <conditionalFormatting sqref="B1480">
    <cfRule type="expression" dxfId="28210" priority="1847">
      <formula>IF(B557="",TRUE)</formula>
    </cfRule>
  </conditionalFormatting>
  <conditionalFormatting sqref="B1480">
    <cfRule type="expression" dxfId="28209" priority="1848">
      <formula>IF(AND(COUNTIF(MetalSmelter,B557&amp;C557)=0,LEN(C557)&gt;0),TRUE,FALSE)</formula>
    </cfRule>
  </conditionalFormatting>
  <conditionalFormatting sqref="B1481">
    <cfRule type="expression" dxfId="28208" priority="1849">
      <formula>IF(B557="",TRUE)</formula>
    </cfRule>
  </conditionalFormatting>
  <conditionalFormatting sqref="B1481">
    <cfRule type="expression" dxfId="28207" priority="1850">
      <formula>IF(AND(COUNTIF(MetalSmelter,B557&amp;C557)=0,LEN(C557)&gt;0),TRUE,FALSE)</formula>
    </cfRule>
  </conditionalFormatting>
  <conditionalFormatting sqref="B1482">
    <cfRule type="expression" dxfId="28206" priority="1851">
      <formula>IF(B557="",TRUE)</formula>
    </cfRule>
  </conditionalFormatting>
  <conditionalFormatting sqref="B1482">
    <cfRule type="expression" dxfId="28205" priority="1852">
      <formula>IF(AND(COUNTIF(MetalSmelter,B557&amp;C557)=0,LEN(C557)&gt;0),TRUE,FALSE)</formula>
    </cfRule>
  </conditionalFormatting>
  <conditionalFormatting sqref="B1483">
    <cfRule type="expression" dxfId="28204" priority="1853">
      <formula>IF(B557="",TRUE)</formula>
    </cfRule>
  </conditionalFormatting>
  <conditionalFormatting sqref="B1483">
    <cfRule type="expression" dxfId="28203" priority="1854">
      <formula>IF(AND(COUNTIF(MetalSmelter,B557&amp;C557)=0,LEN(C557)&gt;0),TRUE,FALSE)</formula>
    </cfRule>
  </conditionalFormatting>
  <conditionalFormatting sqref="B1484">
    <cfRule type="expression" dxfId="28202" priority="1855">
      <formula>IF(B557="",TRUE)</formula>
    </cfRule>
  </conditionalFormatting>
  <conditionalFormatting sqref="B1484">
    <cfRule type="expression" dxfId="28201" priority="1856">
      <formula>IF(AND(COUNTIF(MetalSmelter,B557&amp;C557)=0,LEN(C557)&gt;0),TRUE,FALSE)</formula>
    </cfRule>
  </conditionalFormatting>
  <conditionalFormatting sqref="B1485">
    <cfRule type="expression" dxfId="28200" priority="1857">
      <formula>IF(B557="",TRUE)</formula>
    </cfRule>
  </conditionalFormatting>
  <conditionalFormatting sqref="B1485">
    <cfRule type="expression" dxfId="28199" priority="1858">
      <formula>IF(AND(COUNTIF(MetalSmelter,B557&amp;C557)=0,LEN(C557)&gt;0),TRUE,FALSE)</formula>
    </cfRule>
  </conditionalFormatting>
  <conditionalFormatting sqref="B1486">
    <cfRule type="expression" dxfId="28198" priority="1859">
      <formula>IF(B557="",TRUE)</formula>
    </cfRule>
  </conditionalFormatting>
  <conditionalFormatting sqref="B1486">
    <cfRule type="expression" dxfId="28197" priority="1860">
      <formula>IF(AND(COUNTIF(MetalSmelter,B557&amp;C557)=0,LEN(C557)&gt;0),TRUE,FALSE)</formula>
    </cfRule>
  </conditionalFormatting>
  <conditionalFormatting sqref="B1487">
    <cfRule type="expression" dxfId="28196" priority="1861">
      <formula>IF(B557="",TRUE)</formula>
    </cfRule>
  </conditionalFormatting>
  <conditionalFormatting sqref="B1487">
    <cfRule type="expression" dxfId="28195" priority="1862">
      <formula>IF(AND(COUNTIF(MetalSmelter,B557&amp;C557)=0,LEN(C557)&gt;0),TRUE,FALSE)</formula>
    </cfRule>
  </conditionalFormatting>
  <conditionalFormatting sqref="B1488">
    <cfRule type="expression" dxfId="28194" priority="1863">
      <formula>IF(B557="",TRUE)</formula>
    </cfRule>
  </conditionalFormatting>
  <conditionalFormatting sqref="B1488">
    <cfRule type="expression" dxfId="28193" priority="1864">
      <formula>IF(AND(COUNTIF(MetalSmelter,B557&amp;C557)=0,LEN(C557)&gt;0),TRUE,FALSE)</formula>
    </cfRule>
  </conditionalFormatting>
  <conditionalFormatting sqref="B1489">
    <cfRule type="expression" dxfId="28192" priority="1865">
      <formula>IF(B557="",TRUE)</formula>
    </cfRule>
  </conditionalFormatting>
  <conditionalFormatting sqref="B1489">
    <cfRule type="expression" dxfId="28191" priority="1866">
      <formula>IF(AND(COUNTIF(MetalSmelter,B557&amp;C557)=0,LEN(C557)&gt;0),TRUE,FALSE)</formula>
    </cfRule>
  </conditionalFormatting>
  <conditionalFormatting sqref="B1490">
    <cfRule type="expression" dxfId="28190" priority="1867">
      <formula>IF(B557="",TRUE)</formula>
    </cfRule>
  </conditionalFormatting>
  <conditionalFormatting sqref="B1490">
    <cfRule type="expression" dxfId="28189" priority="1868">
      <formula>IF(AND(COUNTIF(MetalSmelter,B557&amp;C557)=0,LEN(C557)&gt;0),TRUE,FALSE)</formula>
    </cfRule>
  </conditionalFormatting>
  <conditionalFormatting sqref="B1491">
    <cfRule type="expression" dxfId="28188" priority="1869">
      <formula>IF(B557="",TRUE)</formula>
    </cfRule>
  </conditionalFormatting>
  <conditionalFormatting sqref="B1491">
    <cfRule type="expression" dxfId="28187" priority="1870">
      <formula>IF(AND(COUNTIF(MetalSmelter,B557&amp;C557)=0,LEN(C557)&gt;0),TRUE,FALSE)</formula>
    </cfRule>
  </conditionalFormatting>
  <conditionalFormatting sqref="B1492">
    <cfRule type="expression" dxfId="28186" priority="1871">
      <formula>IF(B557="",TRUE)</formula>
    </cfRule>
  </conditionalFormatting>
  <conditionalFormatting sqref="B1492">
    <cfRule type="expression" dxfId="28185" priority="1872">
      <formula>IF(AND(COUNTIF(MetalSmelter,B557&amp;C557)=0,LEN(C557)&gt;0),TRUE,FALSE)</formula>
    </cfRule>
  </conditionalFormatting>
  <conditionalFormatting sqref="B1493">
    <cfRule type="expression" dxfId="28184" priority="1873">
      <formula>IF(B557="",TRUE)</formula>
    </cfRule>
  </conditionalFormatting>
  <conditionalFormatting sqref="B1493">
    <cfRule type="expression" dxfId="28183" priority="1874">
      <formula>IF(AND(COUNTIF(MetalSmelter,B557&amp;C557)=0,LEN(C557)&gt;0),TRUE,FALSE)</formula>
    </cfRule>
  </conditionalFormatting>
  <conditionalFormatting sqref="B1494">
    <cfRule type="expression" dxfId="28182" priority="1875">
      <formula>IF(B557="",TRUE)</formula>
    </cfRule>
  </conditionalFormatting>
  <conditionalFormatting sqref="B1494">
    <cfRule type="expression" dxfId="28181" priority="1876">
      <formula>IF(AND(COUNTIF(MetalSmelter,B557&amp;C557)=0,LEN(C557)&gt;0),TRUE,FALSE)</formula>
    </cfRule>
  </conditionalFormatting>
  <conditionalFormatting sqref="B1495">
    <cfRule type="expression" dxfId="28180" priority="1877">
      <formula>IF(B557="",TRUE)</formula>
    </cfRule>
  </conditionalFormatting>
  <conditionalFormatting sqref="B1495">
    <cfRule type="expression" dxfId="28179" priority="1878">
      <formula>IF(AND(COUNTIF(MetalSmelter,B557&amp;C557)=0,LEN(C557)&gt;0),TRUE,FALSE)</formula>
    </cfRule>
  </conditionalFormatting>
  <conditionalFormatting sqref="B1496">
    <cfRule type="expression" dxfId="28178" priority="1879">
      <formula>IF(B557="",TRUE)</formula>
    </cfRule>
  </conditionalFormatting>
  <conditionalFormatting sqref="B1496">
    <cfRule type="expression" dxfId="28177" priority="1880">
      <formula>IF(AND(COUNTIF(MetalSmelter,B557&amp;C557)=0,LEN(C557)&gt;0),TRUE,FALSE)</formula>
    </cfRule>
  </conditionalFormatting>
  <conditionalFormatting sqref="B1497">
    <cfRule type="expression" dxfId="28176" priority="1881">
      <formula>IF(B557="",TRUE)</formula>
    </cfRule>
  </conditionalFormatting>
  <conditionalFormatting sqref="B1497">
    <cfRule type="expression" dxfId="28175" priority="1882">
      <formula>IF(AND(COUNTIF(MetalSmelter,B557&amp;C557)=0,LEN(C557)&gt;0),TRUE,FALSE)</formula>
    </cfRule>
  </conditionalFormatting>
  <conditionalFormatting sqref="B1498">
    <cfRule type="expression" dxfId="28174" priority="1883">
      <formula>IF(B557="",TRUE)</formula>
    </cfRule>
  </conditionalFormatting>
  <conditionalFormatting sqref="B1498">
    <cfRule type="expression" dxfId="28173" priority="1884">
      <formula>IF(AND(COUNTIF(MetalSmelter,B557&amp;C557)=0,LEN(C557)&gt;0),TRUE,FALSE)</formula>
    </cfRule>
  </conditionalFormatting>
  <conditionalFormatting sqref="B1499">
    <cfRule type="expression" dxfId="28172" priority="1885">
      <formula>IF(B557="",TRUE)</formula>
    </cfRule>
  </conditionalFormatting>
  <conditionalFormatting sqref="B1499">
    <cfRule type="expression" dxfId="28171" priority="1886">
      <formula>IF(AND(COUNTIF(MetalSmelter,B557&amp;C557)=0,LEN(C557)&gt;0),TRUE,FALSE)</formula>
    </cfRule>
  </conditionalFormatting>
  <conditionalFormatting sqref="B1500">
    <cfRule type="expression" dxfId="28170" priority="1887">
      <formula>IF(B557="",TRUE)</formula>
    </cfRule>
  </conditionalFormatting>
  <conditionalFormatting sqref="B1500">
    <cfRule type="expression" dxfId="28169" priority="1888">
      <formula>IF(AND(COUNTIF(MetalSmelter,B557&amp;C557)=0,LEN(C557)&gt;0),TRUE,FALSE)</formula>
    </cfRule>
  </conditionalFormatting>
  <conditionalFormatting sqref="B1501">
    <cfRule type="expression" dxfId="28168" priority="1889">
      <formula>IF(B557="",TRUE)</formula>
    </cfRule>
  </conditionalFormatting>
  <conditionalFormatting sqref="B1501">
    <cfRule type="expression" dxfId="28167" priority="1890">
      <formula>IF(AND(COUNTIF(MetalSmelter,B557&amp;C557)=0,LEN(C557)&gt;0),TRUE,FALSE)</formula>
    </cfRule>
  </conditionalFormatting>
  <conditionalFormatting sqref="B1502">
    <cfRule type="expression" dxfId="28166" priority="1891">
      <formula>IF(B557="",TRUE)</formula>
    </cfRule>
  </conditionalFormatting>
  <conditionalFormatting sqref="B1502">
    <cfRule type="expression" dxfId="28165" priority="1892">
      <formula>IF(AND(COUNTIF(MetalSmelter,B557&amp;C557)=0,LEN(C557)&gt;0),TRUE,FALSE)</formula>
    </cfRule>
  </conditionalFormatting>
  <conditionalFormatting sqref="B1503">
    <cfRule type="expression" dxfId="28164" priority="1893">
      <formula>IF(B557="",TRUE)</formula>
    </cfRule>
  </conditionalFormatting>
  <conditionalFormatting sqref="B1503">
    <cfRule type="expression" dxfId="28163" priority="1894">
      <formula>IF(AND(COUNTIF(MetalSmelter,B557&amp;C557)=0,LEN(C557)&gt;0),TRUE,FALSE)</formula>
    </cfRule>
  </conditionalFormatting>
  <conditionalFormatting sqref="B1504">
    <cfRule type="expression" dxfId="28162" priority="1895">
      <formula>IF(B557="",TRUE)</formula>
    </cfRule>
  </conditionalFormatting>
  <conditionalFormatting sqref="B1504">
    <cfRule type="expression" dxfId="28161" priority="1896">
      <formula>IF(AND(COUNTIF(MetalSmelter,B557&amp;C557)=0,LEN(C557)&gt;0),TRUE,FALSE)</formula>
    </cfRule>
  </conditionalFormatting>
  <conditionalFormatting sqref="B1505">
    <cfRule type="expression" dxfId="28160" priority="1897">
      <formula>IF(B557="",TRUE)</formula>
    </cfRule>
  </conditionalFormatting>
  <conditionalFormatting sqref="B1505">
    <cfRule type="expression" dxfId="28159" priority="1898">
      <formula>IF(AND(COUNTIF(MetalSmelter,B557&amp;C557)=0,LEN(C557)&gt;0),TRUE,FALSE)</formula>
    </cfRule>
  </conditionalFormatting>
  <conditionalFormatting sqref="B1506">
    <cfRule type="expression" dxfId="28158" priority="1899">
      <formula>IF(B557="",TRUE)</formula>
    </cfRule>
  </conditionalFormatting>
  <conditionalFormatting sqref="B1506">
    <cfRule type="expression" dxfId="28157" priority="1900">
      <formula>IF(AND(COUNTIF(MetalSmelter,B557&amp;C557)=0,LEN(C557)&gt;0),TRUE,FALSE)</formula>
    </cfRule>
  </conditionalFormatting>
  <conditionalFormatting sqref="B1507">
    <cfRule type="expression" dxfId="28156" priority="1901">
      <formula>IF(B557="",TRUE)</formula>
    </cfRule>
  </conditionalFormatting>
  <conditionalFormatting sqref="B1507">
    <cfRule type="expression" dxfId="28155" priority="1902">
      <formula>IF(AND(COUNTIF(MetalSmelter,B557&amp;C557)=0,LEN(C557)&gt;0),TRUE,FALSE)</formula>
    </cfRule>
  </conditionalFormatting>
  <conditionalFormatting sqref="B1508">
    <cfRule type="expression" dxfId="28154" priority="1903">
      <formula>IF(B557="",TRUE)</formula>
    </cfRule>
  </conditionalFormatting>
  <conditionalFormatting sqref="B1508">
    <cfRule type="expression" dxfId="28153" priority="1904">
      <formula>IF(AND(COUNTIF(MetalSmelter,B557&amp;C557)=0,LEN(C557)&gt;0),TRUE,FALSE)</formula>
    </cfRule>
  </conditionalFormatting>
  <conditionalFormatting sqref="B1509">
    <cfRule type="expression" dxfId="28152" priority="1905">
      <formula>IF(B557="",TRUE)</formula>
    </cfRule>
  </conditionalFormatting>
  <conditionalFormatting sqref="B1509">
    <cfRule type="expression" dxfId="28151" priority="1906">
      <formula>IF(AND(COUNTIF(MetalSmelter,B557&amp;C557)=0,LEN(C557)&gt;0),TRUE,FALSE)</formula>
    </cfRule>
  </conditionalFormatting>
  <conditionalFormatting sqref="B1510">
    <cfRule type="expression" dxfId="28150" priority="1907">
      <formula>IF(B557="",TRUE)</formula>
    </cfRule>
  </conditionalFormatting>
  <conditionalFormatting sqref="B1510">
    <cfRule type="expression" dxfId="28149" priority="1908">
      <formula>IF(AND(COUNTIF(MetalSmelter,B557&amp;C557)=0,LEN(C557)&gt;0),TRUE,FALSE)</formula>
    </cfRule>
  </conditionalFormatting>
  <conditionalFormatting sqref="B1511">
    <cfRule type="expression" dxfId="28148" priority="1909">
      <formula>IF(B557="",TRUE)</formula>
    </cfRule>
  </conditionalFormatting>
  <conditionalFormatting sqref="B1511">
    <cfRule type="expression" dxfId="28147" priority="1910">
      <formula>IF(AND(COUNTIF(MetalSmelter,B557&amp;C557)=0,LEN(C557)&gt;0),TRUE,FALSE)</formula>
    </cfRule>
  </conditionalFormatting>
  <conditionalFormatting sqref="B1512">
    <cfRule type="expression" dxfId="28146" priority="1911">
      <formula>IF(B557="",TRUE)</formula>
    </cfRule>
  </conditionalFormatting>
  <conditionalFormatting sqref="B1512">
    <cfRule type="expression" dxfId="28145" priority="1912">
      <formula>IF(AND(COUNTIF(MetalSmelter,B557&amp;C557)=0,LEN(C557)&gt;0),TRUE,FALSE)</formula>
    </cfRule>
  </conditionalFormatting>
  <conditionalFormatting sqref="B1513">
    <cfRule type="expression" dxfId="28144" priority="1913">
      <formula>IF(B557="",TRUE)</formula>
    </cfRule>
  </conditionalFormatting>
  <conditionalFormatting sqref="B1513">
    <cfRule type="expression" dxfId="28143" priority="1914">
      <formula>IF(AND(COUNTIF(MetalSmelter,B557&amp;C557)=0,LEN(C557)&gt;0),TRUE,FALSE)</formula>
    </cfRule>
  </conditionalFormatting>
  <conditionalFormatting sqref="B1514">
    <cfRule type="expression" dxfId="28142" priority="1915">
      <formula>IF(B557="",TRUE)</formula>
    </cfRule>
  </conditionalFormatting>
  <conditionalFormatting sqref="B1514">
    <cfRule type="expression" dxfId="28141" priority="1916">
      <formula>IF(AND(COUNTIF(MetalSmelter,B557&amp;C557)=0,LEN(C557)&gt;0),TRUE,FALSE)</formula>
    </cfRule>
  </conditionalFormatting>
  <conditionalFormatting sqref="B1515">
    <cfRule type="expression" dxfId="28140" priority="1917">
      <formula>IF(B557="",TRUE)</formula>
    </cfRule>
  </conditionalFormatting>
  <conditionalFormatting sqref="B1515">
    <cfRule type="expression" dxfId="28139" priority="1918">
      <formula>IF(AND(COUNTIF(MetalSmelter,B557&amp;C557)=0,LEN(C557)&gt;0),TRUE,FALSE)</formula>
    </cfRule>
  </conditionalFormatting>
  <conditionalFormatting sqref="B1516">
    <cfRule type="expression" dxfId="28138" priority="1919">
      <formula>IF(B557="",TRUE)</formula>
    </cfRule>
  </conditionalFormatting>
  <conditionalFormatting sqref="B1516">
    <cfRule type="expression" dxfId="28137" priority="1920">
      <formula>IF(AND(COUNTIF(MetalSmelter,B557&amp;C557)=0,LEN(C557)&gt;0),TRUE,FALSE)</formula>
    </cfRule>
  </conditionalFormatting>
  <conditionalFormatting sqref="B1517">
    <cfRule type="expression" dxfId="28136" priority="1921">
      <formula>IF(B557="",TRUE)</formula>
    </cfRule>
  </conditionalFormatting>
  <conditionalFormatting sqref="B1517">
    <cfRule type="expression" dxfId="28135" priority="1922">
      <formula>IF(AND(COUNTIF(MetalSmelter,B557&amp;C557)=0,LEN(C557)&gt;0),TRUE,FALSE)</formula>
    </cfRule>
  </conditionalFormatting>
  <conditionalFormatting sqref="B1518">
    <cfRule type="expression" dxfId="28134" priority="1923">
      <formula>IF(B557="",TRUE)</formula>
    </cfRule>
  </conditionalFormatting>
  <conditionalFormatting sqref="B1518">
    <cfRule type="expression" dxfId="28133" priority="1924">
      <formula>IF(AND(COUNTIF(MetalSmelter,B557&amp;C557)=0,LEN(C557)&gt;0),TRUE,FALSE)</formula>
    </cfRule>
  </conditionalFormatting>
  <conditionalFormatting sqref="B1519">
    <cfRule type="expression" dxfId="28132" priority="1925">
      <formula>IF(B557="",TRUE)</formula>
    </cfRule>
  </conditionalFormatting>
  <conditionalFormatting sqref="B1519">
    <cfRule type="expression" dxfId="28131" priority="1926">
      <formula>IF(AND(COUNTIF(MetalSmelter,B557&amp;C557)=0,LEN(C557)&gt;0),TRUE,FALSE)</formula>
    </cfRule>
  </conditionalFormatting>
  <conditionalFormatting sqref="B1520">
    <cfRule type="expression" dxfId="28130" priority="1927">
      <formula>IF(B557="",TRUE)</formula>
    </cfRule>
  </conditionalFormatting>
  <conditionalFormatting sqref="B1520">
    <cfRule type="expression" dxfId="28129" priority="1928">
      <formula>IF(AND(COUNTIF(MetalSmelter,B557&amp;C557)=0,LEN(C557)&gt;0),TRUE,FALSE)</formula>
    </cfRule>
  </conditionalFormatting>
  <conditionalFormatting sqref="B1521">
    <cfRule type="expression" dxfId="28128" priority="1929">
      <formula>IF(B557="",TRUE)</formula>
    </cfRule>
  </conditionalFormatting>
  <conditionalFormatting sqref="B1521">
    <cfRule type="expression" dxfId="28127" priority="1930">
      <formula>IF(AND(COUNTIF(MetalSmelter,B557&amp;C557)=0,LEN(C557)&gt;0),TRUE,FALSE)</formula>
    </cfRule>
  </conditionalFormatting>
  <conditionalFormatting sqref="B1522">
    <cfRule type="expression" dxfId="28126" priority="1931">
      <formula>IF(B557="",TRUE)</formula>
    </cfRule>
  </conditionalFormatting>
  <conditionalFormatting sqref="B1522">
    <cfRule type="expression" dxfId="28125" priority="1932">
      <formula>IF(AND(COUNTIF(MetalSmelter,B557&amp;C557)=0,LEN(C557)&gt;0),TRUE,FALSE)</formula>
    </cfRule>
  </conditionalFormatting>
  <conditionalFormatting sqref="B1523">
    <cfRule type="expression" dxfId="28124" priority="1933">
      <formula>IF(B557="",TRUE)</formula>
    </cfRule>
  </conditionalFormatting>
  <conditionalFormatting sqref="B1523">
    <cfRule type="expression" dxfId="28123" priority="1934">
      <formula>IF(AND(COUNTIF(MetalSmelter,B557&amp;C557)=0,LEN(C557)&gt;0),TRUE,FALSE)</formula>
    </cfRule>
  </conditionalFormatting>
  <conditionalFormatting sqref="B1524">
    <cfRule type="expression" dxfId="28122" priority="1935">
      <formula>IF(B557="",TRUE)</formula>
    </cfRule>
  </conditionalFormatting>
  <conditionalFormatting sqref="B1524">
    <cfRule type="expression" dxfId="28121" priority="1936">
      <formula>IF(AND(COUNTIF(MetalSmelter,B557&amp;C557)=0,LEN(C557)&gt;0),TRUE,FALSE)</formula>
    </cfRule>
  </conditionalFormatting>
  <conditionalFormatting sqref="B1525">
    <cfRule type="expression" dxfId="28120" priority="1937">
      <formula>IF(B557="",TRUE)</formula>
    </cfRule>
  </conditionalFormatting>
  <conditionalFormatting sqref="B1525">
    <cfRule type="expression" dxfId="28119" priority="1938">
      <formula>IF(AND(COUNTIF(MetalSmelter,B557&amp;C557)=0,LEN(C557)&gt;0),TRUE,FALSE)</formula>
    </cfRule>
  </conditionalFormatting>
  <conditionalFormatting sqref="B1526">
    <cfRule type="expression" dxfId="28118" priority="1939">
      <formula>IF(B557="",TRUE)</formula>
    </cfRule>
  </conditionalFormatting>
  <conditionalFormatting sqref="B1526">
    <cfRule type="expression" dxfId="28117" priority="1940">
      <formula>IF(AND(COUNTIF(MetalSmelter,B557&amp;C557)=0,LEN(C557)&gt;0),TRUE,FALSE)</formula>
    </cfRule>
  </conditionalFormatting>
  <conditionalFormatting sqref="B1527">
    <cfRule type="expression" dxfId="28116" priority="1941">
      <formula>IF(B557="",TRUE)</formula>
    </cfRule>
  </conditionalFormatting>
  <conditionalFormatting sqref="B1527">
    <cfRule type="expression" dxfId="28115" priority="1942">
      <formula>IF(AND(COUNTIF(MetalSmelter,B557&amp;C557)=0,LEN(C557)&gt;0),TRUE,FALSE)</formula>
    </cfRule>
  </conditionalFormatting>
  <conditionalFormatting sqref="B1528">
    <cfRule type="expression" dxfId="28114" priority="1943">
      <formula>IF(B557="",TRUE)</formula>
    </cfRule>
  </conditionalFormatting>
  <conditionalFormatting sqref="B1528">
    <cfRule type="expression" dxfId="28113" priority="1944">
      <formula>IF(AND(COUNTIF(MetalSmelter,B557&amp;C557)=0,LEN(C557)&gt;0),TRUE,FALSE)</formula>
    </cfRule>
  </conditionalFormatting>
  <conditionalFormatting sqref="B1529">
    <cfRule type="expression" dxfId="28112" priority="1945">
      <formula>IF(B557="",TRUE)</formula>
    </cfRule>
  </conditionalFormatting>
  <conditionalFormatting sqref="B1529">
    <cfRule type="expression" dxfId="28111" priority="1946">
      <formula>IF(AND(COUNTIF(MetalSmelter,B557&amp;C557)=0,LEN(C557)&gt;0),TRUE,FALSE)</formula>
    </cfRule>
  </conditionalFormatting>
  <conditionalFormatting sqref="B1530">
    <cfRule type="expression" dxfId="28110" priority="1947">
      <formula>IF(B557="",TRUE)</formula>
    </cfRule>
  </conditionalFormatting>
  <conditionalFormatting sqref="B1530">
    <cfRule type="expression" dxfId="28109" priority="1948">
      <formula>IF(AND(COUNTIF(MetalSmelter,B557&amp;C557)=0,LEN(C557)&gt;0),TRUE,FALSE)</formula>
    </cfRule>
  </conditionalFormatting>
  <conditionalFormatting sqref="B1531">
    <cfRule type="expression" dxfId="28108" priority="1949">
      <formula>IF(B557="",TRUE)</formula>
    </cfRule>
  </conditionalFormatting>
  <conditionalFormatting sqref="B1531">
    <cfRule type="expression" dxfId="28107" priority="1950">
      <formula>IF(AND(COUNTIF(MetalSmelter,B557&amp;C557)=0,LEN(C557)&gt;0),TRUE,FALSE)</formula>
    </cfRule>
  </conditionalFormatting>
  <conditionalFormatting sqref="B1532">
    <cfRule type="expression" dxfId="28106" priority="1951">
      <formula>IF(B557="",TRUE)</formula>
    </cfRule>
  </conditionalFormatting>
  <conditionalFormatting sqref="B1532">
    <cfRule type="expression" dxfId="28105" priority="1952">
      <formula>IF(AND(COUNTIF(MetalSmelter,B557&amp;C557)=0,LEN(C557)&gt;0),TRUE,FALSE)</formula>
    </cfRule>
  </conditionalFormatting>
  <conditionalFormatting sqref="B1533">
    <cfRule type="expression" dxfId="28104" priority="1953">
      <formula>IF(B557="",TRUE)</formula>
    </cfRule>
  </conditionalFormatting>
  <conditionalFormatting sqref="B1533">
    <cfRule type="expression" dxfId="28103" priority="1954">
      <formula>IF(AND(COUNTIF(MetalSmelter,B557&amp;C557)=0,LEN(C557)&gt;0),TRUE,FALSE)</formula>
    </cfRule>
  </conditionalFormatting>
  <conditionalFormatting sqref="B1534">
    <cfRule type="expression" dxfId="28102" priority="1955">
      <formula>IF(B557="",TRUE)</formula>
    </cfRule>
  </conditionalFormatting>
  <conditionalFormatting sqref="B1534">
    <cfRule type="expression" dxfId="28101" priority="1956">
      <formula>IF(AND(COUNTIF(MetalSmelter,B557&amp;C557)=0,LEN(C557)&gt;0),TRUE,FALSE)</formula>
    </cfRule>
  </conditionalFormatting>
  <conditionalFormatting sqref="B1535">
    <cfRule type="expression" dxfId="28100" priority="1957">
      <formula>IF(B557="",TRUE)</formula>
    </cfRule>
  </conditionalFormatting>
  <conditionalFormatting sqref="B1535">
    <cfRule type="expression" dxfId="28099" priority="1958">
      <formula>IF(AND(COUNTIF(MetalSmelter,B557&amp;C557)=0,LEN(C557)&gt;0),TRUE,FALSE)</formula>
    </cfRule>
  </conditionalFormatting>
  <conditionalFormatting sqref="B1536">
    <cfRule type="expression" dxfId="28098" priority="1959">
      <formula>IF(B557="",TRUE)</formula>
    </cfRule>
  </conditionalFormatting>
  <conditionalFormatting sqref="B1536">
    <cfRule type="expression" dxfId="28097" priority="1960">
      <formula>IF(AND(COUNTIF(MetalSmelter,B557&amp;C557)=0,LEN(C557)&gt;0),TRUE,FALSE)</formula>
    </cfRule>
  </conditionalFormatting>
  <conditionalFormatting sqref="B1537">
    <cfRule type="expression" dxfId="28096" priority="1961">
      <formula>IF(B557="",TRUE)</formula>
    </cfRule>
  </conditionalFormatting>
  <conditionalFormatting sqref="B1537">
    <cfRule type="expression" dxfId="28095" priority="1962">
      <formula>IF(AND(COUNTIF(MetalSmelter,B557&amp;C557)=0,LEN(C557)&gt;0),TRUE,FALSE)</formula>
    </cfRule>
  </conditionalFormatting>
  <conditionalFormatting sqref="B1538">
    <cfRule type="expression" dxfId="28094" priority="1963">
      <formula>IF(B557="",TRUE)</formula>
    </cfRule>
  </conditionalFormatting>
  <conditionalFormatting sqref="B1538">
    <cfRule type="expression" dxfId="28093" priority="1964">
      <formula>IF(AND(COUNTIF(MetalSmelter,B557&amp;C557)=0,LEN(C557)&gt;0),TRUE,FALSE)</formula>
    </cfRule>
  </conditionalFormatting>
  <conditionalFormatting sqref="B1539">
    <cfRule type="expression" dxfId="28092" priority="1965">
      <formula>IF(B557="",TRUE)</formula>
    </cfRule>
  </conditionalFormatting>
  <conditionalFormatting sqref="B1539">
    <cfRule type="expression" dxfId="28091" priority="1966">
      <formula>IF(AND(COUNTIF(MetalSmelter,B557&amp;C557)=0,LEN(C557)&gt;0),TRUE,FALSE)</formula>
    </cfRule>
  </conditionalFormatting>
  <conditionalFormatting sqref="B1540">
    <cfRule type="expression" dxfId="28090" priority="1967">
      <formula>IF(B557="",TRUE)</formula>
    </cfRule>
  </conditionalFormatting>
  <conditionalFormatting sqref="B1540">
    <cfRule type="expression" dxfId="28089" priority="1968">
      <formula>IF(AND(COUNTIF(MetalSmelter,B557&amp;C557)=0,LEN(C557)&gt;0),TRUE,FALSE)</formula>
    </cfRule>
  </conditionalFormatting>
  <conditionalFormatting sqref="B1541">
    <cfRule type="expression" dxfId="28088" priority="1969">
      <formula>IF(B557="",TRUE)</formula>
    </cfRule>
  </conditionalFormatting>
  <conditionalFormatting sqref="B1541">
    <cfRule type="expression" dxfId="28087" priority="1970">
      <formula>IF(AND(COUNTIF(MetalSmelter,B557&amp;C557)=0,LEN(C557)&gt;0),TRUE,FALSE)</formula>
    </cfRule>
  </conditionalFormatting>
  <conditionalFormatting sqref="B1542">
    <cfRule type="expression" dxfId="28086" priority="1971">
      <formula>IF(B557="",TRUE)</formula>
    </cfRule>
  </conditionalFormatting>
  <conditionalFormatting sqref="B1542">
    <cfRule type="expression" dxfId="28085" priority="1972">
      <formula>IF(AND(COUNTIF(MetalSmelter,B557&amp;C557)=0,LEN(C557)&gt;0),TRUE,FALSE)</formula>
    </cfRule>
  </conditionalFormatting>
  <conditionalFormatting sqref="B1543">
    <cfRule type="expression" dxfId="28084" priority="1973">
      <formula>IF(B557="",TRUE)</formula>
    </cfRule>
  </conditionalFormatting>
  <conditionalFormatting sqref="B1543">
    <cfRule type="expression" dxfId="28083" priority="1974">
      <formula>IF(AND(COUNTIF(MetalSmelter,B557&amp;C557)=0,LEN(C557)&gt;0),TRUE,FALSE)</formula>
    </cfRule>
  </conditionalFormatting>
  <conditionalFormatting sqref="B1544">
    <cfRule type="expression" dxfId="28082" priority="1975">
      <formula>IF(B557="",TRUE)</formula>
    </cfRule>
  </conditionalFormatting>
  <conditionalFormatting sqref="B1544">
    <cfRule type="expression" dxfId="28081" priority="1976">
      <formula>IF(AND(COUNTIF(MetalSmelter,B557&amp;C557)=0,LEN(C557)&gt;0),TRUE,FALSE)</formula>
    </cfRule>
  </conditionalFormatting>
  <conditionalFormatting sqref="B1545">
    <cfRule type="expression" dxfId="28080" priority="1977">
      <formula>IF(B557="",TRUE)</formula>
    </cfRule>
  </conditionalFormatting>
  <conditionalFormatting sqref="B1545">
    <cfRule type="expression" dxfId="28079" priority="1978">
      <formula>IF(AND(COUNTIF(MetalSmelter,B557&amp;C557)=0,LEN(C557)&gt;0),TRUE,FALSE)</formula>
    </cfRule>
  </conditionalFormatting>
  <conditionalFormatting sqref="B1546">
    <cfRule type="expression" dxfId="28078" priority="1979">
      <formula>IF(B557="",TRUE)</formula>
    </cfRule>
  </conditionalFormatting>
  <conditionalFormatting sqref="B1546">
    <cfRule type="expression" dxfId="28077" priority="1980">
      <formula>IF(AND(COUNTIF(MetalSmelter,B557&amp;C557)=0,LEN(C557)&gt;0),TRUE,FALSE)</formula>
    </cfRule>
  </conditionalFormatting>
  <conditionalFormatting sqref="B1547">
    <cfRule type="expression" dxfId="28076" priority="1981">
      <formula>IF(B557="",TRUE)</formula>
    </cfRule>
  </conditionalFormatting>
  <conditionalFormatting sqref="B1547">
    <cfRule type="expression" dxfId="28075" priority="1982">
      <formula>IF(AND(COUNTIF(MetalSmelter,B557&amp;C557)=0,LEN(C557)&gt;0),TRUE,FALSE)</formula>
    </cfRule>
  </conditionalFormatting>
  <conditionalFormatting sqref="B1548">
    <cfRule type="expression" dxfId="28074" priority="1983">
      <formula>IF(B557="",TRUE)</formula>
    </cfRule>
  </conditionalFormatting>
  <conditionalFormatting sqref="B1548">
    <cfRule type="expression" dxfId="28073" priority="1984">
      <formula>IF(AND(COUNTIF(MetalSmelter,B557&amp;C557)=0,LEN(C557)&gt;0),TRUE,FALSE)</formula>
    </cfRule>
  </conditionalFormatting>
  <conditionalFormatting sqref="B1549">
    <cfRule type="expression" dxfId="28072" priority="1985">
      <formula>IF(B557="",TRUE)</formula>
    </cfRule>
  </conditionalFormatting>
  <conditionalFormatting sqref="B1549">
    <cfRule type="expression" dxfId="28071" priority="1986">
      <formula>IF(AND(COUNTIF(MetalSmelter,B557&amp;C557)=0,LEN(C557)&gt;0),TRUE,FALSE)</formula>
    </cfRule>
  </conditionalFormatting>
  <conditionalFormatting sqref="B1550">
    <cfRule type="expression" dxfId="28070" priority="1987">
      <formula>IF(B557="",TRUE)</formula>
    </cfRule>
  </conditionalFormatting>
  <conditionalFormatting sqref="B1550">
    <cfRule type="expression" dxfId="28069" priority="1988">
      <formula>IF(AND(COUNTIF(MetalSmelter,B557&amp;C557)=0,LEN(C557)&gt;0),TRUE,FALSE)</formula>
    </cfRule>
  </conditionalFormatting>
  <conditionalFormatting sqref="B1551">
    <cfRule type="expression" dxfId="28068" priority="1989">
      <formula>IF(B557="",TRUE)</formula>
    </cfRule>
  </conditionalFormatting>
  <conditionalFormatting sqref="B1551">
    <cfRule type="expression" dxfId="28067" priority="1990">
      <formula>IF(AND(COUNTIF(MetalSmelter,B557&amp;C557)=0,LEN(C557)&gt;0),TRUE,FALSE)</formula>
    </cfRule>
  </conditionalFormatting>
  <conditionalFormatting sqref="B1552">
    <cfRule type="expression" dxfId="28066" priority="1991">
      <formula>IF(B557="",TRUE)</formula>
    </cfRule>
  </conditionalFormatting>
  <conditionalFormatting sqref="B1552">
    <cfRule type="expression" dxfId="28065" priority="1992">
      <formula>IF(AND(COUNTIF(MetalSmelter,B557&amp;C557)=0,LEN(C557)&gt;0),TRUE,FALSE)</formula>
    </cfRule>
  </conditionalFormatting>
  <conditionalFormatting sqref="B1553">
    <cfRule type="expression" dxfId="28064" priority="1993">
      <formula>IF(B557="",TRUE)</formula>
    </cfRule>
  </conditionalFormatting>
  <conditionalFormatting sqref="B1553">
    <cfRule type="expression" dxfId="28063" priority="1994">
      <formula>IF(AND(COUNTIF(MetalSmelter,B557&amp;C557)=0,LEN(C557)&gt;0),TRUE,FALSE)</formula>
    </cfRule>
  </conditionalFormatting>
  <conditionalFormatting sqref="B1554">
    <cfRule type="expression" dxfId="28062" priority="1995">
      <formula>IF(B557="",TRUE)</formula>
    </cfRule>
  </conditionalFormatting>
  <conditionalFormatting sqref="B1554">
    <cfRule type="expression" dxfId="28061" priority="1996">
      <formula>IF(AND(COUNTIF(MetalSmelter,B557&amp;C557)=0,LEN(C557)&gt;0),TRUE,FALSE)</formula>
    </cfRule>
  </conditionalFormatting>
  <conditionalFormatting sqref="B1555">
    <cfRule type="expression" dxfId="28060" priority="1997">
      <formula>IF(B557="",TRUE)</formula>
    </cfRule>
  </conditionalFormatting>
  <conditionalFormatting sqref="B1555">
    <cfRule type="expression" dxfId="28059" priority="1998">
      <formula>IF(AND(COUNTIF(MetalSmelter,B557&amp;C557)=0,LEN(C557)&gt;0),TRUE,FALSE)</formula>
    </cfRule>
  </conditionalFormatting>
  <conditionalFormatting sqref="B1556">
    <cfRule type="expression" dxfId="28058" priority="1999">
      <formula>IF(B557="",TRUE)</formula>
    </cfRule>
  </conditionalFormatting>
  <conditionalFormatting sqref="B1556">
    <cfRule type="expression" dxfId="28057" priority="2000">
      <formula>IF(AND(COUNTIF(MetalSmelter,B557&amp;C557)=0,LEN(C557)&gt;0),TRUE,FALSE)</formula>
    </cfRule>
  </conditionalFormatting>
  <conditionalFormatting sqref="B1557">
    <cfRule type="expression" dxfId="28056" priority="2001">
      <formula>IF(B557="",TRUE)</formula>
    </cfRule>
  </conditionalFormatting>
  <conditionalFormatting sqref="B1557">
    <cfRule type="expression" dxfId="28055" priority="2002">
      <formula>IF(AND(COUNTIF(MetalSmelter,B557&amp;C557)=0,LEN(C557)&gt;0),TRUE,FALSE)</formula>
    </cfRule>
  </conditionalFormatting>
  <conditionalFormatting sqref="B1558">
    <cfRule type="expression" dxfId="28054" priority="2003">
      <formula>IF(B557="",TRUE)</formula>
    </cfRule>
  </conditionalFormatting>
  <conditionalFormatting sqref="B1558">
    <cfRule type="expression" dxfId="28053" priority="2004">
      <formula>IF(AND(COUNTIF(MetalSmelter,B557&amp;C557)=0,LEN(C557)&gt;0),TRUE,FALSE)</formula>
    </cfRule>
  </conditionalFormatting>
  <conditionalFormatting sqref="B1559">
    <cfRule type="expression" dxfId="28052" priority="2005">
      <formula>IF(B557="",TRUE)</formula>
    </cfRule>
  </conditionalFormatting>
  <conditionalFormatting sqref="B1559">
    <cfRule type="expression" dxfId="28051" priority="2006">
      <formula>IF(AND(COUNTIF(MetalSmelter,B557&amp;C557)=0,LEN(C557)&gt;0),TRUE,FALSE)</formula>
    </cfRule>
  </conditionalFormatting>
  <conditionalFormatting sqref="B1560">
    <cfRule type="expression" dxfId="28050" priority="2007">
      <formula>IF(B557="",TRUE)</formula>
    </cfRule>
  </conditionalFormatting>
  <conditionalFormatting sqref="B1560">
    <cfRule type="expression" dxfId="28049" priority="2008">
      <formula>IF(AND(COUNTIF(MetalSmelter,B557&amp;C557)=0,LEN(C557)&gt;0),TRUE,FALSE)</formula>
    </cfRule>
  </conditionalFormatting>
  <conditionalFormatting sqref="B1561">
    <cfRule type="expression" dxfId="28048" priority="2009">
      <formula>IF(B557="",TRUE)</formula>
    </cfRule>
  </conditionalFormatting>
  <conditionalFormatting sqref="B1561">
    <cfRule type="expression" dxfId="28047" priority="2010">
      <formula>IF(AND(COUNTIF(MetalSmelter,B557&amp;C557)=0,LEN(C557)&gt;0),TRUE,FALSE)</formula>
    </cfRule>
  </conditionalFormatting>
  <conditionalFormatting sqref="B1562">
    <cfRule type="expression" dxfId="28046" priority="2011">
      <formula>IF(B557="",TRUE)</formula>
    </cfRule>
  </conditionalFormatting>
  <conditionalFormatting sqref="B1562">
    <cfRule type="expression" dxfId="28045" priority="2012">
      <formula>IF(AND(COUNTIF(MetalSmelter,B557&amp;C557)=0,LEN(C557)&gt;0),TRUE,FALSE)</formula>
    </cfRule>
  </conditionalFormatting>
  <conditionalFormatting sqref="B1563">
    <cfRule type="expression" dxfId="28044" priority="2013">
      <formula>IF(B557="",TRUE)</formula>
    </cfRule>
  </conditionalFormatting>
  <conditionalFormatting sqref="B1563">
    <cfRule type="expression" dxfId="28043" priority="2014">
      <formula>IF(AND(COUNTIF(MetalSmelter,B557&amp;C557)=0,LEN(C557)&gt;0),TRUE,FALSE)</formula>
    </cfRule>
  </conditionalFormatting>
  <conditionalFormatting sqref="B1564">
    <cfRule type="expression" dxfId="28042" priority="2015">
      <formula>IF(B557="",TRUE)</formula>
    </cfRule>
  </conditionalFormatting>
  <conditionalFormatting sqref="B1564">
    <cfRule type="expression" dxfId="28041" priority="2016">
      <formula>IF(AND(COUNTIF(MetalSmelter,B557&amp;C557)=0,LEN(C557)&gt;0),TRUE,FALSE)</formula>
    </cfRule>
  </conditionalFormatting>
  <conditionalFormatting sqref="B1565">
    <cfRule type="expression" dxfId="28040" priority="2017">
      <formula>IF(B557="",TRUE)</formula>
    </cfRule>
  </conditionalFormatting>
  <conditionalFormatting sqref="B1565">
    <cfRule type="expression" dxfId="28039" priority="2018">
      <formula>IF(AND(COUNTIF(MetalSmelter,B557&amp;C557)=0,LEN(C557)&gt;0),TRUE,FALSE)</formula>
    </cfRule>
  </conditionalFormatting>
  <conditionalFormatting sqref="B1566">
    <cfRule type="expression" dxfId="28038" priority="2019">
      <formula>IF(B557="",TRUE)</formula>
    </cfRule>
  </conditionalFormatting>
  <conditionalFormatting sqref="B1566">
    <cfRule type="expression" dxfId="28037" priority="2020">
      <formula>IF(AND(COUNTIF(MetalSmelter,B557&amp;C557)=0,LEN(C557)&gt;0),TRUE,FALSE)</formula>
    </cfRule>
  </conditionalFormatting>
  <conditionalFormatting sqref="B1567">
    <cfRule type="expression" dxfId="28036" priority="2021">
      <formula>IF(B557="",TRUE)</formula>
    </cfRule>
  </conditionalFormatting>
  <conditionalFormatting sqref="B1567">
    <cfRule type="expression" dxfId="28035" priority="2022">
      <formula>IF(AND(COUNTIF(MetalSmelter,B557&amp;C557)=0,LEN(C557)&gt;0),TRUE,FALSE)</formula>
    </cfRule>
  </conditionalFormatting>
  <conditionalFormatting sqref="B1568">
    <cfRule type="expression" dxfId="28034" priority="2023">
      <formula>IF(B557="",TRUE)</formula>
    </cfRule>
  </conditionalFormatting>
  <conditionalFormatting sqref="B1568">
    <cfRule type="expression" dxfId="28033" priority="2024">
      <formula>IF(AND(COUNTIF(MetalSmelter,B557&amp;C557)=0,LEN(C557)&gt;0),TRUE,FALSE)</formula>
    </cfRule>
  </conditionalFormatting>
  <conditionalFormatting sqref="B1569">
    <cfRule type="expression" dxfId="28032" priority="2025">
      <formula>IF(B557="",TRUE)</formula>
    </cfRule>
  </conditionalFormatting>
  <conditionalFormatting sqref="B1569">
    <cfRule type="expression" dxfId="28031" priority="2026">
      <formula>IF(AND(COUNTIF(MetalSmelter,B557&amp;C557)=0,LEN(C557)&gt;0),TRUE,FALSE)</formula>
    </cfRule>
  </conditionalFormatting>
  <conditionalFormatting sqref="B1570">
    <cfRule type="expression" dxfId="28030" priority="2027">
      <formula>IF(B557="",TRUE)</formula>
    </cfRule>
  </conditionalFormatting>
  <conditionalFormatting sqref="B1570">
    <cfRule type="expression" dxfId="28029" priority="2028">
      <formula>IF(AND(COUNTIF(MetalSmelter,B557&amp;C557)=0,LEN(C557)&gt;0),TRUE,FALSE)</formula>
    </cfRule>
  </conditionalFormatting>
  <conditionalFormatting sqref="B1571">
    <cfRule type="expression" dxfId="28028" priority="2029">
      <formula>IF(B557="",TRUE)</formula>
    </cfRule>
  </conditionalFormatting>
  <conditionalFormatting sqref="B1571">
    <cfRule type="expression" dxfId="28027" priority="2030">
      <formula>IF(AND(COUNTIF(MetalSmelter,B557&amp;C557)=0,LEN(C557)&gt;0),TRUE,FALSE)</formula>
    </cfRule>
  </conditionalFormatting>
  <conditionalFormatting sqref="B1572">
    <cfRule type="expression" dxfId="28026" priority="2031">
      <formula>IF(B557="",TRUE)</formula>
    </cfRule>
  </conditionalFormatting>
  <conditionalFormatting sqref="B1572">
    <cfRule type="expression" dxfId="28025" priority="2032">
      <formula>IF(AND(COUNTIF(MetalSmelter,B557&amp;C557)=0,LEN(C557)&gt;0),TRUE,FALSE)</formula>
    </cfRule>
  </conditionalFormatting>
  <conditionalFormatting sqref="B1573">
    <cfRule type="expression" dxfId="28024" priority="2033">
      <formula>IF(B557="",TRUE)</formula>
    </cfRule>
  </conditionalFormatting>
  <conditionalFormatting sqref="B1573">
    <cfRule type="expression" dxfId="28023" priority="2034">
      <formula>IF(AND(COUNTIF(MetalSmelter,B557&amp;C557)=0,LEN(C557)&gt;0),TRUE,FALSE)</formula>
    </cfRule>
  </conditionalFormatting>
  <conditionalFormatting sqref="B1574">
    <cfRule type="expression" dxfId="28022" priority="2035">
      <formula>IF(B557="",TRUE)</formula>
    </cfRule>
  </conditionalFormatting>
  <conditionalFormatting sqref="B1574">
    <cfRule type="expression" dxfId="28021" priority="2036">
      <formula>IF(AND(COUNTIF(MetalSmelter,B557&amp;C557)=0,LEN(C557)&gt;0),TRUE,FALSE)</formula>
    </cfRule>
  </conditionalFormatting>
  <conditionalFormatting sqref="B1575">
    <cfRule type="expression" dxfId="28020" priority="2037">
      <formula>IF(B557="",TRUE)</formula>
    </cfRule>
  </conditionalFormatting>
  <conditionalFormatting sqref="B1575">
    <cfRule type="expression" dxfId="28019" priority="2038">
      <formula>IF(AND(COUNTIF(MetalSmelter,B557&amp;C557)=0,LEN(C557)&gt;0),TRUE,FALSE)</formula>
    </cfRule>
  </conditionalFormatting>
  <conditionalFormatting sqref="B1576">
    <cfRule type="expression" dxfId="28018" priority="2039">
      <formula>IF(B557="",TRUE)</formula>
    </cfRule>
  </conditionalFormatting>
  <conditionalFormatting sqref="B1576">
    <cfRule type="expression" dxfId="28017" priority="2040">
      <formula>IF(AND(COUNTIF(MetalSmelter,B557&amp;C557)=0,LEN(C557)&gt;0),TRUE,FALSE)</formula>
    </cfRule>
  </conditionalFormatting>
  <conditionalFormatting sqref="B1577">
    <cfRule type="expression" dxfId="28016" priority="2041">
      <formula>IF(B557="",TRUE)</formula>
    </cfRule>
  </conditionalFormatting>
  <conditionalFormatting sqref="B1577">
    <cfRule type="expression" dxfId="28015" priority="2042">
      <formula>IF(AND(COUNTIF(MetalSmelter,B557&amp;C557)=0,LEN(C557)&gt;0),TRUE,FALSE)</formula>
    </cfRule>
  </conditionalFormatting>
  <conditionalFormatting sqref="B1578">
    <cfRule type="expression" dxfId="28014" priority="2043">
      <formula>IF(B557="",TRUE)</formula>
    </cfRule>
  </conditionalFormatting>
  <conditionalFormatting sqref="B1578">
    <cfRule type="expression" dxfId="28013" priority="2044">
      <formula>IF(AND(COUNTIF(MetalSmelter,B557&amp;C557)=0,LEN(C557)&gt;0),TRUE,FALSE)</formula>
    </cfRule>
  </conditionalFormatting>
  <conditionalFormatting sqref="B1579">
    <cfRule type="expression" dxfId="28012" priority="2045">
      <formula>IF(B557="",TRUE)</formula>
    </cfRule>
  </conditionalFormatting>
  <conditionalFormatting sqref="B1579">
    <cfRule type="expression" dxfId="28011" priority="2046">
      <formula>IF(AND(COUNTIF(MetalSmelter,B557&amp;C557)=0,LEN(C557)&gt;0),TRUE,FALSE)</formula>
    </cfRule>
  </conditionalFormatting>
  <conditionalFormatting sqref="B1580">
    <cfRule type="expression" dxfId="28010" priority="2047">
      <formula>IF(B557="",TRUE)</formula>
    </cfRule>
  </conditionalFormatting>
  <conditionalFormatting sqref="B1580">
    <cfRule type="expression" dxfId="28009" priority="2048">
      <formula>IF(AND(COUNTIF(MetalSmelter,B557&amp;C557)=0,LEN(C557)&gt;0),TRUE,FALSE)</formula>
    </cfRule>
  </conditionalFormatting>
  <conditionalFormatting sqref="B1581">
    <cfRule type="expression" dxfId="28008" priority="2049">
      <formula>IF(B557="",TRUE)</formula>
    </cfRule>
  </conditionalFormatting>
  <conditionalFormatting sqref="B1581">
    <cfRule type="expression" dxfId="28007" priority="2050">
      <formula>IF(AND(COUNTIF(MetalSmelter,B557&amp;C557)=0,LEN(C557)&gt;0),TRUE,FALSE)</formula>
    </cfRule>
  </conditionalFormatting>
  <conditionalFormatting sqref="B1582">
    <cfRule type="expression" dxfId="28006" priority="2051">
      <formula>IF(B557="",TRUE)</formula>
    </cfRule>
  </conditionalFormatting>
  <conditionalFormatting sqref="B1582">
    <cfRule type="expression" dxfId="28005" priority="2052">
      <formula>IF(AND(COUNTIF(MetalSmelter,B557&amp;C557)=0,LEN(C557)&gt;0),TRUE,FALSE)</formula>
    </cfRule>
  </conditionalFormatting>
  <conditionalFormatting sqref="B1583">
    <cfRule type="expression" dxfId="28004" priority="2053">
      <formula>IF(B557="",TRUE)</formula>
    </cfRule>
  </conditionalFormatting>
  <conditionalFormatting sqref="B1583">
    <cfRule type="expression" dxfId="28003" priority="2054">
      <formula>IF(AND(COUNTIF(MetalSmelter,B557&amp;C557)=0,LEN(C557)&gt;0),TRUE,FALSE)</formula>
    </cfRule>
  </conditionalFormatting>
  <conditionalFormatting sqref="B1584">
    <cfRule type="expression" dxfId="28002" priority="2055">
      <formula>IF(B557="",TRUE)</formula>
    </cfRule>
  </conditionalFormatting>
  <conditionalFormatting sqref="B1584">
    <cfRule type="expression" dxfId="28001" priority="2056">
      <formula>IF(AND(COUNTIF(MetalSmelter,B557&amp;C557)=0,LEN(C557)&gt;0),TRUE,FALSE)</formula>
    </cfRule>
  </conditionalFormatting>
  <conditionalFormatting sqref="B1585">
    <cfRule type="expression" dxfId="28000" priority="2057">
      <formula>IF(B557="",TRUE)</formula>
    </cfRule>
  </conditionalFormatting>
  <conditionalFormatting sqref="B1585">
    <cfRule type="expression" dxfId="27999" priority="2058">
      <formula>IF(AND(COUNTIF(MetalSmelter,B557&amp;C557)=0,LEN(C557)&gt;0),TRUE,FALSE)</formula>
    </cfRule>
  </conditionalFormatting>
  <conditionalFormatting sqref="B1586">
    <cfRule type="expression" dxfId="27998" priority="2059">
      <formula>IF(B557="",TRUE)</formula>
    </cfRule>
  </conditionalFormatting>
  <conditionalFormatting sqref="B1586">
    <cfRule type="expression" dxfId="27997" priority="2060">
      <formula>IF(AND(COUNTIF(MetalSmelter,B557&amp;C557)=0,LEN(C557)&gt;0),TRUE,FALSE)</formula>
    </cfRule>
  </conditionalFormatting>
  <conditionalFormatting sqref="B1587">
    <cfRule type="expression" dxfId="27996" priority="2061">
      <formula>IF(B557="",TRUE)</formula>
    </cfRule>
  </conditionalFormatting>
  <conditionalFormatting sqref="B1587">
    <cfRule type="expression" dxfId="27995" priority="2062">
      <formula>IF(AND(COUNTIF(MetalSmelter,B557&amp;C557)=0,LEN(C557)&gt;0),TRUE,FALSE)</formula>
    </cfRule>
  </conditionalFormatting>
  <conditionalFormatting sqref="B1588">
    <cfRule type="expression" dxfId="27994" priority="2063">
      <formula>IF(B557="",TRUE)</formula>
    </cfRule>
  </conditionalFormatting>
  <conditionalFormatting sqref="B1588">
    <cfRule type="expression" dxfId="27993" priority="2064">
      <formula>IF(AND(COUNTIF(MetalSmelter,B557&amp;C557)=0,LEN(C557)&gt;0),TRUE,FALSE)</formula>
    </cfRule>
  </conditionalFormatting>
  <conditionalFormatting sqref="B1589">
    <cfRule type="expression" dxfId="27992" priority="2065">
      <formula>IF(B557="",TRUE)</formula>
    </cfRule>
  </conditionalFormatting>
  <conditionalFormatting sqref="B1589">
    <cfRule type="expression" dxfId="27991" priority="2066">
      <formula>IF(AND(COUNTIF(MetalSmelter,B557&amp;C557)=0,LEN(C557)&gt;0),TRUE,FALSE)</formula>
    </cfRule>
  </conditionalFormatting>
  <conditionalFormatting sqref="B1590">
    <cfRule type="expression" dxfId="27990" priority="2067">
      <formula>IF(B557="",TRUE)</formula>
    </cfRule>
  </conditionalFormatting>
  <conditionalFormatting sqref="B1590">
    <cfRule type="expression" dxfId="27989" priority="2068">
      <formula>IF(AND(COUNTIF(MetalSmelter,B557&amp;C557)=0,LEN(C557)&gt;0),TRUE,FALSE)</formula>
    </cfRule>
  </conditionalFormatting>
  <conditionalFormatting sqref="B1591">
    <cfRule type="expression" dxfId="27988" priority="2069">
      <formula>IF(B557="",TRUE)</formula>
    </cfRule>
  </conditionalFormatting>
  <conditionalFormatting sqref="B1591">
    <cfRule type="expression" dxfId="27987" priority="2070">
      <formula>IF(AND(COUNTIF(MetalSmelter,B557&amp;C557)=0,LEN(C557)&gt;0),TRUE,FALSE)</formula>
    </cfRule>
  </conditionalFormatting>
  <conditionalFormatting sqref="B1592">
    <cfRule type="expression" dxfId="27986" priority="2071">
      <formula>IF(B557="",TRUE)</formula>
    </cfRule>
  </conditionalFormatting>
  <conditionalFormatting sqref="B1592">
    <cfRule type="expression" dxfId="27985" priority="2072">
      <formula>IF(AND(COUNTIF(MetalSmelter,B557&amp;C557)=0,LEN(C557)&gt;0),TRUE,FALSE)</formula>
    </cfRule>
  </conditionalFormatting>
  <conditionalFormatting sqref="B1593">
    <cfRule type="expression" dxfId="27984" priority="2073">
      <formula>IF(B557="",TRUE)</formula>
    </cfRule>
  </conditionalFormatting>
  <conditionalFormatting sqref="B1593">
    <cfRule type="expression" dxfId="27983" priority="2074">
      <formula>IF(AND(COUNTIF(MetalSmelter,B557&amp;C557)=0,LEN(C557)&gt;0),TRUE,FALSE)</formula>
    </cfRule>
  </conditionalFormatting>
  <conditionalFormatting sqref="B1594">
    <cfRule type="expression" dxfId="27982" priority="2075">
      <formula>IF(B557="",TRUE)</formula>
    </cfRule>
  </conditionalFormatting>
  <conditionalFormatting sqref="B1594">
    <cfRule type="expression" dxfId="27981" priority="2076">
      <formula>IF(AND(COUNTIF(MetalSmelter,B557&amp;C557)=0,LEN(C557)&gt;0),TRUE,FALSE)</formula>
    </cfRule>
  </conditionalFormatting>
  <conditionalFormatting sqref="B1595">
    <cfRule type="expression" dxfId="27980" priority="2077">
      <formula>IF(B557="",TRUE)</formula>
    </cfRule>
  </conditionalFormatting>
  <conditionalFormatting sqref="B1595">
    <cfRule type="expression" dxfId="27979" priority="2078">
      <formula>IF(AND(COUNTIF(MetalSmelter,B557&amp;C557)=0,LEN(C557)&gt;0),TRUE,FALSE)</formula>
    </cfRule>
  </conditionalFormatting>
  <conditionalFormatting sqref="B1596">
    <cfRule type="expression" dxfId="27978" priority="2079">
      <formula>IF(B557="",TRUE)</formula>
    </cfRule>
  </conditionalFormatting>
  <conditionalFormatting sqref="B1596">
    <cfRule type="expression" dxfId="27977" priority="2080">
      <formula>IF(AND(COUNTIF(MetalSmelter,B557&amp;C557)=0,LEN(C557)&gt;0),TRUE,FALSE)</formula>
    </cfRule>
  </conditionalFormatting>
  <conditionalFormatting sqref="B1597">
    <cfRule type="expression" dxfId="27976" priority="2081">
      <formula>IF(B557="",TRUE)</formula>
    </cfRule>
  </conditionalFormatting>
  <conditionalFormatting sqref="B1597">
    <cfRule type="expression" dxfId="27975" priority="2082">
      <formula>IF(AND(COUNTIF(MetalSmelter,B557&amp;C557)=0,LEN(C557)&gt;0),TRUE,FALSE)</formula>
    </cfRule>
  </conditionalFormatting>
  <conditionalFormatting sqref="B1598">
    <cfRule type="expression" dxfId="27974" priority="2083">
      <formula>IF(B557="",TRUE)</formula>
    </cfRule>
  </conditionalFormatting>
  <conditionalFormatting sqref="B1598">
    <cfRule type="expression" dxfId="27973" priority="2084">
      <formula>IF(AND(COUNTIF(MetalSmelter,B557&amp;C557)=0,LEN(C557)&gt;0),TRUE,FALSE)</formula>
    </cfRule>
  </conditionalFormatting>
  <conditionalFormatting sqref="B1599">
    <cfRule type="expression" dxfId="27972" priority="2085">
      <formula>IF(B557="",TRUE)</formula>
    </cfRule>
  </conditionalFormatting>
  <conditionalFormatting sqref="B1599">
    <cfRule type="expression" dxfId="27971" priority="2086">
      <formula>IF(AND(COUNTIF(MetalSmelter,B557&amp;C557)=0,LEN(C557)&gt;0),TRUE,FALSE)</formula>
    </cfRule>
  </conditionalFormatting>
  <conditionalFormatting sqref="B1600">
    <cfRule type="expression" dxfId="27970" priority="2087">
      <formula>IF(B557="",TRUE)</formula>
    </cfRule>
  </conditionalFormatting>
  <conditionalFormatting sqref="B1600">
    <cfRule type="expression" dxfId="27969" priority="2088">
      <formula>IF(AND(COUNTIF(MetalSmelter,B557&amp;C557)=0,LEN(C557)&gt;0),TRUE,FALSE)</formula>
    </cfRule>
  </conditionalFormatting>
  <conditionalFormatting sqref="B1601">
    <cfRule type="expression" dxfId="27968" priority="2089">
      <formula>IF(B557="",TRUE)</formula>
    </cfRule>
  </conditionalFormatting>
  <conditionalFormatting sqref="B1601">
    <cfRule type="expression" dxfId="27967" priority="2090">
      <formula>IF(AND(COUNTIF(MetalSmelter,B557&amp;C557)=0,LEN(C557)&gt;0),TRUE,FALSE)</formula>
    </cfRule>
  </conditionalFormatting>
  <conditionalFormatting sqref="B1602">
    <cfRule type="expression" dxfId="27966" priority="2091">
      <formula>IF(B557="",TRUE)</formula>
    </cfRule>
  </conditionalFormatting>
  <conditionalFormatting sqref="B1602">
    <cfRule type="expression" dxfId="27965" priority="2092">
      <formula>IF(AND(COUNTIF(MetalSmelter,B557&amp;C557)=0,LEN(C557)&gt;0),TRUE,FALSE)</formula>
    </cfRule>
  </conditionalFormatting>
  <conditionalFormatting sqref="B1603">
    <cfRule type="expression" dxfId="27964" priority="2093">
      <formula>IF(B557="",TRUE)</formula>
    </cfRule>
  </conditionalFormatting>
  <conditionalFormatting sqref="B1603">
    <cfRule type="expression" dxfId="27963" priority="2094">
      <formula>IF(AND(COUNTIF(MetalSmelter,B557&amp;C557)=0,LEN(C557)&gt;0),TRUE,FALSE)</formula>
    </cfRule>
  </conditionalFormatting>
  <conditionalFormatting sqref="B1604">
    <cfRule type="expression" dxfId="27962" priority="2095">
      <formula>IF(B557="",TRUE)</formula>
    </cfRule>
  </conditionalFormatting>
  <conditionalFormatting sqref="B1604">
    <cfRule type="expression" dxfId="27961" priority="2096">
      <formula>IF(AND(COUNTIF(MetalSmelter,B557&amp;C557)=0,LEN(C557)&gt;0),TRUE,FALSE)</formula>
    </cfRule>
  </conditionalFormatting>
  <conditionalFormatting sqref="B1605">
    <cfRule type="expression" dxfId="27960" priority="2097">
      <formula>IF(B557="",TRUE)</formula>
    </cfRule>
  </conditionalFormatting>
  <conditionalFormatting sqref="B1605">
    <cfRule type="expression" dxfId="27959" priority="2098">
      <formula>IF(AND(COUNTIF(MetalSmelter,B557&amp;C557)=0,LEN(C557)&gt;0),TRUE,FALSE)</formula>
    </cfRule>
  </conditionalFormatting>
  <conditionalFormatting sqref="B1606">
    <cfRule type="expression" dxfId="27958" priority="2099">
      <formula>IF(B557="",TRUE)</formula>
    </cfRule>
  </conditionalFormatting>
  <conditionalFormatting sqref="B1606">
    <cfRule type="expression" dxfId="27957" priority="2100">
      <formula>IF(AND(COUNTIF(MetalSmelter,B557&amp;C557)=0,LEN(C557)&gt;0),TRUE,FALSE)</formula>
    </cfRule>
  </conditionalFormatting>
  <conditionalFormatting sqref="B1607">
    <cfRule type="expression" dxfId="27956" priority="2101">
      <formula>IF(B557="",TRUE)</formula>
    </cfRule>
  </conditionalFormatting>
  <conditionalFormatting sqref="B1607">
    <cfRule type="expression" dxfId="27955" priority="2102">
      <formula>IF(AND(COUNTIF(MetalSmelter,B557&amp;C557)=0,LEN(C557)&gt;0),TRUE,FALSE)</formula>
    </cfRule>
  </conditionalFormatting>
  <conditionalFormatting sqref="B1608">
    <cfRule type="expression" dxfId="27954" priority="2103">
      <formula>IF(B557="",TRUE)</formula>
    </cfRule>
  </conditionalFormatting>
  <conditionalFormatting sqref="B1608">
    <cfRule type="expression" dxfId="27953" priority="2104">
      <formula>IF(AND(COUNTIF(MetalSmelter,B557&amp;C557)=0,LEN(C557)&gt;0),TRUE,FALSE)</formula>
    </cfRule>
  </conditionalFormatting>
  <conditionalFormatting sqref="B1609">
    <cfRule type="expression" dxfId="27952" priority="2105">
      <formula>IF(B557="",TRUE)</formula>
    </cfRule>
  </conditionalFormatting>
  <conditionalFormatting sqref="B1609">
    <cfRule type="expression" dxfId="27951" priority="2106">
      <formula>IF(AND(COUNTIF(MetalSmelter,B557&amp;C557)=0,LEN(C557)&gt;0),TRUE,FALSE)</formula>
    </cfRule>
  </conditionalFormatting>
  <conditionalFormatting sqref="B1610">
    <cfRule type="expression" dxfId="27950" priority="2107">
      <formula>IF(B557="",TRUE)</formula>
    </cfRule>
  </conditionalFormatting>
  <conditionalFormatting sqref="B1610">
    <cfRule type="expression" dxfId="27949" priority="2108">
      <formula>IF(AND(COUNTIF(MetalSmelter,B557&amp;C557)=0,LEN(C557)&gt;0),TRUE,FALSE)</formula>
    </cfRule>
  </conditionalFormatting>
  <conditionalFormatting sqref="B1611">
    <cfRule type="expression" dxfId="27948" priority="2109">
      <formula>IF(B557="",TRUE)</formula>
    </cfRule>
  </conditionalFormatting>
  <conditionalFormatting sqref="B1611">
    <cfRule type="expression" dxfId="27947" priority="2110">
      <formula>IF(AND(COUNTIF(MetalSmelter,B557&amp;C557)=0,LEN(C557)&gt;0),TRUE,FALSE)</formula>
    </cfRule>
  </conditionalFormatting>
  <conditionalFormatting sqref="B1612">
    <cfRule type="expression" dxfId="27946" priority="2111">
      <formula>IF(B557="",TRUE)</formula>
    </cfRule>
  </conditionalFormatting>
  <conditionalFormatting sqref="B1612">
    <cfRule type="expression" dxfId="27945" priority="2112">
      <formula>IF(AND(COUNTIF(MetalSmelter,B557&amp;C557)=0,LEN(C557)&gt;0),TRUE,FALSE)</formula>
    </cfRule>
  </conditionalFormatting>
  <conditionalFormatting sqref="B1613">
    <cfRule type="expression" dxfId="27944" priority="2113">
      <formula>IF(B557="",TRUE)</formula>
    </cfRule>
  </conditionalFormatting>
  <conditionalFormatting sqref="B1613">
    <cfRule type="expression" dxfId="27943" priority="2114">
      <formula>IF(AND(COUNTIF(MetalSmelter,B557&amp;C557)=0,LEN(C557)&gt;0),TRUE,FALSE)</formula>
    </cfRule>
  </conditionalFormatting>
  <conditionalFormatting sqref="B1614">
    <cfRule type="expression" dxfId="27942" priority="2115">
      <formula>IF(B557="",TRUE)</formula>
    </cfRule>
  </conditionalFormatting>
  <conditionalFormatting sqref="B1614">
    <cfRule type="expression" dxfId="27941" priority="2116">
      <formula>IF(AND(COUNTIF(MetalSmelter,B557&amp;C557)=0,LEN(C557)&gt;0),TRUE,FALSE)</formula>
    </cfRule>
  </conditionalFormatting>
  <conditionalFormatting sqref="B1615">
    <cfRule type="expression" dxfId="27940" priority="2117">
      <formula>IF(B557="",TRUE)</formula>
    </cfRule>
  </conditionalFormatting>
  <conditionalFormatting sqref="B1615">
    <cfRule type="expression" dxfId="27939" priority="2118">
      <formula>IF(AND(COUNTIF(MetalSmelter,B557&amp;C557)=0,LEN(C557)&gt;0),TRUE,FALSE)</formula>
    </cfRule>
  </conditionalFormatting>
  <conditionalFormatting sqref="B1616">
    <cfRule type="expression" dxfId="27938" priority="2119">
      <formula>IF(B557="",TRUE)</formula>
    </cfRule>
  </conditionalFormatting>
  <conditionalFormatting sqref="B1616">
    <cfRule type="expression" dxfId="27937" priority="2120">
      <formula>IF(AND(COUNTIF(MetalSmelter,B557&amp;C557)=0,LEN(C557)&gt;0),TRUE,FALSE)</formula>
    </cfRule>
  </conditionalFormatting>
  <conditionalFormatting sqref="B1617">
    <cfRule type="expression" dxfId="27936" priority="2121">
      <formula>IF(B557="",TRUE)</formula>
    </cfRule>
  </conditionalFormatting>
  <conditionalFormatting sqref="B1617">
    <cfRule type="expression" dxfId="27935" priority="2122">
      <formula>IF(AND(COUNTIF(MetalSmelter,B557&amp;C557)=0,LEN(C557)&gt;0),TRUE,FALSE)</formula>
    </cfRule>
  </conditionalFormatting>
  <conditionalFormatting sqref="B1618">
    <cfRule type="expression" dxfId="27934" priority="2123">
      <formula>IF(B557="",TRUE)</formula>
    </cfRule>
  </conditionalFormatting>
  <conditionalFormatting sqref="B1618">
    <cfRule type="expression" dxfId="27933" priority="2124">
      <formula>IF(AND(COUNTIF(MetalSmelter,B557&amp;C557)=0,LEN(C557)&gt;0),TRUE,FALSE)</formula>
    </cfRule>
  </conditionalFormatting>
  <conditionalFormatting sqref="B1619">
    <cfRule type="expression" dxfId="27932" priority="2125">
      <formula>IF(B557="",TRUE)</formula>
    </cfRule>
  </conditionalFormatting>
  <conditionalFormatting sqref="B1619">
    <cfRule type="expression" dxfId="27931" priority="2126">
      <formula>IF(AND(COUNTIF(MetalSmelter,B557&amp;C557)=0,LEN(C557)&gt;0),TRUE,FALSE)</formula>
    </cfRule>
  </conditionalFormatting>
  <conditionalFormatting sqref="B1620">
    <cfRule type="expression" dxfId="27930" priority="2127">
      <formula>IF(B557="",TRUE)</formula>
    </cfRule>
  </conditionalFormatting>
  <conditionalFormatting sqref="B1620">
    <cfRule type="expression" dxfId="27929" priority="2128">
      <formula>IF(AND(COUNTIF(MetalSmelter,B557&amp;C557)=0,LEN(C557)&gt;0),TRUE,FALSE)</formula>
    </cfRule>
  </conditionalFormatting>
  <conditionalFormatting sqref="B1621">
    <cfRule type="expression" dxfId="27928" priority="2129">
      <formula>IF(B557="",TRUE)</formula>
    </cfRule>
  </conditionalFormatting>
  <conditionalFormatting sqref="B1621">
    <cfRule type="expression" dxfId="27927" priority="2130">
      <formula>IF(AND(COUNTIF(MetalSmelter,B557&amp;C557)=0,LEN(C557)&gt;0),TRUE,FALSE)</formula>
    </cfRule>
  </conditionalFormatting>
  <conditionalFormatting sqref="B1622">
    <cfRule type="expression" dxfId="27926" priority="2131">
      <formula>IF(B557="",TRUE)</formula>
    </cfRule>
  </conditionalFormatting>
  <conditionalFormatting sqref="B1622">
    <cfRule type="expression" dxfId="27925" priority="2132">
      <formula>IF(AND(COUNTIF(MetalSmelter,B557&amp;C557)=0,LEN(C557)&gt;0),TRUE,FALSE)</formula>
    </cfRule>
  </conditionalFormatting>
  <conditionalFormatting sqref="B1623">
    <cfRule type="expression" dxfId="27924" priority="2133">
      <formula>IF(B557="",TRUE)</formula>
    </cfRule>
  </conditionalFormatting>
  <conditionalFormatting sqref="B1623">
    <cfRule type="expression" dxfId="27923" priority="2134">
      <formula>IF(AND(COUNTIF(MetalSmelter,B557&amp;C557)=0,LEN(C557)&gt;0),TRUE,FALSE)</formula>
    </cfRule>
  </conditionalFormatting>
  <conditionalFormatting sqref="B1624">
    <cfRule type="expression" dxfId="27922" priority="2135">
      <formula>IF(B557="",TRUE)</formula>
    </cfRule>
  </conditionalFormatting>
  <conditionalFormatting sqref="B1624">
    <cfRule type="expression" dxfId="27921" priority="2136">
      <formula>IF(AND(COUNTIF(MetalSmelter,B557&amp;C557)=0,LEN(C557)&gt;0),TRUE,FALSE)</formula>
    </cfRule>
  </conditionalFormatting>
  <conditionalFormatting sqref="B1625">
    <cfRule type="expression" dxfId="27920" priority="2137">
      <formula>IF(B557="",TRUE)</formula>
    </cfRule>
  </conditionalFormatting>
  <conditionalFormatting sqref="B1625">
    <cfRule type="expression" dxfId="27919" priority="2138">
      <formula>IF(AND(COUNTIF(MetalSmelter,B557&amp;C557)=0,LEN(C557)&gt;0),TRUE,FALSE)</formula>
    </cfRule>
  </conditionalFormatting>
  <conditionalFormatting sqref="B1626">
    <cfRule type="expression" dxfId="27918" priority="2139">
      <formula>IF(B557="",TRUE)</formula>
    </cfRule>
  </conditionalFormatting>
  <conditionalFormatting sqref="B1626">
    <cfRule type="expression" dxfId="27917" priority="2140">
      <formula>IF(AND(COUNTIF(MetalSmelter,B557&amp;C557)=0,LEN(C557)&gt;0),TRUE,FALSE)</formula>
    </cfRule>
  </conditionalFormatting>
  <conditionalFormatting sqref="B1627">
    <cfRule type="expression" dxfId="27916" priority="2141">
      <formula>IF(B557="",TRUE)</formula>
    </cfRule>
  </conditionalFormatting>
  <conditionalFormatting sqref="B1627">
    <cfRule type="expression" dxfId="27915" priority="2142">
      <formula>IF(AND(COUNTIF(MetalSmelter,B557&amp;C557)=0,LEN(C557)&gt;0),TRUE,FALSE)</formula>
    </cfRule>
  </conditionalFormatting>
  <conditionalFormatting sqref="B1628">
    <cfRule type="expression" dxfId="27914" priority="2143">
      <formula>IF(B557="",TRUE)</formula>
    </cfRule>
  </conditionalFormatting>
  <conditionalFormatting sqref="B1628">
    <cfRule type="expression" dxfId="27913" priority="2144">
      <formula>IF(AND(COUNTIF(MetalSmelter,B557&amp;C557)=0,LEN(C557)&gt;0),TRUE,FALSE)</formula>
    </cfRule>
  </conditionalFormatting>
  <conditionalFormatting sqref="B1629">
    <cfRule type="expression" dxfId="27912" priority="2145">
      <formula>IF(B557="",TRUE)</formula>
    </cfRule>
  </conditionalFormatting>
  <conditionalFormatting sqref="B1629">
    <cfRule type="expression" dxfId="27911" priority="2146">
      <formula>IF(AND(COUNTIF(MetalSmelter,B557&amp;C557)=0,LEN(C557)&gt;0),TRUE,FALSE)</formula>
    </cfRule>
  </conditionalFormatting>
  <conditionalFormatting sqref="B1630">
    <cfRule type="expression" dxfId="27910" priority="2147">
      <formula>IF(B557="",TRUE)</formula>
    </cfRule>
  </conditionalFormatting>
  <conditionalFormatting sqref="B1630">
    <cfRule type="expression" dxfId="27909" priority="2148">
      <formula>IF(AND(COUNTIF(MetalSmelter,B557&amp;C557)=0,LEN(C557)&gt;0),TRUE,FALSE)</formula>
    </cfRule>
  </conditionalFormatting>
  <conditionalFormatting sqref="B1631">
    <cfRule type="expression" dxfId="27908" priority="2149">
      <formula>IF(B557="",TRUE)</formula>
    </cfRule>
  </conditionalFormatting>
  <conditionalFormatting sqref="B1631">
    <cfRule type="expression" dxfId="27907" priority="2150">
      <formula>IF(AND(COUNTIF(MetalSmelter,B557&amp;C557)=0,LEN(C557)&gt;0),TRUE,FALSE)</formula>
    </cfRule>
  </conditionalFormatting>
  <conditionalFormatting sqref="B1632">
    <cfRule type="expression" dxfId="27906" priority="2151">
      <formula>IF(B557="",TRUE)</formula>
    </cfRule>
  </conditionalFormatting>
  <conditionalFormatting sqref="B1632">
    <cfRule type="expression" dxfId="27905" priority="2152">
      <formula>IF(AND(COUNTIF(MetalSmelter,B557&amp;C557)=0,LEN(C557)&gt;0),TRUE,FALSE)</formula>
    </cfRule>
  </conditionalFormatting>
  <conditionalFormatting sqref="B1633">
    <cfRule type="expression" dxfId="27904" priority="2153">
      <formula>IF(B557="",TRUE)</formula>
    </cfRule>
  </conditionalFormatting>
  <conditionalFormatting sqref="B1633">
    <cfRule type="expression" dxfId="27903" priority="2154">
      <formula>IF(AND(COUNTIF(MetalSmelter,B557&amp;C557)=0,LEN(C557)&gt;0),TRUE,FALSE)</formula>
    </cfRule>
  </conditionalFormatting>
  <conditionalFormatting sqref="B1634">
    <cfRule type="expression" dxfId="27902" priority="2155">
      <formula>IF(B557="",TRUE)</formula>
    </cfRule>
  </conditionalFormatting>
  <conditionalFormatting sqref="B1634">
    <cfRule type="expression" dxfId="27901" priority="2156">
      <formula>IF(AND(COUNTIF(MetalSmelter,B557&amp;C557)=0,LEN(C557)&gt;0),TRUE,FALSE)</formula>
    </cfRule>
  </conditionalFormatting>
  <conditionalFormatting sqref="B1635">
    <cfRule type="expression" dxfId="27900" priority="2157">
      <formula>IF(B557="",TRUE)</formula>
    </cfRule>
  </conditionalFormatting>
  <conditionalFormatting sqref="B1635">
    <cfRule type="expression" dxfId="27899" priority="2158">
      <formula>IF(AND(COUNTIF(MetalSmelter,B557&amp;C557)=0,LEN(C557)&gt;0),TRUE,FALSE)</formula>
    </cfRule>
  </conditionalFormatting>
  <conditionalFormatting sqref="B1636">
    <cfRule type="expression" dxfId="27898" priority="2159">
      <formula>IF(B557="",TRUE)</formula>
    </cfRule>
  </conditionalFormatting>
  <conditionalFormatting sqref="B1636">
    <cfRule type="expression" dxfId="27897" priority="2160">
      <formula>IF(AND(COUNTIF(MetalSmelter,B557&amp;C557)=0,LEN(C557)&gt;0),TRUE,FALSE)</formula>
    </cfRule>
  </conditionalFormatting>
  <conditionalFormatting sqref="B1637">
    <cfRule type="expression" dxfId="27896" priority="2161">
      <formula>IF(B557="",TRUE)</formula>
    </cfRule>
  </conditionalFormatting>
  <conditionalFormatting sqref="B1637">
    <cfRule type="expression" dxfId="27895" priority="2162">
      <formula>IF(AND(COUNTIF(MetalSmelter,B557&amp;C557)=0,LEN(C557)&gt;0),TRUE,FALSE)</formula>
    </cfRule>
  </conditionalFormatting>
  <conditionalFormatting sqref="B1638">
    <cfRule type="expression" dxfId="27894" priority="2163">
      <formula>IF(B557="",TRUE)</formula>
    </cfRule>
  </conditionalFormatting>
  <conditionalFormatting sqref="B1638">
    <cfRule type="expression" dxfId="27893" priority="2164">
      <formula>IF(AND(COUNTIF(MetalSmelter,B557&amp;C557)=0,LEN(C557)&gt;0),TRUE,FALSE)</formula>
    </cfRule>
  </conditionalFormatting>
  <conditionalFormatting sqref="B1639">
    <cfRule type="expression" dxfId="27892" priority="2165">
      <formula>IF(B557="",TRUE)</formula>
    </cfRule>
  </conditionalFormatting>
  <conditionalFormatting sqref="B1639">
    <cfRule type="expression" dxfId="27891" priority="2166">
      <formula>IF(AND(COUNTIF(MetalSmelter,B557&amp;C557)=0,LEN(C557)&gt;0),TRUE,FALSE)</formula>
    </cfRule>
  </conditionalFormatting>
  <conditionalFormatting sqref="B1640">
    <cfRule type="expression" dxfId="27890" priority="2167">
      <formula>IF(B557="",TRUE)</formula>
    </cfRule>
  </conditionalFormatting>
  <conditionalFormatting sqref="B1640">
    <cfRule type="expression" dxfId="27889" priority="2168">
      <formula>IF(AND(COUNTIF(MetalSmelter,B557&amp;C557)=0,LEN(C557)&gt;0),TRUE,FALSE)</formula>
    </cfRule>
  </conditionalFormatting>
  <conditionalFormatting sqref="B1641">
    <cfRule type="expression" dxfId="27888" priority="2169">
      <formula>IF(B557="",TRUE)</formula>
    </cfRule>
  </conditionalFormatting>
  <conditionalFormatting sqref="B1641">
    <cfRule type="expression" dxfId="27887" priority="2170">
      <formula>IF(AND(COUNTIF(MetalSmelter,B557&amp;C557)=0,LEN(C557)&gt;0),TRUE,FALSE)</formula>
    </cfRule>
  </conditionalFormatting>
  <conditionalFormatting sqref="B1642">
    <cfRule type="expression" dxfId="27886" priority="2171">
      <formula>IF(B557="",TRUE)</formula>
    </cfRule>
  </conditionalFormatting>
  <conditionalFormatting sqref="B1642">
    <cfRule type="expression" dxfId="27885" priority="2172">
      <formula>IF(AND(COUNTIF(MetalSmelter,B557&amp;C557)=0,LEN(C557)&gt;0),TRUE,FALSE)</formula>
    </cfRule>
  </conditionalFormatting>
  <conditionalFormatting sqref="B1643">
    <cfRule type="expression" dxfId="27884" priority="2173">
      <formula>IF(B557="",TRUE)</formula>
    </cfRule>
  </conditionalFormatting>
  <conditionalFormatting sqref="B1643">
    <cfRule type="expression" dxfId="27883" priority="2174">
      <formula>IF(AND(COUNTIF(MetalSmelter,B557&amp;C557)=0,LEN(C557)&gt;0),TRUE,FALSE)</formula>
    </cfRule>
  </conditionalFormatting>
  <conditionalFormatting sqref="B1644">
    <cfRule type="expression" dxfId="27882" priority="2175">
      <formula>IF(B557="",TRUE)</formula>
    </cfRule>
  </conditionalFormatting>
  <conditionalFormatting sqref="B1644">
    <cfRule type="expression" dxfId="27881" priority="2176">
      <formula>IF(AND(COUNTIF(MetalSmelter,B557&amp;C557)=0,LEN(C557)&gt;0),TRUE,FALSE)</formula>
    </cfRule>
  </conditionalFormatting>
  <conditionalFormatting sqref="B1645">
    <cfRule type="expression" dxfId="27880" priority="2177">
      <formula>IF(B557="",TRUE)</formula>
    </cfRule>
  </conditionalFormatting>
  <conditionalFormatting sqref="B1645">
    <cfRule type="expression" dxfId="27879" priority="2178">
      <formula>IF(AND(COUNTIF(MetalSmelter,B557&amp;C557)=0,LEN(C557)&gt;0),TRUE,FALSE)</formula>
    </cfRule>
  </conditionalFormatting>
  <conditionalFormatting sqref="B1646">
    <cfRule type="expression" dxfId="27878" priority="2179">
      <formula>IF(B557="",TRUE)</formula>
    </cfRule>
  </conditionalFormatting>
  <conditionalFormatting sqref="B1646">
    <cfRule type="expression" dxfId="27877" priority="2180">
      <formula>IF(AND(COUNTIF(MetalSmelter,B557&amp;C557)=0,LEN(C557)&gt;0),TRUE,FALSE)</formula>
    </cfRule>
  </conditionalFormatting>
  <conditionalFormatting sqref="B1647">
    <cfRule type="expression" dxfId="27876" priority="2181">
      <formula>IF(B557="",TRUE)</formula>
    </cfRule>
  </conditionalFormatting>
  <conditionalFormatting sqref="B1647">
    <cfRule type="expression" dxfId="27875" priority="2182">
      <formula>IF(AND(COUNTIF(MetalSmelter,B557&amp;C557)=0,LEN(C557)&gt;0),TRUE,FALSE)</formula>
    </cfRule>
  </conditionalFormatting>
  <conditionalFormatting sqref="B1648">
    <cfRule type="expression" dxfId="27874" priority="2183">
      <formula>IF(B557="",TRUE)</formula>
    </cfRule>
  </conditionalFormatting>
  <conditionalFormatting sqref="B1648">
    <cfRule type="expression" dxfId="27873" priority="2184">
      <formula>IF(AND(COUNTIF(MetalSmelter,B557&amp;C557)=0,LEN(C557)&gt;0),TRUE,FALSE)</formula>
    </cfRule>
  </conditionalFormatting>
  <conditionalFormatting sqref="B1649">
    <cfRule type="expression" dxfId="27872" priority="2185">
      <formula>IF(B557="",TRUE)</formula>
    </cfRule>
  </conditionalFormatting>
  <conditionalFormatting sqref="B1649">
    <cfRule type="expression" dxfId="27871" priority="2186">
      <formula>IF(AND(COUNTIF(MetalSmelter,B557&amp;C557)=0,LEN(C557)&gt;0),TRUE,FALSE)</formula>
    </cfRule>
  </conditionalFormatting>
  <conditionalFormatting sqref="B1650">
    <cfRule type="expression" dxfId="27870" priority="2187">
      <formula>IF(B557="",TRUE)</formula>
    </cfRule>
  </conditionalFormatting>
  <conditionalFormatting sqref="B1650">
    <cfRule type="expression" dxfId="27869" priority="2188">
      <formula>IF(AND(COUNTIF(MetalSmelter,B557&amp;C557)=0,LEN(C557)&gt;0),TRUE,FALSE)</formula>
    </cfRule>
  </conditionalFormatting>
  <conditionalFormatting sqref="B1651">
    <cfRule type="expression" dxfId="27868" priority="2189">
      <formula>IF(B557="",TRUE)</formula>
    </cfRule>
  </conditionalFormatting>
  <conditionalFormatting sqref="B1651">
    <cfRule type="expression" dxfId="27867" priority="2190">
      <formula>IF(AND(COUNTIF(MetalSmelter,B557&amp;C557)=0,LEN(C557)&gt;0),TRUE,FALSE)</formula>
    </cfRule>
  </conditionalFormatting>
  <conditionalFormatting sqref="B1652">
    <cfRule type="expression" dxfId="27866" priority="2191">
      <formula>IF(B557="",TRUE)</formula>
    </cfRule>
  </conditionalFormatting>
  <conditionalFormatting sqref="B1652">
    <cfRule type="expression" dxfId="27865" priority="2192">
      <formula>IF(AND(COUNTIF(MetalSmelter,B557&amp;C557)=0,LEN(C557)&gt;0),TRUE,FALSE)</formula>
    </cfRule>
  </conditionalFormatting>
  <conditionalFormatting sqref="B1653">
    <cfRule type="expression" dxfId="27864" priority="2193">
      <formula>IF(B557="",TRUE)</formula>
    </cfRule>
  </conditionalFormatting>
  <conditionalFormatting sqref="B1653">
    <cfRule type="expression" dxfId="27863" priority="2194">
      <formula>IF(AND(COUNTIF(MetalSmelter,B557&amp;C557)=0,LEN(C557)&gt;0),TRUE,FALSE)</formula>
    </cfRule>
  </conditionalFormatting>
  <conditionalFormatting sqref="B1654">
    <cfRule type="expression" dxfId="27862" priority="2195">
      <formula>IF(B557="",TRUE)</formula>
    </cfRule>
  </conditionalFormatting>
  <conditionalFormatting sqref="B1654">
    <cfRule type="expression" dxfId="27861" priority="2196">
      <formula>IF(AND(COUNTIF(MetalSmelter,B557&amp;C557)=0,LEN(C557)&gt;0),TRUE,FALSE)</formula>
    </cfRule>
  </conditionalFormatting>
  <conditionalFormatting sqref="B1655">
    <cfRule type="expression" dxfId="27860" priority="2197">
      <formula>IF(B557="",TRUE)</formula>
    </cfRule>
  </conditionalFormatting>
  <conditionalFormatting sqref="B1655">
    <cfRule type="expression" dxfId="27859" priority="2198">
      <formula>IF(AND(COUNTIF(MetalSmelter,B557&amp;C557)=0,LEN(C557)&gt;0),TRUE,FALSE)</formula>
    </cfRule>
  </conditionalFormatting>
  <conditionalFormatting sqref="B1656">
    <cfRule type="expression" dxfId="27858" priority="2199">
      <formula>IF(B557="",TRUE)</formula>
    </cfRule>
  </conditionalFormatting>
  <conditionalFormatting sqref="B1656">
    <cfRule type="expression" dxfId="27857" priority="2200">
      <formula>IF(AND(COUNTIF(MetalSmelter,B557&amp;C557)=0,LEN(C557)&gt;0),TRUE,FALSE)</formula>
    </cfRule>
  </conditionalFormatting>
  <conditionalFormatting sqref="B1657">
    <cfRule type="expression" dxfId="27856" priority="2201">
      <formula>IF(B557="",TRUE)</formula>
    </cfRule>
  </conditionalFormatting>
  <conditionalFormatting sqref="B1657">
    <cfRule type="expression" dxfId="27855" priority="2202">
      <formula>IF(AND(COUNTIF(MetalSmelter,B557&amp;C557)=0,LEN(C557)&gt;0),TRUE,FALSE)</formula>
    </cfRule>
  </conditionalFormatting>
  <conditionalFormatting sqref="B1658">
    <cfRule type="expression" dxfId="27854" priority="2203">
      <formula>IF(B557="",TRUE)</formula>
    </cfRule>
  </conditionalFormatting>
  <conditionalFormatting sqref="B1658">
    <cfRule type="expression" dxfId="27853" priority="2204">
      <formula>IF(AND(COUNTIF(MetalSmelter,B557&amp;C557)=0,LEN(C557)&gt;0),TRUE,FALSE)</formula>
    </cfRule>
  </conditionalFormatting>
  <conditionalFormatting sqref="B1659">
    <cfRule type="expression" dxfId="27852" priority="2205">
      <formula>IF(B557="",TRUE)</formula>
    </cfRule>
  </conditionalFormatting>
  <conditionalFormatting sqref="B1659">
    <cfRule type="expression" dxfId="27851" priority="2206">
      <formula>IF(AND(COUNTIF(MetalSmelter,B557&amp;C557)=0,LEN(C557)&gt;0),TRUE,FALSE)</formula>
    </cfRule>
  </conditionalFormatting>
  <conditionalFormatting sqref="B1660">
    <cfRule type="expression" dxfId="27850" priority="2207">
      <formula>IF(B557="",TRUE)</formula>
    </cfRule>
  </conditionalFormatting>
  <conditionalFormatting sqref="B1660">
    <cfRule type="expression" dxfId="27849" priority="2208">
      <formula>IF(AND(COUNTIF(MetalSmelter,B557&amp;C557)=0,LEN(C557)&gt;0),TRUE,FALSE)</formula>
    </cfRule>
  </conditionalFormatting>
  <conditionalFormatting sqref="B1661">
    <cfRule type="expression" dxfId="27848" priority="2209">
      <formula>IF(B557="",TRUE)</formula>
    </cfRule>
  </conditionalFormatting>
  <conditionalFormatting sqref="B1661">
    <cfRule type="expression" dxfId="27847" priority="2210">
      <formula>IF(AND(COUNTIF(MetalSmelter,B557&amp;C557)=0,LEN(C557)&gt;0),TRUE,FALSE)</formula>
    </cfRule>
  </conditionalFormatting>
  <conditionalFormatting sqref="B1662">
    <cfRule type="expression" dxfId="27846" priority="2211">
      <formula>IF(B557="",TRUE)</formula>
    </cfRule>
  </conditionalFormatting>
  <conditionalFormatting sqref="B1662">
    <cfRule type="expression" dxfId="27845" priority="2212">
      <formula>IF(AND(COUNTIF(MetalSmelter,B557&amp;C557)=0,LEN(C557)&gt;0),TRUE,FALSE)</formula>
    </cfRule>
  </conditionalFormatting>
  <conditionalFormatting sqref="B1663">
    <cfRule type="expression" dxfId="27844" priority="2213">
      <formula>IF(B557="",TRUE)</formula>
    </cfRule>
  </conditionalFormatting>
  <conditionalFormatting sqref="B1663">
    <cfRule type="expression" dxfId="27843" priority="2214">
      <formula>IF(AND(COUNTIF(MetalSmelter,B557&amp;C557)=0,LEN(C557)&gt;0),TRUE,FALSE)</formula>
    </cfRule>
  </conditionalFormatting>
  <conditionalFormatting sqref="B1664">
    <cfRule type="expression" dxfId="27842" priority="2215">
      <formula>IF(B557="",TRUE)</formula>
    </cfRule>
  </conditionalFormatting>
  <conditionalFormatting sqref="B1664">
    <cfRule type="expression" dxfId="27841" priority="2216">
      <formula>IF(AND(COUNTIF(MetalSmelter,B557&amp;C557)=0,LEN(C557)&gt;0),TRUE,FALSE)</formula>
    </cfRule>
  </conditionalFormatting>
  <conditionalFormatting sqref="B1665">
    <cfRule type="expression" dxfId="27840" priority="2217">
      <formula>IF(B557="",TRUE)</formula>
    </cfRule>
  </conditionalFormatting>
  <conditionalFormatting sqref="B1665">
    <cfRule type="expression" dxfId="27839" priority="2218">
      <formula>IF(AND(COUNTIF(MetalSmelter,B557&amp;C557)=0,LEN(C557)&gt;0),TRUE,FALSE)</formula>
    </cfRule>
  </conditionalFormatting>
  <conditionalFormatting sqref="B1666">
    <cfRule type="expression" dxfId="27838" priority="2219">
      <formula>IF(B557="",TRUE)</formula>
    </cfRule>
  </conditionalFormatting>
  <conditionalFormatting sqref="B1666">
    <cfRule type="expression" dxfId="27837" priority="2220">
      <formula>IF(AND(COUNTIF(MetalSmelter,B557&amp;C557)=0,LEN(C557)&gt;0),TRUE,FALSE)</formula>
    </cfRule>
  </conditionalFormatting>
  <conditionalFormatting sqref="B1667">
    <cfRule type="expression" dxfId="27836" priority="2221">
      <formula>IF(B557="",TRUE)</formula>
    </cfRule>
  </conditionalFormatting>
  <conditionalFormatting sqref="B1667">
    <cfRule type="expression" dxfId="27835" priority="2222">
      <formula>IF(AND(COUNTIF(MetalSmelter,B557&amp;C557)=0,LEN(C557)&gt;0),TRUE,FALSE)</formula>
    </cfRule>
  </conditionalFormatting>
  <conditionalFormatting sqref="B1668">
    <cfRule type="expression" dxfId="27834" priority="2223">
      <formula>IF(B557="",TRUE)</formula>
    </cfRule>
  </conditionalFormatting>
  <conditionalFormatting sqref="B1668">
    <cfRule type="expression" dxfId="27833" priority="2224">
      <formula>IF(AND(COUNTIF(MetalSmelter,B557&amp;C557)=0,LEN(C557)&gt;0),TRUE,FALSE)</formula>
    </cfRule>
  </conditionalFormatting>
  <conditionalFormatting sqref="B1669">
    <cfRule type="expression" dxfId="27832" priority="2225">
      <formula>IF(B557="",TRUE)</formula>
    </cfRule>
  </conditionalFormatting>
  <conditionalFormatting sqref="B1669">
    <cfRule type="expression" dxfId="27831" priority="2226">
      <formula>IF(AND(COUNTIF(MetalSmelter,B557&amp;C557)=0,LEN(C557)&gt;0),TRUE,FALSE)</formula>
    </cfRule>
  </conditionalFormatting>
  <conditionalFormatting sqref="B1670">
    <cfRule type="expression" dxfId="27830" priority="2227">
      <formula>IF(B557="",TRUE)</formula>
    </cfRule>
  </conditionalFormatting>
  <conditionalFormatting sqref="B1670">
    <cfRule type="expression" dxfId="27829" priority="2228">
      <formula>IF(AND(COUNTIF(MetalSmelter,B557&amp;C557)=0,LEN(C557)&gt;0),TRUE,FALSE)</formula>
    </cfRule>
  </conditionalFormatting>
  <conditionalFormatting sqref="B1671">
    <cfRule type="expression" dxfId="27828" priority="2229">
      <formula>IF(B557="",TRUE)</formula>
    </cfRule>
  </conditionalFormatting>
  <conditionalFormatting sqref="B1671">
    <cfRule type="expression" dxfId="27827" priority="2230">
      <formula>IF(AND(COUNTIF(MetalSmelter,B557&amp;C557)=0,LEN(C557)&gt;0),TRUE,FALSE)</formula>
    </cfRule>
  </conditionalFormatting>
  <conditionalFormatting sqref="B1672">
    <cfRule type="expression" dxfId="27826" priority="2231">
      <formula>IF(B557="",TRUE)</formula>
    </cfRule>
  </conditionalFormatting>
  <conditionalFormatting sqref="B1672">
    <cfRule type="expression" dxfId="27825" priority="2232">
      <formula>IF(AND(COUNTIF(MetalSmelter,B557&amp;C557)=0,LEN(C557)&gt;0),TRUE,FALSE)</formula>
    </cfRule>
  </conditionalFormatting>
  <conditionalFormatting sqref="B1673">
    <cfRule type="expression" dxfId="27824" priority="2233">
      <formula>IF(B557="",TRUE)</formula>
    </cfRule>
  </conditionalFormatting>
  <conditionalFormatting sqref="B1673">
    <cfRule type="expression" dxfId="27823" priority="2234">
      <formula>IF(AND(COUNTIF(MetalSmelter,B557&amp;C557)=0,LEN(C557)&gt;0),TRUE,FALSE)</formula>
    </cfRule>
  </conditionalFormatting>
  <conditionalFormatting sqref="B1674">
    <cfRule type="expression" dxfId="27822" priority="2235">
      <formula>IF(B557="",TRUE)</formula>
    </cfRule>
  </conditionalFormatting>
  <conditionalFormatting sqref="B1674">
    <cfRule type="expression" dxfId="27821" priority="2236">
      <formula>IF(AND(COUNTIF(MetalSmelter,B557&amp;C557)=0,LEN(C557)&gt;0),TRUE,FALSE)</formula>
    </cfRule>
  </conditionalFormatting>
  <conditionalFormatting sqref="B1675">
    <cfRule type="expression" dxfId="27820" priority="2237">
      <formula>IF(B557="",TRUE)</formula>
    </cfRule>
  </conditionalFormatting>
  <conditionalFormatting sqref="B1675">
    <cfRule type="expression" dxfId="27819" priority="2238">
      <formula>IF(AND(COUNTIF(MetalSmelter,B557&amp;C557)=0,LEN(C557)&gt;0),TRUE,FALSE)</formula>
    </cfRule>
  </conditionalFormatting>
  <conditionalFormatting sqref="B1676">
    <cfRule type="expression" dxfId="27818" priority="2239">
      <formula>IF(B557="",TRUE)</formula>
    </cfRule>
  </conditionalFormatting>
  <conditionalFormatting sqref="B1676">
    <cfRule type="expression" dxfId="27817" priority="2240">
      <formula>IF(AND(COUNTIF(MetalSmelter,B557&amp;C557)=0,LEN(C557)&gt;0),TRUE,FALSE)</formula>
    </cfRule>
  </conditionalFormatting>
  <conditionalFormatting sqref="B1677">
    <cfRule type="expression" dxfId="27816" priority="2241">
      <formula>IF(B557="",TRUE)</formula>
    </cfRule>
  </conditionalFormatting>
  <conditionalFormatting sqref="B1677">
    <cfRule type="expression" dxfId="27815" priority="2242">
      <formula>IF(AND(COUNTIF(MetalSmelter,B557&amp;C557)=0,LEN(C557)&gt;0),TRUE,FALSE)</formula>
    </cfRule>
  </conditionalFormatting>
  <conditionalFormatting sqref="B1678">
    <cfRule type="expression" dxfId="27814" priority="2243">
      <formula>IF(B557="",TRUE)</formula>
    </cfRule>
  </conditionalFormatting>
  <conditionalFormatting sqref="B1678">
    <cfRule type="expression" dxfId="27813" priority="2244">
      <formula>IF(AND(COUNTIF(MetalSmelter,B557&amp;C557)=0,LEN(C557)&gt;0),TRUE,FALSE)</formula>
    </cfRule>
  </conditionalFormatting>
  <conditionalFormatting sqref="B1679">
    <cfRule type="expression" dxfId="27812" priority="2245">
      <formula>IF(B557="",TRUE)</formula>
    </cfRule>
  </conditionalFormatting>
  <conditionalFormatting sqref="B1679">
    <cfRule type="expression" dxfId="27811" priority="2246">
      <formula>IF(AND(COUNTIF(MetalSmelter,B557&amp;C557)=0,LEN(C557)&gt;0),TRUE,FALSE)</formula>
    </cfRule>
  </conditionalFormatting>
  <conditionalFormatting sqref="B1680">
    <cfRule type="expression" dxfId="27810" priority="2247">
      <formula>IF(B557="",TRUE)</formula>
    </cfRule>
  </conditionalFormatting>
  <conditionalFormatting sqref="B1680">
    <cfRule type="expression" dxfId="27809" priority="2248">
      <formula>IF(AND(COUNTIF(MetalSmelter,B557&amp;C557)=0,LEN(C557)&gt;0),TRUE,FALSE)</formula>
    </cfRule>
  </conditionalFormatting>
  <conditionalFormatting sqref="B1681">
    <cfRule type="expression" dxfId="27808" priority="2249">
      <formula>IF(B557="",TRUE)</formula>
    </cfRule>
  </conditionalFormatting>
  <conditionalFormatting sqref="B1681">
    <cfRule type="expression" dxfId="27807" priority="2250">
      <formula>IF(AND(COUNTIF(MetalSmelter,B557&amp;C557)=0,LEN(C557)&gt;0),TRUE,FALSE)</formula>
    </cfRule>
  </conditionalFormatting>
  <conditionalFormatting sqref="B1682">
    <cfRule type="expression" dxfId="27806" priority="2251">
      <formula>IF(B557="",TRUE)</formula>
    </cfRule>
  </conditionalFormatting>
  <conditionalFormatting sqref="B1682">
    <cfRule type="expression" dxfId="27805" priority="2252">
      <formula>IF(AND(COUNTIF(MetalSmelter,B557&amp;C557)=0,LEN(C557)&gt;0),TRUE,FALSE)</formula>
    </cfRule>
  </conditionalFormatting>
  <conditionalFormatting sqref="B1683">
    <cfRule type="expression" dxfId="27804" priority="2253">
      <formula>IF(B557="",TRUE)</formula>
    </cfRule>
  </conditionalFormatting>
  <conditionalFormatting sqref="B1683">
    <cfRule type="expression" dxfId="27803" priority="2254">
      <formula>IF(AND(COUNTIF(MetalSmelter,B557&amp;C557)=0,LEN(C557)&gt;0),TRUE,FALSE)</formula>
    </cfRule>
  </conditionalFormatting>
  <conditionalFormatting sqref="B1684">
    <cfRule type="expression" dxfId="27802" priority="2255">
      <formula>IF(B557="",TRUE)</formula>
    </cfRule>
  </conditionalFormatting>
  <conditionalFormatting sqref="B1684">
    <cfRule type="expression" dxfId="27801" priority="2256">
      <formula>IF(AND(COUNTIF(MetalSmelter,B557&amp;C557)=0,LEN(C557)&gt;0),TRUE,FALSE)</formula>
    </cfRule>
  </conditionalFormatting>
  <conditionalFormatting sqref="B1685">
    <cfRule type="expression" dxfId="27800" priority="2257">
      <formula>IF(B557="",TRUE)</formula>
    </cfRule>
  </conditionalFormatting>
  <conditionalFormatting sqref="B1685">
    <cfRule type="expression" dxfId="27799" priority="2258">
      <formula>IF(AND(COUNTIF(MetalSmelter,B557&amp;C557)=0,LEN(C557)&gt;0),TRUE,FALSE)</formula>
    </cfRule>
  </conditionalFormatting>
  <conditionalFormatting sqref="B1686">
    <cfRule type="expression" dxfId="27798" priority="2259">
      <formula>IF(B557="",TRUE)</formula>
    </cfRule>
  </conditionalFormatting>
  <conditionalFormatting sqref="B1686">
    <cfRule type="expression" dxfId="27797" priority="2260">
      <formula>IF(AND(COUNTIF(MetalSmelter,B557&amp;C557)=0,LEN(C557)&gt;0),TRUE,FALSE)</formula>
    </cfRule>
  </conditionalFormatting>
  <conditionalFormatting sqref="B1687">
    <cfRule type="expression" dxfId="27796" priority="2261">
      <formula>IF(B557="",TRUE)</formula>
    </cfRule>
  </conditionalFormatting>
  <conditionalFormatting sqref="B1687">
    <cfRule type="expression" dxfId="27795" priority="2262">
      <formula>IF(AND(COUNTIF(MetalSmelter,B557&amp;C557)=0,LEN(C557)&gt;0),TRUE,FALSE)</formula>
    </cfRule>
  </conditionalFormatting>
  <conditionalFormatting sqref="B1688">
    <cfRule type="expression" dxfId="27794" priority="2263">
      <formula>IF(B557="",TRUE)</formula>
    </cfRule>
  </conditionalFormatting>
  <conditionalFormatting sqref="B1688">
    <cfRule type="expression" dxfId="27793" priority="2264">
      <formula>IF(AND(COUNTIF(MetalSmelter,B557&amp;C557)=0,LEN(C557)&gt;0),TRUE,FALSE)</formula>
    </cfRule>
  </conditionalFormatting>
  <conditionalFormatting sqref="B1689">
    <cfRule type="expression" dxfId="27792" priority="2265">
      <formula>IF(B557="",TRUE)</formula>
    </cfRule>
  </conditionalFormatting>
  <conditionalFormatting sqref="B1689">
    <cfRule type="expression" dxfId="27791" priority="2266">
      <formula>IF(AND(COUNTIF(MetalSmelter,B557&amp;C557)=0,LEN(C557)&gt;0),TRUE,FALSE)</formula>
    </cfRule>
  </conditionalFormatting>
  <conditionalFormatting sqref="B1690">
    <cfRule type="expression" dxfId="27790" priority="2267">
      <formula>IF(B557="",TRUE)</formula>
    </cfRule>
  </conditionalFormatting>
  <conditionalFormatting sqref="B1690">
    <cfRule type="expression" dxfId="27789" priority="2268">
      <formula>IF(AND(COUNTIF(MetalSmelter,B557&amp;C557)=0,LEN(C557)&gt;0),TRUE,FALSE)</formula>
    </cfRule>
  </conditionalFormatting>
  <conditionalFormatting sqref="B1691">
    <cfRule type="expression" dxfId="27788" priority="2269">
      <formula>IF(B557="",TRUE)</formula>
    </cfRule>
  </conditionalFormatting>
  <conditionalFormatting sqref="B1691">
    <cfRule type="expression" dxfId="27787" priority="2270">
      <formula>IF(AND(COUNTIF(MetalSmelter,B557&amp;C557)=0,LEN(C557)&gt;0),TRUE,FALSE)</formula>
    </cfRule>
  </conditionalFormatting>
  <conditionalFormatting sqref="B1692">
    <cfRule type="expression" dxfId="27786" priority="2271">
      <formula>IF(B557="",TRUE)</formula>
    </cfRule>
  </conditionalFormatting>
  <conditionalFormatting sqref="B1692">
    <cfRule type="expression" dxfId="27785" priority="2272">
      <formula>IF(AND(COUNTIF(MetalSmelter,B557&amp;C557)=0,LEN(C557)&gt;0),TRUE,FALSE)</formula>
    </cfRule>
  </conditionalFormatting>
  <conditionalFormatting sqref="B1693">
    <cfRule type="expression" dxfId="27784" priority="2273">
      <formula>IF(B557="",TRUE)</formula>
    </cfRule>
  </conditionalFormatting>
  <conditionalFormatting sqref="B1693">
    <cfRule type="expression" dxfId="27783" priority="2274">
      <formula>IF(AND(COUNTIF(MetalSmelter,B557&amp;C557)=0,LEN(C557)&gt;0),TRUE,FALSE)</formula>
    </cfRule>
  </conditionalFormatting>
  <conditionalFormatting sqref="B1694">
    <cfRule type="expression" dxfId="27782" priority="2275">
      <formula>IF(B557="",TRUE)</formula>
    </cfRule>
  </conditionalFormatting>
  <conditionalFormatting sqref="B1694">
    <cfRule type="expression" dxfId="27781" priority="2276">
      <formula>IF(AND(COUNTIF(MetalSmelter,B557&amp;C557)=0,LEN(C557)&gt;0),TRUE,FALSE)</formula>
    </cfRule>
  </conditionalFormatting>
  <conditionalFormatting sqref="B1695">
    <cfRule type="expression" dxfId="27780" priority="2277">
      <formula>IF(B557="",TRUE)</formula>
    </cfRule>
  </conditionalFormatting>
  <conditionalFormatting sqref="B1695">
    <cfRule type="expression" dxfId="27779" priority="2278">
      <formula>IF(AND(COUNTIF(MetalSmelter,B557&amp;C557)=0,LEN(C557)&gt;0),TRUE,FALSE)</formula>
    </cfRule>
  </conditionalFormatting>
  <conditionalFormatting sqref="B1696">
    <cfRule type="expression" dxfId="27778" priority="2279">
      <formula>IF(B557="",TRUE)</formula>
    </cfRule>
  </conditionalFormatting>
  <conditionalFormatting sqref="B1696">
    <cfRule type="expression" dxfId="27777" priority="2280">
      <formula>IF(AND(COUNTIF(MetalSmelter,B557&amp;C557)=0,LEN(C557)&gt;0),TRUE,FALSE)</formula>
    </cfRule>
  </conditionalFormatting>
  <conditionalFormatting sqref="B1697">
    <cfRule type="expression" dxfId="27776" priority="2281">
      <formula>IF(B557="",TRUE)</formula>
    </cfRule>
  </conditionalFormatting>
  <conditionalFormatting sqref="B1697">
    <cfRule type="expression" dxfId="27775" priority="2282">
      <formula>IF(AND(COUNTIF(MetalSmelter,B557&amp;C557)=0,LEN(C557)&gt;0),TRUE,FALSE)</formula>
    </cfRule>
  </conditionalFormatting>
  <conditionalFormatting sqref="B1698">
    <cfRule type="expression" dxfId="27774" priority="2283">
      <formula>IF(B557="",TRUE)</formula>
    </cfRule>
  </conditionalFormatting>
  <conditionalFormatting sqref="B1698">
    <cfRule type="expression" dxfId="27773" priority="2284">
      <formula>IF(AND(COUNTIF(MetalSmelter,B557&amp;C557)=0,LEN(C557)&gt;0),TRUE,FALSE)</formula>
    </cfRule>
  </conditionalFormatting>
  <conditionalFormatting sqref="B1699">
    <cfRule type="expression" dxfId="27772" priority="2285">
      <formula>IF(B557="",TRUE)</formula>
    </cfRule>
  </conditionalFormatting>
  <conditionalFormatting sqref="B1699">
    <cfRule type="expression" dxfId="27771" priority="2286">
      <formula>IF(AND(COUNTIF(MetalSmelter,B557&amp;C557)=0,LEN(C557)&gt;0),TRUE,FALSE)</formula>
    </cfRule>
  </conditionalFormatting>
  <conditionalFormatting sqref="B1700">
    <cfRule type="expression" dxfId="27770" priority="2287">
      <formula>IF(B557="",TRUE)</formula>
    </cfRule>
  </conditionalFormatting>
  <conditionalFormatting sqref="B1700">
    <cfRule type="expression" dxfId="27769" priority="2288">
      <formula>IF(AND(COUNTIF(MetalSmelter,B557&amp;C557)=0,LEN(C557)&gt;0),TRUE,FALSE)</formula>
    </cfRule>
  </conditionalFormatting>
  <conditionalFormatting sqref="B1701">
    <cfRule type="expression" dxfId="27768" priority="2289">
      <formula>IF(B557="",TRUE)</formula>
    </cfRule>
  </conditionalFormatting>
  <conditionalFormatting sqref="B1701">
    <cfRule type="expression" dxfId="27767" priority="2290">
      <formula>IF(AND(COUNTIF(MetalSmelter,B557&amp;C557)=0,LEN(C557)&gt;0),TRUE,FALSE)</formula>
    </cfRule>
  </conditionalFormatting>
  <conditionalFormatting sqref="B1702">
    <cfRule type="expression" dxfId="27766" priority="2291">
      <formula>IF(B557="",TRUE)</formula>
    </cfRule>
  </conditionalFormatting>
  <conditionalFormatting sqref="B1702">
    <cfRule type="expression" dxfId="27765" priority="2292">
      <formula>IF(AND(COUNTIF(MetalSmelter,B557&amp;C557)=0,LEN(C557)&gt;0),TRUE,FALSE)</formula>
    </cfRule>
  </conditionalFormatting>
  <conditionalFormatting sqref="B1703">
    <cfRule type="expression" dxfId="27764" priority="2293">
      <formula>IF(B557="",TRUE)</formula>
    </cfRule>
  </conditionalFormatting>
  <conditionalFormatting sqref="B1703">
    <cfRule type="expression" dxfId="27763" priority="2294">
      <formula>IF(AND(COUNTIF(MetalSmelter,B557&amp;C557)=0,LEN(C557)&gt;0),TRUE,FALSE)</formula>
    </cfRule>
  </conditionalFormatting>
  <conditionalFormatting sqref="B1704">
    <cfRule type="expression" dxfId="27762" priority="2295">
      <formula>IF(B557="",TRUE)</formula>
    </cfRule>
  </conditionalFormatting>
  <conditionalFormatting sqref="B1704">
    <cfRule type="expression" dxfId="27761" priority="2296">
      <formula>IF(AND(COUNTIF(MetalSmelter,B557&amp;C557)=0,LEN(C557)&gt;0),TRUE,FALSE)</formula>
    </cfRule>
  </conditionalFormatting>
  <conditionalFormatting sqref="B1705">
    <cfRule type="expression" dxfId="27760" priority="2297">
      <formula>IF(B557="",TRUE)</formula>
    </cfRule>
  </conditionalFormatting>
  <conditionalFormatting sqref="B1705">
    <cfRule type="expression" dxfId="27759" priority="2298">
      <formula>IF(AND(COUNTIF(MetalSmelter,B557&amp;C557)=0,LEN(C557)&gt;0),TRUE,FALSE)</formula>
    </cfRule>
  </conditionalFormatting>
  <conditionalFormatting sqref="B1706">
    <cfRule type="expression" dxfId="27758" priority="2299">
      <formula>IF(B557="",TRUE)</formula>
    </cfRule>
  </conditionalFormatting>
  <conditionalFormatting sqref="B1706">
    <cfRule type="expression" dxfId="27757" priority="2300">
      <formula>IF(AND(COUNTIF(MetalSmelter,B557&amp;C557)=0,LEN(C557)&gt;0),TRUE,FALSE)</formula>
    </cfRule>
  </conditionalFormatting>
  <conditionalFormatting sqref="B1707">
    <cfRule type="expression" dxfId="27756" priority="2301">
      <formula>IF(B557="",TRUE)</formula>
    </cfRule>
  </conditionalFormatting>
  <conditionalFormatting sqref="B1707">
    <cfRule type="expression" dxfId="27755" priority="2302">
      <formula>IF(AND(COUNTIF(MetalSmelter,B557&amp;C557)=0,LEN(C557)&gt;0),TRUE,FALSE)</formula>
    </cfRule>
  </conditionalFormatting>
  <conditionalFormatting sqref="B1708">
    <cfRule type="expression" dxfId="27754" priority="2303">
      <formula>IF(B557="",TRUE)</formula>
    </cfRule>
  </conditionalFormatting>
  <conditionalFormatting sqref="B1708">
    <cfRule type="expression" dxfId="27753" priority="2304">
      <formula>IF(AND(COUNTIF(MetalSmelter,B557&amp;C557)=0,LEN(C557)&gt;0),TRUE,FALSE)</formula>
    </cfRule>
  </conditionalFormatting>
  <conditionalFormatting sqref="B1709">
    <cfRule type="expression" dxfId="27752" priority="2305">
      <formula>IF(B557="",TRUE)</formula>
    </cfRule>
  </conditionalFormatting>
  <conditionalFormatting sqref="B1709">
    <cfRule type="expression" dxfId="27751" priority="2306">
      <formula>IF(AND(COUNTIF(MetalSmelter,B557&amp;C557)=0,LEN(C557)&gt;0),TRUE,FALSE)</formula>
    </cfRule>
  </conditionalFormatting>
  <conditionalFormatting sqref="B1710">
    <cfRule type="expression" dxfId="27750" priority="2307">
      <formula>IF(B557="",TRUE)</formula>
    </cfRule>
  </conditionalFormatting>
  <conditionalFormatting sqref="B1710">
    <cfRule type="expression" dxfId="27749" priority="2308">
      <formula>IF(AND(COUNTIF(MetalSmelter,B557&amp;C557)=0,LEN(C557)&gt;0),TRUE,FALSE)</formula>
    </cfRule>
  </conditionalFormatting>
  <conditionalFormatting sqref="B1711">
    <cfRule type="expression" dxfId="27748" priority="2309">
      <formula>IF(B557="",TRUE)</formula>
    </cfRule>
  </conditionalFormatting>
  <conditionalFormatting sqref="B1711">
    <cfRule type="expression" dxfId="27747" priority="2310">
      <formula>IF(AND(COUNTIF(MetalSmelter,B557&amp;C557)=0,LEN(C557)&gt;0),TRUE,FALSE)</formula>
    </cfRule>
  </conditionalFormatting>
  <conditionalFormatting sqref="B1712">
    <cfRule type="expression" dxfId="27746" priority="2311">
      <formula>IF(B557="",TRUE)</formula>
    </cfRule>
  </conditionalFormatting>
  <conditionalFormatting sqref="B1712">
    <cfRule type="expression" dxfId="27745" priority="2312">
      <formula>IF(AND(COUNTIF(MetalSmelter,B557&amp;C557)=0,LEN(C557)&gt;0),TRUE,FALSE)</formula>
    </cfRule>
  </conditionalFormatting>
  <conditionalFormatting sqref="B1713">
    <cfRule type="expression" dxfId="27744" priority="2313">
      <formula>IF(B557="",TRUE)</formula>
    </cfRule>
  </conditionalFormatting>
  <conditionalFormatting sqref="B1713">
    <cfRule type="expression" dxfId="27743" priority="2314">
      <formula>IF(AND(COUNTIF(MetalSmelter,B557&amp;C557)=0,LEN(C557)&gt;0),TRUE,FALSE)</formula>
    </cfRule>
  </conditionalFormatting>
  <conditionalFormatting sqref="B1714">
    <cfRule type="expression" dxfId="27742" priority="2315">
      <formula>IF(B557="",TRUE)</formula>
    </cfRule>
  </conditionalFormatting>
  <conditionalFormatting sqref="B1714">
    <cfRule type="expression" dxfId="27741" priority="2316">
      <formula>IF(AND(COUNTIF(MetalSmelter,B557&amp;C557)=0,LEN(C557)&gt;0),TRUE,FALSE)</formula>
    </cfRule>
  </conditionalFormatting>
  <conditionalFormatting sqref="B1715">
    <cfRule type="expression" dxfId="27740" priority="2317">
      <formula>IF(B557="",TRUE)</formula>
    </cfRule>
  </conditionalFormatting>
  <conditionalFormatting sqref="B1715">
    <cfRule type="expression" dxfId="27739" priority="2318">
      <formula>IF(AND(COUNTIF(MetalSmelter,B557&amp;C557)=0,LEN(C557)&gt;0),TRUE,FALSE)</formula>
    </cfRule>
  </conditionalFormatting>
  <conditionalFormatting sqref="B1716">
    <cfRule type="expression" dxfId="27738" priority="2319">
      <formula>IF(B557="",TRUE)</formula>
    </cfRule>
  </conditionalFormatting>
  <conditionalFormatting sqref="B1716">
    <cfRule type="expression" dxfId="27737" priority="2320">
      <formula>IF(AND(COUNTIF(MetalSmelter,B557&amp;C557)=0,LEN(C557)&gt;0),TRUE,FALSE)</formula>
    </cfRule>
  </conditionalFormatting>
  <conditionalFormatting sqref="B1717">
    <cfRule type="expression" dxfId="27736" priority="2321">
      <formula>IF(B557="",TRUE)</formula>
    </cfRule>
  </conditionalFormatting>
  <conditionalFormatting sqref="B1717">
    <cfRule type="expression" dxfId="27735" priority="2322">
      <formula>IF(AND(COUNTIF(MetalSmelter,B557&amp;C557)=0,LEN(C557)&gt;0),TRUE,FALSE)</formula>
    </cfRule>
  </conditionalFormatting>
  <conditionalFormatting sqref="B1718">
    <cfRule type="expression" dxfId="27734" priority="2323">
      <formula>IF(B557="",TRUE)</formula>
    </cfRule>
  </conditionalFormatting>
  <conditionalFormatting sqref="B1718">
    <cfRule type="expression" dxfId="27733" priority="2324">
      <formula>IF(AND(COUNTIF(MetalSmelter,B557&amp;C557)=0,LEN(C557)&gt;0),TRUE,FALSE)</formula>
    </cfRule>
  </conditionalFormatting>
  <conditionalFormatting sqref="B1719">
    <cfRule type="expression" dxfId="27732" priority="2325">
      <formula>IF(B557="",TRUE)</formula>
    </cfRule>
  </conditionalFormatting>
  <conditionalFormatting sqref="B1719">
    <cfRule type="expression" dxfId="27731" priority="2326">
      <formula>IF(AND(COUNTIF(MetalSmelter,B557&amp;C557)=0,LEN(C557)&gt;0),TRUE,FALSE)</formula>
    </cfRule>
  </conditionalFormatting>
  <conditionalFormatting sqref="B1720">
    <cfRule type="expression" dxfId="27730" priority="2327">
      <formula>IF(B557="",TRUE)</formula>
    </cfRule>
  </conditionalFormatting>
  <conditionalFormatting sqref="B1720">
    <cfRule type="expression" dxfId="27729" priority="2328">
      <formula>IF(AND(COUNTIF(MetalSmelter,B557&amp;C557)=0,LEN(C557)&gt;0),TRUE,FALSE)</formula>
    </cfRule>
  </conditionalFormatting>
  <conditionalFormatting sqref="B1721">
    <cfRule type="expression" dxfId="27728" priority="2329">
      <formula>IF(B557="",TRUE)</formula>
    </cfRule>
  </conditionalFormatting>
  <conditionalFormatting sqref="B1721">
    <cfRule type="expression" dxfId="27727" priority="2330">
      <formula>IF(AND(COUNTIF(MetalSmelter,B557&amp;C557)=0,LEN(C557)&gt;0),TRUE,FALSE)</formula>
    </cfRule>
  </conditionalFormatting>
  <conditionalFormatting sqref="B1722">
    <cfRule type="expression" dxfId="27726" priority="2331">
      <formula>IF(B557="",TRUE)</formula>
    </cfRule>
  </conditionalFormatting>
  <conditionalFormatting sqref="B1722">
    <cfRule type="expression" dxfId="27725" priority="2332">
      <formula>IF(AND(COUNTIF(MetalSmelter,B557&amp;C557)=0,LEN(C557)&gt;0),TRUE,FALSE)</formula>
    </cfRule>
  </conditionalFormatting>
  <conditionalFormatting sqref="B1723">
    <cfRule type="expression" dxfId="27724" priority="2333">
      <formula>IF(B557="",TRUE)</formula>
    </cfRule>
  </conditionalFormatting>
  <conditionalFormatting sqref="B1723">
    <cfRule type="expression" dxfId="27723" priority="2334">
      <formula>IF(AND(COUNTIF(MetalSmelter,B557&amp;C557)=0,LEN(C557)&gt;0),TRUE,FALSE)</formula>
    </cfRule>
  </conditionalFormatting>
  <conditionalFormatting sqref="B1724">
    <cfRule type="expression" dxfId="27722" priority="2335">
      <formula>IF(B557="",TRUE)</formula>
    </cfRule>
  </conditionalFormatting>
  <conditionalFormatting sqref="B1724">
    <cfRule type="expression" dxfId="27721" priority="2336">
      <formula>IF(AND(COUNTIF(MetalSmelter,B557&amp;C557)=0,LEN(C557)&gt;0),TRUE,FALSE)</formula>
    </cfRule>
  </conditionalFormatting>
  <conditionalFormatting sqref="B1725">
    <cfRule type="expression" dxfId="27720" priority="2337">
      <formula>IF(B557="",TRUE)</formula>
    </cfRule>
  </conditionalFormatting>
  <conditionalFormatting sqref="B1725">
    <cfRule type="expression" dxfId="27719" priority="2338">
      <formula>IF(AND(COUNTIF(MetalSmelter,B557&amp;C557)=0,LEN(C557)&gt;0),TRUE,FALSE)</formula>
    </cfRule>
  </conditionalFormatting>
  <conditionalFormatting sqref="B1726">
    <cfRule type="expression" dxfId="27718" priority="2339">
      <formula>IF(B557="",TRUE)</formula>
    </cfRule>
  </conditionalFormatting>
  <conditionalFormatting sqref="B1726">
    <cfRule type="expression" dxfId="27717" priority="2340">
      <formula>IF(AND(COUNTIF(MetalSmelter,B557&amp;C557)=0,LEN(C557)&gt;0),TRUE,FALSE)</formula>
    </cfRule>
  </conditionalFormatting>
  <conditionalFormatting sqref="B1727">
    <cfRule type="expression" dxfId="27716" priority="2341">
      <formula>IF(B557="",TRUE)</formula>
    </cfRule>
  </conditionalFormatting>
  <conditionalFormatting sqref="B1727">
    <cfRule type="expression" dxfId="27715" priority="2342">
      <formula>IF(AND(COUNTIF(MetalSmelter,B557&amp;C557)=0,LEN(C557)&gt;0),TRUE,FALSE)</formula>
    </cfRule>
  </conditionalFormatting>
  <conditionalFormatting sqref="B1728">
    <cfRule type="expression" dxfId="27714" priority="2343">
      <formula>IF(B557="",TRUE)</formula>
    </cfRule>
  </conditionalFormatting>
  <conditionalFormatting sqref="B1728">
    <cfRule type="expression" dxfId="27713" priority="2344">
      <formula>IF(AND(COUNTIF(MetalSmelter,B557&amp;C557)=0,LEN(C557)&gt;0),TRUE,FALSE)</formula>
    </cfRule>
  </conditionalFormatting>
  <conditionalFormatting sqref="B1729">
    <cfRule type="expression" dxfId="27712" priority="2345">
      <formula>IF(B557="",TRUE)</formula>
    </cfRule>
  </conditionalFormatting>
  <conditionalFormatting sqref="B1729">
    <cfRule type="expression" dxfId="27711" priority="2346">
      <formula>IF(AND(COUNTIF(MetalSmelter,B557&amp;C557)=0,LEN(C557)&gt;0),TRUE,FALSE)</formula>
    </cfRule>
  </conditionalFormatting>
  <conditionalFormatting sqref="B1730">
    <cfRule type="expression" dxfId="27710" priority="2347">
      <formula>IF(B557="",TRUE)</formula>
    </cfRule>
  </conditionalFormatting>
  <conditionalFormatting sqref="B1730">
    <cfRule type="expression" dxfId="27709" priority="2348">
      <formula>IF(AND(COUNTIF(MetalSmelter,B557&amp;C557)=0,LEN(C557)&gt;0),TRUE,FALSE)</formula>
    </cfRule>
  </conditionalFormatting>
  <conditionalFormatting sqref="B1731">
    <cfRule type="expression" dxfId="27708" priority="2349">
      <formula>IF(B557="",TRUE)</formula>
    </cfRule>
  </conditionalFormatting>
  <conditionalFormatting sqref="B1731">
    <cfRule type="expression" dxfId="27707" priority="2350">
      <formula>IF(AND(COUNTIF(MetalSmelter,B557&amp;C557)=0,LEN(C557)&gt;0),TRUE,FALSE)</formula>
    </cfRule>
  </conditionalFormatting>
  <conditionalFormatting sqref="B1732">
    <cfRule type="expression" dxfId="27706" priority="2351">
      <formula>IF(B557="",TRUE)</formula>
    </cfRule>
  </conditionalFormatting>
  <conditionalFormatting sqref="B1732">
    <cfRule type="expression" dxfId="27705" priority="2352">
      <formula>IF(AND(COUNTIF(MetalSmelter,B557&amp;C557)=0,LEN(C557)&gt;0),TRUE,FALSE)</formula>
    </cfRule>
  </conditionalFormatting>
  <conditionalFormatting sqref="B1733">
    <cfRule type="expression" dxfId="27704" priority="2353">
      <formula>IF(B557="",TRUE)</formula>
    </cfRule>
  </conditionalFormatting>
  <conditionalFormatting sqref="B1733">
    <cfRule type="expression" dxfId="27703" priority="2354">
      <formula>IF(AND(COUNTIF(MetalSmelter,B557&amp;C557)=0,LEN(C557)&gt;0),TRUE,FALSE)</formula>
    </cfRule>
  </conditionalFormatting>
  <conditionalFormatting sqref="B1734">
    <cfRule type="expression" dxfId="27702" priority="2355">
      <formula>IF(B557="",TRUE)</formula>
    </cfRule>
  </conditionalFormatting>
  <conditionalFormatting sqref="B1734">
    <cfRule type="expression" dxfId="27701" priority="2356">
      <formula>IF(AND(COUNTIF(MetalSmelter,B557&amp;C557)=0,LEN(C557)&gt;0),TRUE,FALSE)</formula>
    </cfRule>
  </conditionalFormatting>
  <conditionalFormatting sqref="B1735">
    <cfRule type="expression" dxfId="27700" priority="2357">
      <formula>IF(B557="",TRUE)</formula>
    </cfRule>
  </conditionalFormatting>
  <conditionalFormatting sqref="B1735">
    <cfRule type="expression" dxfId="27699" priority="2358">
      <formula>IF(AND(COUNTIF(MetalSmelter,B557&amp;C557)=0,LEN(C557)&gt;0),TRUE,FALSE)</formula>
    </cfRule>
  </conditionalFormatting>
  <conditionalFormatting sqref="B1736">
    <cfRule type="expression" dxfId="27698" priority="2359">
      <formula>IF(B557="",TRUE)</formula>
    </cfRule>
  </conditionalFormatting>
  <conditionalFormatting sqref="B1736">
    <cfRule type="expression" dxfId="27697" priority="2360">
      <formula>IF(AND(COUNTIF(MetalSmelter,B557&amp;C557)=0,LEN(C557)&gt;0),TRUE,FALSE)</formula>
    </cfRule>
  </conditionalFormatting>
  <conditionalFormatting sqref="B1737">
    <cfRule type="expression" dxfId="27696" priority="2361">
      <formula>IF(B557="",TRUE)</formula>
    </cfRule>
  </conditionalFormatting>
  <conditionalFormatting sqref="B1737">
    <cfRule type="expression" dxfId="27695" priority="2362">
      <formula>IF(AND(COUNTIF(MetalSmelter,B557&amp;C557)=0,LEN(C557)&gt;0),TRUE,FALSE)</formula>
    </cfRule>
  </conditionalFormatting>
  <conditionalFormatting sqref="B1738">
    <cfRule type="expression" dxfId="27694" priority="2363">
      <formula>IF(B557="",TRUE)</formula>
    </cfRule>
  </conditionalFormatting>
  <conditionalFormatting sqref="B1738">
    <cfRule type="expression" dxfId="27693" priority="2364">
      <formula>IF(AND(COUNTIF(MetalSmelter,B557&amp;C557)=0,LEN(C557)&gt;0),TRUE,FALSE)</formula>
    </cfRule>
  </conditionalFormatting>
  <conditionalFormatting sqref="B1739">
    <cfRule type="expression" dxfId="27692" priority="2365">
      <formula>IF(B557="",TRUE)</formula>
    </cfRule>
  </conditionalFormatting>
  <conditionalFormatting sqref="B1739">
    <cfRule type="expression" dxfId="27691" priority="2366">
      <formula>IF(AND(COUNTIF(MetalSmelter,B557&amp;C557)=0,LEN(C557)&gt;0),TRUE,FALSE)</formula>
    </cfRule>
  </conditionalFormatting>
  <conditionalFormatting sqref="B1740">
    <cfRule type="expression" dxfId="27690" priority="2367">
      <formula>IF(B557="",TRUE)</formula>
    </cfRule>
  </conditionalFormatting>
  <conditionalFormatting sqref="B1740">
    <cfRule type="expression" dxfId="27689" priority="2368">
      <formula>IF(AND(COUNTIF(MetalSmelter,B557&amp;C557)=0,LEN(C557)&gt;0),TRUE,FALSE)</formula>
    </cfRule>
  </conditionalFormatting>
  <conditionalFormatting sqref="B1741">
    <cfRule type="expression" dxfId="27688" priority="2369">
      <formula>IF(B557="",TRUE)</formula>
    </cfRule>
  </conditionalFormatting>
  <conditionalFormatting sqref="B1741">
    <cfRule type="expression" dxfId="27687" priority="2370">
      <formula>IF(AND(COUNTIF(MetalSmelter,B557&amp;C557)=0,LEN(C557)&gt;0),TRUE,FALSE)</formula>
    </cfRule>
  </conditionalFormatting>
  <conditionalFormatting sqref="B1742">
    <cfRule type="expression" dxfId="27686" priority="2371">
      <formula>IF(B557="",TRUE)</formula>
    </cfRule>
  </conditionalFormatting>
  <conditionalFormatting sqref="B1742">
    <cfRule type="expression" dxfId="27685" priority="2372">
      <formula>IF(AND(COUNTIF(MetalSmelter,B557&amp;C557)=0,LEN(C557)&gt;0),TRUE,FALSE)</formula>
    </cfRule>
  </conditionalFormatting>
  <conditionalFormatting sqref="B1743">
    <cfRule type="expression" dxfId="27684" priority="2373">
      <formula>IF(B557="",TRUE)</formula>
    </cfRule>
  </conditionalFormatting>
  <conditionalFormatting sqref="B1743">
    <cfRule type="expression" dxfId="27683" priority="2374">
      <formula>IF(AND(COUNTIF(MetalSmelter,B557&amp;C557)=0,LEN(C557)&gt;0),TRUE,FALSE)</formula>
    </cfRule>
  </conditionalFormatting>
  <conditionalFormatting sqref="B1744">
    <cfRule type="expression" dxfId="27682" priority="2375">
      <formula>IF(B557="",TRUE)</formula>
    </cfRule>
  </conditionalFormatting>
  <conditionalFormatting sqref="B1744">
    <cfRule type="expression" dxfId="27681" priority="2376">
      <formula>IF(AND(COUNTIF(MetalSmelter,B557&amp;C557)=0,LEN(C557)&gt;0),TRUE,FALSE)</formula>
    </cfRule>
  </conditionalFormatting>
  <conditionalFormatting sqref="B1745">
    <cfRule type="expression" dxfId="27680" priority="2377">
      <formula>IF(B557="",TRUE)</formula>
    </cfRule>
  </conditionalFormatting>
  <conditionalFormatting sqref="B1745">
    <cfRule type="expression" dxfId="27679" priority="2378">
      <formula>IF(AND(COUNTIF(MetalSmelter,B557&amp;C557)=0,LEN(C557)&gt;0),TRUE,FALSE)</formula>
    </cfRule>
  </conditionalFormatting>
  <conditionalFormatting sqref="B1746">
    <cfRule type="expression" dxfId="27678" priority="2379">
      <formula>IF(B557="",TRUE)</formula>
    </cfRule>
  </conditionalFormatting>
  <conditionalFormatting sqref="B1746">
    <cfRule type="expression" dxfId="27677" priority="2380">
      <formula>IF(AND(COUNTIF(MetalSmelter,B557&amp;C557)=0,LEN(C557)&gt;0),TRUE,FALSE)</formula>
    </cfRule>
  </conditionalFormatting>
  <conditionalFormatting sqref="B1747">
    <cfRule type="expression" dxfId="27676" priority="2381">
      <formula>IF(B557="",TRUE)</formula>
    </cfRule>
  </conditionalFormatting>
  <conditionalFormatting sqref="B1747">
    <cfRule type="expression" dxfId="27675" priority="2382">
      <formula>IF(AND(COUNTIF(MetalSmelter,B557&amp;C557)=0,LEN(C557)&gt;0),TRUE,FALSE)</formula>
    </cfRule>
  </conditionalFormatting>
  <conditionalFormatting sqref="B1748">
    <cfRule type="expression" dxfId="27674" priority="2383">
      <formula>IF(B557="",TRUE)</formula>
    </cfRule>
  </conditionalFormatting>
  <conditionalFormatting sqref="B1748">
    <cfRule type="expression" dxfId="27673" priority="2384">
      <formula>IF(AND(COUNTIF(MetalSmelter,B557&amp;C557)=0,LEN(C557)&gt;0),TRUE,FALSE)</formula>
    </cfRule>
  </conditionalFormatting>
  <conditionalFormatting sqref="B1749">
    <cfRule type="expression" dxfId="27672" priority="2385">
      <formula>IF(B557="",TRUE)</formula>
    </cfRule>
  </conditionalFormatting>
  <conditionalFormatting sqref="B1749">
    <cfRule type="expression" dxfId="27671" priority="2386">
      <formula>IF(AND(COUNTIF(MetalSmelter,B557&amp;C557)=0,LEN(C557)&gt;0),TRUE,FALSE)</formula>
    </cfRule>
  </conditionalFormatting>
  <conditionalFormatting sqref="B1750">
    <cfRule type="expression" dxfId="27670" priority="2387">
      <formula>IF(B557="",TRUE)</formula>
    </cfRule>
  </conditionalFormatting>
  <conditionalFormatting sqref="B1750">
    <cfRule type="expression" dxfId="27669" priority="2388">
      <formula>IF(AND(COUNTIF(MetalSmelter,B557&amp;C557)=0,LEN(C557)&gt;0),TRUE,FALSE)</formula>
    </cfRule>
  </conditionalFormatting>
  <conditionalFormatting sqref="B1751">
    <cfRule type="expression" dxfId="27668" priority="2389">
      <formula>IF(B557="",TRUE)</formula>
    </cfRule>
  </conditionalFormatting>
  <conditionalFormatting sqref="B1751">
    <cfRule type="expression" dxfId="27667" priority="2390">
      <formula>IF(AND(COUNTIF(MetalSmelter,B557&amp;C557)=0,LEN(C557)&gt;0),TRUE,FALSE)</formula>
    </cfRule>
  </conditionalFormatting>
  <conditionalFormatting sqref="B1752">
    <cfRule type="expression" dxfId="27666" priority="2391">
      <formula>IF(B557="",TRUE)</formula>
    </cfRule>
  </conditionalFormatting>
  <conditionalFormatting sqref="B1752">
    <cfRule type="expression" dxfId="27665" priority="2392">
      <formula>IF(AND(COUNTIF(MetalSmelter,B557&amp;C557)=0,LEN(C557)&gt;0),TRUE,FALSE)</formula>
    </cfRule>
  </conditionalFormatting>
  <conditionalFormatting sqref="B1753">
    <cfRule type="expression" dxfId="27664" priority="2393">
      <formula>IF(B557="",TRUE)</formula>
    </cfRule>
  </conditionalFormatting>
  <conditionalFormatting sqref="B1753">
    <cfRule type="expression" dxfId="27663" priority="2394">
      <formula>IF(AND(COUNTIF(MetalSmelter,B557&amp;C557)=0,LEN(C557)&gt;0),TRUE,FALSE)</formula>
    </cfRule>
  </conditionalFormatting>
  <conditionalFormatting sqref="B1754">
    <cfRule type="expression" dxfId="27662" priority="2395">
      <formula>IF(B557="",TRUE)</formula>
    </cfRule>
  </conditionalFormatting>
  <conditionalFormatting sqref="B1754">
    <cfRule type="expression" dxfId="27661" priority="2396">
      <formula>IF(AND(COUNTIF(MetalSmelter,B557&amp;C557)=0,LEN(C557)&gt;0),TRUE,FALSE)</formula>
    </cfRule>
  </conditionalFormatting>
  <conditionalFormatting sqref="B1755">
    <cfRule type="expression" dxfId="27660" priority="2397">
      <formula>IF(B557="",TRUE)</formula>
    </cfRule>
  </conditionalFormatting>
  <conditionalFormatting sqref="B1755">
    <cfRule type="expression" dxfId="27659" priority="2398">
      <formula>IF(AND(COUNTIF(MetalSmelter,B557&amp;C557)=0,LEN(C557)&gt;0),TRUE,FALSE)</formula>
    </cfRule>
  </conditionalFormatting>
  <conditionalFormatting sqref="B1756">
    <cfRule type="expression" dxfId="27658" priority="2399">
      <formula>IF(B557="",TRUE)</formula>
    </cfRule>
  </conditionalFormatting>
  <conditionalFormatting sqref="B1756">
    <cfRule type="expression" dxfId="27657" priority="2400">
      <formula>IF(AND(COUNTIF(MetalSmelter,B557&amp;C557)=0,LEN(C557)&gt;0),TRUE,FALSE)</formula>
    </cfRule>
  </conditionalFormatting>
  <conditionalFormatting sqref="B1757">
    <cfRule type="expression" dxfId="27656" priority="2401">
      <formula>IF(B557="",TRUE)</formula>
    </cfRule>
  </conditionalFormatting>
  <conditionalFormatting sqref="B1757">
    <cfRule type="expression" dxfId="27655" priority="2402">
      <formula>IF(AND(COUNTIF(MetalSmelter,B557&amp;C557)=0,LEN(C557)&gt;0),TRUE,FALSE)</formula>
    </cfRule>
  </conditionalFormatting>
  <conditionalFormatting sqref="B1758">
    <cfRule type="expression" dxfId="27654" priority="2403">
      <formula>IF(B557="",TRUE)</formula>
    </cfRule>
  </conditionalFormatting>
  <conditionalFormatting sqref="B1758">
    <cfRule type="expression" dxfId="27653" priority="2404">
      <formula>IF(AND(COUNTIF(MetalSmelter,B557&amp;C557)=0,LEN(C557)&gt;0),TRUE,FALSE)</formula>
    </cfRule>
  </conditionalFormatting>
  <conditionalFormatting sqref="B1759">
    <cfRule type="expression" dxfId="27652" priority="2405">
      <formula>IF(B557="",TRUE)</formula>
    </cfRule>
  </conditionalFormatting>
  <conditionalFormatting sqref="B1759">
    <cfRule type="expression" dxfId="27651" priority="2406">
      <formula>IF(AND(COUNTIF(MetalSmelter,B557&amp;C557)=0,LEN(C557)&gt;0),TRUE,FALSE)</formula>
    </cfRule>
  </conditionalFormatting>
  <conditionalFormatting sqref="B1760">
    <cfRule type="expression" dxfId="27650" priority="2407">
      <formula>IF(B557="",TRUE)</formula>
    </cfRule>
  </conditionalFormatting>
  <conditionalFormatting sqref="B1760">
    <cfRule type="expression" dxfId="27649" priority="2408">
      <formula>IF(AND(COUNTIF(MetalSmelter,B557&amp;C557)=0,LEN(C557)&gt;0),TRUE,FALSE)</formula>
    </cfRule>
  </conditionalFormatting>
  <conditionalFormatting sqref="B1761">
    <cfRule type="expression" dxfId="27648" priority="2409">
      <formula>IF(B557="",TRUE)</formula>
    </cfRule>
  </conditionalFormatting>
  <conditionalFormatting sqref="B1761">
    <cfRule type="expression" dxfId="27647" priority="2410">
      <formula>IF(AND(COUNTIF(MetalSmelter,B557&amp;C557)=0,LEN(C557)&gt;0),TRUE,FALSE)</formula>
    </cfRule>
  </conditionalFormatting>
  <conditionalFormatting sqref="B1762">
    <cfRule type="expression" dxfId="27646" priority="2411">
      <formula>IF(B557="",TRUE)</formula>
    </cfRule>
  </conditionalFormatting>
  <conditionalFormatting sqref="B1762">
    <cfRule type="expression" dxfId="27645" priority="2412">
      <formula>IF(AND(COUNTIF(MetalSmelter,B557&amp;C557)=0,LEN(C557)&gt;0),TRUE,FALSE)</formula>
    </cfRule>
  </conditionalFormatting>
  <conditionalFormatting sqref="B1763">
    <cfRule type="expression" dxfId="27644" priority="2413">
      <formula>IF(B557="",TRUE)</formula>
    </cfRule>
  </conditionalFormatting>
  <conditionalFormatting sqref="B1763">
    <cfRule type="expression" dxfId="27643" priority="2414">
      <formula>IF(AND(COUNTIF(MetalSmelter,B557&amp;C557)=0,LEN(C557)&gt;0),TRUE,FALSE)</formula>
    </cfRule>
  </conditionalFormatting>
  <conditionalFormatting sqref="B1764">
    <cfRule type="expression" dxfId="27642" priority="2415">
      <formula>IF(B557="",TRUE)</formula>
    </cfRule>
  </conditionalFormatting>
  <conditionalFormatting sqref="B1764">
    <cfRule type="expression" dxfId="27641" priority="2416">
      <formula>IF(AND(COUNTIF(MetalSmelter,B557&amp;C557)=0,LEN(C557)&gt;0),TRUE,FALSE)</formula>
    </cfRule>
  </conditionalFormatting>
  <conditionalFormatting sqref="B1765">
    <cfRule type="expression" dxfId="27640" priority="2417">
      <formula>IF(B557="",TRUE)</formula>
    </cfRule>
  </conditionalFormatting>
  <conditionalFormatting sqref="B1765">
    <cfRule type="expression" dxfId="27639" priority="2418">
      <formula>IF(AND(COUNTIF(MetalSmelter,B557&amp;C557)=0,LEN(C557)&gt;0),TRUE,FALSE)</formula>
    </cfRule>
  </conditionalFormatting>
  <conditionalFormatting sqref="B1766">
    <cfRule type="expression" dxfId="27638" priority="2419">
      <formula>IF(B557="",TRUE)</formula>
    </cfRule>
  </conditionalFormatting>
  <conditionalFormatting sqref="B1766">
    <cfRule type="expression" dxfId="27637" priority="2420">
      <formula>IF(AND(COUNTIF(MetalSmelter,B557&amp;C557)=0,LEN(C557)&gt;0),TRUE,FALSE)</formula>
    </cfRule>
  </conditionalFormatting>
  <conditionalFormatting sqref="B1767">
    <cfRule type="expression" dxfId="27636" priority="2421">
      <formula>IF(B557="",TRUE)</formula>
    </cfRule>
  </conditionalFormatting>
  <conditionalFormatting sqref="B1767">
    <cfRule type="expression" dxfId="27635" priority="2422">
      <formula>IF(AND(COUNTIF(MetalSmelter,B557&amp;C557)=0,LEN(C557)&gt;0),TRUE,FALSE)</formula>
    </cfRule>
  </conditionalFormatting>
  <conditionalFormatting sqref="B1768">
    <cfRule type="expression" dxfId="27634" priority="2423">
      <formula>IF(B557="",TRUE)</formula>
    </cfRule>
  </conditionalFormatting>
  <conditionalFormatting sqref="B1768">
    <cfRule type="expression" dxfId="27633" priority="2424">
      <formula>IF(AND(COUNTIF(MetalSmelter,B557&amp;C557)=0,LEN(C557)&gt;0),TRUE,FALSE)</formula>
    </cfRule>
  </conditionalFormatting>
  <conditionalFormatting sqref="B1769">
    <cfRule type="expression" dxfId="27632" priority="2425">
      <formula>IF(B557="",TRUE)</formula>
    </cfRule>
  </conditionalFormatting>
  <conditionalFormatting sqref="B1769">
    <cfRule type="expression" dxfId="27631" priority="2426">
      <formula>IF(AND(COUNTIF(MetalSmelter,B557&amp;C557)=0,LEN(C557)&gt;0),TRUE,FALSE)</formula>
    </cfRule>
  </conditionalFormatting>
  <conditionalFormatting sqref="B1770">
    <cfRule type="expression" dxfId="27630" priority="2427">
      <formula>IF(B557="",TRUE)</formula>
    </cfRule>
  </conditionalFormatting>
  <conditionalFormatting sqref="B1770">
    <cfRule type="expression" dxfId="27629" priority="2428">
      <formula>IF(AND(COUNTIF(MetalSmelter,B557&amp;C557)=0,LEN(C557)&gt;0),TRUE,FALSE)</formula>
    </cfRule>
  </conditionalFormatting>
  <conditionalFormatting sqref="B1771">
    <cfRule type="expression" dxfId="27628" priority="2429">
      <formula>IF(B557="",TRUE)</formula>
    </cfRule>
  </conditionalFormatting>
  <conditionalFormatting sqref="B1771">
    <cfRule type="expression" dxfId="27627" priority="2430">
      <formula>IF(AND(COUNTIF(MetalSmelter,B557&amp;C557)=0,LEN(C557)&gt;0),TRUE,FALSE)</formula>
    </cfRule>
  </conditionalFormatting>
  <conditionalFormatting sqref="B1772">
    <cfRule type="expression" dxfId="27626" priority="2431">
      <formula>IF(B557="",TRUE)</formula>
    </cfRule>
  </conditionalFormatting>
  <conditionalFormatting sqref="B1772">
    <cfRule type="expression" dxfId="27625" priority="2432">
      <formula>IF(AND(COUNTIF(MetalSmelter,B557&amp;C557)=0,LEN(C557)&gt;0),TRUE,FALSE)</formula>
    </cfRule>
  </conditionalFormatting>
  <conditionalFormatting sqref="B1773">
    <cfRule type="expression" dxfId="27624" priority="2433">
      <formula>IF(B557="",TRUE)</formula>
    </cfRule>
  </conditionalFormatting>
  <conditionalFormatting sqref="B1773">
    <cfRule type="expression" dxfId="27623" priority="2434">
      <formula>IF(AND(COUNTIF(MetalSmelter,B557&amp;C557)=0,LEN(C557)&gt;0),TRUE,FALSE)</formula>
    </cfRule>
  </conditionalFormatting>
  <conditionalFormatting sqref="B1774">
    <cfRule type="expression" dxfId="27622" priority="2435">
      <formula>IF(B557="",TRUE)</formula>
    </cfRule>
  </conditionalFormatting>
  <conditionalFormatting sqref="B1774">
    <cfRule type="expression" dxfId="27621" priority="2436">
      <formula>IF(AND(COUNTIF(MetalSmelter,B557&amp;C557)=0,LEN(C557)&gt;0),TRUE,FALSE)</formula>
    </cfRule>
  </conditionalFormatting>
  <conditionalFormatting sqref="B1775">
    <cfRule type="expression" dxfId="27620" priority="2437">
      <formula>IF(B557="",TRUE)</formula>
    </cfRule>
  </conditionalFormatting>
  <conditionalFormatting sqref="B1775">
    <cfRule type="expression" dxfId="27619" priority="2438">
      <formula>IF(AND(COUNTIF(MetalSmelter,B557&amp;C557)=0,LEN(C557)&gt;0),TRUE,FALSE)</formula>
    </cfRule>
  </conditionalFormatting>
  <conditionalFormatting sqref="B1776">
    <cfRule type="expression" dxfId="27618" priority="2439">
      <formula>IF(B557="",TRUE)</formula>
    </cfRule>
  </conditionalFormatting>
  <conditionalFormatting sqref="B1776">
    <cfRule type="expression" dxfId="27617" priority="2440">
      <formula>IF(AND(COUNTIF(MetalSmelter,B557&amp;C557)=0,LEN(C557)&gt;0),TRUE,FALSE)</formula>
    </cfRule>
  </conditionalFormatting>
  <conditionalFormatting sqref="B1777">
    <cfRule type="expression" dxfId="27616" priority="2441">
      <formula>IF(B557="",TRUE)</formula>
    </cfRule>
  </conditionalFormatting>
  <conditionalFormatting sqref="B1777">
    <cfRule type="expression" dxfId="27615" priority="2442">
      <formula>IF(AND(COUNTIF(MetalSmelter,B557&amp;C557)=0,LEN(C557)&gt;0),TRUE,FALSE)</formula>
    </cfRule>
  </conditionalFormatting>
  <conditionalFormatting sqref="B1778">
    <cfRule type="expression" dxfId="27614" priority="2443">
      <formula>IF(B557="",TRUE)</formula>
    </cfRule>
  </conditionalFormatting>
  <conditionalFormatting sqref="B1778">
    <cfRule type="expression" dxfId="27613" priority="2444">
      <formula>IF(AND(COUNTIF(MetalSmelter,B557&amp;C557)=0,LEN(C557)&gt;0),TRUE,FALSE)</formula>
    </cfRule>
  </conditionalFormatting>
  <conditionalFormatting sqref="B1779">
    <cfRule type="expression" dxfId="27612" priority="2445">
      <formula>IF(B557="",TRUE)</formula>
    </cfRule>
  </conditionalFormatting>
  <conditionalFormatting sqref="B1779">
    <cfRule type="expression" dxfId="27611" priority="2446">
      <formula>IF(AND(COUNTIF(MetalSmelter,B557&amp;C557)=0,LEN(C557)&gt;0),TRUE,FALSE)</formula>
    </cfRule>
  </conditionalFormatting>
  <conditionalFormatting sqref="B1780">
    <cfRule type="expression" dxfId="27610" priority="2447">
      <formula>IF(B557="",TRUE)</formula>
    </cfRule>
  </conditionalFormatting>
  <conditionalFormatting sqref="B1780">
    <cfRule type="expression" dxfId="27609" priority="2448">
      <formula>IF(AND(COUNTIF(MetalSmelter,B557&amp;C557)=0,LEN(C557)&gt;0),TRUE,FALSE)</formula>
    </cfRule>
  </conditionalFormatting>
  <conditionalFormatting sqref="B1781">
    <cfRule type="expression" dxfId="27608" priority="2449">
      <formula>IF(B557="",TRUE)</formula>
    </cfRule>
  </conditionalFormatting>
  <conditionalFormatting sqref="B1781">
    <cfRule type="expression" dxfId="27607" priority="2450">
      <formula>IF(AND(COUNTIF(MetalSmelter,B557&amp;C557)=0,LEN(C557)&gt;0),TRUE,FALSE)</formula>
    </cfRule>
  </conditionalFormatting>
  <conditionalFormatting sqref="B1782">
    <cfRule type="expression" dxfId="27606" priority="2451">
      <formula>IF(B557="",TRUE)</formula>
    </cfRule>
  </conditionalFormatting>
  <conditionalFormatting sqref="B1782">
    <cfRule type="expression" dxfId="27605" priority="2452">
      <formula>IF(AND(COUNTIF(MetalSmelter,B557&amp;C557)=0,LEN(C557)&gt;0),TRUE,FALSE)</formula>
    </cfRule>
  </conditionalFormatting>
  <conditionalFormatting sqref="B1783">
    <cfRule type="expression" dxfId="27604" priority="2453">
      <formula>IF(B557="",TRUE)</formula>
    </cfRule>
  </conditionalFormatting>
  <conditionalFormatting sqref="B1783">
    <cfRule type="expression" dxfId="27603" priority="2454">
      <formula>IF(AND(COUNTIF(MetalSmelter,B557&amp;C557)=0,LEN(C557)&gt;0),TRUE,FALSE)</formula>
    </cfRule>
  </conditionalFormatting>
  <conditionalFormatting sqref="B1784">
    <cfRule type="expression" dxfId="27602" priority="2455">
      <formula>IF(B557="",TRUE)</formula>
    </cfRule>
  </conditionalFormatting>
  <conditionalFormatting sqref="B1784">
    <cfRule type="expression" dxfId="27601" priority="2456">
      <formula>IF(AND(COUNTIF(MetalSmelter,B557&amp;C557)=0,LEN(C557)&gt;0),TRUE,FALSE)</formula>
    </cfRule>
  </conditionalFormatting>
  <conditionalFormatting sqref="B1785">
    <cfRule type="expression" dxfId="27600" priority="2457">
      <formula>IF(B557="",TRUE)</formula>
    </cfRule>
  </conditionalFormatting>
  <conditionalFormatting sqref="B1785">
    <cfRule type="expression" dxfId="27599" priority="2458">
      <formula>IF(AND(COUNTIF(MetalSmelter,B557&amp;C557)=0,LEN(C557)&gt;0),TRUE,FALSE)</formula>
    </cfRule>
  </conditionalFormatting>
  <conditionalFormatting sqref="B1786">
    <cfRule type="expression" dxfId="27598" priority="2459">
      <formula>IF(B557="",TRUE)</formula>
    </cfRule>
  </conditionalFormatting>
  <conditionalFormatting sqref="B1786">
    <cfRule type="expression" dxfId="27597" priority="2460">
      <formula>IF(AND(COUNTIF(MetalSmelter,B557&amp;C557)=0,LEN(C557)&gt;0),TRUE,FALSE)</formula>
    </cfRule>
  </conditionalFormatting>
  <conditionalFormatting sqref="B1787">
    <cfRule type="expression" dxfId="27596" priority="2461">
      <formula>IF(B557="",TRUE)</formula>
    </cfRule>
  </conditionalFormatting>
  <conditionalFormatting sqref="B1787">
    <cfRule type="expression" dxfId="27595" priority="2462">
      <formula>IF(AND(COUNTIF(MetalSmelter,B557&amp;C557)=0,LEN(C557)&gt;0),TRUE,FALSE)</formula>
    </cfRule>
  </conditionalFormatting>
  <conditionalFormatting sqref="B1788">
    <cfRule type="expression" dxfId="27594" priority="2463">
      <formula>IF(B557="",TRUE)</formula>
    </cfRule>
  </conditionalFormatting>
  <conditionalFormatting sqref="B1788">
    <cfRule type="expression" dxfId="27593" priority="2464">
      <formula>IF(AND(COUNTIF(MetalSmelter,B557&amp;C557)=0,LEN(C557)&gt;0),TRUE,FALSE)</formula>
    </cfRule>
  </conditionalFormatting>
  <conditionalFormatting sqref="B1789">
    <cfRule type="expression" dxfId="27592" priority="2465">
      <formula>IF(B557="",TRUE)</formula>
    </cfRule>
  </conditionalFormatting>
  <conditionalFormatting sqref="B1789">
    <cfRule type="expression" dxfId="27591" priority="2466">
      <formula>IF(AND(COUNTIF(MetalSmelter,B557&amp;C557)=0,LEN(C557)&gt;0),TRUE,FALSE)</formula>
    </cfRule>
  </conditionalFormatting>
  <conditionalFormatting sqref="B1790">
    <cfRule type="expression" dxfId="27590" priority="2467">
      <formula>IF(B557="",TRUE)</formula>
    </cfRule>
  </conditionalFormatting>
  <conditionalFormatting sqref="B1790">
    <cfRule type="expression" dxfId="27589" priority="2468">
      <formula>IF(AND(COUNTIF(MetalSmelter,B557&amp;C557)=0,LEN(C557)&gt;0),TRUE,FALSE)</formula>
    </cfRule>
  </conditionalFormatting>
  <conditionalFormatting sqref="B1791">
    <cfRule type="expression" dxfId="27588" priority="2469">
      <formula>IF(B557="",TRUE)</formula>
    </cfRule>
  </conditionalFormatting>
  <conditionalFormatting sqref="B1791">
    <cfRule type="expression" dxfId="27587" priority="2470">
      <formula>IF(AND(COUNTIF(MetalSmelter,B557&amp;C557)=0,LEN(C557)&gt;0),TRUE,FALSE)</formula>
    </cfRule>
  </conditionalFormatting>
  <conditionalFormatting sqref="B1792">
    <cfRule type="expression" dxfId="27586" priority="2471">
      <formula>IF(B557="",TRUE)</formula>
    </cfRule>
  </conditionalFormatting>
  <conditionalFormatting sqref="B1792">
    <cfRule type="expression" dxfId="27585" priority="2472">
      <formula>IF(AND(COUNTIF(MetalSmelter,B557&amp;C557)=0,LEN(C557)&gt;0),TRUE,FALSE)</formula>
    </cfRule>
  </conditionalFormatting>
  <conditionalFormatting sqref="B1793">
    <cfRule type="expression" dxfId="27584" priority="2473">
      <formula>IF(B557="",TRUE)</formula>
    </cfRule>
  </conditionalFormatting>
  <conditionalFormatting sqref="B1793">
    <cfRule type="expression" dxfId="27583" priority="2474">
      <formula>IF(AND(COUNTIF(MetalSmelter,B557&amp;C557)=0,LEN(C557)&gt;0),TRUE,FALSE)</formula>
    </cfRule>
  </conditionalFormatting>
  <conditionalFormatting sqref="B1794">
    <cfRule type="expression" dxfId="27582" priority="2475">
      <formula>IF(B557="",TRUE)</formula>
    </cfRule>
  </conditionalFormatting>
  <conditionalFormatting sqref="B1794">
    <cfRule type="expression" dxfId="27581" priority="2476">
      <formula>IF(AND(COUNTIF(MetalSmelter,B557&amp;C557)=0,LEN(C557)&gt;0),TRUE,FALSE)</formula>
    </cfRule>
  </conditionalFormatting>
  <conditionalFormatting sqref="B1795">
    <cfRule type="expression" dxfId="27580" priority="2477">
      <formula>IF(B557="",TRUE)</formula>
    </cfRule>
  </conditionalFormatting>
  <conditionalFormatting sqref="B1795">
    <cfRule type="expression" dxfId="27579" priority="2478">
      <formula>IF(AND(COUNTIF(MetalSmelter,B557&amp;C557)=0,LEN(C557)&gt;0),TRUE,FALSE)</formula>
    </cfRule>
  </conditionalFormatting>
  <conditionalFormatting sqref="B1796">
    <cfRule type="expression" dxfId="27578" priority="2479">
      <formula>IF(B557="",TRUE)</formula>
    </cfRule>
  </conditionalFormatting>
  <conditionalFormatting sqref="B1796">
    <cfRule type="expression" dxfId="27577" priority="2480">
      <formula>IF(AND(COUNTIF(MetalSmelter,B557&amp;C557)=0,LEN(C557)&gt;0),TRUE,FALSE)</formula>
    </cfRule>
  </conditionalFormatting>
  <conditionalFormatting sqref="B1797">
    <cfRule type="expression" dxfId="27576" priority="2481">
      <formula>IF(B557="",TRUE)</formula>
    </cfRule>
  </conditionalFormatting>
  <conditionalFormatting sqref="B1797">
    <cfRule type="expression" dxfId="27575" priority="2482">
      <formula>IF(AND(COUNTIF(MetalSmelter,B557&amp;C557)=0,LEN(C557)&gt;0),TRUE,FALSE)</formula>
    </cfRule>
  </conditionalFormatting>
  <conditionalFormatting sqref="B1798">
    <cfRule type="expression" dxfId="27574" priority="2483">
      <formula>IF(B557="",TRUE)</formula>
    </cfRule>
  </conditionalFormatting>
  <conditionalFormatting sqref="B1798">
    <cfRule type="expression" dxfId="27573" priority="2484">
      <formula>IF(AND(COUNTIF(MetalSmelter,B557&amp;C557)=0,LEN(C557)&gt;0),TRUE,FALSE)</formula>
    </cfRule>
  </conditionalFormatting>
  <conditionalFormatting sqref="B1799">
    <cfRule type="expression" dxfId="27572" priority="2485">
      <formula>IF(B557="",TRUE)</formula>
    </cfRule>
  </conditionalFormatting>
  <conditionalFormatting sqref="B1799">
    <cfRule type="expression" dxfId="27571" priority="2486">
      <formula>IF(AND(COUNTIF(MetalSmelter,B557&amp;C557)=0,LEN(C557)&gt;0),TRUE,FALSE)</formula>
    </cfRule>
  </conditionalFormatting>
  <conditionalFormatting sqref="B1800">
    <cfRule type="expression" dxfId="27570" priority="2487">
      <formula>IF(B557="",TRUE)</formula>
    </cfRule>
  </conditionalFormatting>
  <conditionalFormatting sqref="B1800">
    <cfRule type="expression" dxfId="27569" priority="2488">
      <formula>IF(AND(COUNTIF(MetalSmelter,B557&amp;C557)=0,LEN(C557)&gt;0),TRUE,FALSE)</formula>
    </cfRule>
  </conditionalFormatting>
  <conditionalFormatting sqref="B1801">
    <cfRule type="expression" dxfId="27568" priority="2489">
      <formula>IF(B557="",TRUE)</formula>
    </cfRule>
  </conditionalFormatting>
  <conditionalFormatting sqref="B1801">
    <cfRule type="expression" dxfId="27567" priority="2490">
      <formula>IF(AND(COUNTIF(MetalSmelter,B557&amp;C557)=0,LEN(C557)&gt;0),TRUE,FALSE)</formula>
    </cfRule>
  </conditionalFormatting>
  <conditionalFormatting sqref="B1802">
    <cfRule type="expression" dxfId="27566" priority="2491">
      <formula>IF(B557="",TRUE)</formula>
    </cfRule>
  </conditionalFormatting>
  <conditionalFormatting sqref="B1802">
    <cfRule type="expression" dxfId="27565" priority="2492">
      <formula>IF(AND(COUNTIF(MetalSmelter,B557&amp;C557)=0,LEN(C557)&gt;0),TRUE,FALSE)</formula>
    </cfRule>
  </conditionalFormatting>
  <conditionalFormatting sqref="B1803">
    <cfRule type="expression" dxfId="27564" priority="2493">
      <formula>IF(B557="",TRUE)</formula>
    </cfRule>
  </conditionalFormatting>
  <conditionalFormatting sqref="B1803">
    <cfRule type="expression" dxfId="27563" priority="2494">
      <formula>IF(AND(COUNTIF(MetalSmelter,B557&amp;C557)=0,LEN(C557)&gt;0),TRUE,FALSE)</formula>
    </cfRule>
  </conditionalFormatting>
  <conditionalFormatting sqref="B1804">
    <cfRule type="expression" dxfId="27562" priority="2495">
      <formula>IF(B557="",TRUE)</formula>
    </cfRule>
  </conditionalFormatting>
  <conditionalFormatting sqref="B1804">
    <cfRule type="expression" dxfId="27561" priority="2496">
      <formula>IF(AND(COUNTIF(MetalSmelter,B557&amp;C557)=0,LEN(C557)&gt;0),TRUE,FALSE)</formula>
    </cfRule>
  </conditionalFormatting>
  <conditionalFormatting sqref="B1805">
    <cfRule type="expression" dxfId="27560" priority="2497">
      <formula>IF(B557="",TRUE)</formula>
    </cfRule>
  </conditionalFormatting>
  <conditionalFormatting sqref="B1805">
    <cfRule type="expression" dxfId="27559" priority="2498">
      <formula>IF(AND(COUNTIF(MetalSmelter,B557&amp;C557)=0,LEN(C557)&gt;0),TRUE,FALSE)</formula>
    </cfRule>
  </conditionalFormatting>
  <conditionalFormatting sqref="B1806">
    <cfRule type="expression" dxfId="27558" priority="2499">
      <formula>IF(B557="",TRUE)</formula>
    </cfRule>
  </conditionalFormatting>
  <conditionalFormatting sqref="B1806">
    <cfRule type="expression" dxfId="27557" priority="2500">
      <formula>IF(AND(COUNTIF(MetalSmelter,B557&amp;C557)=0,LEN(C557)&gt;0),TRUE,FALSE)</formula>
    </cfRule>
  </conditionalFormatting>
  <conditionalFormatting sqref="B1807">
    <cfRule type="expression" dxfId="27556" priority="2501">
      <formula>IF(B557="",TRUE)</formula>
    </cfRule>
  </conditionalFormatting>
  <conditionalFormatting sqref="B1807">
    <cfRule type="expression" dxfId="27555" priority="2502">
      <formula>IF(AND(COUNTIF(MetalSmelter,B557&amp;C557)=0,LEN(C557)&gt;0),TRUE,FALSE)</formula>
    </cfRule>
  </conditionalFormatting>
  <conditionalFormatting sqref="B1808">
    <cfRule type="expression" dxfId="27554" priority="2503">
      <formula>IF(B557="",TRUE)</formula>
    </cfRule>
  </conditionalFormatting>
  <conditionalFormatting sqref="B1808">
    <cfRule type="expression" dxfId="27553" priority="2504">
      <formula>IF(AND(COUNTIF(MetalSmelter,B557&amp;C557)=0,LEN(C557)&gt;0),TRUE,FALSE)</formula>
    </cfRule>
  </conditionalFormatting>
  <conditionalFormatting sqref="B1809">
    <cfRule type="expression" dxfId="27552" priority="2505">
      <formula>IF(B557="",TRUE)</formula>
    </cfRule>
  </conditionalFormatting>
  <conditionalFormatting sqref="B1809">
    <cfRule type="expression" dxfId="27551" priority="2506">
      <formula>IF(AND(COUNTIF(MetalSmelter,B557&amp;C557)=0,LEN(C557)&gt;0),TRUE,FALSE)</formula>
    </cfRule>
  </conditionalFormatting>
  <conditionalFormatting sqref="B1810">
    <cfRule type="expression" dxfId="27550" priority="2507">
      <formula>IF(B557="",TRUE)</formula>
    </cfRule>
  </conditionalFormatting>
  <conditionalFormatting sqref="B1810">
    <cfRule type="expression" dxfId="27549" priority="2508">
      <formula>IF(AND(COUNTIF(MetalSmelter,B557&amp;C557)=0,LEN(C557)&gt;0),TRUE,FALSE)</formula>
    </cfRule>
  </conditionalFormatting>
  <conditionalFormatting sqref="B1811">
    <cfRule type="expression" dxfId="27548" priority="2509">
      <formula>IF(B557="",TRUE)</formula>
    </cfRule>
  </conditionalFormatting>
  <conditionalFormatting sqref="B1811">
    <cfRule type="expression" dxfId="27547" priority="2510">
      <formula>IF(AND(COUNTIF(MetalSmelter,B557&amp;C557)=0,LEN(C557)&gt;0),TRUE,FALSE)</formula>
    </cfRule>
  </conditionalFormatting>
  <conditionalFormatting sqref="B1812">
    <cfRule type="expression" dxfId="27546" priority="2511">
      <formula>IF(B557="",TRUE)</formula>
    </cfRule>
  </conditionalFormatting>
  <conditionalFormatting sqref="B1812">
    <cfRule type="expression" dxfId="27545" priority="2512">
      <formula>IF(AND(COUNTIF(MetalSmelter,B557&amp;C557)=0,LEN(C557)&gt;0),TRUE,FALSE)</formula>
    </cfRule>
  </conditionalFormatting>
  <conditionalFormatting sqref="B1813">
    <cfRule type="expression" dxfId="27544" priority="2513">
      <formula>IF(B557="",TRUE)</formula>
    </cfRule>
  </conditionalFormatting>
  <conditionalFormatting sqref="B1813">
    <cfRule type="expression" dxfId="27543" priority="2514">
      <formula>IF(AND(COUNTIF(MetalSmelter,B557&amp;C557)=0,LEN(C557)&gt;0),TRUE,FALSE)</formula>
    </cfRule>
  </conditionalFormatting>
  <conditionalFormatting sqref="B1814">
    <cfRule type="expression" dxfId="27542" priority="2515">
      <formula>IF(B557="",TRUE)</formula>
    </cfRule>
  </conditionalFormatting>
  <conditionalFormatting sqref="B1814">
    <cfRule type="expression" dxfId="27541" priority="2516">
      <formula>IF(AND(COUNTIF(MetalSmelter,B557&amp;C557)=0,LEN(C557)&gt;0),TRUE,FALSE)</formula>
    </cfRule>
  </conditionalFormatting>
  <conditionalFormatting sqref="B1815">
    <cfRule type="expression" dxfId="27540" priority="2517">
      <formula>IF(B557="",TRUE)</formula>
    </cfRule>
  </conditionalFormatting>
  <conditionalFormatting sqref="B1815">
    <cfRule type="expression" dxfId="27539" priority="2518">
      <formula>IF(AND(COUNTIF(MetalSmelter,B557&amp;C557)=0,LEN(C557)&gt;0),TRUE,FALSE)</formula>
    </cfRule>
  </conditionalFormatting>
  <conditionalFormatting sqref="B1816">
    <cfRule type="expression" dxfId="27538" priority="2519">
      <formula>IF(B557="",TRUE)</formula>
    </cfRule>
  </conditionalFormatting>
  <conditionalFormatting sqref="B1816">
    <cfRule type="expression" dxfId="27537" priority="2520">
      <formula>IF(AND(COUNTIF(MetalSmelter,B557&amp;C557)=0,LEN(C557)&gt;0),TRUE,FALSE)</formula>
    </cfRule>
  </conditionalFormatting>
  <conditionalFormatting sqref="B1817">
    <cfRule type="expression" dxfId="27536" priority="2521">
      <formula>IF(B557="",TRUE)</formula>
    </cfRule>
  </conditionalFormatting>
  <conditionalFormatting sqref="B1817">
    <cfRule type="expression" dxfId="27535" priority="2522">
      <formula>IF(AND(COUNTIF(MetalSmelter,B557&amp;C557)=0,LEN(C557)&gt;0),TRUE,FALSE)</formula>
    </cfRule>
  </conditionalFormatting>
  <conditionalFormatting sqref="B1818">
    <cfRule type="expression" dxfId="27534" priority="2523">
      <formula>IF(B557="",TRUE)</formula>
    </cfRule>
  </conditionalFormatting>
  <conditionalFormatting sqref="B1818">
    <cfRule type="expression" dxfId="27533" priority="2524">
      <formula>IF(AND(COUNTIF(MetalSmelter,B557&amp;C557)=0,LEN(C557)&gt;0),TRUE,FALSE)</formula>
    </cfRule>
  </conditionalFormatting>
  <conditionalFormatting sqref="B1819">
    <cfRule type="expression" dxfId="27532" priority="2525">
      <formula>IF(B557="",TRUE)</formula>
    </cfRule>
  </conditionalFormatting>
  <conditionalFormatting sqref="B1819">
    <cfRule type="expression" dxfId="27531" priority="2526">
      <formula>IF(AND(COUNTIF(MetalSmelter,B557&amp;C557)=0,LEN(C557)&gt;0),TRUE,FALSE)</formula>
    </cfRule>
  </conditionalFormatting>
  <conditionalFormatting sqref="B1820">
    <cfRule type="expression" dxfId="27530" priority="2527">
      <formula>IF(B557="",TRUE)</formula>
    </cfRule>
  </conditionalFormatting>
  <conditionalFormatting sqref="B1820">
    <cfRule type="expression" dxfId="27529" priority="2528">
      <formula>IF(AND(COUNTIF(MetalSmelter,B557&amp;C557)=0,LEN(C557)&gt;0),TRUE,FALSE)</formula>
    </cfRule>
  </conditionalFormatting>
  <conditionalFormatting sqref="B1821">
    <cfRule type="expression" dxfId="27528" priority="2529">
      <formula>IF(B557="",TRUE)</formula>
    </cfRule>
  </conditionalFormatting>
  <conditionalFormatting sqref="B1821">
    <cfRule type="expression" dxfId="27527" priority="2530">
      <formula>IF(AND(COUNTIF(MetalSmelter,B557&amp;C557)=0,LEN(C557)&gt;0),TRUE,FALSE)</formula>
    </cfRule>
  </conditionalFormatting>
  <conditionalFormatting sqref="B1822">
    <cfRule type="expression" dxfId="27526" priority="2531">
      <formula>IF(B557="",TRUE)</formula>
    </cfRule>
  </conditionalFormatting>
  <conditionalFormatting sqref="B1822">
    <cfRule type="expression" dxfId="27525" priority="2532">
      <formula>IF(AND(COUNTIF(MetalSmelter,B557&amp;C557)=0,LEN(C557)&gt;0),TRUE,FALSE)</formula>
    </cfRule>
  </conditionalFormatting>
  <conditionalFormatting sqref="B1823">
    <cfRule type="expression" dxfId="27524" priority="2533">
      <formula>IF(B557="",TRUE)</formula>
    </cfRule>
  </conditionalFormatting>
  <conditionalFormatting sqref="B1823">
    <cfRule type="expression" dxfId="27523" priority="2534">
      <formula>IF(AND(COUNTIF(MetalSmelter,B557&amp;C557)=0,LEN(C557)&gt;0),TRUE,FALSE)</formula>
    </cfRule>
  </conditionalFormatting>
  <conditionalFormatting sqref="B1824">
    <cfRule type="expression" dxfId="27522" priority="2535">
      <formula>IF(B557="",TRUE)</formula>
    </cfRule>
  </conditionalFormatting>
  <conditionalFormatting sqref="B1824">
    <cfRule type="expression" dxfId="27521" priority="2536">
      <formula>IF(AND(COUNTIF(MetalSmelter,B557&amp;C557)=0,LEN(C557)&gt;0),TRUE,FALSE)</formula>
    </cfRule>
  </conditionalFormatting>
  <conditionalFormatting sqref="B1825">
    <cfRule type="expression" dxfId="27520" priority="2537">
      <formula>IF(B557="",TRUE)</formula>
    </cfRule>
  </conditionalFormatting>
  <conditionalFormatting sqref="B1825">
    <cfRule type="expression" dxfId="27519" priority="2538">
      <formula>IF(AND(COUNTIF(MetalSmelter,B557&amp;C557)=0,LEN(C557)&gt;0),TRUE,FALSE)</formula>
    </cfRule>
  </conditionalFormatting>
  <conditionalFormatting sqref="B1826">
    <cfRule type="expression" dxfId="27518" priority="2539">
      <formula>IF(B557="",TRUE)</formula>
    </cfRule>
  </conditionalFormatting>
  <conditionalFormatting sqref="B1826">
    <cfRule type="expression" dxfId="27517" priority="2540">
      <formula>IF(AND(COUNTIF(MetalSmelter,B557&amp;C557)=0,LEN(C557)&gt;0),TRUE,FALSE)</formula>
    </cfRule>
  </conditionalFormatting>
  <conditionalFormatting sqref="B1827">
    <cfRule type="expression" dxfId="27516" priority="2541">
      <formula>IF(B557="",TRUE)</formula>
    </cfRule>
  </conditionalFormatting>
  <conditionalFormatting sqref="B1827">
    <cfRule type="expression" dxfId="27515" priority="2542">
      <formula>IF(AND(COUNTIF(MetalSmelter,B557&amp;C557)=0,LEN(C557)&gt;0),TRUE,FALSE)</formula>
    </cfRule>
  </conditionalFormatting>
  <conditionalFormatting sqref="B1828">
    <cfRule type="expression" dxfId="27514" priority="2543">
      <formula>IF(B557="",TRUE)</formula>
    </cfRule>
  </conditionalFormatting>
  <conditionalFormatting sqref="B1828">
    <cfRule type="expression" dxfId="27513" priority="2544">
      <formula>IF(AND(COUNTIF(MetalSmelter,B557&amp;C557)=0,LEN(C557)&gt;0),TRUE,FALSE)</formula>
    </cfRule>
  </conditionalFormatting>
  <conditionalFormatting sqref="B1829">
    <cfRule type="expression" dxfId="27512" priority="2545">
      <formula>IF(B557="",TRUE)</formula>
    </cfRule>
  </conditionalFormatting>
  <conditionalFormatting sqref="B1829">
    <cfRule type="expression" dxfId="27511" priority="2546">
      <formula>IF(AND(COUNTIF(MetalSmelter,B557&amp;C557)=0,LEN(C557)&gt;0),TRUE,FALSE)</formula>
    </cfRule>
  </conditionalFormatting>
  <conditionalFormatting sqref="B1830">
    <cfRule type="expression" dxfId="27510" priority="2547">
      <formula>IF(B557="",TRUE)</formula>
    </cfRule>
  </conditionalFormatting>
  <conditionalFormatting sqref="B1830">
    <cfRule type="expression" dxfId="27509" priority="2548">
      <formula>IF(AND(COUNTIF(MetalSmelter,B557&amp;C557)=0,LEN(C557)&gt;0),TRUE,FALSE)</formula>
    </cfRule>
  </conditionalFormatting>
  <conditionalFormatting sqref="B1831">
    <cfRule type="expression" dxfId="27508" priority="2549">
      <formula>IF(B557="",TRUE)</formula>
    </cfRule>
  </conditionalFormatting>
  <conditionalFormatting sqref="B1831">
    <cfRule type="expression" dxfId="27507" priority="2550">
      <formula>IF(AND(COUNTIF(MetalSmelter,B557&amp;C557)=0,LEN(C557)&gt;0),TRUE,FALSE)</formula>
    </cfRule>
  </conditionalFormatting>
  <conditionalFormatting sqref="B1832">
    <cfRule type="expression" dxfId="27506" priority="2551">
      <formula>IF(B557="",TRUE)</formula>
    </cfRule>
  </conditionalFormatting>
  <conditionalFormatting sqref="B1832">
    <cfRule type="expression" dxfId="27505" priority="2552">
      <formula>IF(AND(COUNTIF(MetalSmelter,B557&amp;C557)=0,LEN(C557)&gt;0),TRUE,FALSE)</formula>
    </cfRule>
  </conditionalFormatting>
  <conditionalFormatting sqref="B1833">
    <cfRule type="expression" dxfId="27504" priority="2553">
      <formula>IF(B557="",TRUE)</formula>
    </cfRule>
  </conditionalFormatting>
  <conditionalFormatting sqref="B1833">
    <cfRule type="expression" dxfId="27503" priority="2554">
      <formula>IF(AND(COUNTIF(MetalSmelter,B557&amp;C557)=0,LEN(C557)&gt;0),TRUE,FALSE)</formula>
    </cfRule>
  </conditionalFormatting>
  <conditionalFormatting sqref="B1834">
    <cfRule type="expression" dxfId="27502" priority="2555">
      <formula>IF(B557="",TRUE)</formula>
    </cfRule>
  </conditionalFormatting>
  <conditionalFormatting sqref="B1834">
    <cfRule type="expression" dxfId="27501" priority="2556">
      <formula>IF(AND(COUNTIF(MetalSmelter,B557&amp;C557)=0,LEN(C557)&gt;0),TRUE,FALSE)</formula>
    </cfRule>
  </conditionalFormatting>
  <conditionalFormatting sqref="B1835">
    <cfRule type="expression" dxfId="27500" priority="2557">
      <formula>IF(B557="",TRUE)</formula>
    </cfRule>
  </conditionalFormatting>
  <conditionalFormatting sqref="B1835">
    <cfRule type="expression" dxfId="27499" priority="2558">
      <formula>IF(AND(COUNTIF(MetalSmelter,B557&amp;C557)=0,LEN(C557)&gt;0),TRUE,FALSE)</formula>
    </cfRule>
  </conditionalFormatting>
  <conditionalFormatting sqref="B1836">
    <cfRule type="expression" dxfId="27498" priority="2559">
      <formula>IF(B557="",TRUE)</formula>
    </cfRule>
  </conditionalFormatting>
  <conditionalFormatting sqref="B1836">
    <cfRule type="expression" dxfId="27497" priority="2560">
      <formula>IF(AND(COUNTIF(MetalSmelter,B557&amp;C557)=0,LEN(C557)&gt;0),TRUE,FALSE)</formula>
    </cfRule>
  </conditionalFormatting>
  <conditionalFormatting sqref="B1837">
    <cfRule type="expression" dxfId="27496" priority="2561">
      <formula>IF(B557="",TRUE)</formula>
    </cfRule>
  </conditionalFormatting>
  <conditionalFormatting sqref="B1837">
    <cfRule type="expression" dxfId="27495" priority="2562">
      <formula>IF(AND(COUNTIF(MetalSmelter,B557&amp;C557)=0,LEN(C557)&gt;0),TRUE,FALSE)</formula>
    </cfRule>
  </conditionalFormatting>
  <conditionalFormatting sqref="B1838">
    <cfRule type="expression" dxfId="27494" priority="2563">
      <formula>IF(B557="",TRUE)</formula>
    </cfRule>
  </conditionalFormatting>
  <conditionalFormatting sqref="B1838">
    <cfRule type="expression" dxfId="27493" priority="2564">
      <formula>IF(AND(COUNTIF(MetalSmelter,B557&amp;C557)=0,LEN(C557)&gt;0),TRUE,FALSE)</formula>
    </cfRule>
  </conditionalFormatting>
  <conditionalFormatting sqref="B1839">
    <cfRule type="expression" dxfId="27492" priority="2565">
      <formula>IF(B557="",TRUE)</formula>
    </cfRule>
  </conditionalFormatting>
  <conditionalFormatting sqref="B1839">
    <cfRule type="expression" dxfId="27491" priority="2566">
      <formula>IF(AND(COUNTIF(MetalSmelter,B557&amp;C557)=0,LEN(C557)&gt;0),TRUE,FALSE)</formula>
    </cfRule>
  </conditionalFormatting>
  <conditionalFormatting sqref="B1840">
    <cfRule type="expression" dxfId="27490" priority="2567">
      <formula>IF(B557="",TRUE)</formula>
    </cfRule>
  </conditionalFormatting>
  <conditionalFormatting sqref="B1840">
    <cfRule type="expression" dxfId="27489" priority="2568">
      <formula>IF(AND(COUNTIF(MetalSmelter,B557&amp;C557)=0,LEN(C557)&gt;0),TRUE,FALSE)</formula>
    </cfRule>
  </conditionalFormatting>
  <conditionalFormatting sqref="B1841">
    <cfRule type="expression" dxfId="27488" priority="2569">
      <formula>IF(B557="",TRUE)</formula>
    </cfRule>
  </conditionalFormatting>
  <conditionalFormatting sqref="B1841">
    <cfRule type="expression" dxfId="27487" priority="2570">
      <formula>IF(AND(COUNTIF(MetalSmelter,B557&amp;C557)=0,LEN(C557)&gt;0),TRUE,FALSE)</formula>
    </cfRule>
  </conditionalFormatting>
  <conditionalFormatting sqref="B1842">
    <cfRule type="expression" dxfId="27486" priority="2571">
      <formula>IF(B557="",TRUE)</formula>
    </cfRule>
  </conditionalFormatting>
  <conditionalFormatting sqref="B1842">
    <cfRule type="expression" dxfId="27485" priority="2572">
      <formula>IF(AND(COUNTIF(MetalSmelter,B557&amp;C557)=0,LEN(C557)&gt;0),TRUE,FALSE)</formula>
    </cfRule>
  </conditionalFormatting>
  <conditionalFormatting sqref="B1843">
    <cfRule type="expression" dxfId="27484" priority="2573">
      <formula>IF(B557="",TRUE)</formula>
    </cfRule>
  </conditionalFormatting>
  <conditionalFormatting sqref="B1843">
    <cfRule type="expression" dxfId="27483" priority="2574">
      <formula>IF(AND(COUNTIF(MetalSmelter,B557&amp;C557)=0,LEN(C557)&gt;0),TRUE,FALSE)</formula>
    </cfRule>
  </conditionalFormatting>
  <conditionalFormatting sqref="B1844">
    <cfRule type="expression" dxfId="27482" priority="2575">
      <formula>IF(B557="",TRUE)</formula>
    </cfRule>
  </conditionalFormatting>
  <conditionalFormatting sqref="B1844">
    <cfRule type="expression" dxfId="27481" priority="2576">
      <formula>IF(AND(COUNTIF(MetalSmelter,B557&amp;C557)=0,LEN(C557)&gt;0),TRUE,FALSE)</formula>
    </cfRule>
  </conditionalFormatting>
  <conditionalFormatting sqref="B1845">
    <cfRule type="expression" dxfId="27480" priority="2577">
      <formula>IF(B557="",TRUE)</formula>
    </cfRule>
  </conditionalFormatting>
  <conditionalFormatting sqref="B1845">
    <cfRule type="expression" dxfId="27479" priority="2578">
      <formula>IF(AND(COUNTIF(MetalSmelter,B557&amp;C557)=0,LEN(C557)&gt;0),TRUE,FALSE)</formula>
    </cfRule>
  </conditionalFormatting>
  <conditionalFormatting sqref="B1846">
    <cfRule type="expression" dxfId="27478" priority="2579">
      <formula>IF(B557="",TRUE)</formula>
    </cfRule>
  </conditionalFormatting>
  <conditionalFormatting sqref="B1846">
    <cfRule type="expression" dxfId="27477" priority="2580">
      <formula>IF(AND(COUNTIF(MetalSmelter,B557&amp;C557)=0,LEN(C557)&gt;0),TRUE,FALSE)</formula>
    </cfRule>
  </conditionalFormatting>
  <conditionalFormatting sqref="B1847">
    <cfRule type="expression" dxfId="27476" priority="2581">
      <formula>IF(B557="",TRUE)</formula>
    </cfRule>
  </conditionalFormatting>
  <conditionalFormatting sqref="B1847">
    <cfRule type="expression" dxfId="27475" priority="2582">
      <formula>IF(AND(COUNTIF(MetalSmelter,B557&amp;C557)=0,LEN(C557)&gt;0),TRUE,FALSE)</formula>
    </cfRule>
  </conditionalFormatting>
  <conditionalFormatting sqref="B1848">
    <cfRule type="expression" dxfId="27474" priority="2583">
      <formula>IF(B557="",TRUE)</formula>
    </cfRule>
  </conditionalFormatting>
  <conditionalFormatting sqref="B1848">
    <cfRule type="expression" dxfId="27473" priority="2584">
      <formula>IF(AND(COUNTIF(MetalSmelter,B557&amp;C557)=0,LEN(C557)&gt;0),TRUE,FALSE)</formula>
    </cfRule>
  </conditionalFormatting>
  <conditionalFormatting sqref="B1849">
    <cfRule type="expression" dxfId="27472" priority="2585">
      <formula>IF(B557="",TRUE)</formula>
    </cfRule>
  </conditionalFormatting>
  <conditionalFormatting sqref="B1849">
    <cfRule type="expression" dxfId="27471" priority="2586">
      <formula>IF(AND(COUNTIF(MetalSmelter,B557&amp;C557)=0,LEN(C557)&gt;0),TRUE,FALSE)</formula>
    </cfRule>
  </conditionalFormatting>
  <conditionalFormatting sqref="B1850">
    <cfRule type="expression" dxfId="27470" priority="2587">
      <formula>IF(B557="",TRUE)</formula>
    </cfRule>
  </conditionalFormatting>
  <conditionalFormatting sqref="B1850">
    <cfRule type="expression" dxfId="27469" priority="2588">
      <formula>IF(AND(COUNTIF(MetalSmelter,B557&amp;C557)=0,LEN(C557)&gt;0),TRUE,FALSE)</formula>
    </cfRule>
  </conditionalFormatting>
  <conditionalFormatting sqref="B1851">
    <cfRule type="expression" dxfId="27468" priority="2589">
      <formula>IF(B557="",TRUE)</formula>
    </cfRule>
  </conditionalFormatting>
  <conditionalFormatting sqref="B1851">
    <cfRule type="expression" dxfId="27467" priority="2590">
      <formula>IF(AND(COUNTIF(MetalSmelter,B557&amp;C557)=0,LEN(C557)&gt;0),TRUE,FALSE)</formula>
    </cfRule>
  </conditionalFormatting>
  <conditionalFormatting sqref="B1852">
    <cfRule type="expression" dxfId="27466" priority="2591">
      <formula>IF(B557="",TRUE)</formula>
    </cfRule>
  </conditionalFormatting>
  <conditionalFormatting sqref="B1852">
    <cfRule type="expression" dxfId="27465" priority="2592">
      <formula>IF(AND(COUNTIF(MetalSmelter,B557&amp;C557)=0,LEN(C557)&gt;0),TRUE,FALSE)</formula>
    </cfRule>
  </conditionalFormatting>
  <conditionalFormatting sqref="B1853">
    <cfRule type="expression" dxfId="27464" priority="2593">
      <formula>IF(B557="",TRUE)</formula>
    </cfRule>
  </conditionalFormatting>
  <conditionalFormatting sqref="B1853">
    <cfRule type="expression" dxfId="27463" priority="2594">
      <formula>IF(AND(COUNTIF(MetalSmelter,B557&amp;C557)=0,LEN(C557)&gt;0),TRUE,FALSE)</formula>
    </cfRule>
  </conditionalFormatting>
  <conditionalFormatting sqref="B1854">
    <cfRule type="expression" dxfId="27462" priority="2595">
      <formula>IF(B557="",TRUE)</formula>
    </cfRule>
  </conditionalFormatting>
  <conditionalFormatting sqref="B1854">
    <cfRule type="expression" dxfId="27461" priority="2596">
      <formula>IF(AND(COUNTIF(MetalSmelter,B557&amp;C557)=0,LEN(C557)&gt;0),TRUE,FALSE)</formula>
    </cfRule>
  </conditionalFormatting>
  <conditionalFormatting sqref="B1855">
    <cfRule type="expression" dxfId="27460" priority="2597">
      <formula>IF(B557="",TRUE)</formula>
    </cfRule>
  </conditionalFormatting>
  <conditionalFormatting sqref="B1855">
    <cfRule type="expression" dxfId="27459" priority="2598">
      <formula>IF(AND(COUNTIF(MetalSmelter,B557&amp;C557)=0,LEN(C557)&gt;0),TRUE,FALSE)</formula>
    </cfRule>
  </conditionalFormatting>
  <conditionalFormatting sqref="B1856">
    <cfRule type="expression" dxfId="27458" priority="2599">
      <formula>IF(B557="",TRUE)</formula>
    </cfRule>
  </conditionalFormatting>
  <conditionalFormatting sqref="B1856">
    <cfRule type="expression" dxfId="27457" priority="2600">
      <formula>IF(AND(COUNTIF(MetalSmelter,B557&amp;C557)=0,LEN(C557)&gt;0),TRUE,FALSE)</formula>
    </cfRule>
  </conditionalFormatting>
  <conditionalFormatting sqref="B1857">
    <cfRule type="expression" dxfId="27456" priority="2601">
      <formula>IF(B557="",TRUE)</formula>
    </cfRule>
  </conditionalFormatting>
  <conditionalFormatting sqref="B1857">
    <cfRule type="expression" dxfId="27455" priority="2602">
      <formula>IF(AND(COUNTIF(MetalSmelter,B557&amp;C557)=0,LEN(C557)&gt;0),TRUE,FALSE)</formula>
    </cfRule>
  </conditionalFormatting>
  <conditionalFormatting sqref="B1858">
    <cfRule type="expression" dxfId="27454" priority="2603">
      <formula>IF(B557="",TRUE)</formula>
    </cfRule>
  </conditionalFormatting>
  <conditionalFormatting sqref="B1858">
    <cfRule type="expression" dxfId="27453" priority="2604">
      <formula>IF(AND(COUNTIF(MetalSmelter,B557&amp;C557)=0,LEN(C557)&gt;0),TRUE,FALSE)</formula>
    </cfRule>
  </conditionalFormatting>
  <conditionalFormatting sqref="B1859">
    <cfRule type="expression" dxfId="27452" priority="2605">
      <formula>IF(B557="",TRUE)</formula>
    </cfRule>
  </conditionalFormatting>
  <conditionalFormatting sqref="B1859">
    <cfRule type="expression" dxfId="27451" priority="2606">
      <formula>IF(AND(COUNTIF(MetalSmelter,B557&amp;C557)=0,LEN(C557)&gt;0),TRUE,FALSE)</formula>
    </cfRule>
  </conditionalFormatting>
  <conditionalFormatting sqref="B1860">
    <cfRule type="expression" dxfId="27450" priority="2607">
      <formula>IF(B557="",TRUE)</formula>
    </cfRule>
  </conditionalFormatting>
  <conditionalFormatting sqref="B1860">
    <cfRule type="expression" dxfId="27449" priority="2608">
      <formula>IF(AND(COUNTIF(MetalSmelter,B557&amp;C557)=0,LEN(C557)&gt;0),TRUE,FALSE)</formula>
    </cfRule>
  </conditionalFormatting>
  <conditionalFormatting sqref="B1861">
    <cfRule type="expression" dxfId="27448" priority="2609">
      <formula>IF(B557="",TRUE)</formula>
    </cfRule>
  </conditionalFormatting>
  <conditionalFormatting sqref="B1861">
    <cfRule type="expression" dxfId="27447" priority="2610">
      <formula>IF(AND(COUNTIF(MetalSmelter,B557&amp;C557)=0,LEN(C557)&gt;0),TRUE,FALSE)</formula>
    </cfRule>
  </conditionalFormatting>
  <conditionalFormatting sqref="B1862">
    <cfRule type="expression" dxfId="27446" priority="2611">
      <formula>IF(B557="",TRUE)</formula>
    </cfRule>
  </conditionalFormatting>
  <conditionalFormatting sqref="B1862">
    <cfRule type="expression" dxfId="27445" priority="2612">
      <formula>IF(AND(COUNTIF(MetalSmelter,B557&amp;C557)=0,LEN(C557)&gt;0),TRUE,FALSE)</formula>
    </cfRule>
  </conditionalFormatting>
  <conditionalFormatting sqref="B1863">
    <cfRule type="expression" dxfId="27444" priority="2613">
      <formula>IF(B557="",TRUE)</formula>
    </cfRule>
  </conditionalFormatting>
  <conditionalFormatting sqref="B1863">
    <cfRule type="expression" dxfId="27443" priority="2614">
      <formula>IF(AND(COUNTIF(MetalSmelter,B557&amp;C557)=0,LEN(C557)&gt;0),TRUE,FALSE)</formula>
    </cfRule>
  </conditionalFormatting>
  <conditionalFormatting sqref="B1864">
    <cfRule type="expression" dxfId="27442" priority="2615">
      <formula>IF(B557="",TRUE)</formula>
    </cfRule>
  </conditionalFormatting>
  <conditionalFormatting sqref="B1864">
    <cfRule type="expression" dxfId="27441" priority="2616">
      <formula>IF(AND(COUNTIF(MetalSmelter,B557&amp;C557)=0,LEN(C557)&gt;0),TRUE,FALSE)</formula>
    </cfRule>
  </conditionalFormatting>
  <conditionalFormatting sqref="B1865">
    <cfRule type="expression" dxfId="27440" priority="2617">
      <formula>IF(B557="",TRUE)</formula>
    </cfRule>
  </conditionalFormatting>
  <conditionalFormatting sqref="B1865">
    <cfRule type="expression" dxfId="27439" priority="2618">
      <formula>IF(AND(COUNTIF(MetalSmelter,B557&amp;C557)=0,LEN(C557)&gt;0),TRUE,FALSE)</formula>
    </cfRule>
  </conditionalFormatting>
  <conditionalFormatting sqref="B1866">
    <cfRule type="expression" dxfId="27438" priority="2619">
      <formula>IF(B557="",TRUE)</formula>
    </cfRule>
  </conditionalFormatting>
  <conditionalFormatting sqref="B1866">
    <cfRule type="expression" dxfId="27437" priority="2620">
      <formula>IF(AND(COUNTIF(MetalSmelter,B557&amp;C557)=0,LEN(C557)&gt;0),TRUE,FALSE)</formula>
    </cfRule>
  </conditionalFormatting>
  <conditionalFormatting sqref="B1867">
    <cfRule type="expression" dxfId="27436" priority="2621">
      <formula>IF(B557="",TRUE)</formula>
    </cfRule>
  </conditionalFormatting>
  <conditionalFormatting sqref="B1867">
    <cfRule type="expression" dxfId="27435" priority="2622">
      <formula>IF(AND(COUNTIF(MetalSmelter,B557&amp;C557)=0,LEN(C557)&gt;0),TRUE,FALSE)</formula>
    </cfRule>
  </conditionalFormatting>
  <conditionalFormatting sqref="B1868">
    <cfRule type="expression" dxfId="27434" priority="2623">
      <formula>IF(B557="",TRUE)</formula>
    </cfRule>
  </conditionalFormatting>
  <conditionalFormatting sqref="B1868">
    <cfRule type="expression" dxfId="27433" priority="2624">
      <formula>IF(AND(COUNTIF(MetalSmelter,B557&amp;C557)=0,LEN(C557)&gt;0),TRUE,FALSE)</formula>
    </cfRule>
  </conditionalFormatting>
  <conditionalFormatting sqref="B1869">
    <cfRule type="expression" dxfId="27432" priority="2625">
      <formula>IF(B557="",TRUE)</formula>
    </cfRule>
  </conditionalFormatting>
  <conditionalFormatting sqref="B1869">
    <cfRule type="expression" dxfId="27431" priority="2626">
      <formula>IF(AND(COUNTIF(MetalSmelter,B557&amp;C557)=0,LEN(C557)&gt;0),TRUE,FALSE)</formula>
    </cfRule>
  </conditionalFormatting>
  <conditionalFormatting sqref="B1870">
    <cfRule type="expression" dxfId="27430" priority="2627">
      <formula>IF(B557="",TRUE)</formula>
    </cfRule>
  </conditionalFormatting>
  <conditionalFormatting sqref="B1870">
    <cfRule type="expression" dxfId="27429" priority="2628">
      <formula>IF(AND(COUNTIF(MetalSmelter,B557&amp;C557)=0,LEN(C557)&gt;0),TRUE,FALSE)</formula>
    </cfRule>
  </conditionalFormatting>
  <conditionalFormatting sqref="B1871">
    <cfRule type="expression" dxfId="27428" priority="2629">
      <formula>IF(B557="",TRUE)</formula>
    </cfRule>
  </conditionalFormatting>
  <conditionalFormatting sqref="B1871">
    <cfRule type="expression" dxfId="27427" priority="2630">
      <formula>IF(AND(COUNTIF(MetalSmelter,B557&amp;C557)=0,LEN(C557)&gt;0),TRUE,FALSE)</formula>
    </cfRule>
  </conditionalFormatting>
  <conditionalFormatting sqref="B1872">
    <cfRule type="expression" dxfId="27426" priority="2631">
      <formula>IF(B557="",TRUE)</formula>
    </cfRule>
  </conditionalFormatting>
  <conditionalFormatting sqref="B1872">
    <cfRule type="expression" dxfId="27425" priority="2632">
      <formula>IF(AND(COUNTIF(MetalSmelter,B557&amp;C557)=0,LEN(C557)&gt;0),TRUE,FALSE)</formula>
    </cfRule>
  </conditionalFormatting>
  <conditionalFormatting sqref="B1873">
    <cfRule type="expression" dxfId="27424" priority="2633">
      <formula>IF(B557="",TRUE)</formula>
    </cfRule>
  </conditionalFormatting>
  <conditionalFormatting sqref="B1873">
    <cfRule type="expression" dxfId="27423" priority="2634">
      <formula>IF(AND(COUNTIF(MetalSmelter,B557&amp;C557)=0,LEN(C557)&gt;0),TRUE,FALSE)</formula>
    </cfRule>
  </conditionalFormatting>
  <conditionalFormatting sqref="B1874">
    <cfRule type="expression" dxfId="27422" priority="2635">
      <formula>IF(B557="",TRUE)</formula>
    </cfRule>
  </conditionalFormatting>
  <conditionalFormatting sqref="B1874">
    <cfRule type="expression" dxfId="27421" priority="2636">
      <formula>IF(AND(COUNTIF(MetalSmelter,B557&amp;C557)=0,LEN(C557)&gt;0),TRUE,FALSE)</formula>
    </cfRule>
  </conditionalFormatting>
  <conditionalFormatting sqref="B1875">
    <cfRule type="expression" dxfId="27420" priority="2637">
      <formula>IF(B557="",TRUE)</formula>
    </cfRule>
  </conditionalFormatting>
  <conditionalFormatting sqref="B1875">
    <cfRule type="expression" dxfId="27419" priority="2638">
      <formula>IF(AND(COUNTIF(MetalSmelter,B557&amp;C557)=0,LEN(C557)&gt;0),TRUE,FALSE)</formula>
    </cfRule>
  </conditionalFormatting>
  <conditionalFormatting sqref="B1876">
    <cfRule type="expression" dxfId="27418" priority="2639">
      <formula>IF(B557="",TRUE)</formula>
    </cfRule>
  </conditionalFormatting>
  <conditionalFormatting sqref="B1876">
    <cfRule type="expression" dxfId="27417" priority="2640">
      <formula>IF(AND(COUNTIF(MetalSmelter,B557&amp;C557)=0,LEN(C557)&gt;0),TRUE,FALSE)</formula>
    </cfRule>
  </conditionalFormatting>
  <conditionalFormatting sqref="B1877">
    <cfRule type="expression" dxfId="27416" priority="2641">
      <formula>IF(B557="",TRUE)</formula>
    </cfRule>
  </conditionalFormatting>
  <conditionalFormatting sqref="B1877">
    <cfRule type="expression" dxfId="27415" priority="2642">
      <formula>IF(AND(COUNTIF(MetalSmelter,B557&amp;C557)=0,LEN(C557)&gt;0),TRUE,FALSE)</formula>
    </cfRule>
  </conditionalFormatting>
  <conditionalFormatting sqref="B1878">
    <cfRule type="expression" dxfId="27414" priority="2643">
      <formula>IF(B557="",TRUE)</formula>
    </cfRule>
  </conditionalFormatting>
  <conditionalFormatting sqref="B1878">
    <cfRule type="expression" dxfId="27413" priority="2644">
      <formula>IF(AND(COUNTIF(MetalSmelter,B557&amp;C557)=0,LEN(C557)&gt;0),TRUE,FALSE)</formula>
    </cfRule>
  </conditionalFormatting>
  <conditionalFormatting sqref="B1879">
    <cfRule type="expression" dxfId="27412" priority="2645">
      <formula>IF(B557="",TRUE)</formula>
    </cfRule>
  </conditionalFormatting>
  <conditionalFormatting sqref="B1879">
    <cfRule type="expression" dxfId="27411" priority="2646">
      <formula>IF(AND(COUNTIF(MetalSmelter,B557&amp;C557)=0,LEN(C557)&gt;0),TRUE,FALSE)</formula>
    </cfRule>
  </conditionalFormatting>
  <conditionalFormatting sqref="B1880">
    <cfRule type="expression" dxfId="27410" priority="2647">
      <formula>IF(B557="",TRUE)</formula>
    </cfRule>
  </conditionalFormatting>
  <conditionalFormatting sqref="B1880">
    <cfRule type="expression" dxfId="27409" priority="2648">
      <formula>IF(AND(COUNTIF(MetalSmelter,B557&amp;C557)=0,LEN(C557)&gt;0),TRUE,FALSE)</formula>
    </cfRule>
  </conditionalFormatting>
  <conditionalFormatting sqref="B1881">
    <cfRule type="expression" dxfId="27408" priority="2649">
      <formula>IF(B557="",TRUE)</formula>
    </cfRule>
  </conditionalFormatting>
  <conditionalFormatting sqref="B1881">
    <cfRule type="expression" dxfId="27407" priority="2650">
      <formula>IF(AND(COUNTIF(MetalSmelter,B557&amp;C557)=0,LEN(C557)&gt;0),TRUE,FALSE)</formula>
    </cfRule>
  </conditionalFormatting>
  <conditionalFormatting sqref="B1882">
    <cfRule type="expression" dxfId="27406" priority="2651">
      <formula>IF(B557="",TRUE)</formula>
    </cfRule>
  </conditionalFormatting>
  <conditionalFormatting sqref="B1882">
    <cfRule type="expression" dxfId="27405" priority="2652">
      <formula>IF(AND(COUNTIF(MetalSmelter,B557&amp;C557)=0,LEN(C557)&gt;0),TRUE,FALSE)</formula>
    </cfRule>
  </conditionalFormatting>
  <conditionalFormatting sqref="B1883">
    <cfRule type="expression" dxfId="27404" priority="2653">
      <formula>IF(B557="",TRUE)</formula>
    </cfRule>
  </conditionalFormatting>
  <conditionalFormatting sqref="B1883">
    <cfRule type="expression" dxfId="27403" priority="2654">
      <formula>IF(AND(COUNTIF(MetalSmelter,B557&amp;C557)=0,LEN(C557)&gt;0),TRUE,FALSE)</formula>
    </cfRule>
  </conditionalFormatting>
  <conditionalFormatting sqref="B1884">
    <cfRule type="expression" dxfId="27402" priority="2655">
      <formula>IF(B557="",TRUE)</formula>
    </cfRule>
  </conditionalFormatting>
  <conditionalFormatting sqref="B1884">
    <cfRule type="expression" dxfId="27401" priority="2656">
      <formula>IF(AND(COUNTIF(MetalSmelter,B557&amp;C557)=0,LEN(C557)&gt;0),TRUE,FALSE)</formula>
    </cfRule>
  </conditionalFormatting>
  <conditionalFormatting sqref="B1885">
    <cfRule type="expression" dxfId="27400" priority="2657">
      <formula>IF(B557="",TRUE)</formula>
    </cfRule>
  </conditionalFormatting>
  <conditionalFormatting sqref="B1885">
    <cfRule type="expression" dxfId="27399" priority="2658">
      <formula>IF(AND(COUNTIF(MetalSmelter,B557&amp;C557)=0,LEN(C557)&gt;0),TRUE,FALSE)</formula>
    </cfRule>
  </conditionalFormatting>
  <conditionalFormatting sqref="B1886">
    <cfRule type="expression" dxfId="27398" priority="2659">
      <formula>IF(B557="",TRUE)</formula>
    </cfRule>
  </conditionalFormatting>
  <conditionalFormatting sqref="B1886">
    <cfRule type="expression" dxfId="27397" priority="2660">
      <formula>IF(AND(COUNTIF(MetalSmelter,B557&amp;C557)=0,LEN(C557)&gt;0),TRUE,FALSE)</formula>
    </cfRule>
  </conditionalFormatting>
  <conditionalFormatting sqref="B1887">
    <cfRule type="expression" dxfId="27396" priority="2661">
      <formula>IF(B557="",TRUE)</formula>
    </cfRule>
  </conditionalFormatting>
  <conditionalFormatting sqref="B1887">
    <cfRule type="expression" dxfId="27395" priority="2662">
      <formula>IF(AND(COUNTIF(MetalSmelter,B557&amp;C557)=0,LEN(C557)&gt;0),TRUE,FALSE)</formula>
    </cfRule>
  </conditionalFormatting>
  <conditionalFormatting sqref="B1888">
    <cfRule type="expression" dxfId="27394" priority="2663">
      <formula>IF(B557="",TRUE)</formula>
    </cfRule>
  </conditionalFormatting>
  <conditionalFormatting sqref="B1888">
    <cfRule type="expression" dxfId="27393" priority="2664">
      <formula>IF(AND(COUNTIF(MetalSmelter,B557&amp;C557)=0,LEN(C557)&gt;0),TRUE,FALSE)</formula>
    </cfRule>
  </conditionalFormatting>
  <conditionalFormatting sqref="B1889">
    <cfRule type="expression" dxfId="27392" priority="2665">
      <formula>IF(B557="",TRUE)</formula>
    </cfRule>
  </conditionalFormatting>
  <conditionalFormatting sqref="B1889">
    <cfRule type="expression" dxfId="27391" priority="2666">
      <formula>IF(AND(COUNTIF(MetalSmelter,B557&amp;C557)=0,LEN(C557)&gt;0),TRUE,FALSE)</formula>
    </cfRule>
  </conditionalFormatting>
  <conditionalFormatting sqref="B1890">
    <cfRule type="expression" dxfId="27390" priority="2667">
      <formula>IF(B557="",TRUE)</formula>
    </cfRule>
  </conditionalFormatting>
  <conditionalFormatting sqref="B1890">
    <cfRule type="expression" dxfId="27389" priority="2668">
      <formula>IF(AND(COUNTIF(MetalSmelter,B557&amp;C557)=0,LEN(C557)&gt;0),TRUE,FALSE)</formula>
    </cfRule>
  </conditionalFormatting>
  <conditionalFormatting sqref="B1891">
    <cfRule type="expression" dxfId="27388" priority="2669">
      <formula>IF(B557="",TRUE)</formula>
    </cfRule>
  </conditionalFormatting>
  <conditionalFormatting sqref="B1891">
    <cfRule type="expression" dxfId="27387" priority="2670">
      <formula>IF(AND(COUNTIF(MetalSmelter,B557&amp;C557)=0,LEN(C557)&gt;0),TRUE,FALSE)</formula>
    </cfRule>
  </conditionalFormatting>
  <conditionalFormatting sqref="B1892">
    <cfRule type="expression" dxfId="27386" priority="2671">
      <formula>IF(B557="",TRUE)</formula>
    </cfRule>
  </conditionalFormatting>
  <conditionalFormatting sqref="B1892">
    <cfRule type="expression" dxfId="27385" priority="2672">
      <formula>IF(AND(COUNTIF(MetalSmelter,B557&amp;C557)=0,LEN(C557)&gt;0),TRUE,FALSE)</formula>
    </cfRule>
  </conditionalFormatting>
  <conditionalFormatting sqref="B1893">
    <cfRule type="expression" dxfId="27384" priority="2673">
      <formula>IF(B557="",TRUE)</formula>
    </cfRule>
  </conditionalFormatting>
  <conditionalFormatting sqref="B1893">
    <cfRule type="expression" dxfId="27383" priority="2674">
      <formula>IF(AND(COUNTIF(MetalSmelter,B557&amp;C557)=0,LEN(C557)&gt;0),TRUE,FALSE)</formula>
    </cfRule>
  </conditionalFormatting>
  <conditionalFormatting sqref="B1894">
    <cfRule type="expression" dxfId="27382" priority="2675">
      <formula>IF(B557="",TRUE)</formula>
    </cfRule>
  </conditionalFormatting>
  <conditionalFormatting sqref="B1894">
    <cfRule type="expression" dxfId="27381" priority="2676">
      <formula>IF(AND(COUNTIF(MetalSmelter,B557&amp;C557)=0,LEN(C557)&gt;0),TRUE,FALSE)</formula>
    </cfRule>
  </conditionalFormatting>
  <conditionalFormatting sqref="B1895">
    <cfRule type="expression" dxfId="27380" priority="2677">
      <formula>IF(B557="",TRUE)</formula>
    </cfRule>
  </conditionalFormatting>
  <conditionalFormatting sqref="B1895">
    <cfRule type="expression" dxfId="27379" priority="2678">
      <formula>IF(AND(COUNTIF(MetalSmelter,B557&amp;C557)=0,LEN(C557)&gt;0),TRUE,FALSE)</formula>
    </cfRule>
  </conditionalFormatting>
  <conditionalFormatting sqref="B1896">
    <cfRule type="expression" dxfId="27378" priority="2679">
      <formula>IF(B557="",TRUE)</formula>
    </cfRule>
  </conditionalFormatting>
  <conditionalFormatting sqref="B1896">
    <cfRule type="expression" dxfId="27377" priority="2680">
      <formula>IF(AND(COUNTIF(MetalSmelter,B557&amp;C557)=0,LEN(C557)&gt;0),TRUE,FALSE)</formula>
    </cfRule>
  </conditionalFormatting>
  <conditionalFormatting sqref="B1897">
    <cfRule type="expression" dxfId="27376" priority="2681">
      <formula>IF(B557="",TRUE)</formula>
    </cfRule>
  </conditionalFormatting>
  <conditionalFormatting sqref="B1897">
    <cfRule type="expression" dxfId="27375" priority="2682">
      <formula>IF(AND(COUNTIF(MetalSmelter,B557&amp;C557)=0,LEN(C557)&gt;0),TRUE,FALSE)</formula>
    </cfRule>
  </conditionalFormatting>
  <conditionalFormatting sqref="B1898">
    <cfRule type="expression" dxfId="27374" priority="2683">
      <formula>IF(B557="",TRUE)</formula>
    </cfRule>
  </conditionalFormatting>
  <conditionalFormatting sqref="B1898">
    <cfRule type="expression" dxfId="27373" priority="2684">
      <formula>IF(AND(COUNTIF(MetalSmelter,B557&amp;C557)=0,LEN(C557)&gt;0),TRUE,FALSE)</formula>
    </cfRule>
  </conditionalFormatting>
  <conditionalFormatting sqref="B1899">
    <cfRule type="expression" dxfId="27372" priority="2685">
      <formula>IF(B557="",TRUE)</formula>
    </cfRule>
  </conditionalFormatting>
  <conditionalFormatting sqref="B1899">
    <cfRule type="expression" dxfId="27371" priority="2686">
      <formula>IF(AND(COUNTIF(MetalSmelter,B557&amp;C557)=0,LEN(C557)&gt;0),TRUE,FALSE)</formula>
    </cfRule>
  </conditionalFormatting>
  <conditionalFormatting sqref="B1900">
    <cfRule type="expression" dxfId="27370" priority="2687">
      <formula>IF(B557="",TRUE)</formula>
    </cfRule>
  </conditionalFormatting>
  <conditionalFormatting sqref="B1900">
    <cfRule type="expression" dxfId="27369" priority="2688">
      <formula>IF(AND(COUNTIF(MetalSmelter,B557&amp;C557)=0,LEN(C557)&gt;0),TRUE,FALSE)</formula>
    </cfRule>
  </conditionalFormatting>
  <conditionalFormatting sqref="B1901">
    <cfRule type="expression" dxfId="27368" priority="2689">
      <formula>IF(B557="",TRUE)</formula>
    </cfRule>
  </conditionalFormatting>
  <conditionalFormatting sqref="B1901">
    <cfRule type="expression" dxfId="27367" priority="2690">
      <formula>IF(AND(COUNTIF(MetalSmelter,B557&amp;C557)=0,LEN(C557)&gt;0),TRUE,FALSE)</formula>
    </cfRule>
  </conditionalFormatting>
  <conditionalFormatting sqref="B1902">
    <cfRule type="expression" dxfId="27366" priority="2691">
      <formula>IF(B557="",TRUE)</formula>
    </cfRule>
  </conditionalFormatting>
  <conditionalFormatting sqref="B1902">
    <cfRule type="expression" dxfId="27365" priority="2692">
      <formula>IF(AND(COUNTIF(MetalSmelter,B557&amp;C557)=0,LEN(C557)&gt;0),TRUE,FALSE)</formula>
    </cfRule>
  </conditionalFormatting>
  <conditionalFormatting sqref="B1903">
    <cfRule type="expression" dxfId="27364" priority="2693">
      <formula>IF(B557="",TRUE)</formula>
    </cfRule>
  </conditionalFormatting>
  <conditionalFormatting sqref="B1903">
    <cfRule type="expression" dxfId="27363" priority="2694">
      <formula>IF(AND(COUNTIF(MetalSmelter,B557&amp;C557)=0,LEN(C557)&gt;0),TRUE,FALSE)</formula>
    </cfRule>
  </conditionalFormatting>
  <conditionalFormatting sqref="B1904">
    <cfRule type="expression" dxfId="27362" priority="2695">
      <formula>IF(B557="",TRUE)</formula>
    </cfRule>
  </conditionalFormatting>
  <conditionalFormatting sqref="B1904">
    <cfRule type="expression" dxfId="27361" priority="2696">
      <formula>IF(AND(COUNTIF(MetalSmelter,B557&amp;C557)=0,LEN(C557)&gt;0),TRUE,FALSE)</formula>
    </cfRule>
  </conditionalFormatting>
  <conditionalFormatting sqref="B1905">
    <cfRule type="expression" dxfId="27360" priority="2697">
      <formula>IF(B557="",TRUE)</formula>
    </cfRule>
  </conditionalFormatting>
  <conditionalFormatting sqref="B1905">
    <cfRule type="expression" dxfId="27359" priority="2698">
      <formula>IF(AND(COUNTIF(MetalSmelter,B557&amp;C557)=0,LEN(C557)&gt;0),TRUE,FALSE)</formula>
    </cfRule>
  </conditionalFormatting>
  <conditionalFormatting sqref="B1906">
    <cfRule type="expression" dxfId="27358" priority="2699">
      <formula>IF(B557="",TRUE)</formula>
    </cfRule>
  </conditionalFormatting>
  <conditionalFormatting sqref="B1906">
    <cfRule type="expression" dxfId="27357" priority="2700">
      <formula>IF(AND(COUNTIF(MetalSmelter,B557&amp;C557)=0,LEN(C557)&gt;0),TRUE,FALSE)</formula>
    </cfRule>
  </conditionalFormatting>
  <conditionalFormatting sqref="B1907">
    <cfRule type="expression" dxfId="27356" priority="2701">
      <formula>IF(B557="",TRUE)</formula>
    </cfRule>
  </conditionalFormatting>
  <conditionalFormatting sqref="B1907">
    <cfRule type="expression" dxfId="27355" priority="2702">
      <formula>IF(AND(COUNTIF(MetalSmelter,B557&amp;C557)=0,LEN(C557)&gt;0),TRUE,FALSE)</formula>
    </cfRule>
  </conditionalFormatting>
  <conditionalFormatting sqref="B1908">
    <cfRule type="expression" dxfId="27354" priority="2703">
      <formula>IF(B557="",TRUE)</formula>
    </cfRule>
  </conditionalFormatting>
  <conditionalFormatting sqref="B1908">
    <cfRule type="expression" dxfId="27353" priority="2704">
      <formula>IF(AND(COUNTIF(MetalSmelter,B557&amp;C557)=0,LEN(C557)&gt;0),TRUE,FALSE)</formula>
    </cfRule>
  </conditionalFormatting>
  <conditionalFormatting sqref="B1909">
    <cfRule type="expression" dxfId="27352" priority="2705">
      <formula>IF(B557="",TRUE)</formula>
    </cfRule>
  </conditionalFormatting>
  <conditionalFormatting sqref="B1909">
    <cfRule type="expression" dxfId="27351" priority="2706">
      <formula>IF(AND(COUNTIF(MetalSmelter,B557&amp;C557)=0,LEN(C557)&gt;0),TRUE,FALSE)</formula>
    </cfRule>
  </conditionalFormatting>
  <conditionalFormatting sqref="B1910">
    <cfRule type="expression" dxfId="27350" priority="2707">
      <formula>IF(B557="",TRUE)</formula>
    </cfRule>
  </conditionalFormatting>
  <conditionalFormatting sqref="B1910">
    <cfRule type="expression" dxfId="27349" priority="2708">
      <formula>IF(AND(COUNTIF(MetalSmelter,B557&amp;C557)=0,LEN(C557)&gt;0),TRUE,FALSE)</formula>
    </cfRule>
  </conditionalFormatting>
  <conditionalFormatting sqref="B1911">
    <cfRule type="expression" dxfId="27348" priority="2709">
      <formula>IF(B557="",TRUE)</formula>
    </cfRule>
  </conditionalFormatting>
  <conditionalFormatting sqref="B1911">
    <cfRule type="expression" dxfId="27347" priority="2710">
      <formula>IF(AND(COUNTIF(MetalSmelter,B557&amp;C557)=0,LEN(C557)&gt;0),TRUE,FALSE)</formula>
    </cfRule>
  </conditionalFormatting>
  <conditionalFormatting sqref="B1912">
    <cfRule type="expression" dxfId="27346" priority="2711">
      <formula>IF(B557="",TRUE)</formula>
    </cfRule>
  </conditionalFormatting>
  <conditionalFormatting sqref="B1912">
    <cfRule type="expression" dxfId="27345" priority="2712">
      <formula>IF(AND(COUNTIF(MetalSmelter,B557&amp;C557)=0,LEN(C557)&gt;0),TRUE,FALSE)</formula>
    </cfRule>
  </conditionalFormatting>
  <conditionalFormatting sqref="B1913">
    <cfRule type="expression" dxfId="27344" priority="2713">
      <formula>IF(B557="",TRUE)</formula>
    </cfRule>
  </conditionalFormatting>
  <conditionalFormatting sqref="B1913">
    <cfRule type="expression" dxfId="27343" priority="2714">
      <formula>IF(AND(COUNTIF(MetalSmelter,B557&amp;C557)=0,LEN(C557)&gt;0),TRUE,FALSE)</formula>
    </cfRule>
  </conditionalFormatting>
  <conditionalFormatting sqref="B1914">
    <cfRule type="expression" dxfId="27342" priority="2715">
      <formula>IF(B557="",TRUE)</formula>
    </cfRule>
  </conditionalFormatting>
  <conditionalFormatting sqref="B1914">
    <cfRule type="expression" dxfId="27341" priority="2716">
      <formula>IF(AND(COUNTIF(MetalSmelter,B557&amp;C557)=0,LEN(C557)&gt;0),TRUE,FALSE)</formula>
    </cfRule>
  </conditionalFormatting>
  <conditionalFormatting sqref="B1915">
    <cfRule type="expression" dxfId="27340" priority="2717">
      <formula>IF(B557="",TRUE)</formula>
    </cfRule>
  </conditionalFormatting>
  <conditionalFormatting sqref="B1915">
    <cfRule type="expression" dxfId="27339" priority="2718">
      <formula>IF(AND(COUNTIF(MetalSmelter,B557&amp;C557)=0,LEN(C557)&gt;0),TRUE,FALSE)</formula>
    </cfRule>
  </conditionalFormatting>
  <conditionalFormatting sqref="B1916">
    <cfRule type="expression" dxfId="27338" priority="2719">
      <formula>IF(B557="",TRUE)</formula>
    </cfRule>
  </conditionalFormatting>
  <conditionalFormatting sqref="B1916">
    <cfRule type="expression" dxfId="27337" priority="2720">
      <formula>IF(AND(COUNTIF(MetalSmelter,B557&amp;C557)=0,LEN(C557)&gt;0),TRUE,FALSE)</formula>
    </cfRule>
  </conditionalFormatting>
  <conditionalFormatting sqref="B1917">
    <cfRule type="expression" dxfId="27336" priority="2721">
      <formula>IF(B557="",TRUE)</formula>
    </cfRule>
  </conditionalFormatting>
  <conditionalFormatting sqref="B1917">
    <cfRule type="expression" dxfId="27335" priority="2722">
      <formula>IF(AND(COUNTIF(MetalSmelter,B557&amp;C557)=0,LEN(C557)&gt;0),TRUE,FALSE)</formula>
    </cfRule>
  </conditionalFormatting>
  <conditionalFormatting sqref="B1918">
    <cfRule type="expression" dxfId="27334" priority="2723">
      <formula>IF(B557="",TRUE)</formula>
    </cfRule>
  </conditionalFormatting>
  <conditionalFormatting sqref="B1918">
    <cfRule type="expression" dxfId="27333" priority="2724">
      <formula>IF(AND(COUNTIF(MetalSmelter,B557&amp;C557)=0,LEN(C557)&gt;0),TRUE,FALSE)</formula>
    </cfRule>
  </conditionalFormatting>
  <conditionalFormatting sqref="B1919">
    <cfRule type="expression" dxfId="27332" priority="2725">
      <formula>IF(B557="",TRUE)</formula>
    </cfRule>
  </conditionalFormatting>
  <conditionalFormatting sqref="B1919">
    <cfRule type="expression" dxfId="27331" priority="2726">
      <formula>IF(AND(COUNTIF(MetalSmelter,B557&amp;C557)=0,LEN(C557)&gt;0),TRUE,FALSE)</formula>
    </cfRule>
  </conditionalFormatting>
  <conditionalFormatting sqref="B1920">
    <cfRule type="expression" dxfId="27330" priority="2727">
      <formula>IF(B557="",TRUE)</formula>
    </cfRule>
  </conditionalFormatting>
  <conditionalFormatting sqref="B1920">
    <cfRule type="expression" dxfId="27329" priority="2728">
      <formula>IF(AND(COUNTIF(MetalSmelter,B557&amp;C557)=0,LEN(C557)&gt;0),TRUE,FALSE)</formula>
    </cfRule>
  </conditionalFormatting>
  <conditionalFormatting sqref="B1921">
    <cfRule type="expression" dxfId="27328" priority="2729">
      <formula>IF(B557="",TRUE)</formula>
    </cfRule>
  </conditionalFormatting>
  <conditionalFormatting sqref="B1921">
    <cfRule type="expression" dxfId="27327" priority="2730">
      <formula>IF(AND(COUNTIF(MetalSmelter,B557&amp;C557)=0,LEN(C557)&gt;0),TRUE,FALSE)</formula>
    </cfRule>
  </conditionalFormatting>
  <conditionalFormatting sqref="B1922">
    <cfRule type="expression" dxfId="27326" priority="2731">
      <formula>IF(B557="",TRUE)</formula>
    </cfRule>
  </conditionalFormatting>
  <conditionalFormatting sqref="B1922">
    <cfRule type="expression" dxfId="27325" priority="2732">
      <formula>IF(AND(COUNTIF(MetalSmelter,B557&amp;C557)=0,LEN(C557)&gt;0),TRUE,FALSE)</formula>
    </cfRule>
  </conditionalFormatting>
  <conditionalFormatting sqref="B1923">
    <cfRule type="expression" dxfId="27324" priority="2733">
      <formula>IF(B557="",TRUE)</formula>
    </cfRule>
  </conditionalFormatting>
  <conditionalFormatting sqref="B1923">
    <cfRule type="expression" dxfId="27323" priority="2734">
      <formula>IF(AND(COUNTIF(MetalSmelter,B557&amp;C557)=0,LEN(C557)&gt;0),TRUE,FALSE)</formula>
    </cfRule>
  </conditionalFormatting>
  <conditionalFormatting sqref="B1924">
    <cfRule type="expression" dxfId="27322" priority="2735">
      <formula>IF(B557="",TRUE)</formula>
    </cfRule>
  </conditionalFormatting>
  <conditionalFormatting sqref="B1924">
    <cfRule type="expression" dxfId="27321" priority="2736">
      <formula>IF(AND(COUNTIF(MetalSmelter,B557&amp;C557)=0,LEN(C557)&gt;0),TRUE,FALSE)</formula>
    </cfRule>
  </conditionalFormatting>
  <conditionalFormatting sqref="B1925">
    <cfRule type="expression" dxfId="27320" priority="2737">
      <formula>IF(B557="",TRUE)</formula>
    </cfRule>
  </conditionalFormatting>
  <conditionalFormatting sqref="B1925">
    <cfRule type="expression" dxfId="27319" priority="2738">
      <formula>IF(AND(COUNTIF(MetalSmelter,B557&amp;C557)=0,LEN(C557)&gt;0),TRUE,FALSE)</formula>
    </cfRule>
  </conditionalFormatting>
  <conditionalFormatting sqref="B1926">
    <cfRule type="expression" dxfId="27318" priority="2739">
      <formula>IF(B557="",TRUE)</formula>
    </cfRule>
  </conditionalFormatting>
  <conditionalFormatting sqref="B1926">
    <cfRule type="expression" dxfId="27317" priority="2740">
      <formula>IF(AND(COUNTIF(MetalSmelter,B557&amp;C557)=0,LEN(C557)&gt;0),TRUE,FALSE)</formula>
    </cfRule>
  </conditionalFormatting>
  <conditionalFormatting sqref="B1927">
    <cfRule type="expression" dxfId="27316" priority="2741">
      <formula>IF(B557="",TRUE)</formula>
    </cfRule>
  </conditionalFormatting>
  <conditionalFormatting sqref="B1927">
    <cfRule type="expression" dxfId="27315" priority="2742">
      <formula>IF(AND(COUNTIF(MetalSmelter,B557&amp;C557)=0,LEN(C557)&gt;0),TRUE,FALSE)</formula>
    </cfRule>
  </conditionalFormatting>
  <conditionalFormatting sqref="B1928">
    <cfRule type="expression" dxfId="27314" priority="2743">
      <formula>IF(B557="",TRUE)</formula>
    </cfRule>
  </conditionalFormatting>
  <conditionalFormatting sqref="B1928">
    <cfRule type="expression" dxfId="27313" priority="2744">
      <formula>IF(AND(COUNTIF(MetalSmelter,B557&amp;C557)=0,LEN(C557)&gt;0),TRUE,FALSE)</formula>
    </cfRule>
  </conditionalFormatting>
  <conditionalFormatting sqref="B1929">
    <cfRule type="expression" dxfId="27312" priority="2745">
      <formula>IF(B557="",TRUE)</formula>
    </cfRule>
  </conditionalFormatting>
  <conditionalFormatting sqref="B1929">
    <cfRule type="expression" dxfId="27311" priority="2746">
      <formula>IF(AND(COUNTIF(MetalSmelter,B557&amp;C557)=0,LEN(C557)&gt;0),TRUE,FALSE)</formula>
    </cfRule>
  </conditionalFormatting>
  <conditionalFormatting sqref="B1930">
    <cfRule type="expression" dxfId="27310" priority="2747">
      <formula>IF(B557="",TRUE)</formula>
    </cfRule>
  </conditionalFormatting>
  <conditionalFormatting sqref="B1930">
    <cfRule type="expression" dxfId="27309" priority="2748">
      <formula>IF(AND(COUNTIF(MetalSmelter,B557&amp;C557)=0,LEN(C557)&gt;0),TRUE,FALSE)</formula>
    </cfRule>
  </conditionalFormatting>
  <conditionalFormatting sqref="B1931">
    <cfRule type="expression" dxfId="27308" priority="2749">
      <formula>IF(B557="",TRUE)</formula>
    </cfRule>
  </conditionalFormatting>
  <conditionalFormatting sqref="B1931">
    <cfRule type="expression" dxfId="27307" priority="2750">
      <formula>IF(AND(COUNTIF(MetalSmelter,B557&amp;C557)=0,LEN(C557)&gt;0),TRUE,FALSE)</formula>
    </cfRule>
  </conditionalFormatting>
  <conditionalFormatting sqref="B1932">
    <cfRule type="expression" dxfId="27306" priority="2751">
      <formula>IF(B557="",TRUE)</formula>
    </cfRule>
  </conditionalFormatting>
  <conditionalFormatting sqref="B1932">
    <cfRule type="expression" dxfId="27305" priority="2752">
      <formula>IF(AND(COUNTIF(MetalSmelter,B557&amp;C557)=0,LEN(C557)&gt;0),TRUE,FALSE)</formula>
    </cfRule>
  </conditionalFormatting>
  <conditionalFormatting sqref="B1933">
    <cfRule type="expression" dxfId="27304" priority="2753">
      <formula>IF(B557="",TRUE)</formula>
    </cfRule>
  </conditionalFormatting>
  <conditionalFormatting sqref="B1933">
    <cfRule type="expression" dxfId="27303" priority="2754">
      <formula>IF(AND(COUNTIF(MetalSmelter,B557&amp;C557)=0,LEN(C557)&gt;0),TRUE,FALSE)</formula>
    </cfRule>
  </conditionalFormatting>
  <conditionalFormatting sqref="B1934">
    <cfRule type="expression" dxfId="27302" priority="2755">
      <formula>IF(B557="",TRUE)</formula>
    </cfRule>
  </conditionalFormatting>
  <conditionalFormatting sqref="B1934">
    <cfRule type="expression" dxfId="27301" priority="2756">
      <formula>IF(AND(COUNTIF(MetalSmelter,B557&amp;C557)=0,LEN(C557)&gt;0),TRUE,FALSE)</formula>
    </cfRule>
  </conditionalFormatting>
  <conditionalFormatting sqref="B1935">
    <cfRule type="expression" dxfId="27300" priority="2757">
      <formula>IF(B557="",TRUE)</formula>
    </cfRule>
  </conditionalFormatting>
  <conditionalFormatting sqref="B1935">
    <cfRule type="expression" dxfId="27299" priority="2758">
      <formula>IF(AND(COUNTIF(MetalSmelter,B557&amp;C557)=0,LEN(C557)&gt;0),TRUE,FALSE)</formula>
    </cfRule>
  </conditionalFormatting>
  <conditionalFormatting sqref="B1936">
    <cfRule type="expression" dxfId="27298" priority="2759">
      <formula>IF(B557="",TRUE)</formula>
    </cfRule>
  </conditionalFormatting>
  <conditionalFormatting sqref="B1936">
    <cfRule type="expression" dxfId="27297" priority="2760">
      <formula>IF(AND(COUNTIF(MetalSmelter,B557&amp;C557)=0,LEN(C557)&gt;0),TRUE,FALSE)</formula>
    </cfRule>
  </conditionalFormatting>
  <conditionalFormatting sqref="B1937">
    <cfRule type="expression" dxfId="27296" priority="2761">
      <formula>IF(B557="",TRUE)</formula>
    </cfRule>
  </conditionalFormatting>
  <conditionalFormatting sqref="B1937">
    <cfRule type="expression" dxfId="27295" priority="2762">
      <formula>IF(AND(COUNTIF(MetalSmelter,B557&amp;C557)=0,LEN(C557)&gt;0),TRUE,FALSE)</formula>
    </cfRule>
  </conditionalFormatting>
  <conditionalFormatting sqref="B1938">
    <cfRule type="expression" dxfId="27294" priority="2763">
      <formula>IF(B557="",TRUE)</formula>
    </cfRule>
  </conditionalFormatting>
  <conditionalFormatting sqref="B1938">
    <cfRule type="expression" dxfId="27293" priority="2764">
      <formula>IF(AND(COUNTIF(MetalSmelter,B557&amp;C557)=0,LEN(C557)&gt;0),TRUE,FALSE)</formula>
    </cfRule>
  </conditionalFormatting>
  <conditionalFormatting sqref="B1939">
    <cfRule type="expression" dxfId="27292" priority="2765">
      <formula>IF(B557="",TRUE)</formula>
    </cfRule>
  </conditionalFormatting>
  <conditionalFormatting sqref="B1939">
    <cfRule type="expression" dxfId="27291" priority="2766">
      <formula>IF(AND(COUNTIF(MetalSmelter,B557&amp;C557)=0,LEN(C557)&gt;0),TRUE,FALSE)</formula>
    </cfRule>
  </conditionalFormatting>
  <conditionalFormatting sqref="B1940">
    <cfRule type="expression" dxfId="27290" priority="2767">
      <formula>IF(B557="",TRUE)</formula>
    </cfRule>
  </conditionalFormatting>
  <conditionalFormatting sqref="B1940">
    <cfRule type="expression" dxfId="27289" priority="2768">
      <formula>IF(AND(COUNTIF(MetalSmelter,B557&amp;C557)=0,LEN(C557)&gt;0),TRUE,FALSE)</formula>
    </cfRule>
  </conditionalFormatting>
  <conditionalFormatting sqref="B1941">
    <cfRule type="expression" dxfId="27288" priority="2769">
      <formula>IF(B557="",TRUE)</formula>
    </cfRule>
  </conditionalFormatting>
  <conditionalFormatting sqref="B1941">
    <cfRule type="expression" dxfId="27287" priority="2770">
      <formula>IF(AND(COUNTIF(MetalSmelter,B557&amp;C557)=0,LEN(C557)&gt;0),TRUE,FALSE)</formula>
    </cfRule>
  </conditionalFormatting>
  <conditionalFormatting sqref="B1942">
    <cfRule type="expression" dxfId="27286" priority="2771">
      <formula>IF(B557="",TRUE)</formula>
    </cfRule>
  </conditionalFormatting>
  <conditionalFormatting sqref="B1942">
    <cfRule type="expression" dxfId="27285" priority="2772">
      <formula>IF(AND(COUNTIF(MetalSmelter,B557&amp;C557)=0,LEN(C557)&gt;0),TRUE,FALSE)</formula>
    </cfRule>
  </conditionalFormatting>
  <conditionalFormatting sqref="B1943">
    <cfRule type="expression" dxfId="27284" priority="2773">
      <formula>IF(B557="",TRUE)</formula>
    </cfRule>
  </conditionalFormatting>
  <conditionalFormatting sqref="B1943">
    <cfRule type="expression" dxfId="27283" priority="2774">
      <formula>IF(AND(COUNTIF(MetalSmelter,B557&amp;C557)=0,LEN(C557)&gt;0),TRUE,FALSE)</formula>
    </cfRule>
  </conditionalFormatting>
  <conditionalFormatting sqref="B1944">
    <cfRule type="expression" dxfId="27282" priority="2775">
      <formula>IF(B557="",TRUE)</formula>
    </cfRule>
  </conditionalFormatting>
  <conditionalFormatting sqref="B1944">
    <cfRule type="expression" dxfId="27281" priority="2776">
      <formula>IF(AND(COUNTIF(MetalSmelter,B557&amp;C557)=0,LEN(C557)&gt;0),TRUE,FALSE)</formula>
    </cfRule>
  </conditionalFormatting>
  <conditionalFormatting sqref="B1945">
    <cfRule type="expression" dxfId="27280" priority="2777">
      <formula>IF(B557="",TRUE)</formula>
    </cfRule>
  </conditionalFormatting>
  <conditionalFormatting sqref="B1945">
    <cfRule type="expression" dxfId="27279" priority="2778">
      <formula>IF(AND(COUNTIF(MetalSmelter,B557&amp;C557)=0,LEN(C557)&gt;0),TRUE,FALSE)</formula>
    </cfRule>
  </conditionalFormatting>
  <conditionalFormatting sqref="B1946">
    <cfRule type="expression" dxfId="27278" priority="2779">
      <formula>IF(B557="",TRUE)</formula>
    </cfRule>
  </conditionalFormatting>
  <conditionalFormatting sqref="B1946">
    <cfRule type="expression" dxfId="27277" priority="2780">
      <formula>IF(AND(COUNTIF(MetalSmelter,B557&amp;C557)=0,LEN(C557)&gt;0),TRUE,FALSE)</formula>
    </cfRule>
  </conditionalFormatting>
  <conditionalFormatting sqref="B1947">
    <cfRule type="expression" dxfId="27276" priority="2781">
      <formula>IF(B557="",TRUE)</formula>
    </cfRule>
  </conditionalFormatting>
  <conditionalFormatting sqref="B1947">
    <cfRule type="expression" dxfId="27275" priority="2782">
      <formula>IF(AND(COUNTIF(MetalSmelter,B557&amp;C557)=0,LEN(C557)&gt;0),TRUE,FALSE)</formula>
    </cfRule>
  </conditionalFormatting>
  <conditionalFormatting sqref="B1948">
    <cfRule type="expression" dxfId="27274" priority="2783">
      <formula>IF(B557="",TRUE)</formula>
    </cfRule>
  </conditionalFormatting>
  <conditionalFormatting sqref="B1948">
    <cfRule type="expression" dxfId="27273" priority="2784">
      <formula>IF(AND(COUNTIF(MetalSmelter,B557&amp;C557)=0,LEN(C557)&gt;0),TRUE,FALSE)</formula>
    </cfRule>
  </conditionalFormatting>
  <conditionalFormatting sqref="B1949">
    <cfRule type="expression" dxfId="27272" priority="2785">
      <formula>IF(B557="",TRUE)</formula>
    </cfRule>
  </conditionalFormatting>
  <conditionalFormatting sqref="B1949">
    <cfRule type="expression" dxfId="27271" priority="2786">
      <formula>IF(AND(COUNTIF(MetalSmelter,B557&amp;C557)=0,LEN(C557)&gt;0),TRUE,FALSE)</formula>
    </cfRule>
  </conditionalFormatting>
  <conditionalFormatting sqref="B1950">
    <cfRule type="expression" dxfId="27270" priority="2787">
      <formula>IF(B557="",TRUE)</formula>
    </cfRule>
  </conditionalFormatting>
  <conditionalFormatting sqref="B1950">
    <cfRule type="expression" dxfId="27269" priority="2788">
      <formula>IF(AND(COUNTIF(MetalSmelter,B557&amp;C557)=0,LEN(C557)&gt;0),TRUE,FALSE)</formula>
    </cfRule>
  </conditionalFormatting>
  <conditionalFormatting sqref="B1951">
    <cfRule type="expression" dxfId="27268" priority="2789">
      <formula>IF(B557="",TRUE)</formula>
    </cfRule>
  </conditionalFormatting>
  <conditionalFormatting sqref="B1951">
    <cfRule type="expression" dxfId="27267" priority="2790">
      <formula>IF(AND(COUNTIF(MetalSmelter,B557&amp;C557)=0,LEN(C557)&gt;0),TRUE,FALSE)</formula>
    </cfRule>
  </conditionalFormatting>
  <conditionalFormatting sqref="B1952">
    <cfRule type="expression" dxfId="27266" priority="2791">
      <formula>IF(B557="",TRUE)</formula>
    </cfRule>
  </conditionalFormatting>
  <conditionalFormatting sqref="B1952">
    <cfRule type="expression" dxfId="27265" priority="2792">
      <formula>IF(AND(COUNTIF(MetalSmelter,B557&amp;C557)=0,LEN(C557)&gt;0),TRUE,FALSE)</formula>
    </cfRule>
  </conditionalFormatting>
  <conditionalFormatting sqref="B1953">
    <cfRule type="expression" dxfId="27264" priority="2793">
      <formula>IF(B557="",TRUE)</formula>
    </cfRule>
  </conditionalFormatting>
  <conditionalFormatting sqref="B1953">
    <cfRule type="expression" dxfId="27263" priority="2794">
      <formula>IF(AND(COUNTIF(MetalSmelter,B557&amp;C557)=0,LEN(C557)&gt;0),TRUE,FALSE)</formula>
    </cfRule>
  </conditionalFormatting>
  <conditionalFormatting sqref="B1954">
    <cfRule type="expression" dxfId="27262" priority="2795">
      <formula>IF(B557="",TRUE)</formula>
    </cfRule>
  </conditionalFormatting>
  <conditionalFormatting sqref="B1954">
    <cfRule type="expression" dxfId="27261" priority="2796">
      <formula>IF(AND(COUNTIF(MetalSmelter,B557&amp;C557)=0,LEN(C557)&gt;0),TRUE,FALSE)</formula>
    </cfRule>
  </conditionalFormatting>
  <conditionalFormatting sqref="B1955">
    <cfRule type="expression" dxfId="27260" priority="2797">
      <formula>IF(B557="",TRUE)</formula>
    </cfRule>
  </conditionalFormatting>
  <conditionalFormatting sqref="B1955">
    <cfRule type="expression" dxfId="27259" priority="2798">
      <formula>IF(AND(COUNTIF(MetalSmelter,B557&amp;C557)=0,LEN(C557)&gt;0),TRUE,FALSE)</formula>
    </cfRule>
  </conditionalFormatting>
  <conditionalFormatting sqref="B1956">
    <cfRule type="expression" dxfId="27258" priority="2799">
      <formula>IF(B557="",TRUE)</formula>
    </cfRule>
  </conditionalFormatting>
  <conditionalFormatting sqref="B1956">
    <cfRule type="expression" dxfId="27257" priority="2800">
      <formula>IF(AND(COUNTIF(MetalSmelter,B557&amp;C557)=0,LEN(C557)&gt;0),TRUE,FALSE)</formula>
    </cfRule>
  </conditionalFormatting>
  <conditionalFormatting sqref="B1957">
    <cfRule type="expression" dxfId="27256" priority="2801">
      <formula>IF(B557="",TRUE)</formula>
    </cfRule>
  </conditionalFormatting>
  <conditionalFormatting sqref="B1957">
    <cfRule type="expression" dxfId="27255" priority="2802">
      <formula>IF(AND(COUNTIF(MetalSmelter,B557&amp;C557)=0,LEN(C557)&gt;0),TRUE,FALSE)</formula>
    </cfRule>
  </conditionalFormatting>
  <conditionalFormatting sqref="B1958">
    <cfRule type="expression" dxfId="27254" priority="2803">
      <formula>IF(B557="",TRUE)</formula>
    </cfRule>
  </conditionalFormatting>
  <conditionalFormatting sqref="B1958">
    <cfRule type="expression" dxfId="27253" priority="2804">
      <formula>IF(AND(COUNTIF(MetalSmelter,B557&amp;C557)=0,LEN(C557)&gt;0),TRUE,FALSE)</formula>
    </cfRule>
  </conditionalFormatting>
  <conditionalFormatting sqref="B1959">
    <cfRule type="expression" dxfId="27252" priority="2805">
      <formula>IF(B557="",TRUE)</formula>
    </cfRule>
  </conditionalFormatting>
  <conditionalFormatting sqref="B1959">
    <cfRule type="expression" dxfId="27251" priority="2806">
      <formula>IF(AND(COUNTIF(MetalSmelter,B557&amp;C557)=0,LEN(C557)&gt;0),TRUE,FALSE)</formula>
    </cfRule>
  </conditionalFormatting>
  <conditionalFormatting sqref="B1960">
    <cfRule type="expression" dxfId="27250" priority="2807">
      <formula>IF(B557="",TRUE)</formula>
    </cfRule>
  </conditionalFormatting>
  <conditionalFormatting sqref="B1960">
    <cfRule type="expression" dxfId="27249" priority="2808">
      <formula>IF(AND(COUNTIF(MetalSmelter,B557&amp;C557)=0,LEN(C557)&gt;0),TRUE,FALSE)</formula>
    </cfRule>
  </conditionalFormatting>
  <conditionalFormatting sqref="B1961">
    <cfRule type="expression" dxfId="27248" priority="2809">
      <formula>IF(B557="",TRUE)</formula>
    </cfRule>
  </conditionalFormatting>
  <conditionalFormatting sqref="B1961">
    <cfRule type="expression" dxfId="27247" priority="2810">
      <formula>IF(AND(COUNTIF(MetalSmelter,B557&amp;C557)=0,LEN(C557)&gt;0),TRUE,FALSE)</formula>
    </cfRule>
  </conditionalFormatting>
  <conditionalFormatting sqref="B1962">
    <cfRule type="expression" dxfId="27246" priority="2811">
      <formula>IF(B557="",TRUE)</formula>
    </cfRule>
  </conditionalFormatting>
  <conditionalFormatting sqref="B1962">
    <cfRule type="expression" dxfId="27245" priority="2812">
      <formula>IF(AND(COUNTIF(MetalSmelter,B557&amp;C557)=0,LEN(C557)&gt;0),TRUE,FALSE)</formula>
    </cfRule>
  </conditionalFormatting>
  <conditionalFormatting sqref="B1963">
    <cfRule type="expression" dxfId="27244" priority="2813">
      <formula>IF(B557="",TRUE)</formula>
    </cfRule>
  </conditionalFormatting>
  <conditionalFormatting sqref="B1963">
    <cfRule type="expression" dxfId="27243" priority="2814">
      <formula>IF(AND(COUNTIF(MetalSmelter,B557&amp;C557)=0,LEN(C557)&gt;0),TRUE,FALSE)</formula>
    </cfRule>
  </conditionalFormatting>
  <conditionalFormatting sqref="B1964">
    <cfRule type="expression" dxfId="27242" priority="2815">
      <formula>IF(B557="",TRUE)</formula>
    </cfRule>
  </conditionalFormatting>
  <conditionalFormatting sqref="B1964">
    <cfRule type="expression" dxfId="27241" priority="2816">
      <formula>IF(AND(COUNTIF(MetalSmelter,B557&amp;C557)=0,LEN(C557)&gt;0),TRUE,FALSE)</formula>
    </cfRule>
  </conditionalFormatting>
  <conditionalFormatting sqref="B1965">
    <cfRule type="expression" dxfId="27240" priority="2817">
      <formula>IF(B557="",TRUE)</formula>
    </cfRule>
  </conditionalFormatting>
  <conditionalFormatting sqref="B1965">
    <cfRule type="expression" dxfId="27239" priority="2818">
      <formula>IF(AND(COUNTIF(MetalSmelter,B557&amp;C557)=0,LEN(C557)&gt;0),TRUE,FALSE)</formula>
    </cfRule>
  </conditionalFormatting>
  <conditionalFormatting sqref="B1966">
    <cfRule type="expression" dxfId="27238" priority="2819">
      <formula>IF(B557="",TRUE)</formula>
    </cfRule>
  </conditionalFormatting>
  <conditionalFormatting sqref="B1966">
    <cfRule type="expression" dxfId="27237" priority="2820">
      <formula>IF(AND(COUNTIF(MetalSmelter,B557&amp;C557)=0,LEN(C557)&gt;0),TRUE,FALSE)</formula>
    </cfRule>
  </conditionalFormatting>
  <conditionalFormatting sqref="B1967">
    <cfRule type="expression" dxfId="27236" priority="2821">
      <formula>IF(B557="",TRUE)</formula>
    </cfRule>
  </conditionalFormatting>
  <conditionalFormatting sqref="B1967">
    <cfRule type="expression" dxfId="27235" priority="2822">
      <formula>IF(AND(COUNTIF(MetalSmelter,B557&amp;C557)=0,LEN(C557)&gt;0),TRUE,FALSE)</formula>
    </cfRule>
  </conditionalFormatting>
  <conditionalFormatting sqref="B1968">
    <cfRule type="expression" dxfId="27234" priority="2823">
      <formula>IF(B557="",TRUE)</formula>
    </cfRule>
  </conditionalFormatting>
  <conditionalFormatting sqref="B1968">
    <cfRule type="expression" dxfId="27233" priority="2824">
      <formula>IF(AND(COUNTIF(MetalSmelter,B557&amp;C557)=0,LEN(C557)&gt;0),TRUE,FALSE)</formula>
    </cfRule>
  </conditionalFormatting>
  <conditionalFormatting sqref="B1969">
    <cfRule type="expression" dxfId="27232" priority="2825">
      <formula>IF(B557="",TRUE)</formula>
    </cfRule>
  </conditionalFormatting>
  <conditionalFormatting sqref="B1969">
    <cfRule type="expression" dxfId="27231" priority="2826">
      <formula>IF(AND(COUNTIF(MetalSmelter,B557&amp;C557)=0,LEN(C557)&gt;0),TRUE,FALSE)</formula>
    </cfRule>
  </conditionalFormatting>
  <conditionalFormatting sqref="B1970">
    <cfRule type="expression" dxfId="27230" priority="2827">
      <formula>IF(B557="",TRUE)</formula>
    </cfRule>
  </conditionalFormatting>
  <conditionalFormatting sqref="B1970">
    <cfRule type="expression" dxfId="27229" priority="2828">
      <formula>IF(AND(COUNTIF(MetalSmelter,B557&amp;C557)=0,LEN(C557)&gt;0),TRUE,FALSE)</formula>
    </cfRule>
  </conditionalFormatting>
  <conditionalFormatting sqref="B1971">
    <cfRule type="expression" dxfId="27228" priority="2829">
      <formula>IF(B557="",TRUE)</formula>
    </cfRule>
  </conditionalFormatting>
  <conditionalFormatting sqref="B1971">
    <cfRule type="expression" dxfId="27227" priority="2830">
      <formula>IF(AND(COUNTIF(MetalSmelter,B557&amp;C557)=0,LEN(C557)&gt;0),TRUE,FALSE)</formula>
    </cfRule>
  </conditionalFormatting>
  <conditionalFormatting sqref="B1972">
    <cfRule type="expression" dxfId="27226" priority="2831">
      <formula>IF(B557="",TRUE)</formula>
    </cfRule>
  </conditionalFormatting>
  <conditionalFormatting sqref="B1972">
    <cfRule type="expression" dxfId="27225" priority="2832">
      <formula>IF(AND(COUNTIF(MetalSmelter,B557&amp;C557)=0,LEN(C557)&gt;0),TRUE,FALSE)</formula>
    </cfRule>
  </conditionalFormatting>
  <conditionalFormatting sqref="B1973">
    <cfRule type="expression" dxfId="27224" priority="2833">
      <formula>IF(B557="",TRUE)</formula>
    </cfRule>
  </conditionalFormatting>
  <conditionalFormatting sqref="B1973">
    <cfRule type="expression" dxfId="27223" priority="2834">
      <formula>IF(AND(COUNTIF(MetalSmelter,B557&amp;C557)=0,LEN(C557)&gt;0),TRUE,FALSE)</formula>
    </cfRule>
  </conditionalFormatting>
  <conditionalFormatting sqref="B1974">
    <cfRule type="expression" dxfId="27222" priority="2835">
      <formula>IF(B557="",TRUE)</formula>
    </cfRule>
  </conditionalFormatting>
  <conditionalFormatting sqref="B1974">
    <cfRule type="expression" dxfId="27221" priority="2836">
      <formula>IF(AND(COUNTIF(MetalSmelter,B557&amp;C557)=0,LEN(C557)&gt;0),TRUE,FALSE)</formula>
    </cfRule>
  </conditionalFormatting>
  <conditionalFormatting sqref="B1975">
    <cfRule type="expression" dxfId="27220" priority="2837">
      <formula>IF(B557="",TRUE)</formula>
    </cfRule>
  </conditionalFormatting>
  <conditionalFormatting sqref="B1975">
    <cfRule type="expression" dxfId="27219" priority="2838">
      <formula>IF(AND(COUNTIF(MetalSmelter,B557&amp;C557)=0,LEN(C557)&gt;0),TRUE,FALSE)</formula>
    </cfRule>
  </conditionalFormatting>
  <conditionalFormatting sqref="B1976">
    <cfRule type="expression" dxfId="27218" priority="2839">
      <formula>IF(B557="",TRUE)</formula>
    </cfRule>
  </conditionalFormatting>
  <conditionalFormatting sqref="B1976">
    <cfRule type="expression" dxfId="27217" priority="2840">
      <formula>IF(AND(COUNTIF(MetalSmelter,B557&amp;C557)=0,LEN(C557)&gt;0),TRUE,FALSE)</formula>
    </cfRule>
  </conditionalFormatting>
  <conditionalFormatting sqref="B1977">
    <cfRule type="expression" dxfId="27216" priority="2841">
      <formula>IF(B557="",TRUE)</formula>
    </cfRule>
  </conditionalFormatting>
  <conditionalFormatting sqref="B1977">
    <cfRule type="expression" dxfId="27215" priority="2842">
      <formula>IF(AND(COUNTIF(MetalSmelter,B557&amp;C557)=0,LEN(C557)&gt;0),TRUE,FALSE)</formula>
    </cfRule>
  </conditionalFormatting>
  <conditionalFormatting sqref="B1978">
    <cfRule type="expression" dxfId="27214" priority="2843">
      <formula>IF(B557="",TRUE)</formula>
    </cfRule>
  </conditionalFormatting>
  <conditionalFormatting sqref="B1978">
    <cfRule type="expression" dxfId="27213" priority="2844">
      <formula>IF(AND(COUNTIF(MetalSmelter,B557&amp;C557)=0,LEN(C557)&gt;0),TRUE,FALSE)</formula>
    </cfRule>
  </conditionalFormatting>
  <conditionalFormatting sqref="B1979">
    <cfRule type="expression" dxfId="27212" priority="2845">
      <formula>IF(B557="",TRUE)</formula>
    </cfRule>
  </conditionalFormatting>
  <conditionalFormatting sqref="B1979">
    <cfRule type="expression" dxfId="27211" priority="2846">
      <formula>IF(AND(COUNTIF(MetalSmelter,B557&amp;C557)=0,LEN(C557)&gt;0),TRUE,FALSE)</formula>
    </cfRule>
  </conditionalFormatting>
  <conditionalFormatting sqref="B1980">
    <cfRule type="expression" dxfId="27210" priority="2847">
      <formula>IF(B557="",TRUE)</formula>
    </cfRule>
  </conditionalFormatting>
  <conditionalFormatting sqref="B1980">
    <cfRule type="expression" dxfId="27209" priority="2848">
      <formula>IF(AND(COUNTIF(MetalSmelter,B557&amp;C557)=0,LEN(C557)&gt;0),TRUE,FALSE)</formula>
    </cfRule>
  </conditionalFormatting>
  <conditionalFormatting sqref="B1981">
    <cfRule type="expression" dxfId="27208" priority="2849">
      <formula>IF(B557="",TRUE)</formula>
    </cfRule>
  </conditionalFormatting>
  <conditionalFormatting sqref="B1981">
    <cfRule type="expression" dxfId="27207" priority="2850">
      <formula>IF(AND(COUNTIF(MetalSmelter,B557&amp;C557)=0,LEN(C557)&gt;0),TRUE,FALSE)</formula>
    </cfRule>
  </conditionalFormatting>
  <conditionalFormatting sqref="B1982">
    <cfRule type="expression" dxfId="27206" priority="2851">
      <formula>IF(B557="",TRUE)</formula>
    </cfRule>
  </conditionalFormatting>
  <conditionalFormatting sqref="B1982">
    <cfRule type="expression" dxfId="27205" priority="2852">
      <formula>IF(AND(COUNTIF(MetalSmelter,B557&amp;C557)=0,LEN(C557)&gt;0),TRUE,FALSE)</formula>
    </cfRule>
  </conditionalFormatting>
  <conditionalFormatting sqref="B1983">
    <cfRule type="expression" dxfId="27204" priority="2853">
      <formula>IF(B557="",TRUE)</formula>
    </cfRule>
  </conditionalFormatting>
  <conditionalFormatting sqref="B1983">
    <cfRule type="expression" dxfId="27203" priority="2854">
      <formula>IF(AND(COUNTIF(MetalSmelter,B557&amp;C557)=0,LEN(C557)&gt;0),TRUE,FALSE)</formula>
    </cfRule>
  </conditionalFormatting>
  <conditionalFormatting sqref="B1984">
    <cfRule type="expression" dxfId="27202" priority="2855">
      <formula>IF(B557="",TRUE)</formula>
    </cfRule>
  </conditionalFormatting>
  <conditionalFormatting sqref="B1984">
    <cfRule type="expression" dxfId="27201" priority="2856">
      <formula>IF(AND(COUNTIF(MetalSmelter,B557&amp;C557)=0,LEN(C557)&gt;0),TRUE,FALSE)</formula>
    </cfRule>
  </conditionalFormatting>
  <conditionalFormatting sqref="B1985">
    <cfRule type="expression" dxfId="27200" priority="2857">
      <formula>IF(B557="",TRUE)</formula>
    </cfRule>
  </conditionalFormatting>
  <conditionalFormatting sqref="B1985">
    <cfRule type="expression" dxfId="27199" priority="2858">
      <formula>IF(AND(COUNTIF(MetalSmelter,B557&amp;C557)=0,LEN(C557)&gt;0),TRUE,FALSE)</formula>
    </cfRule>
  </conditionalFormatting>
  <conditionalFormatting sqref="B1986">
    <cfRule type="expression" dxfId="27198" priority="2859">
      <formula>IF(B557="",TRUE)</formula>
    </cfRule>
  </conditionalFormatting>
  <conditionalFormatting sqref="B1986">
    <cfRule type="expression" dxfId="27197" priority="2860">
      <formula>IF(AND(COUNTIF(MetalSmelter,B557&amp;C557)=0,LEN(C557)&gt;0),TRUE,FALSE)</formula>
    </cfRule>
  </conditionalFormatting>
  <conditionalFormatting sqref="B1987">
    <cfRule type="expression" dxfId="27196" priority="2861">
      <formula>IF(B557="",TRUE)</formula>
    </cfRule>
  </conditionalFormatting>
  <conditionalFormatting sqref="B1987">
    <cfRule type="expression" dxfId="27195" priority="2862">
      <formula>IF(AND(COUNTIF(MetalSmelter,B557&amp;C557)=0,LEN(C557)&gt;0),TRUE,FALSE)</formula>
    </cfRule>
  </conditionalFormatting>
  <conditionalFormatting sqref="B1988">
    <cfRule type="expression" dxfId="27194" priority="2863">
      <formula>IF(B557="",TRUE)</formula>
    </cfRule>
  </conditionalFormatting>
  <conditionalFormatting sqref="B1988">
    <cfRule type="expression" dxfId="27193" priority="2864">
      <formula>IF(AND(COUNTIF(MetalSmelter,B557&amp;C557)=0,LEN(C557)&gt;0),TRUE,FALSE)</formula>
    </cfRule>
  </conditionalFormatting>
  <conditionalFormatting sqref="B1989">
    <cfRule type="expression" dxfId="27192" priority="2865">
      <formula>IF(B557="",TRUE)</formula>
    </cfRule>
  </conditionalFormatting>
  <conditionalFormatting sqref="B1989">
    <cfRule type="expression" dxfId="27191" priority="2866">
      <formula>IF(AND(COUNTIF(MetalSmelter,B557&amp;C557)=0,LEN(C557)&gt;0),TRUE,FALSE)</formula>
    </cfRule>
  </conditionalFormatting>
  <conditionalFormatting sqref="B1990">
    <cfRule type="expression" dxfId="27190" priority="2867">
      <formula>IF(B557="",TRUE)</formula>
    </cfRule>
  </conditionalFormatting>
  <conditionalFormatting sqref="B1990">
    <cfRule type="expression" dxfId="27189" priority="2868">
      <formula>IF(AND(COUNTIF(MetalSmelter,B557&amp;C557)=0,LEN(C557)&gt;0),TRUE,FALSE)</formula>
    </cfRule>
  </conditionalFormatting>
  <conditionalFormatting sqref="B1991">
    <cfRule type="expression" dxfId="27188" priority="2869">
      <formula>IF(B557="",TRUE)</formula>
    </cfRule>
  </conditionalFormatting>
  <conditionalFormatting sqref="B1991">
    <cfRule type="expression" dxfId="27187" priority="2870">
      <formula>IF(AND(COUNTIF(MetalSmelter,B557&amp;C557)=0,LEN(C557)&gt;0),TRUE,FALSE)</formula>
    </cfRule>
  </conditionalFormatting>
  <conditionalFormatting sqref="B1992">
    <cfRule type="expression" dxfId="27186" priority="2871">
      <formula>IF(B557="",TRUE)</formula>
    </cfRule>
  </conditionalFormatting>
  <conditionalFormatting sqref="B1992">
    <cfRule type="expression" dxfId="27185" priority="2872">
      <formula>IF(AND(COUNTIF(MetalSmelter,B557&amp;C557)=0,LEN(C557)&gt;0),TRUE,FALSE)</formula>
    </cfRule>
  </conditionalFormatting>
  <conditionalFormatting sqref="B1993">
    <cfRule type="expression" dxfId="27184" priority="2873">
      <formula>IF(B557="",TRUE)</formula>
    </cfRule>
  </conditionalFormatting>
  <conditionalFormatting sqref="B1993">
    <cfRule type="expression" dxfId="27183" priority="2874">
      <formula>IF(AND(COUNTIF(MetalSmelter,B557&amp;C557)=0,LEN(C557)&gt;0),TRUE,FALSE)</formula>
    </cfRule>
  </conditionalFormatting>
  <conditionalFormatting sqref="B1994">
    <cfRule type="expression" dxfId="27182" priority="2875">
      <formula>IF(B557="",TRUE)</formula>
    </cfRule>
  </conditionalFormatting>
  <conditionalFormatting sqref="B1994">
    <cfRule type="expression" dxfId="27181" priority="2876">
      <formula>IF(AND(COUNTIF(MetalSmelter,B557&amp;C557)=0,LEN(C557)&gt;0),TRUE,FALSE)</formula>
    </cfRule>
  </conditionalFormatting>
  <conditionalFormatting sqref="B1995">
    <cfRule type="expression" dxfId="27180" priority="2877">
      <formula>IF(B557="",TRUE)</formula>
    </cfRule>
  </conditionalFormatting>
  <conditionalFormatting sqref="B1995">
    <cfRule type="expression" dxfId="27179" priority="2878">
      <formula>IF(AND(COUNTIF(MetalSmelter,B557&amp;C557)=0,LEN(C557)&gt;0),TRUE,FALSE)</formula>
    </cfRule>
  </conditionalFormatting>
  <conditionalFormatting sqref="B1996">
    <cfRule type="expression" dxfId="27178" priority="2879">
      <formula>IF(B557="",TRUE)</formula>
    </cfRule>
  </conditionalFormatting>
  <conditionalFormatting sqref="B1996">
    <cfRule type="expression" dxfId="27177" priority="2880">
      <formula>IF(AND(COUNTIF(MetalSmelter,B557&amp;C557)=0,LEN(C557)&gt;0),TRUE,FALSE)</formula>
    </cfRule>
  </conditionalFormatting>
  <conditionalFormatting sqref="B1997">
    <cfRule type="expression" dxfId="27176" priority="2881">
      <formula>IF(B557="",TRUE)</formula>
    </cfRule>
  </conditionalFormatting>
  <conditionalFormatting sqref="B1997">
    <cfRule type="expression" dxfId="27175" priority="2882">
      <formula>IF(AND(COUNTIF(MetalSmelter,B557&amp;C557)=0,LEN(C557)&gt;0),TRUE,FALSE)</formula>
    </cfRule>
  </conditionalFormatting>
  <conditionalFormatting sqref="B1998">
    <cfRule type="expression" dxfId="27174" priority="2883">
      <formula>IF(B557="",TRUE)</formula>
    </cfRule>
  </conditionalFormatting>
  <conditionalFormatting sqref="B1998">
    <cfRule type="expression" dxfId="27173" priority="2884">
      <formula>IF(AND(COUNTIF(MetalSmelter,B557&amp;C557)=0,LEN(C557)&gt;0),TRUE,FALSE)</formula>
    </cfRule>
  </conditionalFormatting>
  <conditionalFormatting sqref="B1999">
    <cfRule type="expression" dxfId="27172" priority="2885">
      <formula>IF(B557="",TRUE)</formula>
    </cfRule>
  </conditionalFormatting>
  <conditionalFormatting sqref="B1999">
    <cfRule type="expression" dxfId="27171" priority="2886">
      <formula>IF(AND(COUNTIF(MetalSmelter,B557&amp;C557)=0,LEN(C557)&gt;0),TRUE,FALSE)</formula>
    </cfRule>
  </conditionalFormatting>
  <conditionalFormatting sqref="B2000">
    <cfRule type="expression" dxfId="27170" priority="2887">
      <formula>IF(B557="",TRUE)</formula>
    </cfRule>
  </conditionalFormatting>
  <conditionalFormatting sqref="B2000">
    <cfRule type="expression" dxfId="27169" priority="2888">
      <formula>IF(AND(COUNTIF(MetalSmelter,B557&amp;C557)=0,LEN(C557)&gt;0),TRUE,FALSE)</formula>
    </cfRule>
  </conditionalFormatting>
  <conditionalFormatting sqref="B2001">
    <cfRule type="expression" dxfId="27168" priority="2889">
      <formula>IF(B557="",TRUE)</formula>
    </cfRule>
  </conditionalFormatting>
  <conditionalFormatting sqref="B2001">
    <cfRule type="expression" dxfId="27167" priority="2890">
      <formula>IF(AND(COUNTIF(MetalSmelter,B557&amp;C557)=0,LEN(C557)&gt;0),TRUE,FALSE)</formula>
    </cfRule>
  </conditionalFormatting>
  <conditionalFormatting sqref="B2002">
    <cfRule type="expression" dxfId="27166" priority="2891">
      <formula>IF(B557="",TRUE)</formula>
    </cfRule>
  </conditionalFormatting>
  <conditionalFormatting sqref="B2002">
    <cfRule type="expression" dxfId="27165" priority="2892">
      <formula>IF(AND(COUNTIF(MetalSmelter,B557&amp;C557)=0,LEN(C557)&gt;0),TRUE,FALSE)</formula>
    </cfRule>
  </conditionalFormatting>
  <conditionalFormatting sqref="B2003">
    <cfRule type="expression" dxfId="27164" priority="2893">
      <formula>IF(B557="",TRUE)</formula>
    </cfRule>
  </conditionalFormatting>
  <conditionalFormatting sqref="B2003">
    <cfRule type="expression" dxfId="27163" priority="2894">
      <formula>IF(AND(COUNTIF(MetalSmelter,B557&amp;C557)=0,LEN(C557)&gt;0),TRUE,FALSE)</formula>
    </cfRule>
  </conditionalFormatting>
  <conditionalFormatting sqref="B2004">
    <cfRule type="expression" dxfId="27162" priority="2895">
      <formula>IF(B557="",TRUE)</formula>
    </cfRule>
  </conditionalFormatting>
  <conditionalFormatting sqref="B2004">
    <cfRule type="expression" dxfId="27161" priority="2896">
      <formula>IF(AND(COUNTIF(MetalSmelter,B557&amp;C557)=0,LEN(C557)&gt;0),TRUE,FALSE)</formula>
    </cfRule>
  </conditionalFormatting>
  <conditionalFormatting sqref="B2005">
    <cfRule type="expression" dxfId="27160" priority="2897">
      <formula>IF(B557="",TRUE)</formula>
    </cfRule>
  </conditionalFormatting>
  <conditionalFormatting sqref="B2005">
    <cfRule type="expression" dxfId="27159" priority="2898">
      <formula>IF(AND(COUNTIF(MetalSmelter,B557&amp;C557)=0,LEN(C557)&gt;0),TRUE,FALSE)</formula>
    </cfRule>
  </conditionalFormatting>
  <conditionalFormatting sqref="B2006">
    <cfRule type="expression" dxfId="27158" priority="2899">
      <formula>IF(B557="",TRUE)</formula>
    </cfRule>
  </conditionalFormatting>
  <conditionalFormatting sqref="B2006">
    <cfRule type="expression" dxfId="27157" priority="2900">
      <formula>IF(AND(COUNTIF(MetalSmelter,B557&amp;C557)=0,LEN(C557)&gt;0),TRUE,FALSE)</formula>
    </cfRule>
  </conditionalFormatting>
  <conditionalFormatting sqref="B2007">
    <cfRule type="expression" dxfId="27156" priority="2901">
      <formula>IF(B557="",TRUE)</formula>
    </cfRule>
  </conditionalFormatting>
  <conditionalFormatting sqref="B2007">
    <cfRule type="expression" dxfId="27155" priority="2902">
      <formula>IF(AND(COUNTIF(MetalSmelter,B557&amp;C557)=0,LEN(C557)&gt;0),TRUE,FALSE)</formula>
    </cfRule>
  </conditionalFormatting>
  <conditionalFormatting sqref="B2008">
    <cfRule type="expression" dxfId="27154" priority="2903">
      <formula>IF(B557="",TRUE)</formula>
    </cfRule>
  </conditionalFormatting>
  <conditionalFormatting sqref="B2008">
    <cfRule type="expression" dxfId="27153" priority="2904">
      <formula>IF(AND(COUNTIF(MetalSmelter,B557&amp;C557)=0,LEN(C557)&gt;0),TRUE,FALSE)</formula>
    </cfRule>
  </conditionalFormatting>
  <conditionalFormatting sqref="B2009">
    <cfRule type="expression" dxfId="27152" priority="2905">
      <formula>IF(B557="",TRUE)</formula>
    </cfRule>
  </conditionalFormatting>
  <conditionalFormatting sqref="B2009">
    <cfRule type="expression" dxfId="27151" priority="2906">
      <formula>IF(AND(COUNTIF(MetalSmelter,B557&amp;C557)=0,LEN(C557)&gt;0),TRUE,FALSE)</formula>
    </cfRule>
  </conditionalFormatting>
  <conditionalFormatting sqref="B2010">
    <cfRule type="expression" dxfId="27150" priority="2907">
      <formula>IF(B557="",TRUE)</formula>
    </cfRule>
  </conditionalFormatting>
  <conditionalFormatting sqref="B2010">
    <cfRule type="expression" dxfId="27149" priority="2908">
      <formula>IF(AND(COUNTIF(MetalSmelter,B557&amp;C557)=0,LEN(C557)&gt;0),TRUE,FALSE)</formula>
    </cfRule>
  </conditionalFormatting>
  <conditionalFormatting sqref="B2011">
    <cfRule type="expression" dxfId="27148" priority="2909">
      <formula>IF(B557="",TRUE)</formula>
    </cfRule>
  </conditionalFormatting>
  <conditionalFormatting sqref="B2011">
    <cfRule type="expression" dxfId="27147" priority="2910">
      <formula>IF(AND(COUNTIF(MetalSmelter,B557&amp;C557)=0,LEN(C557)&gt;0),TRUE,FALSE)</formula>
    </cfRule>
  </conditionalFormatting>
  <conditionalFormatting sqref="B2012">
    <cfRule type="expression" dxfId="27146" priority="2911">
      <formula>IF(B557="",TRUE)</formula>
    </cfRule>
  </conditionalFormatting>
  <conditionalFormatting sqref="B2012">
    <cfRule type="expression" dxfId="27145" priority="2912">
      <formula>IF(AND(COUNTIF(MetalSmelter,B557&amp;C557)=0,LEN(C557)&gt;0),TRUE,FALSE)</formula>
    </cfRule>
  </conditionalFormatting>
  <conditionalFormatting sqref="B2013">
    <cfRule type="expression" dxfId="27144" priority="2913">
      <formula>IF(B557="",TRUE)</formula>
    </cfRule>
  </conditionalFormatting>
  <conditionalFormatting sqref="B2013">
    <cfRule type="expression" dxfId="27143" priority="2914">
      <formula>IF(AND(COUNTIF(MetalSmelter,B557&amp;C557)=0,LEN(C557)&gt;0),TRUE,FALSE)</formula>
    </cfRule>
  </conditionalFormatting>
  <conditionalFormatting sqref="B2014">
    <cfRule type="expression" dxfId="27142" priority="2915">
      <formula>IF(B557="",TRUE)</formula>
    </cfRule>
  </conditionalFormatting>
  <conditionalFormatting sqref="B2014">
    <cfRule type="expression" dxfId="27141" priority="2916">
      <formula>IF(AND(COUNTIF(MetalSmelter,B557&amp;C557)=0,LEN(C557)&gt;0),TRUE,FALSE)</formula>
    </cfRule>
  </conditionalFormatting>
  <conditionalFormatting sqref="B2015">
    <cfRule type="expression" dxfId="27140" priority="2917">
      <formula>IF(B557="",TRUE)</formula>
    </cfRule>
  </conditionalFormatting>
  <conditionalFormatting sqref="B2015">
    <cfRule type="expression" dxfId="27139" priority="2918">
      <formula>IF(AND(COUNTIF(MetalSmelter,B557&amp;C557)=0,LEN(C557)&gt;0),TRUE,FALSE)</formula>
    </cfRule>
  </conditionalFormatting>
  <conditionalFormatting sqref="B2016">
    <cfRule type="expression" dxfId="27138" priority="2919">
      <formula>IF(B557="",TRUE)</formula>
    </cfRule>
  </conditionalFormatting>
  <conditionalFormatting sqref="B2016">
    <cfRule type="expression" dxfId="27137" priority="2920">
      <formula>IF(AND(COUNTIF(MetalSmelter,B557&amp;C557)=0,LEN(C557)&gt;0),TRUE,FALSE)</formula>
    </cfRule>
  </conditionalFormatting>
  <conditionalFormatting sqref="B2017">
    <cfRule type="expression" dxfId="27136" priority="2921">
      <formula>IF(B557="",TRUE)</formula>
    </cfRule>
  </conditionalFormatting>
  <conditionalFormatting sqref="B2017">
    <cfRule type="expression" dxfId="27135" priority="2922">
      <formula>IF(AND(COUNTIF(MetalSmelter,B557&amp;C557)=0,LEN(C557)&gt;0),TRUE,FALSE)</formula>
    </cfRule>
  </conditionalFormatting>
  <conditionalFormatting sqref="B2018">
    <cfRule type="expression" dxfId="27134" priority="2923">
      <formula>IF(B557="",TRUE)</formula>
    </cfRule>
  </conditionalFormatting>
  <conditionalFormatting sqref="B2018">
    <cfRule type="expression" dxfId="27133" priority="2924">
      <formula>IF(AND(COUNTIF(MetalSmelter,B557&amp;C557)=0,LEN(C557)&gt;0),TRUE,FALSE)</formula>
    </cfRule>
  </conditionalFormatting>
  <conditionalFormatting sqref="B2019">
    <cfRule type="expression" dxfId="27132" priority="2925">
      <formula>IF(B557="",TRUE)</formula>
    </cfRule>
  </conditionalFormatting>
  <conditionalFormatting sqref="B2019">
    <cfRule type="expression" dxfId="27131" priority="2926">
      <formula>IF(AND(COUNTIF(MetalSmelter,B557&amp;C557)=0,LEN(C557)&gt;0),TRUE,FALSE)</formula>
    </cfRule>
  </conditionalFormatting>
  <conditionalFormatting sqref="B2020">
    <cfRule type="expression" dxfId="27130" priority="2927">
      <formula>IF(B557="",TRUE)</formula>
    </cfRule>
  </conditionalFormatting>
  <conditionalFormatting sqref="B2020">
    <cfRule type="expression" dxfId="27129" priority="2928">
      <formula>IF(AND(COUNTIF(MetalSmelter,B557&amp;C557)=0,LEN(C557)&gt;0),TRUE,FALSE)</formula>
    </cfRule>
  </conditionalFormatting>
  <conditionalFormatting sqref="B2021">
    <cfRule type="expression" dxfId="27128" priority="2929">
      <formula>IF(B557="",TRUE)</formula>
    </cfRule>
  </conditionalFormatting>
  <conditionalFormatting sqref="B2021">
    <cfRule type="expression" dxfId="27127" priority="2930">
      <formula>IF(AND(COUNTIF(MetalSmelter,B557&amp;C557)=0,LEN(C557)&gt;0),TRUE,FALSE)</formula>
    </cfRule>
  </conditionalFormatting>
  <conditionalFormatting sqref="B2022">
    <cfRule type="expression" dxfId="27126" priority="2931">
      <formula>IF(B557="",TRUE)</formula>
    </cfRule>
  </conditionalFormatting>
  <conditionalFormatting sqref="B2022">
    <cfRule type="expression" dxfId="27125" priority="2932">
      <formula>IF(AND(COUNTIF(MetalSmelter,B557&amp;C557)=0,LEN(C557)&gt;0),TRUE,FALSE)</formula>
    </cfRule>
  </conditionalFormatting>
  <conditionalFormatting sqref="B2023">
    <cfRule type="expression" dxfId="27124" priority="2933">
      <formula>IF(B557="",TRUE)</formula>
    </cfRule>
  </conditionalFormatting>
  <conditionalFormatting sqref="B2023">
    <cfRule type="expression" dxfId="27123" priority="2934">
      <formula>IF(AND(COUNTIF(MetalSmelter,B557&amp;C557)=0,LEN(C557)&gt;0),TRUE,FALSE)</formula>
    </cfRule>
  </conditionalFormatting>
  <conditionalFormatting sqref="B2024">
    <cfRule type="expression" dxfId="27122" priority="2935">
      <formula>IF(B557="",TRUE)</formula>
    </cfRule>
  </conditionalFormatting>
  <conditionalFormatting sqref="B2024">
    <cfRule type="expression" dxfId="27121" priority="2936">
      <formula>IF(AND(COUNTIF(MetalSmelter,B557&amp;C557)=0,LEN(C557)&gt;0),TRUE,FALSE)</formula>
    </cfRule>
  </conditionalFormatting>
  <conditionalFormatting sqref="B2025">
    <cfRule type="expression" dxfId="27120" priority="2937">
      <formula>IF(B557="",TRUE)</formula>
    </cfRule>
  </conditionalFormatting>
  <conditionalFormatting sqref="B2025">
    <cfRule type="expression" dxfId="27119" priority="2938">
      <formula>IF(AND(COUNTIF(MetalSmelter,B557&amp;C557)=0,LEN(C557)&gt;0),TRUE,FALSE)</formula>
    </cfRule>
  </conditionalFormatting>
  <conditionalFormatting sqref="B2026">
    <cfRule type="expression" dxfId="27118" priority="2939">
      <formula>IF(B557="",TRUE)</formula>
    </cfRule>
  </conditionalFormatting>
  <conditionalFormatting sqref="B2026">
    <cfRule type="expression" dxfId="27117" priority="2940">
      <formula>IF(AND(COUNTIF(MetalSmelter,B557&amp;C557)=0,LEN(C557)&gt;0),TRUE,FALSE)</formula>
    </cfRule>
  </conditionalFormatting>
  <conditionalFormatting sqref="B2027">
    <cfRule type="expression" dxfId="27116" priority="2941">
      <formula>IF(B557="",TRUE)</formula>
    </cfRule>
  </conditionalFormatting>
  <conditionalFormatting sqref="B2027">
    <cfRule type="expression" dxfId="27115" priority="2942">
      <formula>IF(AND(COUNTIF(MetalSmelter,B557&amp;C557)=0,LEN(C557)&gt;0),TRUE,FALSE)</formula>
    </cfRule>
  </conditionalFormatting>
  <conditionalFormatting sqref="B2028">
    <cfRule type="expression" dxfId="27114" priority="2943">
      <formula>IF(B557="",TRUE)</formula>
    </cfRule>
  </conditionalFormatting>
  <conditionalFormatting sqref="B2028">
    <cfRule type="expression" dxfId="27113" priority="2944">
      <formula>IF(AND(COUNTIF(MetalSmelter,B557&amp;C557)=0,LEN(C557)&gt;0),TRUE,FALSE)</formula>
    </cfRule>
  </conditionalFormatting>
  <conditionalFormatting sqref="B2029">
    <cfRule type="expression" dxfId="27112" priority="2945">
      <formula>IF(B557="",TRUE)</formula>
    </cfRule>
  </conditionalFormatting>
  <conditionalFormatting sqref="B2029">
    <cfRule type="expression" dxfId="27111" priority="2946">
      <formula>IF(AND(COUNTIF(MetalSmelter,B557&amp;C557)=0,LEN(C557)&gt;0),TRUE,FALSE)</formula>
    </cfRule>
  </conditionalFormatting>
  <conditionalFormatting sqref="B2030">
    <cfRule type="expression" dxfId="27110" priority="2947">
      <formula>IF(B557="",TRUE)</formula>
    </cfRule>
  </conditionalFormatting>
  <conditionalFormatting sqref="B2030">
    <cfRule type="expression" dxfId="27109" priority="2948">
      <formula>IF(AND(COUNTIF(MetalSmelter,B557&amp;C557)=0,LEN(C557)&gt;0),TRUE,FALSE)</formula>
    </cfRule>
  </conditionalFormatting>
  <conditionalFormatting sqref="B2031">
    <cfRule type="expression" dxfId="27108" priority="2949">
      <formula>IF(B557="",TRUE)</formula>
    </cfRule>
  </conditionalFormatting>
  <conditionalFormatting sqref="B2031">
    <cfRule type="expression" dxfId="27107" priority="2950">
      <formula>IF(AND(COUNTIF(MetalSmelter,B557&amp;C557)=0,LEN(C557)&gt;0),TRUE,FALSE)</formula>
    </cfRule>
  </conditionalFormatting>
  <conditionalFormatting sqref="B2032">
    <cfRule type="expression" dxfId="27106" priority="2951">
      <formula>IF(B557="",TRUE)</formula>
    </cfRule>
  </conditionalFormatting>
  <conditionalFormatting sqref="B2032">
    <cfRule type="expression" dxfId="27105" priority="2952">
      <formula>IF(AND(COUNTIF(MetalSmelter,B557&amp;C557)=0,LEN(C557)&gt;0),TRUE,FALSE)</formula>
    </cfRule>
  </conditionalFormatting>
  <conditionalFormatting sqref="B2033">
    <cfRule type="expression" dxfId="27104" priority="2953">
      <formula>IF(B557="",TRUE)</formula>
    </cfRule>
  </conditionalFormatting>
  <conditionalFormatting sqref="B2033">
    <cfRule type="expression" dxfId="27103" priority="2954">
      <formula>IF(AND(COUNTIF(MetalSmelter,B557&amp;C557)=0,LEN(C557)&gt;0),TRUE,FALSE)</formula>
    </cfRule>
  </conditionalFormatting>
  <conditionalFormatting sqref="B2034">
    <cfRule type="expression" dxfId="27102" priority="2955">
      <formula>IF(B557="",TRUE)</formula>
    </cfRule>
  </conditionalFormatting>
  <conditionalFormatting sqref="B2034">
    <cfRule type="expression" dxfId="27101" priority="2956">
      <formula>IF(AND(COUNTIF(MetalSmelter,B557&amp;C557)=0,LEN(C557)&gt;0),TRUE,FALSE)</formula>
    </cfRule>
  </conditionalFormatting>
  <conditionalFormatting sqref="B2035">
    <cfRule type="expression" dxfId="27100" priority="2957">
      <formula>IF(B557="",TRUE)</formula>
    </cfRule>
  </conditionalFormatting>
  <conditionalFormatting sqref="B2035">
    <cfRule type="expression" dxfId="27099" priority="2958">
      <formula>IF(AND(COUNTIF(MetalSmelter,B557&amp;C557)=0,LEN(C557)&gt;0),TRUE,FALSE)</formula>
    </cfRule>
  </conditionalFormatting>
  <conditionalFormatting sqref="B2036">
    <cfRule type="expression" dxfId="27098" priority="2959">
      <formula>IF(B557="",TRUE)</formula>
    </cfRule>
  </conditionalFormatting>
  <conditionalFormatting sqref="B2036">
    <cfRule type="expression" dxfId="27097" priority="2960">
      <formula>IF(AND(COUNTIF(MetalSmelter,B557&amp;C557)=0,LEN(C557)&gt;0),TRUE,FALSE)</formula>
    </cfRule>
  </conditionalFormatting>
  <conditionalFormatting sqref="B2037">
    <cfRule type="expression" dxfId="27096" priority="2961">
      <formula>IF(B557="",TRUE)</formula>
    </cfRule>
  </conditionalFormatting>
  <conditionalFormatting sqref="B2037">
    <cfRule type="expression" dxfId="27095" priority="2962">
      <formula>IF(AND(COUNTIF(MetalSmelter,B557&amp;C557)=0,LEN(C557)&gt;0),TRUE,FALSE)</formula>
    </cfRule>
  </conditionalFormatting>
  <conditionalFormatting sqref="B2038">
    <cfRule type="expression" dxfId="27094" priority="2963">
      <formula>IF(B557="",TRUE)</formula>
    </cfRule>
  </conditionalFormatting>
  <conditionalFormatting sqref="B2038">
    <cfRule type="expression" dxfId="27093" priority="2964">
      <formula>IF(AND(COUNTIF(MetalSmelter,B557&amp;C557)=0,LEN(C557)&gt;0),TRUE,FALSE)</formula>
    </cfRule>
  </conditionalFormatting>
  <conditionalFormatting sqref="B2039">
    <cfRule type="expression" dxfId="27092" priority="2965">
      <formula>IF(B557="",TRUE)</formula>
    </cfRule>
  </conditionalFormatting>
  <conditionalFormatting sqref="B2039">
    <cfRule type="expression" dxfId="27091" priority="2966">
      <formula>IF(AND(COUNTIF(MetalSmelter,B557&amp;C557)=0,LEN(C557)&gt;0),TRUE,FALSE)</formula>
    </cfRule>
  </conditionalFormatting>
  <conditionalFormatting sqref="B2040">
    <cfRule type="expression" dxfId="27090" priority="2967">
      <formula>IF(B557="",TRUE)</formula>
    </cfRule>
  </conditionalFormatting>
  <conditionalFormatting sqref="B2040">
    <cfRule type="expression" dxfId="27089" priority="2968">
      <formula>IF(AND(COUNTIF(MetalSmelter,B557&amp;C557)=0,LEN(C557)&gt;0),TRUE,FALSE)</formula>
    </cfRule>
  </conditionalFormatting>
  <conditionalFormatting sqref="B2041">
    <cfRule type="expression" dxfId="27088" priority="2969">
      <formula>IF(B557="",TRUE)</formula>
    </cfRule>
  </conditionalFormatting>
  <conditionalFormatting sqref="B2041">
    <cfRule type="expression" dxfId="27087" priority="2970">
      <formula>IF(AND(COUNTIF(MetalSmelter,B557&amp;C557)=0,LEN(C557)&gt;0),TRUE,FALSE)</formula>
    </cfRule>
  </conditionalFormatting>
  <conditionalFormatting sqref="B2042">
    <cfRule type="expression" dxfId="27086" priority="2971">
      <formula>IF(B557="",TRUE)</formula>
    </cfRule>
  </conditionalFormatting>
  <conditionalFormatting sqref="B2042">
    <cfRule type="expression" dxfId="27085" priority="2972">
      <formula>IF(AND(COUNTIF(MetalSmelter,B557&amp;C557)=0,LEN(C557)&gt;0),TRUE,FALSE)</formula>
    </cfRule>
  </conditionalFormatting>
  <conditionalFormatting sqref="B2043">
    <cfRule type="expression" dxfId="27084" priority="2973">
      <formula>IF(B557="",TRUE)</formula>
    </cfRule>
  </conditionalFormatting>
  <conditionalFormatting sqref="B2043">
    <cfRule type="expression" dxfId="27083" priority="2974">
      <formula>IF(AND(COUNTIF(MetalSmelter,B557&amp;C557)=0,LEN(C557)&gt;0),TRUE,FALSE)</formula>
    </cfRule>
  </conditionalFormatting>
  <conditionalFormatting sqref="B2044">
    <cfRule type="expression" dxfId="27082" priority="2975">
      <formula>IF(B557="",TRUE)</formula>
    </cfRule>
  </conditionalFormatting>
  <conditionalFormatting sqref="B2044">
    <cfRule type="expression" dxfId="27081" priority="2976">
      <formula>IF(AND(COUNTIF(MetalSmelter,B557&amp;C557)=0,LEN(C557)&gt;0),TRUE,FALSE)</formula>
    </cfRule>
  </conditionalFormatting>
  <conditionalFormatting sqref="B2045">
    <cfRule type="expression" dxfId="27080" priority="2977">
      <formula>IF(B557="",TRUE)</formula>
    </cfRule>
  </conditionalFormatting>
  <conditionalFormatting sqref="B2045">
    <cfRule type="expression" dxfId="27079" priority="2978">
      <formula>IF(AND(COUNTIF(MetalSmelter,B557&amp;C557)=0,LEN(C557)&gt;0),TRUE,FALSE)</formula>
    </cfRule>
  </conditionalFormatting>
  <conditionalFormatting sqref="B2046">
    <cfRule type="expression" dxfId="27078" priority="2979">
      <formula>IF(B557="",TRUE)</formula>
    </cfRule>
  </conditionalFormatting>
  <conditionalFormatting sqref="B2046">
    <cfRule type="expression" dxfId="27077" priority="2980">
      <formula>IF(AND(COUNTIF(MetalSmelter,B557&amp;C557)=0,LEN(C557)&gt;0),TRUE,FALSE)</formula>
    </cfRule>
  </conditionalFormatting>
  <conditionalFormatting sqref="B2047">
    <cfRule type="expression" dxfId="27076" priority="2981">
      <formula>IF(B557="",TRUE)</formula>
    </cfRule>
  </conditionalFormatting>
  <conditionalFormatting sqref="B2047">
    <cfRule type="expression" dxfId="27075" priority="2982">
      <formula>IF(AND(COUNTIF(MetalSmelter,B557&amp;C557)=0,LEN(C557)&gt;0),TRUE,FALSE)</formula>
    </cfRule>
  </conditionalFormatting>
  <conditionalFormatting sqref="B2048">
    <cfRule type="expression" dxfId="27074" priority="2983">
      <formula>IF(B557="",TRUE)</formula>
    </cfRule>
  </conditionalFormatting>
  <conditionalFormatting sqref="B2048">
    <cfRule type="expression" dxfId="27073" priority="2984">
      <formula>IF(AND(COUNTIF(MetalSmelter,B557&amp;C557)=0,LEN(C557)&gt;0),TRUE,FALSE)</formula>
    </cfRule>
  </conditionalFormatting>
  <conditionalFormatting sqref="B2049">
    <cfRule type="expression" dxfId="27072" priority="2985">
      <formula>IF(B557="",TRUE)</formula>
    </cfRule>
  </conditionalFormatting>
  <conditionalFormatting sqref="B2049">
    <cfRule type="expression" dxfId="27071" priority="2986">
      <formula>IF(AND(COUNTIF(MetalSmelter,B557&amp;C557)=0,LEN(C557)&gt;0),TRUE,FALSE)</formula>
    </cfRule>
  </conditionalFormatting>
  <conditionalFormatting sqref="B2050">
    <cfRule type="expression" dxfId="27070" priority="2987">
      <formula>IF(B557="",TRUE)</formula>
    </cfRule>
  </conditionalFormatting>
  <conditionalFormatting sqref="B2050">
    <cfRule type="expression" dxfId="27069" priority="2988">
      <formula>IF(AND(COUNTIF(MetalSmelter,B557&amp;C557)=0,LEN(C557)&gt;0),TRUE,FALSE)</formula>
    </cfRule>
  </conditionalFormatting>
  <conditionalFormatting sqref="B2051">
    <cfRule type="expression" dxfId="27068" priority="2989">
      <formula>IF(B557="",TRUE)</formula>
    </cfRule>
  </conditionalFormatting>
  <conditionalFormatting sqref="B2051">
    <cfRule type="expression" dxfId="27067" priority="2990">
      <formula>IF(AND(COUNTIF(MetalSmelter,B557&amp;C557)=0,LEN(C557)&gt;0),TRUE,FALSE)</formula>
    </cfRule>
  </conditionalFormatting>
  <conditionalFormatting sqref="B2052">
    <cfRule type="expression" dxfId="27066" priority="2991">
      <formula>IF(B557="",TRUE)</formula>
    </cfRule>
  </conditionalFormatting>
  <conditionalFormatting sqref="B2052">
    <cfRule type="expression" dxfId="27065" priority="2992">
      <formula>IF(AND(COUNTIF(MetalSmelter,B557&amp;C557)=0,LEN(C557)&gt;0),TRUE,FALSE)</formula>
    </cfRule>
  </conditionalFormatting>
  <conditionalFormatting sqref="B2053">
    <cfRule type="expression" dxfId="27064" priority="2993">
      <formula>IF(B557="",TRUE)</formula>
    </cfRule>
  </conditionalFormatting>
  <conditionalFormatting sqref="B2053">
    <cfRule type="expression" dxfId="27063" priority="2994">
      <formula>IF(AND(COUNTIF(MetalSmelter,B557&amp;C557)=0,LEN(C557)&gt;0),TRUE,FALSE)</formula>
    </cfRule>
  </conditionalFormatting>
  <conditionalFormatting sqref="B2054">
    <cfRule type="expression" dxfId="27062" priority="2995">
      <formula>IF(B557="",TRUE)</formula>
    </cfRule>
  </conditionalFormatting>
  <conditionalFormatting sqref="B2054">
    <cfRule type="expression" dxfId="27061" priority="2996">
      <formula>IF(AND(COUNTIF(MetalSmelter,B557&amp;C557)=0,LEN(C557)&gt;0),TRUE,FALSE)</formula>
    </cfRule>
  </conditionalFormatting>
  <conditionalFormatting sqref="B2055">
    <cfRule type="expression" dxfId="27060" priority="2997">
      <formula>IF(B557="",TRUE)</formula>
    </cfRule>
  </conditionalFormatting>
  <conditionalFormatting sqref="B2055">
    <cfRule type="expression" dxfId="27059" priority="2998">
      <formula>IF(AND(COUNTIF(MetalSmelter,B557&amp;C557)=0,LEN(C557)&gt;0),TRUE,FALSE)</formula>
    </cfRule>
  </conditionalFormatting>
  <conditionalFormatting sqref="B2056">
    <cfRule type="expression" dxfId="27058" priority="2999">
      <formula>IF(B557="",TRUE)</formula>
    </cfRule>
  </conditionalFormatting>
  <conditionalFormatting sqref="B2056">
    <cfRule type="expression" dxfId="27057" priority="3000">
      <formula>IF(AND(COUNTIF(MetalSmelter,B557&amp;C557)=0,LEN(C557)&gt;0),TRUE,FALSE)</formula>
    </cfRule>
  </conditionalFormatting>
  <conditionalFormatting sqref="B2057">
    <cfRule type="expression" dxfId="27056" priority="3001">
      <formula>IF(B557="",TRUE)</formula>
    </cfRule>
  </conditionalFormatting>
  <conditionalFormatting sqref="B2057">
    <cfRule type="expression" dxfId="27055" priority="3002">
      <formula>IF(AND(COUNTIF(MetalSmelter,B557&amp;C557)=0,LEN(C557)&gt;0),TRUE,FALSE)</formula>
    </cfRule>
  </conditionalFormatting>
  <conditionalFormatting sqref="B2058">
    <cfRule type="expression" dxfId="27054" priority="3003">
      <formula>IF(B557="",TRUE)</formula>
    </cfRule>
  </conditionalFormatting>
  <conditionalFormatting sqref="B2058">
    <cfRule type="expression" dxfId="27053" priority="3004">
      <formula>IF(AND(COUNTIF(MetalSmelter,B557&amp;C557)=0,LEN(C557)&gt;0),TRUE,FALSE)</formula>
    </cfRule>
  </conditionalFormatting>
  <conditionalFormatting sqref="B2059">
    <cfRule type="expression" dxfId="27052" priority="3005">
      <formula>IF(B557="",TRUE)</formula>
    </cfRule>
  </conditionalFormatting>
  <conditionalFormatting sqref="B2059">
    <cfRule type="expression" dxfId="27051" priority="3006">
      <formula>IF(AND(COUNTIF(MetalSmelter,B557&amp;C557)=0,LEN(C557)&gt;0),TRUE,FALSE)</formula>
    </cfRule>
  </conditionalFormatting>
  <conditionalFormatting sqref="B2060">
    <cfRule type="expression" dxfId="27050" priority="3007">
      <formula>IF(B557="",TRUE)</formula>
    </cfRule>
  </conditionalFormatting>
  <conditionalFormatting sqref="B2060">
    <cfRule type="expression" dxfId="27049" priority="3008">
      <formula>IF(AND(COUNTIF(MetalSmelter,B557&amp;C557)=0,LEN(C557)&gt;0),TRUE,FALSE)</formula>
    </cfRule>
  </conditionalFormatting>
  <conditionalFormatting sqref="B2061">
    <cfRule type="expression" dxfId="27048" priority="3009">
      <formula>IF(B557="",TRUE)</formula>
    </cfRule>
  </conditionalFormatting>
  <conditionalFormatting sqref="B2061">
    <cfRule type="expression" dxfId="27047" priority="3010">
      <formula>IF(AND(COUNTIF(MetalSmelter,B557&amp;C557)=0,LEN(C557)&gt;0),TRUE,FALSE)</formula>
    </cfRule>
  </conditionalFormatting>
  <conditionalFormatting sqref="B2062">
    <cfRule type="expression" dxfId="27046" priority="3011">
      <formula>IF(B557="",TRUE)</formula>
    </cfRule>
  </conditionalFormatting>
  <conditionalFormatting sqref="B2062">
    <cfRule type="expression" dxfId="27045" priority="3012">
      <formula>IF(AND(COUNTIF(MetalSmelter,B557&amp;C557)=0,LEN(C557)&gt;0),TRUE,FALSE)</formula>
    </cfRule>
  </conditionalFormatting>
  <conditionalFormatting sqref="B2063">
    <cfRule type="expression" dxfId="27044" priority="3013">
      <formula>IF(B557="",TRUE)</formula>
    </cfRule>
  </conditionalFormatting>
  <conditionalFormatting sqref="B2063">
    <cfRule type="expression" dxfId="27043" priority="3014">
      <formula>IF(AND(COUNTIF(MetalSmelter,B557&amp;C557)=0,LEN(C557)&gt;0),TRUE,FALSE)</formula>
    </cfRule>
  </conditionalFormatting>
  <conditionalFormatting sqref="B2064">
    <cfRule type="expression" dxfId="27042" priority="3015">
      <formula>IF(B557="",TRUE)</formula>
    </cfRule>
  </conditionalFormatting>
  <conditionalFormatting sqref="B2064">
    <cfRule type="expression" dxfId="27041" priority="3016">
      <formula>IF(AND(COUNTIF(MetalSmelter,B557&amp;C557)=0,LEN(C557)&gt;0),TRUE,FALSE)</formula>
    </cfRule>
  </conditionalFormatting>
  <conditionalFormatting sqref="B2065">
    <cfRule type="expression" dxfId="27040" priority="3017">
      <formula>IF(B557="",TRUE)</formula>
    </cfRule>
  </conditionalFormatting>
  <conditionalFormatting sqref="B2065">
    <cfRule type="expression" dxfId="27039" priority="3018">
      <formula>IF(AND(COUNTIF(MetalSmelter,B557&amp;C557)=0,LEN(C557)&gt;0),TRUE,FALSE)</formula>
    </cfRule>
  </conditionalFormatting>
  <conditionalFormatting sqref="B2066">
    <cfRule type="expression" dxfId="27038" priority="3019">
      <formula>IF(B557="",TRUE)</formula>
    </cfRule>
  </conditionalFormatting>
  <conditionalFormatting sqref="B2066">
    <cfRule type="expression" dxfId="27037" priority="3020">
      <formula>IF(AND(COUNTIF(MetalSmelter,B557&amp;C557)=0,LEN(C557)&gt;0),TRUE,FALSE)</formula>
    </cfRule>
  </conditionalFormatting>
  <conditionalFormatting sqref="B2067">
    <cfRule type="expression" dxfId="27036" priority="3021">
      <formula>IF(B557="",TRUE)</formula>
    </cfRule>
  </conditionalFormatting>
  <conditionalFormatting sqref="B2067">
    <cfRule type="expression" dxfId="27035" priority="3022">
      <formula>IF(AND(COUNTIF(MetalSmelter,B557&amp;C557)=0,LEN(C557)&gt;0),TRUE,FALSE)</formula>
    </cfRule>
  </conditionalFormatting>
  <conditionalFormatting sqref="B2068">
    <cfRule type="expression" dxfId="27034" priority="3023">
      <formula>IF(B557="",TRUE)</formula>
    </cfRule>
  </conditionalFormatting>
  <conditionalFormatting sqref="B2068">
    <cfRule type="expression" dxfId="27033" priority="3024">
      <formula>IF(AND(COUNTIF(MetalSmelter,B557&amp;C557)=0,LEN(C557)&gt;0),TRUE,FALSE)</formula>
    </cfRule>
  </conditionalFormatting>
  <conditionalFormatting sqref="B2069">
    <cfRule type="expression" dxfId="27032" priority="3025">
      <formula>IF(B557="",TRUE)</formula>
    </cfRule>
  </conditionalFormatting>
  <conditionalFormatting sqref="B2069">
    <cfRule type="expression" dxfId="27031" priority="3026">
      <formula>IF(AND(COUNTIF(MetalSmelter,B557&amp;C557)=0,LEN(C557)&gt;0),TRUE,FALSE)</formula>
    </cfRule>
  </conditionalFormatting>
  <conditionalFormatting sqref="B2070">
    <cfRule type="expression" dxfId="27030" priority="3027">
      <formula>IF(B557="",TRUE)</formula>
    </cfRule>
  </conditionalFormatting>
  <conditionalFormatting sqref="B2070">
    <cfRule type="expression" dxfId="27029" priority="3028">
      <formula>IF(AND(COUNTIF(MetalSmelter,B557&amp;C557)=0,LEN(C557)&gt;0),TRUE,FALSE)</formula>
    </cfRule>
  </conditionalFormatting>
  <conditionalFormatting sqref="B2071">
    <cfRule type="expression" dxfId="27028" priority="3029">
      <formula>IF(B557="",TRUE)</formula>
    </cfRule>
  </conditionalFormatting>
  <conditionalFormatting sqref="B2071">
    <cfRule type="expression" dxfId="27027" priority="3030">
      <formula>IF(AND(COUNTIF(MetalSmelter,B557&amp;C557)=0,LEN(C557)&gt;0),TRUE,FALSE)</formula>
    </cfRule>
  </conditionalFormatting>
  <conditionalFormatting sqref="B2072">
    <cfRule type="expression" dxfId="27026" priority="3031">
      <formula>IF(B557="",TRUE)</formula>
    </cfRule>
  </conditionalFormatting>
  <conditionalFormatting sqref="B2072">
    <cfRule type="expression" dxfId="27025" priority="3032">
      <formula>IF(AND(COUNTIF(MetalSmelter,B557&amp;C557)=0,LEN(C557)&gt;0),TRUE,FALSE)</formula>
    </cfRule>
  </conditionalFormatting>
  <conditionalFormatting sqref="B2073">
    <cfRule type="expression" dxfId="27024" priority="3033">
      <formula>IF(B557="",TRUE)</formula>
    </cfRule>
  </conditionalFormatting>
  <conditionalFormatting sqref="B2073">
    <cfRule type="expression" dxfId="27023" priority="3034">
      <formula>IF(AND(COUNTIF(MetalSmelter,B557&amp;C557)=0,LEN(C557)&gt;0),TRUE,FALSE)</formula>
    </cfRule>
  </conditionalFormatting>
  <conditionalFormatting sqref="B2074">
    <cfRule type="expression" dxfId="27022" priority="3035">
      <formula>IF(B557="",TRUE)</formula>
    </cfRule>
  </conditionalFormatting>
  <conditionalFormatting sqref="B2074">
    <cfRule type="expression" dxfId="27021" priority="3036">
      <formula>IF(AND(COUNTIF(MetalSmelter,B557&amp;C557)=0,LEN(C557)&gt;0),TRUE,FALSE)</formula>
    </cfRule>
  </conditionalFormatting>
  <conditionalFormatting sqref="B2075">
    <cfRule type="expression" dxfId="27020" priority="3037">
      <formula>IF(B557="",TRUE)</formula>
    </cfRule>
  </conditionalFormatting>
  <conditionalFormatting sqref="B2075">
    <cfRule type="expression" dxfId="27019" priority="3038">
      <formula>IF(AND(COUNTIF(MetalSmelter,B557&amp;C557)=0,LEN(C557)&gt;0),TRUE,FALSE)</formula>
    </cfRule>
  </conditionalFormatting>
  <conditionalFormatting sqref="B2076">
    <cfRule type="expression" dxfId="27018" priority="3039">
      <formula>IF(B557="",TRUE)</formula>
    </cfRule>
  </conditionalFormatting>
  <conditionalFormatting sqref="B2076">
    <cfRule type="expression" dxfId="27017" priority="3040">
      <formula>IF(AND(COUNTIF(MetalSmelter,B557&amp;C557)=0,LEN(C557)&gt;0),TRUE,FALSE)</formula>
    </cfRule>
  </conditionalFormatting>
  <conditionalFormatting sqref="B2077">
    <cfRule type="expression" dxfId="27016" priority="3041">
      <formula>IF(B557="",TRUE)</formula>
    </cfRule>
  </conditionalFormatting>
  <conditionalFormatting sqref="B2077">
    <cfRule type="expression" dxfId="27015" priority="3042">
      <formula>IF(AND(COUNTIF(MetalSmelter,B557&amp;C557)=0,LEN(C557)&gt;0),TRUE,FALSE)</formula>
    </cfRule>
  </conditionalFormatting>
  <conditionalFormatting sqref="B2078">
    <cfRule type="expression" dxfId="27014" priority="3043">
      <formula>IF(B557="",TRUE)</formula>
    </cfRule>
  </conditionalFormatting>
  <conditionalFormatting sqref="B2078">
    <cfRule type="expression" dxfId="27013" priority="3044">
      <formula>IF(AND(COUNTIF(MetalSmelter,B557&amp;C557)=0,LEN(C557)&gt;0),TRUE,FALSE)</formula>
    </cfRule>
  </conditionalFormatting>
  <conditionalFormatting sqref="B2079">
    <cfRule type="expression" dxfId="27012" priority="3045">
      <formula>IF(B557="",TRUE)</formula>
    </cfRule>
  </conditionalFormatting>
  <conditionalFormatting sqref="B2079">
    <cfRule type="expression" dxfId="27011" priority="3046">
      <formula>IF(AND(COUNTIF(MetalSmelter,B557&amp;C557)=0,LEN(C557)&gt;0),TRUE,FALSE)</formula>
    </cfRule>
  </conditionalFormatting>
  <conditionalFormatting sqref="B2080">
    <cfRule type="expression" dxfId="27010" priority="3047">
      <formula>IF(B557="",TRUE)</formula>
    </cfRule>
  </conditionalFormatting>
  <conditionalFormatting sqref="B2080">
    <cfRule type="expression" dxfId="27009" priority="3048">
      <formula>IF(AND(COUNTIF(MetalSmelter,B557&amp;C557)=0,LEN(C557)&gt;0),TRUE,FALSE)</formula>
    </cfRule>
  </conditionalFormatting>
  <conditionalFormatting sqref="B2081">
    <cfRule type="expression" dxfId="27008" priority="3049">
      <formula>IF(B557="",TRUE)</formula>
    </cfRule>
  </conditionalFormatting>
  <conditionalFormatting sqref="B2081">
    <cfRule type="expression" dxfId="27007" priority="3050">
      <formula>IF(AND(COUNTIF(MetalSmelter,B557&amp;C557)=0,LEN(C557)&gt;0),TRUE,FALSE)</formula>
    </cfRule>
  </conditionalFormatting>
  <conditionalFormatting sqref="B2082">
    <cfRule type="expression" dxfId="27006" priority="3051">
      <formula>IF(B557="",TRUE)</formula>
    </cfRule>
  </conditionalFormatting>
  <conditionalFormatting sqref="B2082">
    <cfRule type="expression" dxfId="27005" priority="3052">
      <formula>IF(AND(COUNTIF(MetalSmelter,B557&amp;C557)=0,LEN(C557)&gt;0),TRUE,FALSE)</formula>
    </cfRule>
  </conditionalFormatting>
  <conditionalFormatting sqref="B2083">
    <cfRule type="expression" dxfId="27004" priority="3053">
      <formula>IF(B557="",TRUE)</formula>
    </cfRule>
  </conditionalFormatting>
  <conditionalFormatting sqref="B2083">
    <cfRule type="expression" dxfId="27003" priority="3054">
      <formula>IF(AND(COUNTIF(MetalSmelter,B557&amp;C557)=0,LEN(C557)&gt;0),TRUE,FALSE)</formula>
    </cfRule>
  </conditionalFormatting>
  <conditionalFormatting sqref="B2084">
    <cfRule type="expression" dxfId="27002" priority="3055">
      <formula>IF(B557="",TRUE)</formula>
    </cfRule>
  </conditionalFormatting>
  <conditionalFormatting sqref="B2084">
    <cfRule type="expression" dxfId="27001" priority="3056">
      <formula>IF(AND(COUNTIF(MetalSmelter,B557&amp;C557)=0,LEN(C557)&gt;0),TRUE,FALSE)</formula>
    </cfRule>
  </conditionalFormatting>
  <conditionalFormatting sqref="B2085">
    <cfRule type="expression" dxfId="27000" priority="3057">
      <formula>IF(B557="",TRUE)</formula>
    </cfRule>
  </conditionalFormatting>
  <conditionalFormatting sqref="B2085">
    <cfRule type="expression" dxfId="26999" priority="3058">
      <formula>IF(AND(COUNTIF(MetalSmelter,B557&amp;C557)=0,LEN(C557)&gt;0),TRUE,FALSE)</formula>
    </cfRule>
  </conditionalFormatting>
  <conditionalFormatting sqref="B2086">
    <cfRule type="expression" dxfId="26998" priority="3059">
      <formula>IF(B557="",TRUE)</formula>
    </cfRule>
  </conditionalFormatting>
  <conditionalFormatting sqref="B2086">
    <cfRule type="expression" dxfId="26997" priority="3060">
      <formula>IF(AND(COUNTIF(MetalSmelter,B557&amp;C557)=0,LEN(C557)&gt;0),TRUE,FALSE)</formula>
    </cfRule>
  </conditionalFormatting>
  <conditionalFormatting sqref="B2087">
    <cfRule type="expression" dxfId="26996" priority="3061">
      <formula>IF(B557="",TRUE)</formula>
    </cfRule>
  </conditionalFormatting>
  <conditionalFormatting sqref="B2087">
    <cfRule type="expression" dxfId="26995" priority="3062">
      <formula>IF(AND(COUNTIF(MetalSmelter,B557&amp;C557)=0,LEN(C557)&gt;0),TRUE,FALSE)</formula>
    </cfRule>
  </conditionalFormatting>
  <conditionalFormatting sqref="B2088">
    <cfRule type="expression" dxfId="26994" priority="3063">
      <formula>IF(B557="",TRUE)</formula>
    </cfRule>
  </conditionalFormatting>
  <conditionalFormatting sqref="B2088">
    <cfRule type="expression" dxfId="26993" priority="3064">
      <formula>IF(AND(COUNTIF(MetalSmelter,B557&amp;C557)=0,LEN(C557)&gt;0),TRUE,FALSE)</formula>
    </cfRule>
  </conditionalFormatting>
  <conditionalFormatting sqref="B2089">
    <cfRule type="expression" dxfId="26992" priority="3065">
      <formula>IF(B557="",TRUE)</formula>
    </cfRule>
  </conditionalFormatting>
  <conditionalFormatting sqref="B2089">
    <cfRule type="expression" dxfId="26991" priority="3066">
      <formula>IF(AND(COUNTIF(MetalSmelter,B557&amp;C557)=0,LEN(C557)&gt;0),TRUE,FALSE)</formula>
    </cfRule>
  </conditionalFormatting>
  <conditionalFormatting sqref="B2090">
    <cfRule type="expression" dxfId="26990" priority="3067">
      <formula>IF(B557="",TRUE)</formula>
    </cfRule>
  </conditionalFormatting>
  <conditionalFormatting sqref="B2090">
    <cfRule type="expression" dxfId="26989" priority="3068">
      <formula>IF(AND(COUNTIF(MetalSmelter,B557&amp;C557)=0,LEN(C557)&gt;0),TRUE,FALSE)</formula>
    </cfRule>
  </conditionalFormatting>
  <conditionalFormatting sqref="B2091">
    <cfRule type="expression" dxfId="26988" priority="3069">
      <formula>IF(B557="",TRUE)</formula>
    </cfRule>
  </conditionalFormatting>
  <conditionalFormatting sqref="B2091">
    <cfRule type="expression" dxfId="26987" priority="3070">
      <formula>IF(AND(COUNTIF(MetalSmelter,B557&amp;C557)=0,LEN(C557)&gt;0),TRUE,FALSE)</formula>
    </cfRule>
  </conditionalFormatting>
  <conditionalFormatting sqref="B2092">
    <cfRule type="expression" dxfId="26986" priority="3071">
      <formula>IF(B557="",TRUE)</formula>
    </cfRule>
  </conditionalFormatting>
  <conditionalFormatting sqref="B2092">
    <cfRule type="expression" dxfId="26985" priority="3072">
      <formula>IF(AND(COUNTIF(MetalSmelter,B557&amp;C557)=0,LEN(C557)&gt;0),TRUE,FALSE)</formula>
    </cfRule>
  </conditionalFormatting>
  <conditionalFormatting sqref="B2093">
    <cfRule type="expression" dxfId="26984" priority="3073">
      <formula>IF(B557="",TRUE)</formula>
    </cfRule>
  </conditionalFormatting>
  <conditionalFormatting sqref="B2093">
    <cfRule type="expression" dxfId="26983" priority="3074">
      <formula>IF(AND(COUNTIF(MetalSmelter,B557&amp;C557)=0,LEN(C557)&gt;0),TRUE,FALSE)</formula>
    </cfRule>
  </conditionalFormatting>
  <conditionalFormatting sqref="B2094">
    <cfRule type="expression" dxfId="26982" priority="3075">
      <formula>IF(B557="",TRUE)</formula>
    </cfRule>
  </conditionalFormatting>
  <conditionalFormatting sqref="B2094">
    <cfRule type="expression" dxfId="26981" priority="3076">
      <formula>IF(AND(COUNTIF(MetalSmelter,B557&amp;C557)=0,LEN(C557)&gt;0),TRUE,FALSE)</formula>
    </cfRule>
  </conditionalFormatting>
  <conditionalFormatting sqref="B2095">
    <cfRule type="expression" dxfId="26980" priority="3077">
      <formula>IF(B557="",TRUE)</formula>
    </cfRule>
  </conditionalFormatting>
  <conditionalFormatting sqref="B2095">
    <cfRule type="expression" dxfId="26979" priority="3078">
      <formula>IF(AND(COUNTIF(MetalSmelter,B557&amp;C557)=0,LEN(C557)&gt;0),TRUE,FALSE)</formula>
    </cfRule>
  </conditionalFormatting>
  <conditionalFormatting sqref="B2096">
    <cfRule type="expression" dxfId="26978" priority="3079">
      <formula>IF(B557="",TRUE)</formula>
    </cfRule>
  </conditionalFormatting>
  <conditionalFormatting sqref="B2096">
    <cfRule type="expression" dxfId="26977" priority="3080">
      <formula>IF(AND(COUNTIF(MetalSmelter,B557&amp;C557)=0,LEN(C557)&gt;0),TRUE,FALSE)</formula>
    </cfRule>
  </conditionalFormatting>
  <conditionalFormatting sqref="B2097">
    <cfRule type="expression" dxfId="26976" priority="3081">
      <formula>IF(B557="",TRUE)</formula>
    </cfRule>
  </conditionalFormatting>
  <conditionalFormatting sqref="B2097">
    <cfRule type="expression" dxfId="26975" priority="3082">
      <formula>IF(AND(COUNTIF(MetalSmelter,B557&amp;C557)=0,LEN(C557)&gt;0),TRUE,FALSE)</formula>
    </cfRule>
  </conditionalFormatting>
  <conditionalFormatting sqref="B2098">
    <cfRule type="expression" dxfId="26974" priority="3083">
      <formula>IF(B557="",TRUE)</formula>
    </cfRule>
  </conditionalFormatting>
  <conditionalFormatting sqref="B2098">
    <cfRule type="expression" dxfId="26973" priority="3084">
      <formula>IF(AND(COUNTIF(MetalSmelter,B557&amp;C557)=0,LEN(C557)&gt;0),TRUE,FALSE)</formula>
    </cfRule>
  </conditionalFormatting>
  <conditionalFormatting sqref="B2099">
    <cfRule type="expression" dxfId="26972" priority="3085">
      <formula>IF(B557="",TRUE)</formula>
    </cfRule>
  </conditionalFormatting>
  <conditionalFormatting sqref="B2099">
    <cfRule type="expression" dxfId="26971" priority="3086">
      <formula>IF(AND(COUNTIF(MetalSmelter,B557&amp;C557)=0,LEN(C557)&gt;0),TRUE,FALSE)</formula>
    </cfRule>
  </conditionalFormatting>
  <conditionalFormatting sqref="B2100">
    <cfRule type="expression" dxfId="26970" priority="3087">
      <formula>IF(B557="",TRUE)</formula>
    </cfRule>
  </conditionalFormatting>
  <conditionalFormatting sqref="B2100">
    <cfRule type="expression" dxfId="26969" priority="3088">
      <formula>IF(AND(COUNTIF(MetalSmelter,B557&amp;C557)=0,LEN(C557)&gt;0),TRUE,FALSE)</formula>
    </cfRule>
  </conditionalFormatting>
  <conditionalFormatting sqref="B2101">
    <cfRule type="expression" dxfId="26968" priority="3089">
      <formula>IF(B557="",TRUE)</formula>
    </cfRule>
  </conditionalFormatting>
  <conditionalFormatting sqref="B2101">
    <cfRule type="expression" dxfId="26967" priority="3090">
      <formula>IF(AND(COUNTIF(MetalSmelter,B557&amp;C557)=0,LEN(C557)&gt;0),TRUE,FALSE)</formula>
    </cfRule>
  </conditionalFormatting>
  <conditionalFormatting sqref="B2102">
    <cfRule type="expression" dxfId="26966" priority="3091">
      <formula>IF(B557="",TRUE)</formula>
    </cfRule>
  </conditionalFormatting>
  <conditionalFormatting sqref="B2102">
    <cfRule type="expression" dxfId="26965" priority="3092">
      <formula>IF(AND(COUNTIF(MetalSmelter,B557&amp;C557)=0,LEN(C557)&gt;0),TRUE,FALSE)</formula>
    </cfRule>
  </conditionalFormatting>
  <conditionalFormatting sqref="B2103">
    <cfRule type="expression" dxfId="26964" priority="3093">
      <formula>IF(B557="",TRUE)</formula>
    </cfRule>
  </conditionalFormatting>
  <conditionalFormatting sqref="B2103">
    <cfRule type="expression" dxfId="26963" priority="3094">
      <formula>IF(AND(COUNTIF(MetalSmelter,B557&amp;C557)=0,LEN(C557)&gt;0),TRUE,FALSE)</formula>
    </cfRule>
  </conditionalFormatting>
  <conditionalFormatting sqref="B2104">
    <cfRule type="expression" dxfId="26962" priority="3095">
      <formula>IF(B557="",TRUE)</formula>
    </cfRule>
  </conditionalFormatting>
  <conditionalFormatting sqref="B2104">
    <cfRule type="expression" dxfId="26961" priority="3096">
      <formula>IF(AND(COUNTIF(MetalSmelter,B557&amp;C557)=0,LEN(C557)&gt;0),TRUE,FALSE)</formula>
    </cfRule>
  </conditionalFormatting>
  <conditionalFormatting sqref="B2105">
    <cfRule type="expression" dxfId="26960" priority="3097">
      <formula>IF(B557="",TRUE)</formula>
    </cfRule>
  </conditionalFormatting>
  <conditionalFormatting sqref="B2105">
    <cfRule type="expression" dxfId="26959" priority="3098">
      <formula>IF(AND(COUNTIF(MetalSmelter,B557&amp;C557)=0,LEN(C557)&gt;0),TRUE,FALSE)</formula>
    </cfRule>
  </conditionalFormatting>
  <conditionalFormatting sqref="B2106">
    <cfRule type="expression" dxfId="26958" priority="3099">
      <formula>IF(B557="",TRUE)</formula>
    </cfRule>
  </conditionalFormatting>
  <conditionalFormatting sqref="B2106">
    <cfRule type="expression" dxfId="26957" priority="3100">
      <formula>IF(AND(COUNTIF(MetalSmelter,B557&amp;C557)=0,LEN(C557)&gt;0),TRUE,FALSE)</formula>
    </cfRule>
  </conditionalFormatting>
  <conditionalFormatting sqref="B2107">
    <cfRule type="expression" dxfId="26956" priority="3101">
      <formula>IF(B557="",TRUE)</formula>
    </cfRule>
  </conditionalFormatting>
  <conditionalFormatting sqref="B2107">
    <cfRule type="expression" dxfId="26955" priority="3102">
      <formula>IF(AND(COUNTIF(MetalSmelter,B557&amp;C557)=0,LEN(C557)&gt;0),TRUE,FALSE)</formula>
    </cfRule>
  </conditionalFormatting>
  <conditionalFormatting sqref="B2108">
    <cfRule type="expression" dxfId="26954" priority="3103">
      <formula>IF(B557="",TRUE)</formula>
    </cfRule>
  </conditionalFormatting>
  <conditionalFormatting sqref="B2108">
    <cfRule type="expression" dxfId="26953" priority="3104">
      <formula>IF(AND(COUNTIF(MetalSmelter,B557&amp;C557)=0,LEN(C557)&gt;0),TRUE,FALSE)</formula>
    </cfRule>
  </conditionalFormatting>
  <conditionalFormatting sqref="B2109">
    <cfRule type="expression" dxfId="26952" priority="3105">
      <formula>IF(B557="",TRUE)</formula>
    </cfRule>
  </conditionalFormatting>
  <conditionalFormatting sqref="B2109">
    <cfRule type="expression" dxfId="26951" priority="3106">
      <formula>IF(AND(COUNTIF(MetalSmelter,B557&amp;C557)=0,LEN(C557)&gt;0),TRUE,FALSE)</formula>
    </cfRule>
  </conditionalFormatting>
  <conditionalFormatting sqref="B2110">
    <cfRule type="expression" dxfId="26950" priority="3107">
      <formula>IF(B557="",TRUE)</formula>
    </cfRule>
  </conditionalFormatting>
  <conditionalFormatting sqref="B2110">
    <cfRule type="expression" dxfId="26949" priority="3108">
      <formula>IF(AND(COUNTIF(MetalSmelter,B557&amp;C557)=0,LEN(C557)&gt;0),TRUE,FALSE)</formula>
    </cfRule>
  </conditionalFormatting>
  <conditionalFormatting sqref="B2111">
    <cfRule type="expression" dxfId="26948" priority="3109">
      <formula>IF(B557="",TRUE)</formula>
    </cfRule>
  </conditionalFormatting>
  <conditionalFormatting sqref="B2111">
    <cfRule type="expression" dxfId="26947" priority="3110">
      <formula>IF(AND(COUNTIF(MetalSmelter,B557&amp;C557)=0,LEN(C557)&gt;0),TRUE,FALSE)</formula>
    </cfRule>
  </conditionalFormatting>
  <conditionalFormatting sqref="B2112">
    <cfRule type="expression" dxfId="26946" priority="3111">
      <formula>IF(B557="",TRUE)</formula>
    </cfRule>
  </conditionalFormatting>
  <conditionalFormatting sqref="B2112">
    <cfRule type="expression" dxfId="26945" priority="3112">
      <formula>IF(AND(COUNTIF(MetalSmelter,B557&amp;C557)=0,LEN(C557)&gt;0),TRUE,FALSE)</formula>
    </cfRule>
  </conditionalFormatting>
  <conditionalFormatting sqref="B2113">
    <cfRule type="expression" dxfId="26944" priority="3113">
      <formula>IF(B557="",TRUE)</formula>
    </cfRule>
  </conditionalFormatting>
  <conditionalFormatting sqref="B2113">
    <cfRule type="expression" dxfId="26943" priority="3114">
      <formula>IF(AND(COUNTIF(MetalSmelter,B557&amp;C557)=0,LEN(C557)&gt;0),TRUE,FALSE)</formula>
    </cfRule>
  </conditionalFormatting>
  <conditionalFormatting sqref="B2114">
    <cfRule type="expression" dxfId="26942" priority="3115">
      <formula>IF(B557="",TRUE)</formula>
    </cfRule>
  </conditionalFormatting>
  <conditionalFormatting sqref="B2114">
    <cfRule type="expression" dxfId="26941" priority="3116">
      <formula>IF(AND(COUNTIF(MetalSmelter,B557&amp;C557)=0,LEN(C557)&gt;0),TRUE,FALSE)</formula>
    </cfRule>
  </conditionalFormatting>
  <conditionalFormatting sqref="B2115">
    <cfRule type="expression" dxfId="26940" priority="3117">
      <formula>IF(B557="",TRUE)</formula>
    </cfRule>
  </conditionalFormatting>
  <conditionalFormatting sqref="B2115">
    <cfRule type="expression" dxfId="26939" priority="3118">
      <formula>IF(AND(COUNTIF(MetalSmelter,B557&amp;C557)=0,LEN(C557)&gt;0),TRUE,FALSE)</formula>
    </cfRule>
  </conditionalFormatting>
  <conditionalFormatting sqref="B2116">
    <cfRule type="expression" dxfId="26938" priority="3119">
      <formula>IF(B557="",TRUE)</formula>
    </cfRule>
  </conditionalFormatting>
  <conditionalFormatting sqref="B2116">
    <cfRule type="expression" dxfId="26937" priority="3120">
      <formula>IF(AND(COUNTIF(MetalSmelter,B557&amp;C557)=0,LEN(C557)&gt;0),TRUE,FALSE)</formula>
    </cfRule>
  </conditionalFormatting>
  <conditionalFormatting sqref="B2117">
    <cfRule type="expression" dxfId="26936" priority="3121">
      <formula>IF(B557="",TRUE)</formula>
    </cfRule>
  </conditionalFormatting>
  <conditionalFormatting sqref="B2117">
    <cfRule type="expression" dxfId="26935" priority="3122">
      <formula>IF(AND(COUNTIF(MetalSmelter,B557&amp;C557)=0,LEN(C557)&gt;0),TRUE,FALSE)</formula>
    </cfRule>
  </conditionalFormatting>
  <conditionalFormatting sqref="B2118">
    <cfRule type="expression" dxfId="26934" priority="3123">
      <formula>IF(B557="",TRUE)</formula>
    </cfRule>
  </conditionalFormatting>
  <conditionalFormatting sqref="B2118">
    <cfRule type="expression" dxfId="26933" priority="3124">
      <formula>IF(AND(COUNTIF(MetalSmelter,B557&amp;C557)=0,LEN(C557)&gt;0),TRUE,FALSE)</formula>
    </cfRule>
  </conditionalFormatting>
  <conditionalFormatting sqref="B2119">
    <cfRule type="expression" dxfId="26932" priority="3125">
      <formula>IF(B557="",TRUE)</formula>
    </cfRule>
  </conditionalFormatting>
  <conditionalFormatting sqref="B2119">
    <cfRule type="expression" dxfId="26931" priority="3126">
      <formula>IF(AND(COUNTIF(MetalSmelter,B557&amp;C557)=0,LEN(C557)&gt;0),TRUE,FALSE)</formula>
    </cfRule>
  </conditionalFormatting>
  <conditionalFormatting sqref="B2120">
    <cfRule type="expression" dxfId="26930" priority="3127">
      <formula>IF(B557="",TRUE)</formula>
    </cfRule>
  </conditionalFormatting>
  <conditionalFormatting sqref="B2120">
    <cfRule type="expression" dxfId="26929" priority="3128">
      <formula>IF(AND(COUNTIF(MetalSmelter,B557&amp;C557)=0,LEN(C557)&gt;0),TRUE,FALSE)</formula>
    </cfRule>
  </conditionalFormatting>
  <conditionalFormatting sqref="B2121">
    <cfRule type="expression" dxfId="26928" priority="3129">
      <formula>IF(B557="",TRUE)</formula>
    </cfRule>
  </conditionalFormatting>
  <conditionalFormatting sqref="B2121">
    <cfRule type="expression" dxfId="26927" priority="3130">
      <formula>IF(AND(COUNTIF(MetalSmelter,B557&amp;C557)=0,LEN(C557)&gt;0),TRUE,FALSE)</formula>
    </cfRule>
  </conditionalFormatting>
  <conditionalFormatting sqref="B2122">
    <cfRule type="expression" dxfId="26926" priority="3131">
      <formula>IF(B557="",TRUE)</formula>
    </cfRule>
  </conditionalFormatting>
  <conditionalFormatting sqref="B2122">
    <cfRule type="expression" dxfId="26925" priority="3132">
      <formula>IF(AND(COUNTIF(MetalSmelter,B557&amp;C557)=0,LEN(C557)&gt;0),TRUE,FALSE)</formula>
    </cfRule>
  </conditionalFormatting>
  <conditionalFormatting sqref="B2123">
    <cfRule type="expression" dxfId="26924" priority="3133">
      <formula>IF(B557="",TRUE)</formula>
    </cfRule>
  </conditionalFormatting>
  <conditionalFormatting sqref="B2123">
    <cfRule type="expression" dxfId="26923" priority="3134">
      <formula>IF(AND(COUNTIF(MetalSmelter,B557&amp;C557)=0,LEN(C557)&gt;0),TRUE,FALSE)</formula>
    </cfRule>
  </conditionalFormatting>
  <conditionalFormatting sqref="B2124">
    <cfRule type="expression" dxfId="26922" priority="3135">
      <formula>IF(B557="",TRUE)</formula>
    </cfRule>
  </conditionalFormatting>
  <conditionalFormatting sqref="B2124">
    <cfRule type="expression" dxfId="26921" priority="3136">
      <formula>IF(AND(COUNTIF(MetalSmelter,B557&amp;C557)=0,LEN(C557)&gt;0),TRUE,FALSE)</formula>
    </cfRule>
  </conditionalFormatting>
  <conditionalFormatting sqref="B2125">
    <cfRule type="expression" dxfId="26920" priority="3137">
      <formula>IF(B557="",TRUE)</formula>
    </cfRule>
  </conditionalFormatting>
  <conditionalFormatting sqref="B2125">
    <cfRule type="expression" dxfId="26919" priority="3138">
      <formula>IF(AND(COUNTIF(MetalSmelter,B557&amp;C557)=0,LEN(C557)&gt;0),TRUE,FALSE)</formula>
    </cfRule>
  </conditionalFormatting>
  <conditionalFormatting sqref="B2126">
    <cfRule type="expression" dxfId="26918" priority="3139">
      <formula>IF(B557="",TRUE)</formula>
    </cfRule>
  </conditionalFormatting>
  <conditionalFormatting sqref="B2126">
    <cfRule type="expression" dxfId="26917" priority="3140">
      <formula>IF(AND(COUNTIF(MetalSmelter,B557&amp;C557)=0,LEN(C557)&gt;0),TRUE,FALSE)</formula>
    </cfRule>
  </conditionalFormatting>
  <conditionalFormatting sqref="B2127">
    <cfRule type="expression" dxfId="26916" priority="3141">
      <formula>IF(B557="",TRUE)</formula>
    </cfRule>
  </conditionalFormatting>
  <conditionalFormatting sqref="B2127">
    <cfRule type="expression" dxfId="26915" priority="3142">
      <formula>IF(AND(COUNTIF(MetalSmelter,B557&amp;C557)=0,LEN(C557)&gt;0),TRUE,FALSE)</formula>
    </cfRule>
  </conditionalFormatting>
  <conditionalFormatting sqref="B2128">
    <cfRule type="expression" dxfId="26914" priority="3143">
      <formula>IF(B557="",TRUE)</formula>
    </cfRule>
  </conditionalFormatting>
  <conditionalFormatting sqref="B2128">
    <cfRule type="expression" dxfId="26913" priority="3144">
      <formula>IF(AND(COUNTIF(MetalSmelter,B557&amp;C557)=0,LEN(C557)&gt;0),TRUE,FALSE)</formula>
    </cfRule>
  </conditionalFormatting>
  <conditionalFormatting sqref="B2129">
    <cfRule type="expression" dxfId="26912" priority="3145">
      <formula>IF(B557="",TRUE)</formula>
    </cfRule>
  </conditionalFormatting>
  <conditionalFormatting sqref="B2129">
    <cfRule type="expression" dxfId="26911" priority="3146">
      <formula>IF(AND(COUNTIF(MetalSmelter,B557&amp;C557)=0,LEN(C557)&gt;0),TRUE,FALSE)</formula>
    </cfRule>
  </conditionalFormatting>
  <conditionalFormatting sqref="B2130">
    <cfRule type="expression" dxfId="26910" priority="3147">
      <formula>IF(B557="",TRUE)</formula>
    </cfRule>
  </conditionalFormatting>
  <conditionalFormatting sqref="B2130">
    <cfRule type="expression" dxfId="26909" priority="3148">
      <formula>IF(AND(COUNTIF(MetalSmelter,B557&amp;C557)=0,LEN(C557)&gt;0),TRUE,FALSE)</formula>
    </cfRule>
  </conditionalFormatting>
  <conditionalFormatting sqref="B2131">
    <cfRule type="expression" dxfId="26908" priority="3149">
      <formula>IF(B557="",TRUE)</formula>
    </cfRule>
  </conditionalFormatting>
  <conditionalFormatting sqref="B2131">
    <cfRule type="expression" dxfId="26907" priority="3150">
      <formula>IF(AND(COUNTIF(MetalSmelter,B557&amp;C557)=0,LEN(C557)&gt;0),TRUE,FALSE)</formula>
    </cfRule>
  </conditionalFormatting>
  <conditionalFormatting sqref="B2132">
    <cfRule type="expression" dxfId="26906" priority="3151">
      <formula>IF(B557="",TRUE)</formula>
    </cfRule>
  </conditionalFormatting>
  <conditionalFormatting sqref="B2132">
    <cfRule type="expression" dxfId="26905" priority="3152">
      <formula>IF(AND(COUNTIF(MetalSmelter,B557&amp;C557)=0,LEN(C557)&gt;0),TRUE,FALSE)</formula>
    </cfRule>
  </conditionalFormatting>
  <conditionalFormatting sqref="B2133">
    <cfRule type="expression" dxfId="26904" priority="3153">
      <formula>IF(B557="",TRUE)</formula>
    </cfRule>
  </conditionalFormatting>
  <conditionalFormatting sqref="B2133">
    <cfRule type="expression" dxfId="26903" priority="3154">
      <formula>IF(AND(COUNTIF(MetalSmelter,B557&amp;C557)=0,LEN(C557)&gt;0),TRUE,FALSE)</formula>
    </cfRule>
  </conditionalFormatting>
  <conditionalFormatting sqref="B2134">
    <cfRule type="expression" dxfId="26902" priority="3155">
      <formula>IF(B557="",TRUE)</formula>
    </cfRule>
  </conditionalFormatting>
  <conditionalFormatting sqref="B2134">
    <cfRule type="expression" dxfId="26901" priority="3156">
      <formula>IF(AND(COUNTIF(MetalSmelter,B557&amp;C557)=0,LEN(C557)&gt;0),TRUE,FALSE)</formula>
    </cfRule>
  </conditionalFormatting>
  <conditionalFormatting sqref="B2135">
    <cfRule type="expression" dxfId="26900" priority="3157">
      <formula>IF(B557="",TRUE)</formula>
    </cfRule>
  </conditionalFormatting>
  <conditionalFormatting sqref="B2135">
    <cfRule type="expression" dxfId="26899" priority="3158">
      <formula>IF(AND(COUNTIF(MetalSmelter,B557&amp;C557)=0,LEN(C557)&gt;0),TRUE,FALSE)</formula>
    </cfRule>
  </conditionalFormatting>
  <conditionalFormatting sqref="B2136">
    <cfRule type="expression" dxfId="26898" priority="3159">
      <formula>IF(B557="",TRUE)</formula>
    </cfRule>
  </conditionalFormatting>
  <conditionalFormatting sqref="B2136">
    <cfRule type="expression" dxfId="26897" priority="3160">
      <formula>IF(AND(COUNTIF(MetalSmelter,B557&amp;C557)=0,LEN(C557)&gt;0),TRUE,FALSE)</formula>
    </cfRule>
  </conditionalFormatting>
  <conditionalFormatting sqref="B2137">
    <cfRule type="expression" dxfId="26896" priority="3161">
      <formula>IF(B557="",TRUE)</formula>
    </cfRule>
  </conditionalFormatting>
  <conditionalFormatting sqref="B2137">
    <cfRule type="expression" dxfId="26895" priority="3162">
      <formula>IF(AND(COUNTIF(MetalSmelter,B557&amp;C557)=0,LEN(C557)&gt;0),TRUE,FALSE)</formula>
    </cfRule>
  </conditionalFormatting>
  <conditionalFormatting sqref="B2138">
    <cfRule type="expression" dxfId="26894" priority="3163">
      <formula>IF(B557="",TRUE)</formula>
    </cfRule>
  </conditionalFormatting>
  <conditionalFormatting sqref="B2138">
    <cfRule type="expression" dxfId="26893" priority="3164">
      <formula>IF(AND(COUNTIF(MetalSmelter,B557&amp;C557)=0,LEN(C557)&gt;0),TRUE,FALSE)</formula>
    </cfRule>
  </conditionalFormatting>
  <conditionalFormatting sqref="B2139">
    <cfRule type="expression" dxfId="26892" priority="3165">
      <formula>IF(B557="",TRUE)</formula>
    </cfRule>
  </conditionalFormatting>
  <conditionalFormatting sqref="B2139">
    <cfRule type="expression" dxfId="26891" priority="3166">
      <formula>IF(AND(COUNTIF(MetalSmelter,B557&amp;C557)=0,LEN(C557)&gt;0),TRUE,FALSE)</formula>
    </cfRule>
  </conditionalFormatting>
  <conditionalFormatting sqref="B2140">
    <cfRule type="expression" dxfId="26890" priority="3167">
      <formula>IF(B557="",TRUE)</formula>
    </cfRule>
  </conditionalFormatting>
  <conditionalFormatting sqref="B2140">
    <cfRule type="expression" dxfId="26889" priority="3168">
      <formula>IF(AND(COUNTIF(MetalSmelter,B557&amp;C557)=0,LEN(C557)&gt;0),TRUE,FALSE)</formula>
    </cfRule>
  </conditionalFormatting>
  <conditionalFormatting sqref="B2141">
    <cfRule type="expression" dxfId="26888" priority="3169">
      <formula>IF(B557="",TRUE)</formula>
    </cfRule>
  </conditionalFormatting>
  <conditionalFormatting sqref="B2141">
    <cfRule type="expression" dxfId="26887" priority="3170">
      <formula>IF(AND(COUNTIF(MetalSmelter,B557&amp;C557)=0,LEN(C557)&gt;0),TRUE,FALSE)</formula>
    </cfRule>
  </conditionalFormatting>
  <conditionalFormatting sqref="B2142">
    <cfRule type="expression" dxfId="26886" priority="3171">
      <formula>IF(B557="",TRUE)</formula>
    </cfRule>
  </conditionalFormatting>
  <conditionalFormatting sqref="B2142">
    <cfRule type="expression" dxfId="26885" priority="3172">
      <formula>IF(AND(COUNTIF(MetalSmelter,B557&amp;C557)=0,LEN(C557)&gt;0),TRUE,FALSE)</formula>
    </cfRule>
  </conditionalFormatting>
  <conditionalFormatting sqref="B2143">
    <cfRule type="expression" dxfId="26884" priority="3173">
      <formula>IF(B557="",TRUE)</formula>
    </cfRule>
  </conditionalFormatting>
  <conditionalFormatting sqref="B2143">
    <cfRule type="expression" dxfId="26883" priority="3174">
      <formula>IF(AND(COUNTIF(MetalSmelter,B557&amp;C557)=0,LEN(C557)&gt;0),TRUE,FALSE)</formula>
    </cfRule>
  </conditionalFormatting>
  <conditionalFormatting sqref="B2144">
    <cfRule type="expression" dxfId="26882" priority="3175">
      <formula>IF(B557="",TRUE)</formula>
    </cfRule>
  </conditionalFormatting>
  <conditionalFormatting sqref="B2144">
    <cfRule type="expression" dxfId="26881" priority="3176">
      <formula>IF(AND(COUNTIF(MetalSmelter,B557&amp;C557)=0,LEN(C557)&gt;0),TRUE,FALSE)</formula>
    </cfRule>
  </conditionalFormatting>
  <conditionalFormatting sqref="B2145">
    <cfRule type="expression" dxfId="26880" priority="3177">
      <formula>IF(B557="",TRUE)</formula>
    </cfRule>
  </conditionalFormatting>
  <conditionalFormatting sqref="B2145">
    <cfRule type="expression" dxfId="26879" priority="3178">
      <formula>IF(AND(COUNTIF(MetalSmelter,B557&amp;C557)=0,LEN(C557)&gt;0),TRUE,FALSE)</formula>
    </cfRule>
  </conditionalFormatting>
  <conditionalFormatting sqref="B2146">
    <cfRule type="expression" dxfId="26878" priority="3179">
      <formula>IF(B557="",TRUE)</formula>
    </cfRule>
  </conditionalFormatting>
  <conditionalFormatting sqref="B2146">
    <cfRule type="expression" dxfId="26877" priority="3180">
      <formula>IF(AND(COUNTIF(MetalSmelter,B557&amp;C557)=0,LEN(C557)&gt;0),TRUE,FALSE)</formula>
    </cfRule>
  </conditionalFormatting>
  <conditionalFormatting sqref="B2147">
    <cfRule type="expression" dxfId="26876" priority="3181">
      <formula>IF(B557="",TRUE)</formula>
    </cfRule>
  </conditionalFormatting>
  <conditionalFormatting sqref="B2147">
    <cfRule type="expression" dxfId="26875" priority="3182">
      <formula>IF(AND(COUNTIF(MetalSmelter,B557&amp;C557)=0,LEN(C557)&gt;0),TRUE,FALSE)</formula>
    </cfRule>
  </conditionalFormatting>
  <conditionalFormatting sqref="B2148">
    <cfRule type="expression" dxfId="26874" priority="3183">
      <formula>IF(B557="",TRUE)</formula>
    </cfRule>
  </conditionalFormatting>
  <conditionalFormatting sqref="B2148">
    <cfRule type="expression" dxfId="26873" priority="3184">
      <formula>IF(AND(COUNTIF(MetalSmelter,B557&amp;C557)=0,LEN(C557)&gt;0),TRUE,FALSE)</formula>
    </cfRule>
  </conditionalFormatting>
  <conditionalFormatting sqref="B2149">
    <cfRule type="expression" dxfId="26872" priority="3185">
      <formula>IF(B557="",TRUE)</formula>
    </cfRule>
  </conditionalFormatting>
  <conditionalFormatting sqref="B2149">
    <cfRule type="expression" dxfId="26871" priority="3186">
      <formula>IF(AND(COUNTIF(MetalSmelter,B557&amp;C557)=0,LEN(C557)&gt;0),TRUE,FALSE)</formula>
    </cfRule>
  </conditionalFormatting>
  <conditionalFormatting sqref="B2150">
    <cfRule type="expression" dxfId="26870" priority="3187">
      <formula>IF(B557="",TRUE)</formula>
    </cfRule>
  </conditionalFormatting>
  <conditionalFormatting sqref="B2150">
    <cfRule type="expression" dxfId="26869" priority="3188">
      <formula>IF(AND(COUNTIF(MetalSmelter,B557&amp;C557)=0,LEN(C557)&gt;0),TRUE,FALSE)</formula>
    </cfRule>
  </conditionalFormatting>
  <conditionalFormatting sqref="B2151">
    <cfRule type="expression" dxfId="26868" priority="3189">
      <formula>IF(B557="",TRUE)</formula>
    </cfRule>
  </conditionalFormatting>
  <conditionalFormatting sqref="B2151">
    <cfRule type="expression" dxfId="26867" priority="3190">
      <formula>IF(AND(COUNTIF(MetalSmelter,B557&amp;C557)=0,LEN(C557)&gt;0),TRUE,FALSE)</formula>
    </cfRule>
  </conditionalFormatting>
  <conditionalFormatting sqref="B2152">
    <cfRule type="expression" dxfId="26866" priority="3191">
      <formula>IF(B557="",TRUE)</formula>
    </cfRule>
  </conditionalFormatting>
  <conditionalFormatting sqref="B2152">
    <cfRule type="expression" dxfId="26865" priority="3192">
      <formula>IF(AND(COUNTIF(MetalSmelter,B557&amp;C557)=0,LEN(C557)&gt;0),TRUE,FALSE)</formula>
    </cfRule>
  </conditionalFormatting>
  <conditionalFormatting sqref="B2153">
    <cfRule type="expression" dxfId="26864" priority="3193">
      <formula>IF(B557="",TRUE)</formula>
    </cfRule>
  </conditionalFormatting>
  <conditionalFormatting sqref="B2153">
    <cfRule type="expression" dxfId="26863" priority="3194">
      <formula>IF(AND(COUNTIF(MetalSmelter,B557&amp;C557)=0,LEN(C557)&gt;0),TRUE,FALSE)</formula>
    </cfRule>
  </conditionalFormatting>
  <conditionalFormatting sqref="B2154">
    <cfRule type="expression" dxfId="26862" priority="3195">
      <formula>IF(B557="",TRUE)</formula>
    </cfRule>
  </conditionalFormatting>
  <conditionalFormatting sqref="B2154">
    <cfRule type="expression" dxfId="26861" priority="3196">
      <formula>IF(AND(COUNTIF(MetalSmelter,B557&amp;C557)=0,LEN(C557)&gt;0),TRUE,FALSE)</formula>
    </cfRule>
  </conditionalFormatting>
  <conditionalFormatting sqref="B2155">
    <cfRule type="expression" dxfId="26860" priority="3197">
      <formula>IF(B557="",TRUE)</formula>
    </cfRule>
  </conditionalFormatting>
  <conditionalFormatting sqref="B2155">
    <cfRule type="expression" dxfId="26859" priority="3198">
      <formula>IF(AND(COUNTIF(MetalSmelter,B557&amp;C557)=0,LEN(C557)&gt;0),TRUE,FALSE)</formula>
    </cfRule>
  </conditionalFormatting>
  <conditionalFormatting sqref="B2156">
    <cfRule type="expression" dxfId="26858" priority="3199">
      <formula>IF(B557="",TRUE)</formula>
    </cfRule>
  </conditionalFormatting>
  <conditionalFormatting sqref="B2156">
    <cfRule type="expression" dxfId="26857" priority="3200">
      <formula>IF(AND(COUNTIF(MetalSmelter,B557&amp;C557)=0,LEN(C557)&gt;0),TRUE,FALSE)</formula>
    </cfRule>
  </conditionalFormatting>
  <conditionalFormatting sqref="B2157">
    <cfRule type="expression" dxfId="26856" priority="3201">
      <formula>IF(B557="",TRUE)</formula>
    </cfRule>
  </conditionalFormatting>
  <conditionalFormatting sqref="B2157">
    <cfRule type="expression" dxfId="26855" priority="3202">
      <formula>IF(AND(COUNTIF(MetalSmelter,B557&amp;C557)=0,LEN(C557)&gt;0),TRUE,FALSE)</formula>
    </cfRule>
  </conditionalFormatting>
  <conditionalFormatting sqref="B2158">
    <cfRule type="expression" dxfId="26854" priority="3203">
      <formula>IF(B557="",TRUE)</formula>
    </cfRule>
  </conditionalFormatting>
  <conditionalFormatting sqref="B2158">
    <cfRule type="expression" dxfId="26853" priority="3204">
      <formula>IF(AND(COUNTIF(MetalSmelter,B557&amp;C557)=0,LEN(C557)&gt;0),TRUE,FALSE)</formula>
    </cfRule>
  </conditionalFormatting>
  <conditionalFormatting sqref="B2159">
    <cfRule type="expression" dxfId="26852" priority="3205">
      <formula>IF(B557="",TRUE)</formula>
    </cfRule>
  </conditionalFormatting>
  <conditionalFormatting sqref="B2159">
    <cfRule type="expression" dxfId="26851" priority="3206">
      <formula>IF(AND(COUNTIF(MetalSmelter,B557&amp;C557)=0,LEN(C557)&gt;0),TRUE,FALSE)</formula>
    </cfRule>
  </conditionalFormatting>
  <conditionalFormatting sqref="B2160">
    <cfRule type="expression" dxfId="26850" priority="3207">
      <formula>IF(B557="",TRUE)</formula>
    </cfRule>
  </conditionalFormatting>
  <conditionalFormatting sqref="B2160">
    <cfRule type="expression" dxfId="26849" priority="3208">
      <formula>IF(AND(COUNTIF(MetalSmelter,B557&amp;C557)=0,LEN(C557)&gt;0),TRUE,FALSE)</formula>
    </cfRule>
  </conditionalFormatting>
  <conditionalFormatting sqref="B2161">
    <cfRule type="expression" dxfId="26848" priority="3209">
      <formula>IF(B557="",TRUE)</formula>
    </cfRule>
  </conditionalFormatting>
  <conditionalFormatting sqref="B2161">
    <cfRule type="expression" dxfId="26847" priority="3210">
      <formula>IF(AND(COUNTIF(MetalSmelter,B557&amp;C557)=0,LEN(C557)&gt;0),TRUE,FALSE)</formula>
    </cfRule>
  </conditionalFormatting>
  <conditionalFormatting sqref="B2162">
    <cfRule type="expression" dxfId="26846" priority="3211">
      <formula>IF(B557="",TRUE)</formula>
    </cfRule>
  </conditionalFormatting>
  <conditionalFormatting sqref="B2162">
    <cfRule type="expression" dxfId="26845" priority="3212">
      <formula>IF(AND(COUNTIF(MetalSmelter,B557&amp;C557)=0,LEN(C557)&gt;0),TRUE,FALSE)</formula>
    </cfRule>
  </conditionalFormatting>
  <conditionalFormatting sqref="B2163">
    <cfRule type="expression" dxfId="26844" priority="3213">
      <formula>IF(B557="",TRUE)</formula>
    </cfRule>
  </conditionalFormatting>
  <conditionalFormatting sqref="B2163">
    <cfRule type="expression" dxfId="26843" priority="3214">
      <formula>IF(AND(COUNTIF(MetalSmelter,B557&amp;C557)=0,LEN(C557)&gt;0),TRUE,FALSE)</formula>
    </cfRule>
  </conditionalFormatting>
  <conditionalFormatting sqref="B2164">
    <cfRule type="expression" dxfId="26842" priority="3215">
      <formula>IF(B557="",TRUE)</formula>
    </cfRule>
  </conditionalFormatting>
  <conditionalFormatting sqref="B2164">
    <cfRule type="expression" dxfId="26841" priority="3216">
      <formula>IF(AND(COUNTIF(MetalSmelter,B557&amp;C557)=0,LEN(C557)&gt;0),TRUE,FALSE)</formula>
    </cfRule>
  </conditionalFormatting>
  <conditionalFormatting sqref="B2165">
    <cfRule type="expression" dxfId="26840" priority="3217">
      <formula>IF(B557="",TRUE)</formula>
    </cfRule>
  </conditionalFormatting>
  <conditionalFormatting sqref="B2165">
    <cfRule type="expression" dxfId="26839" priority="3218">
      <formula>IF(AND(COUNTIF(MetalSmelter,B557&amp;C557)=0,LEN(C557)&gt;0),TRUE,FALSE)</formula>
    </cfRule>
  </conditionalFormatting>
  <conditionalFormatting sqref="B2166">
    <cfRule type="expression" dxfId="26838" priority="3219">
      <formula>IF(B557="",TRUE)</formula>
    </cfRule>
  </conditionalFormatting>
  <conditionalFormatting sqref="B2166">
    <cfRule type="expression" dxfId="26837" priority="3220">
      <formula>IF(AND(COUNTIF(MetalSmelter,B557&amp;C557)=0,LEN(C557)&gt;0),TRUE,FALSE)</formula>
    </cfRule>
  </conditionalFormatting>
  <conditionalFormatting sqref="B2167">
    <cfRule type="expression" dxfId="26836" priority="3221">
      <formula>IF(B557="",TRUE)</formula>
    </cfRule>
  </conditionalFormatting>
  <conditionalFormatting sqref="B2167">
    <cfRule type="expression" dxfId="26835" priority="3222">
      <formula>IF(AND(COUNTIF(MetalSmelter,B557&amp;C557)=0,LEN(C557)&gt;0),TRUE,FALSE)</formula>
    </cfRule>
  </conditionalFormatting>
  <conditionalFormatting sqref="B2168">
    <cfRule type="expression" dxfId="26834" priority="3223">
      <formula>IF(B557="",TRUE)</formula>
    </cfRule>
  </conditionalFormatting>
  <conditionalFormatting sqref="B2168">
    <cfRule type="expression" dxfId="26833" priority="3224">
      <formula>IF(AND(COUNTIF(MetalSmelter,B557&amp;C557)=0,LEN(C557)&gt;0),TRUE,FALSE)</formula>
    </cfRule>
  </conditionalFormatting>
  <conditionalFormatting sqref="B2169">
    <cfRule type="expression" dxfId="26832" priority="3225">
      <formula>IF(B557="",TRUE)</formula>
    </cfRule>
  </conditionalFormatting>
  <conditionalFormatting sqref="B2169">
    <cfRule type="expression" dxfId="26831" priority="3226">
      <formula>IF(AND(COUNTIF(MetalSmelter,B557&amp;C557)=0,LEN(C557)&gt;0),TRUE,FALSE)</formula>
    </cfRule>
  </conditionalFormatting>
  <conditionalFormatting sqref="B2170">
    <cfRule type="expression" dxfId="26830" priority="3227">
      <formula>IF(B557="",TRUE)</formula>
    </cfRule>
  </conditionalFormatting>
  <conditionalFormatting sqref="B2170">
    <cfRule type="expression" dxfId="26829" priority="3228">
      <formula>IF(AND(COUNTIF(MetalSmelter,B557&amp;C557)=0,LEN(C557)&gt;0),TRUE,FALSE)</formula>
    </cfRule>
  </conditionalFormatting>
  <conditionalFormatting sqref="B2171">
    <cfRule type="expression" dxfId="26828" priority="3229">
      <formula>IF(B557="",TRUE)</formula>
    </cfRule>
  </conditionalFormatting>
  <conditionalFormatting sqref="B2171">
    <cfRule type="expression" dxfId="26827" priority="3230">
      <formula>IF(AND(COUNTIF(MetalSmelter,B557&amp;C557)=0,LEN(C557)&gt;0),TRUE,FALSE)</formula>
    </cfRule>
  </conditionalFormatting>
  <conditionalFormatting sqref="B2172">
    <cfRule type="expression" dxfId="26826" priority="3231">
      <formula>IF(B557="",TRUE)</formula>
    </cfRule>
  </conditionalFormatting>
  <conditionalFormatting sqref="B2172">
    <cfRule type="expression" dxfId="26825" priority="3232">
      <formula>IF(AND(COUNTIF(MetalSmelter,B557&amp;C557)=0,LEN(C557)&gt;0),TRUE,FALSE)</formula>
    </cfRule>
  </conditionalFormatting>
  <conditionalFormatting sqref="B2173">
    <cfRule type="expression" dxfId="26824" priority="3233">
      <formula>IF(B557="",TRUE)</formula>
    </cfRule>
  </conditionalFormatting>
  <conditionalFormatting sqref="B2173">
    <cfRule type="expression" dxfId="26823" priority="3234">
      <formula>IF(AND(COUNTIF(MetalSmelter,B557&amp;C557)=0,LEN(C557)&gt;0),TRUE,FALSE)</formula>
    </cfRule>
  </conditionalFormatting>
  <conditionalFormatting sqref="B2174">
    <cfRule type="expression" dxfId="26822" priority="3235">
      <formula>IF(B557="",TRUE)</formula>
    </cfRule>
  </conditionalFormatting>
  <conditionalFormatting sqref="B2174">
    <cfRule type="expression" dxfId="26821" priority="3236">
      <formula>IF(AND(COUNTIF(MetalSmelter,B557&amp;C557)=0,LEN(C557)&gt;0),TRUE,FALSE)</formula>
    </cfRule>
  </conditionalFormatting>
  <conditionalFormatting sqref="B2175">
    <cfRule type="expression" dxfId="26820" priority="3237">
      <formula>IF(B557="",TRUE)</formula>
    </cfRule>
  </conditionalFormatting>
  <conditionalFormatting sqref="B2175">
    <cfRule type="expression" dxfId="26819" priority="3238">
      <formula>IF(AND(COUNTIF(MetalSmelter,B557&amp;C557)=0,LEN(C557)&gt;0),TRUE,FALSE)</formula>
    </cfRule>
  </conditionalFormatting>
  <conditionalFormatting sqref="B2176">
    <cfRule type="expression" dxfId="26818" priority="3239">
      <formula>IF(B557="",TRUE)</formula>
    </cfRule>
  </conditionalFormatting>
  <conditionalFormatting sqref="B2176">
    <cfRule type="expression" dxfId="26817" priority="3240">
      <formula>IF(AND(COUNTIF(MetalSmelter,B557&amp;C557)=0,LEN(C557)&gt;0),TRUE,FALSE)</formula>
    </cfRule>
  </conditionalFormatting>
  <conditionalFormatting sqref="B2177">
    <cfRule type="expression" dxfId="26816" priority="3241">
      <formula>IF(B557="",TRUE)</formula>
    </cfRule>
  </conditionalFormatting>
  <conditionalFormatting sqref="B2177">
    <cfRule type="expression" dxfId="26815" priority="3242">
      <formula>IF(AND(COUNTIF(MetalSmelter,B557&amp;C557)=0,LEN(C557)&gt;0),TRUE,FALSE)</formula>
    </cfRule>
  </conditionalFormatting>
  <conditionalFormatting sqref="B2178">
    <cfRule type="expression" dxfId="26814" priority="3243">
      <formula>IF(B557="",TRUE)</formula>
    </cfRule>
  </conditionalFormatting>
  <conditionalFormatting sqref="B2178">
    <cfRule type="expression" dxfId="26813" priority="3244">
      <formula>IF(AND(COUNTIF(MetalSmelter,B557&amp;C557)=0,LEN(C557)&gt;0),TRUE,FALSE)</formula>
    </cfRule>
  </conditionalFormatting>
  <conditionalFormatting sqref="B2179">
    <cfRule type="expression" dxfId="26812" priority="3245">
      <formula>IF(B557="",TRUE)</formula>
    </cfRule>
  </conditionalFormatting>
  <conditionalFormatting sqref="B2179">
    <cfRule type="expression" dxfId="26811" priority="3246">
      <formula>IF(AND(COUNTIF(MetalSmelter,B557&amp;C557)=0,LEN(C557)&gt;0),TRUE,FALSE)</formula>
    </cfRule>
  </conditionalFormatting>
  <conditionalFormatting sqref="B2180">
    <cfRule type="expression" dxfId="26810" priority="3247">
      <formula>IF(B557="",TRUE)</formula>
    </cfRule>
  </conditionalFormatting>
  <conditionalFormatting sqref="B2180">
    <cfRule type="expression" dxfId="26809" priority="3248">
      <formula>IF(AND(COUNTIF(MetalSmelter,B557&amp;C557)=0,LEN(C557)&gt;0),TRUE,FALSE)</formula>
    </cfRule>
  </conditionalFormatting>
  <conditionalFormatting sqref="B2181">
    <cfRule type="expression" dxfId="26808" priority="3249">
      <formula>IF(B557="",TRUE)</formula>
    </cfRule>
  </conditionalFormatting>
  <conditionalFormatting sqref="B2181">
    <cfRule type="expression" dxfId="26807" priority="3250">
      <formula>IF(AND(COUNTIF(MetalSmelter,B557&amp;C557)=0,LEN(C557)&gt;0),TRUE,FALSE)</formula>
    </cfRule>
  </conditionalFormatting>
  <conditionalFormatting sqref="B2182">
    <cfRule type="expression" dxfId="26806" priority="3251">
      <formula>IF(B557="",TRUE)</formula>
    </cfRule>
  </conditionalFormatting>
  <conditionalFormatting sqref="B2182">
    <cfRule type="expression" dxfId="26805" priority="3252">
      <formula>IF(AND(COUNTIF(MetalSmelter,B557&amp;C557)=0,LEN(C557)&gt;0),TRUE,FALSE)</formula>
    </cfRule>
  </conditionalFormatting>
  <conditionalFormatting sqref="B2183">
    <cfRule type="expression" dxfId="26804" priority="3253">
      <formula>IF(B557="",TRUE)</formula>
    </cfRule>
  </conditionalFormatting>
  <conditionalFormatting sqref="B2183">
    <cfRule type="expression" dxfId="26803" priority="3254">
      <formula>IF(AND(COUNTIF(MetalSmelter,B557&amp;C557)=0,LEN(C557)&gt;0),TRUE,FALSE)</formula>
    </cfRule>
  </conditionalFormatting>
  <conditionalFormatting sqref="B2184">
    <cfRule type="expression" dxfId="26802" priority="3255">
      <formula>IF(B557="",TRUE)</formula>
    </cfRule>
  </conditionalFormatting>
  <conditionalFormatting sqref="B2184">
    <cfRule type="expression" dxfId="26801" priority="3256">
      <formula>IF(AND(COUNTIF(MetalSmelter,B557&amp;C557)=0,LEN(C557)&gt;0),TRUE,FALSE)</formula>
    </cfRule>
  </conditionalFormatting>
  <conditionalFormatting sqref="B2185">
    <cfRule type="expression" dxfId="26800" priority="3257">
      <formula>IF(B557="",TRUE)</formula>
    </cfRule>
  </conditionalFormatting>
  <conditionalFormatting sqref="B2185">
    <cfRule type="expression" dxfId="26799" priority="3258">
      <formula>IF(AND(COUNTIF(MetalSmelter,B557&amp;C557)=0,LEN(C557)&gt;0),TRUE,FALSE)</formula>
    </cfRule>
  </conditionalFormatting>
  <conditionalFormatting sqref="B2186">
    <cfRule type="expression" dxfId="26798" priority="3259">
      <formula>IF(B557="",TRUE)</formula>
    </cfRule>
  </conditionalFormatting>
  <conditionalFormatting sqref="B2186">
    <cfRule type="expression" dxfId="26797" priority="3260">
      <formula>IF(AND(COUNTIF(MetalSmelter,B557&amp;C557)=0,LEN(C557)&gt;0),TRUE,FALSE)</formula>
    </cfRule>
  </conditionalFormatting>
  <conditionalFormatting sqref="B2187">
    <cfRule type="expression" dxfId="26796" priority="3261">
      <formula>IF(B557="",TRUE)</formula>
    </cfRule>
  </conditionalFormatting>
  <conditionalFormatting sqref="B2187">
    <cfRule type="expression" dxfId="26795" priority="3262">
      <formula>IF(AND(COUNTIF(MetalSmelter,B557&amp;C557)=0,LEN(C557)&gt;0),TRUE,FALSE)</formula>
    </cfRule>
  </conditionalFormatting>
  <conditionalFormatting sqref="B2188">
    <cfRule type="expression" dxfId="26794" priority="3263">
      <formula>IF(B557="",TRUE)</formula>
    </cfRule>
  </conditionalFormatting>
  <conditionalFormatting sqref="B2188">
    <cfRule type="expression" dxfId="26793" priority="3264">
      <formula>IF(AND(COUNTIF(MetalSmelter,B557&amp;C557)=0,LEN(C557)&gt;0),TRUE,FALSE)</formula>
    </cfRule>
  </conditionalFormatting>
  <conditionalFormatting sqref="B2189">
    <cfRule type="expression" dxfId="26792" priority="3265">
      <formula>IF(B557="",TRUE)</formula>
    </cfRule>
  </conditionalFormatting>
  <conditionalFormatting sqref="B2189">
    <cfRule type="expression" dxfId="26791" priority="3266">
      <formula>IF(AND(COUNTIF(MetalSmelter,B557&amp;C557)=0,LEN(C557)&gt;0),TRUE,FALSE)</formula>
    </cfRule>
  </conditionalFormatting>
  <conditionalFormatting sqref="B2190">
    <cfRule type="expression" dxfId="26790" priority="3267">
      <formula>IF(B557="",TRUE)</formula>
    </cfRule>
  </conditionalFormatting>
  <conditionalFormatting sqref="B2190">
    <cfRule type="expression" dxfId="26789" priority="3268">
      <formula>IF(AND(COUNTIF(MetalSmelter,B557&amp;C557)=0,LEN(C557)&gt;0),TRUE,FALSE)</formula>
    </cfRule>
  </conditionalFormatting>
  <conditionalFormatting sqref="B2191">
    <cfRule type="expression" dxfId="26788" priority="3269">
      <formula>IF(B557="",TRUE)</formula>
    </cfRule>
  </conditionalFormatting>
  <conditionalFormatting sqref="B2191">
    <cfRule type="expression" dxfId="26787" priority="3270">
      <formula>IF(AND(COUNTIF(MetalSmelter,B557&amp;C557)=0,LEN(C557)&gt;0),TRUE,FALSE)</formula>
    </cfRule>
  </conditionalFormatting>
  <conditionalFormatting sqref="B2192">
    <cfRule type="expression" dxfId="26786" priority="3271">
      <formula>IF(B557="",TRUE)</formula>
    </cfRule>
  </conditionalFormatting>
  <conditionalFormatting sqref="B2192">
    <cfRule type="expression" dxfId="26785" priority="3272">
      <formula>IF(AND(COUNTIF(MetalSmelter,B557&amp;C557)=0,LEN(C557)&gt;0),TRUE,FALSE)</formula>
    </cfRule>
  </conditionalFormatting>
  <conditionalFormatting sqref="B2193">
    <cfRule type="expression" dxfId="26784" priority="3273">
      <formula>IF(B557="",TRUE)</formula>
    </cfRule>
  </conditionalFormatting>
  <conditionalFormatting sqref="B2193">
    <cfRule type="expression" dxfId="26783" priority="3274">
      <formula>IF(AND(COUNTIF(MetalSmelter,B557&amp;C557)=0,LEN(C557)&gt;0),TRUE,FALSE)</formula>
    </cfRule>
  </conditionalFormatting>
  <conditionalFormatting sqref="B2194">
    <cfRule type="expression" dxfId="26782" priority="3275">
      <formula>IF(B557="",TRUE)</formula>
    </cfRule>
  </conditionalFormatting>
  <conditionalFormatting sqref="B2194">
    <cfRule type="expression" dxfId="26781" priority="3276">
      <formula>IF(AND(COUNTIF(MetalSmelter,B557&amp;C557)=0,LEN(C557)&gt;0),TRUE,FALSE)</formula>
    </cfRule>
  </conditionalFormatting>
  <conditionalFormatting sqref="B2195">
    <cfRule type="expression" dxfId="26780" priority="3277">
      <formula>IF(B557="",TRUE)</formula>
    </cfRule>
  </conditionalFormatting>
  <conditionalFormatting sqref="B2195">
    <cfRule type="expression" dxfId="26779" priority="3278">
      <formula>IF(AND(COUNTIF(MetalSmelter,B557&amp;C557)=0,LEN(C557)&gt;0),TRUE,FALSE)</formula>
    </cfRule>
  </conditionalFormatting>
  <conditionalFormatting sqref="B2196">
    <cfRule type="expression" dxfId="26778" priority="3279">
      <formula>IF(B557="",TRUE)</formula>
    </cfRule>
  </conditionalFormatting>
  <conditionalFormatting sqref="B2196">
    <cfRule type="expression" dxfId="26777" priority="3280">
      <formula>IF(AND(COUNTIF(MetalSmelter,B557&amp;C557)=0,LEN(C557)&gt;0),TRUE,FALSE)</formula>
    </cfRule>
  </conditionalFormatting>
  <conditionalFormatting sqref="B2197">
    <cfRule type="expression" dxfId="26776" priority="3281">
      <formula>IF(B557="",TRUE)</formula>
    </cfRule>
  </conditionalFormatting>
  <conditionalFormatting sqref="B2197">
    <cfRule type="expression" dxfId="26775" priority="3282">
      <formula>IF(AND(COUNTIF(MetalSmelter,B557&amp;C557)=0,LEN(C557)&gt;0),TRUE,FALSE)</formula>
    </cfRule>
  </conditionalFormatting>
  <conditionalFormatting sqref="B2198">
    <cfRule type="expression" dxfId="26774" priority="3283">
      <formula>IF(B557="",TRUE)</formula>
    </cfRule>
  </conditionalFormatting>
  <conditionalFormatting sqref="B2198">
    <cfRule type="expression" dxfId="26773" priority="3284">
      <formula>IF(AND(COUNTIF(MetalSmelter,B557&amp;C557)=0,LEN(C557)&gt;0),TRUE,FALSE)</formula>
    </cfRule>
  </conditionalFormatting>
  <conditionalFormatting sqref="B2199">
    <cfRule type="expression" dxfId="26772" priority="3285">
      <formula>IF(B557="",TRUE)</formula>
    </cfRule>
  </conditionalFormatting>
  <conditionalFormatting sqref="B2199">
    <cfRule type="expression" dxfId="26771" priority="3286">
      <formula>IF(AND(COUNTIF(MetalSmelter,B557&amp;C557)=0,LEN(C557)&gt;0),TRUE,FALSE)</formula>
    </cfRule>
  </conditionalFormatting>
  <conditionalFormatting sqref="B2200">
    <cfRule type="expression" dxfId="26770" priority="3287">
      <formula>IF(B557="",TRUE)</formula>
    </cfRule>
  </conditionalFormatting>
  <conditionalFormatting sqref="B2200">
    <cfRule type="expression" dxfId="26769" priority="3288">
      <formula>IF(AND(COUNTIF(MetalSmelter,B557&amp;C557)=0,LEN(C557)&gt;0),TRUE,FALSE)</formula>
    </cfRule>
  </conditionalFormatting>
  <conditionalFormatting sqref="B2201">
    <cfRule type="expression" dxfId="26768" priority="3289">
      <formula>IF(B557="",TRUE)</formula>
    </cfRule>
  </conditionalFormatting>
  <conditionalFormatting sqref="B2201">
    <cfRule type="expression" dxfId="26767" priority="3290">
      <formula>IF(AND(COUNTIF(MetalSmelter,B557&amp;C557)=0,LEN(C557)&gt;0),TRUE,FALSE)</formula>
    </cfRule>
  </conditionalFormatting>
  <conditionalFormatting sqref="B2202">
    <cfRule type="expression" dxfId="26766" priority="3291">
      <formula>IF(B557="",TRUE)</formula>
    </cfRule>
  </conditionalFormatting>
  <conditionalFormatting sqref="B2202">
    <cfRule type="expression" dxfId="26765" priority="3292">
      <formula>IF(AND(COUNTIF(MetalSmelter,B557&amp;C557)=0,LEN(C557)&gt;0),TRUE,FALSE)</formula>
    </cfRule>
  </conditionalFormatting>
  <conditionalFormatting sqref="B2203">
    <cfRule type="expression" dxfId="26764" priority="3293">
      <formula>IF(B557="",TRUE)</formula>
    </cfRule>
  </conditionalFormatting>
  <conditionalFormatting sqref="B2203">
    <cfRule type="expression" dxfId="26763" priority="3294">
      <formula>IF(AND(COUNTIF(MetalSmelter,B557&amp;C557)=0,LEN(C557)&gt;0),TRUE,FALSE)</formula>
    </cfRule>
  </conditionalFormatting>
  <conditionalFormatting sqref="B2204">
    <cfRule type="expression" dxfId="26762" priority="3295">
      <formula>IF(B557="",TRUE)</formula>
    </cfRule>
  </conditionalFormatting>
  <conditionalFormatting sqref="B2204">
    <cfRule type="expression" dxfId="26761" priority="3296">
      <formula>IF(AND(COUNTIF(MetalSmelter,B557&amp;C557)=0,LEN(C557)&gt;0),TRUE,FALSE)</formula>
    </cfRule>
  </conditionalFormatting>
  <conditionalFormatting sqref="B2205">
    <cfRule type="expression" dxfId="26760" priority="3297">
      <formula>IF(B557="",TRUE)</formula>
    </cfRule>
  </conditionalFormatting>
  <conditionalFormatting sqref="B2205">
    <cfRule type="expression" dxfId="26759" priority="3298">
      <formula>IF(AND(COUNTIF(MetalSmelter,B557&amp;C557)=0,LEN(C557)&gt;0),TRUE,FALSE)</formula>
    </cfRule>
  </conditionalFormatting>
  <conditionalFormatting sqref="B2206">
    <cfRule type="expression" dxfId="26758" priority="3299">
      <formula>IF(B557="",TRUE)</formula>
    </cfRule>
  </conditionalFormatting>
  <conditionalFormatting sqref="B2206">
    <cfRule type="expression" dxfId="26757" priority="3300">
      <formula>IF(AND(COUNTIF(MetalSmelter,B557&amp;C557)=0,LEN(C557)&gt;0),TRUE,FALSE)</formula>
    </cfRule>
  </conditionalFormatting>
  <conditionalFormatting sqref="B2207">
    <cfRule type="expression" dxfId="26756" priority="3301">
      <formula>IF(B557="",TRUE)</formula>
    </cfRule>
  </conditionalFormatting>
  <conditionalFormatting sqref="B2207">
    <cfRule type="expression" dxfId="26755" priority="3302">
      <formula>IF(AND(COUNTIF(MetalSmelter,B557&amp;C557)=0,LEN(C557)&gt;0),TRUE,FALSE)</formula>
    </cfRule>
  </conditionalFormatting>
  <conditionalFormatting sqref="B2208">
    <cfRule type="expression" dxfId="26754" priority="3303">
      <formula>IF(B557="",TRUE)</formula>
    </cfRule>
  </conditionalFormatting>
  <conditionalFormatting sqref="B2208">
    <cfRule type="expression" dxfId="26753" priority="3304">
      <formula>IF(AND(COUNTIF(MetalSmelter,B557&amp;C557)=0,LEN(C557)&gt;0),TRUE,FALSE)</formula>
    </cfRule>
  </conditionalFormatting>
  <conditionalFormatting sqref="B2209">
    <cfRule type="expression" dxfId="26752" priority="3305">
      <formula>IF(B557="",TRUE)</formula>
    </cfRule>
  </conditionalFormatting>
  <conditionalFormatting sqref="B2209">
    <cfRule type="expression" dxfId="26751" priority="3306">
      <formula>IF(AND(COUNTIF(MetalSmelter,B557&amp;C557)=0,LEN(C557)&gt;0),TRUE,FALSE)</formula>
    </cfRule>
  </conditionalFormatting>
  <conditionalFormatting sqref="B2210">
    <cfRule type="expression" dxfId="26750" priority="3307">
      <formula>IF(B557="",TRUE)</formula>
    </cfRule>
  </conditionalFormatting>
  <conditionalFormatting sqref="B2210">
    <cfRule type="expression" dxfId="26749" priority="3308">
      <formula>IF(AND(COUNTIF(MetalSmelter,B557&amp;C557)=0,LEN(C557)&gt;0),TRUE,FALSE)</formula>
    </cfRule>
  </conditionalFormatting>
  <conditionalFormatting sqref="B2211">
    <cfRule type="expression" dxfId="26748" priority="3309">
      <formula>IF(B557="",TRUE)</formula>
    </cfRule>
  </conditionalFormatting>
  <conditionalFormatting sqref="B2211">
    <cfRule type="expression" dxfId="26747" priority="3310">
      <formula>IF(AND(COUNTIF(MetalSmelter,B557&amp;C557)=0,LEN(C557)&gt;0),TRUE,FALSE)</formula>
    </cfRule>
  </conditionalFormatting>
  <conditionalFormatting sqref="B2212">
    <cfRule type="expression" dxfId="26746" priority="3311">
      <formula>IF(B557="",TRUE)</formula>
    </cfRule>
  </conditionalFormatting>
  <conditionalFormatting sqref="B2212">
    <cfRule type="expression" dxfId="26745" priority="3312">
      <formula>IF(AND(COUNTIF(MetalSmelter,B557&amp;C557)=0,LEN(C557)&gt;0),TRUE,FALSE)</formula>
    </cfRule>
  </conditionalFormatting>
  <conditionalFormatting sqref="B2213">
    <cfRule type="expression" dxfId="26744" priority="3313">
      <formula>IF(B557="",TRUE)</formula>
    </cfRule>
  </conditionalFormatting>
  <conditionalFormatting sqref="B2213">
    <cfRule type="expression" dxfId="26743" priority="3314">
      <formula>IF(AND(COUNTIF(MetalSmelter,B557&amp;C557)=0,LEN(C557)&gt;0),TRUE,FALSE)</formula>
    </cfRule>
  </conditionalFormatting>
  <conditionalFormatting sqref="B2214">
    <cfRule type="expression" dxfId="26742" priority="3315">
      <formula>IF(B557="",TRUE)</formula>
    </cfRule>
  </conditionalFormatting>
  <conditionalFormatting sqref="B2214">
    <cfRule type="expression" dxfId="26741" priority="3316">
      <formula>IF(AND(COUNTIF(MetalSmelter,B557&amp;C557)=0,LEN(C557)&gt;0),TRUE,FALSE)</formula>
    </cfRule>
  </conditionalFormatting>
  <conditionalFormatting sqref="B2215">
    <cfRule type="expression" dxfId="26740" priority="3317">
      <formula>IF(B557="",TRUE)</formula>
    </cfRule>
  </conditionalFormatting>
  <conditionalFormatting sqref="B2215">
    <cfRule type="expression" dxfId="26739" priority="3318">
      <formula>IF(AND(COUNTIF(MetalSmelter,B557&amp;C557)=0,LEN(C557)&gt;0),TRUE,FALSE)</formula>
    </cfRule>
  </conditionalFormatting>
  <conditionalFormatting sqref="B2216">
    <cfRule type="expression" dxfId="26738" priority="3319">
      <formula>IF(B557="",TRUE)</formula>
    </cfRule>
  </conditionalFormatting>
  <conditionalFormatting sqref="B2216">
    <cfRule type="expression" dxfId="26737" priority="3320">
      <formula>IF(AND(COUNTIF(MetalSmelter,B557&amp;C557)=0,LEN(C557)&gt;0),TRUE,FALSE)</formula>
    </cfRule>
  </conditionalFormatting>
  <conditionalFormatting sqref="B2217">
    <cfRule type="expression" dxfId="26736" priority="3321">
      <formula>IF(B557="",TRUE)</formula>
    </cfRule>
  </conditionalFormatting>
  <conditionalFormatting sqref="B2217">
    <cfRule type="expression" dxfId="26735" priority="3322">
      <formula>IF(AND(COUNTIF(MetalSmelter,B557&amp;C557)=0,LEN(C557)&gt;0),TRUE,FALSE)</formula>
    </cfRule>
  </conditionalFormatting>
  <conditionalFormatting sqref="B2218">
    <cfRule type="expression" dxfId="26734" priority="3323">
      <formula>IF(B557="",TRUE)</formula>
    </cfRule>
  </conditionalFormatting>
  <conditionalFormatting sqref="B2218">
    <cfRule type="expression" dxfId="26733" priority="3324">
      <formula>IF(AND(COUNTIF(MetalSmelter,B557&amp;C557)=0,LEN(C557)&gt;0),TRUE,FALSE)</formula>
    </cfRule>
  </conditionalFormatting>
  <conditionalFormatting sqref="B2219">
    <cfRule type="expression" dxfId="26732" priority="3325">
      <formula>IF(B557="",TRUE)</formula>
    </cfRule>
  </conditionalFormatting>
  <conditionalFormatting sqref="B2219">
    <cfRule type="expression" dxfId="26731" priority="3326">
      <formula>IF(AND(COUNTIF(MetalSmelter,B557&amp;C557)=0,LEN(C557)&gt;0),TRUE,FALSE)</formula>
    </cfRule>
  </conditionalFormatting>
  <conditionalFormatting sqref="B2220">
    <cfRule type="expression" dxfId="26730" priority="3327">
      <formula>IF(B557="",TRUE)</formula>
    </cfRule>
  </conditionalFormatting>
  <conditionalFormatting sqref="B2220">
    <cfRule type="expression" dxfId="26729" priority="3328">
      <formula>IF(AND(COUNTIF(MetalSmelter,B557&amp;C557)=0,LEN(C557)&gt;0),TRUE,FALSE)</formula>
    </cfRule>
  </conditionalFormatting>
  <conditionalFormatting sqref="B2221">
    <cfRule type="expression" dxfId="26728" priority="3329">
      <formula>IF(B557="",TRUE)</formula>
    </cfRule>
  </conditionalFormatting>
  <conditionalFormatting sqref="B2221">
    <cfRule type="expression" dxfId="26727" priority="3330">
      <formula>IF(AND(COUNTIF(MetalSmelter,B557&amp;C557)=0,LEN(C557)&gt;0),TRUE,FALSE)</formula>
    </cfRule>
  </conditionalFormatting>
  <conditionalFormatting sqref="B2222">
    <cfRule type="expression" dxfId="26726" priority="3331">
      <formula>IF(B557="",TRUE)</formula>
    </cfRule>
  </conditionalFormatting>
  <conditionalFormatting sqref="B2222">
    <cfRule type="expression" dxfId="26725" priority="3332">
      <formula>IF(AND(COUNTIF(MetalSmelter,B557&amp;C557)=0,LEN(C557)&gt;0),TRUE,FALSE)</formula>
    </cfRule>
  </conditionalFormatting>
  <conditionalFormatting sqref="B2223">
    <cfRule type="expression" dxfId="26724" priority="3333">
      <formula>IF(B557="",TRUE)</formula>
    </cfRule>
  </conditionalFormatting>
  <conditionalFormatting sqref="B2223">
    <cfRule type="expression" dxfId="26723" priority="3334">
      <formula>IF(AND(COUNTIF(MetalSmelter,B557&amp;C557)=0,LEN(C557)&gt;0),TRUE,FALSE)</formula>
    </cfRule>
  </conditionalFormatting>
  <conditionalFormatting sqref="B2224">
    <cfRule type="expression" dxfId="26722" priority="3335">
      <formula>IF(B557="",TRUE)</formula>
    </cfRule>
  </conditionalFormatting>
  <conditionalFormatting sqref="B2224">
    <cfRule type="expression" dxfId="26721" priority="3336">
      <formula>IF(AND(COUNTIF(MetalSmelter,B557&amp;C557)=0,LEN(C557)&gt;0),TRUE,FALSE)</formula>
    </cfRule>
  </conditionalFormatting>
  <conditionalFormatting sqref="B2225">
    <cfRule type="expression" dxfId="26720" priority="3337">
      <formula>IF(B557="",TRUE)</formula>
    </cfRule>
  </conditionalFormatting>
  <conditionalFormatting sqref="B2225">
    <cfRule type="expression" dxfId="26719" priority="3338">
      <formula>IF(AND(COUNTIF(MetalSmelter,B557&amp;C557)=0,LEN(C557)&gt;0),TRUE,FALSE)</formula>
    </cfRule>
  </conditionalFormatting>
  <conditionalFormatting sqref="B2226">
    <cfRule type="expression" dxfId="26718" priority="3339">
      <formula>IF(B557="",TRUE)</formula>
    </cfRule>
  </conditionalFormatting>
  <conditionalFormatting sqref="B2226">
    <cfRule type="expression" dxfId="26717" priority="3340">
      <formula>IF(AND(COUNTIF(MetalSmelter,B557&amp;C557)=0,LEN(C557)&gt;0),TRUE,FALSE)</formula>
    </cfRule>
  </conditionalFormatting>
  <conditionalFormatting sqref="B2227">
    <cfRule type="expression" dxfId="26716" priority="3341">
      <formula>IF(B557="",TRUE)</formula>
    </cfRule>
  </conditionalFormatting>
  <conditionalFormatting sqref="B2227">
    <cfRule type="expression" dxfId="26715" priority="3342">
      <formula>IF(AND(COUNTIF(MetalSmelter,B557&amp;C557)=0,LEN(C557)&gt;0),TRUE,FALSE)</formula>
    </cfRule>
  </conditionalFormatting>
  <conditionalFormatting sqref="B2228">
    <cfRule type="expression" dxfId="26714" priority="3343">
      <formula>IF(B557="",TRUE)</formula>
    </cfRule>
  </conditionalFormatting>
  <conditionalFormatting sqref="B2228">
    <cfRule type="expression" dxfId="26713" priority="3344">
      <formula>IF(AND(COUNTIF(MetalSmelter,B557&amp;C557)=0,LEN(C557)&gt;0),TRUE,FALSE)</formula>
    </cfRule>
  </conditionalFormatting>
  <conditionalFormatting sqref="B2229">
    <cfRule type="expression" dxfId="26712" priority="3345">
      <formula>IF(B557="",TRUE)</formula>
    </cfRule>
  </conditionalFormatting>
  <conditionalFormatting sqref="B2229">
    <cfRule type="expression" dxfId="26711" priority="3346">
      <formula>IF(AND(COUNTIF(MetalSmelter,B557&amp;C557)=0,LEN(C557)&gt;0),TRUE,FALSE)</formula>
    </cfRule>
  </conditionalFormatting>
  <conditionalFormatting sqref="B2230">
    <cfRule type="expression" dxfId="26710" priority="3347">
      <formula>IF(B557="",TRUE)</formula>
    </cfRule>
  </conditionalFormatting>
  <conditionalFormatting sqref="B2230">
    <cfRule type="expression" dxfId="26709" priority="3348">
      <formula>IF(AND(COUNTIF(MetalSmelter,B557&amp;C557)=0,LEN(C557)&gt;0),TRUE,FALSE)</formula>
    </cfRule>
  </conditionalFormatting>
  <conditionalFormatting sqref="B2231">
    <cfRule type="expression" dxfId="26708" priority="3349">
      <formula>IF(B557="",TRUE)</formula>
    </cfRule>
  </conditionalFormatting>
  <conditionalFormatting sqref="B2231">
    <cfRule type="expression" dxfId="26707" priority="3350">
      <formula>IF(AND(COUNTIF(MetalSmelter,B557&amp;C557)=0,LEN(C557)&gt;0),TRUE,FALSE)</formula>
    </cfRule>
  </conditionalFormatting>
  <conditionalFormatting sqref="B2232">
    <cfRule type="expression" dxfId="26706" priority="3351">
      <formula>IF(B557="",TRUE)</formula>
    </cfRule>
  </conditionalFormatting>
  <conditionalFormatting sqref="B2232">
    <cfRule type="expression" dxfId="26705" priority="3352">
      <formula>IF(AND(COUNTIF(MetalSmelter,B557&amp;C557)=0,LEN(C557)&gt;0),TRUE,FALSE)</formula>
    </cfRule>
  </conditionalFormatting>
  <conditionalFormatting sqref="B2233">
    <cfRule type="expression" dxfId="26704" priority="3353">
      <formula>IF(B557="",TRUE)</formula>
    </cfRule>
  </conditionalFormatting>
  <conditionalFormatting sqref="B2233">
    <cfRule type="expression" dxfId="26703" priority="3354">
      <formula>IF(AND(COUNTIF(MetalSmelter,B557&amp;C557)=0,LEN(C557)&gt;0),TRUE,FALSE)</formula>
    </cfRule>
  </conditionalFormatting>
  <conditionalFormatting sqref="B2234">
    <cfRule type="expression" dxfId="26702" priority="3355">
      <formula>IF(B557="",TRUE)</formula>
    </cfRule>
  </conditionalFormatting>
  <conditionalFormatting sqref="B2234">
    <cfRule type="expression" dxfId="26701" priority="3356">
      <formula>IF(AND(COUNTIF(MetalSmelter,B557&amp;C557)=0,LEN(C557)&gt;0),TRUE,FALSE)</formula>
    </cfRule>
  </conditionalFormatting>
  <conditionalFormatting sqref="B2235">
    <cfRule type="expression" dxfId="26700" priority="3357">
      <formula>IF(B557="",TRUE)</formula>
    </cfRule>
  </conditionalFormatting>
  <conditionalFormatting sqref="B2235">
    <cfRule type="expression" dxfId="26699" priority="3358">
      <formula>IF(AND(COUNTIF(MetalSmelter,B557&amp;C557)=0,LEN(C557)&gt;0),TRUE,FALSE)</formula>
    </cfRule>
  </conditionalFormatting>
  <conditionalFormatting sqref="B2236">
    <cfRule type="expression" dxfId="26698" priority="3359">
      <formula>IF(B557="",TRUE)</formula>
    </cfRule>
  </conditionalFormatting>
  <conditionalFormatting sqref="B2236">
    <cfRule type="expression" dxfId="26697" priority="3360">
      <formula>IF(AND(COUNTIF(MetalSmelter,B557&amp;C557)=0,LEN(C557)&gt;0),TRUE,FALSE)</formula>
    </cfRule>
  </conditionalFormatting>
  <conditionalFormatting sqref="B2237">
    <cfRule type="expression" dxfId="26696" priority="3361">
      <formula>IF(B557="",TRUE)</formula>
    </cfRule>
  </conditionalFormatting>
  <conditionalFormatting sqref="B2237">
    <cfRule type="expression" dxfId="26695" priority="3362">
      <formula>IF(AND(COUNTIF(MetalSmelter,B557&amp;C557)=0,LEN(C557)&gt;0),TRUE,FALSE)</formula>
    </cfRule>
  </conditionalFormatting>
  <conditionalFormatting sqref="B2238">
    <cfRule type="expression" dxfId="26694" priority="3363">
      <formula>IF(B557="",TRUE)</formula>
    </cfRule>
  </conditionalFormatting>
  <conditionalFormatting sqref="B2238">
    <cfRule type="expression" dxfId="26693" priority="3364">
      <formula>IF(AND(COUNTIF(MetalSmelter,B557&amp;C557)=0,LEN(C557)&gt;0),TRUE,FALSE)</formula>
    </cfRule>
  </conditionalFormatting>
  <conditionalFormatting sqref="B2239">
    <cfRule type="expression" dxfId="26692" priority="3365">
      <formula>IF(B557="",TRUE)</formula>
    </cfRule>
  </conditionalFormatting>
  <conditionalFormatting sqref="B2239">
    <cfRule type="expression" dxfId="26691" priority="3366">
      <formula>IF(AND(COUNTIF(MetalSmelter,B557&amp;C557)=0,LEN(C557)&gt;0),TRUE,FALSE)</formula>
    </cfRule>
  </conditionalFormatting>
  <conditionalFormatting sqref="B2240">
    <cfRule type="expression" dxfId="26690" priority="3367">
      <formula>IF(B557="",TRUE)</formula>
    </cfRule>
  </conditionalFormatting>
  <conditionalFormatting sqref="B2240">
    <cfRule type="expression" dxfId="26689" priority="3368">
      <formula>IF(AND(COUNTIF(MetalSmelter,B557&amp;C557)=0,LEN(C557)&gt;0),TRUE,FALSE)</formula>
    </cfRule>
  </conditionalFormatting>
  <conditionalFormatting sqref="B2241">
    <cfRule type="expression" dxfId="26688" priority="3369">
      <formula>IF(B557="",TRUE)</formula>
    </cfRule>
  </conditionalFormatting>
  <conditionalFormatting sqref="B2241">
    <cfRule type="expression" dxfId="26687" priority="3370">
      <formula>IF(AND(COUNTIF(MetalSmelter,B557&amp;C557)=0,LEN(C557)&gt;0),TRUE,FALSE)</formula>
    </cfRule>
  </conditionalFormatting>
  <conditionalFormatting sqref="B2242">
    <cfRule type="expression" dxfId="26686" priority="3371">
      <formula>IF(B557="",TRUE)</formula>
    </cfRule>
  </conditionalFormatting>
  <conditionalFormatting sqref="B2242">
    <cfRule type="expression" dxfId="26685" priority="3372">
      <formula>IF(AND(COUNTIF(MetalSmelter,B557&amp;C557)=0,LEN(C557)&gt;0),TRUE,FALSE)</formula>
    </cfRule>
  </conditionalFormatting>
  <conditionalFormatting sqref="B2243">
    <cfRule type="expression" dxfId="26684" priority="3373">
      <formula>IF(B557="",TRUE)</formula>
    </cfRule>
  </conditionalFormatting>
  <conditionalFormatting sqref="B2243">
    <cfRule type="expression" dxfId="26683" priority="3374">
      <formula>IF(AND(COUNTIF(MetalSmelter,B557&amp;C557)=0,LEN(C557)&gt;0),TRUE,FALSE)</formula>
    </cfRule>
  </conditionalFormatting>
  <conditionalFormatting sqref="B2244">
    <cfRule type="expression" dxfId="26682" priority="3375">
      <formula>IF(B557="",TRUE)</formula>
    </cfRule>
  </conditionalFormatting>
  <conditionalFormatting sqref="B2244">
    <cfRule type="expression" dxfId="26681" priority="3376">
      <formula>IF(AND(COUNTIF(MetalSmelter,B557&amp;C557)=0,LEN(C557)&gt;0),TRUE,FALSE)</formula>
    </cfRule>
  </conditionalFormatting>
  <conditionalFormatting sqref="B2245">
    <cfRule type="expression" dxfId="26680" priority="3377">
      <formula>IF(B557="",TRUE)</formula>
    </cfRule>
  </conditionalFormatting>
  <conditionalFormatting sqref="B2245">
    <cfRule type="expression" dxfId="26679" priority="3378">
      <formula>IF(AND(COUNTIF(MetalSmelter,B557&amp;C557)=0,LEN(C557)&gt;0),TRUE,FALSE)</formula>
    </cfRule>
  </conditionalFormatting>
  <conditionalFormatting sqref="B2246">
    <cfRule type="expression" dxfId="26678" priority="3379">
      <formula>IF(B557="",TRUE)</formula>
    </cfRule>
  </conditionalFormatting>
  <conditionalFormatting sqref="B2246">
    <cfRule type="expression" dxfId="26677" priority="3380">
      <formula>IF(AND(COUNTIF(MetalSmelter,B557&amp;C557)=0,LEN(C557)&gt;0),TRUE,FALSE)</formula>
    </cfRule>
  </conditionalFormatting>
  <conditionalFormatting sqref="B2247">
    <cfRule type="expression" dxfId="26676" priority="3381">
      <formula>IF(B557="",TRUE)</formula>
    </cfRule>
  </conditionalFormatting>
  <conditionalFormatting sqref="B2247">
    <cfRule type="expression" dxfId="26675" priority="3382">
      <formula>IF(AND(COUNTIF(MetalSmelter,B557&amp;C557)=0,LEN(C557)&gt;0),TRUE,FALSE)</formula>
    </cfRule>
  </conditionalFormatting>
  <conditionalFormatting sqref="B2248">
    <cfRule type="expression" dxfId="26674" priority="3383">
      <formula>IF(B557="",TRUE)</formula>
    </cfRule>
  </conditionalFormatting>
  <conditionalFormatting sqref="B2248">
    <cfRule type="expression" dxfId="26673" priority="3384">
      <formula>IF(AND(COUNTIF(MetalSmelter,B557&amp;C557)=0,LEN(C557)&gt;0),TRUE,FALSE)</formula>
    </cfRule>
  </conditionalFormatting>
  <conditionalFormatting sqref="B2249">
    <cfRule type="expression" dxfId="26672" priority="3385">
      <formula>IF(B557="",TRUE)</formula>
    </cfRule>
  </conditionalFormatting>
  <conditionalFormatting sqref="B2249">
    <cfRule type="expression" dxfId="26671" priority="3386">
      <formula>IF(AND(COUNTIF(MetalSmelter,B557&amp;C557)=0,LEN(C557)&gt;0),TRUE,FALSE)</formula>
    </cfRule>
  </conditionalFormatting>
  <conditionalFormatting sqref="B2250">
    <cfRule type="expression" dxfId="26670" priority="3387">
      <formula>IF(B557="",TRUE)</formula>
    </cfRule>
  </conditionalFormatting>
  <conditionalFormatting sqref="B2250">
    <cfRule type="expression" dxfId="26669" priority="3388">
      <formula>IF(AND(COUNTIF(MetalSmelter,B557&amp;C557)=0,LEN(C557)&gt;0),TRUE,FALSE)</formula>
    </cfRule>
  </conditionalFormatting>
  <conditionalFormatting sqref="B2251">
    <cfRule type="expression" dxfId="26668" priority="3389">
      <formula>IF(B557="",TRUE)</formula>
    </cfRule>
  </conditionalFormatting>
  <conditionalFormatting sqref="B2251">
    <cfRule type="expression" dxfId="26667" priority="3390">
      <formula>IF(AND(COUNTIF(MetalSmelter,B557&amp;C557)=0,LEN(C557)&gt;0),TRUE,FALSE)</formula>
    </cfRule>
  </conditionalFormatting>
  <conditionalFormatting sqref="B2252">
    <cfRule type="expression" dxfId="26666" priority="3391">
      <formula>IF(B557="",TRUE)</formula>
    </cfRule>
  </conditionalFormatting>
  <conditionalFormatting sqref="B2252">
    <cfRule type="expression" dxfId="26665" priority="3392">
      <formula>IF(AND(COUNTIF(MetalSmelter,B557&amp;C557)=0,LEN(C557)&gt;0),TRUE,FALSE)</formula>
    </cfRule>
  </conditionalFormatting>
  <conditionalFormatting sqref="B2253">
    <cfRule type="expression" dxfId="26664" priority="3393">
      <formula>IF(B557="",TRUE)</formula>
    </cfRule>
  </conditionalFormatting>
  <conditionalFormatting sqref="B2253">
    <cfRule type="expression" dxfId="26663" priority="3394">
      <formula>IF(AND(COUNTIF(MetalSmelter,B557&amp;C557)=0,LEN(C557)&gt;0),TRUE,FALSE)</formula>
    </cfRule>
  </conditionalFormatting>
  <conditionalFormatting sqref="B2254">
    <cfRule type="expression" dxfId="26662" priority="3395">
      <formula>IF(B557="",TRUE)</formula>
    </cfRule>
  </conditionalFormatting>
  <conditionalFormatting sqref="B2254">
    <cfRule type="expression" dxfId="26661" priority="3396">
      <formula>IF(AND(COUNTIF(MetalSmelter,B557&amp;C557)=0,LEN(C557)&gt;0),TRUE,FALSE)</formula>
    </cfRule>
  </conditionalFormatting>
  <conditionalFormatting sqref="B2255">
    <cfRule type="expression" dxfId="26660" priority="3397">
      <formula>IF(B557="",TRUE)</formula>
    </cfRule>
  </conditionalFormatting>
  <conditionalFormatting sqref="B2255">
    <cfRule type="expression" dxfId="26659" priority="3398">
      <formula>IF(AND(COUNTIF(MetalSmelter,B557&amp;C557)=0,LEN(C557)&gt;0),TRUE,FALSE)</formula>
    </cfRule>
  </conditionalFormatting>
  <conditionalFormatting sqref="B2256">
    <cfRule type="expression" dxfId="26658" priority="3399">
      <formula>IF(B557="",TRUE)</formula>
    </cfRule>
  </conditionalFormatting>
  <conditionalFormatting sqref="B2256">
    <cfRule type="expression" dxfId="26657" priority="3400">
      <formula>IF(AND(COUNTIF(MetalSmelter,B557&amp;C557)=0,LEN(C557)&gt;0),TRUE,FALSE)</formula>
    </cfRule>
  </conditionalFormatting>
  <conditionalFormatting sqref="B2257">
    <cfRule type="expression" dxfId="26656" priority="3401">
      <formula>IF(B557="",TRUE)</formula>
    </cfRule>
  </conditionalFormatting>
  <conditionalFormatting sqref="B2257">
    <cfRule type="expression" dxfId="26655" priority="3402">
      <formula>IF(AND(COUNTIF(MetalSmelter,B557&amp;C557)=0,LEN(C557)&gt;0),TRUE,FALSE)</formula>
    </cfRule>
  </conditionalFormatting>
  <conditionalFormatting sqref="B2258">
    <cfRule type="expression" dxfId="26654" priority="3403">
      <formula>IF(B557="",TRUE)</formula>
    </cfRule>
  </conditionalFormatting>
  <conditionalFormatting sqref="B2258">
    <cfRule type="expression" dxfId="26653" priority="3404">
      <formula>IF(AND(COUNTIF(MetalSmelter,B557&amp;C557)=0,LEN(C557)&gt;0),TRUE,FALSE)</formula>
    </cfRule>
  </conditionalFormatting>
  <conditionalFormatting sqref="B2259">
    <cfRule type="expression" dxfId="26652" priority="3405">
      <formula>IF(B557="",TRUE)</formula>
    </cfRule>
  </conditionalFormatting>
  <conditionalFormatting sqref="B2259">
    <cfRule type="expression" dxfId="26651" priority="3406">
      <formula>IF(AND(COUNTIF(MetalSmelter,B557&amp;C557)=0,LEN(C557)&gt;0),TRUE,FALSE)</formula>
    </cfRule>
  </conditionalFormatting>
  <conditionalFormatting sqref="B2260">
    <cfRule type="expression" dxfId="26650" priority="3407">
      <formula>IF(B557="",TRUE)</formula>
    </cfRule>
  </conditionalFormatting>
  <conditionalFormatting sqref="B2260">
    <cfRule type="expression" dxfId="26649" priority="3408">
      <formula>IF(AND(COUNTIF(MetalSmelter,B557&amp;C557)=0,LEN(C557)&gt;0),TRUE,FALSE)</formula>
    </cfRule>
  </conditionalFormatting>
  <conditionalFormatting sqref="B2261">
    <cfRule type="expression" dxfId="26648" priority="3409">
      <formula>IF(B557="",TRUE)</formula>
    </cfRule>
  </conditionalFormatting>
  <conditionalFormatting sqref="B2261">
    <cfRule type="expression" dxfId="26647" priority="3410">
      <formula>IF(AND(COUNTIF(MetalSmelter,B557&amp;C557)=0,LEN(C557)&gt;0),TRUE,FALSE)</formula>
    </cfRule>
  </conditionalFormatting>
  <conditionalFormatting sqref="B2262">
    <cfRule type="expression" dxfId="26646" priority="3411">
      <formula>IF(B557="",TRUE)</formula>
    </cfRule>
  </conditionalFormatting>
  <conditionalFormatting sqref="B2262">
    <cfRule type="expression" dxfId="26645" priority="3412">
      <formula>IF(AND(COUNTIF(MetalSmelter,B557&amp;C557)=0,LEN(C557)&gt;0),TRUE,FALSE)</formula>
    </cfRule>
  </conditionalFormatting>
  <conditionalFormatting sqref="B2263">
    <cfRule type="expression" dxfId="26644" priority="3413">
      <formula>IF(B557="",TRUE)</formula>
    </cfRule>
  </conditionalFormatting>
  <conditionalFormatting sqref="B2263">
    <cfRule type="expression" dxfId="26643" priority="3414">
      <formula>IF(AND(COUNTIF(MetalSmelter,B557&amp;C557)=0,LEN(C557)&gt;0),TRUE,FALSE)</formula>
    </cfRule>
  </conditionalFormatting>
  <conditionalFormatting sqref="B2264">
    <cfRule type="expression" dxfId="26642" priority="3415">
      <formula>IF(B557="",TRUE)</formula>
    </cfRule>
  </conditionalFormatting>
  <conditionalFormatting sqref="B2264">
    <cfRule type="expression" dxfId="26641" priority="3416">
      <formula>IF(AND(COUNTIF(MetalSmelter,B557&amp;C557)=0,LEN(C557)&gt;0),TRUE,FALSE)</formula>
    </cfRule>
  </conditionalFormatting>
  <conditionalFormatting sqref="B2265">
    <cfRule type="expression" dxfId="26640" priority="3417">
      <formula>IF(B557="",TRUE)</formula>
    </cfRule>
  </conditionalFormatting>
  <conditionalFormatting sqref="B2265">
    <cfRule type="expression" dxfId="26639" priority="3418">
      <formula>IF(AND(COUNTIF(MetalSmelter,B557&amp;C557)=0,LEN(C557)&gt;0),TRUE,FALSE)</formula>
    </cfRule>
  </conditionalFormatting>
  <conditionalFormatting sqref="B2266">
    <cfRule type="expression" dxfId="26638" priority="3419">
      <formula>IF(B557="",TRUE)</formula>
    </cfRule>
  </conditionalFormatting>
  <conditionalFormatting sqref="B2266">
    <cfRule type="expression" dxfId="26637" priority="3420">
      <formula>IF(AND(COUNTIF(MetalSmelter,B557&amp;C557)=0,LEN(C557)&gt;0),TRUE,FALSE)</formula>
    </cfRule>
  </conditionalFormatting>
  <conditionalFormatting sqref="B2267">
    <cfRule type="expression" dxfId="26636" priority="3421">
      <formula>IF(B557="",TRUE)</formula>
    </cfRule>
  </conditionalFormatting>
  <conditionalFormatting sqref="B2267">
    <cfRule type="expression" dxfId="26635" priority="3422">
      <formula>IF(AND(COUNTIF(MetalSmelter,B557&amp;C557)=0,LEN(C557)&gt;0),TRUE,FALSE)</formula>
    </cfRule>
  </conditionalFormatting>
  <conditionalFormatting sqref="B2268">
    <cfRule type="expression" dxfId="26634" priority="3423">
      <formula>IF(B557="",TRUE)</formula>
    </cfRule>
  </conditionalFormatting>
  <conditionalFormatting sqref="B2268">
    <cfRule type="expression" dxfId="26633" priority="3424">
      <formula>IF(AND(COUNTIF(MetalSmelter,B557&amp;C557)=0,LEN(C557)&gt;0),TRUE,FALSE)</formula>
    </cfRule>
  </conditionalFormatting>
  <conditionalFormatting sqref="B2269">
    <cfRule type="expression" dxfId="26632" priority="3425">
      <formula>IF(B557="",TRUE)</formula>
    </cfRule>
  </conditionalFormatting>
  <conditionalFormatting sqref="B2269">
    <cfRule type="expression" dxfId="26631" priority="3426">
      <formula>IF(AND(COUNTIF(MetalSmelter,B557&amp;C557)=0,LEN(C557)&gt;0),TRUE,FALSE)</formula>
    </cfRule>
  </conditionalFormatting>
  <conditionalFormatting sqref="B2270">
    <cfRule type="expression" dxfId="26630" priority="3427">
      <formula>IF(B557="",TRUE)</formula>
    </cfRule>
  </conditionalFormatting>
  <conditionalFormatting sqref="B2270">
    <cfRule type="expression" dxfId="26629" priority="3428">
      <formula>IF(AND(COUNTIF(MetalSmelter,B557&amp;C557)=0,LEN(C557)&gt;0),TRUE,FALSE)</formula>
    </cfRule>
  </conditionalFormatting>
  <conditionalFormatting sqref="B2271">
    <cfRule type="expression" dxfId="26628" priority="3429">
      <formula>IF(B557="",TRUE)</formula>
    </cfRule>
  </conditionalFormatting>
  <conditionalFormatting sqref="B2271">
    <cfRule type="expression" dxfId="26627" priority="3430">
      <formula>IF(AND(COUNTIF(MetalSmelter,B557&amp;C557)=0,LEN(C557)&gt;0),TRUE,FALSE)</formula>
    </cfRule>
  </conditionalFormatting>
  <conditionalFormatting sqref="B2272">
    <cfRule type="expression" dxfId="26626" priority="3431">
      <formula>IF(B557="",TRUE)</formula>
    </cfRule>
  </conditionalFormatting>
  <conditionalFormatting sqref="B2272">
    <cfRule type="expression" dxfId="26625" priority="3432">
      <formula>IF(AND(COUNTIF(MetalSmelter,B557&amp;C557)=0,LEN(C557)&gt;0),TRUE,FALSE)</formula>
    </cfRule>
  </conditionalFormatting>
  <conditionalFormatting sqref="B2273">
    <cfRule type="expression" dxfId="26624" priority="3433">
      <formula>IF(B557="",TRUE)</formula>
    </cfRule>
  </conditionalFormatting>
  <conditionalFormatting sqref="B2273">
    <cfRule type="expression" dxfId="26623" priority="3434">
      <formula>IF(AND(COUNTIF(MetalSmelter,B557&amp;C557)=0,LEN(C557)&gt;0),TRUE,FALSE)</formula>
    </cfRule>
  </conditionalFormatting>
  <conditionalFormatting sqref="B2274">
    <cfRule type="expression" dxfId="26622" priority="3435">
      <formula>IF(B557="",TRUE)</formula>
    </cfRule>
  </conditionalFormatting>
  <conditionalFormatting sqref="B2274">
    <cfRule type="expression" dxfId="26621" priority="3436">
      <formula>IF(AND(COUNTIF(MetalSmelter,B557&amp;C557)=0,LEN(C557)&gt;0),TRUE,FALSE)</formula>
    </cfRule>
  </conditionalFormatting>
  <conditionalFormatting sqref="B2275">
    <cfRule type="expression" dxfId="26620" priority="3437">
      <formula>IF(B557="",TRUE)</formula>
    </cfRule>
  </conditionalFormatting>
  <conditionalFormatting sqref="B2275">
    <cfRule type="expression" dxfId="26619" priority="3438">
      <formula>IF(AND(COUNTIF(MetalSmelter,B557&amp;C557)=0,LEN(C557)&gt;0),TRUE,FALSE)</formula>
    </cfRule>
  </conditionalFormatting>
  <conditionalFormatting sqref="B2276">
    <cfRule type="expression" dxfId="26618" priority="3439">
      <formula>IF(B557="",TRUE)</formula>
    </cfRule>
  </conditionalFormatting>
  <conditionalFormatting sqref="B2276">
    <cfRule type="expression" dxfId="26617" priority="3440">
      <formula>IF(AND(COUNTIF(MetalSmelter,B557&amp;C557)=0,LEN(C557)&gt;0),TRUE,FALSE)</formula>
    </cfRule>
  </conditionalFormatting>
  <conditionalFormatting sqref="B2277">
    <cfRule type="expression" dxfId="26616" priority="3441">
      <formula>IF(B557="",TRUE)</formula>
    </cfRule>
  </conditionalFormatting>
  <conditionalFormatting sqref="B2277">
    <cfRule type="expression" dxfId="26615" priority="3442">
      <formula>IF(AND(COUNTIF(MetalSmelter,B557&amp;C557)=0,LEN(C557)&gt;0),TRUE,FALSE)</formula>
    </cfRule>
  </conditionalFormatting>
  <conditionalFormatting sqref="B2278">
    <cfRule type="expression" dxfId="26614" priority="3443">
      <formula>IF(B557="",TRUE)</formula>
    </cfRule>
  </conditionalFormatting>
  <conditionalFormatting sqref="B2278">
    <cfRule type="expression" dxfId="26613" priority="3444">
      <formula>IF(AND(COUNTIF(MetalSmelter,B557&amp;C557)=0,LEN(C557)&gt;0),TRUE,FALSE)</formula>
    </cfRule>
  </conditionalFormatting>
  <conditionalFormatting sqref="B2279">
    <cfRule type="expression" dxfId="26612" priority="3445">
      <formula>IF(B557="",TRUE)</formula>
    </cfRule>
  </conditionalFormatting>
  <conditionalFormatting sqref="B2279">
    <cfRule type="expression" dxfId="26611" priority="3446">
      <formula>IF(AND(COUNTIF(MetalSmelter,B557&amp;C557)=0,LEN(C557)&gt;0),TRUE,FALSE)</formula>
    </cfRule>
  </conditionalFormatting>
  <conditionalFormatting sqref="B2280">
    <cfRule type="expression" dxfId="26610" priority="3447">
      <formula>IF(B557="",TRUE)</formula>
    </cfRule>
  </conditionalFormatting>
  <conditionalFormatting sqref="B2280">
    <cfRule type="expression" dxfId="26609" priority="3448">
      <formula>IF(AND(COUNTIF(MetalSmelter,B557&amp;C557)=0,LEN(C557)&gt;0),TRUE,FALSE)</formula>
    </cfRule>
  </conditionalFormatting>
  <conditionalFormatting sqref="B2281">
    <cfRule type="expression" dxfId="26608" priority="3449">
      <formula>IF(B557="",TRUE)</formula>
    </cfRule>
  </conditionalFormatting>
  <conditionalFormatting sqref="B2281">
    <cfRule type="expression" dxfId="26607" priority="3450">
      <formula>IF(AND(COUNTIF(MetalSmelter,B557&amp;C557)=0,LEN(C557)&gt;0),TRUE,FALSE)</formula>
    </cfRule>
  </conditionalFormatting>
  <conditionalFormatting sqref="B2282">
    <cfRule type="expression" dxfId="26606" priority="3451">
      <formula>IF(B557="",TRUE)</formula>
    </cfRule>
  </conditionalFormatting>
  <conditionalFormatting sqref="B2282">
    <cfRule type="expression" dxfId="26605" priority="3452">
      <formula>IF(AND(COUNTIF(MetalSmelter,B557&amp;C557)=0,LEN(C557)&gt;0),TRUE,FALSE)</formula>
    </cfRule>
  </conditionalFormatting>
  <conditionalFormatting sqref="B2283">
    <cfRule type="expression" dxfId="26604" priority="3453">
      <formula>IF(B557="",TRUE)</formula>
    </cfRule>
  </conditionalFormatting>
  <conditionalFormatting sqref="B2283">
    <cfRule type="expression" dxfId="26603" priority="3454">
      <formula>IF(AND(COUNTIF(MetalSmelter,B557&amp;C557)=0,LEN(C557)&gt;0),TRUE,FALSE)</formula>
    </cfRule>
  </conditionalFormatting>
  <conditionalFormatting sqref="B2284">
    <cfRule type="expression" dxfId="26602" priority="3455">
      <formula>IF(B557="",TRUE)</formula>
    </cfRule>
  </conditionalFormatting>
  <conditionalFormatting sqref="B2284">
    <cfRule type="expression" dxfId="26601" priority="3456">
      <formula>IF(AND(COUNTIF(MetalSmelter,B557&amp;C557)=0,LEN(C557)&gt;0),TRUE,FALSE)</formula>
    </cfRule>
  </conditionalFormatting>
  <conditionalFormatting sqref="B2285">
    <cfRule type="expression" dxfId="26600" priority="3457">
      <formula>IF(B557="",TRUE)</formula>
    </cfRule>
  </conditionalFormatting>
  <conditionalFormatting sqref="B2285">
    <cfRule type="expression" dxfId="26599" priority="3458">
      <formula>IF(AND(COUNTIF(MetalSmelter,B557&amp;C557)=0,LEN(C557)&gt;0),TRUE,FALSE)</formula>
    </cfRule>
  </conditionalFormatting>
  <conditionalFormatting sqref="B2286">
    <cfRule type="expression" dxfId="26598" priority="3459">
      <formula>IF(B557="",TRUE)</formula>
    </cfRule>
  </conditionalFormatting>
  <conditionalFormatting sqref="B2286">
    <cfRule type="expression" dxfId="26597" priority="3460">
      <formula>IF(AND(COUNTIF(MetalSmelter,B557&amp;C557)=0,LEN(C557)&gt;0),TRUE,FALSE)</formula>
    </cfRule>
  </conditionalFormatting>
  <conditionalFormatting sqref="B2287">
    <cfRule type="expression" dxfId="26596" priority="3461">
      <formula>IF(B557="",TRUE)</formula>
    </cfRule>
  </conditionalFormatting>
  <conditionalFormatting sqref="B2287">
    <cfRule type="expression" dxfId="26595" priority="3462">
      <formula>IF(AND(COUNTIF(MetalSmelter,B557&amp;C557)=0,LEN(C557)&gt;0),TRUE,FALSE)</formula>
    </cfRule>
  </conditionalFormatting>
  <conditionalFormatting sqref="B2288">
    <cfRule type="expression" dxfId="26594" priority="3463">
      <formula>IF(B557="",TRUE)</formula>
    </cfRule>
  </conditionalFormatting>
  <conditionalFormatting sqref="B2288">
    <cfRule type="expression" dxfId="26593" priority="3464">
      <formula>IF(AND(COUNTIF(MetalSmelter,B557&amp;C557)=0,LEN(C557)&gt;0),TRUE,FALSE)</formula>
    </cfRule>
  </conditionalFormatting>
  <conditionalFormatting sqref="B2289">
    <cfRule type="expression" dxfId="26592" priority="3465">
      <formula>IF(B557="",TRUE)</formula>
    </cfRule>
  </conditionalFormatting>
  <conditionalFormatting sqref="B2289">
    <cfRule type="expression" dxfId="26591" priority="3466">
      <formula>IF(AND(COUNTIF(MetalSmelter,B557&amp;C557)=0,LEN(C557)&gt;0),TRUE,FALSE)</formula>
    </cfRule>
  </conditionalFormatting>
  <conditionalFormatting sqref="B2290">
    <cfRule type="expression" dxfId="26590" priority="3467">
      <formula>IF(B557="",TRUE)</formula>
    </cfRule>
  </conditionalFormatting>
  <conditionalFormatting sqref="B2290">
    <cfRule type="expression" dxfId="26589" priority="3468">
      <formula>IF(AND(COUNTIF(MetalSmelter,B557&amp;C557)=0,LEN(C557)&gt;0),TRUE,FALSE)</formula>
    </cfRule>
  </conditionalFormatting>
  <conditionalFormatting sqref="B2291">
    <cfRule type="expression" dxfId="26588" priority="3469">
      <formula>IF(B557="",TRUE)</formula>
    </cfRule>
  </conditionalFormatting>
  <conditionalFormatting sqref="B2291">
    <cfRule type="expression" dxfId="26587" priority="3470">
      <formula>IF(AND(COUNTIF(MetalSmelter,B557&amp;C557)=0,LEN(C557)&gt;0),TRUE,FALSE)</formula>
    </cfRule>
  </conditionalFormatting>
  <conditionalFormatting sqref="B2292">
    <cfRule type="expression" dxfId="26586" priority="3471">
      <formula>IF(B557="",TRUE)</formula>
    </cfRule>
  </conditionalFormatting>
  <conditionalFormatting sqref="B2292">
    <cfRule type="expression" dxfId="26585" priority="3472">
      <formula>IF(AND(COUNTIF(MetalSmelter,B557&amp;C557)=0,LEN(C557)&gt;0),TRUE,FALSE)</formula>
    </cfRule>
  </conditionalFormatting>
  <conditionalFormatting sqref="B2293">
    <cfRule type="expression" dxfId="26584" priority="3473">
      <formula>IF(B557="",TRUE)</formula>
    </cfRule>
  </conditionalFormatting>
  <conditionalFormatting sqref="B2293">
    <cfRule type="expression" dxfId="26583" priority="3474">
      <formula>IF(AND(COUNTIF(MetalSmelter,B557&amp;C557)=0,LEN(C557)&gt;0),TRUE,FALSE)</formula>
    </cfRule>
  </conditionalFormatting>
  <conditionalFormatting sqref="B2294">
    <cfRule type="expression" dxfId="26582" priority="3475">
      <formula>IF(B557="",TRUE)</formula>
    </cfRule>
  </conditionalFormatting>
  <conditionalFormatting sqref="B2294">
    <cfRule type="expression" dxfId="26581" priority="3476">
      <formula>IF(AND(COUNTIF(MetalSmelter,B557&amp;C557)=0,LEN(C557)&gt;0),TRUE,FALSE)</formula>
    </cfRule>
  </conditionalFormatting>
  <conditionalFormatting sqref="B2295">
    <cfRule type="expression" dxfId="26580" priority="3477">
      <formula>IF(B557="",TRUE)</formula>
    </cfRule>
  </conditionalFormatting>
  <conditionalFormatting sqref="B2295">
    <cfRule type="expression" dxfId="26579" priority="3478">
      <formula>IF(AND(COUNTIF(MetalSmelter,B557&amp;C557)=0,LEN(C557)&gt;0),TRUE,FALSE)</formula>
    </cfRule>
  </conditionalFormatting>
  <conditionalFormatting sqref="B2296">
    <cfRule type="expression" dxfId="26578" priority="3479">
      <formula>IF(B557="",TRUE)</formula>
    </cfRule>
  </conditionalFormatting>
  <conditionalFormatting sqref="B2296">
    <cfRule type="expression" dxfId="26577" priority="3480">
      <formula>IF(AND(COUNTIF(MetalSmelter,B557&amp;C557)=0,LEN(C557)&gt;0),TRUE,FALSE)</formula>
    </cfRule>
  </conditionalFormatting>
  <conditionalFormatting sqref="B2297">
    <cfRule type="expression" dxfId="26576" priority="3481">
      <formula>IF(B557="",TRUE)</formula>
    </cfRule>
  </conditionalFormatting>
  <conditionalFormatting sqref="B2297">
    <cfRule type="expression" dxfId="26575" priority="3482">
      <formula>IF(AND(COUNTIF(MetalSmelter,B557&amp;C557)=0,LEN(C557)&gt;0),TRUE,FALSE)</formula>
    </cfRule>
  </conditionalFormatting>
  <conditionalFormatting sqref="B2298">
    <cfRule type="expression" dxfId="26574" priority="3483">
      <formula>IF(B557="",TRUE)</formula>
    </cfRule>
  </conditionalFormatting>
  <conditionalFormatting sqref="B2298">
    <cfRule type="expression" dxfId="26573" priority="3484">
      <formula>IF(AND(COUNTIF(MetalSmelter,B557&amp;C557)=0,LEN(C557)&gt;0),TRUE,FALSE)</formula>
    </cfRule>
  </conditionalFormatting>
  <conditionalFormatting sqref="B2299">
    <cfRule type="expression" dxfId="26572" priority="3485">
      <formula>IF(B557="",TRUE)</formula>
    </cfRule>
  </conditionalFormatting>
  <conditionalFormatting sqref="B2299">
    <cfRule type="expression" dxfId="26571" priority="3486">
      <formula>IF(AND(COUNTIF(MetalSmelter,B557&amp;C557)=0,LEN(C557)&gt;0),TRUE,FALSE)</formula>
    </cfRule>
  </conditionalFormatting>
  <conditionalFormatting sqref="B2300">
    <cfRule type="expression" dxfId="26570" priority="3487">
      <formula>IF(B557="",TRUE)</formula>
    </cfRule>
  </conditionalFormatting>
  <conditionalFormatting sqref="B2300">
    <cfRule type="expression" dxfId="26569" priority="3488">
      <formula>IF(AND(COUNTIF(MetalSmelter,B557&amp;C557)=0,LEN(C557)&gt;0),TRUE,FALSE)</formula>
    </cfRule>
  </conditionalFormatting>
  <conditionalFormatting sqref="B2301">
    <cfRule type="expression" dxfId="26568" priority="3489">
      <formula>IF(B557="",TRUE)</formula>
    </cfRule>
  </conditionalFormatting>
  <conditionalFormatting sqref="B2301">
    <cfRule type="expression" dxfId="26567" priority="3490">
      <formula>IF(AND(COUNTIF(MetalSmelter,B557&amp;C557)=0,LEN(C557)&gt;0),TRUE,FALSE)</formula>
    </cfRule>
  </conditionalFormatting>
  <conditionalFormatting sqref="B2302">
    <cfRule type="expression" dxfId="26566" priority="3491">
      <formula>IF(B557="",TRUE)</formula>
    </cfRule>
  </conditionalFormatting>
  <conditionalFormatting sqref="B2302">
    <cfRule type="expression" dxfId="26565" priority="3492">
      <formula>IF(AND(COUNTIF(MetalSmelter,B557&amp;C557)=0,LEN(C557)&gt;0),TRUE,FALSE)</formula>
    </cfRule>
  </conditionalFormatting>
  <conditionalFormatting sqref="B2303">
    <cfRule type="expression" dxfId="26564" priority="3493">
      <formula>IF(B557="",TRUE)</formula>
    </cfRule>
  </conditionalFormatting>
  <conditionalFormatting sqref="B2303">
    <cfRule type="expression" dxfId="26563" priority="3494">
      <formula>IF(AND(COUNTIF(MetalSmelter,B557&amp;C557)=0,LEN(C557)&gt;0),TRUE,FALSE)</formula>
    </cfRule>
  </conditionalFormatting>
  <conditionalFormatting sqref="B2304">
    <cfRule type="expression" dxfId="26562" priority="3495">
      <formula>IF(B557="",TRUE)</formula>
    </cfRule>
  </conditionalFormatting>
  <conditionalFormatting sqref="B2304">
    <cfRule type="expression" dxfId="26561" priority="3496">
      <formula>IF(AND(COUNTIF(MetalSmelter,B557&amp;C557)=0,LEN(C557)&gt;0),TRUE,FALSE)</formula>
    </cfRule>
  </conditionalFormatting>
  <conditionalFormatting sqref="B2305">
    <cfRule type="expression" dxfId="26560" priority="3497">
      <formula>IF(B557="",TRUE)</formula>
    </cfRule>
  </conditionalFormatting>
  <conditionalFormatting sqref="B2305">
    <cfRule type="expression" dxfId="26559" priority="3498">
      <formula>IF(AND(COUNTIF(MetalSmelter,B557&amp;C557)=0,LEN(C557)&gt;0),TRUE,FALSE)</formula>
    </cfRule>
  </conditionalFormatting>
  <conditionalFormatting sqref="B2306">
    <cfRule type="expression" dxfId="26558" priority="3499">
      <formula>IF(B557="",TRUE)</formula>
    </cfRule>
  </conditionalFormatting>
  <conditionalFormatting sqref="B2306">
    <cfRule type="expression" dxfId="26557" priority="3500">
      <formula>IF(AND(COUNTIF(MetalSmelter,B557&amp;C557)=0,LEN(C557)&gt;0),TRUE,FALSE)</formula>
    </cfRule>
  </conditionalFormatting>
  <conditionalFormatting sqref="B2307">
    <cfRule type="expression" dxfId="26556" priority="3501">
      <formula>IF(B557="",TRUE)</formula>
    </cfRule>
  </conditionalFormatting>
  <conditionalFormatting sqref="B2307">
    <cfRule type="expression" dxfId="26555" priority="3502">
      <formula>IF(AND(COUNTIF(MetalSmelter,B557&amp;C557)=0,LEN(C557)&gt;0),TRUE,FALSE)</formula>
    </cfRule>
  </conditionalFormatting>
  <conditionalFormatting sqref="B2308">
    <cfRule type="expression" dxfId="26554" priority="3503">
      <formula>IF(B557="",TRUE)</formula>
    </cfRule>
  </conditionalFormatting>
  <conditionalFormatting sqref="B2308">
    <cfRule type="expression" dxfId="26553" priority="3504">
      <formula>IF(AND(COUNTIF(MetalSmelter,B557&amp;C557)=0,LEN(C557)&gt;0),TRUE,FALSE)</formula>
    </cfRule>
  </conditionalFormatting>
  <conditionalFormatting sqref="B2309">
    <cfRule type="expression" dxfId="26552" priority="3505">
      <formula>IF(B557="",TRUE)</formula>
    </cfRule>
  </conditionalFormatting>
  <conditionalFormatting sqref="B2309">
    <cfRule type="expression" dxfId="26551" priority="3506">
      <formula>IF(AND(COUNTIF(MetalSmelter,B557&amp;C557)=0,LEN(C557)&gt;0),TRUE,FALSE)</formula>
    </cfRule>
  </conditionalFormatting>
  <conditionalFormatting sqref="B2310">
    <cfRule type="expression" dxfId="26550" priority="3507">
      <formula>IF(B557="",TRUE)</formula>
    </cfRule>
  </conditionalFormatting>
  <conditionalFormatting sqref="B2310">
    <cfRule type="expression" dxfId="26549" priority="3508">
      <formula>IF(AND(COUNTIF(MetalSmelter,B557&amp;C557)=0,LEN(C557)&gt;0),TRUE,FALSE)</formula>
    </cfRule>
  </conditionalFormatting>
  <conditionalFormatting sqref="B2311">
    <cfRule type="expression" dxfId="26548" priority="3509">
      <formula>IF(B557="",TRUE)</formula>
    </cfRule>
  </conditionalFormatting>
  <conditionalFormatting sqref="B2311">
    <cfRule type="expression" dxfId="26547" priority="3510">
      <formula>IF(AND(COUNTIF(MetalSmelter,B557&amp;C557)=0,LEN(C557)&gt;0),TRUE,FALSE)</formula>
    </cfRule>
  </conditionalFormatting>
  <conditionalFormatting sqref="B2312">
    <cfRule type="expression" dxfId="26546" priority="3511">
      <formula>IF(B557="",TRUE)</formula>
    </cfRule>
  </conditionalFormatting>
  <conditionalFormatting sqref="B2312">
    <cfRule type="expression" dxfId="26545" priority="3512">
      <formula>IF(AND(COUNTIF(MetalSmelter,B557&amp;C557)=0,LEN(C557)&gt;0),TRUE,FALSE)</formula>
    </cfRule>
  </conditionalFormatting>
  <conditionalFormatting sqref="B2313">
    <cfRule type="expression" dxfId="26544" priority="3513">
      <formula>IF(B557="",TRUE)</formula>
    </cfRule>
  </conditionalFormatting>
  <conditionalFormatting sqref="B2313">
    <cfRule type="expression" dxfId="26543" priority="3514">
      <formula>IF(AND(COUNTIF(MetalSmelter,B557&amp;C557)=0,LEN(C557)&gt;0),TRUE,FALSE)</formula>
    </cfRule>
  </conditionalFormatting>
  <conditionalFormatting sqref="B2314">
    <cfRule type="expression" dxfId="26542" priority="3515">
      <formula>IF(B557="",TRUE)</formula>
    </cfRule>
  </conditionalFormatting>
  <conditionalFormatting sqref="B2314">
    <cfRule type="expression" dxfId="26541" priority="3516">
      <formula>IF(AND(COUNTIF(MetalSmelter,B557&amp;C557)=0,LEN(C557)&gt;0),TRUE,FALSE)</formula>
    </cfRule>
  </conditionalFormatting>
  <conditionalFormatting sqref="B2315">
    <cfRule type="expression" dxfId="26540" priority="3517">
      <formula>IF(B557="",TRUE)</formula>
    </cfRule>
  </conditionalFormatting>
  <conditionalFormatting sqref="B2315">
    <cfRule type="expression" dxfId="26539" priority="3518">
      <formula>IF(AND(COUNTIF(MetalSmelter,B557&amp;C557)=0,LEN(C557)&gt;0),TRUE,FALSE)</formula>
    </cfRule>
  </conditionalFormatting>
  <conditionalFormatting sqref="B2316">
    <cfRule type="expression" dxfId="26538" priority="3519">
      <formula>IF(B557="",TRUE)</formula>
    </cfRule>
  </conditionalFormatting>
  <conditionalFormatting sqref="B2316">
    <cfRule type="expression" dxfId="26537" priority="3520">
      <formula>IF(AND(COUNTIF(MetalSmelter,B557&amp;C557)=0,LEN(C557)&gt;0),TRUE,FALSE)</formula>
    </cfRule>
  </conditionalFormatting>
  <conditionalFormatting sqref="B2317">
    <cfRule type="expression" dxfId="26536" priority="3521">
      <formula>IF(B557="",TRUE)</formula>
    </cfRule>
  </conditionalFormatting>
  <conditionalFormatting sqref="B2317">
    <cfRule type="expression" dxfId="26535" priority="3522">
      <formula>IF(AND(COUNTIF(MetalSmelter,B557&amp;C557)=0,LEN(C557)&gt;0),TRUE,FALSE)</formula>
    </cfRule>
  </conditionalFormatting>
  <conditionalFormatting sqref="B2318">
    <cfRule type="expression" dxfId="26534" priority="3523">
      <formula>IF(B557="",TRUE)</formula>
    </cfRule>
  </conditionalFormatting>
  <conditionalFormatting sqref="B2318">
    <cfRule type="expression" dxfId="26533" priority="3524">
      <formula>IF(AND(COUNTIF(MetalSmelter,B557&amp;C557)=0,LEN(C557)&gt;0),TRUE,FALSE)</formula>
    </cfRule>
  </conditionalFormatting>
  <conditionalFormatting sqref="B2319">
    <cfRule type="expression" dxfId="26532" priority="3525">
      <formula>IF(B557="",TRUE)</formula>
    </cfRule>
  </conditionalFormatting>
  <conditionalFormatting sqref="B2319">
    <cfRule type="expression" dxfId="26531" priority="3526">
      <formula>IF(AND(COUNTIF(MetalSmelter,B557&amp;C557)=0,LEN(C557)&gt;0),TRUE,FALSE)</formula>
    </cfRule>
  </conditionalFormatting>
  <conditionalFormatting sqref="B2320">
    <cfRule type="expression" dxfId="26530" priority="3527">
      <formula>IF(B557="",TRUE)</formula>
    </cfRule>
  </conditionalFormatting>
  <conditionalFormatting sqref="B2320">
    <cfRule type="expression" dxfId="26529" priority="3528">
      <formula>IF(AND(COUNTIF(MetalSmelter,B557&amp;C557)=0,LEN(C557)&gt;0),TRUE,FALSE)</formula>
    </cfRule>
  </conditionalFormatting>
  <conditionalFormatting sqref="B2321">
    <cfRule type="expression" dxfId="26528" priority="3529">
      <formula>IF(B557="",TRUE)</formula>
    </cfRule>
  </conditionalFormatting>
  <conditionalFormatting sqref="B2321">
    <cfRule type="expression" dxfId="26527" priority="3530">
      <formula>IF(AND(COUNTIF(MetalSmelter,B557&amp;C557)=0,LEN(C557)&gt;0),TRUE,FALSE)</formula>
    </cfRule>
  </conditionalFormatting>
  <conditionalFormatting sqref="B2322">
    <cfRule type="expression" dxfId="26526" priority="3531">
      <formula>IF(B557="",TRUE)</formula>
    </cfRule>
  </conditionalFormatting>
  <conditionalFormatting sqref="B2322">
    <cfRule type="expression" dxfId="26525" priority="3532">
      <formula>IF(AND(COUNTIF(MetalSmelter,B557&amp;C557)=0,LEN(C557)&gt;0),TRUE,FALSE)</formula>
    </cfRule>
  </conditionalFormatting>
  <conditionalFormatting sqref="B2323">
    <cfRule type="expression" dxfId="26524" priority="3533">
      <formula>IF(B557="",TRUE)</formula>
    </cfRule>
  </conditionalFormatting>
  <conditionalFormatting sqref="B2323">
    <cfRule type="expression" dxfId="26523" priority="3534">
      <formula>IF(AND(COUNTIF(MetalSmelter,B557&amp;C557)=0,LEN(C557)&gt;0),TRUE,FALSE)</formula>
    </cfRule>
  </conditionalFormatting>
  <conditionalFormatting sqref="B2324">
    <cfRule type="expression" dxfId="26522" priority="3535">
      <formula>IF(B557="",TRUE)</formula>
    </cfRule>
  </conditionalFormatting>
  <conditionalFormatting sqref="B2324">
    <cfRule type="expression" dxfId="26521" priority="3536">
      <formula>IF(AND(COUNTIF(MetalSmelter,B557&amp;C557)=0,LEN(C557)&gt;0),TRUE,FALSE)</formula>
    </cfRule>
  </conditionalFormatting>
  <conditionalFormatting sqref="B2325">
    <cfRule type="expression" dxfId="26520" priority="3537">
      <formula>IF(B557="",TRUE)</formula>
    </cfRule>
  </conditionalFormatting>
  <conditionalFormatting sqref="B2325">
    <cfRule type="expression" dxfId="26519" priority="3538">
      <formula>IF(AND(COUNTIF(MetalSmelter,B557&amp;C557)=0,LEN(C557)&gt;0),TRUE,FALSE)</formula>
    </cfRule>
  </conditionalFormatting>
  <conditionalFormatting sqref="B2326">
    <cfRule type="expression" dxfId="26518" priority="3539">
      <formula>IF(B557="",TRUE)</formula>
    </cfRule>
  </conditionalFormatting>
  <conditionalFormatting sqref="B2326">
    <cfRule type="expression" dxfId="26517" priority="3540">
      <formula>IF(AND(COUNTIF(MetalSmelter,B557&amp;C557)=0,LEN(C557)&gt;0),TRUE,FALSE)</formula>
    </cfRule>
  </conditionalFormatting>
  <conditionalFormatting sqref="B2327">
    <cfRule type="expression" dxfId="26516" priority="3541">
      <formula>IF(B557="",TRUE)</formula>
    </cfRule>
  </conditionalFormatting>
  <conditionalFormatting sqref="B2327">
    <cfRule type="expression" dxfId="26515" priority="3542">
      <formula>IF(AND(COUNTIF(MetalSmelter,B557&amp;C557)=0,LEN(C557)&gt;0),TRUE,FALSE)</formula>
    </cfRule>
  </conditionalFormatting>
  <conditionalFormatting sqref="B2328">
    <cfRule type="expression" dxfId="26514" priority="3543">
      <formula>IF(B557="",TRUE)</formula>
    </cfRule>
  </conditionalFormatting>
  <conditionalFormatting sqref="B2328">
    <cfRule type="expression" dxfId="26513" priority="3544">
      <formula>IF(AND(COUNTIF(MetalSmelter,B557&amp;C557)=0,LEN(C557)&gt;0),TRUE,FALSE)</formula>
    </cfRule>
  </conditionalFormatting>
  <conditionalFormatting sqref="B2329">
    <cfRule type="expression" dxfId="26512" priority="3545">
      <formula>IF(B557="",TRUE)</formula>
    </cfRule>
  </conditionalFormatting>
  <conditionalFormatting sqref="B2329">
    <cfRule type="expression" dxfId="26511" priority="3546">
      <formula>IF(AND(COUNTIF(MetalSmelter,B557&amp;C557)=0,LEN(C557)&gt;0),TRUE,FALSE)</formula>
    </cfRule>
  </conditionalFormatting>
  <conditionalFormatting sqref="B2330">
    <cfRule type="expression" dxfId="26510" priority="3547">
      <formula>IF(B557="",TRUE)</formula>
    </cfRule>
  </conditionalFormatting>
  <conditionalFormatting sqref="B2330">
    <cfRule type="expression" dxfId="26509" priority="3548">
      <formula>IF(AND(COUNTIF(MetalSmelter,B557&amp;C557)=0,LEN(C557)&gt;0),TRUE,FALSE)</formula>
    </cfRule>
  </conditionalFormatting>
  <conditionalFormatting sqref="B2331">
    <cfRule type="expression" dxfId="26508" priority="3549">
      <formula>IF(B557="",TRUE)</formula>
    </cfRule>
  </conditionalFormatting>
  <conditionalFormatting sqref="B2331">
    <cfRule type="expression" dxfId="26507" priority="3550">
      <formula>IF(AND(COUNTIF(MetalSmelter,B557&amp;C557)=0,LEN(C557)&gt;0),TRUE,FALSE)</formula>
    </cfRule>
  </conditionalFormatting>
  <conditionalFormatting sqref="B2332">
    <cfRule type="expression" dxfId="26506" priority="3551">
      <formula>IF(B557="",TRUE)</formula>
    </cfRule>
  </conditionalFormatting>
  <conditionalFormatting sqref="B2332">
    <cfRule type="expression" dxfId="26505" priority="3552">
      <formula>IF(AND(COUNTIF(MetalSmelter,B557&amp;C557)=0,LEN(C557)&gt;0),TRUE,FALSE)</formula>
    </cfRule>
  </conditionalFormatting>
  <conditionalFormatting sqref="B2333">
    <cfRule type="expression" dxfId="26504" priority="3553">
      <formula>IF(B557="",TRUE)</formula>
    </cfRule>
  </conditionalFormatting>
  <conditionalFormatting sqref="B2333">
    <cfRule type="expression" dxfId="26503" priority="3554">
      <formula>IF(AND(COUNTIF(MetalSmelter,B557&amp;C557)=0,LEN(C557)&gt;0),TRUE,FALSE)</formula>
    </cfRule>
  </conditionalFormatting>
  <conditionalFormatting sqref="B2334">
    <cfRule type="expression" dxfId="26502" priority="3555">
      <formula>IF(B557="",TRUE)</formula>
    </cfRule>
  </conditionalFormatting>
  <conditionalFormatting sqref="B2334">
    <cfRule type="expression" dxfId="26501" priority="3556">
      <formula>IF(AND(COUNTIF(MetalSmelter,B557&amp;C557)=0,LEN(C557)&gt;0),TRUE,FALSE)</formula>
    </cfRule>
  </conditionalFormatting>
  <conditionalFormatting sqref="B2335">
    <cfRule type="expression" dxfId="26500" priority="3557">
      <formula>IF(B557="",TRUE)</formula>
    </cfRule>
  </conditionalFormatting>
  <conditionalFormatting sqref="B2335">
    <cfRule type="expression" dxfId="26499" priority="3558">
      <formula>IF(AND(COUNTIF(MetalSmelter,B557&amp;C557)=0,LEN(C557)&gt;0),TRUE,FALSE)</formula>
    </cfRule>
  </conditionalFormatting>
  <conditionalFormatting sqref="B2336">
    <cfRule type="expression" dxfId="26498" priority="3559">
      <formula>IF(B557="",TRUE)</formula>
    </cfRule>
  </conditionalFormatting>
  <conditionalFormatting sqref="B2336">
    <cfRule type="expression" dxfId="26497" priority="3560">
      <formula>IF(AND(COUNTIF(MetalSmelter,B557&amp;C557)=0,LEN(C557)&gt;0),TRUE,FALSE)</formula>
    </cfRule>
  </conditionalFormatting>
  <conditionalFormatting sqref="B2337">
    <cfRule type="expression" dxfId="26496" priority="3561">
      <formula>IF(B557="",TRUE)</formula>
    </cfRule>
  </conditionalFormatting>
  <conditionalFormatting sqref="B2337">
    <cfRule type="expression" dxfId="26495" priority="3562">
      <formula>IF(AND(COUNTIF(MetalSmelter,B557&amp;C557)=0,LEN(C557)&gt;0),TRUE,FALSE)</formula>
    </cfRule>
  </conditionalFormatting>
  <conditionalFormatting sqref="B2338">
    <cfRule type="expression" dxfId="26494" priority="3563">
      <formula>IF(B557="",TRUE)</formula>
    </cfRule>
  </conditionalFormatting>
  <conditionalFormatting sqref="B2338">
    <cfRule type="expression" dxfId="26493" priority="3564">
      <formula>IF(AND(COUNTIF(MetalSmelter,B557&amp;C557)=0,LEN(C557)&gt;0),TRUE,FALSE)</formula>
    </cfRule>
  </conditionalFormatting>
  <conditionalFormatting sqref="B2339">
    <cfRule type="expression" dxfId="26492" priority="3565">
      <formula>IF(B557="",TRUE)</formula>
    </cfRule>
  </conditionalFormatting>
  <conditionalFormatting sqref="B2339">
    <cfRule type="expression" dxfId="26491" priority="3566">
      <formula>IF(AND(COUNTIF(MetalSmelter,B557&amp;C557)=0,LEN(C557)&gt;0),TRUE,FALSE)</formula>
    </cfRule>
  </conditionalFormatting>
  <conditionalFormatting sqref="B2340">
    <cfRule type="expression" dxfId="26490" priority="3567">
      <formula>IF(B557="",TRUE)</formula>
    </cfRule>
  </conditionalFormatting>
  <conditionalFormatting sqref="B2340">
    <cfRule type="expression" dxfId="26489" priority="3568">
      <formula>IF(AND(COUNTIF(MetalSmelter,B557&amp;C557)=0,LEN(C557)&gt;0),TRUE,FALSE)</formula>
    </cfRule>
  </conditionalFormatting>
  <conditionalFormatting sqref="B2341">
    <cfRule type="expression" dxfId="26488" priority="3569">
      <formula>IF(B557="",TRUE)</formula>
    </cfRule>
  </conditionalFormatting>
  <conditionalFormatting sqref="B2341">
    <cfRule type="expression" dxfId="26487" priority="3570">
      <formula>IF(AND(COUNTIF(MetalSmelter,B557&amp;C557)=0,LEN(C557)&gt;0),TRUE,FALSE)</formula>
    </cfRule>
  </conditionalFormatting>
  <conditionalFormatting sqref="B2342">
    <cfRule type="expression" dxfId="26486" priority="3571">
      <formula>IF(B557="",TRUE)</formula>
    </cfRule>
  </conditionalFormatting>
  <conditionalFormatting sqref="B2342">
    <cfRule type="expression" dxfId="26485" priority="3572">
      <formula>IF(AND(COUNTIF(MetalSmelter,B557&amp;C557)=0,LEN(C557)&gt;0),TRUE,FALSE)</formula>
    </cfRule>
  </conditionalFormatting>
  <conditionalFormatting sqref="B2343">
    <cfRule type="expression" dxfId="26484" priority="3573">
      <formula>IF(B557="",TRUE)</formula>
    </cfRule>
  </conditionalFormatting>
  <conditionalFormatting sqref="B2343">
    <cfRule type="expression" dxfId="26483" priority="3574">
      <formula>IF(AND(COUNTIF(MetalSmelter,B557&amp;C557)=0,LEN(C557)&gt;0),TRUE,FALSE)</formula>
    </cfRule>
  </conditionalFormatting>
  <conditionalFormatting sqref="B2344">
    <cfRule type="expression" dxfId="26482" priority="3575">
      <formula>IF(B557="",TRUE)</formula>
    </cfRule>
  </conditionalFormatting>
  <conditionalFormatting sqref="B2344">
    <cfRule type="expression" dxfId="26481" priority="3576">
      <formula>IF(AND(COUNTIF(MetalSmelter,B557&amp;C557)=0,LEN(C557)&gt;0),TRUE,FALSE)</formula>
    </cfRule>
  </conditionalFormatting>
  <conditionalFormatting sqref="B2345">
    <cfRule type="expression" dxfId="26480" priority="3577">
      <formula>IF(B557="",TRUE)</formula>
    </cfRule>
  </conditionalFormatting>
  <conditionalFormatting sqref="B2345">
    <cfRule type="expression" dxfId="26479" priority="3578">
      <formula>IF(AND(COUNTIF(MetalSmelter,B557&amp;C557)=0,LEN(C557)&gt;0),TRUE,FALSE)</formula>
    </cfRule>
  </conditionalFormatting>
  <conditionalFormatting sqref="B2346">
    <cfRule type="expression" dxfId="26478" priority="3579">
      <formula>IF(B557="",TRUE)</formula>
    </cfRule>
  </conditionalFormatting>
  <conditionalFormatting sqref="B2346">
    <cfRule type="expression" dxfId="26477" priority="3580">
      <formula>IF(AND(COUNTIF(MetalSmelter,B557&amp;C557)=0,LEN(C557)&gt;0),TRUE,FALSE)</formula>
    </cfRule>
  </conditionalFormatting>
  <conditionalFormatting sqref="B2347">
    <cfRule type="expression" dxfId="26476" priority="3581">
      <formula>IF(B557="",TRUE)</formula>
    </cfRule>
  </conditionalFormatting>
  <conditionalFormatting sqref="B2347">
    <cfRule type="expression" dxfId="26475" priority="3582">
      <formula>IF(AND(COUNTIF(MetalSmelter,B557&amp;C557)=0,LEN(C557)&gt;0),TRUE,FALSE)</formula>
    </cfRule>
  </conditionalFormatting>
  <conditionalFormatting sqref="B2348">
    <cfRule type="expression" dxfId="26474" priority="3583">
      <formula>IF(B557="",TRUE)</formula>
    </cfRule>
  </conditionalFormatting>
  <conditionalFormatting sqref="B2348">
    <cfRule type="expression" dxfId="26473" priority="3584">
      <formula>IF(AND(COUNTIF(MetalSmelter,B557&amp;C557)=0,LEN(C557)&gt;0),TRUE,FALSE)</formula>
    </cfRule>
  </conditionalFormatting>
  <conditionalFormatting sqref="B2349">
    <cfRule type="expression" dxfId="26472" priority="3585">
      <formula>IF(B557="",TRUE)</formula>
    </cfRule>
  </conditionalFormatting>
  <conditionalFormatting sqref="B2349">
    <cfRule type="expression" dxfId="26471" priority="3586">
      <formula>IF(AND(COUNTIF(MetalSmelter,B557&amp;C557)=0,LEN(C557)&gt;0),TRUE,FALSE)</formula>
    </cfRule>
  </conditionalFormatting>
  <conditionalFormatting sqref="B2350">
    <cfRule type="expression" dxfId="26470" priority="3587">
      <formula>IF(B557="",TRUE)</formula>
    </cfRule>
  </conditionalFormatting>
  <conditionalFormatting sqref="B2350">
    <cfRule type="expression" dxfId="26469" priority="3588">
      <formula>IF(AND(COUNTIF(MetalSmelter,B557&amp;C557)=0,LEN(C557)&gt;0),TRUE,FALSE)</formula>
    </cfRule>
  </conditionalFormatting>
  <conditionalFormatting sqref="B2351">
    <cfRule type="expression" dxfId="26468" priority="3589">
      <formula>IF(B557="",TRUE)</formula>
    </cfRule>
  </conditionalFormatting>
  <conditionalFormatting sqref="B2351">
    <cfRule type="expression" dxfId="26467" priority="3590">
      <formula>IF(AND(COUNTIF(MetalSmelter,B557&amp;C557)=0,LEN(C557)&gt;0),TRUE,FALSE)</formula>
    </cfRule>
  </conditionalFormatting>
  <conditionalFormatting sqref="B2352">
    <cfRule type="expression" dxfId="26466" priority="3591">
      <formula>IF(B557="",TRUE)</formula>
    </cfRule>
  </conditionalFormatting>
  <conditionalFormatting sqref="B2352">
    <cfRule type="expression" dxfId="26465" priority="3592">
      <formula>IF(AND(COUNTIF(MetalSmelter,B557&amp;C557)=0,LEN(C557)&gt;0),TRUE,FALSE)</formula>
    </cfRule>
  </conditionalFormatting>
  <conditionalFormatting sqref="B2353">
    <cfRule type="expression" dxfId="26464" priority="3593">
      <formula>IF(B557="",TRUE)</formula>
    </cfRule>
  </conditionalFormatting>
  <conditionalFormatting sqref="B2353">
    <cfRule type="expression" dxfId="26463" priority="3594">
      <formula>IF(AND(COUNTIF(MetalSmelter,B557&amp;C557)=0,LEN(C557)&gt;0),TRUE,FALSE)</formula>
    </cfRule>
  </conditionalFormatting>
  <conditionalFormatting sqref="B2354">
    <cfRule type="expression" dxfId="26462" priority="3595">
      <formula>IF(B557="",TRUE)</formula>
    </cfRule>
  </conditionalFormatting>
  <conditionalFormatting sqref="B2354">
    <cfRule type="expression" dxfId="26461" priority="3596">
      <formula>IF(AND(COUNTIF(MetalSmelter,B557&amp;C557)=0,LEN(C557)&gt;0),TRUE,FALSE)</formula>
    </cfRule>
  </conditionalFormatting>
  <conditionalFormatting sqref="B2355">
    <cfRule type="expression" dxfId="26460" priority="3597">
      <formula>IF(B557="",TRUE)</formula>
    </cfRule>
  </conditionalFormatting>
  <conditionalFormatting sqref="B2355">
    <cfRule type="expression" dxfId="26459" priority="3598">
      <formula>IF(AND(COUNTIF(MetalSmelter,B557&amp;C557)=0,LEN(C557)&gt;0),TRUE,FALSE)</formula>
    </cfRule>
  </conditionalFormatting>
  <conditionalFormatting sqref="B2356">
    <cfRule type="expression" dxfId="26458" priority="3599">
      <formula>IF(B557="",TRUE)</formula>
    </cfRule>
  </conditionalFormatting>
  <conditionalFormatting sqref="B2356">
    <cfRule type="expression" dxfId="26457" priority="3600">
      <formula>IF(AND(COUNTIF(MetalSmelter,B557&amp;C557)=0,LEN(C557)&gt;0),TRUE,FALSE)</formula>
    </cfRule>
  </conditionalFormatting>
  <conditionalFormatting sqref="B2357">
    <cfRule type="expression" dxfId="26456" priority="3601">
      <formula>IF(B557="",TRUE)</formula>
    </cfRule>
  </conditionalFormatting>
  <conditionalFormatting sqref="B2357">
    <cfRule type="expression" dxfId="26455" priority="3602">
      <formula>IF(AND(COUNTIF(MetalSmelter,B557&amp;C557)=0,LEN(C557)&gt;0),TRUE,FALSE)</formula>
    </cfRule>
  </conditionalFormatting>
  <conditionalFormatting sqref="B2358">
    <cfRule type="expression" dxfId="26454" priority="3603">
      <formula>IF(B557="",TRUE)</formula>
    </cfRule>
  </conditionalFormatting>
  <conditionalFormatting sqref="B2358">
    <cfRule type="expression" dxfId="26453" priority="3604">
      <formula>IF(AND(COUNTIF(MetalSmelter,B557&amp;C557)=0,LEN(C557)&gt;0),TRUE,FALSE)</formula>
    </cfRule>
  </conditionalFormatting>
  <conditionalFormatting sqref="B2359">
    <cfRule type="expression" dxfId="26452" priority="3605">
      <formula>IF(B557="",TRUE)</formula>
    </cfRule>
  </conditionalFormatting>
  <conditionalFormatting sqref="B2359">
    <cfRule type="expression" dxfId="26451" priority="3606">
      <formula>IF(AND(COUNTIF(MetalSmelter,B557&amp;C557)=0,LEN(C557)&gt;0),TRUE,FALSE)</formula>
    </cfRule>
  </conditionalFormatting>
  <conditionalFormatting sqref="B2360">
    <cfRule type="expression" dxfId="26450" priority="3607">
      <formula>IF(B557="",TRUE)</formula>
    </cfRule>
  </conditionalFormatting>
  <conditionalFormatting sqref="B2360">
    <cfRule type="expression" dxfId="26449" priority="3608">
      <formula>IF(AND(COUNTIF(MetalSmelter,B557&amp;C557)=0,LEN(C557)&gt;0),TRUE,FALSE)</formula>
    </cfRule>
  </conditionalFormatting>
  <conditionalFormatting sqref="B2361">
    <cfRule type="expression" dxfId="26448" priority="3609">
      <formula>IF(B557="",TRUE)</formula>
    </cfRule>
  </conditionalFormatting>
  <conditionalFormatting sqref="B2361">
    <cfRule type="expression" dxfId="26447" priority="3610">
      <formula>IF(AND(COUNTIF(MetalSmelter,B557&amp;C557)=0,LEN(C557)&gt;0),TRUE,FALSE)</formula>
    </cfRule>
  </conditionalFormatting>
  <conditionalFormatting sqref="B2362">
    <cfRule type="expression" dxfId="26446" priority="3611">
      <formula>IF(B557="",TRUE)</formula>
    </cfRule>
  </conditionalFormatting>
  <conditionalFormatting sqref="B2362">
    <cfRule type="expression" dxfId="26445" priority="3612">
      <formula>IF(AND(COUNTIF(MetalSmelter,B557&amp;C557)=0,LEN(C557)&gt;0),TRUE,FALSE)</formula>
    </cfRule>
  </conditionalFormatting>
  <conditionalFormatting sqref="B2363">
    <cfRule type="expression" dxfId="26444" priority="3613">
      <formula>IF(B557="",TRUE)</formula>
    </cfRule>
  </conditionalFormatting>
  <conditionalFormatting sqref="B2363">
    <cfRule type="expression" dxfId="26443" priority="3614">
      <formula>IF(AND(COUNTIF(MetalSmelter,B557&amp;C557)=0,LEN(C557)&gt;0),TRUE,FALSE)</formula>
    </cfRule>
  </conditionalFormatting>
  <conditionalFormatting sqref="B2364">
    <cfRule type="expression" dxfId="26442" priority="3615">
      <formula>IF(B557="",TRUE)</formula>
    </cfRule>
  </conditionalFormatting>
  <conditionalFormatting sqref="B2364">
    <cfRule type="expression" dxfId="26441" priority="3616">
      <formula>IF(AND(COUNTIF(MetalSmelter,B557&amp;C557)=0,LEN(C557)&gt;0),TRUE,FALSE)</formula>
    </cfRule>
  </conditionalFormatting>
  <conditionalFormatting sqref="B2365">
    <cfRule type="expression" dxfId="26440" priority="3617">
      <formula>IF(B557="",TRUE)</formula>
    </cfRule>
  </conditionalFormatting>
  <conditionalFormatting sqref="B2365">
    <cfRule type="expression" dxfId="26439" priority="3618">
      <formula>IF(AND(COUNTIF(MetalSmelter,B557&amp;C557)=0,LEN(C557)&gt;0),TRUE,FALSE)</formula>
    </cfRule>
  </conditionalFormatting>
  <conditionalFormatting sqref="B2366">
    <cfRule type="expression" dxfId="26438" priority="3619">
      <formula>IF(B557="",TRUE)</formula>
    </cfRule>
  </conditionalFormatting>
  <conditionalFormatting sqref="B2366">
    <cfRule type="expression" dxfId="26437" priority="3620">
      <formula>IF(AND(COUNTIF(MetalSmelter,B557&amp;C557)=0,LEN(C557)&gt;0),TRUE,FALSE)</formula>
    </cfRule>
  </conditionalFormatting>
  <conditionalFormatting sqref="B2367">
    <cfRule type="expression" dxfId="26436" priority="3621">
      <formula>IF(B557="",TRUE)</formula>
    </cfRule>
  </conditionalFormatting>
  <conditionalFormatting sqref="B2367">
    <cfRule type="expression" dxfId="26435" priority="3622">
      <formula>IF(AND(COUNTIF(MetalSmelter,B557&amp;C557)=0,LEN(C557)&gt;0),TRUE,FALSE)</formula>
    </cfRule>
  </conditionalFormatting>
  <conditionalFormatting sqref="B2368">
    <cfRule type="expression" dxfId="26434" priority="3623">
      <formula>IF(B557="",TRUE)</formula>
    </cfRule>
  </conditionalFormatting>
  <conditionalFormatting sqref="B2368">
    <cfRule type="expression" dxfId="26433" priority="3624">
      <formula>IF(AND(COUNTIF(MetalSmelter,B557&amp;C557)=0,LEN(C557)&gt;0),TRUE,FALSE)</formula>
    </cfRule>
  </conditionalFormatting>
  <conditionalFormatting sqref="B2369">
    <cfRule type="expression" dxfId="26432" priority="3625">
      <formula>IF(B557="",TRUE)</formula>
    </cfRule>
  </conditionalFormatting>
  <conditionalFormatting sqref="B2369">
    <cfRule type="expression" dxfId="26431" priority="3626">
      <formula>IF(AND(COUNTIF(MetalSmelter,B557&amp;C557)=0,LEN(C557)&gt;0),TRUE,FALSE)</formula>
    </cfRule>
  </conditionalFormatting>
  <conditionalFormatting sqref="B2370">
    <cfRule type="expression" dxfId="26430" priority="3627">
      <formula>IF(B557="",TRUE)</formula>
    </cfRule>
  </conditionalFormatting>
  <conditionalFormatting sqref="B2370">
    <cfRule type="expression" dxfId="26429" priority="3628">
      <formula>IF(AND(COUNTIF(MetalSmelter,B557&amp;C557)=0,LEN(C557)&gt;0),TRUE,FALSE)</formula>
    </cfRule>
  </conditionalFormatting>
  <conditionalFormatting sqref="B2371">
    <cfRule type="expression" dxfId="26428" priority="3629">
      <formula>IF(B557="",TRUE)</formula>
    </cfRule>
  </conditionalFormatting>
  <conditionalFormatting sqref="B2371">
    <cfRule type="expression" dxfId="26427" priority="3630">
      <formula>IF(AND(COUNTIF(MetalSmelter,B557&amp;C557)=0,LEN(C557)&gt;0),TRUE,FALSE)</formula>
    </cfRule>
  </conditionalFormatting>
  <conditionalFormatting sqref="B2372">
    <cfRule type="expression" dxfId="26426" priority="3631">
      <formula>IF(B557="",TRUE)</formula>
    </cfRule>
  </conditionalFormatting>
  <conditionalFormatting sqref="B2372">
    <cfRule type="expression" dxfId="26425" priority="3632">
      <formula>IF(AND(COUNTIF(MetalSmelter,B557&amp;C557)=0,LEN(C557)&gt;0),TRUE,FALSE)</formula>
    </cfRule>
  </conditionalFormatting>
  <conditionalFormatting sqref="B2373">
    <cfRule type="expression" dxfId="26424" priority="3633">
      <formula>IF(B557="",TRUE)</formula>
    </cfRule>
  </conditionalFormatting>
  <conditionalFormatting sqref="B2373">
    <cfRule type="expression" dxfId="26423" priority="3634">
      <formula>IF(AND(COUNTIF(MetalSmelter,B557&amp;C557)=0,LEN(C557)&gt;0),TRUE,FALSE)</formula>
    </cfRule>
  </conditionalFormatting>
  <conditionalFormatting sqref="B2374">
    <cfRule type="expression" dxfId="26422" priority="3635">
      <formula>IF(B557="",TRUE)</formula>
    </cfRule>
  </conditionalFormatting>
  <conditionalFormatting sqref="B2374">
    <cfRule type="expression" dxfId="26421" priority="3636">
      <formula>IF(AND(COUNTIF(MetalSmelter,B557&amp;C557)=0,LEN(C557)&gt;0),TRUE,FALSE)</formula>
    </cfRule>
  </conditionalFormatting>
  <conditionalFormatting sqref="B2375">
    <cfRule type="expression" dxfId="26420" priority="3637">
      <formula>IF(B557="",TRUE)</formula>
    </cfRule>
  </conditionalFormatting>
  <conditionalFormatting sqref="B2375">
    <cfRule type="expression" dxfId="26419" priority="3638">
      <formula>IF(AND(COUNTIF(MetalSmelter,B557&amp;C557)=0,LEN(C557)&gt;0),TRUE,FALSE)</formula>
    </cfRule>
  </conditionalFormatting>
  <conditionalFormatting sqref="B2376">
    <cfRule type="expression" dxfId="26418" priority="3639">
      <formula>IF(B557="",TRUE)</formula>
    </cfRule>
  </conditionalFormatting>
  <conditionalFormatting sqref="B2376">
    <cfRule type="expression" dxfId="26417" priority="3640">
      <formula>IF(AND(COUNTIF(MetalSmelter,B557&amp;C557)=0,LEN(C557)&gt;0),TRUE,FALSE)</formula>
    </cfRule>
  </conditionalFormatting>
  <conditionalFormatting sqref="B2377">
    <cfRule type="expression" dxfId="26416" priority="3641">
      <formula>IF(B557="",TRUE)</formula>
    </cfRule>
  </conditionalFormatting>
  <conditionalFormatting sqref="B2377">
    <cfRule type="expression" dxfId="26415" priority="3642">
      <formula>IF(AND(COUNTIF(MetalSmelter,B557&amp;C557)=0,LEN(C557)&gt;0),TRUE,FALSE)</formula>
    </cfRule>
  </conditionalFormatting>
  <conditionalFormatting sqref="B2378">
    <cfRule type="expression" dxfId="26414" priority="3643">
      <formula>IF(B557="",TRUE)</formula>
    </cfRule>
  </conditionalFormatting>
  <conditionalFormatting sqref="B2378">
    <cfRule type="expression" dxfId="26413" priority="3644">
      <formula>IF(AND(COUNTIF(MetalSmelter,B557&amp;C557)=0,LEN(C557)&gt;0),TRUE,FALSE)</formula>
    </cfRule>
  </conditionalFormatting>
  <conditionalFormatting sqref="B2379">
    <cfRule type="expression" dxfId="26412" priority="3645">
      <formula>IF(B557="",TRUE)</formula>
    </cfRule>
  </conditionalFormatting>
  <conditionalFormatting sqref="B2379">
    <cfRule type="expression" dxfId="26411" priority="3646">
      <formula>IF(AND(COUNTIF(MetalSmelter,B557&amp;C557)=0,LEN(C557)&gt;0),TRUE,FALSE)</formula>
    </cfRule>
  </conditionalFormatting>
  <conditionalFormatting sqref="B2380">
    <cfRule type="expression" dxfId="26410" priority="3647">
      <formula>IF(B557="",TRUE)</formula>
    </cfRule>
  </conditionalFormatting>
  <conditionalFormatting sqref="B2380">
    <cfRule type="expression" dxfId="26409" priority="3648">
      <formula>IF(AND(COUNTIF(MetalSmelter,B557&amp;C557)=0,LEN(C557)&gt;0),TRUE,FALSE)</formula>
    </cfRule>
  </conditionalFormatting>
  <conditionalFormatting sqref="B2381">
    <cfRule type="expression" dxfId="26408" priority="3649">
      <formula>IF(B557="",TRUE)</formula>
    </cfRule>
  </conditionalFormatting>
  <conditionalFormatting sqref="B2381">
    <cfRule type="expression" dxfId="26407" priority="3650">
      <formula>IF(AND(COUNTIF(MetalSmelter,B557&amp;C557)=0,LEN(C557)&gt;0),TRUE,FALSE)</formula>
    </cfRule>
  </conditionalFormatting>
  <conditionalFormatting sqref="B2382">
    <cfRule type="expression" dxfId="26406" priority="3651">
      <formula>IF(B557="",TRUE)</formula>
    </cfRule>
  </conditionalFormatting>
  <conditionalFormatting sqref="B2382">
    <cfRule type="expression" dxfId="26405" priority="3652">
      <formula>IF(AND(COUNTIF(MetalSmelter,B557&amp;C557)=0,LEN(C557)&gt;0),TRUE,FALSE)</formula>
    </cfRule>
  </conditionalFormatting>
  <conditionalFormatting sqref="B2383">
    <cfRule type="expression" dxfId="26404" priority="3653">
      <formula>IF(B557="",TRUE)</formula>
    </cfRule>
  </conditionalFormatting>
  <conditionalFormatting sqref="B2383">
    <cfRule type="expression" dxfId="26403" priority="3654">
      <formula>IF(AND(COUNTIF(MetalSmelter,B557&amp;C557)=0,LEN(C557)&gt;0),TRUE,FALSE)</formula>
    </cfRule>
  </conditionalFormatting>
  <conditionalFormatting sqref="B2384">
    <cfRule type="expression" dxfId="26402" priority="3655">
      <formula>IF(B557="",TRUE)</formula>
    </cfRule>
  </conditionalFormatting>
  <conditionalFormatting sqref="B2384">
    <cfRule type="expression" dxfId="26401" priority="3656">
      <formula>IF(AND(COUNTIF(MetalSmelter,B557&amp;C557)=0,LEN(C557)&gt;0),TRUE,FALSE)</formula>
    </cfRule>
  </conditionalFormatting>
  <conditionalFormatting sqref="B2385">
    <cfRule type="expression" dxfId="26400" priority="3657">
      <formula>IF(B557="",TRUE)</formula>
    </cfRule>
  </conditionalFormatting>
  <conditionalFormatting sqref="B2385">
    <cfRule type="expression" dxfId="26399" priority="3658">
      <formula>IF(AND(COUNTIF(MetalSmelter,B557&amp;C557)=0,LEN(C557)&gt;0),TRUE,FALSE)</formula>
    </cfRule>
  </conditionalFormatting>
  <conditionalFormatting sqref="B2386">
    <cfRule type="expression" dxfId="26398" priority="3659">
      <formula>IF(B557="",TRUE)</formula>
    </cfRule>
  </conditionalFormatting>
  <conditionalFormatting sqref="B2386">
    <cfRule type="expression" dxfId="26397" priority="3660">
      <formula>IF(AND(COUNTIF(MetalSmelter,B557&amp;C557)=0,LEN(C557)&gt;0),TRUE,FALSE)</formula>
    </cfRule>
  </conditionalFormatting>
  <conditionalFormatting sqref="B2387">
    <cfRule type="expression" dxfId="26396" priority="3661">
      <formula>IF(B557="",TRUE)</formula>
    </cfRule>
  </conditionalFormatting>
  <conditionalFormatting sqref="B2387">
    <cfRule type="expression" dxfId="26395" priority="3662">
      <formula>IF(AND(COUNTIF(MetalSmelter,B557&amp;C557)=0,LEN(C557)&gt;0),TRUE,FALSE)</formula>
    </cfRule>
  </conditionalFormatting>
  <conditionalFormatting sqref="B2388">
    <cfRule type="expression" dxfId="26394" priority="3663">
      <formula>IF(B557="",TRUE)</formula>
    </cfRule>
  </conditionalFormatting>
  <conditionalFormatting sqref="B2388">
    <cfRule type="expression" dxfId="26393" priority="3664">
      <formula>IF(AND(COUNTIF(MetalSmelter,B557&amp;C557)=0,LEN(C557)&gt;0),TRUE,FALSE)</formula>
    </cfRule>
  </conditionalFormatting>
  <conditionalFormatting sqref="B2389">
    <cfRule type="expression" dxfId="26392" priority="3665">
      <formula>IF(B557="",TRUE)</formula>
    </cfRule>
  </conditionalFormatting>
  <conditionalFormatting sqref="B2389">
    <cfRule type="expression" dxfId="26391" priority="3666">
      <formula>IF(AND(COUNTIF(MetalSmelter,B557&amp;C557)=0,LEN(C557)&gt;0),TRUE,FALSE)</formula>
    </cfRule>
  </conditionalFormatting>
  <conditionalFormatting sqref="B2390">
    <cfRule type="expression" dxfId="26390" priority="3667">
      <formula>IF(B557="",TRUE)</formula>
    </cfRule>
  </conditionalFormatting>
  <conditionalFormatting sqref="B2390">
    <cfRule type="expression" dxfId="26389" priority="3668">
      <formula>IF(AND(COUNTIF(MetalSmelter,B557&amp;C557)=0,LEN(C557)&gt;0),TRUE,FALSE)</formula>
    </cfRule>
  </conditionalFormatting>
  <conditionalFormatting sqref="B2391">
    <cfRule type="expression" dxfId="26388" priority="3669">
      <formula>IF(B557="",TRUE)</formula>
    </cfRule>
  </conditionalFormatting>
  <conditionalFormatting sqref="B2391">
    <cfRule type="expression" dxfId="26387" priority="3670">
      <formula>IF(AND(COUNTIF(MetalSmelter,B557&amp;C557)=0,LEN(C557)&gt;0),TRUE,FALSE)</formula>
    </cfRule>
  </conditionalFormatting>
  <conditionalFormatting sqref="B2392">
    <cfRule type="expression" dxfId="26386" priority="3671">
      <formula>IF(B557="",TRUE)</formula>
    </cfRule>
  </conditionalFormatting>
  <conditionalFormatting sqref="B2392">
    <cfRule type="expression" dxfId="26385" priority="3672">
      <formula>IF(AND(COUNTIF(MetalSmelter,B557&amp;C557)=0,LEN(C557)&gt;0),TRUE,FALSE)</formula>
    </cfRule>
  </conditionalFormatting>
  <conditionalFormatting sqref="B2393">
    <cfRule type="expression" dxfId="26384" priority="3673">
      <formula>IF(B557="",TRUE)</formula>
    </cfRule>
  </conditionalFormatting>
  <conditionalFormatting sqref="B2393">
    <cfRule type="expression" dxfId="26383" priority="3674">
      <formula>IF(AND(COUNTIF(MetalSmelter,B557&amp;C557)=0,LEN(C557)&gt;0),TRUE,FALSE)</formula>
    </cfRule>
  </conditionalFormatting>
  <conditionalFormatting sqref="B2394">
    <cfRule type="expression" dxfId="26382" priority="3675">
      <formula>IF(B557="",TRUE)</formula>
    </cfRule>
  </conditionalFormatting>
  <conditionalFormatting sqref="B2394">
    <cfRule type="expression" dxfId="26381" priority="3676">
      <formula>IF(AND(COUNTIF(MetalSmelter,B557&amp;C557)=0,LEN(C557)&gt;0),TRUE,FALSE)</formula>
    </cfRule>
  </conditionalFormatting>
  <conditionalFormatting sqref="B2395">
    <cfRule type="expression" dxfId="26380" priority="3677">
      <formula>IF(B557="",TRUE)</formula>
    </cfRule>
  </conditionalFormatting>
  <conditionalFormatting sqref="B2395">
    <cfRule type="expression" dxfId="26379" priority="3678">
      <formula>IF(AND(COUNTIF(MetalSmelter,B557&amp;C557)=0,LEN(C557)&gt;0),TRUE,FALSE)</formula>
    </cfRule>
  </conditionalFormatting>
  <conditionalFormatting sqref="B2396">
    <cfRule type="expression" dxfId="26378" priority="3679">
      <formula>IF(B557="",TRUE)</formula>
    </cfRule>
  </conditionalFormatting>
  <conditionalFormatting sqref="B2396">
    <cfRule type="expression" dxfId="26377" priority="3680">
      <formula>IF(AND(COUNTIF(MetalSmelter,B557&amp;C557)=0,LEN(C557)&gt;0),TRUE,FALSE)</formula>
    </cfRule>
  </conditionalFormatting>
  <conditionalFormatting sqref="B2397">
    <cfRule type="expression" dxfId="26376" priority="3681">
      <formula>IF(B557="",TRUE)</formula>
    </cfRule>
  </conditionalFormatting>
  <conditionalFormatting sqref="B2397">
    <cfRule type="expression" dxfId="26375" priority="3682">
      <formula>IF(AND(COUNTIF(MetalSmelter,B557&amp;C557)=0,LEN(C557)&gt;0),TRUE,FALSE)</formula>
    </cfRule>
  </conditionalFormatting>
  <conditionalFormatting sqref="B2398">
    <cfRule type="expression" dxfId="26374" priority="3683">
      <formula>IF(B557="",TRUE)</formula>
    </cfRule>
  </conditionalFormatting>
  <conditionalFormatting sqref="B2398">
    <cfRule type="expression" dxfId="26373" priority="3684">
      <formula>IF(AND(COUNTIF(MetalSmelter,B557&amp;C557)=0,LEN(C557)&gt;0),TRUE,FALSE)</formula>
    </cfRule>
  </conditionalFormatting>
  <conditionalFormatting sqref="B2399">
    <cfRule type="expression" dxfId="26372" priority="3685">
      <formula>IF(B557="",TRUE)</formula>
    </cfRule>
  </conditionalFormatting>
  <conditionalFormatting sqref="B2399">
    <cfRule type="expression" dxfId="26371" priority="3686">
      <formula>IF(AND(COUNTIF(MetalSmelter,B557&amp;C557)=0,LEN(C557)&gt;0),TRUE,FALSE)</formula>
    </cfRule>
  </conditionalFormatting>
  <conditionalFormatting sqref="B2400">
    <cfRule type="expression" dxfId="26370" priority="3687">
      <formula>IF(B557="",TRUE)</formula>
    </cfRule>
  </conditionalFormatting>
  <conditionalFormatting sqref="B2400">
    <cfRule type="expression" dxfId="26369" priority="3688">
      <formula>IF(AND(COUNTIF(MetalSmelter,B557&amp;C557)=0,LEN(C557)&gt;0),TRUE,FALSE)</formula>
    </cfRule>
  </conditionalFormatting>
  <conditionalFormatting sqref="B2401">
    <cfRule type="expression" dxfId="26368" priority="3689">
      <formula>IF(B557="",TRUE)</formula>
    </cfRule>
  </conditionalFormatting>
  <conditionalFormatting sqref="B2401">
    <cfRule type="expression" dxfId="26367" priority="3690">
      <formula>IF(AND(COUNTIF(MetalSmelter,B557&amp;C557)=0,LEN(C557)&gt;0),TRUE,FALSE)</formula>
    </cfRule>
  </conditionalFormatting>
  <conditionalFormatting sqref="B2402">
    <cfRule type="expression" dxfId="26366" priority="3691">
      <formula>IF(B557="",TRUE)</formula>
    </cfRule>
  </conditionalFormatting>
  <conditionalFormatting sqref="B2402">
    <cfRule type="expression" dxfId="26365" priority="3692">
      <formula>IF(AND(COUNTIF(MetalSmelter,B557&amp;C557)=0,LEN(C557)&gt;0),TRUE,FALSE)</formula>
    </cfRule>
  </conditionalFormatting>
  <conditionalFormatting sqref="B2403">
    <cfRule type="expression" dxfId="26364" priority="3693">
      <formula>IF(B557="",TRUE)</formula>
    </cfRule>
  </conditionalFormatting>
  <conditionalFormatting sqref="B2403">
    <cfRule type="expression" dxfId="26363" priority="3694">
      <formula>IF(AND(COUNTIF(MetalSmelter,B557&amp;C557)=0,LEN(C557)&gt;0),TRUE,FALSE)</formula>
    </cfRule>
  </conditionalFormatting>
  <conditionalFormatting sqref="B2404">
    <cfRule type="expression" dxfId="26362" priority="3695">
      <formula>IF(B557="",TRUE)</formula>
    </cfRule>
  </conditionalFormatting>
  <conditionalFormatting sqref="B2404">
    <cfRule type="expression" dxfId="26361" priority="3696">
      <formula>IF(AND(COUNTIF(MetalSmelter,B557&amp;C557)=0,LEN(C557)&gt;0),TRUE,FALSE)</formula>
    </cfRule>
  </conditionalFormatting>
  <conditionalFormatting sqref="B2405">
    <cfRule type="expression" dxfId="26360" priority="3697">
      <formula>IF(B557="",TRUE)</formula>
    </cfRule>
  </conditionalFormatting>
  <conditionalFormatting sqref="B2405">
    <cfRule type="expression" dxfId="26359" priority="3698">
      <formula>IF(AND(COUNTIF(MetalSmelter,B557&amp;C557)=0,LEN(C557)&gt;0),TRUE,FALSE)</formula>
    </cfRule>
  </conditionalFormatting>
  <conditionalFormatting sqref="B2406">
    <cfRule type="expression" dxfId="26358" priority="3699">
      <formula>IF(B557="",TRUE)</formula>
    </cfRule>
  </conditionalFormatting>
  <conditionalFormatting sqref="B2406">
    <cfRule type="expression" dxfId="26357" priority="3700">
      <formula>IF(AND(COUNTIF(MetalSmelter,B557&amp;C557)=0,LEN(C557)&gt;0),TRUE,FALSE)</formula>
    </cfRule>
  </conditionalFormatting>
  <conditionalFormatting sqref="B2407">
    <cfRule type="expression" dxfId="26356" priority="3701">
      <formula>IF(B557="",TRUE)</formula>
    </cfRule>
  </conditionalFormatting>
  <conditionalFormatting sqref="B2407">
    <cfRule type="expression" dxfId="26355" priority="3702">
      <formula>IF(AND(COUNTIF(MetalSmelter,B557&amp;C557)=0,LEN(C557)&gt;0),TRUE,FALSE)</formula>
    </cfRule>
  </conditionalFormatting>
  <conditionalFormatting sqref="B2408">
    <cfRule type="expression" dxfId="26354" priority="3703">
      <formula>IF(B557="",TRUE)</formula>
    </cfRule>
  </conditionalFormatting>
  <conditionalFormatting sqref="B2408">
    <cfRule type="expression" dxfId="26353" priority="3704">
      <formula>IF(AND(COUNTIF(MetalSmelter,B557&amp;C557)=0,LEN(C557)&gt;0),TRUE,FALSE)</formula>
    </cfRule>
  </conditionalFormatting>
  <conditionalFormatting sqref="B2409">
    <cfRule type="expression" dxfId="26352" priority="3705">
      <formula>IF(B557="",TRUE)</formula>
    </cfRule>
  </conditionalFormatting>
  <conditionalFormatting sqref="B2409">
    <cfRule type="expression" dxfId="26351" priority="3706">
      <formula>IF(AND(COUNTIF(MetalSmelter,B557&amp;C557)=0,LEN(C557)&gt;0),TRUE,FALSE)</formula>
    </cfRule>
  </conditionalFormatting>
  <conditionalFormatting sqref="B2410">
    <cfRule type="expression" dxfId="26350" priority="3707">
      <formula>IF(B557="",TRUE)</formula>
    </cfRule>
  </conditionalFormatting>
  <conditionalFormatting sqref="B2410">
    <cfRule type="expression" dxfId="26349" priority="3708">
      <formula>IF(AND(COUNTIF(MetalSmelter,B557&amp;C557)=0,LEN(C557)&gt;0),TRUE,FALSE)</formula>
    </cfRule>
  </conditionalFormatting>
  <conditionalFormatting sqref="B2411">
    <cfRule type="expression" dxfId="26348" priority="3709">
      <formula>IF(B557="",TRUE)</formula>
    </cfRule>
  </conditionalFormatting>
  <conditionalFormatting sqref="B2411">
    <cfRule type="expression" dxfId="26347" priority="3710">
      <formula>IF(AND(COUNTIF(MetalSmelter,B557&amp;C557)=0,LEN(C557)&gt;0),TRUE,FALSE)</formula>
    </cfRule>
  </conditionalFormatting>
  <conditionalFormatting sqref="B2412">
    <cfRule type="expression" dxfId="26346" priority="3711">
      <formula>IF(B557="",TRUE)</formula>
    </cfRule>
  </conditionalFormatting>
  <conditionalFormatting sqref="B2412">
    <cfRule type="expression" dxfId="26345" priority="3712">
      <formula>IF(AND(COUNTIF(MetalSmelter,B557&amp;C557)=0,LEN(C557)&gt;0),TRUE,FALSE)</formula>
    </cfRule>
  </conditionalFormatting>
  <conditionalFormatting sqref="B2413">
    <cfRule type="expression" dxfId="26344" priority="3713">
      <formula>IF(B557="",TRUE)</formula>
    </cfRule>
  </conditionalFormatting>
  <conditionalFormatting sqref="B2413">
    <cfRule type="expression" dxfId="26343" priority="3714">
      <formula>IF(AND(COUNTIF(MetalSmelter,B557&amp;C557)=0,LEN(C557)&gt;0),TRUE,FALSE)</formula>
    </cfRule>
  </conditionalFormatting>
  <conditionalFormatting sqref="B2414">
    <cfRule type="expression" dxfId="26342" priority="3715">
      <formula>IF(B557="",TRUE)</formula>
    </cfRule>
  </conditionalFormatting>
  <conditionalFormatting sqref="B2414">
    <cfRule type="expression" dxfId="26341" priority="3716">
      <formula>IF(AND(COUNTIF(MetalSmelter,B557&amp;C557)=0,LEN(C557)&gt;0),TRUE,FALSE)</formula>
    </cfRule>
  </conditionalFormatting>
  <conditionalFormatting sqref="B2415">
    <cfRule type="expression" dxfId="26340" priority="3717">
      <formula>IF(B557="",TRUE)</formula>
    </cfRule>
  </conditionalFormatting>
  <conditionalFormatting sqref="B2415">
    <cfRule type="expression" dxfId="26339" priority="3718">
      <formula>IF(AND(COUNTIF(MetalSmelter,B557&amp;C557)=0,LEN(C557)&gt;0),TRUE,FALSE)</formula>
    </cfRule>
  </conditionalFormatting>
  <conditionalFormatting sqref="B2416">
    <cfRule type="expression" dxfId="26338" priority="3719">
      <formula>IF(B557="",TRUE)</formula>
    </cfRule>
  </conditionalFormatting>
  <conditionalFormatting sqref="B2416">
    <cfRule type="expression" dxfId="26337" priority="3720">
      <formula>IF(AND(COUNTIF(MetalSmelter,B557&amp;C557)=0,LEN(C557)&gt;0),TRUE,FALSE)</formula>
    </cfRule>
  </conditionalFormatting>
  <conditionalFormatting sqref="B2417">
    <cfRule type="expression" dxfId="26336" priority="3721">
      <formula>IF(B557="",TRUE)</formula>
    </cfRule>
  </conditionalFormatting>
  <conditionalFormatting sqref="B2417">
    <cfRule type="expression" dxfId="26335" priority="3722">
      <formula>IF(AND(COUNTIF(MetalSmelter,B557&amp;C557)=0,LEN(C557)&gt;0),TRUE,FALSE)</formula>
    </cfRule>
  </conditionalFormatting>
  <conditionalFormatting sqref="B2418">
    <cfRule type="expression" dxfId="26334" priority="3723">
      <formula>IF(B557="",TRUE)</formula>
    </cfRule>
  </conditionalFormatting>
  <conditionalFormatting sqref="B2418">
    <cfRule type="expression" dxfId="26333" priority="3724">
      <formula>IF(AND(COUNTIF(MetalSmelter,B557&amp;C557)=0,LEN(C557)&gt;0),TRUE,FALSE)</formula>
    </cfRule>
  </conditionalFormatting>
  <conditionalFormatting sqref="B2419">
    <cfRule type="expression" dxfId="26332" priority="3725">
      <formula>IF(B557="",TRUE)</formula>
    </cfRule>
  </conditionalFormatting>
  <conditionalFormatting sqref="B2419">
    <cfRule type="expression" dxfId="26331" priority="3726">
      <formula>IF(AND(COUNTIF(MetalSmelter,B557&amp;C557)=0,LEN(C557)&gt;0),TRUE,FALSE)</formula>
    </cfRule>
  </conditionalFormatting>
  <conditionalFormatting sqref="B2420">
    <cfRule type="expression" dxfId="26330" priority="3727">
      <formula>IF(B557="",TRUE)</formula>
    </cfRule>
  </conditionalFormatting>
  <conditionalFormatting sqref="B2420">
    <cfRule type="expression" dxfId="26329" priority="3728">
      <formula>IF(AND(COUNTIF(MetalSmelter,B557&amp;C557)=0,LEN(C557)&gt;0),TRUE,FALSE)</formula>
    </cfRule>
  </conditionalFormatting>
  <conditionalFormatting sqref="B2421">
    <cfRule type="expression" dxfId="26328" priority="3729">
      <formula>IF(B557="",TRUE)</formula>
    </cfRule>
  </conditionalFormatting>
  <conditionalFormatting sqref="B2421">
    <cfRule type="expression" dxfId="26327" priority="3730">
      <formula>IF(AND(COUNTIF(MetalSmelter,B557&amp;C557)=0,LEN(C557)&gt;0),TRUE,FALSE)</formula>
    </cfRule>
  </conditionalFormatting>
  <conditionalFormatting sqref="B2422">
    <cfRule type="expression" dxfId="26326" priority="3731">
      <formula>IF(B557="",TRUE)</formula>
    </cfRule>
  </conditionalFormatting>
  <conditionalFormatting sqref="B2422">
    <cfRule type="expression" dxfId="26325" priority="3732">
      <formula>IF(AND(COUNTIF(MetalSmelter,B557&amp;C557)=0,LEN(C557)&gt;0),TRUE,FALSE)</formula>
    </cfRule>
  </conditionalFormatting>
  <conditionalFormatting sqref="B2423">
    <cfRule type="expression" dxfId="26324" priority="3733">
      <formula>IF(B557="",TRUE)</formula>
    </cfRule>
  </conditionalFormatting>
  <conditionalFormatting sqref="B2423">
    <cfRule type="expression" dxfId="26323" priority="3734">
      <formula>IF(AND(COUNTIF(MetalSmelter,B557&amp;C557)=0,LEN(C557)&gt;0),TRUE,FALSE)</formula>
    </cfRule>
  </conditionalFormatting>
  <conditionalFormatting sqref="B2424">
    <cfRule type="expression" dxfId="26322" priority="3735">
      <formula>IF(B557="",TRUE)</formula>
    </cfRule>
  </conditionalFormatting>
  <conditionalFormatting sqref="B2424">
    <cfRule type="expression" dxfId="26321" priority="3736">
      <formula>IF(AND(COUNTIF(MetalSmelter,B557&amp;C557)=0,LEN(C557)&gt;0),TRUE,FALSE)</formula>
    </cfRule>
  </conditionalFormatting>
  <conditionalFormatting sqref="B2425">
    <cfRule type="expression" dxfId="26320" priority="3737">
      <formula>IF(B557="",TRUE)</formula>
    </cfRule>
  </conditionalFormatting>
  <conditionalFormatting sqref="B2425">
    <cfRule type="expression" dxfId="26319" priority="3738">
      <formula>IF(AND(COUNTIF(MetalSmelter,B557&amp;C557)=0,LEN(C557)&gt;0),TRUE,FALSE)</formula>
    </cfRule>
  </conditionalFormatting>
  <conditionalFormatting sqref="B2426">
    <cfRule type="expression" dxfId="26318" priority="3739">
      <formula>IF(B557="",TRUE)</formula>
    </cfRule>
  </conditionalFormatting>
  <conditionalFormatting sqref="B2426">
    <cfRule type="expression" dxfId="26317" priority="3740">
      <formula>IF(AND(COUNTIF(MetalSmelter,B557&amp;C557)=0,LEN(C557)&gt;0),TRUE,FALSE)</formula>
    </cfRule>
  </conditionalFormatting>
  <conditionalFormatting sqref="B2427">
    <cfRule type="expression" dxfId="26316" priority="3741">
      <formula>IF(B557="",TRUE)</formula>
    </cfRule>
  </conditionalFormatting>
  <conditionalFormatting sqref="B2427">
    <cfRule type="expression" dxfId="26315" priority="3742">
      <formula>IF(AND(COUNTIF(MetalSmelter,B557&amp;C557)=0,LEN(C557)&gt;0),TRUE,FALSE)</formula>
    </cfRule>
  </conditionalFormatting>
  <conditionalFormatting sqref="B2428">
    <cfRule type="expression" dxfId="26314" priority="3743">
      <formula>IF(B557="",TRUE)</formula>
    </cfRule>
  </conditionalFormatting>
  <conditionalFormatting sqref="B2428">
    <cfRule type="expression" dxfId="26313" priority="3744">
      <formula>IF(AND(COUNTIF(MetalSmelter,B557&amp;C557)=0,LEN(C557)&gt;0),TRUE,FALSE)</formula>
    </cfRule>
  </conditionalFormatting>
  <conditionalFormatting sqref="B2429">
    <cfRule type="expression" dxfId="26312" priority="3745">
      <formula>IF(B557="",TRUE)</formula>
    </cfRule>
  </conditionalFormatting>
  <conditionalFormatting sqref="B2429">
    <cfRule type="expression" dxfId="26311" priority="3746">
      <formula>IF(AND(COUNTIF(MetalSmelter,B557&amp;C557)=0,LEN(C557)&gt;0),TRUE,FALSE)</formula>
    </cfRule>
  </conditionalFormatting>
  <conditionalFormatting sqref="B2430">
    <cfRule type="expression" dxfId="26310" priority="3747">
      <formula>IF(B557="",TRUE)</formula>
    </cfRule>
  </conditionalFormatting>
  <conditionalFormatting sqref="B2430">
    <cfRule type="expression" dxfId="26309" priority="3748">
      <formula>IF(AND(COUNTIF(MetalSmelter,B557&amp;C557)=0,LEN(C557)&gt;0),TRUE,FALSE)</formula>
    </cfRule>
  </conditionalFormatting>
  <conditionalFormatting sqref="B2431">
    <cfRule type="expression" dxfId="26308" priority="3749">
      <formula>IF(B557="",TRUE)</formula>
    </cfRule>
  </conditionalFormatting>
  <conditionalFormatting sqref="B2431">
    <cfRule type="expression" dxfId="26307" priority="3750">
      <formula>IF(AND(COUNTIF(MetalSmelter,B557&amp;C557)=0,LEN(C557)&gt;0),TRUE,FALSE)</formula>
    </cfRule>
  </conditionalFormatting>
  <conditionalFormatting sqref="B2432">
    <cfRule type="expression" dxfId="26306" priority="3751">
      <formula>IF(B557="",TRUE)</formula>
    </cfRule>
  </conditionalFormatting>
  <conditionalFormatting sqref="B2432">
    <cfRule type="expression" dxfId="26305" priority="3752">
      <formula>IF(AND(COUNTIF(MetalSmelter,B557&amp;C557)=0,LEN(C557)&gt;0),TRUE,FALSE)</formula>
    </cfRule>
  </conditionalFormatting>
  <conditionalFormatting sqref="B2433">
    <cfRule type="expression" dxfId="26304" priority="3753">
      <formula>IF(B557="",TRUE)</formula>
    </cfRule>
  </conditionalFormatting>
  <conditionalFormatting sqref="B2433">
    <cfRule type="expression" dxfId="26303" priority="3754">
      <formula>IF(AND(COUNTIF(MetalSmelter,B557&amp;C557)=0,LEN(C557)&gt;0),TRUE,FALSE)</formula>
    </cfRule>
  </conditionalFormatting>
  <conditionalFormatting sqref="B2434">
    <cfRule type="expression" dxfId="26302" priority="3755">
      <formula>IF(B557="",TRUE)</formula>
    </cfRule>
  </conditionalFormatting>
  <conditionalFormatting sqref="B2434">
    <cfRule type="expression" dxfId="26301" priority="3756">
      <formula>IF(AND(COUNTIF(MetalSmelter,B557&amp;C557)=0,LEN(C557)&gt;0),TRUE,FALSE)</formula>
    </cfRule>
  </conditionalFormatting>
  <conditionalFormatting sqref="B2435">
    <cfRule type="expression" dxfId="26300" priority="3757">
      <formula>IF(B557="",TRUE)</formula>
    </cfRule>
  </conditionalFormatting>
  <conditionalFormatting sqref="B2435">
    <cfRule type="expression" dxfId="26299" priority="3758">
      <formula>IF(AND(COUNTIF(MetalSmelter,B557&amp;C557)=0,LEN(C557)&gt;0),TRUE,FALSE)</formula>
    </cfRule>
  </conditionalFormatting>
  <conditionalFormatting sqref="B2436">
    <cfRule type="expression" dxfId="26298" priority="3759">
      <formula>IF(B557="",TRUE)</formula>
    </cfRule>
  </conditionalFormatting>
  <conditionalFormatting sqref="B2436">
    <cfRule type="expression" dxfId="26297" priority="3760">
      <formula>IF(AND(COUNTIF(MetalSmelter,B557&amp;C557)=0,LEN(C557)&gt;0),TRUE,FALSE)</formula>
    </cfRule>
  </conditionalFormatting>
  <conditionalFormatting sqref="B2437">
    <cfRule type="expression" dxfId="26296" priority="3761">
      <formula>IF(B557="",TRUE)</formula>
    </cfRule>
  </conditionalFormatting>
  <conditionalFormatting sqref="B2437">
    <cfRule type="expression" dxfId="26295" priority="3762">
      <formula>IF(AND(COUNTIF(MetalSmelter,B557&amp;C557)=0,LEN(C557)&gt;0),TRUE,FALSE)</formula>
    </cfRule>
  </conditionalFormatting>
  <conditionalFormatting sqref="B2438">
    <cfRule type="expression" dxfId="26294" priority="3763">
      <formula>IF(B557="",TRUE)</formula>
    </cfRule>
  </conditionalFormatting>
  <conditionalFormatting sqref="B2438">
    <cfRule type="expression" dxfId="26293" priority="3764">
      <formula>IF(AND(COUNTIF(MetalSmelter,B557&amp;C557)=0,LEN(C557)&gt;0),TRUE,FALSE)</formula>
    </cfRule>
  </conditionalFormatting>
  <conditionalFormatting sqref="B2439">
    <cfRule type="expression" dxfId="26292" priority="3765">
      <formula>IF(B557="",TRUE)</formula>
    </cfRule>
  </conditionalFormatting>
  <conditionalFormatting sqref="B2439">
    <cfRule type="expression" dxfId="26291" priority="3766">
      <formula>IF(AND(COUNTIF(MetalSmelter,B557&amp;C557)=0,LEN(C557)&gt;0),TRUE,FALSE)</formula>
    </cfRule>
  </conditionalFormatting>
  <conditionalFormatting sqref="B2440">
    <cfRule type="expression" dxfId="26290" priority="3767">
      <formula>IF(B557="",TRUE)</formula>
    </cfRule>
  </conditionalFormatting>
  <conditionalFormatting sqref="B2440">
    <cfRule type="expression" dxfId="26289" priority="3768">
      <formula>IF(AND(COUNTIF(MetalSmelter,B557&amp;C557)=0,LEN(C557)&gt;0),TRUE,FALSE)</formula>
    </cfRule>
  </conditionalFormatting>
  <conditionalFormatting sqref="B2441">
    <cfRule type="expression" dxfId="26288" priority="3769">
      <formula>IF(B557="",TRUE)</formula>
    </cfRule>
  </conditionalFormatting>
  <conditionalFormatting sqref="B2441">
    <cfRule type="expression" dxfId="26287" priority="3770">
      <formula>IF(AND(COUNTIF(MetalSmelter,B557&amp;C557)=0,LEN(C557)&gt;0),TRUE,FALSE)</formula>
    </cfRule>
  </conditionalFormatting>
  <conditionalFormatting sqref="B2442">
    <cfRule type="expression" dxfId="26286" priority="3771">
      <formula>IF(B557="",TRUE)</formula>
    </cfRule>
  </conditionalFormatting>
  <conditionalFormatting sqref="B2442">
    <cfRule type="expression" dxfId="26285" priority="3772">
      <formula>IF(AND(COUNTIF(MetalSmelter,B557&amp;C557)=0,LEN(C557)&gt;0),TRUE,FALSE)</formula>
    </cfRule>
  </conditionalFormatting>
  <conditionalFormatting sqref="B2443">
    <cfRule type="expression" dxfId="26284" priority="3773">
      <formula>IF(B557="",TRUE)</formula>
    </cfRule>
  </conditionalFormatting>
  <conditionalFormatting sqref="B2443">
    <cfRule type="expression" dxfId="26283" priority="3774">
      <formula>IF(AND(COUNTIF(MetalSmelter,B557&amp;C557)=0,LEN(C557)&gt;0),TRUE,FALSE)</formula>
    </cfRule>
  </conditionalFormatting>
  <conditionalFormatting sqref="B2444">
    <cfRule type="expression" dxfId="26282" priority="3775">
      <formula>IF(B557="",TRUE)</formula>
    </cfRule>
  </conditionalFormatting>
  <conditionalFormatting sqref="B2444">
    <cfRule type="expression" dxfId="26281" priority="3776">
      <formula>IF(AND(COUNTIF(MetalSmelter,B557&amp;C557)=0,LEN(C557)&gt;0),TRUE,FALSE)</formula>
    </cfRule>
  </conditionalFormatting>
  <conditionalFormatting sqref="B2445">
    <cfRule type="expression" dxfId="26280" priority="3777">
      <formula>IF(B557="",TRUE)</formula>
    </cfRule>
  </conditionalFormatting>
  <conditionalFormatting sqref="B2445">
    <cfRule type="expression" dxfId="26279" priority="3778">
      <formula>IF(AND(COUNTIF(MetalSmelter,B557&amp;C557)=0,LEN(C557)&gt;0),TRUE,FALSE)</formula>
    </cfRule>
  </conditionalFormatting>
  <conditionalFormatting sqref="B2446">
    <cfRule type="expression" dxfId="26278" priority="3779">
      <formula>IF(B557="",TRUE)</formula>
    </cfRule>
  </conditionalFormatting>
  <conditionalFormatting sqref="B2446">
    <cfRule type="expression" dxfId="26277" priority="3780">
      <formula>IF(AND(COUNTIF(MetalSmelter,B557&amp;C557)=0,LEN(C557)&gt;0),TRUE,FALSE)</formula>
    </cfRule>
  </conditionalFormatting>
  <conditionalFormatting sqref="B2447">
    <cfRule type="expression" dxfId="26276" priority="3781">
      <formula>IF(B557="",TRUE)</formula>
    </cfRule>
  </conditionalFormatting>
  <conditionalFormatting sqref="B2447">
    <cfRule type="expression" dxfId="26275" priority="3782">
      <formula>IF(AND(COUNTIF(MetalSmelter,B557&amp;C557)=0,LEN(C557)&gt;0),TRUE,FALSE)</formula>
    </cfRule>
  </conditionalFormatting>
  <conditionalFormatting sqref="B2448">
    <cfRule type="expression" dxfId="26274" priority="3783">
      <formula>IF(B557="",TRUE)</formula>
    </cfRule>
  </conditionalFormatting>
  <conditionalFormatting sqref="B2448">
    <cfRule type="expression" dxfId="26273" priority="3784">
      <formula>IF(AND(COUNTIF(MetalSmelter,B557&amp;C557)=0,LEN(C557)&gt;0),TRUE,FALSE)</formula>
    </cfRule>
  </conditionalFormatting>
  <conditionalFormatting sqref="B2449">
    <cfRule type="expression" dxfId="26272" priority="3785">
      <formula>IF(B557="",TRUE)</formula>
    </cfRule>
  </conditionalFormatting>
  <conditionalFormatting sqref="B2449">
    <cfRule type="expression" dxfId="26271" priority="3786">
      <formula>IF(AND(COUNTIF(MetalSmelter,B557&amp;C557)=0,LEN(C557)&gt;0),TRUE,FALSE)</formula>
    </cfRule>
  </conditionalFormatting>
  <conditionalFormatting sqref="B2450">
    <cfRule type="expression" dxfId="26270" priority="3787">
      <formula>IF(B557="",TRUE)</formula>
    </cfRule>
  </conditionalFormatting>
  <conditionalFormatting sqref="B2450">
    <cfRule type="expression" dxfId="26269" priority="3788">
      <formula>IF(AND(COUNTIF(MetalSmelter,B557&amp;C557)=0,LEN(C557)&gt;0),TRUE,FALSE)</formula>
    </cfRule>
  </conditionalFormatting>
  <conditionalFormatting sqref="B2451">
    <cfRule type="expression" dxfId="26268" priority="3789">
      <formula>IF(B557="",TRUE)</formula>
    </cfRule>
  </conditionalFormatting>
  <conditionalFormatting sqref="B2451">
    <cfRule type="expression" dxfId="26267" priority="3790">
      <formula>IF(AND(COUNTIF(MetalSmelter,B557&amp;C557)=0,LEN(C557)&gt;0),TRUE,FALSE)</formula>
    </cfRule>
  </conditionalFormatting>
  <conditionalFormatting sqref="B2452">
    <cfRule type="expression" dxfId="26266" priority="3791">
      <formula>IF(B557="",TRUE)</formula>
    </cfRule>
  </conditionalFormatting>
  <conditionalFormatting sqref="B2452">
    <cfRule type="expression" dxfId="26265" priority="3792">
      <formula>IF(AND(COUNTIF(MetalSmelter,B557&amp;C557)=0,LEN(C557)&gt;0),TRUE,FALSE)</formula>
    </cfRule>
  </conditionalFormatting>
  <conditionalFormatting sqref="B2453">
    <cfRule type="expression" dxfId="26264" priority="3793">
      <formula>IF(B557="",TRUE)</formula>
    </cfRule>
  </conditionalFormatting>
  <conditionalFormatting sqref="B2453">
    <cfRule type="expression" dxfId="26263" priority="3794">
      <formula>IF(AND(COUNTIF(MetalSmelter,B557&amp;C557)=0,LEN(C557)&gt;0),TRUE,FALSE)</formula>
    </cfRule>
  </conditionalFormatting>
  <conditionalFormatting sqref="B2454">
    <cfRule type="expression" dxfId="26262" priority="3795">
      <formula>IF(B557="",TRUE)</formula>
    </cfRule>
  </conditionalFormatting>
  <conditionalFormatting sqref="B2454">
    <cfRule type="expression" dxfId="26261" priority="3796">
      <formula>IF(AND(COUNTIF(MetalSmelter,B557&amp;C557)=0,LEN(C557)&gt;0),TRUE,FALSE)</formula>
    </cfRule>
  </conditionalFormatting>
  <conditionalFormatting sqref="B2455">
    <cfRule type="expression" dxfId="26260" priority="3797">
      <formula>IF(B557="",TRUE)</formula>
    </cfRule>
  </conditionalFormatting>
  <conditionalFormatting sqref="B2455">
    <cfRule type="expression" dxfId="26259" priority="3798">
      <formula>IF(AND(COUNTIF(MetalSmelter,B557&amp;C557)=0,LEN(C557)&gt;0),TRUE,FALSE)</formula>
    </cfRule>
  </conditionalFormatting>
  <conditionalFormatting sqref="B2456">
    <cfRule type="expression" dxfId="26258" priority="3799">
      <formula>IF(B557="",TRUE)</formula>
    </cfRule>
  </conditionalFormatting>
  <conditionalFormatting sqref="B2456">
    <cfRule type="expression" dxfId="26257" priority="3800">
      <formula>IF(AND(COUNTIF(MetalSmelter,B557&amp;C557)=0,LEN(C557)&gt;0),TRUE,FALSE)</formula>
    </cfRule>
  </conditionalFormatting>
  <conditionalFormatting sqref="B2457">
    <cfRule type="expression" dxfId="26256" priority="3801">
      <formula>IF(B557="",TRUE)</formula>
    </cfRule>
  </conditionalFormatting>
  <conditionalFormatting sqref="B2457">
    <cfRule type="expression" dxfId="26255" priority="3802">
      <formula>IF(AND(COUNTIF(MetalSmelter,B557&amp;C557)=0,LEN(C557)&gt;0),TRUE,FALSE)</formula>
    </cfRule>
  </conditionalFormatting>
  <conditionalFormatting sqref="B2458">
    <cfRule type="expression" dxfId="26254" priority="3803">
      <formula>IF(B557="",TRUE)</formula>
    </cfRule>
  </conditionalFormatting>
  <conditionalFormatting sqref="B2458">
    <cfRule type="expression" dxfId="26253" priority="3804">
      <formula>IF(AND(COUNTIF(MetalSmelter,B557&amp;C557)=0,LEN(C557)&gt;0),TRUE,FALSE)</formula>
    </cfRule>
  </conditionalFormatting>
  <conditionalFormatting sqref="B2459">
    <cfRule type="expression" dxfId="26252" priority="3805">
      <formula>IF(B557="",TRUE)</formula>
    </cfRule>
  </conditionalFormatting>
  <conditionalFormatting sqref="B2459">
    <cfRule type="expression" dxfId="26251" priority="3806">
      <formula>IF(AND(COUNTIF(MetalSmelter,B557&amp;C557)=0,LEN(C557)&gt;0),TRUE,FALSE)</formula>
    </cfRule>
  </conditionalFormatting>
  <conditionalFormatting sqref="B2460">
    <cfRule type="expression" dxfId="26250" priority="3807">
      <formula>IF(B557="",TRUE)</formula>
    </cfRule>
  </conditionalFormatting>
  <conditionalFormatting sqref="B2460">
    <cfRule type="expression" dxfId="26249" priority="3808">
      <formula>IF(AND(COUNTIF(MetalSmelter,B557&amp;C557)=0,LEN(C557)&gt;0),TRUE,FALSE)</formula>
    </cfRule>
  </conditionalFormatting>
  <conditionalFormatting sqref="B2461">
    <cfRule type="expression" dxfId="26248" priority="3809">
      <formula>IF(B557="",TRUE)</formula>
    </cfRule>
  </conditionalFormatting>
  <conditionalFormatting sqref="B2461">
    <cfRule type="expression" dxfId="26247" priority="3810">
      <formula>IF(AND(COUNTIF(MetalSmelter,B557&amp;C557)=0,LEN(C557)&gt;0),TRUE,FALSE)</formula>
    </cfRule>
  </conditionalFormatting>
  <conditionalFormatting sqref="B2462">
    <cfRule type="expression" dxfId="26246" priority="3811">
      <formula>IF(B557="",TRUE)</formula>
    </cfRule>
  </conditionalFormatting>
  <conditionalFormatting sqref="B2462">
    <cfRule type="expression" dxfId="26245" priority="3812">
      <formula>IF(AND(COUNTIF(MetalSmelter,B557&amp;C557)=0,LEN(C557)&gt;0),TRUE,FALSE)</formula>
    </cfRule>
  </conditionalFormatting>
  <conditionalFormatting sqref="B2463">
    <cfRule type="expression" dxfId="26244" priority="3813">
      <formula>IF(B557="",TRUE)</formula>
    </cfRule>
  </conditionalFormatting>
  <conditionalFormatting sqref="B2463">
    <cfRule type="expression" dxfId="26243" priority="3814">
      <formula>IF(AND(COUNTIF(MetalSmelter,B557&amp;C557)=0,LEN(C557)&gt;0),TRUE,FALSE)</formula>
    </cfRule>
  </conditionalFormatting>
  <conditionalFormatting sqref="B2464">
    <cfRule type="expression" dxfId="26242" priority="3815">
      <formula>IF(B557="",TRUE)</formula>
    </cfRule>
  </conditionalFormatting>
  <conditionalFormatting sqref="B2464">
    <cfRule type="expression" dxfId="26241" priority="3816">
      <formula>IF(AND(COUNTIF(MetalSmelter,B557&amp;C557)=0,LEN(C557)&gt;0),TRUE,FALSE)</formula>
    </cfRule>
  </conditionalFormatting>
  <conditionalFormatting sqref="B2465">
    <cfRule type="expression" dxfId="26240" priority="3817">
      <formula>IF(B557="",TRUE)</formula>
    </cfRule>
  </conditionalFormatting>
  <conditionalFormatting sqref="B2465">
    <cfRule type="expression" dxfId="26239" priority="3818">
      <formula>IF(AND(COUNTIF(MetalSmelter,B557&amp;C557)=0,LEN(C557)&gt;0),TRUE,FALSE)</formula>
    </cfRule>
  </conditionalFormatting>
  <conditionalFormatting sqref="B2466">
    <cfRule type="expression" dxfId="26238" priority="3819">
      <formula>IF(B557="",TRUE)</formula>
    </cfRule>
  </conditionalFormatting>
  <conditionalFormatting sqref="B2466">
    <cfRule type="expression" dxfId="26237" priority="3820">
      <formula>IF(AND(COUNTIF(MetalSmelter,B557&amp;C557)=0,LEN(C557)&gt;0),TRUE,FALSE)</formula>
    </cfRule>
  </conditionalFormatting>
  <conditionalFormatting sqref="B2467">
    <cfRule type="expression" dxfId="26236" priority="3821">
      <formula>IF(B557="",TRUE)</formula>
    </cfRule>
  </conditionalFormatting>
  <conditionalFormatting sqref="B2467">
    <cfRule type="expression" dxfId="26235" priority="3822">
      <formula>IF(AND(COUNTIF(MetalSmelter,B557&amp;C557)=0,LEN(C557)&gt;0),TRUE,FALSE)</formula>
    </cfRule>
  </conditionalFormatting>
  <conditionalFormatting sqref="B2468">
    <cfRule type="expression" dxfId="26234" priority="3823">
      <formula>IF(B557="",TRUE)</formula>
    </cfRule>
  </conditionalFormatting>
  <conditionalFormatting sqref="B2468">
    <cfRule type="expression" dxfId="26233" priority="3824">
      <formula>IF(AND(COUNTIF(MetalSmelter,B557&amp;C557)=0,LEN(C557)&gt;0),TRUE,FALSE)</formula>
    </cfRule>
  </conditionalFormatting>
  <conditionalFormatting sqref="B2469">
    <cfRule type="expression" dxfId="26232" priority="3825">
      <formula>IF(B557="",TRUE)</formula>
    </cfRule>
  </conditionalFormatting>
  <conditionalFormatting sqref="B2469">
    <cfRule type="expression" dxfId="26231" priority="3826">
      <formula>IF(AND(COUNTIF(MetalSmelter,B557&amp;C557)=0,LEN(C557)&gt;0),TRUE,FALSE)</formula>
    </cfRule>
  </conditionalFormatting>
  <conditionalFormatting sqref="B2470">
    <cfRule type="expression" dxfId="26230" priority="3827">
      <formula>IF(B557="",TRUE)</formula>
    </cfRule>
  </conditionalFormatting>
  <conditionalFormatting sqref="B2470">
    <cfRule type="expression" dxfId="26229" priority="3828">
      <formula>IF(AND(COUNTIF(MetalSmelter,B557&amp;C557)=0,LEN(C557)&gt;0),TRUE,FALSE)</formula>
    </cfRule>
  </conditionalFormatting>
  <conditionalFormatting sqref="B2471">
    <cfRule type="expression" dxfId="26228" priority="3829">
      <formula>IF(B557="",TRUE)</formula>
    </cfRule>
  </conditionalFormatting>
  <conditionalFormatting sqref="B2471">
    <cfRule type="expression" dxfId="26227" priority="3830">
      <formula>IF(AND(COUNTIF(MetalSmelter,B557&amp;C557)=0,LEN(C557)&gt;0),TRUE,FALSE)</formula>
    </cfRule>
  </conditionalFormatting>
  <conditionalFormatting sqref="B2472">
    <cfRule type="expression" dxfId="26226" priority="3831">
      <formula>IF(B557="",TRUE)</formula>
    </cfRule>
  </conditionalFormatting>
  <conditionalFormatting sqref="B2472">
    <cfRule type="expression" dxfId="26225" priority="3832">
      <formula>IF(AND(COUNTIF(MetalSmelter,B557&amp;C557)=0,LEN(C557)&gt;0),TRUE,FALSE)</formula>
    </cfRule>
  </conditionalFormatting>
  <conditionalFormatting sqref="B2473">
    <cfRule type="expression" dxfId="26224" priority="3833">
      <formula>IF(B557="",TRUE)</formula>
    </cfRule>
  </conditionalFormatting>
  <conditionalFormatting sqref="B2473">
    <cfRule type="expression" dxfId="26223" priority="3834">
      <formula>IF(AND(COUNTIF(MetalSmelter,B557&amp;C557)=0,LEN(C557)&gt;0),TRUE,FALSE)</formula>
    </cfRule>
  </conditionalFormatting>
  <conditionalFormatting sqref="B2474">
    <cfRule type="expression" dxfId="26222" priority="3835">
      <formula>IF(B557="",TRUE)</formula>
    </cfRule>
  </conditionalFormatting>
  <conditionalFormatting sqref="B2474">
    <cfRule type="expression" dxfId="26221" priority="3836">
      <formula>IF(AND(COUNTIF(MetalSmelter,B557&amp;C557)=0,LEN(C557)&gt;0),TRUE,FALSE)</formula>
    </cfRule>
  </conditionalFormatting>
  <conditionalFormatting sqref="B2475">
    <cfRule type="expression" dxfId="26220" priority="3837">
      <formula>IF(B557="",TRUE)</formula>
    </cfRule>
  </conditionalFormatting>
  <conditionalFormatting sqref="B2475">
    <cfRule type="expression" dxfId="26219" priority="3838">
      <formula>IF(AND(COUNTIF(MetalSmelter,B557&amp;C557)=0,LEN(C557)&gt;0),TRUE,FALSE)</formula>
    </cfRule>
  </conditionalFormatting>
  <conditionalFormatting sqref="E557">
    <cfRule type="expression" dxfId="26218" priority="3839">
      <formula>IF(AND(E557="",$C557=$X$4),TRUE)</formula>
    </cfRule>
  </conditionalFormatting>
  <conditionalFormatting sqref="E557">
    <cfRule type="expression" dxfId="26217" priority="3840">
      <formula>IF(FIND("!",E557),TRUE)</formula>
    </cfRule>
  </conditionalFormatting>
  <conditionalFormatting sqref="E558">
    <cfRule type="expression" dxfId="26216" priority="3841">
      <formula>IF(AND(E557="",$C557=$X$4),TRUE)</formula>
    </cfRule>
  </conditionalFormatting>
  <conditionalFormatting sqref="E558">
    <cfRule type="expression" dxfId="26215" priority="3842">
      <formula>IF(FIND("!",E557),TRUE)</formula>
    </cfRule>
  </conditionalFormatting>
  <conditionalFormatting sqref="E559">
    <cfRule type="expression" dxfId="26214" priority="3843">
      <formula>IF(AND(E557="",$C557=$X$4),TRUE)</formula>
    </cfRule>
  </conditionalFormatting>
  <conditionalFormatting sqref="E559">
    <cfRule type="expression" dxfId="26213" priority="3844">
      <formula>IF(FIND("!",E557),TRUE)</formula>
    </cfRule>
  </conditionalFormatting>
  <conditionalFormatting sqref="E560">
    <cfRule type="expression" dxfId="26212" priority="3845">
      <formula>IF(AND(E557="",$C557=$X$4),TRUE)</formula>
    </cfRule>
  </conditionalFormatting>
  <conditionalFormatting sqref="E560">
    <cfRule type="expression" dxfId="26211" priority="3846">
      <formula>IF(FIND("!",E557),TRUE)</formula>
    </cfRule>
  </conditionalFormatting>
  <conditionalFormatting sqref="E561">
    <cfRule type="expression" dxfId="26210" priority="3847">
      <formula>IF(AND(E557="",$C557=$X$4),TRUE)</formula>
    </cfRule>
  </conditionalFormatting>
  <conditionalFormatting sqref="E561">
    <cfRule type="expression" dxfId="26209" priority="3848">
      <formula>IF(FIND("!",E557),TRUE)</formula>
    </cfRule>
  </conditionalFormatting>
  <conditionalFormatting sqref="E562">
    <cfRule type="expression" dxfId="26208" priority="3849">
      <formula>IF(AND(E557="",$C557=$X$4),TRUE)</formula>
    </cfRule>
  </conditionalFormatting>
  <conditionalFormatting sqref="E562">
    <cfRule type="expression" dxfId="26207" priority="3850">
      <formula>IF(FIND("!",E557),TRUE)</formula>
    </cfRule>
  </conditionalFormatting>
  <conditionalFormatting sqref="E563">
    <cfRule type="expression" dxfId="26206" priority="3851">
      <formula>IF(AND(E557="",$C557=$X$4),TRUE)</formula>
    </cfRule>
  </conditionalFormatting>
  <conditionalFormatting sqref="E563">
    <cfRule type="expression" dxfId="26205" priority="3852">
      <formula>IF(FIND("!",E557),TRUE)</formula>
    </cfRule>
  </conditionalFormatting>
  <conditionalFormatting sqref="E564">
    <cfRule type="expression" dxfId="26204" priority="3853">
      <formula>IF(AND(E557="",$C557=$X$4),TRUE)</formula>
    </cfRule>
  </conditionalFormatting>
  <conditionalFormatting sqref="E564">
    <cfRule type="expression" dxfId="26203" priority="3854">
      <formula>IF(FIND("!",E557),TRUE)</formula>
    </cfRule>
  </conditionalFormatting>
  <conditionalFormatting sqref="E565">
    <cfRule type="expression" dxfId="26202" priority="3855">
      <formula>IF(AND(E557="",$C557=$X$4),TRUE)</formula>
    </cfRule>
  </conditionalFormatting>
  <conditionalFormatting sqref="E565">
    <cfRule type="expression" dxfId="26201" priority="3856">
      <formula>IF(FIND("!",E557),TRUE)</formula>
    </cfRule>
  </conditionalFormatting>
  <conditionalFormatting sqref="E566">
    <cfRule type="expression" dxfId="26200" priority="3857">
      <formula>IF(AND(E557="",$C557=$X$4),TRUE)</formula>
    </cfRule>
  </conditionalFormatting>
  <conditionalFormatting sqref="E566">
    <cfRule type="expression" dxfId="26199" priority="3858">
      <formula>IF(FIND("!",E557),TRUE)</formula>
    </cfRule>
  </conditionalFormatting>
  <conditionalFormatting sqref="E567">
    <cfRule type="expression" dxfId="26198" priority="3859">
      <formula>IF(AND(E557="",$C557=$X$4),TRUE)</formula>
    </cfRule>
  </conditionalFormatting>
  <conditionalFormatting sqref="E567">
    <cfRule type="expression" dxfId="26197" priority="3860">
      <formula>IF(FIND("!",E557),TRUE)</formula>
    </cfRule>
  </conditionalFormatting>
  <conditionalFormatting sqref="E568">
    <cfRule type="expression" dxfId="26196" priority="3861">
      <formula>IF(AND(E557="",$C557=$X$4),TRUE)</formula>
    </cfRule>
  </conditionalFormatting>
  <conditionalFormatting sqref="E568">
    <cfRule type="expression" dxfId="26195" priority="3862">
      <formula>IF(FIND("!",E557),TRUE)</formula>
    </cfRule>
  </conditionalFormatting>
  <conditionalFormatting sqref="E569">
    <cfRule type="expression" dxfId="26194" priority="3863">
      <formula>IF(AND(E557="",$C557=$X$4),TRUE)</formula>
    </cfRule>
  </conditionalFormatting>
  <conditionalFormatting sqref="E569">
    <cfRule type="expression" dxfId="26193" priority="3864">
      <formula>IF(FIND("!",E557),TRUE)</formula>
    </cfRule>
  </conditionalFormatting>
  <conditionalFormatting sqref="E570">
    <cfRule type="expression" dxfId="26192" priority="3865">
      <formula>IF(AND(E557="",$C557=$X$4),TRUE)</formula>
    </cfRule>
  </conditionalFormatting>
  <conditionalFormatting sqref="E570">
    <cfRule type="expression" dxfId="26191" priority="3866">
      <formula>IF(FIND("!",E557),TRUE)</formula>
    </cfRule>
  </conditionalFormatting>
  <conditionalFormatting sqref="E571">
    <cfRule type="expression" dxfId="26190" priority="3867">
      <formula>IF(AND(E557="",$C557=$X$4),TRUE)</formula>
    </cfRule>
  </conditionalFormatting>
  <conditionalFormatting sqref="E571">
    <cfRule type="expression" dxfId="26189" priority="3868">
      <formula>IF(FIND("!",E557),TRUE)</formula>
    </cfRule>
  </conditionalFormatting>
  <conditionalFormatting sqref="E572">
    <cfRule type="expression" dxfId="26188" priority="3869">
      <formula>IF(AND(E557="",$C557=$X$4),TRUE)</formula>
    </cfRule>
  </conditionalFormatting>
  <conditionalFormatting sqref="E572">
    <cfRule type="expression" dxfId="26187" priority="3870">
      <formula>IF(FIND("!",E557),TRUE)</formula>
    </cfRule>
  </conditionalFormatting>
  <conditionalFormatting sqref="E573">
    <cfRule type="expression" dxfId="26186" priority="3871">
      <formula>IF(AND(E557="",$C557=$X$4),TRUE)</formula>
    </cfRule>
  </conditionalFormatting>
  <conditionalFormatting sqref="E573">
    <cfRule type="expression" dxfId="26185" priority="3872">
      <formula>IF(FIND("!",E557),TRUE)</formula>
    </cfRule>
  </conditionalFormatting>
  <conditionalFormatting sqref="E574">
    <cfRule type="expression" dxfId="26184" priority="3873">
      <formula>IF(AND(E557="",$C557=$X$4),TRUE)</formula>
    </cfRule>
  </conditionalFormatting>
  <conditionalFormatting sqref="E574">
    <cfRule type="expression" dxfId="26183" priority="3874">
      <formula>IF(FIND("!",E557),TRUE)</formula>
    </cfRule>
  </conditionalFormatting>
  <conditionalFormatting sqref="E575">
    <cfRule type="expression" dxfId="26182" priority="3875">
      <formula>IF(AND(E557="",$C557=$X$4),TRUE)</formula>
    </cfRule>
  </conditionalFormatting>
  <conditionalFormatting sqref="E575">
    <cfRule type="expression" dxfId="26181" priority="3876">
      <formula>IF(FIND("!",E557),TRUE)</formula>
    </cfRule>
  </conditionalFormatting>
  <conditionalFormatting sqref="E576">
    <cfRule type="expression" dxfId="26180" priority="3877">
      <formula>IF(AND(E557="",$C557=$X$4),TRUE)</formula>
    </cfRule>
  </conditionalFormatting>
  <conditionalFormatting sqref="E576">
    <cfRule type="expression" dxfId="26179" priority="3878">
      <formula>IF(FIND("!",E557),TRUE)</formula>
    </cfRule>
  </conditionalFormatting>
  <conditionalFormatting sqref="E577">
    <cfRule type="expression" dxfId="26178" priority="3879">
      <formula>IF(AND(E557="",$C557=$X$4),TRUE)</formula>
    </cfRule>
  </conditionalFormatting>
  <conditionalFormatting sqref="E577">
    <cfRule type="expression" dxfId="26177" priority="3880">
      <formula>IF(FIND("!",E557),TRUE)</formula>
    </cfRule>
  </conditionalFormatting>
  <conditionalFormatting sqref="E578">
    <cfRule type="expression" dxfId="26176" priority="3881">
      <formula>IF(AND(E557="",$C557=$X$4),TRUE)</formula>
    </cfRule>
  </conditionalFormatting>
  <conditionalFormatting sqref="E578">
    <cfRule type="expression" dxfId="26175" priority="3882">
      <formula>IF(FIND("!",E557),TRUE)</formula>
    </cfRule>
  </conditionalFormatting>
  <conditionalFormatting sqref="E579">
    <cfRule type="expression" dxfId="26174" priority="3883">
      <formula>IF(AND(E557="",$C557=$X$4),TRUE)</formula>
    </cfRule>
  </conditionalFormatting>
  <conditionalFormatting sqref="E579">
    <cfRule type="expression" dxfId="26173" priority="3884">
      <formula>IF(FIND("!",E557),TRUE)</formula>
    </cfRule>
  </conditionalFormatting>
  <conditionalFormatting sqref="E580">
    <cfRule type="expression" dxfId="26172" priority="3885">
      <formula>IF(AND(E557="",$C557=$X$4),TRUE)</formula>
    </cfRule>
  </conditionalFormatting>
  <conditionalFormatting sqref="E580">
    <cfRule type="expression" dxfId="26171" priority="3886">
      <formula>IF(FIND("!",E557),TRUE)</formula>
    </cfRule>
  </conditionalFormatting>
  <conditionalFormatting sqref="E581">
    <cfRule type="expression" dxfId="26170" priority="3887">
      <formula>IF(AND(E557="",$C557=$X$4),TRUE)</formula>
    </cfRule>
  </conditionalFormatting>
  <conditionalFormatting sqref="E581">
    <cfRule type="expression" dxfId="26169" priority="3888">
      <formula>IF(FIND("!",E557),TRUE)</formula>
    </cfRule>
  </conditionalFormatting>
  <conditionalFormatting sqref="E582">
    <cfRule type="expression" dxfId="26168" priority="3889">
      <formula>IF(AND(E557="",$C557=$X$4),TRUE)</formula>
    </cfRule>
  </conditionalFormatting>
  <conditionalFormatting sqref="E582">
    <cfRule type="expression" dxfId="26167" priority="3890">
      <formula>IF(FIND("!",E557),TRUE)</formula>
    </cfRule>
  </conditionalFormatting>
  <conditionalFormatting sqref="E583">
    <cfRule type="expression" dxfId="26166" priority="3891">
      <formula>IF(AND(E557="",$C557=$X$4),TRUE)</formula>
    </cfRule>
  </conditionalFormatting>
  <conditionalFormatting sqref="E583">
    <cfRule type="expression" dxfId="26165" priority="3892">
      <formula>IF(FIND("!",E557),TRUE)</formula>
    </cfRule>
  </conditionalFormatting>
  <conditionalFormatting sqref="E584">
    <cfRule type="expression" dxfId="26164" priority="3893">
      <formula>IF(AND(E557="",$C557=$X$4),TRUE)</formula>
    </cfRule>
  </conditionalFormatting>
  <conditionalFormatting sqref="E584">
    <cfRule type="expression" dxfId="26163" priority="3894">
      <formula>IF(FIND("!",E557),TRUE)</formula>
    </cfRule>
  </conditionalFormatting>
  <conditionalFormatting sqref="E585">
    <cfRule type="expression" dxfId="26162" priority="3895">
      <formula>IF(AND(E557="",$C557=$X$4),TRUE)</formula>
    </cfRule>
  </conditionalFormatting>
  <conditionalFormatting sqref="E585">
    <cfRule type="expression" dxfId="26161" priority="3896">
      <formula>IF(FIND("!",E557),TRUE)</formula>
    </cfRule>
  </conditionalFormatting>
  <conditionalFormatting sqref="E586">
    <cfRule type="expression" dxfId="26160" priority="3897">
      <formula>IF(AND(E557="",$C557=$X$4),TRUE)</formula>
    </cfRule>
  </conditionalFormatting>
  <conditionalFormatting sqref="E586">
    <cfRule type="expression" dxfId="26159" priority="3898">
      <formula>IF(FIND("!",E557),TRUE)</formula>
    </cfRule>
  </conditionalFormatting>
  <conditionalFormatting sqref="E587">
    <cfRule type="expression" dxfId="26158" priority="3899">
      <formula>IF(AND(E557="",$C557=$X$4),TRUE)</formula>
    </cfRule>
  </conditionalFormatting>
  <conditionalFormatting sqref="E587">
    <cfRule type="expression" dxfId="26157" priority="3900">
      <formula>IF(FIND("!",E557),TRUE)</formula>
    </cfRule>
  </conditionalFormatting>
  <conditionalFormatting sqref="E588">
    <cfRule type="expression" dxfId="26156" priority="3901">
      <formula>IF(AND(E557="",$C557=$X$4),TRUE)</formula>
    </cfRule>
  </conditionalFormatting>
  <conditionalFormatting sqref="E588">
    <cfRule type="expression" dxfId="26155" priority="3902">
      <formula>IF(FIND("!",E557),TRUE)</formula>
    </cfRule>
  </conditionalFormatting>
  <conditionalFormatting sqref="E589">
    <cfRule type="expression" dxfId="26154" priority="3903">
      <formula>IF(AND(E557="",$C557=$X$4),TRUE)</formula>
    </cfRule>
  </conditionalFormatting>
  <conditionalFormatting sqref="E589">
    <cfRule type="expression" dxfId="26153" priority="3904">
      <formula>IF(FIND("!",E557),TRUE)</formula>
    </cfRule>
  </conditionalFormatting>
  <conditionalFormatting sqref="E590">
    <cfRule type="expression" dxfId="26152" priority="3905">
      <formula>IF(AND(E557="",$C557=$X$4),TRUE)</formula>
    </cfRule>
  </conditionalFormatting>
  <conditionalFormatting sqref="E590">
    <cfRule type="expression" dxfId="26151" priority="3906">
      <formula>IF(FIND("!",E557),TRUE)</formula>
    </cfRule>
  </conditionalFormatting>
  <conditionalFormatting sqref="E591">
    <cfRule type="expression" dxfId="26150" priority="3907">
      <formula>IF(AND(E557="",$C557=$X$4),TRUE)</formula>
    </cfRule>
  </conditionalFormatting>
  <conditionalFormatting sqref="E591">
    <cfRule type="expression" dxfId="26149" priority="3908">
      <formula>IF(FIND("!",E557),TRUE)</formula>
    </cfRule>
  </conditionalFormatting>
  <conditionalFormatting sqref="E592">
    <cfRule type="expression" dxfId="26148" priority="3909">
      <formula>IF(AND(E557="",$C557=$X$4),TRUE)</formula>
    </cfRule>
  </conditionalFormatting>
  <conditionalFormatting sqref="E592">
    <cfRule type="expression" dxfId="26147" priority="3910">
      <formula>IF(FIND("!",E557),TRUE)</formula>
    </cfRule>
  </conditionalFormatting>
  <conditionalFormatting sqref="E593">
    <cfRule type="expression" dxfId="26146" priority="3911">
      <formula>IF(AND(E557="",$C557=$X$4),TRUE)</formula>
    </cfRule>
  </conditionalFormatting>
  <conditionalFormatting sqref="E593">
    <cfRule type="expression" dxfId="26145" priority="3912">
      <formula>IF(FIND("!",E557),TRUE)</formula>
    </cfRule>
  </conditionalFormatting>
  <conditionalFormatting sqref="E594">
    <cfRule type="expression" dxfId="26144" priority="3913">
      <formula>IF(AND(E557="",$C557=$X$4),TRUE)</formula>
    </cfRule>
  </conditionalFormatting>
  <conditionalFormatting sqref="E594">
    <cfRule type="expression" dxfId="26143" priority="3914">
      <formula>IF(FIND("!",E557),TRUE)</formula>
    </cfRule>
  </conditionalFormatting>
  <conditionalFormatting sqref="E595">
    <cfRule type="expression" dxfId="26142" priority="3915">
      <formula>IF(AND(E557="",$C557=$X$4),TRUE)</formula>
    </cfRule>
  </conditionalFormatting>
  <conditionalFormatting sqref="E595">
    <cfRule type="expression" dxfId="26141" priority="3916">
      <formula>IF(FIND("!",E557),TRUE)</formula>
    </cfRule>
  </conditionalFormatting>
  <conditionalFormatting sqref="E596">
    <cfRule type="expression" dxfId="26140" priority="3917">
      <formula>IF(AND(E557="",$C557=$X$4),TRUE)</formula>
    </cfRule>
  </conditionalFormatting>
  <conditionalFormatting sqref="E596">
    <cfRule type="expression" dxfId="26139" priority="3918">
      <formula>IF(FIND("!",E557),TRUE)</formula>
    </cfRule>
  </conditionalFormatting>
  <conditionalFormatting sqref="E597">
    <cfRule type="expression" dxfId="26138" priority="3919">
      <formula>IF(AND(E557="",$C557=$X$4),TRUE)</formula>
    </cfRule>
  </conditionalFormatting>
  <conditionalFormatting sqref="E597">
    <cfRule type="expression" dxfId="26137" priority="3920">
      <formula>IF(FIND("!",E557),TRUE)</formula>
    </cfRule>
  </conditionalFormatting>
  <conditionalFormatting sqref="E598">
    <cfRule type="expression" dxfId="26136" priority="3921">
      <formula>IF(AND(E557="",$C557=$X$4),TRUE)</formula>
    </cfRule>
  </conditionalFormatting>
  <conditionalFormatting sqref="E598">
    <cfRule type="expression" dxfId="26135" priority="3922">
      <formula>IF(FIND("!",E557),TRUE)</formula>
    </cfRule>
  </conditionalFormatting>
  <conditionalFormatting sqref="E599">
    <cfRule type="expression" dxfId="26134" priority="3923">
      <formula>IF(AND(E557="",$C557=$X$4),TRUE)</formula>
    </cfRule>
  </conditionalFormatting>
  <conditionalFormatting sqref="E599">
    <cfRule type="expression" dxfId="26133" priority="3924">
      <formula>IF(FIND("!",E557),TRUE)</formula>
    </cfRule>
  </conditionalFormatting>
  <conditionalFormatting sqref="E600">
    <cfRule type="expression" dxfId="26132" priority="3925">
      <formula>IF(AND(E557="",$C557=$X$4),TRUE)</formula>
    </cfRule>
  </conditionalFormatting>
  <conditionalFormatting sqref="E600">
    <cfRule type="expression" dxfId="26131" priority="3926">
      <formula>IF(FIND("!",E557),TRUE)</formula>
    </cfRule>
  </conditionalFormatting>
  <conditionalFormatting sqref="E601">
    <cfRule type="expression" dxfId="26130" priority="3927">
      <formula>IF(AND(E557="",$C557=$X$4),TRUE)</formula>
    </cfRule>
  </conditionalFormatting>
  <conditionalFormatting sqref="E601">
    <cfRule type="expression" dxfId="26129" priority="3928">
      <formula>IF(FIND("!",E557),TRUE)</formula>
    </cfRule>
  </conditionalFormatting>
  <conditionalFormatting sqref="E602">
    <cfRule type="expression" dxfId="26128" priority="3929">
      <formula>IF(AND(E557="",$C557=$X$4),TRUE)</formula>
    </cfRule>
  </conditionalFormatting>
  <conditionalFormatting sqref="E602">
    <cfRule type="expression" dxfId="26127" priority="3930">
      <formula>IF(FIND("!",E557),TRUE)</formula>
    </cfRule>
  </conditionalFormatting>
  <conditionalFormatting sqref="E603">
    <cfRule type="expression" dxfId="26126" priority="3931">
      <formula>IF(AND(E557="",$C557=$X$4),TRUE)</formula>
    </cfRule>
  </conditionalFormatting>
  <conditionalFormatting sqref="E603">
    <cfRule type="expression" dxfId="26125" priority="3932">
      <formula>IF(FIND("!",E557),TRUE)</formula>
    </cfRule>
  </conditionalFormatting>
  <conditionalFormatting sqref="E604">
    <cfRule type="expression" dxfId="26124" priority="3933">
      <formula>IF(AND(E557="",$C557=$X$4),TRUE)</formula>
    </cfRule>
  </conditionalFormatting>
  <conditionalFormatting sqref="E604">
    <cfRule type="expression" dxfId="26123" priority="3934">
      <formula>IF(FIND("!",E557),TRUE)</formula>
    </cfRule>
  </conditionalFormatting>
  <conditionalFormatting sqref="E605">
    <cfRule type="expression" dxfId="26122" priority="3935">
      <formula>IF(AND(E557="",$C557=$X$4),TRUE)</formula>
    </cfRule>
  </conditionalFormatting>
  <conditionalFormatting sqref="E605">
    <cfRule type="expression" dxfId="26121" priority="3936">
      <formula>IF(FIND("!",E557),TRUE)</formula>
    </cfRule>
  </conditionalFormatting>
  <conditionalFormatting sqref="E606">
    <cfRule type="expression" dxfId="26120" priority="3937">
      <formula>IF(AND(E557="",$C557=$X$4),TRUE)</formula>
    </cfRule>
  </conditionalFormatting>
  <conditionalFormatting sqref="E606">
    <cfRule type="expression" dxfId="26119" priority="3938">
      <formula>IF(FIND("!",E557),TRUE)</formula>
    </cfRule>
  </conditionalFormatting>
  <conditionalFormatting sqref="E607">
    <cfRule type="expression" dxfId="26118" priority="3939">
      <formula>IF(AND(E557="",$C557=$X$4),TRUE)</formula>
    </cfRule>
  </conditionalFormatting>
  <conditionalFormatting sqref="E607">
    <cfRule type="expression" dxfId="26117" priority="3940">
      <formula>IF(FIND("!",E557),TRUE)</formula>
    </cfRule>
  </conditionalFormatting>
  <conditionalFormatting sqref="E608">
    <cfRule type="expression" dxfId="26116" priority="3941">
      <formula>IF(AND(E557="",$C557=$X$4),TRUE)</formula>
    </cfRule>
  </conditionalFormatting>
  <conditionalFormatting sqref="E608">
    <cfRule type="expression" dxfId="26115" priority="3942">
      <formula>IF(FIND("!",E557),TRUE)</formula>
    </cfRule>
  </conditionalFormatting>
  <conditionalFormatting sqref="E609">
    <cfRule type="expression" dxfId="26114" priority="3943">
      <formula>IF(AND(E557="",$C557=$X$4),TRUE)</formula>
    </cfRule>
  </conditionalFormatting>
  <conditionalFormatting sqref="E609">
    <cfRule type="expression" dxfId="26113" priority="3944">
      <formula>IF(FIND("!",E557),TRUE)</formula>
    </cfRule>
  </conditionalFormatting>
  <conditionalFormatting sqref="E610">
    <cfRule type="expression" dxfId="26112" priority="3945">
      <formula>IF(AND(E557="",$C557=$X$4),TRUE)</formula>
    </cfRule>
  </conditionalFormatting>
  <conditionalFormatting sqref="E610">
    <cfRule type="expression" dxfId="26111" priority="3946">
      <formula>IF(FIND("!",E557),TRUE)</formula>
    </cfRule>
  </conditionalFormatting>
  <conditionalFormatting sqref="E611">
    <cfRule type="expression" dxfId="26110" priority="3947">
      <formula>IF(AND(E557="",$C557=$X$4),TRUE)</formula>
    </cfRule>
  </conditionalFormatting>
  <conditionalFormatting sqref="E611">
    <cfRule type="expression" dxfId="26109" priority="3948">
      <formula>IF(FIND("!",E557),TRUE)</formula>
    </cfRule>
  </conditionalFormatting>
  <conditionalFormatting sqref="E612">
    <cfRule type="expression" dxfId="26108" priority="3949">
      <formula>IF(AND(E557="",$C557=$X$4),TRUE)</formula>
    </cfRule>
  </conditionalFormatting>
  <conditionalFormatting sqref="E612">
    <cfRule type="expression" dxfId="26107" priority="3950">
      <formula>IF(FIND("!",E557),TRUE)</formula>
    </cfRule>
  </conditionalFormatting>
  <conditionalFormatting sqref="E613">
    <cfRule type="expression" dxfId="26106" priority="3951">
      <formula>IF(AND(E557="",$C557=$X$4),TRUE)</formula>
    </cfRule>
  </conditionalFormatting>
  <conditionalFormatting sqref="E613">
    <cfRule type="expression" dxfId="26105" priority="3952">
      <formula>IF(FIND("!",E557),TRUE)</formula>
    </cfRule>
  </conditionalFormatting>
  <conditionalFormatting sqref="E614">
    <cfRule type="expression" dxfId="26104" priority="3953">
      <formula>IF(AND(E557="",$C557=$X$4),TRUE)</formula>
    </cfRule>
  </conditionalFormatting>
  <conditionalFormatting sqref="E614">
    <cfRule type="expression" dxfId="26103" priority="3954">
      <formula>IF(FIND("!",E557),TRUE)</formula>
    </cfRule>
  </conditionalFormatting>
  <conditionalFormatting sqref="E615">
    <cfRule type="expression" dxfId="26102" priority="3955">
      <formula>IF(AND(E557="",$C557=$X$4),TRUE)</formula>
    </cfRule>
  </conditionalFormatting>
  <conditionalFormatting sqref="E615">
    <cfRule type="expression" dxfId="26101" priority="3956">
      <formula>IF(FIND("!",E557),TRUE)</formula>
    </cfRule>
  </conditionalFormatting>
  <conditionalFormatting sqref="E616">
    <cfRule type="expression" dxfId="26100" priority="3957">
      <formula>IF(AND(E557="",$C557=$X$4),TRUE)</formula>
    </cfRule>
  </conditionalFormatting>
  <conditionalFormatting sqref="E616">
    <cfRule type="expression" dxfId="26099" priority="3958">
      <formula>IF(FIND("!",E557),TRUE)</formula>
    </cfRule>
  </conditionalFormatting>
  <conditionalFormatting sqref="E617">
    <cfRule type="expression" dxfId="26098" priority="3959">
      <formula>IF(AND(E557="",$C557=$X$4),TRUE)</formula>
    </cfRule>
  </conditionalFormatting>
  <conditionalFormatting sqref="E617">
    <cfRule type="expression" dxfId="26097" priority="3960">
      <formula>IF(FIND("!",E557),TRUE)</formula>
    </cfRule>
  </conditionalFormatting>
  <conditionalFormatting sqref="E618">
    <cfRule type="expression" dxfId="26096" priority="3961">
      <formula>IF(AND(E557="",$C557=$X$4),TRUE)</formula>
    </cfRule>
  </conditionalFormatting>
  <conditionalFormatting sqref="E618">
    <cfRule type="expression" dxfId="26095" priority="3962">
      <formula>IF(FIND("!",E557),TRUE)</formula>
    </cfRule>
  </conditionalFormatting>
  <conditionalFormatting sqref="E619">
    <cfRule type="expression" dxfId="26094" priority="3963">
      <formula>IF(AND(E557="",$C557=$X$4),TRUE)</formula>
    </cfRule>
  </conditionalFormatting>
  <conditionalFormatting sqref="E619">
    <cfRule type="expression" dxfId="26093" priority="3964">
      <formula>IF(FIND("!",E557),TRUE)</formula>
    </cfRule>
  </conditionalFormatting>
  <conditionalFormatting sqref="E620">
    <cfRule type="expression" dxfId="26092" priority="3965">
      <formula>IF(AND(E557="",$C557=$X$4),TRUE)</formula>
    </cfRule>
  </conditionalFormatting>
  <conditionalFormatting sqref="E620">
    <cfRule type="expression" dxfId="26091" priority="3966">
      <formula>IF(FIND("!",E557),TRUE)</formula>
    </cfRule>
  </conditionalFormatting>
  <conditionalFormatting sqref="E621">
    <cfRule type="expression" dxfId="26090" priority="3967">
      <formula>IF(AND(E557="",$C557=$X$4),TRUE)</formula>
    </cfRule>
  </conditionalFormatting>
  <conditionalFormatting sqref="E621">
    <cfRule type="expression" dxfId="26089" priority="3968">
      <formula>IF(FIND("!",E557),TRUE)</formula>
    </cfRule>
  </conditionalFormatting>
  <conditionalFormatting sqref="E622">
    <cfRule type="expression" dxfId="26088" priority="3969">
      <formula>IF(AND(E557="",$C557=$X$4),TRUE)</formula>
    </cfRule>
  </conditionalFormatting>
  <conditionalFormatting sqref="E622">
    <cfRule type="expression" dxfId="26087" priority="3970">
      <formula>IF(FIND("!",E557),TRUE)</formula>
    </cfRule>
  </conditionalFormatting>
  <conditionalFormatting sqref="E623">
    <cfRule type="expression" dxfId="26086" priority="3971">
      <formula>IF(AND(E557="",$C557=$X$4),TRUE)</formula>
    </cfRule>
  </conditionalFormatting>
  <conditionalFormatting sqref="E623">
    <cfRule type="expression" dxfId="26085" priority="3972">
      <formula>IF(FIND("!",E557),TRUE)</formula>
    </cfRule>
  </conditionalFormatting>
  <conditionalFormatting sqref="E624">
    <cfRule type="expression" dxfId="26084" priority="3973">
      <formula>IF(AND(E557="",$C557=$X$4),TRUE)</formula>
    </cfRule>
  </conditionalFormatting>
  <conditionalFormatting sqref="E624">
    <cfRule type="expression" dxfId="26083" priority="3974">
      <formula>IF(FIND("!",E557),TRUE)</formula>
    </cfRule>
  </conditionalFormatting>
  <conditionalFormatting sqref="E625">
    <cfRule type="expression" dxfId="26082" priority="3975">
      <formula>IF(AND(E557="",$C557=$X$4),TRUE)</formula>
    </cfRule>
  </conditionalFormatting>
  <conditionalFormatting sqref="E625">
    <cfRule type="expression" dxfId="26081" priority="3976">
      <formula>IF(FIND("!",E557),TRUE)</formula>
    </cfRule>
  </conditionalFormatting>
  <conditionalFormatting sqref="E626">
    <cfRule type="expression" dxfId="26080" priority="3977">
      <formula>IF(AND(E557="",$C557=$X$4),TRUE)</formula>
    </cfRule>
  </conditionalFormatting>
  <conditionalFormatting sqref="E626">
    <cfRule type="expression" dxfId="26079" priority="3978">
      <formula>IF(FIND("!",E557),TRUE)</formula>
    </cfRule>
  </conditionalFormatting>
  <conditionalFormatting sqref="E627">
    <cfRule type="expression" dxfId="26078" priority="3979">
      <formula>IF(AND(E557="",$C557=$X$4),TRUE)</formula>
    </cfRule>
  </conditionalFormatting>
  <conditionalFormatting sqref="E627">
    <cfRule type="expression" dxfId="26077" priority="3980">
      <formula>IF(FIND("!",E557),TRUE)</formula>
    </cfRule>
  </conditionalFormatting>
  <conditionalFormatting sqref="E628">
    <cfRule type="expression" dxfId="26076" priority="3981">
      <formula>IF(AND(E557="",$C557=$X$4),TRUE)</formula>
    </cfRule>
  </conditionalFormatting>
  <conditionalFormatting sqref="E628">
    <cfRule type="expression" dxfId="26075" priority="3982">
      <formula>IF(FIND("!",E557),TRUE)</formula>
    </cfRule>
  </conditionalFormatting>
  <conditionalFormatting sqref="E629">
    <cfRule type="expression" dxfId="26074" priority="3983">
      <formula>IF(AND(E557="",$C557=$X$4),TRUE)</formula>
    </cfRule>
  </conditionalFormatting>
  <conditionalFormatting sqref="E629">
    <cfRule type="expression" dxfId="26073" priority="3984">
      <formula>IF(FIND("!",E557),TRUE)</formula>
    </cfRule>
  </conditionalFormatting>
  <conditionalFormatting sqref="E630">
    <cfRule type="expression" dxfId="26072" priority="3985">
      <formula>IF(AND(E557="",$C557=$X$4),TRUE)</formula>
    </cfRule>
  </conditionalFormatting>
  <conditionalFormatting sqref="E630">
    <cfRule type="expression" dxfId="26071" priority="3986">
      <formula>IF(FIND("!",E557),TRUE)</formula>
    </cfRule>
  </conditionalFormatting>
  <conditionalFormatting sqref="E631">
    <cfRule type="expression" dxfId="26070" priority="3987">
      <formula>IF(AND(E557="",$C557=$X$4),TRUE)</formula>
    </cfRule>
  </conditionalFormatting>
  <conditionalFormatting sqref="E631">
    <cfRule type="expression" dxfId="26069" priority="3988">
      <formula>IF(FIND("!",E557),TRUE)</formula>
    </cfRule>
  </conditionalFormatting>
  <conditionalFormatting sqref="E632">
    <cfRule type="expression" dxfId="26068" priority="3989">
      <formula>IF(AND(E557="",$C557=$X$4),TRUE)</formula>
    </cfRule>
  </conditionalFormatting>
  <conditionalFormatting sqref="E632">
    <cfRule type="expression" dxfId="26067" priority="3990">
      <formula>IF(FIND("!",E557),TRUE)</formula>
    </cfRule>
  </conditionalFormatting>
  <conditionalFormatting sqref="E633">
    <cfRule type="expression" dxfId="26066" priority="3991">
      <formula>IF(AND(E557="",$C557=$X$4),TRUE)</formula>
    </cfRule>
  </conditionalFormatting>
  <conditionalFormatting sqref="E633">
    <cfRule type="expression" dxfId="26065" priority="3992">
      <formula>IF(FIND("!",E557),TRUE)</formula>
    </cfRule>
  </conditionalFormatting>
  <conditionalFormatting sqref="E634">
    <cfRule type="expression" dxfId="26064" priority="3993">
      <formula>IF(AND(E557="",$C557=$X$4),TRUE)</formula>
    </cfRule>
  </conditionalFormatting>
  <conditionalFormatting sqref="E634">
    <cfRule type="expression" dxfId="26063" priority="3994">
      <formula>IF(FIND("!",E557),TRUE)</formula>
    </cfRule>
  </conditionalFormatting>
  <conditionalFormatting sqref="E635">
    <cfRule type="expression" dxfId="26062" priority="3995">
      <formula>IF(AND(E557="",$C557=$X$4),TRUE)</formula>
    </cfRule>
  </conditionalFormatting>
  <conditionalFormatting sqref="E635">
    <cfRule type="expression" dxfId="26061" priority="3996">
      <formula>IF(FIND("!",E557),TRUE)</formula>
    </cfRule>
  </conditionalFormatting>
  <conditionalFormatting sqref="E636">
    <cfRule type="expression" dxfId="26060" priority="3997">
      <formula>IF(AND(E557="",$C557=$X$4),TRUE)</formula>
    </cfRule>
  </conditionalFormatting>
  <conditionalFormatting sqref="E636">
    <cfRule type="expression" dxfId="26059" priority="3998">
      <formula>IF(FIND("!",E557),TRUE)</formula>
    </cfRule>
  </conditionalFormatting>
  <conditionalFormatting sqref="E637">
    <cfRule type="expression" dxfId="26058" priority="3999">
      <formula>IF(AND(E557="",$C557=$X$4),TRUE)</formula>
    </cfRule>
  </conditionalFormatting>
  <conditionalFormatting sqref="E637">
    <cfRule type="expression" dxfId="26057" priority="4000">
      <formula>IF(FIND("!",E557),TRUE)</formula>
    </cfRule>
  </conditionalFormatting>
  <conditionalFormatting sqref="E638">
    <cfRule type="expression" dxfId="26056" priority="4001">
      <formula>IF(AND(E557="",$C557=$X$4),TRUE)</formula>
    </cfRule>
  </conditionalFormatting>
  <conditionalFormatting sqref="E638">
    <cfRule type="expression" dxfId="26055" priority="4002">
      <formula>IF(FIND("!",E557),TRUE)</formula>
    </cfRule>
  </conditionalFormatting>
  <conditionalFormatting sqref="E639">
    <cfRule type="expression" dxfId="26054" priority="4003">
      <formula>IF(AND(E557="",$C557=$X$4),TRUE)</formula>
    </cfRule>
  </conditionalFormatting>
  <conditionalFormatting sqref="E639">
    <cfRule type="expression" dxfId="26053" priority="4004">
      <formula>IF(FIND("!",E557),TRUE)</formula>
    </cfRule>
  </conditionalFormatting>
  <conditionalFormatting sqref="E640">
    <cfRule type="expression" dxfId="26052" priority="4005">
      <formula>IF(AND(E557="",$C557=$X$4),TRUE)</formula>
    </cfRule>
  </conditionalFormatting>
  <conditionalFormatting sqref="E640">
    <cfRule type="expression" dxfId="26051" priority="4006">
      <formula>IF(FIND("!",E557),TRUE)</formula>
    </cfRule>
  </conditionalFormatting>
  <conditionalFormatting sqref="E641">
    <cfRule type="expression" dxfId="26050" priority="4007">
      <formula>IF(AND(E557="",$C557=$X$4),TRUE)</formula>
    </cfRule>
  </conditionalFormatting>
  <conditionalFormatting sqref="E641">
    <cfRule type="expression" dxfId="26049" priority="4008">
      <formula>IF(FIND("!",E557),TRUE)</formula>
    </cfRule>
  </conditionalFormatting>
  <conditionalFormatting sqref="E642">
    <cfRule type="expression" dxfId="26048" priority="4009">
      <formula>IF(AND(E557="",$C557=$X$4),TRUE)</formula>
    </cfRule>
  </conditionalFormatting>
  <conditionalFormatting sqref="E642">
    <cfRule type="expression" dxfId="26047" priority="4010">
      <formula>IF(FIND("!",E557),TRUE)</formula>
    </cfRule>
  </conditionalFormatting>
  <conditionalFormatting sqref="E643">
    <cfRule type="expression" dxfId="26046" priority="4011">
      <formula>IF(AND(E557="",$C557=$X$4),TRUE)</formula>
    </cfRule>
  </conditionalFormatting>
  <conditionalFormatting sqref="E643">
    <cfRule type="expression" dxfId="26045" priority="4012">
      <formula>IF(FIND("!",E557),TRUE)</formula>
    </cfRule>
  </conditionalFormatting>
  <conditionalFormatting sqref="E644">
    <cfRule type="expression" dxfId="26044" priority="4013">
      <formula>IF(AND(E557="",$C557=$X$4),TRUE)</formula>
    </cfRule>
  </conditionalFormatting>
  <conditionalFormatting sqref="E644">
    <cfRule type="expression" dxfId="26043" priority="4014">
      <formula>IF(FIND("!",E557),TRUE)</formula>
    </cfRule>
  </conditionalFormatting>
  <conditionalFormatting sqref="E645">
    <cfRule type="expression" dxfId="26042" priority="4015">
      <formula>IF(AND(E557="",$C557=$X$4),TRUE)</formula>
    </cfRule>
  </conditionalFormatting>
  <conditionalFormatting sqref="E645">
    <cfRule type="expression" dxfId="26041" priority="4016">
      <formula>IF(FIND("!",E557),TRUE)</formula>
    </cfRule>
  </conditionalFormatting>
  <conditionalFormatting sqref="E646">
    <cfRule type="expression" dxfId="26040" priority="4017">
      <formula>IF(AND(E557="",$C557=$X$4),TRUE)</formula>
    </cfRule>
  </conditionalFormatting>
  <conditionalFormatting sqref="E646">
    <cfRule type="expression" dxfId="26039" priority="4018">
      <formula>IF(FIND("!",E557),TRUE)</formula>
    </cfRule>
  </conditionalFormatting>
  <conditionalFormatting sqref="E647">
    <cfRule type="expression" dxfId="26038" priority="4019">
      <formula>IF(AND(E557="",$C557=$X$4),TRUE)</formula>
    </cfRule>
  </conditionalFormatting>
  <conditionalFormatting sqref="E647">
    <cfRule type="expression" dxfId="26037" priority="4020">
      <formula>IF(FIND("!",E557),TRUE)</formula>
    </cfRule>
  </conditionalFormatting>
  <conditionalFormatting sqref="E648">
    <cfRule type="expression" dxfId="26036" priority="4021">
      <formula>IF(AND(E557="",$C557=$X$4),TRUE)</formula>
    </cfRule>
  </conditionalFormatting>
  <conditionalFormatting sqref="E648">
    <cfRule type="expression" dxfId="26035" priority="4022">
      <formula>IF(FIND("!",E557),TRUE)</formula>
    </cfRule>
  </conditionalFormatting>
  <conditionalFormatting sqref="E649">
    <cfRule type="expression" dxfId="26034" priority="4023">
      <formula>IF(AND(E557="",$C557=$X$4),TRUE)</formula>
    </cfRule>
  </conditionalFormatting>
  <conditionalFormatting sqref="E649">
    <cfRule type="expression" dxfId="26033" priority="4024">
      <formula>IF(FIND("!",E557),TRUE)</formula>
    </cfRule>
  </conditionalFormatting>
  <conditionalFormatting sqref="E650">
    <cfRule type="expression" dxfId="26032" priority="4025">
      <formula>IF(AND(E557="",$C557=$X$4),TRUE)</formula>
    </cfRule>
  </conditionalFormatting>
  <conditionalFormatting sqref="E650">
    <cfRule type="expression" dxfId="26031" priority="4026">
      <formula>IF(FIND("!",E557),TRUE)</formula>
    </cfRule>
  </conditionalFormatting>
  <conditionalFormatting sqref="E651">
    <cfRule type="expression" dxfId="26030" priority="4027">
      <formula>IF(AND(E557="",$C557=$X$4),TRUE)</formula>
    </cfRule>
  </conditionalFormatting>
  <conditionalFormatting sqref="E651">
    <cfRule type="expression" dxfId="26029" priority="4028">
      <formula>IF(FIND("!",E557),TRUE)</formula>
    </cfRule>
  </conditionalFormatting>
  <conditionalFormatting sqref="E652">
    <cfRule type="expression" dxfId="26028" priority="4029">
      <formula>IF(AND(E557="",$C557=$X$4),TRUE)</formula>
    </cfRule>
  </conditionalFormatting>
  <conditionalFormatting sqref="E652">
    <cfRule type="expression" dxfId="26027" priority="4030">
      <formula>IF(FIND("!",E557),TRUE)</formula>
    </cfRule>
  </conditionalFormatting>
  <conditionalFormatting sqref="E653">
    <cfRule type="expression" dxfId="26026" priority="4031">
      <formula>IF(AND(E557="",$C557=$X$4),TRUE)</formula>
    </cfRule>
  </conditionalFormatting>
  <conditionalFormatting sqref="E653">
    <cfRule type="expression" dxfId="26025" priority="4032">
      <formula>IF(FIND("!",E557),TRUE)</formula>
    </cfRule>
  </conditionalFormatting>
  <conditionalFormatting sqref="E654">
    <cfRule type="expression" dxfId="26024" priority="4033">
      <formula>IF(AND(E557="",$C557=$X$4),TRUE)</formula>
    </cfRule>
  </conditionalFormatting>
  <conditionalFormatting sqref="E654">
    <cfRule type="expression" dxfId="26023" priority="4034">
      <formula>IF(FIND("!",E557),TRUE)</formula>
    </cfRule>
  </conditionalFormatting>
  <conditionalFormatting sqref="E655">
    <cfRule type="expression" dxfId="26022" priority="4035">
      <formula>IF(AND(E557="",$C557=$X$4),TRUE)</formula>
    </cfRule>
  </conditionalFormatting>
  <conditionalFormatting sqref="E655">
    <cfRule type="expression" dxfId="26021" priority="4036">
      <formula>IF(FIND("!",E557),TRUE)</formula>
    </cfRule>
  </conditionalFormatting>
  <conditionalFormatting sqref="E656">
    <cfRule type="expression" dxfId="26020" priority="4037">
      <formula>IF(AND(E557="",$C557=$X$4),TRUE)</formula>
    </cfRule>
  </conditionalFormatting>
  <conditionalFormatting sqref="E656">
    <cfRule type="expression" dxfId="26019" priority="4038">
      <formula>IF(FIND("!",E557),TRUE)</formula>
    </cfRule>
  </conditionalFormatting>
  <conditionalFormatting sqref="E657">
    <cfRule type="expression" dxfId="26018" priority="4039">
      <formula>IF(AND(E557="",$C557=$X$4),TRUE)</formula>
    </cfRule>
  </conditionalFormatting>
  <conditionalFormatting sqref="E657">
    <cfRule type="expression" dxfId="26017" priority="4040">
      <formula>IF(FIND("!",E557),TRUE)</formula>
    </cfRule>
  </conditionalFormatting>
  <conditionalFormatting sqref="E658">
    <cfRule type="expression" dxfId="26016" priority="4041">
      <formula>IF(AND(E557="",$C557=$X$4),TRUE)</formula>
    </cfRule>
  </conditionalFormatting>
  <conditionalFormatting sqref="E658">
    <cfRule type="expression" dxfId="26015" priority="4042">
      <formula>IF(FIND("!",E557),TRUE)</formula>
    </cfRule>
  </conditionalFormatting>
  <conditionalFormatting sqref="E659">
    <cfRule type="expression" dxfId="26014" priority="4043">
      <formula>IF(AND(E557="",$C557=$X$4),TRUE)</formula>
    </cfRule>
  </conditionalFormatting>
  <conditionalFormatting sqref="E659">
    <cfRule type="expression" dxfId="26013" priority="4044">
      <formula>IF(FIND("!",E557),TRUE)</formula>
    </cfRule>
  </conditionalFormatting>
  <conditionalFormatting sqref="E660">
    <cfRule type="expression" dxfId="26012" priority="4045">
      <formula>IF(AND(E557="",$C557=$X$4),TRUE)</formula>
    </cfRule>
  </conditionalFormatting>
  <conditionalFormatting sqref="E660">
    <cfRule type="expression" dxfId="26011" priority="4046">
      <formula>IF(FIND("!",E557),TRUE)</formula>
    </cfRule>
  </conditionalFormatting>
  <conditionalFormatting sqref="E661">
    <cfRule type="expression" dxfId="26010" priority="4047">
      <formula>IF(AND(E557="",$C557=$X$4),TRUE)</formula>
    </cfRule>
  </conditionalFormatting>
  <conditionalFormatting sqref="E661">
    <cfRule type="expression" dxfId="26009" priority="4048">
      <formula>IF(FIND("!",E557),TRUE)</formula>
    </cfRule>
  </conditionalFormatting>
  <conditionalFormatting sqref="E662">
    <cfRule type="expression" dxfId="26008" priority="4049">
      <formula>IF(AND(E557="",$C557=$X$4),TRUE)</formula>
    </cfRule>
  </conditionalFormatting>
  <conditionalFormatting sqref="E662">
    <cfRule type="expression" dxfId="26007" priority="4050">
      <formula>IF(FIND("!",E557),TRUE)</formula>
    </cfRule>
  </conditionalFormatting>
  <conditionalFormatting sqref="E663">
    <cfRule type="expression" dxfId="26006" priority="4051">
      <formula>IF(AND(E557="",$C557=$X$4),TRUE)</formula>
    </cfRule>
  </conditionalFormatting>
  <conditionalFormatting sqref="E663">
    <cfRule type="expression" dxfId="26005" priority="4052">
      <formula>IF(FIND("!",E557),TRUE)</formula>
    </cfRule>
  </conditionalFormatting>
  <conditionalFormatting sqref="E664">
    <cfRule type="expression" dxfId="26004" priority="4053">
      <formula>IF(AND(E557="",$C557=$X$4),TRUE)</formula>
    </cfRule>
  </conditionalFormatting>
  <conditionalFormatting sqref="E664">
    <cfRule type="expression" dxfId="26003" priority="4054">
      <formula>IF(FIND("!",E557),TRUE)</formula>
    </cfRule>
  </conditionalFormatting>
  <conditionalFormatting sqref="E665">
    <cfRule type="expression" dxfId="26002" priority="4055">
      <formula>IF(AND(E557="",$C557=$X$4),TRUE)</formula>
    </cfRule>
  </conditionalFormatting>
  <conditionalFormatting sqref="E665">
    <cfRule type="expression" dxfId="26001" priority="4056">
      <formula>IF(FIND("!",E557),TRUE)</formula>
    </cfRule>
  </conditionalFormatting>
  <conditionalFormatting sqref="E666">
    <cfRule type="expression" dxfId="26000" priority="4057">
      <formula>IF(AND(E557="",$C557=$X$4),TRUE)</formula>
    </cfRule>
  </conditionalFormatting>
  <conditionalFormatting sqref="E666">
    <cfRule type="expression" dxfId="25999" priority="4058">
      <formula>IF(FIND("!",E557),TRUE)</formula>
    </cfRule>
  </conditionalFormatting>
  <conditionalFormatting sqref="E667">
    <cfRule type="expression" dxfId="25998" priority="4059">
      <formula>IF(AND(E557="",$C557=$X$4),TRUE)</formula>
    </cfRule>
  </conditionalFormatting>
  <conditionalFormatting sqref="E667">
    <cfRule type="expression" dxfId="25997" priority="4060">
      <formula>IF(FIND("!",E557),TRUE)</formula>
    </cfRule>
  </conditionalFormatting>
  <conditionalFormatting sqref="E668">
    <cfRule type="expression" dxfId="25996" priority="4061">
      <formula>IF(AND(E557="",$C557=$X$4),TRUE)</formula>
    </cfRule>
  </conditionalFormatting>
  <conditionalFormatting sqref="E668">
    <cfRule type="expression" dxfId="25995" priority="4062">
      <formula>IF(FIND("!",E557),TRUE)</formula>
    </cfRule>
  </conditionalFormatting>
  <conditionalFormatting sqref="E669">
    <cfRule type="expression" dxfId="25994" priority="4063">
      <formula>IF(AND(E557="",$C557=$X$4),TRUE)</formula>
    </cfRule>
  </conditionalFormatting>
  <conditionalFormatting sqref="E669">
    <cfRule type="expression" dxfId="25993" priority="4064">
      <formula>IF(FIND("!",E557),TRUE)</formula>
    </cfRule>
  </conditionalFormatting>
  <conditionalFormatting sqref="E670">
    <cfRule type="expression" dxfId="25992" priority="4065">
      <formula>IF(AND(E557="",$C557=$X$4),TRUE)</formula>
    </cfRule>
  </conditionalFormatting>
  <conditionalFormatting sqref="E670">
    <cfRule type="expression" dxfId="25991" priority="4066">
      <formula>IF(FIND("!",E557),TRUE)</formula>
    </cfRule>
  </conditionalFormatting>
  <conditionalFormatting sqref="E671">
    <cfRule type="expression" dxfId="25990" priority="4067">
      <formula>IF(AND(E557="",$C557=$X$4),TRUE)</formula>
    </cfRule>
  </conditionalFormatting>
  <conditionalFormatting sqref="E671">
    <cfRule type="expression" dxfId="25989" priority="4068">
      <formula>IF(FIND("!",E557),TRUE)</formula>
    </cfRule>
  </conditionalFormatting>
  <conditionalFormatting sqref="E672">
    <cfRule type="expression" dxfId="25988" priority="4069">
      <formula>IF(AND(E557="",$C557=$X$4),TRUE)</formula>
    </cfRule>
  </conditionalFormatting>
  <conditionalFormatting sqref="E672">
    <cfRule type="expression" dxfId="25987" priority="4070">
      <formula>IF(FIND("!",E557),TRUE)</formula>
    </cfRule>
  </conditionalFormatting>
  <conditionalFormatting sqref="E673">
    <cfRule type="expression" dxfId="25986" priority="4071">
      <formula>IF(AND(E557="",$C557=$X$4),TRUE)</formula>
    </cfRule>
  </conditionalFormatting>
  <conditionalFormatting sqref="E673">
    <cfRule type="expression" dxfId="25985" priority="4072">
      <formula>IF(FIND("!",E557),TRUE)</formula>
    </cfRule>
  </conditionalFormatting>
  <conditionalFormatting sqref="E674">
    <cfRule type="expression" dxfId="25984" priority="4073">
      <formula>IF(AND(E557="",$C557=$X$4),TRUE)</formula>
    </cfRule>
  </conditionalFormatting>
  <conditionalFormatting sqref="E674">
    <cfRule type="expression" dxfId="25983" priority="4074">
      <formula>IF(FIND("!",E557),TRUE)</formula>
    </cfRule>
  </conditionalFormatting>
  <conditionalFormatting sqref="E675">
    <cfRule type="expression" dxfId="25982" priority="4075">
      <formula>IF(AND(E557="",$C557=$X$4),TRUE)</formula>
    </cfRule>
  </conditionalFormatting>
  <conditionalFormatting sqref="E675">
    <cfRule type="expression" dxfId="25981" priority="4076">
      <formula>IF(FIND("!",E557),TRUE)</formula>
    </cfRule>
  </conditionalFormatting>
  <conditionalFormatting sqref="E676">
    <cfRule type="expression" dxfId="25980" priority="4077">
      <formula>IF(AND(E557="",$C557=$X$4),TRUE)</formula>
    </cfRule>
  </conditionalFormatting>
  <conditionalFormatting sqref="E676">
    <cfRule type="expression" dxfId="25979" priority="4078">
      <formula>IF(FIND("!",E557),TRUE)</formula>
    </cfRule>
  </conditionalFormatting>
  <conditionalFormatting sqref="E677">
    <cfRule type="expression" dxfId="25978" priority="4079">
      <formula>IF(AND(E557="",$C557=$X$4),TRUE)</formula>
    </cfRule>
  </conditionalFormatting>
  <conditionalFormatting sqref="E677">
    <cfRule type="expression" dxfId="25977" priority="4080">
      <formula>IF(FIND("!",E557),TRUE)</formula>
    </cfRule>
  </conditionalFormatting>
  <conditionalFormatting sqref="E678">
    <cfRule type="expression" dxfId="25976" priority="4081">
      <formula>IF(AND(E557="",$C557=$X$4),TRUE)</formula>
    </cfRule>
  </conditionalFormatting>
  <conditionalFormatting sqref="E678">
    <cfRule type="expression" dxfId="25975" priority="4082">
      <formula>IF(FIND("!",E557),TRUE)</formula>
    </cfRule>
  </conditionalFormatting>
  <conditionalFormatting sqref="E679">
    <cfRule type="expression" dxfId="25974" priority="4083">
      <formula>IF(AND(E557="",$C557=$X$4),TRUE)</formula>
    </cfRule>
  </conditionalFormatting>
  <conditionalFormatting sqref="E679">
    <cfRule type="expression" dxfId="25973" priority="4084">
      <formula>IF(FIND("!",E557),TRUE)</formula>
    </cfRule>
  </conditionalFormatting>
  <conditionalFormatting sqref="E680">
    <cfRule type="expression" dxfId="25972" priority="4085">
      <formula>IF(AND(E557="",$C557=$X$4),TRUE)</formula>
    </cfRule>
  </conditionalFormatting>
  <conditionalFormatting sqref="E680">
    <cfRule type="expression" dxfId="25971" priority="4086">
      <formula>IF(FIND("!",E557),TRUE)</formula>
    </cfRule>
  </conditionalFormatting>
  <conditionalFormatting sqref="E681">
    <cfRule type="expression" dxfId="25970" priority="4087">
      <formula>IF(AND(E557="",$C557=$X$4),TRUE)</formula>
    </cfRule>
  </conditionalFormatting>
  <conditionalFormatting sqref="E681">
    <cfRule type="expression" dxfId="25969" priority="4088">
      <formula>IF(FIND("!",E557),TRUE)</formula>
    </cfRule>
  </conditionalFormatting>
  <conditionalFormatting sqref="E682">
    <cfRule type="expression" dxfId="25968" priority="4089">
      <formula>IF(AND(E557="",$C557=$X$4),TRUE)</formula>
    </cfRule>
  </conditionalFormatting>
  <conditionalFormatting sqref="E682">
    <cfRule type="expression" dxfId="25967" priority="4090">
      <formula>IF(FIND("!",E557),TRUE)</formula>
    </cfRule>
  </conditionalFormatting>
  <conditionalFormatting sqref="E683">
    <cfRule type="expression" dxfId="25966" priority="4091">
      <formula>IF(AND(E557="",$C557=$X$4),TRUE)</formula>
    </cfRule>
  </conditionalFormatting>
  <conditionalFormatting sqref="E683">
    <cfRule type="expression" dxfId="25965" priority="4092">
      <formula>IF(FIND("!",E557),TRUE)</formula>
    </cfRule>
  </conditionalFormatting>
  <conditionalFormatting sqref="E684">
    <cfRule type="expression" dxfId="25964" priority="4093">
      <formula>IF(AND(E557="",$C557=$X$4),TRUE)</formula>
    </cfRule>
  </conditionalFormatting>
  <conditionalFormatting sqref="E684">
    <cfRule type="expression" dxfId="25963" priority="4094">
      <formula>IF(FIND("!",E557),TRUE)</formula>
    </cfRule>
  </conditionalFormatting>
  <conditionalFormatting sqref="E685">
    <cfRule type="expression" dxfId="25962" priority="4095">
      <formula>IF(AND(E557="",$C557=$X$4),TRUE)</formula>
    </cfRule>
  </conditionalFormatting>
  <conditionalFormatting sqref="E685">
    <cfRule type="expression" dxfId="25961" priority="4096">
      <formula>IF(FIND("!",E557),TRUE)</formula>
    </cfRule>
  </conditionalFormatting>
  <conditionalFormatting sqref="E686">
    <cfRule type="expression" dxfId="25960" priority="4097">
      <formula>IF(AND(E557="",$C557=$X$4),TRUE)</formula>
    </cfRule>
  </conditionalFormatting>
  <conditionalFormatting sqref="E686">
    <cfRule type="expression" dxfId="25959" priority="4098">
      <formula>IF(FIND("!",E557),TRUE)</formula>
    </cfRule>
  </conditionalFormatting>
  <conditionalFormatting sqref="E687">
    <cfRule type="expression" dxfId="25958" priority="4099">
      <formula>IF(AND(E557="",$C557=$X$4),TRUE)</formula>
    </cfRule>
  </conditionalFormatting>
  <conditionalFormatting sqref="E687">
    <cfRule type="expression" dxfId="25957" priority="4100">
      <formula>IF(FIND("!",E557),TRUE)</formula>
    </cfRule>
  </conditionalFormatting>
  <conditionalFormatting sqref="E688">
    <cfRule type="expression" dxfId="25956" priority="4101">
      <formula>IF(AND(E557="",$C557=$X$4),TRUE)</formula>
    </cfRule>
  </conditionalFormatting>
  <conditionalFormatting sqref="E688">
    <cfRule type="expression" dxfId="25955" priority="4102">
      <formula>IF(FIND("!",E557),TRUE)</formula>
    </cfRule>
  </conditionalFormatting>
  <conditionalFormatting sqref="E689">
    <cfRule type="expression" dxfId="25954" priority="4103">
      <formula>IF(AND(E557="",$C557=$X$4),TRUE)</formula>
    </cfRule>
  </conditionalFormatting>
  <conditionalFormatting sqref="E689">
    <cfRule type="expression" dxfId="25953" priority="4104">
      <formula>IF(FIND("!",E557),TRUE)</formula>
    </cfRule>
  </conditionalFormatting>
  <conditionalFormatting sqref="E690">
    <cfRule type="expression" dxfId="25952" priority="4105">
      <formula>IF(AND(E557="",$C557=$X$4),TRUE)</formula>
    </cfRule>
  </conditionalFormatting>
  <conditionalFormatting sqref="E690">
    <cfRule type="expression" dxfId="25951" priority="4106">
      <formula>IF(FIND("!",E557),TRUE)</formula>
    </cfRule>
  </conditionalFormatting>
  <conditionalFormatting sqref="E691">
    <cfRule type="expression" dxfId="25950" priority="4107">
      <formula>IF(AND(E557="",$C557=$X$4),TRUE)</formula>
    </cfRule>
  </conditionalFormatting>
  <conditionalFormatting sqref="E691">
    <cfRule type="expression" dxfId="25949" priority="4108">
      <formula>IF(FIND("!",E557),TRUE)</formula>
    </cfRule>
  </conditionalFormatting>
  <conditionalFormatting sqref="E692">
    <cfRule type="expression" dxfId="25948" priority="4109">
      <formula>IF(AND(E557="",$C557=$X$4),TRUE)</formula>
    </cfRule>
  </conditionalFormatting>
  <conditionalFormatting sqref="E692">
    <cfRule type="expression" dxfId="25947" priority="4110">
      <formula>IF(FIND("!",E557),TRUE)</formula>
    </cfRule>
  </conditionalFormatting>
  <conditionalFormatting sqref="E693">
    <cfRule type="expression" dxfId="25946" priority="4111">
      <formula>IF(AND(E557="",$C557=$X$4),TRUE)</formula>
    </cfRule>
  </conditionalFormatting>
  <conditionalFormatting sqref="E693">
    <cfRule type="expression" dxfId="25945" priority="4112">
      <formula>IF(FIND("!",E557),TRUE)</formula>
    </cfRule>
  </conditionalFormatting>
  <conditionalFormatting sqref="E694">
    <cfRule type="expression" dxfId="25944" priority="4113">
      <formula>IF(AND(E557="",$C557=$X$4),TRUE)</formula>
    </cfRule>
  </conditionalFormatting>
  <conditionalFormatting sqref="E694">
    <cfRule type="expression" dxfId="25943" priority="4114">
      <formula>IF(FIND("!",E557),TRUE)</formula>
    </cfRule>
  </conditionalFormatting>
  <conditionalFormatting sqref="E695">
    <cfRule type="expression" dxfId="25942" priority="4115">
      <formula>IF(AND(E557="",$C557=$X$4),TRUE)</formula>
    </cfRule>
  </conditionalFormatting>
  <conditionalFormatting sqref="E695">
    <cfRule type="expression" dxfId="25941" priority="4116">
      <formula>IF(FIND("!",E557),TRUE)</formula>
    </cfRule>
  </conditionalFormatting>
  <conditionalFormatting sqref="E696">
    <cfRule type="expression" dxfId="25940" priority="4117">
      <formula>IF(AND(E557="",$C557=$X$4),TRUE)</formula>
    </cfRule>
  </conditionalFormatting>
  <conditionalFormatting sqref="E696">
    <cfRule type="expression" dxfId="25939" priority="4118">
      <formula>IF(FIND("!",E557),TRUE)</formula>
    </cfRule>
  </conditionalFormatting>
  <conditionalFormatting sqref="E697">
    <cfRule type="expression" dxfId="25938" priority="4119">
      <formula>IF(AND(E557="",$C557=$X$4),TRUE)</formula>
    </cfRule>
  </conditionalFormatting>
  <conditionalFormatting sqref="E697">
    <cfRule type="expression" dxfId="25937" priority="4120">
      <formula>IF(FIND("!",E557),TRUE)</formula>
    </cfRule>
  </conditionalFormatting>
  <conditionalFormatting sqref="E698">
    <cfRule type="expression" dxfId="25936" priority="4121">
      <formula>IF(AND(E557="",$C557=$X$4),TRUE)</formula>
    </cfRule>
  </conditionalFormatting>
  <conditionalFormatting sqref="E698">
    <cfRule type="expression" dxfId="25935" priority="4122">
      <formula>IF(FIND("!",E557),TRUE)</formula>
    </cfRule>
  </conditionalFormatting>
  <conditionalFormatting sqref="E699">
    <cfRule type="expression" dxfId="25934" priority="4123">
      <formula>IF(AND(E557="",$C557=$X$4),TRUE)</formula>
    </cfRule>
  </conditionalFormatting>
  <conditionalFormatting sqref="E699">
    <cfRule type="expression" dxfId="25933" priority="4124">
      <formula>IF(FIND("!",E557),TRUE)</formula>
    </cfRule>
  </conditionalFormatting>
  <conditionalFormatting sqref="E700">
    <cfRule type="expression" dxfId="25932" priority="4125">
      <formula>IF(AND(E557="",$C557=$X$4),TRUE)</formula>
    </cfRule>
  </conditionalFormatting>
  <conditionalFormatting sqref="E700">
    <cfRule type="expression" dxfId="25931" priority="4126">
      <formula>IF(FIND("!",E557),TRUE)</formula>
    </cfRule>
  </conditionalFormatting>
  <conditionalFormatting sqref="E701">
    <cfRule type="expression" dxfId="25930" priority="4127">
      <formula>IF(AND(E557="",$C557=$X$4),TRUE)</formula>
    </cfRule>
  </conditionalFormatting>
  <conditionalFormatting sqref="E701">
    <cfRule type="expression" dxfId="25929" priority="4128">
      <formula>IF(FIND("!",E557),TRUE)</formula>
    </cfRule>
  </conditionalFormatting>
  <conditionalFormatting sqref="E702">
    <cfRule type="expression" dxfId="25928" priority="4129">
      <formula>IF(AND(E557="",$C557=$X$4),TRUE)</formula>
    </cfRule>
  </conditionalFormatting>
  <conditionalFormatting sqref="E702">
    <cfRule type="expression" dxfId="25927" priority="4130">
      <formula>IF(FIND("!",E557),TRUE)</formula>
    </cfRule>
  </conditionalFormatting>
  <conditionalFormatting sqref="E703">
    <cfRule type="expression" dxfId="25926" priority="4131">
      <formula>IF(AND(E557="",$C557=$X$4),TRUE)</formula>
    </cfRule>
  </conditionalFormatting>
  <conditionalFormatting sqref="E703">
    <cfRule type="expression" dxfId="25925" priority="4132">
      <formula>IF(FIND("!",E557),TRUE)</formula>
    </cfRule>
  </conditionalFormatting>
  <conditionalFormatting sqref="E704">
    <cfRule type="expression" dxfId="25924" priority="4133">
      <formula>IF(AND(E557="",$C557=$X$4),TRUE)</formula>
    </cfRule>
  </conditionalFormatting>
  <conditionalFormatting sqref="E704">
    <cfRule type="expression" dxfId="25923" priority="4134">
      <formula>IF(FIND("!",E557),TRUE)</formula>
    </cfRule>
  </conditionalFormatting>
  <conditionalFormatting sqref="E705">
    <cfRule type="expression" dxfId="25922" priority="4135">
      <formula>IF(AND(E557="",$C557=$X$4),TRUE)</formula>
    </cfRule>
  </conditionalFormatting>
  <conditionalFormatting sqref="E705">
    <cfRule type="expression" dxfId="25921" priority="4136">
      <formula>IF(FIND("!",E557),TRUE)</formula>
    </cfRule>
  </conditionalFormatting>
  <conditionalFormatting sqref="E706">
    <cfRule type="expression" dxfId="25920" priority="4137">
      <formula>IF(AND(E557="",$C557=$X$4),TRUE)</formula>
    </cfRule>
  </conditionalFormatting>
  <conditionalFormatting sqref="E706">
    <cfRule type="expression" dxfId="25919" priority="4138">
      <formula>IF(FIND("!",E557),TRUE)</formula>
    </cfRule>
  </conditionalFormatting>
  <conditionalFormatting sqref="E707">
    <cfRule type="expression" dxfId="25918" priority="4139">
      <formula>IF(AND(E557="",$C557=$X$4),TRUE)</formula>
    </cfRule>
  </conditionalFormatting>
  <conditionalFormatting sqref="E707">
    <cfRule type="expression" dxfId="25917" priority="4140">
      <formula>IF(FIND("!",E557),TRUE)</formula>
    </cfRule>
  </conditionalFormatting>
  <conditionalFormatting sqref="E708">
    <cfRule type="expression" dxfId="25916" priority="4141">
      <formula>IF(AND(E557="",$C557=$X$4),TRUE)</formula>
    </cfRule>
  </conditionalFormatting>
  <conditionalFormatting sqref="E708">
    <cfRule type="expression" dxfId="25915" priority="4142">
      <formula>IF(FIND("!",E557),TRUE)</formula>
    </cfRule>
  </conditionalFormatting>
  <conditionalFormatting sqref="E709">
    <cfRule type="expression" dxfId="25914" priority="4143">
      <formula>IF(AND(E557="",$C557=$X$4),TRUE)</formula>
    </cfRule>
  </conditionalFormatting>
  <conditionalFormatting sqref="E709">
    <cfRule type="expression" dxfId="25913" priority="4144">
      <formula>IF(FIND("!",E557),TRUE)</formula>
    </cfRule>
  </conditionalFormatting>
  <conditionalFormatting sqref="E710">
    <cfRule type="expression" dxfId="25912" priority="4145">
      <formula>IF(AND(E557="",$C557=$X$4),TRUE)</formula>
    </cfRule>
  </conditionalFormatting>
  <conditionalFormatting sqref="E710">
    <cfRule type="expression" dxfId="25911" priority="4146">
      <formula>IF(FIND("!",E557),TRUE)</formula>
    </cfRule>
  </conditionalFormatting>
  <conditionalFormatting sqref="E711">
    <cfRule type="expression" dxfId="25910" priority="4147">
      <formula>IF(AND(E557="",$C557=$X$4),TRUE)</formula>
    </cfRule>
  </conditionalFormatting>
  <conditionalFormatting sqref="E711">
    <cfRule type="expression" dxfId="25909" priority="4148">
      <formula>IF(FIND("!",E557),TRUE)</formula>
    </cfRule>
  </conditionalFormatting>
  <conditionalFormatting sqref="E712">
    <cfRule type="expression" dxfId="25908" priority="4149">
      <formula>IF(AND(E557="",$C557=$X$4),TRUE)</formula>
    </cfRule>
  </conditionalFormatting>
  <conditionalFormatting sqref="E712">
    <cfRule type="expression" dxfId="25907" priority="4150">
      <formula>IF(FIND("!",E557),TRUE)</formula>
    </cfRule>
  </conditionalFormatting>
  <conditionalFormatting sqref="E713">
    <cfRule type="expression" dxfId="25906" priority="4151">
      <formula>IF(AND(E557="",$C557=$X$4),TRUE)</formula>
    </cfRule>
  </conditionalFormatting>
  <conditionalFormatting sqref="E713">
    <cfRule type="expression" dxfId="25905" priority="4152">
      <formula>IF(FIND("!",E557),TRUE)</formula>
    </cfRule>
  </conditionalFormatting>
  <conditionalFormatting sqref="E714">
    <cfRule type="expression" dxfId="25904" priority="4153">
      <formula>IF(AND(E557="",$C557=$X$4),TRUE)</formula>
    </cfRule>
  </conditionalFormatting>
  <conditionalFormatting sqref="E714">
    <cfRule type="expression" dxfId="25903" priority="4154">
      <formula>IF(FIND("!",E557),TRUE)</formula>
    </cfRule>
  </conditionalFormatting>
  <conditionalFormatting sqref="E715">
    <cfRule type="expression" dxfId="25902" priority="4155">
      <formula>IF(AND(E557="",$C557=$X$4),TRUE)</formula>
    </cfRule>
  </conditionalFormatting>
  <conditionalFormatting sqref="E715">
    <cfRule type="expression" dxfId="25901" priority="4156">
      <formula>IF(FIND("!",E557),TRUE)</formula>
    </cfRule>
  </conditionalFormatting>
  <conditionalFormatting sqref="E716">
    <cfRule type="expression" dxfId="25900" priority="4157">
      <formula>IF(AND(E557="",$C557=$X$4),TRUE)</formula>
    </cfRule>
  </conditionalFormatting>
  <conditionalFormatting sqref="E716">
    <cfRule type="expression" dxfId="25899" priority="4158">
      <formula>IF(FIND("!",E557),TRUE)</formula>
    </cfRule>
  </conditionalFormatting>
  <conditionalFormatting sqref="E717">
    <cfRule type="expression" dxfId="25898" priority="4159">
      <formula>IF(AND(E557="",$C557=$X$4),TRUE)</formula>
    </cfRule>
  </conditionalFormatting>
  <conditionalFormatting sqref="E717">
    <cfRule type="expression" dxfId="25897" priority="4160">
      <formula>IF(FIND("!",E557),TRUE)</formula>
    </cfRule>
  </conditionalFormatting>
  <conditionalFormatting sqref="E718">
    <cfRule type="expression" dxfId="25896" priority="4161">
      <formula>IF(AND(E557="",$C557=$X$4),TRUE)</formula>
    </cfRule>
  </conditionalFormatting>
  <conditionalFormatting sqref="E718">
    <cfRule type="expression" dxfId="25895" priority="4162">
      <formula>IF(FIND("!",E557),TRUE)</formula>
    </cfRule>
  </conditionalFormatting>
  <conditionalFormatting sqref="E719">
    <cfRule type="expression" dxfId="25894" priority="4163">
      <formula>IF(AND(E557="",$C557=$X$4),TRUE)</formula>
    </cfRule>
  </conditionalFormatting>
  <conditionalFormatting sqref="E719">
    <cfRule type="expression" dxfId="25893" priority="4164">
      <formula>IF(FIND("!",E557),TRUE)</formula>
    </cfRule>
  </conditionalFormatting>
  <conditionalFormatting sqref="E720">
    <cfRule type="expression" dxfId="25892" priority="4165">
      <formula>IF(AND(E557="",$C557=$X$4),TRUE)</formula>
    </cfRule>
  </conditionalFormatting>
  <conditionalFormatting sqref="E720">
    <cfRule type="expression" dxfId="25891" priority="4166">
      <formula>IF(FIND("!",E557),TRUE)</formula>
    </cfRule>
  </conditionalFormatting>
  <conditionalFormatting sqref="E721">
    <cfRule type="expression" dxfId="25890" priority="4167">
      <formula>IF(AND(E557="",$C557=$X$4),TRUE)</formula>
    </cfRule>
  </conditionalFormatting>
  <conditionalFormatting sqref="E721">
    <cfRule type="expression" dxfId="25889" priority="4168">
      <formula>IF(FIND("!",E557),TRUE)</formula>
    </cfRule>
  </conditionalFormatting>
  <conditionalFormatting sqref="E722">
    <cfRule type="expression" dxfId="25888" priority="4169">
      <formula>IF(AND(E557="",$C557=$X$4),TRUE)</formula>
    </cfRule>
  </conditionalFormatting>
  <conditionalFormatting sqref="E722">
    <cfRule type="expression" dxfId="25887" priority="4170">
      <formula>IF(FIND("!",E557),TRUE)</formula>
    </cfRule>
  </conditionalFormatting>
  <conditionalFormatting sqref="E723">
    <cfRule type="expression" dxfId="25886" priority="4171">
      <formula>IF(AND(E557="",$C557=$X$4),TRUE)</formula>
    </cfRule>
  </conditionalFormatting>
  <conditionalFormatting sqref="E723">
    <cfRule type="expression" dxfId="25885" priority="4172">
      <formula>IF(FIND("!",E557),TRUE)</formula>
    </cfRule>
  </conditionalFormatting>
  <conditionalFormatting sqref="E724">
    <cfRule type="expression" dxfId="25884" priority="4173">
      <formula>IF(AND(E557="",$C557=$X$4),TRUE)</formula>
    </cfRule>
  </conditionalFormatting>
  <conditionalFormatting sqref="E724">
    <cfRule type="expression" dxfId="25883" priority="4174">
      <formula>IF(FIND("!",E557),TRUE)</formula>
    </cfRule>
  </conditionalFormatting>
  <conditionalFormatting sqref="E725">
    <cfRule type="expression" dxfId="25882" priority="4175">
      <formula>IF(AND(E557="",$C557=$X$4),TRUE)</formula>
    </cfRule>
  </conditionalFormatting>
  <conditionalFormatting sqref="E725">
    <cfRule type="expression" dxfId="25881" priority="4176">
      <formula>IF(FIND("!",E557),TRUE)</formula>
    </cfRule>
  </conditionalFormatting>
  <conditionalFormatting sqref="E726">
    <cfRule type="expression" dxfId="25880" priority="4177">
      <formula>IF(AND(E557="",$C557=$X$4),TRUE)</formula>
    </cfRule>
  </conditionalFormatting>
  <conditionalFormatting sqref="E726">
    <cfRule type="expression" dxfId="25879" priority="4178">
      <formula>IF(FIND("!",E557),TRUE)</formula>
    </cfRule>
  </conditionalFormatting>
  <conditionalFormatting sqref="E727">
    <cfRule type="expression" dxfId="25878" priority="4179">
      <formula>IF(AND(E557="",$C557=$X$4),TRUE)</formula>
    </cfRule>
  </conditionalFormatting>
  <conditionalFormatting sqref="E727">
    <cfRule type="expression" dxfId="25877" priority="4180">
      <formula>IF(FIND("!",E557),TRUE)</formula>
    </cfRule>
  </conditionalFormatting>
  <conditionalFormatting sqref="E728">
    <cfRule type="expression" dxfId="25876" priority="4181">
      <formula>IF(AND(E557="",$C557=$X$4),TRUE)</formula>
    </cfRule>
  </conditionalFormatting>
  <conditionalFormatting sqref="E728">
    <cfRule type="expression" dxfId="25875" priority="4182">
      <formula>IF(FIND("!",E557),TRUE)</formula>
    </cfRule>
  </conditionalFormatting>
  <conditionalFormatting sqref="E729">
    <cfRule type="expression" dxfId="25874" priority="4183">
      <formula>IF(AND(E557="",$C557=$X$4),TRUE)</formula>
    </cfRule>
  </conditionalFormatting>
  <conditionalFormatting sqref="E729">
    <cfRule type="expression" dxfId="25873" priority="4184">
      <formula>IF(FIND("!",E557),TRUE)</formula>
    </cfRule>
  </conditionalFormatting>
  <conditionalFormatting sqref="E730">
    <cfRule type="expression" dxfId="25872" priority="4185">
      <formula>IF(AND(E557="",$C557=$X$4),TRUE)</formula>
    </cfRule>
  </conditionalFormatting>
  <conditionalFormatting sqref="E730">
    <cfRule type="expression" dxfId="25871" priority="4186">
      <formula>IF(FIND("!",E557),TRUE)</formula>
    </cfRule>
  </conditionalFormatting>
  <conditionalFormatting sqref="E731">
    <cfRule type="expression" dxfId="25870" priority="4187">
      <formula>IF(AND(E557="",$C557=$X$4),TRUE)</formula>
    </cfRule>
  </conditionalFormatting>
  <conditionalFormatting sqref="E731">
    <cfRule type="expression" dxfId="25869" priority="4188">
      <formula>IF(FIND("!",E557),TRUE)</formula>
    </cfRule>
  </conditionalFormatting>
  <conditionalFormatting sqref="E732">
    <cfRule type="expression" dxfId="25868" priority="4189">
      <formula>IF(AND(E557="",$C557=$X$4),TRUE)</formula>
    </cfRule>
  </conditionalFormatting>
  <conditionalFormatting sqref="E732">
    <cfRule type="expression" dxfId="25867" priority="4190">
      <formula>IF(FIND("!",E557),TRUE)</formula>
    </cfRule>
  </conditionalFormatting>
  <conditionalFormatting sqref="E733">
    <cfRule type="expression" dxfId="25866" priority="4191">
      <formula>IF(AND(E557="",$C557=$X$4),TRUE)</formula>
    </cfRule>
  </conditionalFormatting>
  <conditionalFormatting sqref="E733">
    <cfRule type="expression" dxfId="25865" priority="4192">
      <formula>IF(FIND("!",E557),TRUE)</formula>
    </cfRule>
  </conditionalFormatting>
  <conditionalFormatting sqref="E734">
    <cfRule type="expression" dxfId="25864" priority="4193">
      <formula>IF(AND(E557="",$C557=$X$4),TRUE)</formula>
    </cfRule>
  </conditionalFormatting>
  <conditionalFormatting sqref="E734">
    <cfRule type="expression" dxfId="25863" priority="4194">
      <formula>IF(FIND("!",E557),TRUE)</formula>
    </cfRule>
  </conditionalFormatting>
  <conditionalFormatting sqref="E735">
    <cfRule type="expression" dxfId="25862" priority="4195">
      <formula>IF(AND(E557="",$C557=$X$4),TRUE)</formula>
    </cfRule>
  </conditionalFormatting>
  <conditionalFormatting sqref="E735">
    <cfRule type="expression" dxfId="25861" priority="4196">
      <formula>IF(FIND("!",E557),TRUE)</formula>
    </cfRule>
  </conditionalFormatting>
  <conditionalFormatting sqref="E736">
    <cfRule type="expression" dxfId="25860" priority="4197">
      <formula>IF(AND(E557="",$C557=$X$4),TRUE)</formula>
    </cfRule>
  </conditionalFormatting>
  <conditionalFormatting sqref="E736">
    <cfRule type="expression" dxfId="25859" priority="4198">
      <formula>IF(FIND("!",E557),TRUE)</formula>
    </cfRule>
  </conditionalFormatting>
  <conditionalFormatting sqref="E737">
    <cfRule type="expression" dxfId="25858" priority="4199">
      <formula>IF(AND(E557="",$C557=$X$4),TRUE)</formula>
    </cfRule>
  </conditionalFormatting>
  <conditionalFormatting sqref="E737">
    <cfRule type="expression" dxfId="25857" priority="4200">
      <formula>IF(FIND("!",E557),TRUE)</formula>
    </cfRule>
  </conditionalFormatting>
  <conditionalFormatting sqref="E738">
    <cfRule type="expression" dxfId="25856" priority="4201">
      <formula>IF(AND(E557="",$C557=$X$4),TRUE)</formula>
    </cfRule>
  </conditionalFormatting>
  <conditionalFormatting sqref="E738">
    <cfRule type="expression" dxfId="25855" priority="4202">
      <formula>IF(FIND("!",E557),TRUE)</formula>
    </cfRule>
  </conditionalFormatting>
  <conditionalFormatting sqref="E739">
    <cfRule type="expression" dxfId="25854" priority="4203">
      <formula>IF(AND(E557="",$C557=$X$4),TRUE)</formula>
    </cfRule>
  </conditionalFormatting>
  <conditionalFormatting sqref="E739">
    <cfRule type="expression" dxfId="25853" priority="4204">
      <formula>IF(FIND("!",E557),TRUE)</formula>
    </cfRule>
  </conditionalFormatting>
  <conditionalFormatting sqref="E740">
    <cfRule type="expression" dxfId="25852" priority="4205">
      <formula>IF(AND(E557="",$C557=$X$4),TRUE)</formula>
    </cfRule>
  </conditionalFormatting>
  <conditionalFormatting sqref="E740">
    <cfRule type="expression" dxfId="25851" priority="4206">
      <formula>IF(FIND("!",E557),TRUE)</formula>
    </cfRule>
  </conditionalFormatting>
  <conditionalFormatting sqref="E741">
    <cfRule type="expression" dxfId="25850" priority="4207">
      <formula>IF(AND(E557="",$C557=$X$4),TRUE)</formula>
    </cfRule>
  </conditionalFormatting>
  <conditionalFormatting sqref="E741">
    <cfRule type="expression" dxfId="25849" priority="4208">
      <formula>IF(FIND("!",E557),TRUE)</formula>
    </cfRule>
  </conditionalFormatting>
  <conditionalFormatting sqref="E742">
    <cfRule type="expression" dxfId="25848" priority="4209">
      <formula>IF(AND(E557="",$C557=$X$4),TRUE)</formula>
    </cfRule>
  </conditionalFormatting>
  <conditionalFormatting sqref="E742">
    <cfRule type="expression" dxfId="25847" priority="4210">
      <formula>IF(FIND("!",E557),TRUE)</formula>
    </cfRule>
  </conditionalFormatting>
  <conditionalFormatting sqref="E743">
    <cfRule type="expression" dxfId="25846" priority="4211">
      <formula>IF(AND(E557="",$C557=$X$4),TRUE)</formula>
    </cfRule>
  </conditionalFormatting>
  <conditionalFormatting sqref="E743">
    <cfRule type="expression" dxfId="25845" priority="4212">
      <formula>IF(FIND("!",E557),TRUE)</formula>
    </cfRule>
  </conditionalFormatting>
  <conditionalFormatting sqref="E744">
    <cfRule type="expression" dxfId="25844" priority="4213">
      <formula>IF(AND(E557="",$C557=$X$4),TRUE)</formula>
    </cfRule>
  </conditionalFormatting>
  <conditionalFormatting sqref="E744">
    <cfRule type="expression" dxfId="25843" priority="4214">
      <formula>IF(FIND("!",E557),TRUE)</formula>
    </cfRule>
  </conditionalFormatting>
  <conditionalFormatting sqref="E745">
    <cfRule type="expression" dxfId="25842" priority="4215">
      <formula>IF(AND(E557="",$C557=$X$4),TRUE)</formula>
    </cfRule>
  </conditionalFormatting>
  <conditionalFormatting sqref="E745">
    <cfRule type="expression" dxfId="25841" priority="4216">
      <formula>IF(FIND("!",E557),TRUE)</formula>
    </cfRule>
  </conditionalFormatting>
  <conditionalFormatting sqref="E746">
    <cfRule type="expression" dxfId="25840" priority="4217">
      <formula>IF(AND(E557="",$C557=$X$4),TRUE)</formula>
    </cfRule>
  </conditionalFormatting>
  <conditionalFormatting sqref="E746">
    <cfRule type="expression" dxfId="25839" priority="4218">
      <formula>IF(FIND("!",E557),TRUE)</formula>
    </cfRule>
  </conditionalFormatting>
  <conditionalFormatting sqref="E747">
    <cfRule type="expression" dxfId="25838" priority="4219">
      <formula>IF(AND(E557="",$C557=$X$4),TRUE)</formula>
    </cfRule>
  </conditionalFormatting>
  <conditionalFormatting sqref="E747">
    <cfRule type="expression" dxfId="25837" priority="4220">
      <formula>IF(FIND("!",E557),TRUE)</formula>
    </cfRule>
  </conditionalFormatting>
  <conditionalFormatting sqref="E748">
    <cfRule type="expression" dxfId="25836" priority="4221">
      <formula>IF(AND(E557="",$C557=$X$4),TRUE)</formula>
    </cfRule>
  </conditionalFormatting>
  <conditionalFormatting sqref="E748">
    <cfRule type="expression" dxfId="25835" priority="4222">
      <formula>IF(FIND("!",E557),TRUE)</formula>
    </cfRule>
  </conditionalFormatting>
  <conditionalFormatting sqref="E749">
    <cfRule type="expression" dxfId="25834" priority="4223">
      <formula>IF(AND(E557="",$C557=$X$4),TRUE)</formula>
    </cfRule>
  </conditionalFormatting>
  <conditionalFormatting sqref="E749">
    <cfRule type="expression" dxfId="25833" priority="4224">
      <formula>IF(FIND("!",E557),TRUE)</formula>
    </cfRule>
  </conditionalFormatting>
  <conditionalFormatting sqref="E750">
    <cfRule type="expression" dxfId="25832" priority="4225">
      <formula>IF(AND(E557="",$C557=$X$4),TRUE)</formula>
    </cfRule>
  </conditionalFormatting>
  <conditionalFormatting sqref="E750">
    <cfRule type="expression" dxfId="25831" priority="4226">
      <formula>IF(FIND("!",E557),TRUE)</formula>
    </cfRule>
  </conditionalFormatting>
  <conditionalFormatting sqref="E751">
    <cfRule type="expression" dxfId="25830" priority="4227">
      <formula>IF(AND(E557="",$C557=$X$4),TRUE)</formula>
    </cfRule>
  </conditionalFormatting>
  <conditionalFormatting sqref="E751">
    <cfRule type="expression" dxfId="25829" priority="4228">
      <formula>IF(FIND("!",E557),TRUE)</formula>
    </cfRule>
  </conditionalFormatting>
  <conditionalFormatting sqref="E752">
    <cfRule type="expression" dxfId="25828" priority="4229">
      <formula>IF(AND(E557="",$C557=$X$4),TRUE)</formula>
    </cfRule>
  </conditionalFormatting>
  <conditionalFormatting sqref="E752">
    <cfRule type="expression" dxfId="25827" priority="4230">
      <formula>IF(FIND("!",E557),TRUE)</formula>
    </cfRule>
  </conditionalFormatting>
  <conditionalFormatting sqref="E753">
    <cfRule type="expression" dxfId="25826" priority="4231">
      <formula>IF(AND(E557="",$C557=$X$4),TRUE)</formula>
    </cfRule>
  </conditionalFormatting>
  <conditionalFormatting sqref="E753">
    <cfRule type="expression" dxfId="25825" priority="4232">
      <formula>IF(FIND("!",E557),TRUE)</formula>
    </cfRule>
  </conditionalFormatting>
  <conditionalFormatting sqref="E754">
    <cfRule type="expression" dxfId="25824" priority="4233">
      <formula>IF(AND(E557="",$C557=$X$4),TRUE)</formula>
    </cfRule>
  </conditionalFormatting>
  <conditionalFormatting sqref="E754">
    <cfRule type="expression" dxfId="25823" priority="4234">
      <formula>IF(FIND("!",E557),TRUE)</formula>
    </cfRule>
  </conditionalFormatting>
  <conditionalFormatting sqref="E755">
    <cfRule type="expression" dxfId="25822" priority="4235">
      <formula>IF(AND(E557="",$C557=$X$4),TRUE)</formula>
    </cfRule>
  </conditionalFormatting>
  <conditionalFormatting sqref="E755">
    <cfRule type="expression" dxfId="25821" priority="4236">
      <formula>IF(FIND("!",E557),TRUE)</formula>
    </cfRule>
  </conditionalFormatting>
  <conditionalFormatting sqref="E756">
    <cfRule type="expression" dxfId="25820" priority="4237">
      <formula>IF(AND(E557="",$C557=$X$4),TRUE)</formula>
    </cfRule>
  </conditionalFormatting>
  <conditionalFormatting sqref="E756">
    <cfRule type="expression" dxfId="25819" priority="4238">
      <formula>IF(FIND("!",E557),TRUE)</formula>
    </cfRule>
  </conditionalFormatting>
  <conditionalFormatting sqref="E757">
    <cfRule type="expression" dxfId="25818" priority="4239">
      <formula>IF(AND(E557="",$C557=$X$4),TRUE)</formula>
    </cfRule>
  </conditionalFormatting>
  <conditionalFormatting sqref="E757">
    <cfRule type="expression" dxfId="25817" priority="4240">
      <formula>IF(FIND("!",E557),TRUE)</formula>
    </cfRule>
  </conditionalFormatting>
  <conditionalFormatting sqref="E758">
    <cfRule type="expression" dxfId="25816" priority="4241">
      <formula>IF(AND(E557="",$C557=$X$4),TRUE)</formula>
    </cfRule>
  </conditionalFormatting>
  <conditionalFormatting sqref="E758">
    <cfRule type="expression" dxfId="25815" priority="4242">
      <formula>IF(FIND("!",E557),TRUE)</formula>
    </cfRule>
  </conditionalFormatting>
  <conditionalFormatting sqref="E759">
    <cfRule type="expression" dxfId="25814" priority="4243">
      <formula>IF(AND(E557="",$C557=$X$4),TRUE)</formula>
    </cfRule>
  </conditionalFormatting>
  <conditionalFormatting sqref="E759">
    <cfRule type="expression" dxfId="25813" priority="4244">
      <formula>IF(FIND("!",E557),TRUE)</formula>
    </cfRule>
  </conditionalFormatting>
  <conditionalFormatting sqref="E760">
    <cfRule type="expression" dxfId="25812" priority="4245">
      <formula>IF(AND(E557="",$C557=$X$4),TRUE)</formula>
    </cfRule>
  </conditionalFormatting>
  <conditionalFormatting sqref="E760">
    <cfRule type="expression" dxfId="25811" priority="4246">
      <formula>IF(FIND("!",E557),TRUE)</formula>
    </cfRule>
  </conditionalFormatting>
  <conditionalFormatting sqref="E761">
    <cfRule type="expression" dxfId="25810" priority="4247">
      <formula>IF(AND(E557="",$C557=$X$4),TRUE)</formula>
    </cfRule>
  </conditionalFormatting>
  <conditionalFormatting sqref="E761">
    <cfRule type="expression" dxfId="25809" priority="4248">
      <formula>IF(FIND("!",E557),TRUE)</formula>
    </cfRule>
  </conditionalFormatting>
  <conditionalFormatting sqref="E762">
    <cfRule type="expression" dxfId="25808" priority="4249">
      <formula>IF(AND(E557="",$C557=$X$4),TRUE)</formula>
    </cfRule>
  </conditionalFormatting>
  <conditionalFormatting sqref="E762">
    <cfRule type="expression" dxfId="25807" priority="4250">
      <formula>IF(FIND("!",E557),TRUE)</formula>
    </cfRule>
  </conditionalFormatting>
  <conditionalFormatting sqref="E763">
    <cfRule type="expression" dxfId="25806" priority="4251">
      <formula>IF(AND(E557="",$C557=$X$4),TRUE)</formula>
    </cfRule>
  </conditionalFormatting>
  <conditionalFormatting sqref="E763">
    <cfRule type="expression" dxfId="25805" priority="4252">
      <formula>IF(FIND("!",E557),TRUE)</formula>
    </cfRule>
  </conditionalFormatting>
  <conditionalFormatting sqref="E764">
    <cfRule type="expression" dxfId="25804" priority="4253">
      <formula>IF(AND(E557="",$C557=$X$4),TRUE)</formula>
    </cfRule>
  </conditionalFormatting>
  <conditionalFormatting sqref="E764">
    <cfRule type="expression" dxfId="25803" priority="4254">
      <formula>IF(FIND("!",E557),TRUE)</formula>
    </cfRule>
  </conditionalFormatting>
  <conditionalFormatting sqref="E765">
    <cfRule type="expression" dxfId="25802" priority="4255">
      <formula>IF(AND(E557="",$C557=$X$4),TRUE)</formula>
    </cfRule>
  </conditionalFormatting>
  <conditionalFormatting sqref="E765">
    <cfRule type="expression" dxfId="25801" priority="4256">
      <formula>IF(FIND("!",E557),TRUE)</formula>
    </cfRule>
  </conditionalFormatting>
  <conditionalFormatting sqref="E766">
    <cfRule type="expression" dxfId="25800" priority="4257">
      <formula>IF(AND(E557="",$C557=$X$4),TRUE)</formula>
    </cfRule>
  </conditionalFormatting>
  <conditionalFormatting sqref="E766">
    <cfRule type="expression" dxfId="25799" priority="4258">
      <formula>IF(FIND("!",E557),TRUE)</formula>
    </cfRule>
  </conditionalFormatting>
  <conditionalFormatting sqref="E767">
    <cfRule type="expression" dxfId="25798" priority="4259">
      <formula>IF(AND(E557="",$C557=$X$4),TRUE)</formula>
    </cfRule>
  </conditionalFormatting>
  <conditionalFormatting sqref="E767">
    <cfRule type="expression" dxfId="25797" priority="4260">
      <formula>IF(FIND("!",E557),TRUE)</formula>
    </cfRule>
  </conditionalFormatting>
  <conditionalFormatting sqref="E768">
    <cfRule type="expression" dxfId="25796" priority="4261">
      <formula>IF(AND(E557="",$C557=$X$4),TRUE)</formula>
    </cfRule>
  </conditionalFormatting>
  <conditionalFormatting sqref="E768">
    <cfRule type="expression" dxfId="25795" priority="4262">
      <formula>IF(FIND("!",E557),TRUE)</formula>
    </cfRule>
  </conditionalFormatting>
  <conditionalFormatting sqref="E769">
    <cfRule type="expression" dxfId="25794" priority="4263">
      <formula>IF(AND(E557="",$C557=$X$4),TRUE)</formula>
    </cfRule>
  </conditionalFormatting>
  <conditionalFormatting sqref="E769">
    <cfRule type="expression" dxfId="25793" priority="4264">
      <formula>IF(FIND("!",E557),TRUE)</formula>
    </cfRule>
  </conditionalFormatting>
  <conditionalFormatting sqref="E770">
    <cfRule type="expression" dxfId="25792" priority="4265">
      <formula>IF(AND(E557="",$C557=$X$4),TRUE)</formula>
    </cfRule>
  </conditionalFormatting>
  <conditionalFormatting sqref="E770">
    <cfRule type="expression" dxfId="25791" priority="4266">
      <formula>IF(FIND("!",E557),TRUE)</formula>
    </cfRule>
  </conditionalFormatting>
  <conditionalFormatting sqref="E771">
    <cfRule type="expression" dxfId="25790" priority="4267">
      <formula>IF(AND(E557="",$C557=$X$4),TRUE)</formula>
    </cfRule>
  </conditionalFormatting>
  <conditionalFormatting sqref="E771">
    <cfRule type="expression" dxfId="25789" priority="4268">
      <formula>IF(FIND("!",E557),TRUE)</formula>
    </cfRule>
  </conditionalFormatting>
  <conditionalFormatting sqref="E772">
    <cfRule type="expression" dxfId="25788" priority="4269">
      <formula>IF(AND(E557="",$C557=$X$4),TRUE)</formula>
    </cfRule>
  </conditionalFormatting>
  <conditionalFormatting sqref="E772">
    <cfRule type="expression" dxfId="25787" priority="4270">
      <formula>IF(FIND("!",E557),TRUE)</formula>
    </cfRule>
  </conditionalFormatting>
  <conditionalFormatting sqref="E773">
    <cfRule type="expression" dxfId="25786" priority="4271">
      <formula>IF(AND(E557="",$C557=$X$4),TRUE)</formula>
    </cfRule>
  </conditionalFormatting>
  <conditionalFormatting sqref="E773">
    <cfRule type="expression" dxfId="25785" priority="4272">
      <formula>IF(FIND("!",E557),TRUE)</formula>
    </cfRule>
  </conditionalFormatting>
  <conditionalFormatting sqref="E774">
    <cfRule type="expression" dxfId="25784" priority="4273">
      <formula>IF(AND(E557="",$C557=$X$4),TRUE)</formula>
    </cfRule>
  </conditionalFormatting>
  <conditionalFormatting sqref="E774">
    <cfRule type="expression" dxfId="25783" priority="4274">
      <formula>IF(FIND("!",E557),TRUE)</formula>
    </cfRule>
  </conditionalFormatting>
  <conditionalFormatting sqref="E775">
    <cfRule type="expression" dxfId="25782" priority="4275">
      <formula>IF(AND(E557="",$C557=$X$4),TRUE)</formula>
    </cfRule>
  </conditionalFormatting>
  <conditionalFormatting sqref="E775">
    <cfRule type="expression" dxfId="25781" priority="4276">
      <formula>IF(FIND("!",E557),TRUE)</formula>
    </cfRule>
  </conditionalFormatting>
  <conditionalFormatting sqref="E776">
    <cfRule type="expression" dxfId="25780" priority="4277">
      <formula>IF(AND(E557="",$C557=$X$4),TRUE)</formula>
    </cfRule>
  </conditionalFormatting>
  <conditionalFormatting sqref="E776">
    <cfRule type="expression" dxfId="25779" priority="4278">
      <formula>IF(FIND("!",E557),TRUE)</formula>
    </cfRule>
  </conditionalFormatting>
  <conditionalFormatting sqref="E777">
    <cfRule type="expression" dxfId="25778" priority="4279">
      <formula>IF(AND(E557="",$C557=$X$4),TRUE)</formula>
    </cfRule>
  </conditionalFormatting>
  <conditionalFormatting sqref="E777">
    <cfRule type="expression" dxfId="25777" priority="4280">
      <formula>IF(FIND("!",E557),TRUE)</formula>
    </cfRule>
  </conditionalFormatting>
  <conditionalFormatting sqref="E778">
    <cfRule type="expression" dxfId="25776" priority="4281">
      <formula>IF(AND(E557="",$C557=$X$4),TRUE)</formula>
    </cfRule>
  </conditionalFormatting>
  <conditionalFormatting sqref="E778">
    <cfRule type="expression" dxfId="25775" priority="4282">
      <formula>IF(FIND("!",E557),TRUE)</formula>
    </cfRule>
  </conditionalFormatting>
  <conditionalFormatting sqref="E779">
    <cfRule type="expression" dxfId="25774" priority="4283">
      <formula>IF(AND(E557="",$C557=$X$4),TRUE)</formula>
    </cfRule>
  </conditionalFormatting>
  <conditionalFormatting sqref="E779">
    <cfRule type="expression" dxfId="25773" priority="4284">
      <formula>IF(FIND("!",E557),TRUE)</formula>
    </cfRule>
  </conditionalFormatting>
  <conditionalFormatting sqref="E780">
    <cfRule type="expression" dxfId="25772" priority="4285">
      <formula>IF(AND(E557="",$C557=$X$4),TRUE)</formula>
    </cfRule>
  </conditionalFormatting>
  <conditionalFormatting sqref="E780">
    <cfRule type="expression" dxfId="25771" priority="4286">
      <formula>IF(FIND("!",E557),TRUE)</formula>
    </cfRule>
  </conditionalFormatting>
  <conditionalFormatting sqref="E781">
    <cfRule type="expression" dxfId="25770" priority="4287">
      <formula>IF(AND(E557="",$C557=$X$4),TRUE)</formula>
    </cfRule>
  </conditionalFormatting>
  <conditionalFormatting sqref="E781">
    <cfRule type="expression" dxfId="25769" priority="4288">
      <formula>IF(FIND("!",E557),TRUE)</formula>
    </cfRule>
  </conditionalFormatting>
  <conditionalFormatting sqref="E782">
    <cfRule type="expression" dxfId="25768" priority="4289">
      <formula>IF(AND(E557="",$C557=$X$4),TRUE)</formula>
    </cfRule>
  </conditionalFormatting>
  <conditionalFormatting sqref="E782">
    <cfRule type="expression" dxfId="25767" priority="4290">
      <formula>IF(FIND("!",E557),TRUE)</formula>
    </cfRule>
  </conditionalFormatting>
  <conditionalFormatting sqref="E783">
    <cfRule type="expression" dxfId="25766" priority="4291">
      <formula>IF(AND(E557="",$C557=$X$4),TRUE)</formula>
    </cfRule>
  </conditionalFormatting>
  <conditionalFormatting sqref="E783">
    <cfRule type="expression" dxfId="25765" priority="4292">
      <formula>IF(FIND("!",E557),TRUE)</formula>
    </cfRule>
  </conditionalFormatting>
  <conditionalFormatting sqref="E784">
    <cfRule type="expression" dxfId="25764" priority="4293">
      <formula>IF(AND(E557="",$C557=$X$4),TRUE)</formula>
    </cfRule>
  </conditionalFormatting>
  <conditionalFormatting sqref="E784">
    <cfRule type="expression" dxfId="25763" priority="4294">
      <formula>IF(FIND("!",E557),TRUE)</formula>
    </cfRule>
  </conditionalFormatting>
  <conditionalFormatting sqref="E785">
    <cfRule type="expression" dxfId="25762" priority="4295">
      <formula>IF(AND(E557="",$C557=$X$4),TRUE)</formula>
    </cfRule>
  </conditionalFormatting>
  <conditionalFormatting sqref="E785">
    <cfRule type="expression" dxfId="25761" priority="4296">
      <formula>IF(FIND("!",E557),TRUE)</formula>
    </cfRule>
  </conditionalFormatting>
  <conditionalFormatting sqref="E786">
    <cfRule type="expression" dxfId="25760" priority="4297">
      <formula>IF(AND(E557="",$C557=$X$4),TRUE)</formula>
    </cfRule>
  </conditionalFormatting>
  <conditionalFormatting sqref="E786">
    <cfRule type="expression" dxfId="25759" priority="4298">
      <formula>IF(FIND("!",E557),TRUE)</formula>
    </cfRule>
  </conditionalFormatting>
  <conditionalFormatting sqref="E787">
    <cfRule type="expression" dxfId="25758" priority="4299">
      <formula>IF(AND(E557="",$C557=$X$4),TRUE)</formula>
    </cfRule>
  </conditionalFormatting>
  <conditionalFormatting sqref="E787">
    <cfRule type="expression" dxfId="25757" priority="4300">
      <formula>IF(FIND("!",E557),TRUE)</formula>
    </cfRule>
  </conditionalFormatting>
  <conditionalFormatting sqref="E788">
    <cfRule type="expression" dxfId="25756" priority="4301">
      <formula>IF(AND(E557="",$C557=$X$4),TRUE)</formula>
    </cfRule>
  </conditionalFormatting>
  <conditionalFormatting sqref="E788">
    <cfRule type="expression" dxfId="25755" priority="4302">
      <formula>IF(FIND("!",E557),TRUE)</formula>
    </cfRule>
  </conditionalFormatting>
  <conditionalFormatting sqref="E789">
    <cfRule type="expression" dxfId="25754" priority="4303">
      <formula>IF(AND(E557="",$C557=$X$4),TRUE)</formula>
    </cfRule>
  </conditionalFormatting>
  <conditionalFormatting sqref="E789">
    <cfRule type="expression" dxfId="25753" priority="4304">
      <formula>IF(FIND("!",E557),TRUE)</formula>
    </cfRule>
  </conditionalFormatting>
  <conditionalFormatting sqref="E790">
    <cfRule type="expression" dxfId="25752" priority="4305">
      <formula>IF(AND(E557="",$C557=$X$4),TRUE)</formula>
    </cfRule>
  </conditionalFormatting>
  <conditionalFormatting sqref="E790">
    <cfRule type="expression" dxfId="25751" priority="4306">
      <formula>IF(FIND("!",E557),TRUE)</formula>
    </cfRule>
  </conditionalFormatting>
  <conditionalFormatting sqref="E791">
    <cfRule type="expression" dxfId="25750" priority="4307">
      <formula>IF(AND(E557="",$C557=$X$4),TRUE)</formula>
    </cfRule>
  </conditionalFormatting>
  <conditionalFormatting sqref="E791">
    <cfRule type="expression" dxfId="25749" priority="4308">
      <formula>IF(FIND("!",E557),TRUE)</formula>
    </cfRule>
  </conditionalFormatting>
  <conditionalFormatting sqref="E792">
    <cfRule type="expression" dxfId="25748" priority="4309">
      <formula>IF(AND(E557="",$C557=$X$4),TRUE)</formula>
    </cfRule>
  </conditionalFormatting>
  <conditionalFormatting sqref="E792">
    <cfRule type="expression" dxfId="25747" priority="4310">
      <formula>IF(FIND("!",E557),TRUE)</formula>
    </cfRule>
  </conditionalFormatting>
  <conditionalFormatting sqref="E793">
    <cfRule type="expression" dxfId="25746" priority="4311">
      <formula>IF(AND(E557="",$C557=$X$4),TRUE)</formula>
    </cfRule>
  </conditionalFormatting>
  <conditionalFormatting sqref="E793">
    <cfRule type="expression" dxfId="25745" priority="4312">
      <formula>IF(FIND("!",E557),TRUE)</formula>
    </cfRule>
  </conditionalFormatting>
  <conditionalFormatting sqref="E794">
    <cfRule type="expression" dxfId="25744" priority="4313">
      <formula>IF(AND(E557="",$C557=$X$4),TRUE)</formula>
    </cfRule>
  </conditionalFormatting>
  <conditionalFormatting sqref="E794">
    <cfRule type="expression" dxfId="25743" priority="4314">
      <formula>IF(FIND("!",E557),TRUE)</formula>
    </cfRule>
  </conditionalFormatting>
  <conditionalFormatting sqref="E795">
    <cfRule type="expression" dxfId="25742" priority="4315">
      <formula>IF(AND(E557="",$C557=$X$4),TRUE)</formula>
    </cfRule>
  </conditionalFormatting>
  <conditionalFormatting sqref="E795">
    <cfRule type="expression" dxfId="25741" priority="4316">
      <formula>IF(FIND("!",E557),TRUE)</formula>
    </cfRule>
  </conditionalFormatting>
  <conditionalFormatting sqref="E796">
    <cfRule type="expression" dxfId="25740" priority="4317">
      <formula>IF(AND(E557="",$C557=$X$4),TRUE)</formula>
    </cfRule>
  </conditionalFormatting>
  <conditionalFormatting sqref="E796">
    <cfRule type="expression" dxfId="25739" priority="4318">
      <formula>IF(FIND("!",E557),TRUE)</formula>
    </cfRule>
  </conditionalFormatting>
  <conditionalFormatting sqref="E797">
    <cfRule type="expression" dxfId="25738" priority="4319">
      <formula>IF(AND(E557="",$C557=$X$4),TRUE)</formula>
    </cfRule>
  </conditionalFormatting>
  <conditionalFormatting sqref="E797">
    <cfRule type="expression" dxfId="25737" priority="4320">
      <formula>IF(FIND("!",E557),TRUE)</formula>
    </cfRule>
  </conditionalFormatting>
  <conditionalFormatting sqref="E798">
    <cfRule type="expression" dxfId="25736" priority="4321">
      <formula>IF(AND(E557="",$C557=$X$4),TRUE)</formula>
    </cfRule>
  </conditionalFormatting>
  <conditionalFormatting sqref="E798">
    <cfRule type="expression" dxfId="25735" priority="4322">
      <formula>IF(FIND("!",E557),TRUE)</formula>
    </cfRule>
  </conditionalFormatting>
  <conditionalFormatting sqref="E799">
    <cfRule type="expression" dxfId="25734" priority="4323">
      <formula>IF(AND(E557="",$C557=$X$4),TRUE)</formula>
    </cfRule>
  </conditionalFormatting>
  <conditionalFormatting sqref="E799">
    <cfRule type="expression" dxfId="25733" priority="4324">
      <formula>IF(FIND("!",E557),TRUE)</formula>
    </cfRule>
  </conditionalFormatting>
  <conditionalFormatting sqref="E800">
    <cfRule type="expression" dxfId="25732" priority="4325">
      <formula>IF(AND(E557="",$C557=$X$4),TRUE)</formula>
    </cfRule>
  </conditionalFormatting>
  <conditionalFormatting sqref="E800">
    <cfRule type="expression" dxfId="25731" priority="4326">
      <formula>IF(FIND("!",E557),TRUE)</formula>
    </cfRule>
  </conditionalFormatting>
  <conditionalFormatting sqref="E801">
    <cfRule type="expression" dxfId="25730" priority="4327">
      <formula>IF(AND(E557="",$C557=$X$4),TRUE)</formula>
    </cfRule>
  </conditionalFormatting>
  <conditionalFormatting sqref="E801">
    <cfRule type="expression" dxfId="25729" priority="4328">
      <formula>IF(FIND("!",E557),TRUE)</formula>
    </cfRule>
  </conditionalFormatting>
  <conditionalFormatting sqref="E802">
    <cfRule type="expression" dxfId="25728" priority="4329">
      <formula>IF(AND(E557="",$C557=$X$4),TRUE)</formula>
    </cfRule>
  </conditionalFormatting>
  <conditionalFormatting sqref="E802">
    <cfRule type="expression" dxfId="25727" priority="4330">
      <formula>IF(FIND("!",E557),TRUE)</formula>
    </cfRule>
  </conditionalFormatting>
  <conditionalFormatting sqref="E803">
    <cfRule type="expression" dxfId="25726" priority="4331">
      <formula>IF(AND(E557="",$C557=$X$4),TRUE)</formula>
    </cfRule>
  </conditionalFormatting>
  <conditionalFormatting sqref="E803">
    <cfRule type="expression" dxfId="25725" priority="4332">
      <formula>IF(FIND("!",E557),TRUE)</formula>
    </cfRule>
  </conditionalFormatting>
  <conditionalFormatting sqref="E804">
    <cfRule type="expression" dxfId="25724" priority="4333">
      <formula>IF(AND(E557="",$C557=$X$4),TRUE)</formula>
    </cfRule>
  </conditionalFormatting>
  <conditionalFormatting sqref="E804">
    <cfRule type="expression" dxfId="25723" priority="4334">
      <formula>IF(FIND("!",E557),TRUE)</formula>
    </cfRule>
  </conditionalFormatting>
  <conditionalFormatting sqref="E805">
    <cfRule type="expression" dxfId="25722" priority="4335">
      <formula>IF(AND(E557="",$C557=$X$4),TRUE)</formula>
    </cfRule>
  </conditionalFormatting>
  <conditionalFormatting sqref="E805">
    <cfRule type="expression" dxfId="25721" priority="4336">
      <formula>IF(FIND("!",E557),TRUE)</formula>
    </cfRule>
  </conditionalFormatting>
  <conditionalFormatting sqref="E806">
    <cfRule type="expression" dxfId="25720" priority="4337">
      <formula>IF(AND(E557="",$C557=$X$4),TRUE)</formula>
    </cfRule>
  </conditionalFormatting>
  <conditionalFormatting sqref="E806">
    <cfRule type="expression" dxfId="25719" priority="4338">
      <formula>IF(FIND("!",E557),TRUE)</formula>
    </cfRule>
  </conditionalFormatting>
  <conditionalFormatting sqref="E807">
    <cfRule type="expression" dxfId="25718" priority="4339">
      <formula>IF(AND(E557="",$C557=$X$4),TRUE)</formula>
    </cfRule>
  </conditionalFormatting>
  <conditionalFormatting sqref="E807">
    <cfRule type="expression" dxfId="25717" priority="4340">
      <formula>IF(FIND("!",E557),TRUE)</formula>
    </cfRule>
  </conditionalFormatting>
  <conditionalFormatting sqref="E808">
    <cfRule type="expression" dxfId="25716" priority="4341">
      <formula>IF(AND(E557="",$C557=$X$4),TRUE)</formula>
    </cfRule>
  </conditionalFormatting>
  <conditionalFormatting sqref="E808">
    <cfRule type="expression" dxfId="25715" priority="4342">
      <formula>IF(FIND("!",E557),TRUE)</formula>
    </cfRule>
  </conditionalFormatting>
  <conditionalFormatting sqref="E809">
    <cfRule type="expression" dxfId="25714" priority="4343">
      <formula>IF(AND(E557="",$C557=$X$4),TRUE)</formula>
    </cfRule>
  </conditionalFormatting>
  <conditionalFormatting sqref="E809">
    <cfRule type="expression" dxfId="25713" priority="4344">
      <formula>IF(FIND("!",E557),TRUE)</formula>
    </cfRule>
  </conditionalFormatting>
  <conditionalFormatting sqref="E810">
    <cfRule type="expression" dxfId="25712" priority="4345">
      <formula>IF(AND(E557="",$C557=$X$4),TRUE)</formula>
    </cfRule>
  </conditionalFormatting>
  <conditionalFormatting sqref="E810">
    <cfRule type="expression" dxfId="25711" priority="4346">
      <formula>IF(FIND("!",E557),TRUE)</formula>
    </cfRule>
  </conditionalFormatting>
  <conditionalFormatting sqref="E811">
    <cfRule type="expression" dxfId="25710" priority="4347">
      <formula>IF(AND(E557="",$C557=$X$4),TRUE)</formula>
    </cfRule>
  </conditionalFormatting>
  <conditionalFormatting sqref="E811">
    <cfRule type="expression" dxfId="25709" priority="4348">
      <formula>IF(FIND("!",E557),TRUE)</formula>
    </cfRule>
  </conditionalFormatting>
  <conditionalFormatting sqref="E812">
    <cfRule type="expression" dxfId="25708" priority="4349">
      <formula>IF(AND(E557="",$C557=$X$4),TRUE)</formula>
    </cfRule>
  </conditionalFormatting>
  <conditionalFormatting sqref="E812">
    <cfRule type="expression" dxfId="25707" priority="4350">
      <formula>IF(FIND("!",E557),TRUE)</formula>
    </cfRule>
  </conditionalFormatting>
  <conditionalFormatting sqref="E813">
    <cfRule type="expression" dxfId="25706" priority="4351">
      <formula>IF(AND(E557="",$C557=$X$4),TRUE)</formula>
    </cfRule>
  </conditionalFormatting>
  <conditionalFormatting sqref="E813">
    <cfRule type="expression" dxfId="25705" priority="4352">
      <formula>IF(FIND("!",E557),TRUE)</formula>
    </cfRule>
  </conditionalFormatting>
  <conditionalFormatting sqref="E814">
    <cfRule type="expression" dxfId="25704" priority="4353">
      <formula>IF(AND(E557="",$C557=$X$4),TRUE)</formula>
    </cfRule>
  </conditionalFormatting>
  <conditionalFormatting sqref="E814">
    <cfRule type="expression" dxfId="25703" priority="4354">
      <formula>IF(FIND("!",E557),TRUE)</formula>
    </cfRule>
  </conditionalFormatting>
  <conditionalFormatting sqref="E815">
    <cfRule type="expression" dxfId="25702" priority="4355">
      <formula>IF(AND(E557="",$C557=$X$4),TRUE)</formula>
    </cfRule>
  </conditionalFormatting>
  <conditionalFormatting sqref="E815">
    <cfRule type="expression" dxfId="25701" priority="4356">
      <formula>IF(FIND("!",E557),TRUE)</formula>
    </cfRule>
  </conditionalFormatting>
  <conditionalFormatting sqref="E816">
    <cfRule type="expression" dxfId="25700" priority="4357">
      <formula>IF(AND(E557="",$C557=$X$4),TRUE)</formula>
    </cfRule>
  </conditionalFormatting>
  <conditionalFormatting sqref="E816">
    <cfRule type="expression" dxfId="25699" priority="4358">
      <formula>IF(FIND("!",E557),TRUE)</formula>
    </cfRule>
  </conditionalFormatting>
  <conditionalFormatting sqref="E817">
    <cfRule type="expression" dxfId="25698" priority="4359">
      <formula>IF(AND(E557="",$C557=$X$4),TRUE)</formula>
    </cfRule>
  </conditionalFormatting>
  <conditionalFormatting sqref="E817">
    <cfRule type="expression" dxfId="25697" priority="4360">
      <formula>IF(FIND("!",E557),TRUE)</formula>
    </cfRule>
  </conditionalFormatting>
  <conditionalFormatting sqref="E818">
    <cfRule type="expression" dxfId="25696" priority="4361">
      <formula>IF(AND(E557="",$C557=$X$4),TRUE)</formula>
    </cfRule>
  </conditionalFormatting>
  <conditionalFormatting sqref="E818">
    <cfRule type="expression" dxfId="25695" priority="4362">
      <formula>IF(FIND("!",E557),TRUE)</formula>
    </cfRule>
  </conditionalFormatting>
  <conditionalFormatting sqref="E819">
    <cfRule type="expression" dxfId="25694" priority="4363">
      <formula>IF(AND(E557="",$C557=$X$4),TRUE)</formula>
    </cfRule>
  </conditionalFormatting>
  <conditionalFormatting sqref="E819">
    <cfRule type="expression" dxfId="25693" priority="4364">
      <formula>IF(FIND("!",E557),TRUE)</formula>
    </cfRule>
  </conditionalFormatting>
  <conditionalFormatting sqref="E820">
    <cfRule type="expression" dxfId="25692" priority="4365">
      <formula>IF(AND(E557="",$C557=$X$4),TRUE)</formula>
    </cfRule>
  </conditionalFormatting>
  <conditionalFormatting sqref="E820">
    <cfRule type="expression" dxfId="25691" priority="4366">
      <formula>IF(FIND("!",E557),TRUE)</formula>
    </cfRule>
  </conditionalFormatting>
  <conditionalFormatting sqref="E821">
    <cfRule type="expression" dxfId="25690" priority="4367">
      <formula>IF(AND(E557="",$C557=$X$4),TRUE)</formula>
    </cfRule>
  </conditionalFormatting>
  <conditionalFormatting sqref="E821">
    <cfRule type="expression" dxfId="25689" priority="4368">
      <formula>IF(FIND("!",E557),TRUE)</formula>
    </cfRule>
  </conditionalFormatting>
  <conditionalFormatting sqref="E822">
    <cfRule type="expression" dxfId="25688" priority="4369">
      <formula>IF(AND(E557="",$C557=$X$4),TRUE)</formula>
    </cfRule>
  </conditionalFormatting>
  <conditionalFormatting sqref="E822">
    <cfRule type="expression" dxfId="25687" priority="4370">
      <formula>IF(FIND("!",E557),TRUE)</formula>
    </cfRule>
  </conditionalFormatting>
  <conditionalFormatting sqref="E823">
    <cfRule type="expression" dxfId="25686" priority="4371">
      <formula>IF(AND(E557="",$C557=$X$4),TRUE)</formula>
    </cfRule>
  </conditionalFormatting>
  <conditionalFormatting sqref="E823">
    <cfRule type="expression" dxfId="25685" priority="4372">
      <formula>IF(FIND("!",E557),TRUE)</formula>
    </cfRule>
  </conditionalFormatting>
  <conditionalFormatting sqref="E824">
    <cfRule type="expression" dxfId="25684" priority="4373">
      <formula>IF(AND(E557="",$C557=$X$4),TRUE)</formula>
    </cfRule>
  </conditionalFormatting>
  <conditionalFormatting sqref="E824">
    <cfRule type="expression" dxfId="25683" priority="4374">
      <formula>IF(FIND("!",E557),TRUE)</formula>
    </cfRule>
  </conditionalFormatting>
  <conditionalFormatting sqref="E825">
    <cfRule type="expression" dxfId="25682" priority="4375">
      <formula>IF(AND(E557="",$C557=$X$4),TRUE)</formula>
    </cfRule>
  </conditionalFormatting>
  <conditionalFormatting sqref="E825">
    <cfRule type="expression" dxfId="25681" priority="4376">
      <formula>IF(FIND("!",E557),TRUE)</formula>
    </cfRule>
  </conditionalFormatting>
  <conditionalFormatting sqref="E826">
    <cfRule type="expression" dxfId="25680" priority="4377">
      <formula>IF(AND(E557="",$C557=$X$4),TRUE)</formula>
    </cfRule>
  </conditionalFormatting>
  <conditionalFormatting sqref="E826">
    <cfRule type="expression" dxfId="25679" priority="4378">
      <formula>IF(FIND("!",E557),TRUE)</formula>
    </cfRule>
  </conditionalFormatting>
  <conditionalFormatting sqref="E827">
    <cfRule type="expression" dxfId="25678" priority="4379">
      <formula>IF(AND(E557="",$C557=$X$4),TRUE)</formula>
    </cfRule>
  </conditionalFormatting>
  <conditionalFormatting sqref="E827">
    <cfRule type="expression" dxfId="25677" priority="4380">
      <formula>IF(FIND("!",E557),TRUE)</formula>
    </cfRule>
  </conditionalFormatting>
  <conditionalFormatting sqref="E828">
    <cfRule type="expression" dxfId="25676" priority="4381">
      <formula>IF(AND(E557="",$C557=$X$4),TRUE)</formula>
    </cfRule>
  </conditionalFormatting>
  <conditionalFormatting sqref="E828">
    <cfRule type="expression" dxfId="25675" priority="4382">
      <formula>IF(FIND("!",E557),TRUE)</formula>
    </cfRule>
  </conditionalFormatting>
  <conditionalFormatting sqref="E829">
    <cfRule type="expression" dxfId="25674" priority="4383">
      <formula>IF(AND(E557="",$C557=$X$4),TRUE)</formula>
    </cfRule>
  </conditionalFormatting>
  <conditionalFormatting sqref="E829">
    <cfRule type="expression" dxfId="25673" priority="4384">
      <formula>IF(FIND("!",E557),TRUE)</formula>
    </cfRule>
  </conditionalFormatting>
  <conditionalFormatting sqref="E830">
    <cfRule type="expression" dxfId="25672" priority="4385">
      <formula>IF(AND(E557="",$C557=$X$4),TRUE)</formula>
    </cfRule>
  </conditionalFormatting>
  <conditionalFormatting sqref="E830">
    <cfRule type="expression" dxfId="25671" priority="4386">
      <formula>IF(FIND("!",E557),TRUE)</formula>
    </cfRule>
  </conditionalFormatting>
  <conditionalFormatting sqref="E831">
    <cfRule type="expression" dxfId="25670" priority="4387">
      <formula>IF(AND(E557="",$C557=$X$4),TRUE)</formula>
    </cfRule>
  </conditionalFormatting>
  <conditionalFormatting sqref="E831">
    <cfRule type="expression" dxfId="25669" priority="4388">
      <formula>IF(FIND("!",E557),TRUE)</formula>
    </cfRule>
  </conditionalFormatting>
  <conditionalFormatting sqref="E832">
    <cfRule type="expression" dxfId="25668" priority="4389">
      <formula>IF(AND(E557="",$C557=$X$4),TRUE)</formula>
    </cfRule>
  </conditionalFormatting>
  <conditionalFormatting sqref="E832">
    <cfRule type="expression" dxfId="25667" priority="4390">
      <formula>IF(FIND("!",E557),TRUE)</formula>
    </cfRule>
  </conditionalFormatting>
  <conditionalFormatting sqref="E833">
    <cfRule type="expression" dxfId="25666" priority="4391">
      <formula>IF(AND(E557="",$C557=$X$4),TRUE)</formula>
    </cfRule>
  </conditionalFormatting>
  <conditionalFormatting sqref="E833">
    <cfRule type="expression" dxfId="25665" priority="4392">
      <formula>IF(FIND("!",E557),TRUE)</formula>
    </cfRule>
  </conditionalFormatting>
  <conditionalFormatting sqref="E834">
    <cfRule type="expression" dxfId="25664" priority="4393">
      <formula>IF(AND(E557="",$C557=$X$4),TRUE)</formula>
    </cfRule>
  </conditionalFormatting>
  <conditionalFormatting sqref="E834">
    <cfRule type="expression" dxfId="25663" priority="4394">
      <formula>IF(FIND("!",E557),TRUE)</formula>
    </cfRule>
  </conditionalFormatting>
  <conditionalFormatting sqref="E835">
    <cfRule type="expression" dxfId="25662" priority="4395">
      <formula>IF(AND(E557="",$C557=$X$4),TRUE)</formula>
    </cfRule>
  </conditionalFormatting>
  <conditionalFormatting sqref="E835">
    <cfRule type="expression" dxfId="25661" priority="4396">
      <formula>IF(FIND("!",E557),TRUE)</formula>
    </cfRule>
  </conditionalFormatting>
  <conditionalFormatting sqref="E836">
    <cfRule type="expression" dxfId="25660" priority="4397">
      <formula>IF(AND(E557="",$C557=$X$4),TRUE)</formula>
    </cfRule>
  </conditionalFormatting>
  <conditionalFormatting sqref="E836">
    <cfRule type="expression" dxfId="25659" priority="4398">
      <formula>IF(FIND("!",E557),TRUE)</formula>
    </cfRule>
  </conditionalFormatting>
  <conditionalFormatting sqref="E837">
    <cfRule type="expression" dxfId="25658" priority="4399">
      <formula>IF(AND(E557="",$C557=$X$4),TRUE)</formula>
    </cfRule>
  </conditionalFormatting>
  <conditionalFormatting sqref="E837">
    <cfRule type="expression" dxfId="25657" priority="4400">
      <formula>IF(FIND("!",E557),TRUE)</formula>
    </cfRule>
  </conditionalFormatting>
  <conditionalFormatting sqref="E838">
    <cfRule type="expression" dxfId="25656" priority="4401">
      <formula>IF(AND(E557="",$C557=$X$4),TRUE)</formula>
    </cfRule>
  </conditionalFormatting>
  <conditionalFormatting sqref="E838">
    <cfRule type="expression" dxfId="25655" priority="4402">
      <formula>IF(FIND("!",E557),TRUE)</formula>
    </cfRule>
  </conditionalFormatting>
  <conditionalFormatting sqref="E839">
    <cfRule type="expression" dxfId="25654" priority="4403">
      <formula>IF(AND(E557="",$C557=$X$4),TRUE)</formula>
    </cfRule>
  </conditionalFormatting>
  <conditionalFormatting sqref="E839">
    <cfRule type="expression" dxfId="25653" priority="4404">
      <formula>IF(FIND("!",E557),TRUE)</formula>
    </cfRule>
  </conditionalFormatting>
  <conditionalFormatting sqref="E840">
    <cfRule type="expression" dxfId="25652" priority="4405">
      <formula>IF(AND(E557="",$C557=$X$4),TRUE)</formula>
    </cfRule>
  </conditionalFormatting>
  <conditionalFormatting sqref="E840">
    <cfRule type="expression" dxfId="25651" priority="4406">
      <formula>IF(FIND("!",E557),TRUE)</formula>
    </cfRule>
  </conditionalFormatting>
  <conditionalFormatting sqref="E841">
    <cfRule type="expression" dxfId="25650" priority="4407">
      <formula>IF(AND(E557="",$C557=$X$4),TRUE)</formula>
    </cfRule>
  </conditionalFormatting>
  <conditionalFormatting sqref="E841">
    <cfRule type="expression" dxfId="25649" priority="4408">
      <formula>IF(FIND("!",E557),TRUE)</formula>
    </cfRule>
  </conditionalFormatting>
  <conditionalFormatting sqref="E842">
    <cfRule type="expression" dxfId="25648" priority="4409">
      <formula>IF(AND(E557="",$C557=$X$4),TRUE)</formula>
    </cfRule>
  </conditionalFormatting>
  <conditionalFormatting sqref="E842">
    <cfRule type="expression" dxfId="25647" priority="4410">
      <formula>IF(FIND("!",E557),TRUE)</formula>
    </cfRule>
  </conditionalFormatting>
  <conditionalFormatting sqref="E843">
    <cfRule type="expression" dxfId="25646" priority="4411">
      <formula>IF(AND(E557="",$C557=$X$4),TRUE)</formula>
    </cfRule>
  </conditionalFormatting>
  <conditionalFormatting sqref="E843">
    <cfRule type="expression" dxfId="25645" priority="4412">
      <formula>IF(FIND("!",E557),TRUE)</formula>
    </cfRule>
  </conditionalFormatting>
  <conditionalFormatting sqref="E844">
    <cfRule type="expression" dxfId="25644" priority="4413">
      <formula>IF(AND(E557="",$C557=$X$4),TRUE)</formula>
    </cfRule>
  </conditionalFormatting>
  <conditionalFormatting sqref="E844">
    <cfRule type="expression" dxfId="25643" priority="4414">
      <formula>IF(FIND("!",E557),TRUE)</formula>
    </cfRule>
  </conditionalFormatting>
  <conditionalFormatting sqref="E845">
    <cfRule type="expression" dxfId="25642" priority="4415">
      <formula>IF(AND(E557="",$C557=$X$4),TRUE)</formula>
    </cfRule>
  </conditionalFormatting>
  <conditionalFormatting sqref="E845">
    <cfRule type="expression" dxfId="25641" priority="4416">
      <formula>IF(FIND("!",E557),TRUE)</formula>
    </cfRule>
  </conditionalFormatting>
  <conditionalFormatting sqref="E846">
    <cfRule type="expression" dxfId="25640" priority="4417">
      <formula>IF(AND(E557="",$C557=$X$4),TRUE)</formula>
    </cfRule>
  </conditionalFormatting>
  <conditionalFormatting sqref="E846">
    <cfRule type="expression" dxfId="25639" priority="4418">
      <formula>IF(FIND("!",E557),TRUE)</formula>
    </cfRule>
  </conditionalFormatting>
  <conditionalFormatting sqref="E847">
    <cfRule type="expression" dxfId="25638" priority="4419">
      <formula>IF(AND(E557="",$C557=$X$4),TRUE)</formula>
    </cfRule>
  </conditionalFormatting>
  <conditionalFormatting sqref="E847">
    <cfRule type="expression" dxfId="25637" priority="4420">
      <formula>IF(FIND("!",E557),TRUE)</formula>
    </cfRule>
  </conditionalFormatting>
  <conditionalFormatting sqref="E848">
    <cfRule type="expression" dxfId="25636" priority="4421">
      <formula>IF(AND(E557="",$C557=$X$4),TRUE)</formula>
    </cfRule>
  </conditionalFormatting>
  <conditionalFormatting sqref="E848">
    <cfRule type="expression" dxfId="25635" priority="4422">
      <formula>IF(FIND("!",E557),TRUE)</formula>
    </cfRule>
  </conditionalFormatting>
  <conditionalFormatting sqref="E849">
    <cfRule type="expression" dxfId="25634" priority="4423">
      <formula>IF(AND(E557="",$C557=$X$4),TRUE)</formula>
    </cfRule>
  </conditionalFormatting>
  <conditionalFormatting sqref="E849">
    <cfRule type="expression" dxfId="25633" priority="4424">
      <formula>IF(FIND("!",E557),TRUE)</formula>
    </cfRule>
  </conditionalFormatting>
  <conditionalFormatting sqref="E850">
    <cfRule type="expression" dxfId="25632" priority="4425">
      <formula>IF(AND(E557="",$C557=$X$4),TRUE)</formula>
    </cfRule>
  </conditionalFormatting>
  <conditionalFormatting sqref="E850">
    <cfRule type="expression" dxfId="25631" priority="4426">
      <formula>IF(FIND("!",E557),TRUE)</formula>
    </cfRule>
  </conditionalFormatting>
  <conditionalFormatting sqref="E851">
    <cfRule type="expression" dxfId="25630" priority="4427">
      <formula>IF(AND(E557="",$C557=$X$4),TRUE)</formula>
    </cfRule>
  </conditionalFormatting>
  <conditionalFormatting sqref="E851">
    <cfRule type="expression" dxfId="25629" priority="4428">
      <formula>IF(FIND("!",E557),TRUE)</formula>
    </cfRule>
  </conditionalFormatting>
  <conditionalFormatting sqref="E852">
    <cfRule type="expression" dxfId="25628" priority="4429">
      <formula>IF(AND(E557="",$C557=$X$4),TRUE)</formula>
    </cfRule>
  </conditionalFormatting>
  <conditionalFormatting sqref="E852">
    <cfRule type="expression" dxfId="25627" priority="4430">
      <formula>IF(FIND("!",E557),TRUE)</formula>
    </cfRule>
  </conditionalFormatting>
  <conditionalFormatting sqref="E853">
    <cfRule type="expression" dxfId="25626" priority="4431">
      <formula>IF(AND(E557="",$C557=$X$4),TRUE)</formula>
    </cfRule>
  </conditionalFormatting>
  <conditionalFormatting sqref="E853">
    <cfRule type="expression" dxfId="25625" priority="4432">
      <formula>IF(FIND("!",E557),TRUE)</formula>
    </cfRule>
  </conditionalFormatting>
  <conditionalFormatting sqref="E854">
    <cfRule type="expression" dxfId="25624" priority="4433">
      <formula>IF(AND(E557="",$C557=$X$4),TRUE)</formula>
    </cfRule>
  </conditionalFormatting>
  <conditionalFormatting sqref="E854">
    <cfRule type="expression" dxfId="25623" priority="4434">
      <formula>IF(FIND("!",E557),TRUE)</formula>
    </cfRule>
  </conditionalFormatting>
  <conditionalFormatting sqref="E855">
    <cfRule type="expression" dxfId="25622" priority="4435">
      <formula>IF(AND(E557="",$C557=$X$4),TRUE)</formula>
    </cfRule>
  </conditionalFormatting>
  <conditionalFormatting sqref="E855">
    <cfRule type="expression" dxfId="25621" priority="4436">
      <formula>IF(FIND("!",E557),TRUE)</formula>
    </cfRule>
  </conditionalFormatting>
  <conditionalFormatting sqref="E856">
    <cfRule type="expression" dxfId="25620" priority="4437">
      <formula>IF(AND(E557="",$C557=$X$4),TRUE)</formula>
    </cfRule>
  </conditionalFormatting>
  <conditionalFormatting sqref="E856">
    <cfRule type="expression" dxfId="25619" priority="4438">
      <formula>IF(FIND("!",E557),TRUE)</formula>
    </cfRule>
  </conditionalFormatting>
  <conditionalFormatting sqref="E857">
    <cfRule type="expression" dxfId="25618" priority="4439">
      <formula>IF(AND(E557="",$C557=$X$4),TRUE)</formula>
    </cfRule>
  </conditionalFormatting>
  <conditionalFormatting sqref="E857">
    <cfRule type="expression" dxfId="25617" priority="4440">
      <formula>IF(FIND("!",E557),TRUE)</formula>
    </cfRule>
  </conditionalFormatting>
  <conditionalFormatting sqref="E858">
    <cfRule type="expression" dxfId="25616" priority="4441">
      <formula>IF(AND(E557="",$C557=$X$4),TRUE)</formula>
    </cfRule>
  </conditionalFormatting>
  <conditionalFormatting sqref="E858">
    <cfRule type="expression" dxfId="25615" priority="4442">
      <formula>IF(FIND("!",E557),TRUE)</formula>
    </cfRule>
  </conditionalFormatting>
  <conditionalFormatting sqref="E859">
    <cfRule type="expression" dxfId="25614" priority="4443">
      <formula>IF(AND(E557="",$C557=$X$4),TRUE)</formula>
    </cfRule>
  </conditionalFormatting>
  <conditionalFormatting sqref="E859">
    <cfRule type="expression" dxfId="25613" priority="4444">
      <formula>IF(FIND("!",E557),TRUE)</formula>
    </cfRule>
  </conditionalFormatting>
  <conditionalFormatting sqref="E860">
    <cfRule type="expression" dxfId="25612" priority="4445">
      <formula>IF(AND(E557="",$C557=$X$4),TRUE)</formula>
    </cfRule>
  </conditionalFormatting>
  <conditionalFormatting sqref="E860">
    <cfRule type="expression" dxfId="25611" priority="4446">
      <formula>IF(FIND("!",E557),TRUE)</formula>
    </cfRule>
  </conditionalFormatting>
  <conditionalFormatting sqref="E861">
    <cfRule type="expression" dxfId="25610" priority="4447">
      <formula>IF(AND(E557="",$C557=$X$4),TRUE)</formula>
    </cfRule>
  </conditionalFormatting>
  <conditionalFormatting sqref="E861">
    <cfRule type="expression" dxfId="25609" priority="4448">
      <formula>IF(FIND("!",E557),TRUE)</formula>
    </cfRule>
  </conditionalFormatting>
  <conditionalFormatting sqref="E862">
    <cfRule type="expression" dxfId="25608" priority="4449">
      <formula>IF(AND(E557="",$C557=$X$4),TRUE)</formula>
    </cfRule>
  </conditionalFormatting>
  <conditionalFormatting sqref="E862">
    <cfRule type="expression" dxfId="25607" priority="4450">
      <formula>IF(FIND("!",E557),TRUE)</formula>
    </cfRule>
  </conditionalFormatting>
  <conditionalFormatting sqref="E863">
    <cfRule type="expression" dxfId="25606" priority="4451">
      <formula>IF(AND(E557="",$C557=$X$4),TRUE)</formula>
    </cfRule>
  </conditionalFormatting>
  <conditionalFormatting sqref="E863">
    <cfRule type="expression" dxfId="25605" priority="4452">
      <formula>IF(FIND("!",E557),TRUE)</formula>
    </cfRule>
  </conditionalFormatting>
  <conditionalFormatting sqref="E864">
    <cfRule type="expression" dxfId="25604" priority="4453">
      <formula>IF(AND(E557="",$C557=$X$4),TRUE)</formula>
    </cfRule>
  </conditionalFormatting>
  <conditionalFormatting sqref="E864">
    <cfRule type="expression" dxfId="25603" priority="4454">
      <formula>IF(FIND("!",E557),TRUE)</formula>
    </cfRule>
  </conditionalFormatting>
  <conditionalFormatting sqref="E865">
    <cfRule type="expression" dxfId="25602" priority="4455">
      <formula>IF(AND(E557="",$C557=$X$4),TRUE)</formula>
    </cfRule>
  </conditionalFormatting>
  <conditionalFormatting sqref="E865">
    <cfRule type="expression" dxfId="25601" priority="4456">
      <formula>IF(FIND("!",E557),TRUE)</formula>
    </cfRule>
  </conditionalFormatting>
  <conditionalFormatting sqref="E866">
    <cfRule type="expression" dxfId="25600" priority="4457">
      <formula>IF(AND(E557="",$C557=$X$4),TRUE)</formula>
    </cfRule>
  </conditionalFormatting>
  <conditionalFormatting sqref="E866">
    <cfRule type="expression" dxfId="25599" priority="4458">
      <formula>IF(FIND("!",E557),TRUE)</formula>
    </cfRule>
  </conditionalFormatting>
  <conditionalFormatting sqref="E867">
    <cfRule type="expression" dxfId="25598" priority="4459">
      <formula>IF(AND(E557="",$C557=$X$4),TRUE)</formula>
    </cfRule>
  </conditionalFormatting>
  <conditionalFormatting sqref="E867">
    <cfRule type="expression" dxfId="25597" priority="4460">
      <formula>IF(FIND("!",E557),TRUE)</formula>
    </cfRule>
  </conditionalFormatting>
  <conditionalFormatting sqref="E868">
    <cfRule type="expression" dxfId="25596" priority="4461">
      <formula>IF(AND(E557="",$C557=$X$4),TRUE)</formula>
    </cfRule>
  </conditionalFormatting>
  <conditionalFormatting sqref="E868">
    <cfRule type="expression" dxfId="25595" priority="4462">
      <formula>IF(FIND("!",E557),TRUE)</formula>
    </cfRule>
  </conditionalFormatting>
  <conditionalFormatting sqref="E869">
    <cfRule type="expression" dxfId="25594" priority="4463">
      <formula>IF(AND(E557="",$C557=$X$4),TRUE)</formula>
    </cfRule>
  </conditionalFormatting>
  <conditionalFormatting sqref="E869">
    <cfRule type="expression" dxfId="25593" priority="4464">
      <formula>IF(FIND("!",E557),TRUE)</formula>
    </cfRule>
  </conditionalFormatting>
  <conditionalFormatting sqref="E870">
    <cfRule type="expression" dxfId="25592" priority="4465">
      <formula>IF(AND(E557="",$C557=$X$4),TRUE)</formula>
    </cfRule>
  </conditionalFormatting>
  <conditionalFormatting sqref="E870">
    <cfRule type="expression" dxfId="25591" priority="4466">
      <formula>IF(FIND("!",E557),TRUE)</formula>
    </cfRule>
  </conditionalFormatting>
  <conditionalFormatting sqref="E871">
    <cfRule type="expression" dxfId="25590" priority="4467">
      <formula>IF(AND(E557="",$C557=$X$4),TRUE)</formula>
    </cfRule>
  </conditionalFormatting>
  <conditionalFormatting sqref="E871">
    <cfRule type="expression" dxfId="25589" priority="4468">
      <formula>IF(FIND("!",E557),TRUE)</formula>
    </cfRule>
  </conditionalFormatting>
  <conditionalFormatting sqref="E872">
    <cfRule type="expression" dxfId="25588" priority="4469">
      <formula>IF(AND(E557="",$C557=$X$4),TRUE)</formula>
    </cfRule>
  </conditionalFormatting>
  <conditionalFormatting sqref="E872">
    <cfRule type="expression" dxfId="25587" priority="4470">
      <formula>IF(FIND("!",E557),TRUE)</formula>
    </cfRule>
  </conditionalFormatting>
  <conditionalFormatting sqref="E873">
    <cfRule type="expression" dxfId="25586" priority="4471">
      <formula>IF(AND(E557="",$C557=$X$4),TRUE)</formula>
    </cfRule>
  </conditionalFormatting>
  <conditionalFormatting sqref="E873">
    <cfRule type="expression" dxfId="25585" priority="4472">
      <formula>IF(FIND("!",E557),TRUE)</formula>
    </cfRule>
  </conditionalFormatting>
  <conditionalFormatting sqref="E874">
    <cfRule type="expression" dxfId="25584" priority="4473">
      <formula>IF(AND(E557="",$C557=$X$4),TRUE)</formula>
    </cfRule>
  </conditionalFormatting>
  <conditionalFormatting sqref="E874">
    <cfRule type="expression" dxfId="25583" priority="4474">
      <formula>IF(FIND("!",E557),TRUE)</formula>
    </cfRule>
  </conditionalFormatting>
  <conditionalFormatting sqref="E875">
    <cfRule type="expression" dxfId="25582" priority="4475">
      <formula>IF(AND(E557="",$C557=$X$4),TRUE)</formula>
    </cfRule>
  </conditionalFormatting>
  <conditionalFormatting sqref="E875">
    <cfRule type="expression" dxfId="25581" priority="4476">
      <formula>IF(FIND("!",E557),TRUE)</formula>
    </cfRule>
  </conditionalFormatting>
  <conditionalFormatting sqref="E876">
    <cfRule type="expression" dxfId="25580" priority="4477">
      <formula>IF(AND(E557="",$C557=$X$4),TRUE)</formula>
    </cfRule>
  </conditionalFormatting>
  <conditionalFormatting sqref="E876">
    <cfRule type="expression" dxfId="25579" priority="4478">
      <formula>IF(FIND("!",E557),TRUE)</formula>
    </cfRule>
  </conditionalFormatting>
  <conditionalFormatting sqref="E877">
    <cfRule type="expression" dxfId="25578" priority="4479">
      <formula>IF(AND(E557="",$C557=$X$4),TRUE)</formula>
    </cfRule>
  </conditionalFormatting>
  <conditionalFormatting sqref="E877">
    <cfRule type="expression" dxfId="25577" priority="4480">
      <formula>IF(FIND("!",E557),TRUE)</formula>
    </cfRule>
  </conditionalFormatting>
  <conditionalFormatting sqref="E878">
    <cfRule type="expression" dxfId="25576" priority="4481">
      <formula>IF(AND(E557="",$C557=$X$4),TRUE)</formula>
    </cfRule>
  </conditionalFormatting>
  <conditionalFormatting sqref="E878">
    <cfRule type="expression" dxfId="25575" priority="4482">
      <formula>IF(FIND("!",E557),TRUE)</formula>
    </cfRule>
  </conditionalFormatting>
  <conditionalFormatting sqref="E879">
    <cfRule type="expression" dxfId="25574" priority="4483">
      <formula>IF(AND(E557="",$C557=$X$4),TRUE)</formula>
    </cfRule>
  </conditionalFormatting>
  <conditionalFormatting sqref="E879">
    <cfRule type="expression" dxfId="25573" priority="4484">
      <formula>IF(FIND("!",E557),TRUE)</formula>
    </cfRule>
  </conditionalFormatting>
  <conditionalFormatting sqref="E880">
    <cfRule type="expression" dxfId="25572" priority="4485">
      <formula>IF(AND(E557="",$C557=$X$4),TRUE)</formula>
    </cfRule>
  </conditionalFormatting>
  <conditionalFormatting sqref="E880">
    <cfRule type="expression" dxfId="25571" priority="4486">
      <formula>IF(FIND("!",E557),TRUE)</formula>
    </cfRule>
  </conditionalFormatting>
  <conditionalFormatting sqref="E881">
    <cfRule type="expression" dxfId="25570" priority="4487">
      <formula>IF(AND(E557="",$C557=$X$4),TRUE)</formula>
    </cfRule>
  </conditionalFormatting>
  <conditionalFormatting sqref="E881">
    <cfRule type="expression" dxfId="25569" priority="4488">
      <formula>IF(FIND("!",E557),TRUE)</formula>
    </cfRule>
  </conditionalFormatting>
  <conditionalFormatting sqref="E882">
    <cfRule type="expression" dxfId="25568" priority="4489">
      <formula>IF(AND(E557="",$C557=$X$4),TRUE)</formula>
    </cfRule>
  </conditionalFormatting>
  <conditionalFormatting sqref="E882">
    <cfRule type="expression" dxfId="25567" priority="4490">
      <formula>IF(FIND("!",E557),TRUE)</formula>
    </cfRule>
  </conditionalFormatting>
  <conditionalFormatting sqref="E883">
    <cfRule type="expression" dxfId="25566" priority="4491">
      <formula>IF(AND(E557="",$C557=$X$4),TRUE)</formula>
    </cfRule>
  </conditionalFormatting>
  <conditionalFormatting sqref="E883">
    <cfRule type="expression" dxfId="25565" priority="4492">
      <formula>IF(FIND("!",E557),TRUE)</formula>
    </cfRule>
  </conditionalFormatting>
  <conditionalFormatting sqref="E884">
    <cfRule type="expression" dxfId="25564" priority="4493">
      <formula>IF(AND(E557="",$C557=$X$4),TRUE)</formula>
    </cfRule>
  </conditionalFormatting>
  <conditionalFormatting sqref="E884">
    <cfRule type="expression" dxfId="25563" priority="4494">
      <formula>IF(FIND("!",E557),TRUE)</formula>
    </cfRule>
  </conditionalFormatting>
  <conditionalFormatting sqref="E885">
    <cfRule type="expression" dxfId="25562" priority="4495">
      <formula>IF(AND(E557="",$C557=$X$4),TRUE)</formula>
    </cfRule>
  </conditionalFormatting>
  <conditionalFormatting sqref="E885">
    <cfRule type="expression" dxfId="25561" priority="4496">
      <formula>IF(FIND("!",E557),TRUE)</formula>
    </cfRule>
  </conditionalFormatting>
  <conditionalFormatting sqref="E886">
    <cfRule type="expression" dxfId="25560" priority="4497">
      <formula>IF(AND(E557="",$C557=$X$4),TRUE)</formula>
    </cfRule>
  </conditionalFormatting>
  <conditionalFormatting sqref="E886">
    <cfRule type="expression" dxfId="25559" priority="4498">
      <formula>IF(FIND("!",E557),TRUE)</formula>
    </cfRule>
  </conditionalFormatting>
  <conditionalFormatting sqref="E887">
    <cfRule type="expression" dxfId="25558" priority="4499">
      <formula>IF(AND(E557="",$C557=$X$4),TRUE)</formula>
    </cfRule>
  </conditionalFormatting>
  <conditionalFormatting sqref="E887">
    <cfRule type="expression" dxfId="25557" priority="4500">
      <formula>IF(FIND("!",E557),TRUE)</formula>
    </cfRule>
  </conditionalFormatting>
  <conditionalFormatting sqref="E888">
    <cfRule type="expression" dxfId="25556" priority="4501">
      <formula>IF(AND(E557="",$C557=$X$4),TRUE)</formula>
    </cfRule>
  </conditionalFormatting>
  <conditionalFormatting sqref="E888">
    <cfRule type="expression" dxfId="25555" priority="4502">
      <formula>IF(FIND("!",E557),TRUE)</formula>
    </cfRule>
  </conditionalFormatting>
  <conditionalFormatting sqref="E889">
    <cfRule type="expression" dxfId="25554" priority="4503">
      <formula>IF(AND(E557="",$C557=$X$4),TRUE)</formula>
    </cfRule>
  </conditionalFormatting>
  <conditionalFormatting sqref="E889">
    <cfRule type="expression" dxfId="25553" priority="4504">
      <formula>IF(FIND("!",E557),TRUE)</formula>
    </cfRule>
  </conditionalFormatting>
  <conditionalFormatting sqref="E890">
    <cfRule type="expression" dxfId="25552" priority="4505">
      <formula>IF(AND(E557="",$C557=$X$4),TRUE)</formula>
    </cfRule>
  </conditionalFormatting>
  <conditionalFormatting sqref="E890">
    <cfRule type="expression" dxfId="25551" priority="4506">
      <formula>IF(FIND("!",E557),TRUE)</formula>
    </cfRule>
  </conditionalFormatting>
  <conditionalFormatting sqref="E891">
    <cfRule type="expression" dxfId="25550" priority="4507">
      <formula>IF(AND(E557="",$C557=$X$4),TRUE)</formula>
    </cfRule>
  </conditionalFormatting>
  <conditionalFormatting sqref="E891">
    <cfRule type="expression" dxfId="25549" priority="4508">
      <formula>IF(FIND("!",E557),TRUE)</formula>
    </cfRule>
  </conditionalFormatting>
  <conditionalFormatting sqref="E892">
    <cfRule type="expression" dxfId="25548" priority="4509">
      <formula>IF(AND(E557="",$C557=$X$4),TRUE)</formula>
    </cfRule>
  </conditionalFormatting>
  <conditionalFormatting sqref="E892">
    <cfRule type="expression" dxfId="25547" priority="4510">
      <formula>IF(FIND("!",E557),TRUE)</formula>
    </cfRule>
  </conditionalFormatting>
  <conditionalFormatting sqref="E893">
    <cfRule type="expression" dxfId="25546" priority="4511">
      <formula>IF(AND(E557="",$C557=$X$4),TRUE)</formula>
    </cfRule>
  </conditionalFormatting>
  <conditionalFormatting sqref="E893">
    <cfRule type="expression" dxfId="25545" priority="4512">
      <formula>IF(FIND("!",E557),TRUE)</formula>
    </cfRule>
  </conditionalFormatting>
  <conditionalFormatting sqref="E894">
    <cfRule type="expression" dxfId="25544" priority="4513">
      <formula>IF(AND(E557="",$C557=$X$4),TRUE)</formula>
    </cfRule>
  </conditionalFormatting>
  <conditionalFormatting sqref="E894">
    <cfRule type="expression" dxfId="25543" priority="4514">
      <formula>IF(FIND("!",E557),TRUE)</formula>
    </cfRule>
  </conditionalFormatting>
  <conditionalFormatting sqref="E895">
    <cfRule type="expression" dxfId="25542" priority="4515">
      <formula>IF(AND(E557="",$C557=$X$4),TRUE)</formula>
    </cfRule>
  </conditionalFormatting>
  <conditionalFormatting sqref="E895">
    <cfRule type="expression" dxfId="25541" priority="4516">
      <formula>IF(FIND("!",E557),TRUE)</formula>
    </cfRule>
  </conditionalFormatting>
  <conditionalFormatting sqref="E896">
    <cfRule type="expression" dxfId="25540" priority="4517">
      <formula>IF(AND(E557="",$C557=$X$4),TRUE)</formula>
    </cfRule>
  </conditionalFormatting>
  <conditionalFormatting sqref="E896">
    <cfRule type="expression" dxfId="25539" priority="4518">
      <formula>IF(FIND("!",E557),TRUE)</formula>
    </cfRule>
  </conditionalFormatting>
  <conditionalFormatting sqref="E897">
    <cfRule type="expression" dxfId="25538" priority="4519">
      <formula>IF(AND(E557="",$C557=$X$4),TRUE)</formula>
    </cfRule>
  </conditionalFormatting>
  <conditionalFormatting sqref="E897">
    <cfRule type="expression" dxfId="25537" priority="4520">
      <formula>IF(FIND("!",E557),TRUE)</formula>
    </cfRule>
  </conditionalFormatting>
  <conditionalFormatting sqref="E898">
    <cfRule type="expression" dxfId="25536" priority="4521">
      <formula>IF(AND(E557="",$C557=$X$4),TRUE)</formula>
    </cfRule>
  </conditionalFormatting>
  <conditionalFormatting sqref="E898">
    <cfRule type="expression" dxfId="25535" priority="4522">
      <formula>IF(FIND("!",E557),TRUE)</formula>
    </cfRule>
  </conditionalFormatting>
  <conditionalFormatting sqref="E899">
    <cfRule type="expression" dxfId="25534" priority="4523">
      <formula>IF(AND(E557="",$C557=$X$4),TRUE)</formula>
    </cfRule>
  </conditionalFormatting>
  <conditionalFormatting sqref="E899">
    <cfRule type="expression" dxfId="25533" priority="4524">
      <formula>IF(FIND("!",E557),TRUE)</formula>
    </cfRule>
  </conditionalFormatting>
  <conditionalFormatting sqref="E900">
    <cfRule type="expression" dxfId="25532" priority="4525">
      <formula>IF(AND(E557="",$C557=$X$4),TRUE)</formula>
    </cfRule>
  </conditionalFormatting>
  <conditionalFormatting sqref="E900">
    <cfRule type="expression" dxfId="25531" priority="4526">
      <formula>IF(FIND("!",E557),TRUE)</formula>
    </cfRule>
  </conditionalFormatting>
  <conditionalFormatting sqref="E901">
    <cfRule type="expression" dxfId="25530" priority="4527">
      <formula>IF(AND(E557="",$C557=$X$4),TRUE)</formula>
    </cfRule>
  </conditionalFormatting>
  <conditionalFormatting sqref="E901">
    <cfRule type="expression" dxfId="25529" priority="4528">
      <formula>IF(FIND("!",E557),TRUE)</formula>
    </cfRule>
  </conditionalFormatting>
  <conditionalFormatting sqref="E902">
    <cfRule type="expression" dxfId="25528" priority="4529">
      <formula>IF(AND(E557="",$C557=$X$4),TRUE)</formula>
    </cfRule>
  </conditionalFormatting>
  <conditionalFormatting sqref="E902">
    <cfRule type="expression" dxfId="25527" priority="4530">
      <formula>IF(FIND("!",E557),TRUE)</formula>
    </cfRule>
  </conditionalFormatting>
  <conditionalFormatting sqref="E903">
    <cfRule type="expression" dxfId="25526" priority="4531">
      <formula>IF(AND(E557="",$C557=$X$4),TRUE)</formula>
    </cfRule>
  </conditionalFormatting>
  <conditionalFormatting sqref="E903">
    <cfRule type="expression" dxfId="25525" priority="4532">
      <formula>IF(FIND("!",E557),TRUE)</formula>
    </cfRule>
  </conditionalFormatting>
  <conditionalFormatting sqref="E904">
    <cfRule type="expression" dxfId="25524" priority="4533">
      <formula>IF(AND(E557="",$C557=$X$4),TRUE)</formula>
    </cfRule>
  </conditionalFormatting>
  <conditionalFormatting sqref="E904">
    <cfRule type="expression" dxfId="25523" priority="4534">
      <formula>IF(FIND("!",E557),TRUE)</formula>
    </cfRule>
  </conditionalFormatting>
  <conditionalFormatting sqref="E905">
    <cfRule type="expression" dxfId="25522" priority="4535">
      <formula>IF(AND(E557="",$C557=$X$4),TRUE)</formula>
    </cfRule>
  </conditionalFormatting>
  <conditionalFormatting sqref="E905">
    <cfRule type="expression" dxfId="25521" priority="4536">
      <formula>IF(FIND("!",E557),TRUE)</formula>
    </cfRule>
  </conditionalFormatting>
  <conditionalFormatting sqref="E906">
    <cfRule type="expression" dxfId="25520" priority="4537">
      <formula>IF(AND(E557="",$C557=$X$4),TRUE)</formula>
    </cfRule>
  </conditionalFormatting>
  <conditionalFormatting sqref="E906">
    <cfRule type="expression" dxfId="25519" priority="4538">
      <formula>IF(FIND("!",E557),TRUE)</formula>
    </cfRule>
  </conditionalFormatting>
  <conditionalFormatting sqref="E907">
    <cfRule type="expression" dxfId="25518" priority="4539">
      <formula>IF(AND(E557="",$C557=$X$4),TRUE)</formula>
    </cfRule>
  </conditionalFormatting>
  <conditionalFormatting sqref="E907">
    <cfRule type="expression" dxfId="25517" priority="4540">
      <formula>IF(FIND("!",E557),TRUE)</formula>
    </cfRule>
  </conditionalFormatting>
  <conditionalFormatting sqref="E908">
    <cfRule type="expression" dxfId="25516" priority="4541">
      <formula>IF(AND(E557="",$C557=$X$4),TRUE)</formula>
    </cfRule>
  </conditionalFormatting>
  <conditionalFormatting sqref="E908">
    <cfRule type="expression" dxfId="25515" priority="4542">
      <formula>IF(FIND("!",E557),TRUE)</formula>
    </cfRule>
  </conditionalFormatting>
  <conditionalFormatting sqref="E909">
    <cfRule type="expression" dxfId="25514" priority="4543">
      <formula>IF(AND(E557="",$C557=$X$4),TRUE)</formula>
    </cfRule>
  </conditionalFormatting>
  <conditionalFormatting sqref="E909">
    <cfRule type="expression" dxfId="25513" priority="4544">
      <formula>IF(FIND("!",E557),TRUE)</formula>
    </cfRule>
  </conditionalFormatting>
  <conditionalFormatting sqref="E910">
    <cfRule type="expression" dxfId="25512" priority="4545">
      <formula>IF(AND(E557="",$C557=$X$4),TRUE)</formula>
    </cfRule>
  </conditionalFormatting>
  <conditionalFormatting sqref="E910">
    <cfRule type="expression" dxfId="25511" priority="4546">
      <formula>IF(FIND("!",E557),TRUE)</formula>
    </cfRule>
  </conditionalFormatting>
  <conditionalFormatting sqref="E911">
    <cfRule type="expression" dxfId="25510" priority="4547">
      <formula>IF(AND(E557="",$C557=$X$4),TRUE)</formula>
    </cfRule>
  </conditionalFormatting>
  <conditionalFormatting sqref="E911">
    <cfRule type="expression" dxfId="25509" priority="4548">
      <formula>IF(FIND("!",E557),TRUE)</formula>
    </cfRule>
  </conditionalFormatting>
  <conditionalFormatting sqref="E912">
    <cfRule type="expression" dxfId="25508" priority="4549">
      <formula>IF(AND(E557="",$C557=$X$4),TRUE)</formula>
    </cfRule>
  </conditionalFormatting>
  <conditionalFormatting sqref="E912">
    <cfRule type="expression" dxfId="25507" priority="4550">
      <formula>IF(FIND("!",E557),TRUE)</formula>
    </cfRule>
  </conditionalFormatting>
  <conditionalFormatting sqref="E913">
    <cfRule type="expression" dxfId="25506" priority="4551">
      <formula>IF(AND(E557="",$C557=$X$4),TRUE)</formula>
    </cfRule>
  </conditionalFormatting>
  <conditionalFormatting sqref="E913">
    <cfRule type="expression" dxfId="25505" priority="4552">
      <formula>IF(FIND("!",E557),TRUE)</formula>
    </cfRule>
  </conditionalFormatting>
  <conditionalFormatting sqref="E914">
    <cfRule type="expression" dxfId="25504" priority="4553">
      <formula>IF(AND(E557="",$C557=$X$4),TRUE)</formula>
    </cfRule>
  </conditionalFormatting>
  <conditionalFormatting sqref="E914">
    <cfRule type="expression" dxfId="25503" priority="4554">
      <formula>IF(FIND("!",E557),TRUE)</formula>
    </cfRule>
  </conditionalFormatting>
  <conditionalFormatting sqref="E915">
    <cfRule type="expression" dxfId="25502" priority="4555">
      <formula>IF(AND(E557="",$C557=$X$4),TRUE)</formula>
    </cfRule>
  </conditionalFormatting>
  <conditionalFormatting sqref="E915">
    <cfRule type="expression" dxfId="25501" priority="4556">
      <formula>IF(FIND("!",E557),TRUE)</formula>
    </cfRule>
  </conditionalFormatting>
  <conditionalFormatting sqref="E916">
    <cfRule type="expression" dxfId="25500" priority="4557">
      <formula>IF(AND(E557="",$C557=$X$4),TRUE)</formula>
    </cfRule>
  </conditionalFormatting>
  <conditionalFormatting sqref="E916">
    <cfRule type="expression" dxfId="25499" priority="4558">
      <formula>IF(FIND("!",E557),TRUE)</formula>
    </cfRule>
  </conditionalFormatting>
  <conditionalFormatting sqref="E917">
    <cfRule type="expression" dxfId="25498" priority="4559">
      <formula>IF(AND(E557="",$C557=$X$4),TRUE)</formula>
    </cfRule>
  </conditionalFormatting>
  <conditionalFormatting sqref="E917">
    <cfRule type="expression" dxfId="25497" priority="4560">
      <formula>IF(FIND("!",E557),TRUE)</formula>
    </cfRule>
  </conditionalFormatting>
  <conditionalFormatting sqref="E918">
    <cfRule type="expression" dxfId="25496" priority="4561">
      <formula>IF(AND(E557="",$C557=$X$4),TRUE)</formula>
    </cfRule>
  </conditionalFormatting>
  <conditionalFormatting sqref="E918">
    <cfRule type="expression" dxfId="25495" priority="4562">
      <formula>IF(FIND("!",E557),TRUE)</formula>
    </cfRule>
  </conditionalFormatting>
  <conditionalFormatting sqref="E919">
    <cfRule type="expression" dxfId="25494" priority="4563">
      <formula>IF(AND(E557="",$C557=$X$4),TRUE)</formula>
    </cfRule>
  </conditionalFormatting>
  <conditionalFormatting sqref="E919">
    <cfRule type="expression" dxfId="25493" priority="4564">
      <formula>IF(FIND("!",E557),TRUE)</formula>
    </cfRule>
  </conditionalFormatting>
  <conditionalFormatting sqref="E920">
    <cfRule type="expression" dxfId="25492" priority="4565">
      <formula>IF(AND(E557="",$C557=$X$4),TRUE)</formula>
    </cfRule>
  </conditionalFormatting>
  <conditionalFormatting sqref="E920">
    <cfRule type="expression" dxfId="25491" priority="4566">
      <formula>IF(FIND("!",E557),TRUE)</formula>
    </cfRule>
  </conditionalFormatting>
  <conditionalFormatting sqref="E921">
    <cfRule type="expression" dxfId="25490" priority="4567">
      <formula>IF(AND(E557="",$C557=$X$4),TRUE)</formula>
    </cfRule>
  </conditionalFormatting>
  <conditionalFormatting sqref="E921">
    <cfRule type="expression" dxfId="25489" priority="4568">
      <formula>IF(FIND("!",E557),TRUE)</formula>
    </cfRule>
  </conditionalFormatting>
  <conditionalFormatting sqref="E922">
    <cfRule type="expression" dxfId="25488" priority="4569">
      <formula>IF(AND(E557="",$C557=$X$4),TRUE)</formula>
    </cfRule>
  </conditionalFormatting>
  <conditionalFormatting sqref="E922">
    <cfRule type="expression" dxfId="25487" priority="4570">
      <formula>IF(FIND("!",E557),TRUE)</formula>
    </cfRule>
  </conditionalFormatting>
  <conditionalFormatting sqref="E923">
    <cfRule type="expression" dxfId="25486" priority="4571">
      <formula>IF(AND(E557="",$C557=$X$4),TRUE)</formula>
    </cfRule>
  </conditionalFormatting>
  <conditionalFormatting sqref="E923">
    <cfRule type="expression" dxfId="25485" priority="4572">
      <formula>IF(FIND("!",E557),TRUE)</formula>
    </cfRule>
  </conditionalFormatting>
  <conditionalFormatting sqref="E924">
    <cfRule type="expression" dxfId="25484" priority="4573">
      <formula>IF(AND(E557="",$C557=$X$4),TRUE)</formula>
    </cfRule>
  </conditionalFormatting>
  <conditionalFormatting sqref="E924">
    <cfRule type="expression" dxfId="25483" priority="4574">
      <formula>IF(FIND("!",E557),TRUE)</formula>
    </cfRule>
  </conditionalFormatting>
  <conditionalFormatting sqref="E925">
    <cfRule type="expression" dxfId="25482" priority="4575">
      <formula>IF(AND(E557="",$C557=$X$4),TRUE)</formula>
    </cfRule>
  </conditionalFormatting>
  <conditionalFormatting sqref="E925">
    <cfRule type="expression" dxfId="25481" priority="4576">
      <formula>IF(FIND("!",E557),TRUE)</formula>
    </cfRule>
  </conditionalFormatting>
  <conditionalFormatting sqref="E926">
    <cfRule type="expression" dxfId="25480" priority="4577">
      <formula>IF(AND(E557="",$C557=$X$4),TRUE)</formula>
    </cfRule>
  </conditionalFormatting>
  <conditionalFormatting sqref="E926">
    <cfRule type="expression" dxfId="25479" priority="4578">
      <formula>IF(FIND("!",E557),TRUE)</formula>
    </cfRule>
  </conditionalFormatting>
  <conditionalFormatting sqref="E927">
    <cfRule type="expression" dxfId="25478" priority="4579">
      <formula>IF(AND(E557="",$C557=$X$4),TRUE)</formula>
    </cfRule>
  </conditionalFormatting>
  <conditionalFormatting sqref="E927">
    <cfRule type="expression" dxfId="25477" priority="4580">
      <formula>IF(FIND("!",E557),TRUE)</formula>
    </cfRule>
  </conditionalFormatting>
  <conditionalFormatting sqref="E928">
    <cfRule type="expression" dxfId="25476" priority="4581">
      <formula>IF(AND(E557="",$C557=$X$4),TRUE)</formula>
    </cfRule>
  </conditionalFormatting>
  <conditionalFormatting sqref="E928">
    <cfRule type="expression" dxfId="25475" priority="4582">
      <formula>IF(FIND("!",E557),TRUE)</formula>
    </cfRule>
  </conditionalFormatting>
  <conditionalFormatting sqref="E929">
    <cfRule type="expression" dxfId="25474" priority="4583">
      <formula>IF(AND(E557="",$C557=$X$4),TRUE)</formula>
    </cfRule>
  </conditionalFormatting>
  <conditionalFormatting sqref="E929">
    <cfRule type="expression" dxfId="25473" priority="4584">
      <formula>IF(FIND("!",E557),TRUE)</formula>
    </cfRule>
  </conditionalFormatting>
  <conditionalFormatting sqref="E930">
    <cfRule type="expression" dxfId="25472" priority="4585">
      <formula>IF(AND(E557="",$C557=$X$4),TRUE)</formula>
    </cfRule>
  </conditionalFormatting>
  <conditionalFormatting sqref="E930">
    <cfRule type="expression" dxfId="25471" priority="4586">
      <formula>IF(FIND("!",E557),TRUE)</formula>
    </cfRule>
  </conditionalFormatting>
  <conditionalFormatting sqref="E931">
    <cfRule type="expression" dxfId="25470" priority="4587">
      <formula>IF(AND(E557="",$C557=$X$4),TRUE)</formula>
    </cfRule>
  </conditionalFormatting>
  <conditionalFormatting sqref="E931">
    <cfRule type="expression" dxfId="25469" priority="4588">
      <formula>IF(FIND("!",E557),TRUE)</formula>
    </cfRule>
  </conditionalFormatting>
  <conditionalFormatting sqref="E932">
    <cfRule type="expression" dxfId="25468" priority="4589">
      <formula>IF(AND(E557="",$C557=$X$4),TRUE)</formula>
    </cfRule>
  </conditionalFormatting>
  <conditionalFormatting sqref="E932">
    <cfRule type="expression" dxfId="25467" priority="4590">
      <formula>IF(FIND("!",E557),TRUE)</formula>
    </cfRule>
  </conditionalFormatting>
  <conditionalFormatting sqref="E933">
    <cfRule type="expression" dxfId="25466" priority="4591">
      <formula>IF(AND(E557="",$C557=$X$4),TRUE)</formula>
    </cfRule>
  </conditionalFormatting>
  <conditionalFormatting sqref="E933">
    <cfRule type="expression" dxfId="25465" priority="4592">
      <formula>IF(FIND("!",E557),TRUE)</formula>
    </cfRule>
  </conditionalFormatting>
  <conditionalFormatting sqref="E934">
    <cfRule type="expression" dxfId="25464" priority="4593">
      <formula>IF(AND(E557="",$C557=$X$4),TRUE)</formula>
    </cfRule>
  </conditionalFormatting>
  <conditionalFormatting sqref="E934">
    <cfRule type="expression" dxfId="25463" priority="4594">
      <formula>IF(FIND("!",E557),TRUE)</formula>
    </cfRule>
  </conditionalFormatting>
  <conditionalFormatting sqref="E935">
    <cfRule type="expression" dxfId="25462" priority="4595">
      <formula>IF(AND(E557="",$C557=$X$4),TRUE)</formula>
    </cfRule>
  </conditionalFormatting>
  <conditionalFormatting sqref="E935">
    <cfRule type="expression" dxfId="25461" priority="4596">
      <formula>IF(FIND("!",E557),TRUE)</formula>
    </cfRule>
  </conditionalFormatting>
  <conditionalFormatting sqref="E936">
    <cfRule type="expression" dxfId="25460" priority="4597">
      <formula>IF(AND(E557="",$C557=$X$4),TRUE)</formula>
    </cfRule>
  </conditionalFormatting>
  <conditionalFormatting sqref="E936">
    <cfRule type="expression" dxfId="25459" priority="4598">
      <formula>IF(FIND("!",E557),TRUE)</formula>
    </cfRule>
  </conditionalFormatting>
  <conditionalFormatting sqref="E937">
    <cfRule type="expression" dxfId="25458" priority="4599">
      <formula>IF(AND(E557="",$C557=$X$4),TRUE)</formula>
    </cfRule>
  </conditionalFormatting>
  <conditionalFormatting sqref="E937">
    <cfRule type="expression" dxfId="25457" priority="4600">
      <formula>IF(FIND("!",E557),TRUE)</formula>
    </cfRule>
  </conditionalFormatting>
  <conditionalFormatting sqref="E938">
    <cfRule type="expression" dxfId="25456" priority="4601">
      <formula>IF(AND(E557="",$C557=$X$4),TRUE)</formula>
    </cfRule>
  </conditionalFormatting>
  <conditionalFormatting sqref="E938">
    <cfRule type="expression" dxfId="25455" priority="4602">
      <formula>IF(FIND("!",E557),TRUE)</formula>
    </cfRule>
  </conditionalFormatting>
  <conditionalFormatting sqref="E939">
    <cfRule type="expression" dxfId="25454" priority="4603">
      <formula>IF(AND(E557="",$C557=$X$4),TRUE)</formula>
    </cfRule>
  </conditionalFormatting>
  <conditionalFormatting sqref="E939">
    <cfRule type="expression" dxfId="25453" priority="4604">
      <formula>IF(FIND("!",E557),TRUE)</formula>
    </cfRule>
  </conditionalFormatting>
  <conditionalFormatting sqref="E940">
    <cfRule type="expression" dxfId="25452" priority="4605">
      <formula>IF(AND(E557="",$C557=$X$4),TRUE)</formula>
    </cfRule>
  </conditionalFormatting>
  <conditionalFormatting sqref="E940">
    <cfRule type="expression" dxfId="25451" priority="4606">
      <formula>IF(FIND("!",E557),TRUE)</formula>
    </cfRule>
  </conditionalFormatting>
  <conditionalFormatting sqref="E941">
    <cfRule type="expression" dxfId="25450" priority="4607">
      <formula>IF(AND(E557="",$C557=$X$4),TRUE)</formula>
    </cfRule>
  </conditionalFormatting>
  <conditionalFormatting sqref="E941">
    <cfRule type="expression" dxfId="25449" priority="4608">
      <formula>IF(FIND("!",E557),TRUE)</formula>
    </cfRule>
  </conditionalFormatting>
  <conditionalFormatting sqref="E942">
    <cfRule type="expression" dxfId="25448" priority="4609">
      <formula>IF(AND(E557="",$C557=$X$4),TRUE)</formula>
    </cfRule>
  </conditionalFormatting>
  <conditionalFormatting sqref="E942">
    <cfRule type="expression" dxfId="25447" priority="4610">
      <formula>IF(FIND("!",E557),TRUE)</formula>
    </cfRule>
  </conditionalFormatting>
  <conditionalFormatting sqref="E943">
    <cfRule type="expression" dxfId="25446" priority="4611">
      <formula>IF(AND(E557="",$C557=$X$4),TRUE)</formula>
    </cfRule>
  </conditionalFormatting>
  <conditionalFormatting sqref="E943">
    <cfRule type="expression" dxfId="25445" priority="4612">
      <formula>IF(FIND("!",E557),TRUE)</formula>
    </cfRule>
  </conditionalFormatting>
  <conditionalFormatting sqref="E944">
    <cfRule type="expression" dxfId="25444" priority="4613">
      <formula>IF(AND(E557="",$C557=$X$4),TRUE)</formula>
    </cfRule>
  </conditionalFormatting>
  <conditionalFormatting sqref="E944">
    <cfRule type="expression" dxfId="25443" priority="4614">
      <formula>IF(FIND("!",E557),TRUE)</formula>
    </cfRule>
  </conditionalFormatting>
  <conditionalFormatting sqref="E945">
    <cfRule type="expression" dxfId="25442" priority="4615">
      <formula>IF(AND(E557="",$C557=$X$4),TRUE)</formula>
    </cfRule>
  </conditionalFormatting>
  <conditionalFormatting sqref="E945">
    <cfRule type="expression" dxfId="25441" priority="4616">
      <formula>IF(FIND("!",E557),TRUE)</formula>
    </cfRule>
  </conditionalFormatting>
  <conditionalFormatting sqref="E946">
    <cfRule type="expression" dxfId="25440" priority="4617">
      <formula>IF(AND(E557="",$C557=$X$4),TRUE)</formula>
    </cfRule>
  </conditionalFormatting>
  <conditionalFormatting sqref="E946">
    <cfRule type="expression" dxfId="25439" priority="4618">
      <formula>IF(FIND("!",E557),TRUE)</formula>
    </cfRule>
  </conditionalFormatting>
  <conditionalFormatting sqref="E947">
    <cfRule type="expression" dxfId="25438" priority="4619">
      <formula>IF(AND(E557="",$C557=$X$4),TRUE)</formula>
    </cfRule>
  </conditionalFormatting>
  <conditionalFormatting sqref="E947">
    <cfRule type="expression" dxfId="25437" priority="4620">
      <formula>IF(FIND("!",E557),TRUE)</formula>
    </cfRule>
  </conditionalFormatting>
  <conditionalFormatting sqref="E948">
    <cfRule type="expression" dxfId="25436" priority="4621">
      <formula>IF(AND(E557="",$C557=$X$4),TRUE)</formula>
    </cfRule>
  </conditionalFormatting>
  <conditionalFormatting sqref="E948">
    <cfRule type="expression" dxfId="25435" priority="4622">
      <formula>IF(FIND("!",E557),TRUE)</formula>
    </cfRule>
  </conditionalFormatting>
  <conditionalFormatting sqref="E949">
    <cfRule type="expression" dxfId="25434" priority="4623">
      <formula>IF(AND(E557="",$C557=$X$4),TRUE)</formula>
    </cfRule>
  </conditionalFormatting>
  <conditionalFormatting sqref="E949">
    <cfRule type="expression" dxfId="25433" priority="4624">
      <formula>IF(FIND("!",E557),TRUE)</formula>
    </cfRule>
  </conditionalFormatting>
  <conditionalFormatting sqref="E950">
    <cfRule type="expression" dxfId="25432" priority="4625">
      <formula>IF(AND(E557="",$C557=$X$4),TRUE)</formula>
    </cfRule>
  </conditionalFormatting>
  <conditionalFormatting sqref="E950">
    <cfRule type="expression" dxfId="25431" priority="4626">
      <formula>IF(FIND("!",E557),TRUE)</formula>
    </cfRule>
  </conditionalFormatting>
  <conditionalFormatting sqref="E951">
    <cfRule type="expression" dxfId="25430" priority="4627">
      <formula>IF(AND(E557="",$C557=$X$4),TRUE)</formula>
    </cfRule>
  </conditionalFormatting>
  <conditionalFormatting sqref="E951">
    <cfRule type="expression" dxfId="25429" priority="4628">
      <formula>IF(FIND("!",E557),TRUE)</formula>
    </cfRule>
  </conditionalFormatting>
  <conditionalFormatting sqref="E952">
    <cfRule type="expression" dxfId="25428" priority="4629">
      <formula>IF(AND(E557="",$C557=$X$4),TRUE)</formula>
    </cfRule>
  </conditionalFormatting>
  <conditionalFormatting sqref="E952">
    <cfRule type="expression" dxfId="25427" priority="4630">
      <formula>IF(FIND("!",E557),TRUE)</formula>
    </cfRule>
  </conditionalFormatting>
  <conditionalFormatting sqref="E953">
    <cfRule type="expression" dxfId="25426" priority="4631">
      <formula>IF(AND(E557="",$C557=$X$4),TRUE)</formula>
    </cfRule>
  </conditionalFormatting>
  <conditionalFormatting sqref="E953">
    <cfRule type="expression" dxfId="25425" priority="4632">
      <formula>IF(FIND("!",E557),TRUE)</formula>
    </cfRule>
  </conditionalFormatting>
  <conditionalFormatting sqref="E954">
    <cfRule type="expression" dxfId="25424" priority="4633">
      <formula>IF(AND(E557="",$C557=$X$4),TRUE)</formula>
    </cfRule>
  </conditionalFormatting>
  <conditionalFormatting sqref="E954">
    <cfRule type="expression" dxfId="25423" priority="4634">
      <formula>IF(FIND("!",E557),TRUE)</formula>
    </cfRule>
  </conditionalFormatting>
  <conditionalFormatting sqref="E955">
    <cfRule type="expression" dxfId="25422" priority="4635">
      <formula>IF(AND(E557="",$C557=$X$4),TRUE)</formula>
    </cfRule>
  </conditionalFormatting>
  <conditionalFormatting sqref="E955">
    <cfRule type="expression" dxfId="25421" priority="4636">
      <formula>IF(FIND("!",E557),TRUE)</formula>
    </cfRule>
  </conditionalFormatting>
  <conditionalFormatting sqref="E956">
    <cfRule type="expression" dxfId="25420" priority="4637">
      <formula>IF(AND(E557="",$C557=$X$4),TRUE)</formula>
    </cfRule>
  </conditionalFormatting>
  <conditionalFormatting sqref="E956">
    <cfRule type="expression" dxfId="25419" priority="4638">
      <formula>IF(FIND("!",E557),TRUE)</formula>
    </cfRule>
  </conditionalFormatting>
  <conditionalFormatting sqref="E957">
    <cfRule type="expression" dxfId="25418" priority="4639">
      <formula>IF(AND(E557="",$C557=$X$4),TRUE)</formula>
    </cfRule>
  </conditionalFormatting>
  <conditionalFormatting sqref="E957">
    <cfRule type="expression" dxfId="25417" priority="4640">
      <formula>IF(FIND("!",E557),TRUE)</formula>
    </cfRule>
  </conditionalFormatting>
  <conditionalFormatting sqref="E958">
    <cfRule type="expression" dxfId="25416" priority="4641">
      <formula>IF(AND(E557="",$C557=$X$4),TRUE)</formula>
    </cfRule>
  </conditionalFormatting>
  <conditionalFormatting sqref="E958">
    <cfRule type="expression" dxfId="25415" priority="4642">
      <formula>IF(FIND("!",E557),TRUE)</formula>
    </cfRule>
  </conditionalFormatting>
  <conditionalFormatting sqref="E959">
    <cfRule type="expression" dxfId="25414" priority="4643">
      <formula>IF(AND(E557="",$C557=$X$4),TRUE)</formula>
    </cfRule>
  </conditionalFormatting>
  <conditionalFormatting sqref="E959">
    <cfRule type="expression" dxfId="25413" priority="4644">
      <formula>IF(FIND("!",E557),TRUE)</formula>
    </cfRule>
  </conditionalFormatting>
  <conditionalFormatting sqref="E960">
    <cfRule type="expression" dxfId="25412" priority="4645">
      <formula>IF(AND(E557="",$C557=$X$4),TRUE)</formula>
    </cfRule>
  </conditionalFormatting>
  <conditionalFormatting sqref="E960">
    <cfRule type="expression" dxfId="25411" priority="4646">
      <formula>IF(FIND("!",E557),TRUE)</formula>
    </cfRule>
  </conditionalFormatting>
  <conditionalFormatting sqref="E961">
    <cfRule type="expression" dxfId="25410" priority="4647">
      <formula>IF(AND(E557="",$C557=$X$4),TRUE)</formula>
    </cfRule>
  </conditionalFormatting>
  <conditionalFormatting sqref="E961">
    <cfRule type="expression" dxfId="25409" priority="4648">
      <formula>IF(FIND("!",E557),TRUE)</formula>
    </cfRule>
  </conditionalFormatting>
  <conditionalFormatting sqref="E962">
    <cfRule type="expression" dxfId="25408" priority="4649">
      <formula>IF(AND(E557="",$C557=$X$4),TRUE)</formula>
    </cfRule>
  </conditionalFormatting>
  <conditionalFormatting sqref="E962">
    <cfRule type="expression" dxfId="25407" priority="4650">
      <formula>IF(FIND("!",E557),TRUE)</formula>
    </cfRule>
  </conditionalFormatting>
  <conditionalFormatting sqref="E963">
    <cfRule type="expression" dxfId="25406" priority="4651">
      <formula>IF(AND(E557="",$C557=$X$4),TRUE)</formula>
    </cfRule>
  </conditionalFormatting>
  <conditionalFormatting sqref="E963">
    <cfRule type="expression" dxfId="25405" priority="4652">
      <formula>IF(FIND("!",E557),TRUE)</formula>
    </cfRule>
  </conditionalFormatting>
  <conditionalFormatting sqref="E964">
    <cfRule type="expression" dxfId="25404" priority="4653">
      <formula>IF(AND(E557="",$C557=$X$4),TRUE)</formula>
    </cfRule>
  </conditionalFormatting>
  <conditionalFormatting sqref="E964">
    <cfRule type="expression" dxfId="25403" priority="4654">
      <formula>IF(FIND("!",E557),TRUE)</formula>
    </cfRule>
  </conditionalFormatting>
  <conditionalFormatting sqref="E965">
    <cfRule type="expression" dxfId="25402" priority="4655">
      <formula>IF(AND(E557="",$C557=$X$4),TRUE)</formula>
    </cfRule>
  </conditionalFormatting>
  <conditionalFormatting sqref="E965">
    <cfRule type="expression" dxfId="25401" priority="4656">
      <formula>IF(FIND("!",E557),TRUE)</formula>
    </cfRule>
  </conditionalFormatting>
  <conditionalFormatting sqref="E966">
    <cfRule type="expression" dxfId="25400" priority="4657">
      <formula>IF(AND(E557="",$C557=$X$4),TRUE)</formula>
    </cfRule>
  </conditionalFormatting>
  <conditionalFormatting sqref="E966">
    <cfRule type="expression" dxfId="25399" priority="4658">
      <formula>IF(FIND("!",E557),TRUE)</formula>
    </cfRule>
  </conditionalFormatting>
  <conditionalFormatting sqref="E967">
    <cfRule type="expression" dxfId="25398" priority="4659">
      <formula>IF(AND(E557="",$C557=$X$4),TRUE)</formula>
    </cfRule>
  </conditionalFormatting>
  <conditionalFormatting sqref="E967">
    <cfRule type="expression" dxfId="25397" priority="4660">
      <formula>IF(FIND("!",E557),TRUE)</formula>
    </cfRule>
  </conditionalFormatting>
  <conditionalFormatting sqref="E968">
    <cfRule type="expression" dxfId="25396" priority="4661">
      <formula>IF(AND(E557="",$C557=$X$4),TRUE)</formula>
    </cfRule>
  </conditionalFormatting>
  <conditionalFormatting sqref="E968">
    <cfRule type="expression" dxfId="25395" priority="4662">
      <formula>IF(FIND("!",E557),TRUE)</formula>
    </cfRule>
  </conditionalFormatting>
  <conditionalFormatting sqref="E969">
    <cfRule type="expression" dxfId="25394" priority="4663">
      <formula>IF(AND(E557="",$C557=$X$4),TRUE)</formula>
    </cfRule>
  </conditionalFormatting>
  <conditionalFormatting sqref="E969">
    <cfRule type="expression" dxfId="25393" priority="4664">
      <formula>IF(FIND("!",E557),TRUE)</formula>
    </cfRule>
  </conditionalFormatting>
  <conditionalFormatting sqref="E970">
    <cfRule type="expression" dxfId="25392" priority="4665">
      <formula>IF(AND(E557="",$C557=$X$4),TRUE)</formula>
    </cfRule>
  </conditionalFormatting>
  <conditionalFormatting sqref="E970">
    <cfRule type="expression" dxfId="25391" priority="4666">
      <formula>IF(FIND("!",E557),TRUE)</formula>
    </cfRule>
  </conditionalFormatting>
  <conditionalFormatting sqref="E971">
    <cfRule type="expression" dxfId="25390" priority="4667">
      <formula>IF(AND(E557="",$C557=$X$4),TRUE)</formula>
    </cfRule>
  </conditionalFormatting>
  <conditionalFormatting sqref="E971">
    <cfRule type="expression" dxfId="25389" priority="4668">
      <formula>IF(FIND("!",E557),TRUE)</formula>
    </cfRule>
  </conditionalFormatting>
  <conditionalFormatting sqref="E972">
    <cfRule type="expression" dxfId="25388" priority="4669">
      <formula>IF(AND(E557="",$C557=$X$4),TRUE)</formula>
    </cfRule>
  </conditionalFormatting>
  <conditionalFormatting sqref="E972">
    <cfRule type="expression" dxfId="25387" priority="4670">
      <formula>IF(FIND("!",E557),TRUE)</formula>
    </cfRule>
  </conditionalFormatting>
  <conditionalFormatting sqref="E973">
    <cfRule type="expression" dxfId="25386" priority="4671">
      <formula>IF(AND(E557="",$C557=$X$4),TRUE)</formula>
    </cfRule>
  </conditionalFormatting>
  <conditionalFormatting sqref="E973">
    <cfRule type="expression" dxfId="25385" priority="4672">
      <formula>IF(FIND("!",E557),TRUE)</formula>
    </cfRule>
  </conditionalFormatting>
  <conditionalFormatting sqref="E974">
    <cfRule type="expression" dxfId="25384" priority="4673">
      <formula>IF(AND(E557="",$C557=$X$4),TRUE)</formula>
    </cfRule>
  </conditionalFormatting>
  <conditionalFormatting sqref="E974">
    <cfRule type="expression" dxfId="25383" priority="4674">
      <formula>IF(FIND("!",E557),TRUE)</formula>
    </cfRule>
  </conditionalFormatting>
  <conditionalFormatting sqref="E975">
    <cfRule type="expression" dxfId="25382" priority="4675">
      <formula>IF(AND(E557="",$C557=$X$4),TRUE)</formula>
    </cfRule>
  </conditionalFormatting>
  <conditionalFormatting sqref="E975">
    <cfRule type="expression" dxfId="25381" priority="4676">
      <formula>IF(FIND("!",E557),TRUE)</formula>
    </cfRule>
  </conditionalFormatting>
  <conditionalFormatting sqref="E976">
    <cfRule type="expression" dxfId="25380" priority="4677">
      <formula>IF(AND(E557="",$C557=$X$4),TRUE)</formula>
    </cfRule>
  </conditionalFormatting>
  <conditionalFormatting sqref="E976">
    <cfRule type="expression" dxfId="25379" priority="4678">
      <formula>IF(FIND("!",E557),TRUE)</formula>
    </cfRule>
  </conditionalFormatting>
  <conditionalFormatting sqref="E977">
    <cfRule type="expression" dxfId="25378" priority="4679">
      <formula>IF(AND(E557="",$C557=$X$4),TRUE)</formula>
    </cfRule>
  </conditionalFormatting>
  <conditionalFormatting sqref="E977">
    <cfRule type="expression" dxfId="25377" priority="4680">
      <formula>IF(FIND("!",E557),TRUE)</formula>
    </cfRule>
  </conditionalFormatting>
  <conditionalFormatting sqref="E978">
    <cfRule type="expression" dxfId="25376" priority="4681">
      <formula>IF(AND(E557="",$C557=$X$4),TRUE)</formula>
    </cfRule>
  </conditionalFormatting>
  <conditionalFormatting sqref="E978">
    <cfRule type="expression" dxfId="25375" priority="4682">
      <formula>IF(FIND("!",E557),TRUE)</formula>
    </cfRule>
  </conditionalFormatting>
  <conditionalFormatting sqref="E979">
    <cfRule type="expression" dxfId="25374" priority="4683">
      <formula>IF(AND(E557="",$C557=$X$4),TRUE)</formula>
    </cfRule>
  </conditionalFormatting>
  <conditionalFormatting sqref="E979">
    <cfRule type="expression" dxfId="25373" priority="4684">
      <formula>IF(FIND("!",E557),TRUE)</formula>
    </cfRule>
  </conditionalFormatting>
  <conditionalFormatting sqref="E980">
    <cfRule type="expression" dxfId="25372" priority="4685">
      <formula>IF(AND(E557="",$C557=$X$4),TRUE)</formula>
    </cfRule>
  </conditionalFormatting>
  <conditionalFormatting sqref="E980">
    <cfRule type="expression" dxfId="25371" priority="4686">
      <formula>IF(FIND("!",E557),TRUE)</formula>
    </cfRule>
  </conditionalFormatting>
  <conditionalFormatting sqref="E981">
    <cfRule type="expression" dxfId="25370" priority="4687">
      <formula>IF(AND(E557="",$C557=$X$4),TRUE)</formula>
    </cfRule>
  </conditionalFormatting>
  <conditionalFormatting sqref="E981">
    <cfRule type="expression" dxfId="25369" priority="4688">
      <formula>IF(FIND("!",E557),TRUE)</formula>
    </cfRule>
  </conditionalFormatting>
  <conditionalFormatting sqref="E982">
    <cfRule type="expression" dxfId="25368" priority="4689">
      <formula>IF(AND(E557="",$C557=$X$4),TRUE)</formula>
    </cfRule>
  </conditionalFormatting>
  <conditionalFormatting sqref="E982">
    <cfRule type="expression" dxfId="25367" priority="4690">
      <formula>IF(FIND("!",E557),TRUE)</formula>
    </cfRule>
  </conditionalFormatting>
  <conditionalFormatting sqref="E983">
    <cfRule type="expression" dxfId="25366" priority="4691">
      <formula>IF(AND(E557="",$C557=$X$4),TRUE)</formula>
    </cfRule>
  </conditionalFormatting>
  <conditionalFormatting sqref="E983">
    <cfRule type="expression" dxfId="25365" priority="4692">
      <formula>IF(FIND("!",E557),TRUE)</formula>
    </cfRule>
  </conditionalFormatting>
  <conditionalFormatting sqref="E984">
    <cfRule type="expression" dxfId="25364" priority="4693">
      <formula>IF(AND(E557="",$C557=$X$4),TRUE)</formula>
    </cfRule>
  </conditionalFormatting>
  <conditionalFormatting sqref="E984">
    <cfRule type="expression" dxfId="25363" priority="4694">
      <formula>IF(FIND("!",E557),TRUE)</formula>
    </cfRule>
  </conditionalFormatting>
  <conditionalFormatting sqref="E985">
    <cfRule type="expression" dxfId="25362" priority="4695">
      <formula>IF(AND(E557="",$C557=$X$4),TRUE)</formula>
    </cfRule>
  </conditionalFormatting>
  <conditionalFormatting sqref="E985">
    <cfRule type="expression" dxfId="25361" priority="4696">
      <formula>IF(FIND("!",E557),TRUE)</formula>
    </cfRule>
  </conditionalFormatting>
  <conditionalFormatting sqref="E986">
    <cfRule type="expression" dxfId="25360" priority="4697">
      <formula>IF(AND(E557="",$C557=$X$4),TRUE)</formula>
    </cfRule>
  </conditionalFormatting>
  <conditionalFormatting sqref="E986">
    <cfRule type="expression" dxfId="25359" priority="4698">
      <formula>IF(FIND("!",E557),TRUE)</formula>
    </cfRule>
  </conditionalFormatting>
  <conditionalFormatting sqref="E987">
    <cfRule type="expression" dxfId="25358" priority="4699">
      <formula>IF(AND(E557="",$C557=$X$4),TRUE)</formula>
    </cfRule>
  </conditionalFormatting>
  <conditionalFormatting sqref="E987">
    <cfRule type="expression" dxfId="25357" priority="4700">
      <formula>IF(FIND("!",E557),TRUE)</formula>
    </cfRule>
  </conditionalFormatting>
  <conditionalFormatting sqref="E988">
    <cfRule type="expression" dxfId="25356" priority="4701">
      <formula>IF(AND(E557="",$C557=$X$4),TRUE)</formula>
    </cfRule>
  </conditionalFormatting>
  <conditionalFormatting sqref="E988">
    <cfRule type="expression" dxfId="25355" priority="4702">
      <formula>IF(FIND("!",E557),TRUE)</formula>
    </cfRule>
  </conditionalFormatting>
  <conditionalFormatting sqref="E989">
    <cfRule type="expression" dxfId="25354" priority="4703">
      <formula>IF(AND(E557="",$C557=$X$4),TRUE)</formula>
    </cfRule>
  </conditionalFormatting>
  <conditionalFormatting sqref="E989">
    <cfRule type="expression" dxfId="25353" priority="4704">
      <formula>IF(FIND("!",E557),TRUE)</formula>
    </cfRule>
  </conditionalFormatting>
  <conditionalFormatting sqref="E990">
    <cfRule type="expression" dxfId="25352" priority="4705">
      <formula>IF(AND(E557="",$C557=$X$4),TRUE)</formula>
    </cfRule>
  </conditionalFormatting>
  <conditionalFormatting sqref="E990">
    <cfRule type="expression" dxfId="25351" priority="4706">
      <formula>IF(FIND("!",E557),TRUE)</formula>
    </cfRule>
  </conditionalFormatting>
  <conditionalFormatting sqref="E991">
    <cfRule type="expression" dxfId="25350" priority="4707">
      <formula>IF(AND(E557="",$C557=$X$4),TRUE)</formula>
    </cfRule>
  </conditionalFormatting>
  <conditionalFormatting sqref="E991">
    <cfRule type="expression" dxfId="25349" priority="4708">
      <formula>IF(FIND("!",E557),TRUE)</formula>
    </cfRule>
  </conditionalFormatting>
  <conditionalFormatting sqref="E992">
    <cfRule type="expression" dxfId="25348" priority="4709">
      <formula>IF(AND(E557="",$C557=$X$4),TRUE)</formula>
    </cfRule>
  </conditionalFormatting>
  <conditionalFormatting sqref="E992">
    <cfRule type="expression" dxfId="25347" priority="4710">
      <formula>IF(FIND("!",E557),TRUE)</formula>
    </cfRule>
  </conditionalFormatting>
  <conditionalFormatting sqref="E993">
    <cfRule type="expression" dxfId="25346" priority="4711">
      <formula>IF(AND(E557="",$C557=$X$4),TRUE)</formula>
    </cfRule>
  </conditionalFormatting>
  <conditionalFormatting sqref="E993">
    <cfRule type="expression" dxfId="25345" priority="4712">
      <formula>IF(FIND("!",E557),TRUE)</formula>
    </cfRule>
  </conditionalFormatting>
  <conditionalFormatting sqref="E994">
    <cfRule type="expression" dxfId="25344" priority="4713">
      <formula>IF(AND(E557="",$C557=$X$4),TRUE)</formula>
    </cfRule>
  </conditionalFormatting>
  <conditionalFormatting sqref="E994">
    <cfRule type="expression" dxfId="25343" priority="4714">
      <formula>IF(FIND("!",E557),TRUE)</formula>
    </cfRule>
  </conditionalFormatting>
  <conditionalFormatting sqref="E995">
    <cfRule type="expression" dxfId="25342" priority="4715">
      <formula>IF(AND(E557="",$C557=$X$4),TRUE)</formula>
    </cfRule>
  </conditionalFormatting>
  <conditionalFormatting sqref="E995">
    <cfRule type="expression" dxfId="25341" priority="4716">
      <formula>IF(FIND("!",E557),TRUE)</formula>
    </cfRule>
  </conditionalFormatting>
  <conditionalFormatting sqref="E996">
    <cfRule type="expression" dxfId="25340" priority="4717">
      <formula>IF(AND(E557="",$C557=$X$4),TRUE)</formula>
    </cfRule>
  </conditionalFormatting>
  <conditionalFormatting sqref="E996">
    <cfRule type="expression" dxfId="25339" priority="4718">
      <formula>IF(FIND("!",E557),TRUE)</formula>
    </cfRule>
  </conditionalFormatting>
  <conditionalFormatting sqref="E997">
    <cfRule type="expression" dxfId="25338" priority="4719">
      <formula>IF(AND(E557="",$C557=$X$4),TRUE)</formula>
    </cfRule>
  </conditionalFormatting>
  <conditionalFormatting sqref="E997">
    <cfRule type="expression" dxfId="25337" priority="4720">
      <formula>IF(FIND("!",E557),TRUE)</formula>
    </cfRule>
  </conditionalFormatting>
  <conditionalFormatting sqref="E998">
    <cfRule type="expression" dxfId="25336" priority="4721">
      <formula>IF(AND(E557="",$C557=$X$4),TRUE)</formula>
    </cfRule>
  </conditionalFormatting>
  <conditionalFormatting sqref="E998">
    <cfRule type="expression" dxfId="25335" priority="4722">
      <formula>IF(FIND("!",E557),TRUE)</formula>
    </cfRule>
  </conditionalFormatting>
  <conditionalFormatting sqref="E999">
    <cfRule type="expression" dxfId="25334" priority="4723">
      <formula>IF(AND(E557="",$C557=$X$4),TRUE)</formula>
    </cfRule>
  </conditionalFormatting>
  <conditionalFormatting sqref="E999">
    <cfRule type="expression" dxfId="25333" priority="4724">
      <formula>IF(FIND("!",E557),TRUE)</formula>
    </cfRule>
  </conditionalFormatting>
  <conditionalFormatting sqref="E1000">
    <cfRule type="expression" dxfId="25332" priority="4725">
      <formula>IF(AND(E557="",$C557=$X$4),TRUE)</formula>
    </cfRule>
  </conditionalFormatting>
  <conditionalFormatting sqref="E1000">
    <cfRule type="expression" dxfId="25331" priority="4726">
      <formula>IF(FIND("!",E557),TRUE)</formula>
    </cfRule>
  </conditionalFormatting>
  <conditionalFormatting sqref="E1001">
    <cfRule type="expression" dxfId="25330" priority="4727">
      <formula>IF(AND(E557="",$C557=$X$4),TRUE)</formula>
    </cfRule>
  </conditionalFormatting>
  <conditionalFormatting sqref="E1001">
    <cfRule type="expression" dxfId="25329" priority="4728">
      <formula>IF(FIND("!",E557),TRUE)</formula>
    </cfRule>
  </conditionalFormatting>
  <conditionalFormatting sqref="E1002">
    <cfRule type="expression" dxfId="25328" priority="4729">
      <formula>IF(AND(E557="",$C557=$X$4),TRUE)</formula>
    </cfRule>
  </conditionalFormatting>
  <conditionalFormatting sqref="E1002">
    <cfRule type="expression" dxfId="25327" priority="4730">
      <formula>IF(FIND("!",E557),TRUE)</formula>
    </cfRule>
  </conditionalFormatting>
  <conditionalFormatting sqref="E1003">
    <cfRule type="expression" dxfId="25326" priority="4731">
      <formula>IF(AND(E557="",$C557=$X$4),TRUE)</formula>
    </cfRule>
  </conditionalFormatting>
  <conditionalFormatting sqref="E1003">
    <cfRule type="expression" dxfId="25325" priority="4732">
      <formula>IF(FIND("!",E557),TRUE)</formula>
    </cfRule>
  </conditionalFormatting>
  <conditionalFormatting sqref="E1004">
    <cfRule type="expression" dxfId="25324" priority="4733">
      <formula>IF(AND(E557="",$C557=$X$4),TRUE)</formula>
    </cfRule>
  </conditionalFormatting>
  <conditionalFormatting sqref="E1004">
    <cfRule type="expression" dxfId="25323" priority="4734">
      <formula>IF(FIND("!",E557),TRUE)</formula>
    </cfRule>
  </conditionalFormatting>
  <conditionalFormatting sqref="E1005">
    <cfRule type="expression" dxfId="25322" priority="4735">
      <formula>IF(AND(E557="",$C557=$X$4),TRUE)</formula>
    </cfRule>
  </conditionalFormatting>
  <conditionalFormatting sqref="E1005">
    <cfRule type="expression" dxfId="25321" priority="4736">
      <formula>IF(FIND("!",E557),TRUE)</formula>
    </cfRule>
  </conditionalFormatting>
  <conditionalFormatting sqref="E1006">
    <cfRule type="expression" dxfId="25320" priority="4737">
      <formula>IF(AND(E557="",$C557=$X$4),TRUE)</formula>
    </cfRule>
  </conditionalFormatting>
  <conditionalFormatting sqref="E1006">
    <cfRule type="expression" dxfId="25319" priority="4738">
      <formula>IF(FIND("!",E557),TRUE)</formula>
    </cfRule>
  </conditionalFormatting>
  <conditionalFormatting sqref="E1007">
    <cfRule type="expression" dxfId="25318" priority="4739">
      <formula>IF(AND(E557="",$C557=$X$4),TRUE)</formula>
    </cfRule>
  </conditionalFormatting>
  <conditionalFormatting sqref="E1007">
    <cfRule type="expression" dxfId="25317" priority="4740">
      <formula>IF(FIND("!",E557),TRUE)</formula>
    </cfRule>
  </conditionalFormatting>
  <conditionalFormatting sqref="E1008">
    <cfRule type="expression" dxfId="25316" priority="4741">
      <formula>IF(AND(E557="",$C557=$X$4),TRUE)</formula>
    </cfRule>
  </conditionalFormatting>
  <conditionalFormatting sqref="E1008">
    <cfRule type="expression" dxfId="25315" priority="4742">
      <formula>IF(FIND("!",E557),TRUE)</formula>
    </cfRule>
  </conditionalFormatting>
  <conditionalFormatting sqref="E1009">
    <cfRule type="expression" dxfId="25314" priority="4743">
      <formula>IF(AND(E557="",$C557=$X$4),TRUE)</formula>
    </cfRule>
  </conditionalFormatting>
  <conditionalFormatting sqref="E1009">
    <cfRule type="expression" dxfId="25313" priority="4744">
      <formula>IF(FIND("!",E557),TRUE)</formula>
    </cfRule>
  </conditionalFormatting>
  <conditionalFormatting sqref="E1010">
    <cfRule type="expression" dxfId="25312" priority="4745">
      <formula>IF(AND(E557="",$C557=$X$4),TRUE)</formula>
    </cfRule>
  </conditionalFormatting>
  <conditionalFormatting sqref="E1010">
    <cfRule type="expression" dxfId="25311" priority="4746">
      <formula>IF(FIND("!",E557),TRUE)</formula>
    </cfRule>
  </conditionalFormatting>
  <conditionalFormatting sqref="E1011">
    <cfRule type="expression" dxfId="25310" priority="4747">
      <formula>IF(AND(E557="",$C557=$X$4),TRUE)</formula>
    </cfRule>
  </conditionalFormatting>
  <conditionalFormatting sqref="E1011">
    <cfRule type="expression" dxfId="25309" priority="4748">
      <formula>IF(FIND("!",E557),TRUE)</formula>
    </cfRule>
  </conditionalFormatting>
  <conditionalFormatting sqref="E1012">
    <cfRule type="expression" dxfId="25308" priority="4749">
      <formula>IF(AND(E557="",$C557=$X$4),TRUE)</formula>
    </cfRule>
  </conditionalFormatting>
  <conditionalFormatting sqref="E1012">
    <cfRule type="expression" dxfId="25307" priority="4750">
      <formula>IF(FIND("!",E557),TRUE)</formula>
    </cfRule>
  </conditionalFormatting>
  <conditionalFormatting sqref="E1013">
    <cfRule type="expression" dxfId="25306" priority="4751">
      <formula>IF(AND(E557="",$C557=$X$4),TRUE)</formula>
    </cfRule>
  </conditionalFormatting>
  <conditionalFormatting sqref="E1013">
    <cfRule type="expression" dxfId="25305" priority="4752">
      <formula>IF(FIND("!",E557),TRUE)</formula>
    </cfRule>
  </conditionalFormatting>
  <conditionalFormatting sqref="E1014">
    <cfRule type="expression" dxfId="25304" priority="4753">
      <formula>IF(AND(E557="",$C557=$X$4),TRUE)</formula>
    </cfRule>
  </conditionalFormatting>
  <conditionalFormatting sqref="E1014">
    <cfRule type="expression" dxfId="25303" priority="4754">
      <formula>IF(FIND("!",E557),TRUE)</formula>
    </cfRule>
  </conditionalFormatting>
  <conditionalFormatting sqref="E1015">
    <cfRule type="expression" dxfId="25302" priority="4755">
      <formula>IF(AND(E557="",$C557=$X$4),TRUE)</formula>
    </cfRule>
  </conditionalFormatting>
  <conditionalFormatting sqref="E1015">
    <cfRule type="expression" dxfId="25301" priority="4756">
      <formula>IF(FIND("!",E557),TRUE)</formula>
    </cfRule>
  </conditionalFormatting>
  <conditionalFormatting sqref="E1016">
    <cfRule type="expression" dxfId="25300" priority="4757">
      <formula>IF(AND(E557="",$C557=$X$4),TRUE)</formula>
    </cfRule>
  </conditionalFormatting>
  <conditionalFormatting sqref="E1016">
    <cfRule type="expression" dxfId="25299" priority="4758">
      <formula>IF(FIND("!",E557),TRUE)</formula>
    </cfRule>
  </conditionalFormatting>
  <conditionalFormatting sqref="E1017">
    <cfRule type="expression" dxfId="25298" priority="4759">
      <formula>IF(AND(E557="",$C557=$X$4),TRUE)</formula>
    </cfRule>
  </conditionalFormatting>
  <conditionalFormatting sqref="E1017">
    <cfRule type="expression" dxfId="25297" priority="4760">
      <formula>IF(FIND("!",E557),TRUE)</formula>
    </cfRule>
  </conditionalFormatting>
  <conditionalFormatting sqref="E1018">
    <cfRule type="expression" dxfId="25296" priority="4761">
      <formula>IF(AND(E557="",$C557=$X$4),TRUE)</formula>
    </cfRule>
  </conditionalFormatting>
  <conditionalFormatting sqref="E1018">
    <cfRule type="expression" dxfId="25295" priority="4762">
      <formula>IF(FIND("!",E557),TRUE)</formula>
    </cfRule>
  </conditionalFormatting>
  <conditionalFormatting sqref="E1019">
    <cfRule type="expression" dxfId="25294" priority="4763">
      <formula>IF(AND(E557="",$C557=$X$4),TRUE)</formula>
    </cfRule>
  </conditionalFormatting>
  <conditionalFormatting sqref="E1019">
    <cfRule type="expression" dxfId="25293" priority="4764">
      <formula>IF(FIND("!",E557),TRUE)</formula>
    </cfRule>
  </conditionalFormatting>
  <conditionalFormatting sqref="E1020">
    <cfRule type="expression" dxfId="25292" priority="4765">
      <formula>IF(AND(E557="",$C557=$X$4),TRUE)</formula>
    </cfRule>
  </conditionalFormatting>
  <conditionalFormatting sqref="E1020">
    <cfRule type="expression" dxfId="25291" priority="4766">
      <formula>IF(FIND("!",E557),TRUE)</formula>
    </cfRule>
  </conditionalFormatting>
  <conditionalFormatting sqref="E1021">
    <cfRule type="expression" dxfId="25290" priority="4767">
      <formula>IF(AND(E557="",$C557=$X$4),TRUE)</formula>
    </cfRule>
  </conditionalFormatting>
  <conditionalFormatting sqref="E1021">
    <cfRule type="expression" dxfId="25289" priority="4768">
      <formula>IF(FIND("!",E557),TRUE)</formula>
    </cfRule>
  </conditionalFormatting>
  <conditionalFormatting sqref="E1022">
    <cfRule type="expression" dxfId="25288" priority="4769">
      <formula>IF(AND(E557="",$C557=$X$4),TRUE)</formula>
    </cfRule>
  </conditionalFormatting>
  <conditionalFormatting sqref="E1022">
    <cfRule type="expression" dxfId="25287" priority="4770">
      <formula>IF(FIND("!",E557),TRUE)</formula>
    </cfRule>
  </conditionalFormatting>
  <conditionalFormatting sqref="E1023">
    <cfRule type="expression" dxfId="25286" priority="4771">
      <formula>IF(AND(E557="",$C557=$X$4),TRUE)</formula>
    </cfRule>
  </conditionalFormatting>
  <conditionalFormatting sqref="E1023">
    <cfRule type="expression" dxfId="25285" priority="4772">
      <formula>IF(FIND("!",E557),TRUE)</formula>
    </cfRule>
  </conditionalFormatting>
  <conditionalFormatting sqref="E1024">
    <cfRule type="expression" dxfId="25284" priority="4773">
      <formula>IF(AND(E557="",$C557=$X$4),TRUE)</formula>
    </cfRule>
  </conditionalFormatting>
  <conditionalFormatting sqref="E1024">
    <cfRule type="expression" dxfId="25283" priority="4774">
      <formula>IF(FIND("!",E557),TRUE)</formula>
    </cfRule>
  </conditionalFormatting>
  <conditionalFormatting sqref="E1025">
    <cfRule type="expression" dxfId="25282" priority="4775">
      <formula>IF(AND(E557="",$C557=$X$4),TRUE)</formula>
    </cfRule>
  </conditionalFormatting>
  <conditionalFormatting sqref="E1025">
    <cfRule type="expression" dxfId="25281" priority="4776">
      <formula>IF(FIND("!",E557),TRUE)</formula>
    </cfRule>
  </conditionalFormatting>
  <conditionalFormatting sqref="E1026">
    <cfRule type="expression" dxfId="25280" priority="4777">
      <formula>IF(AND(E557="",$C557=$X$4),TRUE)</formula>
    </cfRule>
  </conditionalFormatting>
  <conditionalFormatting sqref="E1026">
    <cfRule type="expression" dxfId="25279" priority="4778">
      <formula>IF(FIND("!",E557),TRUE)</formula>
    </cfRule>
  </conditionalFormatting>
  <conditionalFormatting sqref="E1027">
    <cfRule type="expression" dxfId="25278" priority="4779">
      <formula>IF(AND(E557="",$C557=$X$4),TRUE)</formula>
    </cfRule>
  </conditionalFormatting>
  <conditionalFormatting sqref="E1027">
    <cfRule type="expression" dxfId="25277" priority="4780">
      <formula>IF(FIND("!",E557),TRUE)</formula>
    </cfRule>
  </conditionalFormatting>
  <conditionalFormatting sqref="E1028">
    <cfRule type="expression" dxfId="25276" priority="4781">
      <formula>IF(AND(E557="",$C557=$X$4),TRUE)</formula>
    </cfRule>
  </conditionalFormatting>
  <conditionalFormatting sqref="E1028">
    <cfRule type="expression" dxfId="25275" priority="4782">
      <formula>IF(FIND("!",E557),TRUE)</formula>
    </cfRule>
  </conditionalFormatting>
  <conditionalFormatting sqref="E1029">
    <cfRule type="expression" dxfId="25274" priority="4783">
      <formula>IF(AND(E557="",$C557=$X$4),TRUE)</formula>
    </cfRule>
  </conditionalFormatting>
  <conditionalFormatting sqref="E1029">
    <cfRule type="expression" dxfId="25273" priority="4784">
      <formula>IF(FIND("!",E557),TRUE)</formula>
    </cfRule>
  </conditionalFormatting>
  <conditionalFormatting sqref="E1030">
    <cfRule type="expression" dxfId="25272" priority="4785">
      <formula>IF(AND(E557="",$C557=$X$4),TRUE)</formula>
    </cfRule>
  </conditionalFormatting>
  <conditionalFormatting sqref="E1030">
    <cfRule type="expression" dxfId="25271" priority="4786">
      <formula>IF(FIND("!",E557),TRUE)</formula>
    </cfRule>
  </conditionalFormatting>
  <conditionalFormatting sqref="E1031">
    <cfRule type="expression" dxfId="25270" priority="4787">
      <formula>IF(AND(E557="",$C557=$X$4),TRUE)</formula>
    </cfRule>
  </conditionalFormatting>
  <conditionalFormatting sqref="E1031">
    <cfRule type="expression" dxfId="25269" priority="4788">
      <formula>IF(FIND("!",E557),TRUE)</formula>
    </cfRule>
  </conditionalFormatting>
  <conditionalFormatting sqref="E1032">
    <cfRule type="expression" dxfId="25268" priority="4789">
      <formula>IF(AND(E557="",$C557=$X$4),TRUE)</formula>
    </cfRule>
  </conditionalFormatting>
  <conditionalFormatting sqref="E1032">
    <cfRule type="expression" dxfId="25267" priority="4790">
      <formula>IF(FIND("!",E557),TRUE)</formula>
    </cfRule>
  </conditionalFormatting>
  <conditionalFormatting sqref="E1033">
    <cfRule type="expression" dxfId="25266" priority="4791">
      <formula>IF(AND(E557="",$C557=$X$4),TRUE)</formula>
    </cfRule>
  </conditionalFormatting>
  <conditionalFormatting sqref="E1033">
    <cfRule type="expression" dxfId="25265" priority="4792">
      <formula>IF(FIND("!",E557),TRUE)</formula>
    </cfRule>
  </conditionalFormatting>
  <conditionalFormatting sqref="E1034">
    <cfRule type="expression" dxfId="25264" priority="4793">
      <formula>IF(AND(E557="",$C557=$X$4),TRUE)</formula>
    </cfRule>
  </conditionalFormatting>
  <conditionalFormatting sqref="E1034">
    <cfRule type="expression" dxfId="25263" priority="4794">
      <formula>IF(FIND("!",E557),TRUE)</formula>
    </cfRule>
  </conditionalFormatting>
  <conditionalFormatting sqref="E1035">
    <cfRule type="expression" dxfId="25262" priority="4795">
      <formula>IF(AND(E557="",$C557=$X$4),TRUE)</formula>
    </cfRule>
  </conditionalFormatting>
  <conditionalFormatting sqref="E1035">
    <cfRule type="expression" dxfId="25261" priority="4796">
      <formula>IF(FIND("!",E557),TRUE)</formula>
    </cfRule>
  </conditionalFormatting>
  <conditionalFormatting sqref="E1036">
    <cfRule type="expression" dxfId="25260" priority="4797">
      <formula>IF(AND(E557="",$C557=$X$4),TRUE)</formula>
    </cfRule>
  </conditionalFormatting>
  <conditionalFormatting sqref="E1036">
    <cfRule type="expression" dxfId="25259" priority="4798">
      <formula>IF(FIND("!",E557),TRUE)</formula>
    </cfRule>
  </conditionalFormatting>
  <conditionalFormatting sqref="E1037">
    <cfRule type="expression" dxfId="25258" priority="4799">
      <formula>IF(AND(E557="",$C557=$X$4),TRUE)</formula>
    </cfRule>
  </conditionalFormatting>
  <conditionalFormatting sqref="E1037">
    <cfRule type="expression" dxfId="25257" priority="4800">
      <formula>IF(FIND("!",E557),TRUE)</formula>
    </cfRule>
  </conditionalFormatting>
  <conditionalFormatting sqref="E1038">
    <cfRule type="expression" dxfId="25256" priority="4801">
      <formula>IF(AND(E557="",$C557=$X$4),TRUE)</formula>
    </cfRule>
  </conditionalFormatting>
  <conditionalFormatting sqref="E1038">
    <cfRule type="expression" dxfId="25255" priority="4802">
      <formula>IF(FIND("!",E557),TRUE)</formula>
    </cfRule>
  </conditionalFormatting>
  <conditionalFormatting sqref="E1039">
    <cfRule type="expression" dxfId="25254" priority="4803">
      <formula>IF(AND(E557="",$C557=$X$4),TRUE)</formula>
    </cfRule>
  </conditionalFormatting>
  <conditionalFormatting sqref="E1039">
    <cfRule type="expression" dxfId="25253" priority="4804">
      <formula>IF(FIND("!",E557),TRUE)</formula>
    </cfRule>
  </conditionalFormatting>
  <conditionalFormatting sqref="E1040">
    <cfRule type="expression" dxfId="25252" priority="4805">
      <formula>IF(AND(E557="",$C557=$X$4),TRUE)</formula>
    </cfRule>
  </conditionalFormatting>
  <conditionalFormatting sqref="E1040">
    <cfRule type="expression" dxfId="25251" priority="4806">
      <formula>IF(FIND("!",E557),TRUE)</formula>
    </cfRule>
  </conditionalFormatting>
  <conditionalFormatting sqref="E1041">
    <cfRule type="expression" dxfId="25250" priority="4807">
      <formula>IF(AND(E557="",$C557=$X$4),TRUE)</formula>
    </cfRule>
  </conditionalFormatting>
  <conditionalFormatting sqref="E1041">
    <cfRule type="expression" dxfId="25249" priority="4808">
      <formula>IF(FIND("!",E557),TRUE)</formula>
    </cfRule>
  </conditionalFormatting>
  <conditionalFormatting sqref="E1042">
    <cfRule type="expression" dxfId="25248" priority="4809">
      <formula>IF(AND(E557="",$C557=$X$4),TRUE)</formula>
    </cfRule>
  </conditionalFormatting>
  <conditionalFormatting sqref="E1042">
    <cfRule type="expression" dxfId="25247" priority="4810">
      <formula>IF(FIND("!",E557),TRUE)</formula>
    </cfRule>
  </conditionalFormatting>
  <conditionalFormatting sqref="E1043">
    <cfRule type="expression" dxfId="25246" priority="4811">
      <formula>IF(AND(E557="",$C557=$X$4),TRUE)</formula>
    </cfRule>
  </conditionalFormatting>
  <conditionalFormatting sqref="E1043">
    <cfRule type="expression" dxfId="25245" priority="4812">
      <formula>IF(FIND("!",E557),TRUE)</formula>
    </cfRule>
  </conditionalFormatting>
  <conditionalFormatting sqref="E1044">
    <cfRule type="expression" dxfId="25244" priority="4813">
      <formula>IF(AND(E557="",$C557=$X$4),TRUE)</formula>
    </cfRule>
  </conditionalFormatting>
  <conditionalFormatting sqref="E1044">
    <cfRule type="expression" dxfId="25243" priority="4814">
      <formula>IF(FIND("!",E557),TRUE)</formula>
    </cfRule>
  </conditionalFormatting>
  <conditionalFormatting sqref="E1045">
    <cfRule type="expression" dxfId="25242" priority="4815">
      <formula>IF(AND(E557="",$C557=$X$4),TRUE)</formula>
    </cfRule>
  </conditionalFormatting>
  <conditionalFormatting sqref="E1045">
    <cfRule type="expression" dxfId="25241" priority="4816">
      <formula>IF(FIND("!",E557),TRUE)</formula>
    </cfRule>
  </conditionalFormatting>
  <conditionalFormatting sqref="E1046">
    <cfRule type="expression" dxfId="25240" priority="4817">
      <formula>IF(AND(E557="",$C557=$X$4),TRUE)</formula>
    </cfRule>
  </conditionalFormatting>
  <conditionalFormatting sqref="E1046">
    <cfRule type="expression" dxfId="25239" priority="4818">
      <formula>IF(FIND("!",E557),TRUE)</formula>
    </cfRule>
  </conditionalFormatting>
  <conditionalFormatting sqref="E1047">
    <cfRule type="expression" dxfId="25238" priority="4819">
      <formula>IF(AND(E557="",$C557=$X$4),TRUE)</formula>
    </cfRule>
  </conditionalFormatting>
  <conditionalFormatting sqref="E1047">
    <cfRule type="expression" dxfId="25237" priority="4820">
      <formula>IF(FIND("!",E557),TRUE)</formula>
    </cfRule>
  </conditionalFormatting>
  <conditionalFormatting sqref="E1048">
    <cfRule type="expression" dxfId="25236" priority="4821">
      <formula>IF(AND(E557="",$C557=$X$4),TRUE)</formula>
    </cfRule>
  </conditionalFormatting>
  <conditionalFormatting sqref="E1048">
    <cfRule type="expression" dxfId="25235" priority="4822">
      <formula>IF(FIND("!",E557),TRUE)</formula>
    </cfRule>
  </conditionalFormatting>
  <conditionalFormatting sqref="E1049">
    <cfRule type="expression" dxfId="25234" priority="4823">
      <formula>IF(AND(E557="",$C557=$X$4),TRUE)</formula>
    </cfRule>
  </conditionalFormatting>
  <conditionalFormatting sqref="E1049">
    <cfRule type="expression" dxfId="25233" priority="4824">
      <formula>IF(FIND("!",E557),TRUE)</formula>
    </cfRule>
  </conditionalFormatting>
  <conditionalFormatting sqref="E1050">
    <cfRule type="expression" dxfId="25232" priority="4825">
      <formula>IF(AND(E557="",$C557=$X$4),TRUE)</formula>
    </cfRule>
  </conditionalFormatting>
  <conditionalFormatting sqref="E1050">
    <cfRule type="expression" dxfId="25231" priority="4826">
      <formula>IF(FIND("!",E557),TRUE)</formula>
    </cfRule>
  </conditionalFormatting>
  <conditionalFormatting sqref="E1051">
    <cfRule type="expression" dxfId="25230" priority="4827">
      <formula>IF(AND(E557="",$C557=$X$4),TRUE)</formula>
    </cfRule>
  </conditionalFormatting>
  <conditionalFormatting sqref="E1051">
    <cfRule type="expression" dxfId="25229" priority="4828">
      <formula>IF(FIND("!",E557),TRUE)</formula>
    </cfRule>
  </conditionalFormatting>
  <conditionalFormatting sqref="E1052">
    <cfRule type="expression" dxfId="25228" priority="4829">
      <formula>IF(AND(E557="",$C557=$X$4),TRUE)</formula>
    </cfRule>
  </conditionalFormatting>
  <conditionalFormatting sqref="E1052">
    <cfRule type="expression" dxfId="25227" priority="4830">
      <formula>IF(FIND("!",E557),TRUE)</formula>
    </cfRule>
  </conditionalFormatting>
  <conditionalFormatting sqref="E1053">
    <cfRule type="expression" dxfId="25226" priority="4831">
      <formula>IF(AND(E557="",$C557=$X$4),TRUE)</formula>
    </cfRule>
  </conditionalFormatting>
  <conditionalFormatting sqref="E1053">
    <cfRule type="expression" dxfId="25225" priority="4832">
      <formula>IF(FIND("!",E557),TRUE)</formula>
    </cfRule>
  </conditionalFormatting>
  <conditionalFormatting sqref="E1054">
    <cfRule type="expression" dxfId="25224" priority="4833">
      <formula>IF(AND(E557="",$C557=$X$4),TRUE)</formula>
    </cfRule>
  </conditionalFormatting>
  <conditionalFormatting sqref="E1054">
    <cfRule type="expression" dxfId="25223" priority="4834">
      <formula>IF(FIND("!",E557),TRUE)</formula>
    </cfRule>
  </conditionalFormatting>
  <conditionalFormatting sqref="E1055">
    <cfRule type="expression" dxfId="25222" priority="4835">
      <formula>IF(AND(E557="",$C557=$X$4),TRUE)</formula>
    </cfRule>
  </conditionalFormatting>
  <conditionalFormatting sqref="E1055">
    <cfRule type="expression" dxfId="25221" priority="4836">
      <formula>IF(FIND("!",E557),TRUE)</formula>
    </cfRule>
  </conditionalFormatting>
  <conditionalFormatting sqref="E1056">
    <cfRule type="expression" dxfId="25220" priority="4837">
      <formula>IF(AND(E557="",$C557=$X$4),TRUE)</formula>
    </cfRule>
  </conditionalFormatting>
  <conditionalFormatting sqref="E1056">
    <cfRule type="expression" dxfId="25219" priority="4838">
      <formula>IF(FIND("!",E557),TRUE)</formula>
    </cfRule>
  </conditionalFormatting>
  <conditionalFormatting sqref="E1057">
    <cfRule type="expression" dxfId="25218" priority="4839">
      <formula>IF(AND(E557="",$C557=$X$4),TRUE)</formula>
    </cfRule>
  </conditionalFormatting>
  <conditionalFormatting sqref="E1057">
    <cfRule type="expression" dxfId="25217" priority="4840">
      <formula>IF(FIND("!",E557),TRUE)</formula>
    </cfRule>
  </conditionalFormatting>
  <conditionalFormatting sqref="E1058">
    <cfRule type="expression" dxfId="25216" priority="4841">
      <formula>IF(AND(E557="",$C557=$X$4),TRUE)</formula>
    </cfRule>
  </conditionalFormatting>
  <conditionalFormatting sqref="E1058">
    <cfRule type="expression" dxfId="25215" priority="4842">
      <formula>IF(FIND("!",E557),TRUE)</formula>
    </cfRule>
  </conditionalFormatting>
  <conditionalFormatting sqref="E1059">
    <cfRule type="expression" dxfId="25214" priority="4843">
      <formula>IF(AND(E557="",$C557=$X$4),TRUE)</formula>
    </cfRule>
  </conditionalFormatting>
  <conditionalFormatting sqref="E1059">
    <cfRule type="expression" dxfId="25213" priority="4844">
      <formula>IF(FIND("!",E557),TRUE)</formula>
    </cfRule>
  </conditionalFormatting>
  <conditionalFormatting sqref="E1060">
    <cfRule type="expression" dxfId="25212" priority="4845">
      <formula>IF(AND(E557="",$C557=$X$4),TRUE)</formula>
    </cfRule>
  </conditionalFormatting>
  <conditionalFormatting sqref="E1060">
    <cfRule type="expression" dxfId="25211" priority="4846">
      <formula>IF(FIND("!",E557),TRUE)</formula>
    </cfRule>
  </conditionalFormatting>
  <conditionalFormatting sqref="E1061">
    <cfRule type="expression" dxfId="25210" priority="4847">
      <formula>IF(AND(E557="",$C557=$X$4),TRUE)</formula>
    </cfRule>
  </conditionalFormatting>
  <conditionalFormatting sqref="E1061">
    <cfRule type="expression" dxfId="25209" priority="4848">
      <formula>IF(FIND("!",E557),TRUE)</formula>
    </cfRule>
  </conditionalFormatting>
  <conditionalFormatting sqref="E1062">
    <cfRule type="expression" dxfId="25208" priority="4849">
      <formula>IF(AND(E557="",$C557=$X$4),TRUE)</formula>
    </cfRule>
  </conditionalFormatting>
  <conditionalFormatting sqref="E1062">
    <cfRule type="expression" dxfId="25207" priority="4850">
      <formula>IF(FIND("!",E557),TRUE)</formula>
    </cfRule>
  </conditionalFormatting>
  <conditionalFormatting sqref="E1063">
    <cfRule type="expression" dxfId="25206" priority="4851">
      <formula>IF(AND(E557="",$C557=$X$4),TRUE)</formula>
    </cfRule>
  </conditionalFormatting>
  <conditionalFormatting sqref="E1063">
    <cfRule type="expression" dxfId="25205" priority="4852">
      <formula>IF(FIND("!",E557),TRUE)</formula>
    </cfRule>
  </conditionalFormatting>
  <conditionalFormatting sqref="E1064">
    <cfRule type="expression" dxfId="25204" priority="4853">
      <formula>IF(AND(E557="",$C557=$X$4),TRUE)</formula>
    </cfRule>
  </conditionalFormatting>
  <conditionalFormatting sqref="E1064">
    <cfRule type="expression" dxfId="25203" priority="4854">
      <formula>IF(FIND("!",E557),TRUE)</formula>
    </cfRule>
  </conditionalFormatting>
  <conditionalFormatting sqref="E1065">
    <cfRule type="expression" dxfId="25202" priority="4855">
      <formula>IF(AND(E557="",$C557=$X$4),TRUE)</formula>
    </cfRule>
  </conditionalFormatting>
  <conditionalFormatting sqref="E1065">
    <cfRule type="expression" dxfId="25201" priority="4856">
      <formula>IF(FIND("!",E557),TRUE)</formula>
    </cfRule>
  </conditionalFormatting>
  <conditionalFormatting sqref="E1066">
    <cfRule type="expression" dxfId="25200" priority="4857">
      <formula>IF(AND(E557="",$C557=$X$4),TRUE)</formula>
    </cfRule>
  </conditionalFormatting>
  <conditionalFormatting sqref="E1066">
    <cfRule type="expression" dxfId="25199" priority="4858">
      <formula>IF(FIND("!",E557),TRUE)</formula>
    </cfRule>
  </conditionalFormatting>
  <conditionalFormatting sqref="E1067">
    <cfRule type="expression" dxfId="25198" priority="4859">
      <formula>IF(AND(E557="",$C557=$X$4),TRUE)</formula>
    </cfRule>
  </conditionalFormatting>
  <conditionalFormatting sqref="E1067">
    <cfRule type="expression" dxfId="25197" priority="4860">
      <formula>IF(FIND("!",E557),TRUE)</formula>
    </cfRule>
  </conditionalFormatting>
  <conditionalFormatting sqref="E1068">
    <cfRule type="expression" dxfId="25196" priority="4861">
      <formula>IF(AND(E557="",$C557=$X$4),TRUE)</formula>
    </cfRule>
  </conditionalFormatting>
  <conditionalFormatting sqref="E1068">
    <cfRule type="expression" dxfId="25195" priority="4862">
      <formula>IF(FIND("!",E557),TRUE)</formula>
    </cfRule>
  </conditionalFormatting>
  <conditionalFormatting sqref="E1069">
    <cfRule type="expression" dxfId="25194" priority="4863">
      <formula>IF(AND(E557="",$C557=$X$4),TRUE)</formula>
    </cfRule>
  </conditionalFormatting>
  <conditionalFormatting sqref="E1069">
    <cfRule type="expression" dxfId="25193" priority="4864">
      <formula>IF(FIND("!",E557),TRUE)</formula>
    </cfRule>
  </conditionalFormatting>
  <conditionalFormatting sqref="E1070">
    <cfRule type="expression" dxfId="25192" priority="4865">
      <formula>IF(AND(E557="",$C557=$X$4),TRUE)</formula>
    </cfRule>
  </conditionalFormatting>
  <conditionalFormatting sqref="E1070">
    <cfRule type="expression" dxfId="25191" priority="4866">
      <formula>IF(FIND("!",E557),TRUE)</formula>
    </cfRule>
  </conditionalFormatting>
  <conditionalFormatting sqref="E1071">
    <cfRule type="expression" dxfId="25190" priority="4867">
      <formula>IF(AND(E557="",$C557=$X$4),TRUE)</formula>
    </cfRule>
  </conditionalFormatting>
  <conditionalFormatting sqref="E1071">
    <cfRule type="expression" dxfId="25189" priority="4868">
      <formula>IF(FIND("!",E557),TRUE)</formula>
    </cfRule>
  </conditionalFormatting>
  <conditionalFormatting sqref="E1072">
    <cfRule type="expression" dxfId="25188" priority="4869">
      <formula>IF(AND(E557="",$C557=$X$4),TRUE)</formula>
    </cfRule>
  </conditionalFormatting>
  <conditionalFormatting sqref="E1072">
    <cfRule type="expression" dxfId="25187" priority="4870">
      <formula>IF(FIND("!",E557),TRUE)</formula>
    </cfRule>
  </conditionalFormatting>
  <conditionalFormatting sqref="E1073">
    <cfRule type="expression" dxfId="25186" priority="4871">
      <formula>IF(AND(E557="",$C557=$X$4),TRUE)</formula>
    </cfRule>
  </conditionalFormatting>
  <conditionalFormatting sqref="E1073">
    <cfRule type="expression" dxfId="25185" priority="4872">
      <formula>IF(FIND("!",E557),TRUE)</formula>
    </cfRule>
  </conditionalFormatting>
  <conditionalFormatting sqref="E1074">
    <cfRule type="expression" dxfId="25184" priority="4873">
      <formula>IF(AND(E557="",$C557=$X$4),TRUE)</formula>
    </cfRule>
  </conditionalFormatting>
  <conditionalFormatting sqref="E1074">
    <cfRule type="expression" dxfId="25183" priority="4874">
      <formula>IF(FIND("!",E557),TRUE)</formula>
    </cfRule>
  </conditionalFormatting>
  <conditionalFormatting sqref="E1075">
    <cfRule type="expression" dxfId="25182" priority="4875">
      <formula>IF(AND(E557="",$C557=$X$4),TRUE)</formula>
    </cfRule>
  </conditionalFormatting>
  <conditionalFormatting sqref="E1075">
    <cfRule type="expression" dxfId="25181" priority="4876">
      <formula>IF(FIND("!",E557),TRUE)</formula>
    </cfRule>
  </conditionalFormatting>
  <conditionalFormatting sqref="E1076">
    <cfRule type="expression" dxfId="25180" priority="4877">
      <formula>IF(AND(E557="",$C557=$X$4),TRUE)</formula>
    </cfRule>
  </conditionalFormatting>
  <conditionalFormatting sqref="E1076">
    <cfRule type="expression" dxfId="25179" priority="4878">
      <formula>IF(FIND("!",E557),TRUE)</formula>
    </cfRule>
  </conditionalFormatting>
  <conditionalFormatting sqref="E1077">
    <cfRule type="expression" dxfId="25178" priority="4879">
      <formula>IF(AND(E557="",$C557=$X$4),TRUE)</formula>
    </cfRule>
  </conditionalFormatting>
  <conditionalFormatting sqref="E1077">
    <cfRule type="expression" dxfId="25177" priority="4880">
      <formula>IF(FIND("!",E557),TRUE)</formula>
    </cfRule>
  </conditionalFormatting>
  <conditionalFormatting sqref="E1078">
    <cfRule type="expression" dxfId="25176" priority="4881">
      <formula>IF(AND(E557="",$C557=$X$4),TRUE)</formula>
    </cfRule>
  </conditionalFormatting>
  <conditionalFormatting sqref="E1078">
    <cfRule type="expression" dxfId="25175" priority="4882">
      <formula>IF(FIND("!",E557),TRUE)</formula>
    </cfRule>
  </conditionalFormatting>
  <conditionalFormatting sqref="E1079">
    <cfRule type="expression" dxfId="25174" priority="4883">
      <formula>IF(AND(E557="",$C557=$X$4),TRUE)</formula>
    </cfRule>
  </conditionalFormatting>
  <conditionalFormatting sqref="E1079">
    <cfRule type="expression" dxfId="25173" priority="4884">
      <formula>IF(FIND("!",E557),TRUE)</formula>
    </cfRule>
  </conditionalFormatting>
  <conditionalFormatting sqref="E1080">
    <cfRule type="expression" dxfId="25172" priority="4885">
      <formula>IF(AND(E557="",$C557=$X$4),TRUE)</formula>
    </cfRule>
  </conditionalFormatting>
  <conditionalFormatting sqref="E1080">
    <cfRule type="expression" dxfId="25171" priority="4886">
      <formula>IF(FIND("!",E557),TRUE)</formula>
    </cfRule>
  </conditionalFormatting>
  <conditionalFormatting sqref="E1081">
    <cfRule type="expression" dxfId="25170" priority="4887">
      <formula>IF(AND(E557="",$C557=$X$4),TRUE)</formula>
    </cfRule>
  </conditionalFormatting>
  <conditionalFormatting sqref="E1081">
    <cfRule type="expression" dxfId="25169" priority="4888">
      <formula>IF(FIND("!",E557),TRUE)</formula>
    </cfRule>
  </conditionalFormatting>
  <conditionalFormatting sqref="E1082">
    <cfRule type="expression" dxfId="25168" priority="4889">
      <formula>IF(AND(E557="",$C557=$X$4),TRUE)</formula>
    </cfRule>
  </conditionalFormatting>
  <conditionalFormatting sqref="E1082">
    <cfRule type="expression" dxfId="25167" priority="4890">
      <formula>IF(FIND("!",E557),TRUE)</formula>
    </cfRule>
  </conditionalFormatting>
  <conditionalFormatting sqref="E1083">
    <cfRule type="expression" dxfId="25166" priority="4891">
      <formula>IF(AND(E557="",$C557=$X$4),TRUE)</formula>
    </cfRule>
  </conditionalFormatting>
  <conditionalFormatting sqref="E1083">
    <cfRule type="expression" dxfId="25165" priority="4892">
      <formula>IF(FIND("!",E557),TRUE)</formula>
    </cfRule>
  </conditionalFormatting>
  <conditionalFormatting sqref="E1084">
    <cfRule type="expression" dxfId="25164" priority="4893">
      <formula>IF(AND(E557="",$C557=$X$4),TRUE)</formula>
    </cfRule>
  </conditionalFormatting>
  <conditionalFormatting sqref="E1084">
    <cfRule type="expression" dxfId="25163" priority="4894">
      <formula>IF(FIND("!",E557),TRUE)</formula>
    </cfRule>
  </conditionalFormatting>
  <conditionalFormatting sqref="E1085">
    <cfRule type="expression" dxfId="25162" priority="4895">
      <formula>IF(AND(E557="",$C557=$X$4),TRUE)</formula>
    </cfRule>
  </conditionalFormatting>
  <conditionalFormatting sqref="E1085">
    <cfRule type="expression" dxfId="25161" priority="4896">
      <formula>IF(FIND("!",E557),TRUE)</formula>
    </cfRule>
  </conditionalFormatting>
  <conditionalFormatting sqref="E1086">
    <cfRule type="expression" dxfId="25160" priority="4897">
      <formula>IF(AND(E557="",$C557=$X$4),TRUE)</formula>
    </cfRule>
  </conditionalFormatting>
  <conditionalFormatting sqref="E1086">
    <cfRule type="expression" dxfId="25159" priority="4898">
      <formula>IF(FIND("!",E557),TRUE)</formula>
    </cfRule>
  </conditionalFormatting>
  <conditionalFormatting sqref="E1087">
    <cfRule type="expression" dxfId="25158" priority="4899">
      <formula>IF(AND(E557="",$C557=$X$4),TRUE)</formula>
    </cfRule>
  </conditionalFormatting>
  <conditionalFormatting sqref="E1087">
    <cfRule type="expression" dxfId="25157" priority="4900">
      <formula>IF(FIND("!",E557),TRUE)</formula>
    </cfRule>
  </conditionalFormatting>
  <conditionalFormatting sqref="E1088">
    <cfRule type="expression" dxfId="25156" priority="4901">
      <formula>IF(AND(E557="",$C557=$X$4),TRUE)</formula>
    </cfRule>
  </conditionalFormatting>
  <conditionalFormatting sqref="E1088">
    <cfRule type="expression" dxfId="25155" priority="4902">
      <formula>IF(FIND("!",E557),TRUE)</formula>
    </cfRule>
  </conditionalFormatting>
  <conditionalFormatting sqref="E1089">
    <cfRule type="expression" dxfId="25154" priority="4903">
      <formula>IF(AND(E557="",$C557=$X$4),TRUE)</formula>
    </cfRule>
  </conditionalFormatting>
  <conditionalFormatting sqref="E1089">
    <cfRule type="expression" dxfId="25153" priority="4904">
      <formula>IF(FIND("!",E557),TRUE)</formula>
    </cfRule>
  </conditionalFormatting>
  <conditionalFormatting sqref="E1090">
    <cfRule type="expression" dxfId="25152" priority="4905">
      <formula>IF(AND(E557="",$C557=$X$4),TRUE)</formula>
    </cfRule>
  </conditionalFormatting>
  <conditionalFormatting sqref="E1090">
    <cfRule type="expression" dxfId="25151" priority="4906">
      <formula>IF(FIND("!",E557),TRUE)</formula>
    </cfRule>
  </conditionalFormatting>
  <conditionalFormatting sqref="E1091">
    <cfRule type="expression" dxfId="25150" priority="4907">
      <formula>IF(AND(E557="",$C557=$X$4),TRUE)</formula>
    </cfRule>
  </conditionalFormatting>
  <conditionalFormatting sqref="E1091">
    <cfRule type="expression" dxfId="25149" priority="4908">
      <formula>IF(FIND("!",E557),TRUE)</formula>
    </cfRule>
  </conditionalFormatting>
  <conditionalFormatting sqref="E1092">
    <cfRule type="expression" dxfId="25148" priority="4909">
      <formula>IF(AND(E557="",$C557=$X$4),TRUE)</formula>
    </cfRule>
  </conditionalFormatting>
  <conditionalFormatting sqref="E1092">
    <cfRule type="expression" dxfId="25147" priority="4910">
      <formula>IF(FIND("!",E557),TRUE)</formula>
    </cfRule>
  </conditionalFormatting>
  <conditionalFormatting sqref="E1093">
    <cfRule type="expression" dxfId="25146" priority="4911">
      <formula>IF(AND(E557="",$C557=$X$4),TRUE)</formula>
    </cfRule>
  </conditionalFormatting>
  <conditionalFormatting sqref="E1093">
    <cfRule type="expression" dxfId="25145" priority="4912">
      <formula>IF(FIND("!",E557),TRUE)</formula>
    </cfRule>
  </conditionalFormatting>
  <conditionalFormatting sqref="E1094">
    <cfRule type="expression" dxfId="25144" priority="4913">
      <formula>IF(AND(E557="",$C557=$X$4),TRUE)</formula>
    </cfRule>
  </conditionalFormatting>
  <conditionalFormatting sqref="E1094">
    <cfRule type="expression" dxfId="25143" priority="4914">
      <formula>IF(FIND("!",E557),TRUE)</formula>
    </cfRule>
  </conditionalFormatting>
  <conditionalFormatting sqref="E1095">
    <cfRule type="expression" dxfId="25142" priority="4915">
      <formula>IF(AND(E557="",$C557=$X$4),TRUE)</formula>
    </cfRule>
  </conditionalFormatting>
  <conditionalFormatting sqref="E1095">
    <cfRule type="expression" dxfId="25141" priority="4916">
      <formula>IF(FIND("!",E557),TRUE)</formula>
    </cfRule>
  </conditionalFormatting>
  <conditionalFormatting sqref="E1096">
    <cfRule type="expression" dxfId="25140" priority="4917">
      <formula>IF(AND(E557="",$C557=$X$4),TRUE)</formula>
    </cfRule>
  </conditionalFormatting>
  <conditionalFormatting sqref="E1096">
    <cfRule type="expression" dxfId="25139" priority="4918">
      <formula>IF(FIND("!",E557),TRUE)</formula>
    </cfRule>
  </conditionalFormatting>
  <conditionalFormatting sqref="E1097">
    <cfRule type="expression" dxfId="25138" priority="4919">
      <formula>IF(AND(E557="",$C557=$X$4),TRUE)</formula>
    </cfRule>
  </conditionalFormatting>
  <conditionalFormatting sqref="E1097">
    <cfRule type="expression" dxfId="25137" priority="4920">
      <formula>IF(FIND("!",E557),TRUE)</formula>
    </cfRule>
  </conditionalFormatting>
  <conditionalFormatting sqref="E1098">
    <cfRule type="expression" dxfId="25136" priority="4921">
      <formula>IF(AND(E557="",$C557=$X$4),TRUE)</formula>
    </cfRule>
  </conditionalFormatting>
  <conditionalFormatting sqref="E1098">
    <cfRule type="expression" dxfId="25135" priority="4922">
      <formula>IF(FIND("!",E557),TRUE)</formula>
    </cfRule>
  </conditionalFormatting>
  <conditionalFormatting sqref="E1099">
    <cfRule type="expression" dxfId="25134" priority="4923">
      <formula>IF(AND(E557="",$C557=$X$4),TRUE)</formula>
    </cfRule>
  </conditionalFormatting>
  <conditionalFormatting sqref="E1099">
    <cfRule type="expression" dxfId="25133" priority="4924">
      <formula>IF(FIND("!",E557),TRUE)</formula>
    </cfRule>
  </conditionalFormatting>
  <conditionalFormatting sqref="E1100">
    <cfRule type="expression" dxfId="25132" priority="4925">
      <formula>IF(AND(E557="",$C557=$X$4),TRUE)</formula>
    </cfRule>
  </conditionalFormatting>
  <conditionalFormatting sqref="E1100">
    <cfRule type="expression" dxfId="25131" priority="4926">
      <formula>IF(FIND("!",E557),TRUE)</formula>
    </cfRule>
  </conditionalFormatting>
  <conditionalFormatting sqref="E1101">
    <cfRule type="expression" dxfId="25130" priority="4927">
      <formula>IF(AND(E557="",$C557=$X$4),TRUE)</formula>
    </cfRule>
  </conditionalFormatting>
  <conditionalFormatting sqref="E1101">
    <cfRule type="expression" dxfId="25129" priority="4928">
      <formula>IF(FIND("!",E557),TRUE)</formula>
    </cfRule>
  </conditionalFormatting>
  <conditionalFormatting sqref="E1102">
    <cfRule type="expression" dxfId="25128" priority="4929">
      <formula>IF(AND(E557="",$C557=$X$4),TRUE)</formula>
    </cfRule>
  </conditionalFormatting>
  <conditionalFormatting sqref="E1102">
    <cfRule type="expression" dxfId="25127" priority="4930">
      <formula>IF(FIND("!",E557),TRUE)</formula>
    </cfRule>
  </conditionalFormatting>
  <conditionalFormatting sqref="E1103">
    <cfRule type="expression" dxfId="25126" priority="4931">
      <formula>IF(AND(E557="",$C557=$X$4),TRUE)</formula>
    </cfRule>
  </conditionalFormatting>
  <conditionalFormatting sqref="E1103">
    <cfRule type="expression" dxfId="25125" priority="4932">
      <formula>IF(FIND("!",E557),TRUE)</formula>
    </cfRule>
  </conditionalFormatting>
  <conditionalFormatting sqref="E1104">
    <cfRule type="expression" dxfId="25124" priority="4933">
      <formula>IF(AND(E557="",$C557=$X$4),TRUE)</formula>
    </cfRule>
  </conditionalFormatting>
  <conditionalFormatting sqref="E1104">
    <cfRule type="expression" dxfId="25123" priority="4934">
      <formula>IF(FIND("!",E557),TRUE)</formula>
    </cfRule>
  </conditionalFormatting>
  <conditionalFormatting sqref="E1105">
    <cfRule type="expression" dxfId="25122" priority="4935">
      <formula>IF(AND(E557="",$C557=$X$4),TRUE)</formula>
    </cfRule>
  </conditionalFormatting>
  <conditionalFormatting sqref="E1105">
    <cfRule type="expression" dxfId="25121" priority="4936">
      <formula>IF(FIND("!",E557),TRUE)</formula>
    </cfRule>
  </conditionalFormatting>
  <conditionalFormatting sqref="E1106">
    <cfRule type="expression" dxfId="25120" priority="4937">
      <formula>IF(AND(E557="",$C557=$X$4),TRUE)</formula>
    </cfRule>
  </conditionalFormatting>
  <conditionalFormatting sqref="E1106">
    <cfRule type="expression" dxfId="25119" priority="4938">
      <formula>IF(FIND("!",E557),TRUE)</formula>
    </cfRule>
  </conditionalFormatting>
  <conditionalFormatting sqref="E1107">
    <cfRule type="expression" dxfId="25118" priority="4939">
      <formula>IF(AND(E557="",$C557=$X$4),TRUE)</formula>
    </cfRule>
  </conditionalFormatting>
  <conditionalFormatting sqref="E1107">
    <cfRule type="expression" dxfId="25117" priority="4940">
      <formula>IF(FIND("!",E557),TRUE)</formula>
    </cfRule>
  </conditionalFormatting>
  <conditionalFormatting sqref="E1108">
    <cfRule type="expression" dxfId="25116" priority="4941">
      <formula>IF(AND(E557="",$C557=$X$4),TRUE)</formula>
    </cfRule>
  </conditionalFormatting>
  <conditionalFormatting sqref="E1108">
    <cfRule type="expression" dxfId="25115" priority="4942">
      <formula>IF(FIND("!",E557),TRUE)</formula>
    </cfRule>
  </conditionalFormatting>
  <conditionalFormatting sqref="E1109">
    <cfRule type="expression" dxfId="25114" priority="4943">
      <formula>IF(AND(E557="",$C557=$X$4),TRUE)</formula>
    </cfRule>
  </conditionalFormatting>
  <conditionalFormatting sqref="E1109">
    <cfRule type="expression" dxfId="25113" priority="4944">
      <formula>IF(FIND("!",E557),TRUE)</formula>
    </cfRule>
  </conditionalFormatting>
  <conditionalFormatting sqref="E1110">
    <cfRule type="expression" dxfId="25112" priority="4945">
      <formula>IF(AND(E557="",$C557=$X$4),TRUE)</formula>
    </cfRule>
  </conditionalFormatting>
  <conditionalFormatting sqref="E1110">
    <cfRule type="expression" dxfId="25111" priority="4946">
      <formula>IF(FIND("!",E557),TRUE)</formula>
    </cfRule>
  </conditionalFormatting>
  <conditionalFormatting sqref="E1111">
    <cfRule type="expression" dxfId="25110" priority="4947">
      <formula>IF(AND(E557="",$C557=$X$4),TRUE)</formula>
    </cfRule>
  </conditionalFormatting>
  <conditionalFormatting sqref="E1111">
    <cfRule type="expression" dxfId="25109" priority="4948">
      <formula>IF(FIND("!",E557),TRUE)</formula>
    </cfRule>
  </conditionalFormatting>
  <conditionalFormatting sqref="E1112">
    <cfRule type="expression" dxfId="25108" priority="4949">
      <formula>IF(AND(E557="",$C557=$X$4),TRUE)</formula>
    </cfRule>
  </conditionalFormatting>
  <conditionalFormatting sqref="E1112">
    <cfRule type="expression" dxfId="25107" priority="4950">
      <formula>IF(FIND("!",E557),TRUE)</formula>
    </cfRule>
  </conditionalFormatting>
  <conditionalFormatting sqref="E1113">
    <cfRule type="expression" dxfId="25106" priority="4951">
      <formula>IF(AND(E557="",$C557=$X$4),TRUE)</formula>
    </cfRule>
  </conditionalFormatting>
  <conditionalFormatting sqref="E1113">
    <cfRule type="expression" dxfId="25105" priority="4952">
      <formula>IF(FIND("!",E557),TRUE)</formula>
    </cfRule>
  </conditionalFormatting>
  <conditionalFormatting sqref="E1114">
    <cfRule type="expression" dxfId="25104" priority="4953">
      <formula>IF(AND(E557="",$C557=$X$4),TRUE)</formula>
    </cfRule>
  </conditionalFormatting>
  <conditionalFormatting sqref="E1114">
    <cfRule type="expression" dxfId="25103" priority="4954">
      <formula>IF(FIND("!",E557),TRUE)</formula>
    </cfRule>
  </conditionalFormatting>
  <conditionalFormatting sqref="E1115">
    <cfRule type="expression" dxfId="25102" priority="4955">
      <formula>IF(AND(E557="",$C557=$X$4),TRUE)</formula>
    </cfRule>
  </conditionalFormatting>
  <conditionalFormatting sqref="E1115">
    <cfRule type="expression" dxfId="25101" priority="4956">
      <formula>IF(FIND("!",E557),TRUE)</formula>
    </cfRule>
  </conditionalFormatting>
  <conditionalFormatting sqref="E1116">
    <cfRule type="expression" dxfId="25100" priority="4957">
      <formula>IF(AND(E557="",$C557=$X$4),TRUE)</formula>
    </cfRule>
  </conditionalFormatting>
  <conditionalFormatting sqref="E1116">
    <cfRule type="expression" dxfId="25099" priority="4958">
      <formula>IF(FIND("!",E557),TRUE)</formula>
    </cfRule>
  </conditionalFormatting>
  <conditionalFormatting sqref="E1117">
    <cfRule type="expression" dxfId="25098" priority="4959">
      <formula>IF(AND(E557="",$C557=$X$4),TRUE)</formula>
    </cfRule>
  </conditionalFormatting>
  <conditionalFormatting sqref="E1117">
    <cfRule type="expression" dxfId="25097" priority="4960">
      <formula>IF(FIND("!",E557),TRUE)</formula>
    </cfRule>
  </conditionalFormatting>
  <conditionalFormatting sqref="E1118">
    <cfRule type="expression" dxfId="25096" priority="4961">
      <formula>IF(AND(E557="",$C557=$X$4),TRUE)</formula>
    </cfRule>
  </conditionalFormatting>
  <conditionalFormatting sqref="E1118">
    <cfRule type="expression" dxfId="25095" priority="4962">
      <formula>IF(FIND("!",E557),TRUE)</formula>
    </cfRule>
  </conditionalFormatting>
  <conditionalFormatting sqref="E1119">
    <cfRule type="expression" dxfId="25094" priority="4963">
      <formula>IF(AND(E557="",$C557=$X$4),TRUE)</formula>
    </cfRule>
  </conditionalFormatting>
  <conditionalFormatting sqref="E1119">
    <cfRule type="expression" dxfId="25093" priority="4964">
      <formula>IF(FIND("!",E557),TRUE)</formula>
    </cfRule>
  </conditionalFormatting>
  <conditionalFormatting sqref="E1120">
    <cfRule type="expression" dxfId="25092" priority="4965">
      <formula>IF(AND(E557="",$C557=$X$4),TRUE)</formula>
    </cfRule>
  </conditionalFormatting>
  <conditionalFormatting sqref="E1120">
    <cfRule type="expression" dxfId="25091" priority="4966">
      <formula>IF(FIND("!",E557),TRUE)</formula>
    </cfRule>
  </conditionalFormatting>
  <conditionalFormatting sqref="E1121">
    <cfRule type="expression" dxfId="25090" priority="4967">
      <formula>IF(AND(E557="",$C557=$X$4),TRUE)</formula>
    </cfRule>
  </conditionalFormatting>
  <conditionalFormatting sqref="E1121">
    <cfRule type="expression" dxfId="25089" priority="4968">
      <formula>IF(FIND("!",E557),TRUE)</formula>
    </cfRule>
  </conditionalFormatting>
  <conditionalFormatting sqref="E1122">
    <cfRule type="expression" dxfId="25088" priority="4969">
      <formula>IF(AND(E557="",$C557=$X$4),TRUE)</formula>
    </cfRule>
  </conditionalFormatting>
  <conditionalFormatting sqref="E1122">
    <cfRule type="expression" dxfId="25087" priority="4970">
      <formula>IF(FIND("!",E557),TRUE)</formula>
    </cfRule>
  </conditionalFormatting>
  <conditionalFormatting sqref="E1123">
    <cfRule type="expression" dxfId="25086" priority="4971">
      <formula>IF(AND(E557="",$C557=$X$4),TRUE)</formula>
    </cfRule>
  </conditionalFormatting>
  <conditionalFormatting sqref="E1123">
    <cfRule type="expression" dxfId="25085" priority="4972">
      <formula>IF(FIND("!",E557),TRUE)</formula>
    </cfRule>
  </conditionalFormatting>
  <conditionalFormatting sqref="E1124">
    <cfRule type="expression" dxfId="25084" priority="4973">
      <formula>IF(AND(E557="",$C557=$X$4),TRUE)</formula>
    </cfRule>
  </conditionalFormatting>
  <conditionalFormatting sqref="E1124">
    <cfRule type="expression" dxfId="25083" priority="4974">
      <formula>IF(FIND("!",E557),TRUE)</formula>
    </cfRule>
  </conditionalFormatting>
  <conditionalFormatting sqref="E1125">
    <cfRule type="expression" dxfId="25082" priority="4975">
      <formula>IF(AND(E557="",$C557=$X$4),TRUE)</formula>
    </cfRule>
  </conditionalFormatting>
  <conditionalFormatting sqref="E1125">
    <cfRule type="expression" dxfId="25081" priority="4976">
      <formula>IF(FIND("!",E557),TRUE)</formula>
    </cfRule>
  </conditionalFormatting>
  <conditionalFormatting sqref="E1126">
    <cfRule type="expression" dxfId="25080" priority="4977">
      <formula>IF(AND(E557="",$C557=$X$4),TRUE)</formula>
    </cfRule>
  </conditionalFormatting>
  <conditionalFormatting sqref="E1126">
    <cfRule type="expression" dxfId="25079" priority="4978">
      <formula>IF(FIND("!",E557),TRUE)</formula>
    </cfRule>
  </conditionalFormatting>
  <conditionalFormatting sqref="E1127">
    <cfRule type="expression" dxfId="25078" priority="4979">
      <formula>IF(AND(E557="",$C557=$X$4),TRUE)</formula>
    </cfRule>
  </conditionalFormatting>
  <conditionalFormatting sqref="E1127">
    <cfRule type="expression" dxfId="25077" priority="4980">
      <formula>IF(FIND("!",E557),TRUE)</formula>
    </cfRule>
  </conditionalFormatting>
  <conditionalFormatting sqref="E1128">
    <cfRule type="expression" dxfId="25076" priority="4981">
      <formula>IF(AND(E557="",$C557=$X$4),TRUE)</formula>
    </cfRule>
  </conditionalFormatting>
  <conditionalFormatting sqref="E1128">
    <cfRule type="expression" dxfId="25075" priority="4982">
      <formula>IF(FIND("!",E557),TRUE)</formula>
    </cfRule>
  </conditionalFormatting>
  <conditionalFormatting sqref="E1129">
    <cfRule type="expression" dxfId="25074" priority="4983">
      <formula>IF(AND(E557="",$C557=$X$4),TRUE)</formula>
    </cfRule>
  </conditionalFormatting>
  <conditionalFormatting sqref="E1129">
    <cfRule type="expression" dxfId="25073" priority="4984">
      <formula>IF(FIND("!",E557),TRUE)</formula>
    </cfRule>
  </conditionalFormatting>
  <conditionalFormatting sqref="E1130">
    <cfRule type="expression" dxfId="25072" priority="4985">
      <formula>IF(AND(E557="",$C557=$X$4),TRUE)</formula>
    </cfRule>
  </conditionalFormatting>
  <conditionalFormatting sqref="E1130">
    <cfRule type="expression" dxfId="25071" priority="4986">
      <formula>IF(FIND("!",E557),TRUE)</formula>
    </cfRule>
  </conditionalFormatting>
  <conditionalFormatting sqref="E1131">
    <cfRule type="expression" dxfId="25070" priority="4987">
      <formula>IF(AND(E557="",$C557=$X$4),TRUE)</formula>
    </cfRule>
  </conditionalFormatting>
  <conditionalFormatting sqref="E1131">
    <cfRule type="expression" dxfId="25069" priority="4988">
      <formula>IF(FIND("!",E557),TRUE)</formula>
    </cfRule>
  </conditionalFormatting>
  <conditionalFormatting sqref="E1132">
    <cfRule type="expression" dxfId="25068" priority="4989">
      <formula>IF(AND(E557="",$C557=$X$4),TRUE)</formula>
    </cfRule>
  </conditionalFormatting>
  <conditionalFormatting sqref="E1132">
    <cfRule type="expression" dxfId="25067" priority="4990">
      <formula>IF(FIND("!",E557),TRUE)</formula>
    </cfRule>
  </conditionalFormatting>
  <conditionalFormatting sqref="E1133">
    <cfRule type="expression" dxfId="25066" priority="4991">
      <formula>IF(AND(E557="",$C557=$X$4),TRUE)</formula>
    </cfRule>
  </conditionalFormatting>
  <conditionalFormatting sqref="E1133">
    <cfRule type="expression" dxfId="25065" priority="4992">
      <formula>IF(FIND("!",E557),TRUE)</formula>
    </cfRule>
  </conditionalFormatting>
  <conditionalFormatting sqref="E1134">
    <cfRule type="expression" dxfId="25064" priority="4993">
      <formula>IF(AND(E557="",$C557=$X$4),TRUE)</formula>
    </cfRule>
  </conditionalFormatting>
  <conditionalFormatting sqref="E1134">
    <cfRule type="expression" dxfId="25063" priority="4994">
      <formula>IF(FIND("!",E557),TRUE)</formula>
    </cfRule>
  </conditionalFormatting>
  <conditionalFormatting sqref="E1135">
    <cfRule type="expression" dxfId="25062" priority="4995">
      <formula>IF(AND(E557="",$C557=$X$4),TRUE)</formula>
    </cfRule>
  </conditionalFormatting>
  <conditionalFormatting sqref="E1135">
    <cfRule type="expression" dxfId="25061" priority="4996">
      <formula>IF(FIND("!",E557),TRUE)</formula>
    </cfRule>
  </conditionalFormatting>
  <conditionalFormatting sqref="E1136">
    <cfRule type="expression" dxfId="25060" priority="4997">
      <formula>IF(AND(E557="",$C557=$X$4),TRUE)</formula>
    </cfRule>
  </conditionalFormatting>
  <conditionalFormatting sqref="E1136">
    <cfRule type="expression" dxfId="25059" priority="4998">
      <formula>IF(FIND("!",E557),TRUE)</formula>
    </cfRule>
  </conditionalFormatting>
  <conditionalFormatting sqref="E1137">
    <cfRule type="expression" dxfId="25058" priority="4999">
      <formula>IF(AND(E557="",$C557=$X$4),TRUE)</formula>
    </cfRule>
  </conditionalFormatting>
  <conditionalFormatting sqref="E1137">
    <cfRule type="expression" dxfId="25057" priority="5000">
      <formula>IF(FIND("!",E557),TRUE)</formula>
    </cfRule>
  </conditionalFormatting>
  <conditionalFormatting sqref="E1138">
    <cfRule type="expression" dxfId="25056" priority="5001">
      <formula>IF(AND(E557="",$C557=$X$4),TRUE)</formula>
    </cfRule>
  </conditionalFormatting>
  <conditionalFormatting sqref="E1138">
    <cfRule type="expression" dxfId="25055" priority="5002">
      <formula>IF(FIND("!",E557),TRUE)</formula>
    </cfRule>
  </conditionalFormatting>
  <conditionalFormatting sqref="E1139">
    <cfRule type="expression" dxfId="25054" priority="5003">
      <formula>IF(AND(E557="",$C557=$X$4),TRUE)</formula>
    </cfRule>
  </conditionalFormatting>
  <conditionalFormatting sqref="E1139">
    <cfRule type="expression" dxfId="25053" priority="5004">
      <formula>IF(FIND("!",E557),TRUE)</formula>
    </cfRule>
  </conditionalFormatting>
  <conditionalFormatting sqref="E1140">
    <cfRule type="expression" dxfId="25052" priority="5005">
      <formula>IF(AND(E557="",$C557=$X$4),TRUE)</formula>
    </cfRule>
  </conditionalFormatting>
  <conditionalFormatting sqref="E1140">
    <cfRule type="expression" dxfId="25051" priority="5006">
      <formula>IF(FIND("!",E557),TRUE)</formula>
    </cfRule>
  </conditionalFormatting>
  <conditionalFormatting sqref="E1141">
    <cfRule type="expression" dxfId="25050" priority="5007">
      <formula>IF(AND(E557="",$C557=$X$4),TRUE)</formula>
    </cfRule>
  </conditionalFormatting>
  <conditionalFormatting sqref="E1141">
    <cfRule type="expression" dxfId="25049" priority="5008">
      <formula>IF(FIND("!",E557),TRUE)</formula>
    </cfRule>
  </conditionalFormatting>
  <conditionalFormatting sqref="E1142">
    <cfRule type="expression" dxfId="25048" priority="5009">
      <formula>IF(AND(E557="",$C557=$X$4),TRUE)</formula>
    </cfRule>
  </conditionalFormatting>
  <conditionalFormatting sqref="E1142">
    <cfRule type="expression" dxfId="25047" priority="5010">
      <formula>IF(FIND("!",E557),TRUE)</formula>
    </cfRule>
  </conditionalFormatting>
  <conditionalFormatting sqref="E1143">
    <cfRule type="expression" dxfId="25046" priority="5011">
      <formula>IF(AND(E557="",$C557=$X$4),TRUE)</formula>
    </cfRule>
  </conditionalFormatting>
  <conditionalFormatting sqref="E1143">
    <cfRule type="expression" dxfId="25045" priority="5012">
      <formula>IF(FIND("!",E557),TRUE)</formula>
    </cfRule>
  </conditionalFormatting>
  <conditionalFormatting sqref="E1144">
    <cfRule type="expression" dxfId="25044" priority="5013">
      <formula>IF(AND(E557="",$C557=$X$4),TRUE)</formula>
    </cfRule>
  </conditionalFormatting>
  <conditionalFormatting sqref="E1144">
    <cfRule type="expression" dxfId="25043" priority="5014">
      <formula>IF(FIND("!",E557),TRUE)</formula>
    </cfRule>
  </conditionalFormatting>
  <conditionalFormatting sqref="E1145">
    <cfRule type="expression" dxfId="25042" priority="5015">
      <formula>IF(AND(E557="",$C557=$X$4),TRUE)</formula>
    </cfRule>
  </conditionalFormatting>
  <conditionalFormatting sqref="E1145">
    <cfRule type="expression" dxfId="25041" priority="5016">
      <formula>IF(FIND("!",E557),TRUE)</formula>
    </cfRule>
  </conditionalFormatting>
  <conditionalFormatting sqref="E1146">
    <cfRule type="expression" dxfId="25040" priority="5017">
      <formula>IF(AND(E557="",$C557=$X$4),TRUE)</formula>
    </cfRule>
  </conditionalFormatting>
  <conditionalFormatting sqref="E1146">
    <cfRule type="expression" dxfId="25039" priority="5018">
      <formula>IF(FIND("!",E557),TRUE)</formula>
    </cfRule>
  </conditionalFormatting>
  <conditionalFormatting sqref="E1147">
    <cfRule type="expression" dxfId="25038" priority="5019">
      <formula>IF(AND(E557="",$C557=$X$4),TRUE)</formula>
    </cfRule>
  </conditionalFormatting>
  <conditionalFormatting sqref="E1147">
    <cfRule type="expression" dxfId="25037" priority="5020">
      <formula>IF(FIND("!",E557),TRUE)</formula>
    </cfRule>
  </conditionalFormatting>
  <conditionalFormatting sqref="E1148">
    <cfRule type="expression" dxfId="25036" priority="5021">
      <formula>IF(AND(E557="",$C557=$X$4),TRUE)</formula>
    </cfRule>
  </conditionalFormatting>
  <conditionalFormatting sqref="E1148">
    <cfRule type="expression" dxfId="25035" priority="5022">
      <formula>IF(FIND("!",E557),TRUE)</formula>
    </cfRule>
  </conditionalFormatting>
  <conditionalFormatting sqref="E1149">
    <cfRule type="expression" dxfId="25034" priority="5023">
      <formula>IF(AND(E557="",$C557=$X$4),TRUE)</formula>
    </cfRule>
  </conditionalFormatting>
  <conditionalFormatting sqref="E1149">
    <cfRule type="expression" dxfId="25033" priority="5024">
      <formula>IF(FIND("!",E557),TRUE)</formula>
    </cfRule>
  </conditionalFormatting>
  <conditionalFormatting sqref="E1150">
    <cfRule type="expression" dxfId="25032" priority="5025">
      <formula>IF(AND(E557="",$C557=$X$4),TRUE)</formula>
    </cfRule>
  </conditionalFormatting>
  <conditionalFormatting sqref="E1150">
    <cfRule type="expression" dxfId="25031" priority="5026">
      <formula>IF(FIND("!",E557),TRUE)</formula>
    </cfRule>
  </conditionalFormatting>
  <conditionalFormatting sqref="E1151">
    <cfRule type="expression" dxfId="25030" priority="5027">
      <formula>IF(AND(E557="",$C557=$X$4),TRUE)</formula>
    </cfRule>
  </conditionalFormatting>
  <conditionalFormatting sqref="E1151">
    <cfRule type="expression" dxfId="25029" priority="5028">
      <formula>IF(FIND("!",E557),TRUE)</formula>
    </cfRule>
  </conditionalFormatting>
  <conditionalFormatting sqref="E1152">
    <cfRule type="expression" dxfId="25028" priority="5029">
      <formula>IF(AND(E557="",$C557=$X$4),TRUE)</formula>
    </cfRule>
  </conditionalFormatting>
  <conditionalFormatting sqref="E1152">
    <cfRule type="expression" dxfId="25027" priority="5030">
      <formula>IF(FIND("!",E557),TRUE)</formula>
    </cfRule>
  </conditionalFormatting>
  <conditionalFormatting sqref="E1153">
    <cfRule type="expression" dxfId="25026" priority="5031">
      <formula>IF(AND(E557="",$C557=$X$4),TRUE)</formula>
    </cfRule>
  </conditionalFormatting>
  <conditionalFormatting sqref="E1153">
    <cfRule type="expression" dxfId="25025" priority="5032">
      <formula>IF(FIND("!",E557),TRUE)</formula>
    </cfRule>
  </conditionalFormatting>
  <conditionalFormatting sqref="E1154">
    <cfRule type="expression" dxfId="25024" priority="5033">
      <formula>IF(AND(E557="",$C557=$X$4),TRUE)</formula>
    </cfRule>
  </conditionalFormatting>
  <conditionalFormatting sqref="E1154">
    <cfRule type="expression" dxfId="25023" priority="5034">
      <formula>IF(FIND("!",E557),TRUE)</formula>
    </cfRule>
  </conditionalFormatting>
  <conditionalFormatting sqref="E1155">
    <cfRule type="expression" dxfId="25022" priority="5035">
      <formula>IF(AND(E557="",$C557=$X$4),TRUE)</formula>
    </cfRule>
  </conditionalFormatting>
  <conditionalFormatting sqref="E1155">
    <cfRule type="expression" dxfId="25021" priority="5036">
      <formula>IF(FIND("!",E557),TRUE)</formula>
    </cfRule>
  </conditionalFormatting>
  <conditionalFormatting sqref="E1156">
    <cfRule type="expression" dxfId="25020" priority="5037">
      <formula>IF(AND(E557="",$C557=$X$4),TRUE)</formula>
    </cfRule>
  </conditionalFormatting>
  <conditionalFormatting sqref="E1156">
    <cfRule type="expression" dxfId="25019" priority="5038">
      <formula>IF(FIND("!",E557),TRUE)</formula>
    </cfRule>
  </conditionalFormatting>
  <conditionalFormatting sqref="E1157">
    <cfRule type="expression" dxfId="25018" priority="5039">
      <formula>IF(AND(E557="",$C557=$X$4),TRUE)</formula>
    </cfRule>
  </conditionalFormatting>
  <conditionalFormatting sqref="E1157">
    <cfRule type="expression" dxfId="25017" priority="5040">
      <formula>IF(FIND("!",E557),TRUE)</formula>
    </cfRule>
  </conditionalFormatting>
  <conditionalFormatting sqref="E1158">
    <cfRule type="expression" dxfId="25016" priority="5041">
      <formula>IF(AND(E557="",$C557=$X$4),TRUE)</formula>
    </cfRule>
  </conditionalFormatting>
  <conditionalFormatting sqref="E1158">
    <cfRule type="expression" dxfId="25015" priority="5042">
      <formula>IF(FIND("!",E557),TRUE)</formula>
    </cfRule>
  </conditionalFormatting>
  <conditionalFormatting sqref="E1159">
    <cfRule type="expression" dxfId="25014" priority="5043">
      <formula>IF(AND(E557="",$C557=$X$4),TRUE)</formula>
    </cfRule>
  </conditionalFormatting>
  <conditionalFormatting sqref="E1159">
    <cfRule type="expression" dxfId="25013" priority="5044">
      <formula>IF(FIND("!",E557),TRUE)</formula>
    </cfRule>
  </conditionalFormatting>
  <conditionalFormatting sqref="E1160">
    <cfRule type="expression" dxfId="25012" priority="5045">
      <formula>IF(AND(E557="",$C557=$X$4),TRUE)</formula>
    </cfRule>
  </conditionalFormatting>
  <conditionalFormatting sqref="E1160">
    <cfRule type="expression" dxfId="25011" priority="5046">
      <formula>IF(FIND("!",E557),TRUE)</formula>
    </cfRule>
  </conditionalFormatting>
  <conditionalFormatting sqref="E1161">
    <cfRule type="expression" dxfId="25010" priority="5047">
      <formula>IF(AND(E557="",$C557=$X$4),TRUE)</formula>
    </cfRule>
  </conditionalFormatting>
  <conditionalFormatting sqref="E1161">
    <cfRule type="expression" dxfId="25009" priority="5048">
      <formula>IF(FIND("!",E557),TRUE)</formula>
    </cfRule>
  </conditionalFormatting>
  <conditionalFormatting sqref="E1162">
    <cfRule type="expression" dxfId="25008" priority="5049">
      <formula>IF(AND(E557="",$C557=$X$4),TRUE)</formula>
    </cfRule>
  </conditionalFormatting>
  <conditionalFormatting sqref="E1162">
    <cfRule type="expression" dxfId="25007" priority="5050">
      <formula>IF(FIND("!",E557),TRUE)</formula>
    </cfRule>
  </conditionalFormatting>
  <conditionalFormatting sqref="E1163">
    <cfRule type="expression" dxfId="25006" priority="5051">
      <formula>IF(AND(E557="",$C557=$X$4),TRUE)</formula>
    </cfRule>
  </conditionalFormatting>
  <conditionalFormatting sqref="E1163">
    <cfRule type="expression" dxfId="25005" priority="5052">
      <formula>IF(FIND("!",E557),TRUE)</formula>
    </cfRule>
  </conditionalFormatting>
  <conditionalFormatting sqref="E1164">
    <cfRule type="expression" dxfId="25004" priority="5053">
      <formula>IF(AND(E557="",$C557=$X$4),TRUE)</formula>
    </cfRule>
  </conditionalFormatting>
  <conditionalFormatting sqref="E1164">
    <cfRule type="expression" dxfId="25003" priority="5054">
      <formula>IF(FIND("!",E557),TRUE)</formula>
    </cfRule>
  </conditionalFormatting>
  <conditionalFormatting sqref="E1165">
    <cfRule type="expression" dxfId="25002" priority="5055">
      <formula>IF(AND(E557="",$C557=$X$4),TRUE)</formula>
    </cfRule>
  </conditionalFormatting>
  <conditionalFormatting sqref="E1165">
    <cfRule type="expression" dxfId="25001" priority="5056">
      <formula>IF(FIND("!",E557),TRUE)</formula>
    </cfRule>
  </conditionalFormatting>
  <conditionalFormatting sqref="E1166">
    <cfRule type="expression" dxfId="25000" priority="5057">
      <formula>IF(AND(E557="",$C557=$X$4),TRUE)</formula>
    </cfRule>
  </conditionalFormatting>
  <conditionalFormatting sqref="E1166">
    <cfRule type="expression" dxfId="24999" priority="5058">
      <formula>IF(FIND("!",E557),TRUE)</formula>
    </cfRule>
  </conditionalFormatting>
  <conditionalFormatting sqref="E1167">
    <cfRule type="expression" dxfId="24998" priority="5059">
      <formula>IF(AND(E557="",$C557=$X$4),TRUE)</formula>
    </cfRule>
  </conditionalFormatting>
  <conditionalFormatting sqref="E1167">
    <cfRule type="expression" dxfId="24997" priority="5060">
      <formula>IF(FIND("!",E557),TRUE)</formula>
    </cfRule>
  </conditionalFormatting>
  <conditionalFormatting sqref="E1168">
    <cfRule type="expression" dxfId="24996" priority="5061">
      <formula>IF(AND(E557="",$C557=$X$4),TRUE)</formula>
    </cfRule>
  </conditionalFormatting>
  <conditionalFormatting sqref="E1168">
    <cfRule type="expression" dxfId="24995" priority="5062">
      <formula>IF(FIND("!",E557),TRUE)</formula>
    </cfRule>
  </conditionalFormatting>
  <conditionalFormatting sqref="E1169">
    <cfRule type="expression" dxfId="24994" priority="5063">
      <formula>IF(AND(E557="",$C557=$X$4),TRUE)</formula>
    </cfRule>
  </conditionalFormatting>
  <conditionalFormatting sqref="E1169">
    <cfRule type="expression" dxfId="24993" priority="5064">
      <formula>IF(FIND("!",E557),TRUE)</formula>
    </cfRule>
  </conditionalFormatting>
  <conditionalFormatting sqref="E1170">
    <cfRule type="expression" dxfId="24992" priority="5065">
      <formula>IF(AND(E557="",$C557=$X$4),TRUE)</formula>
    </cfRule>
  </conditionalFormatting>
  <conditionalFormatting sqref="E1170">
    <cfRule type="expression" dxfId="24991" priority="5066">
      <formula>IF(FIND("!",E557),TRUE)</formula>
    </cfRule>
  </conditionalFormatting>
  <conditionalFormatting sqref="E1171">
    <cfRule type="expression" dxfId="24990" priority="5067">
      <formula>IF(AND(E557="",$C557=$X$4),TRUE)</formula>
    </cfRule>
  </conditionalFormatting>
  <conditionalFormatting sqref="E1171">
    <cfRule type="expression" dxfId="24989" priority="5068">
      <formula>IF(FIND("!",E557),TRUE)</formula>
    </cfRule>
  </conditionalFormatting>
  <conditionalFormatting sqref="E1172">
    <cfRule type="expression" dxfId="24988" priority="5069">
      <formula>IF(AND(E557="",$C557=$X$4),TRUE)</formula>
    </cfRule>
  </conditionalFormatting>
  <conditionalFormatting sqref="E1172">
    <cfRule type="expression" dxfId="24987" priority="5070">
      <formula>IF(FIND("!",E557),TRUE)</formula>
    </cfRule>
  </conditionalFormatting>
  <conditionalFormatting sqref="E1173">
    <cfRule type="expression" dxfId="24986" priority="5071">
      <formula>IF(AND(E557="",$C557=$X$4),TRUE)</formula>
    </cfRule>
  </conditionalFormatting>
  <conditionalFormatting sqref="E1173">
    <cfRule type="expression" dxfId="24985" priority="5072">
      <formula>IF(FIND("!",E557),TRUE)</formula>
    </cfRule>
  </conditionalFormatting>
  <conditionalFormatting sqref="E1174">
    <cfRule type="expression" dxfId="24984" priority="5073">
      <formula>IF(AND(E557="",$C557=$X$4),TRUE)</formula>
    </cfRule>
  </conditionalFormatting>
  <conditionalFormatting sqref="E1174">
    <cfRule type="expression" dxfId="24983" priority="5074">
      <formula>IF(FIND("!",E557),TRUE)</formula>
    </cfRule>
  </conditionalFormatting>
  <conditionalFormatting sqref="E1175">
    <cfRule type="expression" dxfId="24982" priority="5075">
      <formula>IF(AND(E557="",$C557=$X$4),TRUE)</formula>
    </cfRule>
  </conditionalFormatting>
  <conditionalFormatting sqref="E1175">
    <cfRule type="expression" dxfId="24981" priority="5076">
      <formula>IF(FIND("!",E557),TRUE)</formula>
    </cfRule>
  </conditionalFormatting>
  <conditionalFormatting sqref="E1176">
    <cfRule type="expression" dxfId="24980" priority="5077">
      <formula>IF(AND(E557="",$C557=$X$4),TRUE)</formula>
    </cfRule>
  </conditionalFormatting>
  <conditionalFormatting sqref="E1176">
    <cfRule type="expression" dxfId="24979" priority="5078">
      <formula>IF(FIND("!",E557),TRUE)</formula>
    </cfRule>
  </conditionalFormatting>
  <conditionalFormatting sqref="E1177">
    <cfRule type="expression" dxfId="24978" priority="5079">
      <formula>IF(AND(E557="",$C557=$X$4),TRUE)</formula>
    </cfRule>
  </conditionalFormatting>
  <conditionalFormatting sqref="E1177">
    <cfRule type="expression" dxfId="24977" priority="5080">
      <formula>IF(FIND("!",E557),TRUE)</formula>
    </cfRule>
  </conditionalFormatting>
  <conditionalFormatting sqref="E1178">
    <cfRule type="expression" dxfId="24976" priority="5081">
      <formula>IF(AND(E557="",$C557=$X$4),TRUE)</formula>
    </cfRule>
  </conditionalFormatting>
  <conditionalFormatting sqref="E1178">
    <cfRule type="expression" dxfId="24975" priority="5082">
      <formula>IF(FIND("!",E557),TRUE)</formula>
    </cfRule>
  </conditionalFormatting>
  <conditionalFormatting sqref="E1179">
    <cfRule type="expression" dxfId="24974" priority="5083">
      <formula>IF(AND(E557="",$C557=$X$4),TRUE)</formula>
    </cfRule>
  </conditionalFormatting>
  <conditionalFormatting sqref="E1179">
    <cfRule type="expression" dxfId="24973" priority="5084">
      <formula>IF(FIND("!",E557),TRUE)</formula>
    </cfRule>
  </conditionalFormatting>
  <conditionalFormatting sqref="E1180">
    <cfRule type="expression" dxfId="24972" priority="5085">
      <formula>IF(AND(E557="",$C557=$X$4),TRUE)</formula>
    </cfRule>
  </conditionalFormatting>
  <conditionalFormatting sqref="E1180">
    <cfRule type="expression" dxfId="24971" priority="5086">
      <formula>IF(FIND("!",E557),TRUE)</formula>
    </cfRule>
  </conditionalFormatting>
  <conditionalFormatting sqref="E1181">
    <cfRule type="expression" dxfId="24970" priority="5087">
      <formula>IF(AND(E557="",$C557=$X$4),TRUE)</formula>
    </cfRule>
  </conditionalFormatting>
  <conditionalFormatting sqref="E1181">
    <cfRule type="expression" dxfId="24969" priority="5088">
      <formula>IF(FIND("!",E557),TRUE)</formula>
    </cfRule>
  </conditionalFormatting>
  <conditionalFormatting sqref="E1182">
    <cfRule type="expression" dxfId="24968" priority="5089">
      <formula>IF(AND(E557="",$C557=$X$4),TRUE)</formula>
    </cfRule>
  </conditionalFormatting>
  <conditionalFormatting sqref="E1182">
    <cfRule type="expression" dxfId="24967" priority="5090">
      <formula>IF(FIND("!",E557),TRUE)</formula>
    </cfRule>
  </conditionalFormatting>
  <conditionalFormatting sqref="E1183">
    <cfRule type="expression" dxfId="24966" priority="5091">
      <formula>IF(AND(E557="",$C557=$X$4),TRUE)</formula>
    </cfRule>
  </conditionalFormatting>
  <conditionalFormatting sqref="E1183">
    <cfRule type="expression" dxfId="24965" priority="5092">
      <formula>IF(FIND("!",E557),TRUE)</formula>
    </cfRule>
  </conditionalFormatting>
  <conditionalFormatting sqref="E1184">
    <cfRule type="expression" dxfId="24964" priority="5093">
      <formula>IF(AND(E557="",$C557=$X$4),TRUE)</formula>
    </cfRule>
  </conditionalFormatting>
  <conditionalFormatting sqref="E1184">
    <cfRule type="expression" dxfId="24963" priority="5094">
      <formula>IF(FIND("!",E557),TRUE)</formula>
    </cfRule>
  </conditionalFormatting>
  <conditionalFormatting sqref="E1185">
    <cfRule type="expression" dxfId="24962" priority="5095">
      <formula>IF(AND(E557="",$C557=$X$4),TRUE)</formula>
    </cfRule>
  </conditionalFormatting>
  <conditionalFormatting sqref="E1185">
    <cfRule type="expression" dxfId="24961" priority="5096">
      <formula>IF(FIND("!",E557),TRUE)</formula>
    </cfRule>
  </conditionalFormatting>
  <conditionalFormatting sqref="E1186">
    <cfRule type="expression" dxfId="24960" priority="5097">
      <formula>IF(AND(E557="",$C557=$X$4),TRUE)</formula>
    </cfRule>
  </conditionalFormatting>
  <conditionalFormatting sqref="E1186">
    <cfRule type="expression" dxfId="24959" priority="5098">
      <formula>IF(FIND("!",E557),TRUE)</formula>
    </cfRule>
  </conditionalFormatting>
  <conditionalFormatting sqref="E1187">
    <cfRule type="expression" dxfId="24958" priority="5099">
      <formula>IF(AND(E557="",$C557=$X$4),TRUE)</formula>
    </cfRule>
  </conditionalFormatting>
  <conditionalFormatting sqref="E1187">
    <cfRule type="expression" dxfId="24957" priority="5100">
      <formula>IF(FIND("!",E557),TRUE)</formula>
    </cfRule>
  </conditionalFormatting>
  <conditionalFormatting sqref="E1188">
    <cfRule type="expression" dxfId="24956" priority="5101">
      <formula>IF(AND(E557="",$C557=$X$4),TRUE)</formula>
    </cfRule>
  </conditionalFormatting>
  <conditionalFormatting sqref="E1188">
    <cfRule type="expression" dxfId="24955" priority="5102">
      <formula>IF(FIND("!",E557),TRUE)</formula>
    </cfRule>
  </conditionalFormatting>
  <conditionalFormatting sqref="E1189">
    <cfRule type="expression" dxfId="24954" priority="5103">
      <formula>IF(AND(E557="",$C557=$X$4),TRUE)</formula>
    </cfRule>
  </conditionalFormatting>
  <conditionalFormatting sqref="E1189">
    <cfRule type="expression" dxfId="24953" priority="5104">
      <formula>IF(FIND("!",E557),TRUE)</formula>
    </cfRule>
  </conditionalFormatting>
  <conditionalFormatting sqref="E1190">
    <cfRule type="expression" dxfId="24952" priority="5105">
      <formula>IF(AND(E557="",$C557=$X$4),TRUE)</formula>
    </cfRule>
  </conditionalFormatting>
  <conditionalFormatting sqref="E1190">
    <cfRule type="expression" dxfId="24951" priority="5106">
      <formula>IF(FIND("!",E557),TRUE)</formula>
    </cfRule>
  </conditionalFormatting>
  <conditionalFormatting sqref="E1191">
    <cfRule type="expression" dxfId="24950" priority="5107">
      <formula>IF(AND(E557="",$C557=$X$4),TRUE)</formula>
    </cfRule>
  </conditionalFormatting>
  <conditionalFormatting sqref="E1191">
    <cfRule type="expression" dxfId="24949" priority="5108">
      <formula>IF(FIND("!",E557),TRUE)</formula>
    </cfRule>
  </conditionalFormatting>
  <conditionalFormatting sqref="E1192">
    <cfRule type="expression" dxfId="24948" priority="5109">
      <formula>IF(AND(E557="",$C557=$X$4),TRUE)</formula>
    </cfRule>
  </conditionalFormatting>
  <conditionalFormatting sqref="E1192">
    <cfRule type="expression" dxfId="24947" priority="5110">
      <formula>IF(FIND("!",E557),TRUE)</formula>
    </cfRule>
  </conditionalFormatting>
  <conditionalFormatting sqref="E1193">
    <cfRule type="expression" dxfId="24946" priority="5111">
      <formula>IF(AND(E557="",$C557=$X$4),TRUE)</formula>
    </cfRule>
  </conditionalFormatting>
  <conditionalFormatting sqref="E1193">
    <cfRule type="expression" dxfId="24945" priority="5112">
      <formula>IF(FIND("!",E557),TRUE)</formula>
    </cfRule>
  </conditionalFormatting>
  <conditionalFormatting sqref="E1194">
    <cfRule type="expression" dxfId="24944" priority="5113">
      <formula>IF(AND(E557="",$C557=$X$4),TRUE)</formula>
    </cfRule>
  </conditionalFormatting>
  <conditionalFormatting sqref="E1194">
    <cfRule type="expression" dxfId="24943" priority="5114">
      <formula>IF(FIND("!",E557),TRUE)</formula>
    </cfRule>
  </conditionalFormatting>
  <conditionalFormatting sqref="E1195">
    <cfRule type="expression" dxfId="24942" priority="5115">
      <formula>IF(AND(E557="",$C557=$X$4),TRUE)</formula>
    </cfRule>
  </conditionalFormatting>
  <conditionalFormatting sqref="E1195">
    <cfRule type="expression" dxfId="24941" priority="5116">
      <formula>IF(FIND("!",E557),TRUE)</formula>
    </cfRule>
  </conditionalFormatting>
  <conditionalFormatting sqref="E1196">
    <cfRule type="expression" dxfId="24940" priority="5117">
      <formula>IF(AND(E557="",$C557=$X$4),TRUE)</formula>
    </cfRule>
  </conditionalFormatting>
  <conditionalFormatting sqref="E1196">
    <cfRule type="expression" dxfId="24939" priority="5118">
      <formula>IF(FIND("!",E557),TRUE)</formula>
    </cfRule>
  </conditionalFormatting>
  <conditionalFormatting sqref="E1197">
    <cfRule type="expression" dxfId="24938" priority="5119">
      <formula>IF(AND(E557="",$C557=$X$4),TRUE)</formula>
    </cfRule>
  </conditionalFormatting>
  <conditionalFormatting sqref="E1197">
    <cfRule type="expression" dxfId="24937" priority="5120">
      <formula>IF(FIND("!",E557),TRUE)</formula>
    </cfRule>
  </conditionalFormatting>
  <conditionalFormatting sqref="E1198">
    <cfRule type="expression" dxfId="24936" priority="5121">
      <formula>IF(AND(E557="",$C557=$X$4),TRUE)</formula>
    </cfRule>
  </conditionalFormatting>
  <conditionalFormatting sqref="E1198">
    <cfRule type="expression" dxfId="24935" priority="5122">
      <formula>IF(FIND("!",E557),TRUE)</formula>
    </cfRule>
  </conditionalFormatting>
  <conditionalFormatting sqref="E1199">
    <cfRule type="expression" dxfId="24934" priority="5123">
      <formula>IF(AND(E557="",$C557=$X$4),TRUE)</formula>
    </cfRule>
  </conditionalFormatting>
  <conditionalFormatting sqref="E1199">
    <cfRule type="expression" dxfId="24933" priority="5124">
      <formula>IF(FIND("!",E557),TRUE)</formula>
    </cfRule>
  </conditionalFormatting>
  <conditionalFormatting sqref="E1200">
    <cfRule type="expression" dxfId="24932" priority="5125">
      <formula>IF(AND(E557="",$C557=$X$4),TRUE)</formula>
    </cfRule>
  </conditionalFormatting>
  <conditionalFormatting sqref="E1200">
    <cfRule type="expression" dxfId="24931" priority="5126">
      <formula>IF(FIND("!",E557),TRUE)</formula>
    </cfRule>
  </conditionalFormatting>
  <conditionalFormatting sqref="E1201">
    <cfRule type="expression" dxfId="24930" priority="5127">
      <formula>IF(AND(E557="",$C557=$X$4),TRUE)</formula>
    </cfRule>
  </conditionalFormatting>
  <conditionalFormatting sqref="E1201">
    <cfRule type="expression" dxfId="24929" priority="5128">
      <formula>IF(FIND("!",E557),TRUE)</formula>
    </cfRule>
  </conditionalFormatting>
  <conditionalFormatting sqref="E1202">
    <cfRule type="expression" dxfId="24928" priority="5129">
      <formula>IF(AND(E557="",$C557=$X$4),TRUE)</formula>
    </cfRule>
  </conditionalFormatting>
  <conditionalFormatting sqref="E1202">
    <cfRule type="expression" dxfId="24927" priority="5130">
      <formula>IF(FIND("!",E557),TRUE)</formula>
    </cfRule>
  </conditionalFormatting>
  <conditionalFormatting sqref="E1203">
    <cfRule type="expression" dxfId="24926" priority="5131">
      <formula>IF(AND(E557="",$C557=$X$4),TRUE)</formula>
    </cfRule>
  </conditionalFormatting>
  <conditionalFormatting sqref="E1203">
    <cfRule type="expression" dxfId="24925" priority="5132">
      <formula>IF(FIND("!",E557),TRUE)</formula>
    </cfRule>
  </conditionalFormatting>
  <conditionalFormatting sqref="E1204">
    <cfRule type="expression" dxfId="24924" priority="5133">
      <formula>IF(AND(E557="",$C557=$X$4),TRUE)</formula>
    </cfRule>
  </conditionalFormatting>
  <conditionalFormatting sqref="E1204">
    <cfRule type="expression" dxfId="24923" priority="5134">
      <formula>IF(FIND("!",E557),TRUE)</formula>
    </cfRule>
  </conditionalFormatting>
  <conditionalFormatting sqref="E1205">
    <cfRule type="expression" dxfId="24922" priority="5135">
      <formula>IF(AND(E557="",$C557=$X$4),TRUE)</formula>
    </cfRule>
  </conditionalFormatting>
  <conditionalFormatting sqref="E1205">
    <cfRule type="expression" dxfId="24921" priority="5136">
      <formula>IF(FIND("!",E557),TRUE)</formula>
    </cfRule>
  </conditionalFormatting>
  <conditionalFormatting sqref="E1206">
    <cfRule type="expression" dxfId="24920" priority="5137">
      <formula>IF(AND(E557="",$C557=$X$4),TRUE)</formula>
    </cfRule>
  </conditionalFormatting>
  <conditionalFormatting sqref="E1206">
    <cfRule type="expression" dxfId="24919" priority="5138">
      <formula>IF(FIND("!",E557),TRUE)</formula>
    </cfRule>
  </conditionalFormatting>
  <conditionalFormatting sqref="E1207">
    <cfRule type="expression" dxfId="24918" priority="5139">
      <formula>IF(AND(E557="",$C557=$X$4),TRUE)</formula>
    </cfRule>
  </conditionalFormatting>
  <conditionalFormatting sqref="E1207">
    <cfRule type="expression" dxfId="24917" priority="5140">
      <formula>IF(FIND("!",E557),TRUE)</formula>
    </cfRule>
  </conditionalFormatting>
  <conditionalFormatting sqref="E1208">
    <cfRule type="expression" dxfId="24916" priority="5141">
      <formula>IF(AND(E557="",$C557=$X$4),TRUE)</formula>
    </cfRule>
  </conditionalFormatting>
  <conditionalFormatting sqref="E1208">
    <cfRule type="expression" dxfId="24915" priority="5142">
      <formula>IF(FIND("!",E557),TRUE)</formula>
    </cfRule>
  </conditionalFormatting>
  <conditionalFormatting sqref="E1209">
    <cfRule type="expression" dxfId="24914" priority="5143">
      <formula>IF(AND(E557="",$C557=$X$4),TRUE)</formula>
    </cfRule>
  </conditionalFormatting>
  <conditionalFormatting sqref="E1209">
    <cfRule type="expression" dxfId="24913" priority="5144">
      <formula>IF(FIND("!",E557),TRUE)</formula>
    </cfRule>
  </conditionalFormatting>
  <conditionalFormatting sqref="E1210">
    <cfRule type="expression" dxfId="24912" priority="5145">
      <formula>IF(AND(E557="",$C557=$X$4),TRUE)</formula>
    </cfRule>
  </conditionalFormatting>
  <conditionalFormatting sqref="E1210">
    <cfRule type="expression" dxfId="24911" priority="5146">
      <formula>IF(FIND("!",E557),TRUE)</formula>
    </cfRule>
  </conditionalFormatting>
  <conditionalFormatting sqref="E1211">
    <cfRule type="expression" dxfId="24910" priority="5147">
      <formula>IF(AND(E557="",$C557=$X$4),TRUE)</formula>
    </cfRule>
  </conditionalFormatting>
  <conditionalFormatting sqref="E1211">
    <cfRule type="expression" dxfId="24909" priority="5148">
      <formula>IF(FIND("!",E557),TRUE)</formula>
    </cfRule>
  </conditionalFormatting>
  <conditionalFormatting sqref="E1212">
    <cfRule type="expression" dxfId="24908" priority="5149">
      <formula>IF(AND(E557="",$C557=$X$4),TRUE)</formula>
    </cfRule>
  </conditionalFormatting>
  <conditionalFormatting sqref="E1212">
    <cfRule type="expression" dxfId="24907" priority="5150">
      <formula>IF(FIND("!",E557),TRUE)</formula>
    </cfRule>
  </conditionalFormatting>
  <conditionalFormatting sqref="E1213">
    <cfRule type="expression" dxfId="24906" priority="5151">
      <formula>IF(AND(E557="",$C557=$X$4),TRUE)</formula>
    </cfRule>
  </conditionalFormatting>
  <conditionalFormatting sqref="E1213">
    <cfRule type="expression" dxfId="24905" priority="5152">
      <formula>IF(FIND("!",E557),TRUE)</formula>
    </cfRule>
  </conditionalFormatting>
  <conditionalFormatting sqref="E1214">
    <cfRule type="expression" dxfId="24904" priority="5153">
      <formula>IF(AND(E557="",$C557=$X$4),TRUE)</formula>
    </cfRule>
  </conditionalFormatting>
  <conditionalFormatting sqref="E1214">
    <cfRule type="expression" dxfId="24903" priority="5154">
      <formula>IF(FIND("!",E557),TRUE)</formula>
    </cfRule>
  </conditionalFormatting>
  <conditionalFormatting sqref="E1215">
    <cfRule type="expression" dxfId="24902" priority="5155">
      <formula>IF(AND(E557="",$C557=$X$4),TRUE)</formula>
    </cfRule>
  </conditionalFormatting>
  <conditionalFormatting sqref="E1215">
    <cfRule type="expression" dxfId="24901" priority="5156">
      <formula>IF(FIND("!",E557),TRUE)</formula>
    </cfRule>
  </conditionalFormatting>
  <conditionalFormatting sqref="E1216">
    <cfRule type="expression" dxfId="24900" priority="5157">
      <formula>IF(AND(E557="",$C557=$X$4),TRUE)</formula>
    </cfRule>
  </conditionalFormatting>
  <conditionalFormatting sqref="E1216">
    <cfRule type="expression" dxfId="24899" priority="5158">
      <formula>IF(FIND("!",E557),TRUE)</formula>
    </cfRule>
  </conditionalFormatting>
  <conditionalFormatting sqref="E1217">
    <cfRule type="expression" dxfId="24898" priority="5159">
      <formula>IF(AND(E557="",$C557=$X$4),TRUE)</formula>
    </cfRule>
  </conditionalFormatting>
  <conditionalFormatting sqref="E1217">
    <cfRule type="expression" dxfId="24897" priority="5160">
      <formula>IF(FIND("!",E557),TRUE)</formula>
    </cfRule>
  </conditionalFormatting>
  <conditionalFormatting sqref="E1218">
    <cfRule type="expression" dxfId="24896" priority="5161">
      <formula>IF(AND(E557="",$C557=$X$4),TRUE)</formula>
    </cfRule>
  </conditionalFormatting>
  <conditionalFormatting sqref="E1218">
    <cfRule type="expression" dxfId="24895" priority="5162">
      <formula>IF(FIND("!",E557),TRUE)</formula>
    </cfRule>
  </conditionalFormatting>
  <conditionalFormatting sqref="E1219">
    <cfRule type="expression" dxfId="24894" priority="5163">
      <formula>IF(AND(E557="",$C557=$X$4),TRUE)</formula>
    </cfRule>
  </conditionalFormatting>
  <conditionalFormatting sqref="E1219">
    <cfRule type="expression" dxfId="24893" priority="5164">
      <formula>IF(FIND("!",E557),TRUE)</formula>
    </cfRule>
  </conditionalFormatting>
  <conditionalFormatting sqref="E1220">
    <cfRule type="expression" dxfId="24892" priority="5165">
      <formula>IF(AND(E557="",$C557=$X$4),TRUE)</formula>
    </cfRule>
  </conditionalFormatting>
  <conditionalFormatting sqref="E1220">
    <cfRule type="expression" dxfId="24891" priority="5166">
      <formula>IF(FIND("!",E557),TRUE)</formula>
    </cfRule>
  </conditionalFormatting>
  <conditionalFormatting sqref="E1221">
    <cfRule type="expression" dxfId="24890" priority="5167">
      <formula>IF(AND(E557="",$C557=$X$4),TRUE)</formula>
    </cfRule>
  </conditionalFormatting>
  <conditionalFormatting sqref="E1221">
    <cfRule type="expression" dxfId="24889" priority="5168">
      <formula>IF(FIND("!",E557),TRUE)</formula>
    </cfRule>
  </conditionalFormatting>
  <conditionalFormatting sqref="E1222">
    <cfRule type="expression" dxfId="24888" priority="5169">
      <formula>IF(AND(E557="",$C557=$X$4),TRUE)</formula>
    </cfRule>
  </conditionalFormatting>
  <conditionalFormatting sqref="E1222">
    <cfRule type="expression" dxfId="24887" priority="5170">
      <formula>IF(FIND("!",E557),TRUE)</formula>
    </cfRule>
  </conditionalFormatting>
  <conditionalFormatting sqref="E1223">
    <cfRule type="expression" dxfId="24886" priority="5171">
      <formula>IF(AND(E557="",$C557=$X$4),TRUE)</formula>
    </cfRule>
  </conditionalFormatting>
  <conditionalFormatting sqref="E1223">
    <cfRule type="expression" dxfId="24885" priority="5172">
      <formula>IF(FIND("!",E557),TRUE)</formula>
    </cfRule>
  </conditionalFormatting>
  <conditionalFormatting sqref="E1224">
    <cfRule type="expression" dxfId="24884" priority="5173">
      <formula>IF(AND(E557="",$C557=$X$4),TRUE)</formula>
    </cfRule>
  </conditionalFormatting>
  <conditionalFormatting sqref="E1224">
    <cfRule type="expression" dxfId="24883" priority="5174">
      <formula>IF(FIND("!",E557),TRUE)</formula>
    </cfRule>
  </conditionalFormatting>
  <conditionalFormatting sqref="E1225">
    <cfRule type="expression" dxfId="24882" priority="5175">
      <formula>IF(AND(E557="",$C557=$X$4),TRUE)</formula>
    </cfRule>
  </conditionalFormatting>
  <conditionalFormatting sqref="E1225">
    <cfRule type="expression" dxfId="24881" priority="5176">
      <formula>IF(FIND("!",E557),TRUE)</formula>
    </cfRule>
  </conditionalFormatting>
  <conditionalFormatting sqref="E1226">
    <cfRule type="expression" dxfId="24880" priority="5177">
      <formula>IF(AND(E557="",$C557=$X$4),TRUE)</formula>
    </cfRule>
  </conditionalFormatting>
  <conditionalFormatting sqref="E1226">
    <cfRule type="expression" dxfId="24879" priority="5178">
      <formula>IF(FIND("!",E557),TRUE)</formula>
    </cfRule>
  </conditionalFormatting>
  <conditionalFormatting sqref="E1227">
    <cfRule type="expression" dxfId="24878" priority="5179">
      <formula>IF(AND(E557="",$C557=$X$4),TRUE)</formula>
    </cfRule>
  </conditionalFormatting>
  <conditionalFormatting sqref="E1227">
    <cfRule type="expression" dxfId="24877" priority="5180">
      <formula>IF(FIND("!",E557),TRUE)</formula>
    </cfRule>
  </conditionalFormatting>
  <conditionalFormatting sqref="E1228">
    <cfRule type="expression" dxfId="24876" priority="5181">
      <formula>IF(AND(E557="",$C557=$X$4),TRUE)</formula>
    </cfRule>
  </conditionalFormatting>
  <conditionalFormatting sqref="E1228">
    <cfRule type="expression" dxfId="24875" priority="5182">
      <formula>IF(FIND("!",E557),TRUE)</formula>
    </cfRule>
  </conditionalFormatting>
  <conditionalFormatting sqref="E1229">
    <cfRule type="expression" dxfId="24874" priority="5183">
      <formula>IF(AND(E557="",$C557=$X$4),TRUE)</formula>
    </cfRule>
  </conditionalFormatting>
  <conditionalFormatting sqref="E1229">
    <cfRule type="expression" dxfId="24873" priority="5184">
      <formula>IF(FIND("!",E557),TRUE)</formula>
    </cfRule>
  </conditionalFormatting>
  <conditionalFormatting sqref="E1230">
    <cfRule type="expression" dxfId="24872" priority="5185">
      <formula>IF(AND(E557="",$C557=$X$4),TRUE)</formula>
    </cfRule>
  </conditionalFormatting>
  <conditionalFormatting sqref="E1230">
    <cfRule type="expression" dxfId="24871" priority="5186">
      <formula>IF(FIND("!",E557),TRUE)</formula>
    </cfRule>
  </conditionalFormatting>
  <conditionalFormatting sqref="E1231">
    <cfRule type="expression" dxfId="24870" priority="5187">
      <formula>IF(AND(E557="",$C557=$X$4),TRUE)</formula>
    </cfRule>
  </conditionalFormatting>
  <conditionalFormatting sqref="E1231">
    <cfRule type="expression" dxfId="24869" priority="5188">
      <formula>IF(FIND("!",E557),TRUE)</formula>
    </cfRule>
  </conditionalFormatting>
  <conditionalFormatting sqref="E1232">
    <cfRule type="expression" dxfId="24868" priority="5189">
      <formula>IF(AND(E557="",$C557=$X$4),TRUE)</formula>
    </cfRule>
  </conditionalFormatting>
  <conditionalFormatting sqref="E1232">
    <cfRule type="expression" dxfId="24867" priority="5190">
      <formula>IF(FIND("!",E557),TRUE)</formula>
    </cfRule>
  </conditionalFormatting>
  <conditionalFormatting sqref="E1233">
    <cfRule type="expression" dxfId="24866" priority="5191">
      <formula>IF(AND(E557="",$C557=$X$4),TRUE)</formula>
    </cfRule>
  </conditionalFormatting>
  <conditionalFormatting sqref="E1233">
    <cfRule type="expression" dxfId="24865" priority="5192">
      <formula>IF(FIND("!",E557),TRUE)</formula>
    </cfRule>
  </conditionalFormatting>
  <conditionalFormatting sqref="E1234">
    <cfRule type="expression" dxfId="24864" priority="5193">
      <formula>IF(AND(E557="",$C557=$X$4),TRUE)</formula>
    </cfRule>
  </conditionalFormatting>
  <conditionalFormatting sqref="E1234">
    <cfRule type="expression" dxfId="24863" priority="5194">
      <formula>IF(FIND("!",E557),TRUE)</formula>
    </cfRule>
  </conditionalFormatting>
  <conditionalFormatting sqref="E1235">
    <cfRule type="expression" dxfId="24862" priority="5195">
      <formula>IF(AND(E557="",$C557=$X$4),TRUE)</formula>
    </cfRule>
  </conditionalFormatting>
  <conditionalFormatting sqref="E1235">
    <cfRule type="expression" dxfId="24861" priority="5196">
      <formula>IF(FIND("!",E557),TRUE)</formula>
    </cfRule>
  </conditionalFormatting>
  <conditionalFormatting sqref="E1236">
    <cfRule type="expression" dxfId="24860" priority="5197">
      <formula>IF(AND(E557="",$C557=$X$4),TRUE)</formula>
    </cfRule>
  </conditionalFormatting>
  <conditionalFormatting sqref="E1236">
    <cfRule type="expression" dxfId="24859" priority="5198">
      <formula>IF(FIND("!",E557),TRUE)</formula>
    </cfRule>
  </conditionalFormatting>
  <conditionalFormatting sqref="E1237">
    <cfRule type="expression" dxfId="24858" priority="5199">
      <formula>IF(AND(E557="",$C557=$X$4),TRUE)</formula>
    </cfRule>
  </conditionalFormatting>
  <conditionalFormatting sqref="E1237">
    <cfRule type="expression" dxfId="24857" priority="5200">
      <formula>IF(FIND("!",E557),TRUE)</formula>
    </cfRule>
  </conditionalFormatting>
  <conditionalFormatting sqref="E1238">
    <cfRule type="expression" dxfId="24856" priority="5201">
      <formula>IF(AND(E557="",$C557=$X$4),TRUE)</formula>
    </cfRule>
  </conditionalFormatting>
  <conditionalFormatting sqref="E1238">
    <cfRule type="expression" dxfId="24855" priority="5202">
      <formula>IF(FIND("!",E557),TRUE)</formula>
    </cfRule>
  </conditionalFormatting>
  <conditionalFormatting sqref="E1239">
    <cfRule type="expression" dxfId="24854" priority="5203">
      <formula>IF(AND(E557="",$C557=$X$4),TRUE)</formula>
    </cfRule>
  </conditionalFormatting>
  <conditionalFormatting sqref="E1239">
    <cfRule type="expression" dxfId="24853" priority="5204">
      <formula>IF(FIND("!",E557),TRUE)</formula>
    </cfRule>
  </conditionalFormatting>
  <conditionalFormatting sqref="E1240">
    <cfRule type="expression" dxfId="24852" priority="5205">
      <formula>IF(AND(E557="",$C557=$X$4),TRUE)</formula>
    </cfRule>
  </conditionalFormatting>
  <conditionalFormatting sqref="E1240">
    <cfRule type="expression" dxfId="24851" priority="5206">
      <formula>IF(FIND("!",E557),TRUE)</formula>
    </cfRule>
  </conditionalFormatting>
  <conditionalFormatting sqref="E1241">
    <cfRule type="expression" dxfId="24850" priority="5207">
      <formula>IF(AND(E557="",$C557=$X$4),TRUE)</formula>
    </cfRule>
  </conditionalFormatting>
  <conditionalFormatting sqref="E1241">
    <cfRule type="expression" dxfId="24849" priority="5208">
      <formula>IF(FIND("!",E557),TRUE)</formula>
    </cfRule>
  </conditionalFormatting>
  <conditionalFormatting sqref="E1242">
    <cfRule type="expression" dxfId="24848" priority="5209">
      <formula>IF(AND(E557="",$C557=$X$4),TRUE)</formula>
    </cfRule>
  </conditionalFormatting>
  <conditionalFormatting sqref="E1242">
    <cfRule type="expression" dxfId="24847" priority="5210">
      <formula>IF(FIND("!",E557),TRUE)</formula>
    </cfRule>
  </conditionalFormatting>
  <conditionalFormatting sqref="E1243">
    <cfRule type="expression" dxfId="24846" priority="5211">
      <formula>IF(AND(E557="",$C557=$X$4),TRUE)</formula>
    </cfRule>
  </conditionalFormatting>
  <conditionalFormatting sqref="E1243">
    <cfRule type="expression" dxfId="24845" priority="5212">
      <formula>IF(FIND("!",E557),TRUE)</formula>
    </cfRule>
  </conditionalFormatting>
  <conditionalFormatting sqref="E1244">
    <cfRule type="expression" dxfId="24844" priority="5213">
      <formula>IF(AND(E557="",$C557=$X$4),TRUE)</formula>
    </cfRule>
  </conditionalFormatting>
  <conditionalFormatting sqref="E1244">
    <cfRule type="expression" dxfId="24843" priority="5214">
      <formula>IF(FIND("!",E557),TRUE)</formula>
    </cfRule>
  </conditionalFormatting>
  <conditionalFormatting sqref="E1245">
    <cfRule type="expression" dxfId="24842" priority="5215">
      <formula>IF(AND(E557="",$C557=$X$4),TRUE)</formula>
    </cfRule>
  </conditionalFormatting>
  <conditionalFormatting sqref="E1245">
    <cfRule type="expression" dxfId="24841" priority="5216">
      <formula>IF(FIND("!",E557),TRUE)</formula>
    </cfRule>
  </conditionalFormatting>
  <conditionalFormatting sqref="E1246">
    <cfRule type="expression" dxfId="24840" priority="5217">
      <formula>IF(AND(E557="",$C557=$X$4),TRUE)</formula>
    </cfRule>
  </conditionalFormatting>
  <conditionalFormatting sqref="E1246">
    <cfRule type="expression" dxfId="24839" priority="5218">
      <formula>IF(FIND("!",E557),TRUE)</formula>
    </cfRule>
  </conditionalFormatting>
  <conditionalFormatting sqref="E1247">
    <cfRule type="expression" dxfId="24838" priority="5219">
      <formula>IF(AND(E557="",$C557=$X$4),TRUE)</formula>
    </cfRule>
  </conditionalFormatting>
  <conditionalFormatting sqref="E1247">
    <cfRule type="expression" dxfId="24837" priority="5220">
      <formula>IF(FIND("!",E557),TRUE)</formula>
    </cfRule>
  </conditionalFormatting>
  <conditionalFormatting sqref="E1248">
    <cfRule type="expression" dxfId="24836" priority="5221">
      <formula>IF(AND(E557="",$C557=$X$4),TRUE)</formula>
    </cfRule>
  </conditionalFormatting>
  <conditionalFormatting sqref="E1248">
    <cfRule type="expression" dxfId="24835" priority="5222">
      <formula>IF(FIND("!",E557),TRUE)</formula>
    </cfRule>
  </conditionalFormatting>
  <conditionalFormatting sqref="E1249">
    <cfRule type="expression" dxfId="24834" priority="5223">
      <formula>IF(AND(E557="",$C557=$X$4),TRUE)</formula>
    </cfRule>
  </conditionalFormatting>
  <conditionalFormatting sqref="E1249">
    <cfRule type="expression" dxfId="24833" priority="5224">
      <formula>IF(FIND("!",E557),TRUE)</formula>
    </cfRule>
  </conditionalFormatting>
  <conditionalFormatting sqref="E1250">
    <cfRule type="expression" dxfId="24832" priority="5225">
      <formula>IF(AND(E557="",$C557=$X$4),TRUE)</formula>
    </cfRule>
  </conditionalFormatting>
  <conditionalFormatting sqref="E1250">
    <cfRule type="expression" dxfId="24831" priority="5226">
      <formula>IF(FIND("!",E557),TRUE)</formula>
    </cfRule>
  </conditionalFormatting>
  <conditionalFormatting sqref="E1251">
    <cfRule type="expression" dxfId="24830" priority="5227">
      <formula>IF(AND(E557="",$C557=$X$4),TRUE)</formula>
    </cfRule>
  </conditionalFormatting>
  <conditionalFormatting sqref="E1251">
    <cfRule type="expression" dxfId="24829" priority="5228">
      <formula>IF(FIND("!",E557),TRUE)</formula>
    </cfRule>
  </conditionalFormatting>
  <conditionalFormatting sqref="E1252">
    <cfRule type="expression" dxfId="24828" priority="5229">
      <formula>IF(AND(E557="",$C557=$X$4),TRUE)</formula>
    </cfRule>
  </conditionalFormatting>
  <conditionalFormatting sqref="E1252">
    <cfRule type="expression" dxfId="24827" priority="5230">
      <formula>IF(FIND("!",E557),TRUE)</formula>
    </cfRule>
  </conditionalFormatting>
  <conditionalFormatting sqref="E1253">
    <cfRule type="expression" dxfId="24826" priority="5231">
      <formula>IF(AND(E557="",$C557=$X$4),TRUE)</formula>
    </cfRule>
  </conditionalFormatting>
  <conditionalFormatting sqref="E1253">
    <cfRule type="expression" dxfId="24825" priority="5232">
      <formula>IF(FIND("!",E557),TRUE)</formula>
    </cfRule>
  </conditionalFormatting>
  <conditionalFormatting sqref="E1254">
    <cfRule type="expression" dxfId="24824" priority="5233">
      <formula>IF(AND(E557="",$C557=$X$4),TRUE)</formula>
    </cfRule>
  </conditionalFormatting>
  <conditionalFormatting sqref="E1254">
    <cfRule type="expression" dxfId="24823" priority="5234">
      <formula>IF(FIND("!",E557),TRUE)</formula>
    </cfRule>
  </conditionalFormatting>
  <conditionalFormatting sqref="E1255">
    <cfRule type="expression" dxfId="24822" priority="5235">
      <formula>IF(AND(E557="",$C557=$X$4),TRUE)</formula>
    </cfRule>
  </conditionalFormatting>
  <conditionalFormatting sqref="E1255">
    <cfRule type="expression" dxfId="24821" priority="5236">
      <formula>IF(FIND("!",E557),TRUE)</formula>
    </cfRule>
  </conditionalFormatting>
  <conditionalFormatting sqref="E1256">
    <cfRule type="expression" dxfId="24820" priority="5237">
      <formula>IF(AND(E557="",$C557=$X$4),TRUE)</formula>
    </cfRule>
  </conditionalFormatting>
  <conditionalFormatting sqref="E1256">
    <cfRule type="expression" dxfId="24819" priority="5238">
      <formula>IF(FIND("!",E557),TRUE)</formula>
    </cfRule>
  </conditionalFormatting>
  <conditionalFormatting sqref="E1257">
    <cfRule type="expression" dxfId="24818" priority="5239">
      <formula>IF(AND(E557="",$C557=$X$4),TRUE)</formula>
    </cfRule>
  </conditionalFormatting>
  <conditionalFormatting sqref="E1257">
    <cfRule type="expression" dxfId="24817" priority="5240">
      <formula>IF(FIND("!",E557),TRUE)</formula>
    </cfRule>
  </conditionalFormatting>
  <conditionalFormatting sqref="E1258">
    <cfRule type="expression" dxfId="24816" priority="5241">
      <formula>IF(AND(E557="",$C557=$X$4),TRUE)</formula>
    </cfRule>
  </conditionalFormatting>
  <conditionalFormatting sqref="E1258">
    <cfRule type="expression" dxfId="24815" priority="5242">
      <formula>IF(FIND("!",E557),TRUE)</formula>
    </cfRule>
  </conditionalFormatting>
  <conditionalFormatting sqref="E1259">
    <cfRule type="expression" dxfId="24814" priority="5243">
      <formula>IF(AND(E557="",$C557=$X$4),TRUE)</formula>
    </cfRule>
  </conditionalFormatting>
  <conditionalFormatting sqref="E1259">
    <cfRule type="expression" dxfId="24813" priority="5244">
      <formula>IF(FIND("!",E557),TRUE)</formula>
    </cfRule>
  </conditionalFormatting>
  <conditionalFormatting sqref="E1260">
    <cfRule type="expression" dxfId="24812" priority="5245">
      <formula>IF(AND(E557="",$C557=$X$4),TRUE)</formula>
    </cfRule>
  </conditionalFormatting>
  <conditionalFormatting sqref="E1260">
    <cfRule type="expression" dxfId="24811" priority="5246">
      <formula>IF(FIND("!",E557),TRUE)</formula>
    </cfRule>
  </conditionalFormatting>
  <conditionalFormatting sqref="E1261">
    <cfRule type="expression" dxfId="24810" priority="5247">
      <formula>IF(AND(E557="",$C557=$X$4),TRUE)</formula>
    </cfRule>
  </conditionalFormatting>
  <conditionalFormatting sqref="E1261">
    <cfRule type="expression" dxfId="24809" priority="5248">
      <formula>IF(FIND("!",E557),TRUE)</formula>
    </cfRule>
  </conditionalFormatting>
  <conditionalFormatting sqref="E1262">
    <cfRule type="expression" dxfId="24808" priority="5249">
      <formula>IF(AND(E557="",$C557=$X$4),TRUE)</formula>
    </cfRule>
  </conditionalFormatting>
  <conditionalFormatting sqref="E1262">
    <cfRule type="expression" dxfId="24807" priority="5250">
      <formula>IF(FIND("!",E557),TRUE)</formula>
    </cfRule>
  </conditionalFormatting>
  <conditionalFormatting sqref="E1263">
    <cfRule type="expression" dxfId="24806" priority="5251">
      <formula>IF(AND(E557="",$C557=$X$4),TRUE)</formula>
    </cfRule>
  </conditionalFormatting>
  <conditionalFormatting sqref="E1263">
    <cfRule type="expression" dxfId="24805" priority="5252">
      <formula>IF(FIND("!",E557),TRUE)</formula>
    </cfRule>
  </conditionalFormatting>
  <conditionalFormatting sqref="E1264">
    <cfRule type="expression" dxfId="24804" priority="5253">
      <formula>IF(AND(E557="",$C557=$X$4),TRUE)</formula>
    </cfRule>
  </conditionalFormatting>
  <conditionalFormatting sqref="E1264">
    <cfRule type="expression" dxfId="24803" priority="5254">
      <formula>IF(FIND("!",E557),TRUE)</formula>
    </cfRule>
  </conditionalFormatting>
  <conditionalFormatting sqref="E1265">
    <cfRule type="expression" dxfId="24802" priority="5255">
      <formula>IF(AND(E557="",$C557=$X$4),TRUE)</formula>
    </cfRule>
  </conditionalFormatting>
  <conditionalFormatting sqref="E1265">
    <cfRule type="expression" dxfId="24801" priority="5256">
      <formula>IF(FIND("!",E557),TRUE)</formula>
    </cfRule>
  </conditionalFormatting>
  <conditionalFormatting sqref="E1266">
    <cfRule type="expression" dxfId="24800" priority="5257">
      <formula>IF(AND(E557="",$C557=$X$4),TRUE)</formula>
    </cfRule>
  </conditionalFormatting>
  <conditionalFormatting sqref="E1266">
    <cfRule type="expression" dxfId="24799" priority="5258">
      <formula>IF(FIND("!",E557),TRUE)</formula>
    </cfRule>
  </conditionalFormatting>
  <conditionalFormatting sqref="E1267">
    <cfRule type="expression" dxfId="24798" priority="5259">
      <formula>IF(AND(E557="",$C557=$X$4),TRUE)</formula>
    </cfRule>
  </conditionalFormatting>
  <conditionalFormatting sqref="E1267">
    <cfRule type="expression" dxfId="24797" priority="5260">
      <formula>IF(FIND("!",E557),TRUE)</formula>
    </cfRule>
  </conditionalFormatting>
  <conditionalFormatting sqref="E1268">
    <cfRule type="expression" dxfId="24796" priority="5261">
      <formula>IF(AND(E557="",$C557=$X$4),TRUE)</formula>
    </cfRule>
  </conditionalFormatting>
  <conditionalFormatting sqref="E1268">
    <cfRule type="expression" dxfId="24795" priority="5262">
      <formula>IF(FIND("!",E557),TRUE)</formula>
    </cfRule>
  </conditionalFormatting>
  <conditionalFormatting sqref="E1269">
    <cfRule type="expression" dxfId="24794" priority="5263">
      <formula>IF(AND(E557="",$C557=$X$4),TRUE)</formula>
    </cfRule>
  </conditionalFormatting>
  <conditionalFormatting sqref="E1269">
    <cfRule type="expression" dxfId="24793" priority="5264">
      <formula>IF(FIND("!",E557),TRUE)</formula>
    </cfRule>
  </conditionalFormatting>
  <conditionalFormatting sqref="E1270">
    <cfRule type="expression" dxfId="24792" priority="5265">
      <formula>IF(AND(E557="",$C557=$X$4),TRUE)</formula>
    </cfRule>
  </conditionalFormatting>
  <conditionalFormatting sqref="E1270">
    <cfRule type="expression" dxfId="24791" priority="5266">
      <formula>IF(FIND("!",E557),TRUE)</formula>
    </cfRule>
  </conditionalFormatting>
  <conditionalFormatting sqref="E1271">
    <cfRule type="expression" dxfId="24790" priority="5267">
      <formula>IF(AND(E557="",$C557=$X$4),TRUE)</formula>
    </cfRule>
  </conditionalFormatting>
  <conditionalFormatting sqref="E1271">
    <cfRule type="expression" dxfId="24789" priority="5268">
      <formula>IF(FIND("!",E557),TRUE)</formula>
    </cfRule>
  </conditionalFormatting>
  <conditionalFormatting sqref="E1272">
    <cfRule type="expression" dxfId="24788" priority="5269">
      <formula>IF(AND(E557="",$C557=$X$4),TRUE)</formula>
    </cfRule>
  </conditionalFormatting>
  <conditionalFormatting sqref="E1272">
    <cfRule type="expression" dxfId="24787" priority="5270">
      <formula>IF(FIND("!",E557),TRUE)</formula>
    </cfRule>
  </conditionalFormatting>
  <conditionalFormatting sqref="E1273">
    <cfRule type="expression" dxfId="24786" priority="5271">
      <formula>IF(AND(E557="",$C557=$X$4),TRUE)</formula>
    </cfRule>
  </conditionalFormatting>
  <conditionalFormatting sqref="E1273">
    <cfRule type="expression" dxfId="24785" priority="5272">
      <formula>IF(FIND("!",E557),TRUE)</formula>
    </cfRule>
  </conditionalFormatting>
  <conditionalFormatting sqref="E1274">
    <cfRule type="expression" dxfId="24784" priority="5273">
      <formula>IF(AND(E557="",$C557=$X$4),TRUE)</formula>
    </cfRule>
  </conditionalFormatting>
  <conditionalFormatting sqref="E1274">
    <cfRule type="expression" dxfId="24783" priority="5274">
      <formula>IF(FIND("!",E557),TRUE)</formula>
    </cfRule>
  </conditionalFormatting>
  <conditionalFormatting sqref="E1275">
    <cfRule type="expression" dxfId="24782" priority="5275">
      <formula>IF(AND(E557="",$C557=$X$4),TRUE)</formula>
    </cfRule>
  </conditionalFormatting>
  <conditionalFormatting sqref="E1275">
    <cfRule type="expression" dxfId="24781" priority="5276">
      <formula>IF(FIND("!",E557),TRUE)</formula>
    </cfRule>
  </conditionalFormatting>
  <conditionalFormatting sqref="E1276">
    <cfRule type="expression" dxfId="24780" priority="5277">
      <formula>IF(AND(E557="",$C557=$X$4),TRUE)</formula>
    </cfRule>
  </conditionalFormatting>
  <conditionalFormatting sqref="E1276">
    <cfRule type="expression" dxfId="24779" priority="5278">
      <formula>IF(FIND("!",E557),TRUE)</formula>
    </cfRule>
  </conditionalFormatting>
  <conditionalFormatting sqref="E1277">
    <cfRule type="expression" dxfId="24778" priority="5279">
      <formula>IF(AND(E557="",$C557=$X$4),TRUE)</formula>
    </cfRule>
  </conditionalFormatting>
  <conditionalFormatting sqref="E1277">
    <cfRule type="expression" dxfId="24777" priority="5280">
      <formula>IF(FIND("!",E557),TRUE)</formula>
    </cfRule>
  </conditionalFormatting>
  <conditionalFormatting sqref="E1278">
    <cfRule type="expression" dxfId="24776" priority="5281">
      <formula>IF(AND(E557="",$C557=$X$4),TRUE)</formula>
    </cfRule>
  </conditionalFormatting>
  <conditionalFormatting sqref="E1278">
    <cfRule type="expression" dxfId="24775" priority="5282">
      <formula>IF(FIND("!",E557),TRUE)</formula>
    </cfRule>
  </conditionalFormatting>
  <conditionalFormatting sqref="E1279">
    <cfRule type="expression" dxfId="24774" priority="5283">
      <formula>IF(AND(E557="",$C557=$X$4),TRUE)</formula>
    </cfRule>
  </conditionalFormatting>
  <conditionalFormatting sqref="E1279">
    <cfRule type="expression" dxfId="24773" priority="5284">
      <formula>IF(FIND("!",E557),TRUE)</formula>
    </cfRule>
  </conditionalFormatting>
  <conditionalFormatting sqref="E1280">
    <cfRule type="expression" dxfId="24772" priority="5285">
      <formula>IF(AND(E557="",$C557=$X$4),TRUE)</formula>
    </cfRule>
  </conditionalFormatting>
  <conditionalFormatting sqref="E1280">
    <cfRule type="expression" dxfId="24771" priority="5286">
      <formula>IF(FIND("!",E557),TRUE)</formula>
    </cfRule>
  </conditionalFormatting>
  <conditionalFormatting sqref="E1281">
    <cfRule type="expression" dxfId="24770" priority="5287">
      <formula>IF(AND(E557="",$C557=$X$4),TRUE)</formula>
    </cfRule>
  </conditionalFormatting>
  <conditionalFormatting sqref="E1281">
    <cfRule type="expression" dxfId="24769" priority="5288">
      <formula>IF(FIND("!",E557),TRUE)</formula>
    </cfRule>
  </conditionalFormatting>
  <conditionalFormatting sqref="E1282">
    <cfRule type="expression" dxfId="24768" priority="5289">
      <formula>IF(AND(E557="",$C557=$X$4),TRUE)</formula>
    </cfRule>
  </conditionalFormatting>
  <conditionalFormatting sqref="E1282">
    <cfRule type="expression" dxfId="24767" priority="5290">
      <formula>IF(FIND("!",E557),TRUE)</formula>
    </cfRule>
  </conditionalFormatting>
  <conditionalFormatting sqref="E1283">
    <cfRule type="expression" dxfId="24766" priority="5291">
      <formula>IF(AND(E557="",$C557=$X$4),TRUE)</formula>
    </cfRule>
  </conditionalFormatting>
  <conditionalFormatting sqref="E1283">
    <cfRule type="expression" dxfId="24765" priority="5292">
      <formula>IF(FIND("!",E557),TRUE)</formula>
    </cfRule>
  </conditionalFormatting>
  <conditionalFormatting sqref="E1284">
    <cfRule type="expression" dxfId="24764" priority="5293">
      <formula>IF(AND(E557="",$C557=$X$4),TRUE)</formula>
    </cfRule>
  </conditionalFormatting>
  <conditionalFormatting sqref="E1284">
    <cfRule type="expression" dxfId="24763" priority="5294">
      <formula>IF(FIND("!",E557),TRUE)</formula>
    </cfRule>
  </conditionalFormatting>
  <conditionalFormatting sqref="E1285">
    <cfRule type="expression" dxfId="24762" priority="5295">
      <formula>IF(AND(E557="",$C557=$X$4),TRUE)</formula>
    </cfRule>
  </conditionalFormatting>
  <conditionalFormatting sqref="E1285">
    <cfRule type="expression" dxfId="24761" priority="5296">
      <formula>IF(FIND("!",E557),TRUE)</formula>
    </cfRule>
  </conditionalFormatting>
  <conditionalFormatting sqref="E1286">
    <cfRule type="expression" dxfId="24760" priority="5297">
      <formula>IF(AND(E557="",$C557=$X$4),TRUE)</formula>
    </cfRule>
  </conditionalFormatting>
  <conditionalFormatting sqref="E1286">
    <cfRule type="expression" dxfId="24759" priority="5298">
      <formula>IF(FIND("!",E557),TRUE)</formula>
    </cfRule>
  </conditionalFormatting>
  <conditionalFormatting sqref="E1287">
    <cfRule type="expression" dxfId="24758" priority="5299">
      <formula>IF(AND(E557="",$C557=$X$4),TRUE)</formula>
    </cfRule>
  </conditionalFormatting>
  <conditionalFormatting sqref="E1287">
    <cfRule type="expression" dxfId="24757" priority="5300">
      <formula>IF(FIND("!",E557),TRUE)</formula>
    </cfRule>
  </conditionalFormatting>
  <conditionalFormatting sqref="E1288">
    <cfRule type="expression" dxfId="24756" priority="5301">
      <formula>IF(AND(E557="",$C557=$X$4),TRUE)</formula>
    </cfRule>
  </conditionalFormatting>
  <conditionalFormatting sqref="E1288">
    <cfRule type="expression" dxfId="24755" priority="5302">
      <formula>IF(FIND("!",E557),TRUE)</formula>
    </cfRule>
  </conditionalFormatting>
  <conditionalFormatting sqref="E1289">
    <cfRule type="expression" dxfId="24754" priority="5303">
      <formula>IF(AND(E557="",$C557=$X$4),TRUE)</formula>
    </cfRule>
  </conditionalFormatting>
  <conditionalFormatting sqref="E1289">
    <cfRule type="expression" dxfId="24753" priority="5304">
      <formula>IF(FIND("!",E557),TRUE)</formula>
    </cfRule>
  </conditionalFormatting>
  <conditionalFormatting sqref="E1290">
    <cfRule type="expression" dxfId="24752" priority="5305">
      <formula>IF(AND(E557="",$C557=$X$4),TRUE)</formula>
    </cfRule>
  </conditionalFormatting>
  <conditionalFormatting sqref="E1290">
    <cfRule type="expression" dxfId="24751" priority="5306">
      <formula>IF(FIND("!",E557),TRUE)</formula>
    </cfRule>
  </conditionalFormatting>
  <conditionalFormatting sqref="E1291">
    <cfRule type="expression" dxfId="24750" priority="5307">
      <formula>IF(AND(E557="",$C557=$X$4),TRUE)</formula>
    </cfRule>
  </conditionalFormatting>
  <conditionalFormatting sqref="E1291">
    <cfRule type="expression" dxfId="24749" priority="5308">
      <formula>IF(FIND("!",E557),TRUE)</formula>
    </cfRule>
  </conditionalFormatting>
  <conditionalFormatting sqref="E1292">
    <cfRule type="expression" dxfId="24748" priority="5309">
      <formula>IF(AND(E557="",$C557=$X$4),TRUE)</formula>
    </cfRule>
  </conditionalFormatting>
  <conditionalFormatting sqref="E1292">
    <cfRule type="expression" dxfId="24747" priority="5310">
      <formula>IF(FIND("!",E557),TRUE)</formula>
    </cfRule>
  </conditionalFormatting>
  <conditionalFormatting sqref="E1293">
    <cfRule type="expression" dxfId="24746" priority="5311">
      <formula>IF(AND(E557="",$C557=$X$4),TRUE)</formula>
    </cfRule>
  </conditionalFormatting>
  <conditionalFormatting sqref="E1293">
    <cfRule type="expression" dxfId="24745" priority="5312">
      <formula>IF(FIND("!",E557),TRUE)</formula>
    </cfRule>
  </conditionalFormatting>
  <conditionalFormatting sqref="E1294">
    <cfRule type="expression" dxfId="24744" priority="5313">
      <formula>IF(AND(E557="",$C557=$X$4),TRUE)</formula>
    </cfRule>
  </conditionalFormatting>
  <conditionalFormatting sqref="E1294">
    <cfRule type="expression" dxfId="24743" priority="5314">
      <formula>IF(FIND("!",E557),TRUE)</formula>
    </cfRule>
  </conditionalFormatting>
  <conditionalFormatting sqref="E1295">
    <cfRule type="expression" dxfId="24742" priority="5315">
      <formula>IF(AND(E557="",$C557=$X$4),TRUE)</formula>
    </cfRule>
  </conditionalFormatting>
  <conditionalFormatting sqref="E1295">
    <cfRule type="expression" dxfId="24741" priority="5316">
      <formula>IF(FIND("!",E557),TRUE)</formula>
    </cfRule>
  </conditionalFormatting>
  <conditionalFormatting sqref="E1296">
    <cfRule type="expression" dxfId="24740" priority="5317">
      <formula>IF(AND(E557="",$C557=$X$4),TRUE)</formula>
    </cfRule>
  </conditionalFormatting>
  <conditionalFormatting sqref="E1296">
    <cfRule type="expression" dxfId="24739" priority="5318">
      <formula>IF(FIND("!",E557),TRUE)</formula>
    </cfRule>
  </conditionalFormatting>
  <conditionalFormatting sqref="E1297">
    <cfRule type="expression" dxfId="24738" priority="5319">
      <formula>IF(AND(E557="",$C557=$X$4),TRUE)</formula>
    </cfRule>
  </conditionalFormatting>
  <conditionalFormatting sqref="E1297">
    <cfRule type="expression" dxfId="24737" priority="5320">
      <formula>IF(FIND("!",E557),TRUE)</formula>
    </cfRule>
  </conditionalFormatting>
  <conditionalFormatting sqref="E1298">
    <cfRule type="expression" dxfId="24736" priority="5321">
      <formula>IF(AND(E557="",$C557=$X$4),TRUE)</formula>
    </cfRule>
  </conditionalFormatting>
  <conditionalFormatting sqref="E1298">
    <cfRule type="expression" dxfId="24735" priority="5322">
      <formula>IF(FIND("!",E557),TRUE)</formula>
    </cfRule>
  </conditionalFormatting>
  <conditionalFormatting sqref="E1299">
    <cfRule type="expression" dxfId="24734" priority="5323">
      <formula>IF(AND(E557="",$C557=$X$4),TRUE)</formula>
    </cfRule>
  </conditionalFormatting>
  <conditionalFormatting sqref="E1299">
    <cfRule type="expression" dxfId="24733" priority="5324">
      <formula>IF(FIND("!",E557),TRUE)</formula>
    </cfRule>
  </conditionalFormatting>
  <conditionalFormatting sqref="E1300">
    <cfRule type="expression" dxfId="24732" priority="5325">
      <formula>IF(AND(E557="",$C557=$X$4),TRUE)</formula>
    </cfRule>
  </conditionalFormatting>
  <conditionalFormatting sqref="E1300">
    <cfRule type="expression" dxfId="24731" priority="5326">
      <formula>IF(FIND("!",E557),TRUE)</formula>
    </cfRule>
  </conditionalFormatting>
  <conditionalFormatting sqref="E1301">
    <cfRule type="expression" dxfId="24730" priority="5327">
      <formula>IF(AND(E557="",$C557=$X$4),TRUE)</formula>
    </cfRule>
  </conditionalFormatting>
  <conditionalFormatting sqref="E1301">
    <cfRule type="expression" dxfId="24729" priority="5328">
      <formula>IF(FIND("!",E557),TRUE)</formula>
    </cfRule>
  </conditionalFormatting>
  <conditionalFormatting sqref="E1302">
    <cfRule type="expression" dxfId="24728" priority="5329">
      <formula>IF(AND(E557="",$C557=$X$4),TRUE)</formula>
    </cfRule>
  </conditionalFormatting>
  <conditionalFormatting sqref="E1302">
    <cfRule type="expression" dxfId="24727" priority="5330">
      <formula>IF(FIND("!",E557),TRUE)</formula>
    </cfRule>
  </conditionalFormatting>
  <conditionalFormatting sqref="E1303">
    <cfRule type="expression" dxfId="24726" priority="5331">
      <formula>IF(AND(E557="",$C557=$X$4),TRUE)</formula>
    </cfRule>
  </conditionalFormatting>
  <conditionalFormatting sqref="E1303">
    <cfRule type="expression" dxfId="24725" priority="5332">
      <formula>IF(FIND("!",E557),TRUE)</formula>
    </cfRule>
  </conditionalFormatting>
  <conditionalFormatting sqref="E1304">
    <cfRule type="expression" dxfId="24724" priority="5333">
      <formula>IF(AND(E557="",$C557=$X$4),TRUE)</formula>
    </cfRule>
  </conditionalFormatting>
  <conditionalFormatting sqref="E1304">
    <cfRule type="expression" dxfId="24723" priority="5334">
      <formula>IF(FIND("!",E557),TRUE)</formula>
    </cfRule>
  </conditionalFormatting>
  <conditionalFormatting sqref="E1305">
    <cfRule type="expression" dxfId="24722" priority="5335">
      <formula>IF(AND(E557="",$C557=$X$4),TRUE)</formula>
    </cfRule>
  </conditionalFormatting>
  <conditionalFormatting sqref="E1305">
    <cfRule type="expression" dxfId="24721" priority="5336">
      <formula>IF(FIND("!",E557),TRUE)</formula>
    </cfRule>
  </conditionalFormatting>
  <conditionalFormatting sqref="E1306">
    <cfRule type="expression" dxfId="24720" priority="5337">
      <formula>IF(AND(E557="",$C557=$X$4),TRUE)</formula>
    </cfRule>
  </conditionalFormatting>
  <conditionalFormatting sqref="E1306">
    <cfRule type="expression" dxfId="24719" priority="5338">
      <formula>IF(FIND("!",E557),TRUE)</formula>
    </cfRule>
  </conditionalFormatting>
  <conditionalFormatting sqref="E1307">
    <cfRule type="expression" dxfId="24718" priority="5339">
      <formula>IF(AND(E557="",$C557=$X$4),TRUE)</formula>
    </cfRule>
  </conditionalFormatting>
  <conditionalFormatting sqref="E1307">
    <cfRule type="expression" dxfId="24717" priority="5340">
      <formula>IF(FIND("!",E557),TRUE)</formula>
    </cfRule>
  </conditionalFormatting>
  <conditionalFormatting sqref="E1308">
    <cfRule type="expression" dxfId="24716" priority="5341">
      <formula>IF(AND(E557="",$C557=$X$4),TRUE)</formula>
    </cfRule>
  </conditionalFormatting>
  <conditionalFormatting sqref="E1308">
    <cfRule type="expression" dxfId="24715" priority="5342">
      <formula>IF(FIND("!",E557),TRUE)</formula>
    </cfRule>
  </conditionalFormatting>
  <conditionalFormatting sqref="E1309">
    <cfRule type="expression" dxfId="24714" priority="5343">
      <formula>IF(AND(E557="",$C557=$X$4),TRUE)</formula>
    </cfRule>
  </conditionalFormatting>
  <conditionalFormatting sqref="E1309">
    <cfRule type="expression" dxfId="24713" priority="5344">
      <formula>IF(FIND("!",E557),TRUE)</formula>
    </cfRule>
  </conditionalFormatting>
  <conditionalFormatting sqref="E1310">
    <cfRule type="expression" dxfId="24712" priority="5345">
      <formula>IF(AND(E557="",$C557=$X$4),TRUE)</formula>
    </cfRule>
  </conditionalFormatting>
  <conditionalFormatting sqref="E1310">
    <cfRule type="expression" dxfId="24711" priority="5346">
      <formula>IF(FIND("!",E557),TRUE)</formula>
    </cfRule>
  </conditionalFormatting>
  <conditionalFormatting sqref="E1311">
    <cfRule type="expression" dxfId="24710" priority="5347">
      <formula>IF(AND(E557="",$C557=$X$4),TRUE)</formula>
    </cfRule>
  </conditionalFormatting>
  <conditionalFormatting sqref="E1311">
    <cfRule type="expression" dxfId="24709" priority="5348">
      <formula>IF(FIND("!",E557),TRUE)</formula>
    </cfRule>
  </conditionalFormatting>
  <conditionalFormatting sqref="E1312">
    <cfRule type="expression" dxfId="24708" priority="5349">
      <formula>IF(AND(E557="",$C557=$X$4),TRUE)</formula>
    </cfRule>
  </conditionalFormatting>
  <conditionalFormatting sqref="E1312">
    <cfRule type="expression" dxfId="24707" priority="5350">
      <formula>IF(FIND("!",E557),TRUE)</formula>
    </cfRule>
  </conditionalFormatting>
  <conditionalFormatting sqref="E1313">
    <cfRule type="expression" dxfId="24706" priority="5351">
      <formula>IF(AND(E557="",$C557=$X$4),TRUE)</formula>
    </cfRule>
  </conditionalFormatting>
  <conditionalFormatting sqref="E1313">
    <cfRule type="expression" dxfId="24705" priority="5352">
      <formula>IF(FIND("!",E557),TRUE)</formula>
    </cfRule>
  </conditionalFormatting>
  <conditionalFormatting sqref="E1314">
    <cfRule type="expression" dxfId="24704" priority="5353">
      <formula>IF(AND(E557="",$C557=$X$4),TRUE)</formula>
    </cfRule>
  </conditionalFormatting>
  <conditionalFormatting sqref="E1314">
    <cfRule type="expression" dxfId="24703" priority="5354">
      <formula>IF(FIND("!",E557),TRUE)</formula>
    </cfRule>
  </conditionalFormatting>
  <conditionalFormatting sqref="E1315">
    <cfRule type="expression" dxfId="24702" priority="5355">
      <formula>IF(AND(E557="",$C557=$X$4),TRUE)</formula>
    </cfRule>
  </conditionalFormatting>
  <conditionalFormatting sqref="E1315">
    <cfRule type="expression" dxfId="24701" priority="5356">
      <formula>IF(FIND("!",E557),TRUE)</formula>
    </cfRule>
  </conditionalFormatting>
  <conditionalFormatting sqref="E1316">
    <cfRule type="expression" dxfId="24700" priority="5357">
      <formula>IF(AND(E557="",$C557=$X$4),TRUE)</formula>
    </cfRule>
  </conditionalFormatting>
  <conditionalFormatting sqref="E1316">
    <cfRule type="expression" dxfId="24699" priority="5358">
      <formula>IF(FIND("!",E557),TRUE)</formula>
    </cfRule>
  </conditionalFormatting>
  <conditionalFormatting sqref="E1317">
    <cfRule type="expression" dxfId="24698" priority="5359">
      <formula>IF(AND(E557="",$C557=$X$4),TRUE)</formula>
    </cfRule>
  </conditionalFormatting>
  <conditionalFormatting sqref="E1317">
    <cfRule type="expression" dxfId="24697" priority="5360">
      <formula>IF(FIND("!",E557),TRUE)</formula>
    </cfRule>
  </conditionalFormatting>
  <conditionalFormatting sqref="E1318">
    <cfRule type="expression" dxfId="24696" priority="5361">
      <formula>IF(AND(E557="",$C557=$X$4),TRUE)</formula>
    </cfRule>
  </conditionalFormatting>
  <conditionalFormatting sqref="E1318">
    <cfRule type="expression" dxfId="24695" priority="5362">
      <formula>IF(FIND("!",E557),TRUE)</formula>
    </cfRule>
  </conditionalFormatting>
  <conditionalFormatting sqref="E1319">
    <cfRule type="expression" dxfId="24694" priority="5363">
      <formula>IF(AND(E557="",$C557=$X$4),TRUE)</formula>
    </cfRule>
  </conditionalFormatting>
  <conditionalFormatting sqref="E1319">
    <cfRule type="expression" dxfId="24693" priority="5364">
      <formula>IF(FIND("!",E557),TRUE)</formula>
    </cfRule>
  </conditionalFormatting>
  <conditionalFormatting sqref="E1320">
    <cfRule type="expression" dxfId="24692" priority="5365">
      <formula>IF(AND(E557="",$C557=$X$4),TRUE)</formula>
    </cfRule>
  </conditionalFormatting>
  <conditionalFormatting sqref="E1320">
    <cfRule type="expression" dxfId="24691" priority="5366">
      <formula>IF(FIND("!",E557),TRUE)</formula>
    </cfRule>
  </conditionalFormatting>
  <conditionalFormatting sqref="E1321">
    <cfRule type="expression" dxfId="24690" priority="5367">
      <formula>IF(AND(E557="",$C557=$X$4),TRUE)</formula>
    </cfRule>
  </conditionalFormatting>
  <conditionalFormatting sqref="E1321">
    <cfRule type="expression" dxfId="24689" priority="5368">
      <formula>IF(FIND("!",E557),TRUE)</formula>
    </cfRule>
  </conditionalFormatting>
  <conditionalFormatting sqref="E1322">
    <cfRule type="expression" dxfId="24688" priority="5369">
      <formula>IF(AND(E557="",$C557=$X$4),TRUE)</formula>
    </cfRule>
  </conditionalFormatting>
  <conditionalFormatting sqref="E1322">
    <cfRule type="expression" dxfId="24687" priority="5370">
      <formula>IF(FIND("!",E557),TRUE)</formula>
    </cfRule>
  </conditionalFormatting>
  <conditionalFormatting sqref="E1323">
    <cfRule type="expression" dxfId="24686" priority="5371">
      <formula>IF(AND(E557="",$C557=$X$4),TRUE)</formula>
    </cfRule>
  </conditionalFormatting>
  <conditionalFormatting sqref="E1323">
    <cfRule type="expression" dxfId="24685" priority="5372">
      <formula>IF(FIND("!",E557),TRUE)</formula>
    </cfRule>
  </conditionalFormatting>
  <conditionalFormatting sqref="E1324">
    <cfRule type="expression" dxfId="24684" priority="5373">
      <formula>IF(AND(E557="",$C557=$X$4),TRUE)</formula>
    </cfRule>
  </conditionalFormatting>
  <conditionalFormatting sqref="E1324">
    <cfRule type="expression" dxfId="24683" priority="5374">
      <formula>IF(FIND("!",E557),TRUE)</formula>
    </cfRule>
  </conditionalFormatting>
  <conditionalFormatting sqref="E1325">
    <cfRule type="expression" dxfId="24682" priority="5375">
      <formula>IF(AND(E557="",$C557=$X$4),TRUE)</formula>
    </cfRule>
  </conditionalFormatting>
  <conditionalFormatting sqref="E1325">
    <cfRule type="expression" dxfId="24681" priority="5376">
      <formula>IF(FIND("!",E557),TRUE)</formula>
    </cfRule>
  </conditionalFormatting>
  <conditionalFormatting sqref="E1326">
    <cfRule type="expression" dxfId="24680" priority="5377">
      <formula>IF(AND(E557="",$C557=$X$4),TRUE)</formula>
    </cfRule>
  </conditionalFormatting>
  <conditionalFormatting sqref="E1326">
    <cfRule type="expression" dxfId="24679" priority="5378">
      <formula>IF(FIND("!",E557),TRUE)</formula>
    </cfRule>
  </conditionalFormatting>
  <conditionalFormatting sqref="E1327">
    <cfRule type="expression" dxfId="24678" priority="5379">
      <formula>IF(AND(E557="",$C557=$X$4),TRUE)</formula>
    </cfRule>
  </conditionalFormatting>
  <conditionalFormatting sqref="E1327">
    <cfRule type="expression" dxfId="24677" priority="5380">
      <formula>IF(FIND("!",E557),TRUE)</formula>
    </cfRule>
  </conditionalFormatting>
  <conditionalFormatting sqref="E1328">
    <cfRule type="expression" dxfId="24676" priority="5381">
      <formula>IF(AND(E557="",$C557=$X$4),TRUE)</formula>
    </cfRule>
  </conditionalFormatting>
  <conditionalFormatting sqref="E1328">
    <cfRule type="expression" dxfId="24675" priority="5382">
      <formula>IF(FIND("!",E557),TRUE)</formula>
    </cfRule>
  </conditionalFormatting>
  <conditionalFormatting sqref="E1329">
    <cfRule type="expression" dxfId="24674" priority="5383">
      <formula>IF(AND(E557="",$C557=$X$4),TRUE)</formula>
    </cfRule>
  </conditionalFormatting>
  <conditionalFormatting sqref="E1329">
    <cfRule type="expression" dxfId="24673" priority="5384">
      <formula>IF(FIND("!",E557),TRUE)</formula>
    </cfRule>
  </conditionalFormatting>
  <conditionalFormatting sqref="E1330">
    <cfRule type="expression" dxfId="24672" priority="5385">
      <formula>IF(AND(E557="",$C557=$X$4),TRUE)</formula>
    </cfRule>
  </conditionalFormatting>
  <conditionalFormatting sqref="E1330">
    <cfRule type="expression" dxfId="24671" priority="5386">
      <formula>IF(FIND("!",E557),TRUE)</formula>
    </cfRule>
  </conditionalFormatting>
  <conditionalFormatting sqref="E1331">
    <cfRule type="expression" dxfId="24670" priority="5387">
      <formula>IF(AND(E557="",$C557=$X$4),TRUE)</formula>
    </cfRule>
  </conditionalFormatting>
  <conditionalFormatting sqref="E1331">
    <cfRule type="expression" dxfId="24669" priority="5388">
      <formula>IF(FIND("!",E557),TRUE)</formula>
    </cfRule>
  </conditionalFormatting>
  <conditionalFormatting sqref="E1332">
    <cfRule type="expression" dxfId="24668" priority="5389">
      <formula>IF(AND(E557="",$C557=$X$4),TRUE)</formula>
    </cfRule>
  </conditionalFormatting>
  <conditionalFormatting sqref="E1332">
    <cfRule type="expression" dxfId="24667" priority="5390">
      <formula>IF(FIND("!",E557),TRUE)</formula>
    </cfRule>
  </conditionalFormatting>
  <conditionalFormatting sqref="E1333">
    <cfRule type="expression" dxfId="24666" priority="5391">
      <formula>IF(AND(E557="",$C557=$X$4),TRUE)</formula>
    </cfRule>
  </conditionalFormatting>
  <conditionalFormatting sqref="E1333">
    <cfRule type="expression" dxfId="24665" priority="5392">
      <formula>IF(FIND("!",E557),TRUE)</formula>
    </cfRule>
  </conditionalFormatting>
  <conditionalFormatting sqref="E1334">
    <cfRule type="expression" dxfId="24664" priority="5393">
      <formula>IF(AND(E557="",$C557=$X$4),TRUE)</formula>
    </cfRule>
  </conditionalFormatting>
  <conditionalFormatting sqref="E1334">
    <cfRule type="expression" dxfId="24663" priority="5394">
      <formula>IF(FIND("!",E557),TRUE)</formula>
    </cfRule>
  </conditionalFormatting>
  <conditionalFormatting sqref="E1335">
    <cfRule type="expression" dxfId="24662" priority="5395">
      <formula>IF(AND(E557="",$C557=$X$4),TRUE)</formula>
    </cfRule>
  </conditionalFormatting>
  <conditionalFormatting sqref="E1335">
    <cfRule type="expression" dxfId="24661" priority="5396">
      <formula>IF(FIND("!",E557),TRUE)</formula>
    </cfRule>
  </conditionalFormatting>
  <conditionalFormatting sqref="E1336">
    <cfRule type="expression" dxfId="24660" priority="5397">
      <formula>IF(AND(E557="",$C557=$X$4),TRUE)</formula>
    </cfRule>
  </conditionalFormatting>
  <conditionalFormatting sqref="E1336">
    <cfRule type="expression" dxfId="24659" priority="5398">
      <formula>IF(FIND("!",E557),TRUE)</formula>
    </cfRule>
  </conditionalFormatting>
  <conditionalFormatting sqref="E1337">
    <cfRule type="expression" dxfId="24658" priority="5399">
      <formula>IF(AND(E557="",$C557=$X$4),TRUE)</formula>
    </cfRule>
  </conditionalFormatting>
  <conditionalFormatting sqref="E1337">
    <cfRule type="expression" dxfId="24657" priority="5400">
      <formula>IF(FIND("!",E557),TRUE)</formula>
    </cfRule>
  </conditionalFormatting>
  <conditionalFormatting sqref="E1338">
    <cfRule type="expression" dxfId="24656" priority="5401">
      <formula>IF(AND(E557="",$C557=$X$4),TRUE)</formula>
    </cfRule>
  </conditionalFormatting>
  <conditionalFormatting sqref="E1338">
    <cfRule type="expression" dxfId="24655" priority="5402">
      <formula>IF(FIND("!",E557),TRUE)</formula>
    </cfRule>
  </conditionalFormatting>
  <conditionalFormatting sqref="E1339">
    <cfRule type="expression" dxfId="24654" priority="5403">
      <formula>IF(AND(E557="",$C557=$X$4),TRUE)</formula>
    </cfRule>
  </conditionalFormatting>
  <conditionalFormatting sqref="E1339">
    <cfRule type="expression" dxfId="24653" priority="5404">
      <formula>IF(FIND("!",E557),TRUE)</formula>
    </cfRule>
  </conditionalFormatting>
  <conditionalFormatting sqref="E1340">
    <cfRule type="expression" dxfId="24652" priority="5405">
      <formula>IF(AND(E557="",$C557=$X$4),TRUE)</formula>
    </cfRule>
  </conditionalFormatting>
  <conditionalFormatting sqref="E1340">
    <cfRule type="expression" dxfId="24651" priority="5406">
      <formula>IF(FIND("!",E557),TRUE)</formula>
    </cfRule>
  </conditionalFormatting>
  <conditionalFormatting sqref="E1341">
    <cfRule type="expression" dxfId="24650" priority="5407">
      <formula>IF(AND(E557="",$C557=$X$4),TRUE)</formula>
    </cfRule>
  </conditionalFormatting>
  <conditionalFormatting sqref="E1341">
    <cfRule type="expression" dxfId="24649" priority="5408">
      <formula>IF(FIND("!",E557),TRUE)</formula>
    </cfRule>
  </conditionalFormatting>
  <conditionalFormatting sqref="E1342">
    <cfRule type="expression" dxfId="24648" priority="5409">
      <formula>IF(AND(E557="",$C557=$X$4),TRUE)</formula>
    </cfRule>
  </conditionalFormatting>
  <conditionalFormatting sqref="E1342">
    <cfRule type="expression" dxfId="24647" priority="5410">
      <formula>IF(FIND("!",E557),TRUE)</formula>
    </cfRule>
  </conditionalFormatting>
  <conditionalFormatting sqref="E1343">
    <cfRule type="expression" dxfId="24646" priority="5411">
      <formula>IF(AND(E557="",$C557=$X$4),TRUE)</formula>
    </cfRule>
  </conditionalFormatting>
  <conditionalFormatting sqref="E1343">
    <cfRule type="expression" dxfId="24645" priority="5412">
      <formula>IF(FIND("!",E557),TRUE)</formula>
    </cfRule>
  </conditionalFormatting>
  <conditionalFormatting sqref="E1344">
    <cfRule type="expression" dxfId="24644" priority="5413">
      <formula>IF(AND(E557="",$C557=$X$4),TRUE)</formula>
    </cfRule>
  </conditionalFormatting>
  <conditionalFormatting sqref="E1344">
    <cfRule type="expression" dxfId="24643" priority="5414">
      <formula>IF(FIND("!",E557),TRUE)</formula>
    </cfRule>
  </conditionalFormatting>
  <conditionalFormatting sqref="E1345">
    <cfRule type="expression" dxfId="24642" priority="5415">
      <formula>IF(AND(E557="",$C557=$X$4),TRUE)</formula>
    </cfRule>
  </conditionalFormatting>
  <conditionalFormatting sqref="E1345">
    <cfRule type="expression" dxfId="24641" priority="5416">
      <formula>IF(FIND("!",E557),TRUE)</formula>
    </cfRule>
  </conditionalFormatting>
  <conditionalFormatting sqref="E1346">
    <cfRule type="expression" dxfId="24640" priority="5417">
      <formula>IF(AND(E557="",$C557=$X$4),TRUE)</formula>
    </cfRule>
  </conditionalFormatting>
  <conditionalFormatting sqref="E1346">
    <cfRule type="expression" dxfId="24639" priority="5418">
      <formula>IF(FIND("!",E557),TRUE)</formula>
    </cfRule>
  </conditionalFormatting>
  <conditionalFormatting sqref="E1347">
    <cfRule type="expression" dxfId="24638" priority="5419">
      <formula>IF(AND(E557="",$C557=$X$4),TRUE)</formula>
    </cfRule>
  </conditionalFormatting>
  <conditionalFormatting sqref="E1347">
    <cfRule type="expression" dxfId="24637" priority="5420">
      <formula>IF(FIND("!",E557),TRUE)</formula>
    </cfRule>
  </conditionalFormatting>
  <conditionalFormatting sqref="E1348">
    <cfRule type="expression" dxfId="24636" priority="5421">
      <formula>IF(AND(E557="",$C557=$X$4),TRUE)</formula>
    </cfRule>
  </conditionalFormatting>
  <conditionalFormatting sqref="E1348">
    <cfRule type="expression" dxfId="24635" priority="5422">
      <formula>IF(FIND("!",E557),TRUE)</formula>
    </cfRule>
  </conditionalFormatting>
  <conditionalFormatting sqref="E1349">
    <cfRule type="expression" dxfId="24634" priority="5423">
      <formula>IF(AND(E557="",$C557=$X$4),TRUE)</formula>
    </cfRule>
  </conditionalFormatting>
  <conditionalFormatting sqref="E1349">
    <cfRule type="expression" dxfId="24633" priority="5424">
      <formula>IF(FIND("!",E557),TRUE)</formula>
    </cfRule>
  </conditionalFormatting>
  <conditionalFormatting sqref="E1350">
    <cfRule type="expression" dxfId="24632" priority="5425">
      <formula>IF(AND(E557="",$C557=$X$4),TRUE)</formula>
    </cfRule>
  </conditionalFormatting>
  <conditionalFormatting sqref="E1350">
    <cfRule type="expression" dxfId="24631" priority="5426">
      <formula>IF(FIND("!",E557),TRUE)</formula>
    </cfRule>
  </conditionalFormatting>
  <conditionalFormatting sqref="E1351">
    <cfRule type="expression" dxfId="24630" priority="5427">
      <formula>IF(AND(E557="",$C557=$X$4),TRUE)</formula>
    </cfRule>
  </conditionalFormatting>
  <conditionalFormatting sqref="E1351">
    <cfRule type="expression" dxfId="24629" priority="5428">
      <formula>IF(FIND("!",E557),TRUE)</formula>
    </cfRule>
  </conditionalFormatting>
  <conditionalFormatting sqref="E1352">
    <cfRule type="expression" dxfId="24628" priority="5429">
      <formula>IF(AND(E557="",$C557=$X$4),TRUE)</formula>
    </cfRule>
  </conditionalFormatting>
  <conditionalFormatting sqref="E1352">
    <cfRule type="expression" dxfId="24627" priority="5430">
      <formula>IF(FIND("!",E557),TRUE)</formula>
    </cfRule>
  </conditionalFormatting>
  <conditionalFormatting sqref="E1353">
    <cfRule type="expression" dxfId="24626" priority="5431">
      <formula>IF(AND(E557="",$C557=$X$4),TRUE)</formula>
    </cfRule>
  </conditionalFormatting>
  <conditionalFormatting sqref="E1353">
    <cfRule type="expression" dxfId="24625" priority="5432">
      <formula>IF(FIND("!",E557),TRUE)</formula>
    </cfRule>
  </conditionalFormatting>
  <conditionalFormatting sqref="E1354">
    <cfRule type="expression" dxfId="24624" priority="5433">
      <formula>IF(AND(E557="",$C557=$X$4),TRUE)</formula>
    </cfRule>
  </conditionalFormatting>
  <conditionalFormatting sqref="E1354">
    <cfRule type="expression" dxfId="24623" priority="5434">
      <formula>IF(FIND("!",E557),TRUE)</formula>
    </cfRule>
  </conditionalFormatting>
  <conditionalFormatting sqref="E1355">
    <cfRule type="expression" dxfId="24622" priority="5435">
      <formula>IF(AND(E557="",$C557=$X$4),TRUE)</formula>
    </cfRule>
  </conditionalFormatting>
  <conditionalFormatting sqref="E1355">
    <cfRule type="expression" dxfId="24621" priority="5436">
      <formula>IF(FIND("!",E557),TRUE)</formula>
    </cfRule>
  </conditionalFormatting>
  <conditionalFormatting sqref="E1356">
    <cfRule type="expression" dxfId="24620" priority="5437">
      <formula>IF(AND(E557="",$C557=$X$4),TRUE)</formula>
    </cfRule>
  </conditionalFormatting>
  <conditionalFormatting sqref="E1356">
    <cfRule type="expression" dxfId="24619" priority="5438">
      <formula>IF(FIND("!",E557),TRUE)</formula>
    </cfRule>
  </conditionalFormatting>
  <conditionalFormatting sqref="E1357">
    <cfRule type="expression" dxfId="24618" priority="5439">
      <formula>IF(AND(E557="",$C557=$X$4),TRUE)</formula>
    </cfRule>
  </conditionalFormatting>
  <conditionalFormatting sqref="E1357">
    <cfRule type="expression" dxfId="24617" priority="5440">
      <formula>IF(FIND("!",E557),TRUE)</formula>
    </cfRule>
  </conditionalFormatting>
  <conditionalFormatting sqref="E1358">
    <cfRule type="expression" dxfId="24616" priority="5441">
      <formula>IF(AND(E557="",$C557=$X$4),TRUE)</formula>
    </cfRule>
  </conditionalFormatting>
  <conditionalFormatting sqref="E1358">
    <cfRule type="expression" dxfId="24615" priority="5442">
      <formula>IF(FIND("!",E557),TRUE)</formula>
    </cfRule>
  </conditionalFormatting>
  <conditionalFormatting sqref="E1359">
    <cfRule type="expression" dxfId="24614" priority="5443">
      <formula>IF(AND(E557="",$C557=$X$4),TRUE)</formula>
    </cfRule>
  </conditionalFormatting>
  <conditionalFormatting sqref="E1359">
    <cfRule type="expression" dxfId="24613" priority="5444">
      <formula>IF(FIND("!",E557),TRUE)</formula>
    </cfRule>
  </conditionalFormatting>
  <conditionalFormatting sqref="E1360">
    <cfRule type="expression" dxfId="24612" priority="5445">
      <formula>IF(AND(E557="",$C557=$X$4),TRUE)</formula>
    </cfRule>
  </conditionalFormatting>
  <conditionalFormatting sqref="E1360">
    <cfRule type="expression" dxfId="24611" priority="5446">
      <formula>IF(FIND("!",E557),TRUE)</formula>
    </cfRule>
  </conditionalFormatting>
  <conditionalFormatting sqref="E1361">
    <cfRule type="expression" dxfId="24610" priority="5447">
      <formula>IF(AND(E557="",$C557=$X$4),TRUE)</formula>
    </cfRule>
  </conditionalFormatting>
  <conditionalFormatting sqref="E1361">
    <cfRule type="expression" dxfId="24609" priority="5448">
      <formula>IF(FIND("!",E557),TRUE)</formula>
    </cfRule>
  </conditionalFormatting>
  <conditionalFormatting sqref="E1362">
    <cfRule type="expression" dxfId="24608" priority="5449">
      <formula>IF(AND(E557="",$C557=$X$4),TRUE)</formula>
    </cfRule>
  </conditionalFormatting>
  <conditionalFormatting sqref="E1362">
    <cfRule type="expression" dxfId="24607" priority="5450">
      <formula>IF(FIND("!",E557),TRUE)</formula>
    </cfRule>
  </conditionalFormatting>
  <conditionalFormatting sqref="E1363">
    <cfRule type="expression" dxfId="24606" priority="5451">
      <formula>IF(AND(E557="",$C557=$X$4),TRUE)</formula>
    </cfRule>
  </conditionalFormatting>
  <conditionalFormatting sqref="E1363">
    <cfRule type="expression" dxfId="24605" priority="5452">
      <formula>IF(FIND("!",E557),TRUE)</formula>
    </cfRule>
  </conditionalFormatting>
  <conditionalFormatting sqref="E1364">
    <cfRule type="expression" dxfId="24604" priority="5453">
      <formula>IF(AND(E557="",$C557=$X$4),TRUE)</formula>
    </cfRule>
  </conditionalFormatting>
  <conditionalFormatting sqref="E1364">
    <cfRule type="expression" dxfId="24603" priority="5454">
      <formula>IF(FIND("!",E557),TRUE)</formula>
    </cfRule>
  </conditionalFormatting>
  <conditionalFormatting sqref="E1365">
    <cfRule type="expression" dxfId="24602" priority="5455">
      <formula>IF(AND(E557="",$C557=$X$4),TRUE)</formula>
    </cfRule>
  </conditionalFormatting>
  <conditionalFormatting sqref="E1365">
    <cfRule type="expression" dxfId="24601" priority="5456">
      <formula>IF(FIND("!",E557),TRUE)</formula>
    </cfRule>
  </conditionalFormatting>
  <conditionalFormatting sqref="E1366">
    <cfRule type="expression" dxfId="24600" priority="5457">
      <formula>IF(AND(E557="",$C557=$X$4),TRUE)</formula>
    </cfRule>
  </conditionalFormatting>
  <conditionalFormatting sqref="E1366">
    <cfRule type="expression" dxfId="24599" priority="5458">
      <formula>IF(FIND("!",E557),TRUE)</formula>
    </cfRule>
  </conditionalFormatting>
  <conditionalFormatting sqref="E1367">
    <cfRule type="expression" dxfId="24598" priority="5459">
      <formula>IF(AND(E557="",$C557=$X$4),TRUE)</formula>
    </cfRule>
  </conditionalFormatting>
  <conditionalFormatting sqref="E1367">
    <cfRule type="expression" dxfId="24597" priority="5460">
      <formula>IF(FIND("!",E557),TRUE)</formula>
    </cfRule>
  </conditionalFormatting>
  <conditionalFormatting sqref="E1368">
    <cfRule type="expression" dxfId="24596" priority="5461">
      <formula>IF(AND(E557="",$C557=$X$4),TRUE)</formula>
    </cfRule>
  </conditionalFormatting>
  <conditionalFormatting sqref="E1368">
    <cfRule type="expression" dxfId="24595" priority="5462">
      <formula>IF(FIND("!",E557),TRUE)</formula>
    </cfRule>
  </conditionalFormatting>
  <conditionalFormatting sqref="E1369">
    <cfRule type="expression" dxfId="24594" priority="5463">
      <formula>IF(AND(E557="",$C557=$X$4),TRUE)</formula>
    </cfRule>
  </conditionalFormatting>
  <conditionalFormatting sqref="E1369">
    <cfRule type="expression" dxfId="24593" priority="5464">
      <formula>IF(FIND("!",E557),TRUE)</formula>
    </cfRule>
  </conditionalFormatting>
  <conditionalFormatting sqref="E1370">
    <cfRule type="expression" dxfId="24592" priority="5465">
      <formula>IF(AND(E557="",$C557=$X$4),TRUE)</formula>
    </cfRule>
  </conditionalFormatting>
  <conditionalFormatting sqref="E1370">
    <cfRule type="expression" dxfId="24591" priority="5466">
      <formula>IF(FIND("!",E557),TRUE)</formula>
    </cfRule>
  </conditionalFormatting>
  <conditionalFormatting sqref="E1371">
    <cfRule type="expression" dxfId="24590" priority="5467">
      <formula>IF(AND(E557="",$C557=$X$4),TRUE)</formula>
    </cfRule>
  </conditionalFormatting>
  <conditionalFormatting sqref="E1371">
    <cfRule type="expression" dxfId="24589" priority="5468">
      <formula>IF(FIND("!",E557),TRUE)</formula>
    </cfRule>
  </conditionalFormatting>
  <conditionalFormatting sqref="E1372">
    <cfRule type="expression" dxfId="24588" priority="5469">
      <formula>IF(AND(E557="",$C557=$X$4),TRUE)</formula>
    </cfRule>
  </conditionalFormatting>
  <conditionalFormatting sqref="E1372">
    <cfRule type="expression" dxfId="24587" priority="5470">
      <formula>IF(FIND("!",E557),TRUE)</formula>
    </cfRule>
  </conditionalFormatting>
  <conditionalFormatting sqref="E1373">
    <cfRule type="expression" dxfId="24586" priority="5471">
      <formula>IF(AND(E557="",$C557=$X$4),TRUE)</formula>
    </cfRule>
  </conditionalFormatting>
  <conditionalFormatting sqref="E1373">
    <cfRule type="expression" dxfId="24585" priority="5472">
      <formula>IF(FIND("!",E557),TRUE)</formula>
    </cfRule>
  </conditionalFormatting>
  <conditionalFormatting sqref="E1374">
    <cfRule type="expression" dxfId="24584" priority="5473">
      <formula>IF(AND(E557="",$C557=$X$4),TRUE)</formula>
    </cfRule>
  </conditionalFormatting>
  <conditionalFormatting sqref="E1374">
    <cfRule type="expression" dxfId="24583" priority="5474">
      <formula>IF(FIND("!",E557),TRUE)</formula>
    </cfRule>
  </conditionalFormatting>
  <conditionalFormatting sqref="E1375">
    <cfRule type="expression" dxfId="24582" priority="5475">
      <formula>IF(AND(E557="",$C557=$X$4),TRUE)</formula>
    </cfRule>
  </conditionalFormatting>
  <conditionalFormatting sqref="E1375">
    <cfRule type="expression" dxfId="24581" priority="5476">
      <formula>IF(FIND("!",E557),TRUE)</formula>
    </cfRule>
  </conditionalFormatting>
  <conditionalFormatting sqref="E1376">
    <cfRule type="expression" dxfId="24580" priority="5477">
      <formula>IF(AND(E557="",$C557=$X$4),TRUE)</formula>
    </cfRule>
  </conditionalFormatting>
  <conditionalFormatting sqref="E1376">
    <cfRule type="expression" dxfId="24579" priority="5478">
      <formula>IF(FIND("!",E557),TRUE)</formula>
    </cfRule>
  </conditionalFormatting>
  <conditionalFormatting sqref="E1377">
    <cfRule type="expression" dxfId="24578" priority="5479">
      <formula>IF(AND(E557="",$C557=$X$4),TRUE)</formula>
    </cfRule>
  </conditionalFormatting>
  <conditionalFormatting sqref="E1377">
    <cfRule type="expression" dxfId="24577" priority="5480">
      <formula>IF(FIND("!",E557),TRUE)</formula>
    </cfRule>
  </conditionalFormatting>
  <conditionalFormatting sqref="E1378">
    <cfRule type="expression" dxfId="24576" priority="5481">
      <formula>IF(AND(E557="",$C557=$X$4),TRUE)</formula>
    </cfRule>
  </conditionalFormatting>
  <conditionalFormatting sqref="E1378">
    <cfRule type="expression" dxfId="24575" priority="5482">
      <formula>IF(FIND("!",E557),TRUE)</formula>
    </cfRule>
  </conditionalFormatting>
  <conditionalFormatting sqref="E1379">
    <cfRule type="expression" dxfId="24574" priority="5483">
      <formula>IF(AND(E557="",$C557=$X$4),TRUE)</formula>
    </cfRule>
  </conditionalFormatting>
  <conditionalFormatting sqref="E1379">
    <cfRule type="expression" dxfId="24573" priority="5484">
      <formula>IF(FIND("!",E557),TRUE)</formula>
    </cfRule>
  </conditionalFormatting>
  <conditionalFormatting sqref="E1380">
    <cfRule type="expression" dxfId="24572" priority="5485">
      <formula>IF(AND(E557="",$C557=$X$4),TRUE)</formula>
    </cfRule>
  </conditionalFormatting>
  <conditionalFormatting sqref="E1380">
    <cfRule type="expression" dxfId="24571" priority="5486">
      <formula>IF(FIND("!",E557),TRUE)</formula>
    </cfRule>
  </conditionalFormatting>
  <conditionalFormatting sqref="E1381">
    <cfRule type="expression" dxfId="24570" priority="5487">
      <formula>IF(AND(E557="",$C557=$X$4),TRUE)</formula>
    </cfRule>
  </conditionalFormatting>
  <conditionalFormatting sqref="E1381">
    <cfRule type="expression" dxfId="24569" priority="5488">
      <formula>IF(FIND("!",E557),TRUE)</formula>
    </cfRule>
  </conditionalFormatting>
  <conditionalFormatting sqref="E1382">
    <cfRule type="expression" dxfId="24568" priority="5489">
      <formula>IF(AND(E557="",$C557=$X$4),TRUE)</formula>
    </cfRule>
  </conditionalFormatting>
  <conditionalFormatting sqref="E1382">
    <cfRule type="expression" dxfId="24567" priority="5490">
      <formula>IF(FIND("!",E557),TRUE)</formula>
    </cfRule>
  </conditionalFormatting>
  <conditionalFormatting sqref="E1383">
    <cfRule type="expression" dxfId="24566" priority="5491">
      <formula>IF(AND(E557="",$C557=$X$4),TRUE)</formula>
    </cfRule>
  </conditionalFormatting>
  <conditionalFormatting sqref="E1383">
    <cfRule type="expression" dxfId="24565" priority="5492">
      <formula>IF(FIND("!",E557),TRUE)</formula>
    </cfRule>
  </conditionalFormatting>
  <conditionalFormatting sqref="E1384">
    <cfRule type="expression" dxfId="24564" priority="5493">
      <formula>IF(AND(E557="",$C557=$X$4),TRUE)</formula>
    </cfRule>
  </conditionalFormatting>
  <conditionalFormatting sqref="E1384">
    <cfRule type="expression" dxfId="24563" priority="5494">
      <formula>IF(FIND("!",E557),TRUE)</formula>
    </cfRule>
  </conditionalFormatting>
  <conditionalFormatting sqref="E1385">
    <cfRule type="expression" dxfId="24562" priority="5495">
      <formula>IF(AND(E557="",$C557=$X$4),TRUE)</formula>
    </cfRule>
  </conditionalFormatting>
  <conditionalFormatting sqref="E1385">
    <cfRule type="expression" dxfId="24561" priority="5496">
      <formula>IF(FIND("!",E557),TRUE)</formula>
    </cfRule>
  </conditionalFormatting>
  <conditionalFormatting sqref="E1386">
    <cfRule type="expression" dxfId="24560" priority="5497">
      <formula>IF(AND(E557="",$C557=$X$4),TRUE)</formula>
    </cfRule>
  </conditionalFormatting>
  <conditionalFormatting sqref="E1386">
    <cfRule type="expression" dxfId="24559" priority="5498">
      <formula>IF(FIND("!",E557),TRUE)</formula>
    </cfRule>
  </conditionalFormatting>
  <conditionalFormatting sqref="E1387">
    <cfRule type="expression" dxfId="24558" priority="5499">
      <formula>IF(AND(E557="",$C557=$X$4),TRUE)</formula>
    </cfRule>
  </conditionalFormatting>
  <conditionalFormatting sqref="E1387">
    <cfRule type="expression" dxfId="24557" priority="5500">
      <formula>IF(FIND("!",E557),TRUE)</formula>
    </cfRule>
  </conditionalFormatting>
  <conditionalFormatting sqref="E1388">
    <cfRule type="expression" dxfId="24556" priority="5501">
      <formula>IF(AND(E557="",$C557=$X$4),TRUE)</formula>
    </cfRule>
  </conditionalFormatting>
  <conditionalFormatting sqref="E1388">
    <cfRule type="expression" dxfId="24555" priority="5502">
      <formula>IF(FIND("!",E557),TRUE)</formula>
    </cfRule>
  </conditionalFormatting>
  <conditionalFormatting sqref="E1389">
    <cfRule type="expression" dxfId="24554" priority="5503">
      <formula>IF(AND(E557="",$C557=$X$4),TRUE)</formula>
    </cfRule>
  </conditionalFormatting>
  <conditionalFormatting sqref="E1389">
    <cfRule type="expression" dxfId="24553" priority="5504">
      <formula>IF(FIND("!",E557),TRUE)</formula>
    </cfRule>
  </conditionalFormatting>
  <conditionalFormatting sqref="E1390">
    <cfRule type="expression" dxfId="24552" priority="5505">
      <formula>IF(AND(E557="",$C557=$X$4),TRUE)</formula>
    </cfRule>
  </conditionalFormatting>
  <conditionalFormatting sqref="E1390">
    <cfRule type="expression" dxfId="24551" priority="5506">
      <formula>IF(FIND("!",E557),TRUE)</formula>
    </cfRule>
  </conditionalFormatting>
  <conditionalFormatting sqref="E1391">
    <cfRule type="expression" dxfId="24550" priority="5507">
      <formula>IF(AND(E557="",$C557=$X$4),TRUE)</formula>
    </cfRule>
  </conditionalFormatting>
  <conditionalFormatting sqref="E1391">
    <cfRule type="expression" dxfId="24549" priority="5508">
      <formula>IF(FIND("!",E557),TRUE)</formula>
    </cfRule>
  </conditionalFormatting>
  <conditionalFormatting sqref="E1392">
    <cfRule type="expression" dxfId="24548" priority="5509">
      <formula>IF(AND(E557="",$C557=$X$4),TRUE)</formula>
    </cfRule>
  </conditionalFormatting>
  <conditionalFormatting sqref="E1392">
    <cfRule type="expression" dxfId="24547" priority="5510">
      <formula>IF(FIND("!",E557),TRUE)</formula>
    </cfRule>
  </conditionalFormatting>
  <conditionalFormatting sqref="E1393">
    <cfRule type="expression" dxfId="24546" priority="5511">
      <formula>IF(AND(E557="",$C557=$X$4),TRUE)</formula>
    </cfRule>
  </conditionalFormatting>
  <conditionalFormatting sqref="E1393">
    <cfRule type="expression" dxfId="24545" priority="5512">
      <formula>IF(FIND("!",E557),TRUE)</formula>
    </cfRule>
  </conditionalFormatting>
  <conditionalFormatting sqref="E1394">
    <cfRule type="expression" dxfId="24544" priority="5513">
      <formula>IF(AND(E557="",$C557=$X$4),TRUE)</formula>
    </cfRule>
  </conditionalFormatting>
  <conditionalFormatting sqref="E1394">
    <cfRule type="expression" dxfId="24543" priority="5514">
      <formula>IF(FIND("!",E557),TRUE)</formula>
    </cfRule>
  </conditionalFormatting>
  <conditionalFormatting sqref="E1395">
    <cfRule type="expression" dxfId="24542" priority="5515">
      <formula>IF(AND(E557="",$C557=$X$4),TRUE)</formula>
    </cfRule>
  </conditionalFormatting>
  <conditionalFormatting sqref="E1395">
    <cfRule type="expression" dxfId="24541" priority="5516">
      <formula>IF(FIND("!",E557),TRUE)</formula>
    </cfRule>
  </conditionalFormatting>
  <conditionalFormatting sqref="E1396">
    <cfRule type="expression" dxfId="24540" priority="5517">
      <formula>IF(AND(E557="",$C557=$X$4),TRUE)</formula>
    </cfRule>
  </conditionalFormatting>
  <conditionalFormatting sqref="E1396">
    <cfRule type="expression" dxfId="24539" priority="5518">
      <formula>IF(FIND("!",E557),TRUE)</formula>
    </cfRule>
  </conditionalFormatting>
  <conditionalFormatting sqref="E1397">
    <cfRule type="expression" dxfId="24538" priority="5519">
      <formula>IF(AND(E557="",$C557=$X$4),TRUE)</formula>
    </cfRule>
  </conditionalFormatting>
  <conditionalFormatting sqref="E1397">
    <cfRule type="expression" dxfId="24537" priority="5520">
      <formula>IF(FIND("!",E557),TRUE)</formula>
    </cfRule>
  </conditionalFormatting>
  <conditionalFormatting sqref="E1398">
    <cfRule type="expression" dxfId="24536" priority="5521">
      <formula>IF(AND(E557="",$C557=$X$4),TRUE)</formula>
    </cfRule>
  </conditionalFormatting>
  <conditionalFormatting sqref="E1398">
    <cfRule type="expression" dxfId="24535" priority="5522">
      <formula>IF(FIND("!",E557),TRUE)</formula>
    </cfRule>
  </conditionalFormatting>
  <conditionalFormatting sqref="E1399">
    <cfRule type="expression" dxfId="24534" priority="5523">
      <formula>IF(AND(E557="",$C557=$X$4),TRUE)</formula>
    </cfRule>
  </conditionalFormatting>
  <conditionalFormatting sqref="E1399">
    <cfRule type="expression" dxfId="24533" priority="5524">
      <formula>IF(FIND("!",E557),TRUE)</formula>
    </cfRule>
  </conditionalFormatting>
  <conditionalFormatting sqref="E1400">
    <cfRule type="expression" dxfId="24532" priority="5525">
      <formula>IF(AND(E557="",$C557=$X$4),TRUE)</formula>
    </cfRule>
  </conditionalFormatting>
  <conditionalFormatting sqref="E1400">
    <cfRule type="expression" dxfId="24531" priority="5526">
      <formula>IF(FIND("!",E557),TRUE)</formula>
    </cfRule>
  </conditionalFormatting>
  <conditionalFormatting sqref="E1401">
    <cfRule type="expression" dxfId="24530" priority="5527">
      <formula>IF(AND(E557="",$C557=$X$4),TRUE)</formula>
    </cfRule>
  </conditionalFormatting>
  <conditionalFormatting sqref="E1401">
    <cfRule type="expression" dxfId="24529" priority="5528">
      <formula>IF(FIND("!",E557),TRUE)</formula>
    </cfRule>
  </conditionalFormatting>
  <conditionalFormatting sqref="E1402">
    <cfRule type="expression" dxfId="24528" priority="5529">
      <formula>IF(AND(E557="",$C557=$X$4),TRUE)</formula>
    </cfRule>
  </conditionalFormatting>
  <conditionalFormatting sqref="E1402">
    <cfRule type="expression" dxfId="24527" priority="5530">
      <formula>IF(FIND("!",E557),TRUE)</formula>
    </cfRule>
  </conditionalFormatting>
  <conditionalFormatting sqref="E1403">
    <cfRule type="expression" dxfId="24526" priority="5531">
      <formula>IF(AND(E557="",$C557=$X$4),TRUE)</formula>
    </cfRule>
  </conditionalFormatting>
  <conditionalFormatting sqref="E1403">
    <cfRule type="expression" dxfId="24525" priority="5532">
      <formula>IF(FIND("!",E557),TRUE)</formula>
    </cfRule>
  </conditionalFormatting>
  <conditionalFormatting sqref="E1404">
    <cfRule type="expression" dxfId="24524" priority="5533">
      <formula>IF(AND(E557="",$C557=$X$4),TRUE)</formula>
    </cfRule>
  </conditionalFormatting>
  <conditionalFormatting sqref="E1404">
    <cfRule type="expression" dxfId="24523" priority="5534">
      <formula>IF(FIND("!",E557),TRUE)</formula>
    </cfRule>
  </conditionalFormatting>
  <conditionalFormatting sqref="E1405">
    <cfRule type="expression" dxfId="24522" priority="5535">
      <formula>IF(AND(E557="",$C557=$X$4),TRUE)</formula>
    </cfRule>
  </conditionalFormatting>
  <conditionalFormatting sqref="E1405">
    <cfRule type="expression" dxfId="24521" priority="5536">
      <formula>IF(FIND("!",E557),TRUE)</formula>
    </cfRule>
  </conditionalFormatting>
  <conditionalFormatting sqref="E1406">
    <cfRule type="expression" dxfId="24520" priority="5537">
      <formula>IF(AND(E557="",$C557=$X$4),TRUE)</formula>
    </cfRule>
  </conditionalFormatting>
  <conditionalFormatting sqref="E1406">
    <cfRule type="expression" dxfId="24519" priority="5538">
      <formula>IF(FIND("!",E557),TRUE)</formula>
    </cfRule>
  </conditionalFormatting>
  <conditionalFormatting sqref="E1407">
    <cfRule type="expression" dxfId="24518" priority="5539">
      <formula>IF(AND(E557="",$C557=$X$4),TRUE)</formula>
    </cfRule>
  </conditionalFormatting>
  <conditionalFormatting sqref="E1407">
    <cfRule type="expression" dxfId="24517" priority="5540">
      <formula>IF(FIND("!",E557),TRUE)</formula>
    </cfRule>
  </conditionalFormatting>
  <conditionalFormatting sqref="E1408">
    <cfRule type="expression" dxfId="24516" priority="5541">
      <formula>IF(AND(E557="",$C557=$X$4),TRUE)</formula>
    </cfRule>
  </conditionalFormatting>
  <conditionalFormatting sqref="E1408">
    <cfRule type="expression" dxfId="24515" priority="5542">
      <formula>IF(FIND("!",E557),TRUE)</formula>
    </cfRule>
  </conditionalFormatting>
  <conditionalFormatting sqref="E1409">
    <cfRule type="expression" dxfId="24514" priority="5543">
      <formula>IF(AND(E557="",$C557=$X$4),TRUE)</formula>
    </cfRule>
  </conditionalFormatting>
  <conditionalFormatting sqref="E1409">
    <cfRule type="expression" dxfId="24513" priority="5544">
      <formula>IF(FIND("!",E557),TRUE)</formula>
    </cfRule>
  </conditionalFormatting>
  <conditionalFormatting sqref="E1410">
    <cfRule type="expression" dxfId="24512" priority="5545">
      <formula>IF(AND(E557="",$C557=$X$4),TRUE)</formula>
    </cfRule>
  </conditionalFormatting>
  <conditionalFormatting sqref="E1410">
    <cfRule type="expression" dxfId="24511" priority="5546">
      <formula>IF(FIND("!",E557),TRUE)</formula>
    </cfRule>
  </conditionalFormatting>
  <conditionalFormatting sqref="E1411">
    <cfRule type="expression" dxfId="24510" priority="5547">
      <formula>IF(AND(E557="",$C557=$X$4),TRUE)</formula>
    </cfRule>
  </conditionalFormatting>
  <conditionalFormatting sqref="E1411">
    <cfRule type="expression" dxfId="24509" priority="5548">
      <formula>IF(FIND("!",E557),TRUE)</formula>
    </cfRule>
  </conditionalFormatting>
  <conditionalFormatting sqref="E1412">
    <cfRule type="expression" dxfId="24508" priority="5549">
      <formula>IF(AND(E557="",$C557=$X$4),TRUE)</formula>
    </cfRule>
  </conditionalFormatting>
  <conditionalFormatting sqref="E1412">
    <cfRule type="expression" dxfId="24507" priority="5550">
      <formula>IF(FIND("!",E557),TRUE)</formula>
    </cfRule>
  </conditionalFormatting>
  <conditionalFormatting sqref="E1413">
    <cfRule type="expression" dxfId="24506" priority="5551">
      <formula>IF(AND(E557="",$C557=$X$4),TRUE)</formula>
    </cfRule>
  </conditionalFormatting>
  <conditionalFormatting sqref="E1413">
    <cfRule type="expression" dxfId="24505" priority="5552">
      <formula>IF(FIND("!",E557),TRUE)</formula>
    </cfRule>
  </conditionalFormatting>
  <conditionalFormatting sqref="E1414">
    <cfRule type="expression" dxfId="24504" priority="5553">
      <formula>IF(AND(E557="",$C557=$X$4),TRUE)</formula>
    </cfRule>
  </conditionalFormatting>
  <conditionalFormatting sqref="E1414">
    <cfRule type="expression" dxfId="24503" priority="5554">
      <formula>IF(FIND("!",E557),TRUE)</formula>
    </cfRule>
  </conditionalFormatting>
  <conditionalFormatting sqref="E1415">
    <cfRule type="expression" dxfId="24502" priority="5555">
      <formula>IF(AND(E557="",$C557=$X$4),TRUE)</formula>
    </cfRule>
  </conditionalFormatting>
  <conditionalFormatting sqref="E1415">
    <cfRule type="expression" dxfId="24501" priority="5556">
      <formula>IF(FIND("!",E557),TRUE)</formula>
    </cfRule>
  </conditionalFormatting>
  <conditionalFormatting sqref="E1416">
    <cfRule type="expression" dxfId="24500" priority="5557">
      <formula>IF(AND(E557="",$C557=$X$4),TRUE)</formula>
    </cfRule>
  </conditionalFormatting>
  <conditionalFormatting sqref="E1416">
    <cfRule type="expression" dxfId="24499" priority="5558">
      <formula>IF(FIND("!",E557),TRUE)</formula>
    </cfRule>
  </conditionalFormatting>
  <conditionalFormatting sqref="E1417">
    <cfRule type="expression" dxfId="24498" priority="5559">
      <formula>IF(AND(E557="",$C557=$X$4),TRUE)</formula>
    </cfRule>
  </conditionalFormatting>
  <conditionalFormatting sqref="E1417">
    <cfRule type="expression" dxfId="24497" priority="5560">
      <formula>IF(FIND("!",E557),TRUE)</formula>
    </cfRule>
  </conditionalFormatting>
  <conditionalFormatting sqref="E1418">
    <cfRule type="expression" dxfId="24496" priority="5561">
      <formula>IF(AND(E557="",$C557=$X$4),TRUE)</formula>
    </cfRule>
  </conditionalFormatting>
  <conditionalFormatting sqref="E1418">
    <cfRule type="expression" dxfId="24495" priority="5562">
      <formula>IF(FIND("!",E557),TRUE)</formula>
    </cfRule>
  </conditionalFormatting>
  <conditionalFormatting sqref="E1419">
    <cfRule type="expression" dxfId="24494" priority="5563">
      <formula>IF(AND(E557="",$C557=$X$4),TRUE)</formula>
    </cfRule>
  </conditionalFormatting>
  <conditionalFormatting sqref="E1419">
    <cfRule type="expression" dxfId="24493" priority="5564">
      <formula>IF(FIND("!",E557),TRUE)</formula>
    </cfRule>
  </conditionalFormatting>
  <conditionalFormatting sqref="E1420">
    <cfRule type="expression" dxfId="24492" priority="5565">
      <formula>IF(AND(E557="",$C557=$X$4),TRUE)</formula>
    </cfRule>
  </conditionalFormatting>
  <conditionalFormatting sqref="E1420">
    <cfRule type="expression" dxfId="24491" priority="5566">
      <formula>IF(FIND("!",E557),TRUE)</formula>
    </cfRule>
  </conditionalFormatting>
  <conditionalFormatting sqref="E1421">
    <cfRule type="expression" dxfId="24490" priority="5567">
      <formula>IF(AND(E557="",$C557=$X$4),TRUE)</formula>
    </cfRule>
  </conditionalFormatting>
  <conditionalFormatting sqref="E1421">
    <cfRule type="expression" dxfId="24489" priority="5568">
      <formula>IF(FIND("!",E557),TRUE)</formula>
    </cfRule>
  </conditionalFormatting>
  <conditionalFormatting sqref="E1422">
    <cfRule type="expression" dxfId="24488" priority="5569">
      <formula>IF(AND(E557="",$C557=$X$4),TRUE)</formula>
    </cfRule>
  </conditionalFormatting>
  <conditionalFormatting sqref="E1422">
    <cfRule type="expression" dxfId="24487" priority="5570">
      <formula>IF(FIND("!",E557),TRUE)</formula>
    </cfRule>
  </conditionalFormatting>
  <conditionalFormatting sqref="E1423">
    <cfRule type="expression" dxfId="24486" priority="5571">
      <formula>IF(AND(E557="",$C557=$X$4),TRUE)</formula>
    </cfRule>
  </conditionalFormatting>
  <conditionalFormatting sqref="E1423">
    <cfRule type="expression" dxfId="24485" priority="5572">
      <formula>IF(FIND("!",E557),TRUE)</formula>
    </cfRule>
  </conditionalFormatting>
  <conditionalFormatting sqref="E1424">
    <cfRule type="expression" dxfId="24484" priority="5573">
      <formula>IF(AND(E557="",$C557=$X$4),TRUE)</formula>
    </cfRule>
  </conditionalFormatting>
  <conditionalFormatting sqref="E1424">
    <cfRule type="expression" dxfId="24483" priority="5574">
      <formula>IF(FIND("!",E557),TRUE)</formula>
    </cfRule>
  </conditionalFormatting>
  <conditionalFormatting sqref="E1425">
    <cfRule type="expression" dxfId="24482" priority="5575">
      <formula>IF(AND(E557="",$C557=$X$4),TRUE)</formula>
    </cfRule>
  </conditionalFormatting>
  <conditionalFormatting sqref="E1425">
    <cfRule type="expression" dxfId="24481" priority="5576">
      <formula>IF(FIND("!",E557),TRUE)</formula>
    </cfRule>
  </conditionalFormatting>
  <conditionalFormatting sqref="E1426">
    <cfRule type="expression" dxfId="24480" priority="5577">
      <formula>IF(AND(E557="",$C557=$X$4),TRUE)</formula>
    </cfRule>
  </conditionalFormatting>
  <conditionalFormatting sqref="E1426">
    <cfRule type="expression" dxfId="24479" priority="5578">
      <formula>IF(FIND("!",E557),TRUE)</formula>
    </cfRule>
  </conditionalFormatting>
  <conditionalFormatting sqref="E1427">
    <cfRule type="expression" dxfId="24478" priority="5579">
      <formula>IF(AND(E557="",$C557=$X$4),TRUE)</formula>
    </cfRule>
  </conditionalFormatting>
  <conditionalFormatting sqref="E1427">
    <cfRule type="expression" dxfId="24477" priority="5580">
      <formula>IF(FIND("!",E557),TRUE)</formula>
    </cfRule>
  </conditionalFormatting>
  <conditionalFormatting sqref="E1428">
    <cfRule type="expression" dxfId="24476" priority="5581">
      <formula>IF(AND(E557="",$C557=$X$4),TRUE)</formula>
    </cfRule>
  </conditionalFormatting>
  <conditionalFormatting sqref="E1428">
    <cfRule type="expression" dxfId="24475" priority="5582">
      <formula>IF(FIND("!",E557),TRUE)</formula>
    </cfRule>
  </conditionalFormatting>
  <conditionalFormatting sqref="E1429">
    <cfRule type="expression" dxfId="24474" priority="5583">
      <formula>IF(AND(E557="",$C557=$X$4),TRUE)</formula>
    </cfRule>
  </conditionalFormatting>
  <conditionalFormatting sqref="E1429">
    <cfRule type="expression" dxfId="24473" priority="5584">
      <formula>IF(FIND("!",E557),TRUE)</formula>
    </cfRule>
  </conditionalFormatting>
  <conditionalFormatting sqref="E1430">
    <cfRule type="expression" dxfId="24472" priority="5585">
      <formula>IF(AND(E557="",$C557=$X$4),TRUE)</formula>
    </cfRule>
  </conditionalFormatting>
  <conditionalFormatting sqref="E1430">
    <cfRule type="expression" dxfId="24471" priority="5586">
      <formula>IF(FIND("!",E557),TRUE)</formula>
    </cfRule>
  </conditionalFormatting>
  <conditionalFormatting sqref="E1431">
    <cfRule type="expression" dxfId="24470" priority="5587">
      <formula>IF(AND(E557="",$C557=$X$4),TRUE)</formula>
    </cfRule>
  </conditionalFormatting>
  <conditionalFormatting sqref="E1431">
    <cfRule type="expression" dxfId="24469" priority="5588">
      <formula>IF(FIND("!",E557),TRUE)</formula>
    </cfRule>
  </conditionalFormatting>
  <conditionalFormatting sqref="E1432">
    <cfRule type="expression" dxfId="24468" priority="5589">
      <formula>IF(AND(E557="",$C557=$X$4),TRUE)</formula>
    </cfRule>
  </conditionalFormatting>
  <conditionalFormatting sqref="E1432">
    <cfRule type="expression" dxfId="24467" priority="5590">
      <formula>IF(FIND("!",E557),TRUE)</formula>
    </cfRule>
  </conditionalFormatting>
  <conditionalFormatting sqref="E1433">
    <cfRule type="expression" dxfId="24466" priority="5591">
      <formula>IF(AND(E557="",$C557=$X$4),TRUE)</formula>
    </cfRule>
  </conditionalFormatting>
  <conditionalFormatting sqref="E1433">
    <cfRule type="expression" dxfId="24465" priority="5592">
      <formula>IF(FIND("!",E557),TRUE)</formula>
    </cfRule>
  </conditionalFormatting>
  <conditionalFormatting sqref="E1434">
    <cfRule type="expression" dxfId="24464" priority="5593">
      <formula>IF(AND(E557="",$C557=$X$4),TRUE)</formula>
    </cfRule>
  </conditionalFormatting>
  <conditionalFormatting sqref="E1434">
    <cfRule type="expression" dxfId="24463" priority="5594">
      <formula>IF(FIND("!",E557),TRUE)</formula>
    </cfRule>
  </conditionalFormatting>
  <conditionalFormatting sqref="E1435">
    <cfRule type="expression" dxfId="24462" priority="5595">
      <formula>IF(AND(E557="",$C557=$X$4),TRUE)</formula>
    </cfRule>
  </conditionalFormatting>
  <conditionalFormatting sqref="E1435">
    <cfRule type="expression" dxfId="24461" priority="5596">
      <formula>IF(FIND("!",E557),TRUE)</formula>
    </cfRule>
  </conditionalFormatting>
  <conditionalFormatting sqref="E1436">
    <cfRule type="expression" dxfId="24460" priority="5597">
      <formula>IF(AND(E557="",$C557=$X$4),TRUE)</formula>
    </cfRule>
  </conditionalFormatting>
  <conditionalFormatting sqref="E1436">
    <cfRule type="expression" dxfId="24459" priority="5598">
      <formula>IF(FIND("!",E557),TRUE)</formula>
    </cfRule>
  </conditionalFormatting>
  <conditionalFormatting sqref="E1437">
    <cfRule type="expression" dxfId="24458" priority="5599">
      <formula>IF(AND(E557="",$C557=$X$4),TRUE)</formula>
    </cfRule>
  </conditionalFormatting>
  <conditionalFormatting sqref="E1437">
    <cfRule type="expression" dxfId="24457" priority="5600">
      <formula>IF(FIND("!",E557),TRUE)</formula>
    </cfRule>
  </conditionalFormatting>
  <conditionalFormatting sqref="E1438">
    <cfRule type="expression" dxfId="24456" priority="5601">
      <formula>IF(AND(E557="",$C557=$X$4),TRUE)</formula>
    </cfRule>
  </conditionalFormatting>
  <conditionalFormatting sqref="E1438">
    <cfRule type="expression" dxfId="24455" priority="5602">
      <formula>IF(FIND("!",E557),TRUE)</formula>
    </cfRule>
  </conditionalFormatting>
  <conditionalFormatting sqref="E1439">
    <cfRule type="expression" dxfId="24454" priority="5603">
      <formula>IF(AND(E557="",$C557=$X$4),TRUE)</formula>
    </cfRule>
  </conditionalFormatting>
  <conditionalFormatting sqref="E1439">
    <cfRule type="expression" dxfId="24453" priority="5604">
      <formula>IF(FIND("!",E557),TRUE)</formula>
    </cfRule>
  </conditionalFormatting>
  <conditionalFormatting sqref="E1440">
    <cfRule type="expression" dxfId="24452" priority="5605">
      <formula>IF(AND(E557="",$C557=$X$4),TRUE)</formula>
    </cfRule>
  </conditionalFormatting>
  <conditionalFormatting sqref="E1440">
    <cfRule type="expression" dxfId="24451" priority="5606">
      <formula>IF(FIND("!",E557),TRUE)</formula>
    </cfRule>
  </conditionalFormatting>
  <conditionalFormatting sqref="E1441">
    <cfRule type="expression" dxfId="24450" priority="5607">
      <formula>IF(AND(E557="",$C557=$X$4),TRUE)</formula>
    </cfRule>
  </conditionalFormatting>
  <conditionalFormatting sqref="E1441">
    <cfRule type="expression" dxfId="24449" priority="5608">
      <formula>IF(FIND("!",E557),TRUE)</formula>
    </cfRule>
  </conditionalFormatting>
  <conditionalFormatting sqref="E1442">
    <cfRule type="expression" dxfId="24448" priority="5609">
      <formula>IF(AND(E557="",$C557=$X$4),TRUE)</formula>
    </cfRule>
  </conditionalFormatting>
  <conditionalFormatting sqref="E1442">
    <cfRule type="expression" dxfId="24447" priority="5610">
      <formula>IF(FIND("!",E557),TRUE)</formula>
    </cfRule>
  </conditionalFormatting>
  <conditionalFormatting sqref="E1443">
    <cfRule type="expression" dxfId="24446" priority="5611">
      <formula>IF(AND(E557="",$C557=$X$4),TRUE)</formula>
    </cfRule>
  </conditionalFormatting>
  <conditionalFormatting sqref="E1443">
    <cfRule type="expression" dxfId="24445" priority="5612">
      <formula>IF(FIND("!",E557),TRUE)</formula>
    </cfRule>
  </conditionalFormatting>
  <conditionalFormatting sqref="E1444">
    <cfRule type="expression" dxfId="24444" priority="5613">
      <formula>IF(AND(E557="",$C557=$X$4),TRUE)</formula>
    </cfRule>
  </conditionalFormatting>
  <conditionalFormatting sqref="E1444">
    <cfRule type="expression" dxfId="24443" priority="5614">
      <formula>IF(FIND("!",E557),TRUE)</formula>
    </cfRule>
  </conditionalFormatting>
  <conditionalFormatting sqref="E1445">
    <cfRule type="expression" dxfId="24442" priority="5615">
      <formula>IF(AND(E557="",$C557=$X$4),TRUE)</formula>
    </cfRule>
  </conditionalFormatting>
  <conditionalFormatting sqref="E1445">
    <cfRule type="expression" dxfId="24441" priority="5616">
      <formula>IF(FIND("!",E557),TRUE)</formula>
    </cfRule>
  </conditionalFormatting>
  <conditionalFormatting sqref="E1446">
    <cfRule type="expression" dxfId="24440" priority="5617">
      <formula>IF(AND(E557="",$C557=$X$4),TRUE)</formula>
    </cfRule>
  </conditionalFormatting>
  <conditionalFormatting sqref="E1446">
    <cfRule type="expression" dxfId="24439" priority="5618">
      <formula>IF(FIND("!",E557),TRUE)</formula>
    </cfRule>
  </conditionalFormatting>
  <conditionalFormatting sqref="E1447">
    <cfRule type="expression" dxfId="24438" priority="5619">
      <formula>IF(AND(E557="",$C557=$X$4),TRUE)</formula>
    </cfRule>
  </conditionalFormatting>
  <conditionalFormatting sqref="E1447">
    <cfRule type="expression" dxfId="24437" priority="5620">
      <formula>IF(FIND("!",E557),TRUE)</formula>
    </cfRule>
  </conditionalFormatting>
  <conditionalFormatting sqref="E1448">
    <cfRule type="expression" dxfId="24436" priority="5621">
      <formula>IF(AND(E557="",$C557=$X$4),TRUE)</formula>
    </cfRule>
  </conditionalFormatting>
  <conditionalFormatting sqref="E1448">
    <cfRule type="expression" dxfId="24435" priority="5622">
      <formula>IF(FIND("!",E557),TRUE)</formula>
    </cfRule>
  </conditionalFormatting>
  <conditionalFormatting sqref="E1449">
    <cfRule type="expression" dxfId="24434" priority="5623">
      <formula>IF(AND(E557="",$C557=$X$4),TRUE)</formula>
    </cfRule>
  </conditionalFormatting>
  <conditionalFormatting sqref="E1449">
    <cfRule type="expression" dxfId="24433" priority="5624">
      <formula>IF(FIND("!",E557),TRUE)</formula>
    </cfRule>
  </conditionalFormatting>
  <conditionalFormatting sqref="E1450">
    <cfRule type="expression" dxfId="24432" priority="5625">
      <formula>IF(AND(E557="",$C557=$X$4),TRUE)</formula>
    </cfRule>
  </conditionalFormatting>
  <conditionalFormatting sqref="E1450">
    <cfRule type="expression" dxfId="24431" priority="5626">
      <formula>IF(FIND("!",E557),TRUE)</formula>
    </cfRule>
  </conditionalFormatting>
  <conditionalFormatting sqref="E1451">
    <cfRule type="expression" dxfId="24430" priority="5627">
      <formula>IF(AND(E557="",$C557=$X$4),TRUE)</formula>
    </cfRule>
  </conditionalFormatting>
  <conditionalFormatting sqref="E1451">
    <cfRule type="expression" dxfId="24429" priority="5628">
      <formula>IF(FIND("!",E557),TRUE)</formula>
    </cfRule>
  </conditionalFormatting>
  <conditionalFormatting sqref="E1452">
    <cfRule type="expression" dxfId="24428" priority="5629">
      <formula>IF(AND(E557="",$C557=$X$4),TRUE)</formula>
    </cfRule>
  </conditionalFormatting>
  <conditionalFormatting sqref="E1452">
    <cfRule type="expression" dxfId="24427" priority="5630">
      <formula>IF(FIND("!",E557),TRUE)</formula>
    </cfRule>
  </conditionalFormatting>
  <conditionalFormatting sqref="E1453">
    <cfRule type="expression" dxfId="24426" priority="5631">
      <formula>IF(AND(E557="",$C557=$X$4),TRUE)</formula>
    </cfRule>
  </conditionalFormatting>
  <conditionalFormatting sqref="E1453">
    <cfRule type="expression" dxfId="24425" priority="5632">
      <formula>IF(FIND("!",E557),TRUE)</formula>
    </cfRule>
  </conditionalFormatting>
  <conditionalFormatting sqref="E1454">
    <cfRule type="expression" dxfId="24424" priority="5633">
      <formula>IF(AND(E557="",$C557=$X$4),TRUE)</formula>
    </cfRule>
  </conditionalFormatting>
  <conditionalFormatting sqref="E1454">
    <cfRule type="expression" dxfId="24423" priority="5634">
      <formula>IF(FIND("!",E557),TRUE)</formula>
    </cfRule>
  </conditionalFormatting>
  <conditionalFormatting sqref="E1455">
    <cfRule type="expression" dxfId="24422" priority="5635">
      <formula>IF(AND(E557="",$C557=$X$4),TRUE)</formula>
    </cfRule>
  </conditionalFormatting>
  <conditionalFormatting sqref="E1455">
    <cfRule type="expression" dxfId="24421" priority="5636">
      <formula>IF(FIND("!",E557),TRUE)</formula>
    </cfRule>
  </conditionalFormatting>
  <conditionalFormatting sqref="E1456">
    <cfRule type="expression" dxfId="24420" priority="5637">
      <formula>IF(AND(E557="",$C557=$X$4),TRUE)</formula>
    </cfRule>
  </conditionalFormatting>
  <conditionalFormatting sqref="E1456">
    <cfRule type="expression" dxfId="24419" priority="5638">
      <formula>IF(FIND("!",E557),TRUE)</formula>
    </cfRule>
  </conditionalFormatting>
  <conditionalFormatting sqref="E1457">
    <cfRule type="expression" dxfId="24418" priority="5639">
      <formula>IF(AND(E557="",$C557=$X$4),TRUE)</formula>
    </cfRule>
  </conditionalFormatting>
  <conditionalFormatting sqref="E1457">
    <cfRule type="expression" dxfId="24417" priority="5640">
      <formula>IF(FIND("!",E557),TRUE)</formula>
    </cfRule>
  </conditionalFormatting>
  <conditionalFormatting sqref="E1458">
    <cfRule type="expression" dxfId="24416" priority="5641">
      <formula>IF(AND(E557="",$C557=$X$4),TRUE)</formula>
    </cfRule>
  </conditionalFormatting>
  <conditionalFormatting sqref="E1458">
    <cfRule type="expression" dxfId="24415" priority="5642">
      <formula>IF(FIND("!",E557),TRUE)</formula>
    </cfRule>
  </conditionalFormatting>
  <conditionalFormatting sqref="E1459">
    <cfRule type="expression" dxfId="24414" priority="5643">
      <formula>IF(AND(E557="",$C557=$X$4),TRUE)</formula>
    </cfRule>
  </conditionalFormatting>
  <conditionalFormatting sqref="E1459">
    <cfRule type="expression" dxfId="24413" priority="5644">
      <formula>IF(FIND("!",E557),TRUE)</formula>
    </cfRule>
  </conditionalFormatting>
  <conditionalFormatting sqref="E1460">
    <cfRule type="expression" dxfId="24412" priority="5645">
      <formula>IF(AND(E557="",$C557=$X$4),TRUE)</formula>
    </cfRule>
  </conditionalFormatting>
  <conditionalFormatting sqref="E1460">
    <cfRule type="expression" dxfId="24411" priority="5646">
      <formula>IF(FIND("!",E557),TRUE)</formula>
    </cfRule>
  </conditionalFormatting>
  <conditionalFormatting sqref="E1461">
    <cfRule type="expression" dxfId="24410" priority="5647">
      <formula>IF(AND(E557="",$C557=$X$4),TRUE)</formula>
    </cfRule>
  </conditionalFormatting>
  <conditionalFormatting sqref="E1461">
    <cfRule type="expression" dxfId="24409" priority="5648">
      <formula>IF(FIND("!",E557),TRUE)</formula>
    </cfRule>
  </conditionalFormatting>
  <conditionalFormatting sqref="E1462">
    <cfRule type="expression" dxfId="24408" priority="5649">
      <formula>IF(AND(E557="",$C557=$X$4),TRUE)</formula>
    </cfRule>
  </conditionalFormatting>
  <conditionalFormatting sqref="E1462">
    <cfRule type="expression" dxfId="24407" priority="5650">
      <formula>IF(FIND("!",E557),TRUE)</formula>
    </cfRule>
  </conditionalFormatting>
  <conditionalFormatting sqref="E1463">
    <cfRule type="expression" dxfId="24406" priority="5651">
      <formula>IF(AND(E557="",$C557=$X$4),TRUE)</formula>
    </cfRule>
  </conditionalFormatting>
  <conditionalFormatting sqref="E1463">
    <cfRule type="expression" dxfId="24405" priority="5652">
      <formula>IF(FIND("!",E557),TRUE)</formula>
    </cfRule>
  </conditionalFormatting>
  <conditionalFormatting sqref="E1464">
    <cfRule type="expression" dxfId="24404" priority="5653">
      <formula>IF(AND(E557="",$C557=$X$4),TRUE)</formula>
    </cfRule>
  </conditionalFormatting>
  <conditionalFormatting sqref="E1464">
    <cfRule type="expression" dxfId="24403" priority="5654">
      <formula>IF(FIND("!",E557),TRUE)</formula>
    </cfRule>
  </conditionalFormatting>
  <conditionalFormatting sqref="E1465">
    <cfRule type="expression" dxfId="24402" priority="5655">
      <formula>IF(AND(E557="",$C557=$X$4),TRUE)</formula>
    </cfRule>
  </conditionalFormatting>
  <conditionalFormatting sqref="E1465">
    <cfRule type="expression" dxfId="24401" priority="5656">
      <formula>IF(FIND("!",E557),TRUE)</formula>
    </cfRule>
  </conditionalFormatting>
  <conditionalFormatting sqref="E1466">
    <cfRule type="expression" dxfId="24400" priority="5657">
      <formula>IF(AND(E557="",$C557=$X$4),TRUE)</formula>
    </cfRule>
  </conditionalFormatting>
  <conditionalFormatting sqref="E1466">
    <cfRule type="expression" dxfId="24399" priority="5658">
      <formula>IF(FIND("!",E557),TRUE)</formula>
    </cfRule>
  </conditionalFormatting>
  <conditionalFormatting sqref="E1467">
    <cfRule type="expression" dxfId="24398" priority="5659">
      <formula>IF(AND(E557="",$C557=$X$4),TRUE)</formula>
    </cfRule>
  </conditionalFormatting>
  <conditionalFormatting sqref="E1467">
    <cfRule type="expression" dxfId="24397" priority="5660">
      <formula>IF(FIND("!",E557),TRUE)</formula>
    </cfRule>
  </conditionalFormatting>
  <conditionalFormatting sqref="E1468">
    <cfRule type="expression" dxfId="24396" priority="5661">
      <formula>IF(AND(E557="",$C557=$X$4),TRUE)</formula>
    </cfRule>
  </conditionalFormatting>
  <conditionalFormatting sqref="E1468">
    <cfRule type="expression" dxfId="24395" priority="5662">
      <formula>IF(FIND("!",E557),TRUE)</formula>
    </cfRule>
  </conditionalFormatting>
  <conditionalFormatting sqref="E1469">
    <cfRule type="expression" dxfId="24394" priority="5663">
      <formula>IF(AND(E557="",$C557=$X$4),TRUE)</formula>
    </cfRule>
  </conditionalFormatting>
  <conditionalFormatting sqref="E1469">
    <cfRule type="expression" dxfId="24393" priority="5664">
      <formula>IF(FIND("!",E557),TRUE)</formula>
    </cfRule>
  </conditionalFormatting>
  <conditionalFormatting sqref="E1470">
    <cfRule type="expression" dxfId="24392" priority="5665">
      <formula>IF(AND(E557="",$C557=$X$4),TRUE)</formula>
    </cfRule>
  </conditionalFormatting>
  <conditionalFormatting sqref="E1470">
    <cfRule type="expression" dxfId="24391" priority="5666">
      <formula>IF(FIND("!",E557),TRUE)</formula>
    </cfRule>
  </conditionalFormatting>
  <conditionalFormatting sqref="E1471">
    <cfRule type="expression" dxfId="24390" priority="5667">
      <formula>IF(AND(E557="",$C557=$X$4),TRUE)</formula>
    </cfRule>
  </conditionalFormatting>
  <conditionalFormatting sqref="E1471">
    <cfRule type="expression" dxfId="24389" priority="5668">
      <formula>IF(FIND("!",E557),TRUE)</formula>
    </cfRule>
  </conditionalFormatting>
  <conditionalFormatting sqref="E1472">
    <cfRule type="expression" dxfId="24388" priority="5669">
      <formula>IF(AND(E557="",$C557=$X$4),TRUE)</formula>
    </cfRule>
  </conditionalFormatting>
  <conditionalFormatting sqref="E1472">
    <cfRule type="expression" dxfId="24387" priority="5670">
      <formula>IF(FIND("!",E557),TRUE)</formula>
    </cfRule>
  </conditionalFormatting>
  <conditionalFormatting sqref="E1473">
    <cfRule type="expression" dxfId="24386" priority="5671">
      <formula>IF(AND(E557="",$C557=$X$4),TRUE)</formula>
    </cfRule>
  </conditionalFormatting>
  <conditionalFormatting sqref="E1473">
    <cfRule type="expression" dxfId="24385" priority="5672">
      <formula>IF(FIND("!",E557),TRUE)</formula>
    </cfRule>
  </conditionalFormatting>
  <conditionalFormatting sqref="E1474">
    <cfRule type="expression" dxfId="24384" priority="5673">
      <formula>IF(AND(E557="",$C557=$X$4),TRUE)</formula>
    </cfRule>
  </conditionalFormatting>
  <conditionalFormatting sqref="E1474">
    <cfRule type="expression" dxfId="24383" priority="5674">
      <formula>IF(FIND("!",E557),TRUE)</formula>
    </cfRule>
  </conditionalFormatting>
  <conditionalFormatting sqref="E1475">
    <cfRule type="expression" dxfId="24382" priority="5675">
      <formula>IF(AND(E557="",$C557=$X$4),TRUE)</formula>
    </cfRule>
  </conditionalFormatting>
  <conditionalFormatting sqref="E1475">
    <cfRule type="expression" dxfId="24381" priority="5676">
      <formula>IF(FIND("!",E557),TRUE)</formula>
    </cfRule>
  </conditionalFormatting>
  <conditionalFormatting sqref="E1476">
    <cfRule type="expression" dxfId="24380" priority="5677">
      <formula>IF(AND(E557="",$C557=$X$4),TRUE)</formula>
    </cfRule>
  </conditionalFormatting>
  <conditionalFormatting sqref="E1476">
    <cfRule type="expression" dxfId="24379" priority="5678">
      <formula>IF(FIND("!",E557),TRUE)</formula>
    </cfRule>
  </conditionalFormatting>
  <conditionalFormatting sqref="E1477">
    <cfRule type="expression" dxfId="24378" priority="5679">
      <formula>IF(AND(E557="",$C557=$X$4),TRUE)</formula>
    </cfRule>
  </conditionalFormatting>
  <conditionalFormatting sqref="E1477">
    <cfRule type="expression" dxfId="24377" priority="5680">
      <formula>IF(FIND("!",E557),TRUE)</formula>
    </cfRule>
  </conditionalFormatting>
  <conditionalFormatting sqref="E1478">
    <cfRule type="expression" dxfId="24376" priority="5681">
      <formula>IF(AND(E557="",$C557=$X$4),TRUE)</formula>
    </cfRule>
  </conditionalFormatting>
  <conditionalFormatting sqref="E1478">
    <cfRule type="expression" dxfId="24375" priority="5682">
      <formula>IF(FIND("!",E557),TRUE)</formula>
    </cfRule>
  </conditionalFormatting>
  <conditionalFormatting sqref="E1479">
    <cfRule type="expression" dxfId="24374" priority="5683">
      <formula>IF(AND(E557="",$C557=$X$4),TRUE)</formula>
    </cfRule>
  </conditionalFormatting>
  <conditionalFormatting sqref="E1479">
    <cfRule type="expression" dxfId="24373" priority="5684">
      <formula>IF(FIND("!",E557),TRUE)</formula>
    </cfRule>
  </conditionalFormatting>
  <conditionalFormatting sqref="E1480">
    <cfRule type="expression" dxfId="24372" priority="5685">
      <formula>IF(AND(E557="",$C557=$X$4),TRUE)</formula>
    </cfRule>
  </conditionalFormatting>
  <conditionalFormatting sqref="E1480">
    <cfRule type="expression" dxfId="24371" priority="5686">
      <formula>IF(FIND("!",E557),TRUE)</formula>
    </cfRule>
  </conditionalFormatting>
  <conditionalFormatting sqref="E1481">
    <cfRule type="expression" dxfId="24370" priority="5687">
      <formula>IF(AND(E557="",$C557=$X$4),TRUE)</formula>
    </cfRule>
  </conditionalFormatting>
  <conditionalFormatting sqref="E1481">
    <cfRule type="expression" dxfId="24369" priority="5688">
      <formula>IF(FIND("!",E557),TRUE)</formula>
    </cfRule>
  </conditionalFormatting>
  <conditionalFormatting sqref="E1482">
    <cfRule type="expression" dxfId="24368" priority="5689">
      <formula>IF(AND(E557="",$C557=$X$4),TRUE)</formula>
    </cfRule>
  </conditionalFormatting>
  <conditionalFormatting sqref="E1482">
    <cfRule type="expression" dxfId="24367" priority="5690">
      <formula>IF(FIND("!",E557),TRUE)</formula>
    </cfRule>
  </conditionalFormatting>
  <conditionalFormatting sqref="E1483">
    <cfRule type="expression" dxfId="24366" priority="5691">
      <formula>IF(AND(E557="",$C557=$X$4),TRUE)</formula>
    </cfRule>
  </conditionalFormatting>
  <conditionalFormatting sqref="E1483">
    <cfRule type="expression" dxfId="24365" priority="5692">
      <formula>IF(FIND("!",E557),TRUE)</formula>
    </cfRule>
  </conditionalFormatting>
  <conditionalFormatting sqref="E1484">
    <cfRule type="expression" dxfId="24364" priority="5693">
      <formula>IF(AND(E557="",$C557=$X$4),TRUE)</formula>
    </cfRule>
  </conditionalFormatting>
  <conditionalFormatting sqref="E1484">
    <cfRule type="expression" dxfId="24363" priority="5694">
      <formula>IF(FIND("!",E557),TRUE)</formula>
    </cfRule>
  </conditionalFormatting>
  <conditionalFormatting sqref="E1485">
    <cfRule type="expression" dxfId="24362" priority="5695">
      <formula>IF(AND(E557="",$C557=$X$4),TRUE)</formula>
    </cfRule>
  </conditionalFormatting>
  <conditionalFormatting sqref="E1485">
    <cfRule type="expression" dxfId="24361" priority="5696">
      <formula>IF(FIND("!",E557),TRUE)</formula>
    </cfRule>
  </conditionalFormatting>
  <conditionalFormatting sqref="E1486">
    <cfRule type="expression" dxfId="24360" priority="5697">
      <formula>IF(AND(E557="",$C557=$X$4),TRUE)</formula>
    </cfRule>
  </conditionalFormatting>
  <conditionalFormatting sqref="E1486">
    <cfRule type="expression" dxfId="24359" priority="5698">
      <formula>IF(FIND("!",E557),TRUE)</formula>
    </cfRule>
  </conditionalFormatting>
  <conditionalFormatting sqref="E1487">
    <cfRule type="expression" dxfId="24358" priority="5699">
      <formula>IF(AND(E557="",$C557=$X$4),TRUE)</formula>
    </cfRule>
  </conditionalFormatting>
  <conditionalFormatting sqref="E1487">
    <cfRule type="expression" dxfId="24357" priority="5700">
      <formula>IF(FIND("!",E557),TRUE)</formula>
    </cfRule>
  </conditionalFormatting>
  <conditionalFormatting sqref="E1488">
    <cfRule type="expression" dxfId="24356" priority="5701">
      <formula>IF(AND(E557="",$C557=$X$4),TRUE)</formula>
    </cfRule>
  </conditionalFormatting>
  <conditionalFormatting sqref="E1488">
    <cfRule type="expression" dxfId="24355" priority="5702">
      <formula>IF(FIND("!",E557),TRUE)</formula>
    </cfRule>
  </conditionalFormatting>
  <conditionalFormatting sqref="E1489">
    <cfRule type="expression" dxfId="24354" priority="5703">
      <formula>IF(AND(E557="",$C557=$X$4),TRUE)</formula>
    </cfRule>
  </conditionalFormatting>
  <conditionalFormatting sqref="E1489">
    <cfRule type="expression" dxfId="24353" priority="5704">
      <formula>IF(FIND("!",E557),TRUE)</formula>
    </cfRule>
  </conditionalFormatting>
  <conditionalFormatting sqref="E1490">
    <cfRule type="expression" dxfId="24352" priority="5705">
      <formula>IF(AND(E557="",$C557=$X$4),TRUE)</formula>
    </cfRule>
  </conditionalFormatting>
  <conditionalFormatting sqref="E1490">
    <cfRule type="expression" dxfId="24351" priority="5706">
      <formula>IF(FIND("!",E557),TRUE)</formula>
    </cfRule>
  </conditionalFormatting>
  <conditionalFormatting sqref="E1491">
    <cfRule type="expression" dxfId="24350" priority="5707">
      <formula>IF(AND(E557="",$C557=$X$4),TRUE)</formula>
    </cfRule>
  </conditionalFormatting>
  <conditionalFormatting sqref="E1491">
    <cfRule type="expression" dxfId="24349" priority="5708">
      <formula>IF(FIND("!",E557),TRUE)</formula>
    </cfRule>
  </conditionalFormatting>
  <conditionalFormatting sqref="E1492">
    <cfRule type="expression" dxfId="24348" priority="5709">
      <formula>IF(AND(E557="",$C557=$X$4),TRUE)</formula>
    </cfRule>
  </conditionalFormatting>
  <conditionalFormatting sqref="E1492">
    <cfRule type="expression" dxfId="24347" priority="5710">
      <formula>IF(FIND("!",E557),TRUE)</formula>
    </cfRule>
  </conditionalFormatting>
  <conditionalFormatting sqref="E1493">
    <cfRule type="expression" dxfId="24346" priority="5711">
      <formula>IF(AND(E557="",$C557=$X$4),TRUE)</formula>
    </cfRule>
  </conditionalFormatting>
  <conditionalFormatting sqref="E1493">
    <cfRule type="expression" dxfId="24345" priority="5712">
      <formula>IF(FIND("!",E557),TRUE)</formula>
    </cfRule>
  </conditionalFormatting>
  <conditionalFormatting sqref="E1494">
    <cfRule type="expression" dxfId="24344" priority="5713">
      <formula>IF(AND(E557="",$C557=$X$4),TRUE)</formula>
    </cfRule>
  </conditionalFormatting>
  <conditionalFormatting sqref="E1494">
    <cfRule type="expression" dxfId="24343" priority="5714">
      <formula>IF(FIND("!",E557),TRUE)</formula>
    </cfRule>
  </conditionalFormatting>
  <conditionalFormatting sqref="E1495">
    <cfRule type="expression" dxfId="24342" priority="5715">
      <formula>IF(AND(E557="",$C557=$X$4),TRUE)</formula>
    </cfRule>
  </conditionalFormatting>
  <conditionalFormatting sqref="E1495">
    <cfRule type="expression" dxfId="24341" priority="5716">
      <formula>IF(FIND("!",E557),TRUE)</formula>
    </cfRule>
  </conditionalFormatting>
  <conditionalFormatting sqref="E1496">
    <cfRule type="expression" dxfId="24340" priority="5717">
      <formula>IF(AND(E557="",$C557=$X$4),TRUE)</formula>
    </cfRule>
  </conditionalFormatting>
  <conditionalFormatting sqref="E1496">
    <cfRule type="expression" dxfId="24339" priority="5718">
      <formula>IF(FIND("!",E557),TRUE)</formula>
    </cfRule>
  </conditionalFormatting>
  <conditionalFormatting sqref="E1497">
    <cfRule type="expression" dxfId="24338" priority="5719">
      <formula>IF(AND(E557="",$C557=$X$4),TRUE)</formula>
    </cfRule>
  </conditionalFormatting>
  <conditionalFormatting sqref="E1497">
    <cfRule type="expression" dxfId="24337" priority="5720">
      <formula>IF(FIND("!",E557),TRUE)</formula>
    </cfRule>
  </conditionalFormatting>
  <conditionalFormatting sqref="E1498">
    <cfRule type="expression" dxfId="24336" priority="5721">
      <formula>IF(AND(E557="",$C557=$X$4),TRUE)</formula>
    </cfRule>
  </conditionalFormatting>
  <conditionalFormatting sqref="E1498">
    <cfRule type="expression" dxfId="24335" priority="5722">
      <formula>IF(FIND("!",E557),TRUE)</formula>
    </cfRule>
  </conditionalFormatting>
  <conditionalFormatting sqref="E1499">
    <cfRule type="expression" dxfId="24334" priority="5723">
      <formula>IF(AND(E557="",$C557=$X$4),TRUE)</formula>
    </cfRule>
  </conditionalFormatting>
  <conditionalFormatting sqref="E1499">
    <cfRule type="expression" dxfId="24333" priority="5724">
      <formula>IF(FIND("!",E557),TRUE)</formula>
    </cfRule>
  </conditionalFormatting>
  <conditionalFormatting sqref="E1500">
    <cfRule type="expression" dxfId="24332" priority="5725">
      <formula>IF(AND(E557="",$C557=$X$4),TRUE)</formula>
    </cfRule>
  </conditionalFormatting>
  <conditionalFormatting sqref="E1500">
    <cfRule type="expression" dxfId="24331" priority="5726">
      <formula>IF(FIND("!",E557),TRUE)</formula>
    </cfRule>
  </conditionalFormatting>
  <conditionalFormatting sqref="E1501">
    <cfRule type="expression" dxfId="24330" priority="5727">
      <formula>IF(AND(E557="",$C557=$X$4),TRUE)</formula>
    </cfRule>
  </conditionalFormatting>
  <conditionalFormatting sqref="E1501">
    <cfRule type="expression" dxfId="24329" priority="5728">
      <formula>IF(FIND("!",E557),TRUE)</formula>
    </cfRule>
  </conditionalFormatting>
  <conditionalFormatting sqref="E1502">
    <cfRule type="expression" dxfId="24328" priority="5729">
      <formula>IF(AND(E557="",$C557=$X$4),TRUE)</formula>
    </cfRule>
  </conditionalFormatting>
  <conditionalFormatting sqref="E1502">
    <cfRule type="expression" dxfId="24327" priority="5730">
      <formula>IF(FIND("!",E557),TRUE)</formula>
    </cfRule>
  </conditionalFormatting>
  <conditionalFormatting sqref="E1503">
    <cfRule type="expression" dxfId="24326" priority="5731">
      <formula>IF(AND(E557="",$C557=$X$4),TRUE)</formula>
    </cfRule>
  </conditionalFormatting>
  <conditionalFormatting sqref="E1503">
    <cfRule type="expression" dxfId="24325" priority="5732">
      <formula>IF(FIND("!",E557),TRUE)</formula>
    </cfRule>
  </conditionalFormatting>
  <conditionalFormatting sqref="E1504">
    <cfRule type="expression" dxfId="24324" priority="5733">
      <formula>IF(AND(E557="",$C557=$X$4),TRUE)</formula>
    </cfRule>
  </conditionalFormatting>
  <conditionalFormatting sqref="E1504">
    <cfRule type="expression" dxfId="24323" priority="5734">
      <formula>IF(FIND("!",E557),TRUE)</formula>
    </cfRule>
  </conditionalFormatting>
  <conditionalFormatting sqref="E1505">
    <cfRule type="expression" dxfId="24322" priority="5735">
      <formula>IF(AND(E557="",$C557=$X$4),TRUE)</formula>
    </cfRule>
  </conditionalFormatting>
  <conditionalFormatting sqref="E1505">
    <cfRule type="expression" dxfId="24321" priority="5736">
      <formula>IF(FIND("!",E557),TRUE)</formula>
    </cfRule>
  </conditionalFormatting>
  <conditionalFormatting sqref="E1506">
    <cfRule type="expression" dxfId="24320" priority="5737">
      <formula>IF(AND(E557="",$C557=$X$4),TRUE)</formula>
    </cfRule>
  </conditionalFormatting>
  <conditionalFormatting sqref="E1506">
    <cfRule type="expression" dxfId="24319" priority="5738">
      <formula>IF(FIND("!",E557),TRUE)</formula>
    </cfRule>
  </conditionalFormatting>
  <conditionalFormatting sqref="E1507">
    <cfRule type="expression" dxfId="24318" priority="5739">
      <formula>IF(AND(E557="",$C557=$X$4),TRUE)</formula>
    </cfRule>
  </conditionalFormatting>
  <conditionalFormatting sqref="E1507">
    <cfRule type="expression" dxfId="24317" priority="5740">
      <formula>IF(FIND("!",E557),TRUE)</formula>
    </cfRule>
  </conditionalFormatting>
  <conditionalFormatting sqref="E1508">
    <cfRule type="expression" dxfId="24316" priority="5741">
      <formula>IF(AND(E557="",$C557=$X$4),TRUE)</formula>
    </cfRule>
  </conditionalFormatting>
  <conditionalFormatting sqref="E1508">
    <cfRule type="expression" dxfId="24315" priority="5742">
      <formula>IF(FIND("!",E557),TRUE)</formula>
    </cfRule>
  </conditionalFormatting>
  <conditionalFormatting sqref="E1509">
    <cfRule type="expression" dxfId="24314" priority="5743">
      <formula>IF(AND(E557="",$C557=$X$4),TRUE)</formula>
    </cfRule>
  </conditionalFormatting>
  <conditionalFormatting sqref="E1509">
    <cfRule type="expression" dxfId="24313" priority="5744">
      <formula>IF(FIND("!",E557),TRUE)</formula>
    </cfRule>
  </conditionalFormatting>
  <conditionalFormatting sqref="E1510">
    <cfRule type="expression" dxfId="24312" priority="5745">
      <formula>IF(AND(E557="",$C557=$X$4),TRUE)</formula>
    </cfRule>
  </conditionalFormatting>
  <conditionalFormatting sqref="E1510">
    <cfRule type="expression" dxfId="24311" priority="5746">
      <formula>IF(FIND("!",E557),TRUE)</formula>
    </cfRule>
  </conditionalFormatting>
  <conditionalFormatting sqref="E1511">
    <cfRule type="expression" dxfId="24310" priority="5747">
      <formula>IF(AND(E557="",$C557=$X$4),TRUE)</formula>
    </cfRule>
  </conditionalFormatting>
  <conditionalFormatting sqref="E1511">
    <cfRule type="expression" dxfId="24309" priority="5748">
      <formula>IF(FIND("!",E557),TRUE)</formula>
    </cfRule>
  </conditionalFormatting>
  <conditionalFormatting sqref="E1512">
    <cfRule type="expression" dxfId="24308" priority="5749">
      <formula>IF(AND(E557="",$C557=$X$4),TRUE)</formula>
    </cfRule>
  </conditionalFormatting>
  <conditionalFormatting sqref="E1512">
    <cfRule type="expression" dxfId="24307" priority="5750">
      <formula>IF(FIND("!",E557),TRUE)</formula>
    </cfRule>
  </conditionalFormatting>
  <conditionalFormatting sqref="E1513">
    <cfRule type="expression" dxfId="24306" priority="5751">
      <formula>IF(AND(E557="",$C557=$X$4),TRUE)</formula>
    </cfRule>
  </conditionalFormatting>
  <conditionalFormatting sqref="E1513">
    <cfRule type="expression" dxfId="24305" priority="5752">
      <formula>IF(FIND("!",E557),TRUE)</formula>
    </cfRule>
  </conditionalFormatting>
  <conditionalFormatting sqref="E1514">
    <cfRule type="expression" dxfId="24304" priority="5753">
      <formula>IF(AND(E557="",$C557=$X$4),TRUE)</formula>
    </cfRule>
  </conditionalFormatting>
  <conditionalFormatting sqref="E1514">
    <cfRule type="expression" dxfId="24303" priority="5754">
      <formula>IF(FIND("!",E557),TRUE)</formula>
    </cfRule>
  </conditionalFormatting>
  <conditionalFormatting sqref="E1515">
    <cfRule type="expression" dxfId="24302" priority="5755">
      <formula>IF(AND(E557="",$C557=$X$4),TRUE)</formula>
    </cfRule>
  </conditionalFormatting>
  <conditionalFormatting sqref="E1515">
    <cfRule type="expression" dxfId="24301" priority="5756">
      <formula>IF(FIND("!",E557),TRUE)</formula>
    </cfRule>
  </conditionalFormatting>
  <conditionalFormatting sqref="E1516">
    <cfRule type="expression" dxfId="24300" priority="5757">
      <formula>IF(AND(E557="",$C557=$X$4),TRUE)</formula>
    </cfRule>
  </conditionalFormatting>
  <conditionalFormatting sqref="E1516">
    <cfRule type="expression" dxfId="24299" priority="5758">
      <formula>IF(FIND("!",E557),TRUE)</formula>
    </cfRule>
  </conditionalFormatting>
  <conditionalFormatting sqref="E1517">
    <cfRule type="expression" dxfId="24298" priority="5759">
      <formula>IF(AND(E557="",$C557=$X$4),TRUE)</formula>
    </cfRule>
  </conditionalFormatting>
  <conditionalFormatting sqref="E1517">
    <cfRule type="expression" dxfId="24297" priority="5760">
      <formula>IF(FIND("!",E557),TRUE)</formula>
    </cfRule>
  </conditionalFormatting>
  <conditionalFormatting sqref="E1518">
    <cfRule type="expression" dxfId="24296" priority="5761">
      <formula>IF(AND(E557="",$C557=$X$4),TRUE)</formula>
    </cfRule>
  </conditionalFormatting>
  <conditionalFormatting sqref="E1518">
    <cfRule type="expression" dxfId="24295" priority="5762">
      <formula>IF(FIND("!",E557),TRUE)</formula>
    </cfRule>
  </conditionalFormatting>
  <conditionalFormatting sqref="E1519">
    <cfRule type="expression" dxfId="24294" priority="5763">
      <formula>IF(AND(E557="",$C557=$X$4),TRUE)</formula>
    </cfRule>
  </conditionalFormatting>
  <conditionalFormatting sqref="E1519">
    <cfRule type="expression" dxfId="24293" priority="5764">
      <formula>IF(FIND("!",E557),TRUE)</formula>
    </cfRule>
  </conditionalFormatting>
  <conditionalFormatting sqref="E1520">
    <cfRule type="expression" dxfId="24292" priority="5765">
      <formula>IF(AND(E557="",$C557=$X$4),TRUE)</formula>
    </cfRule>
  </conditionalFormatting>
  <conditionalFormatting sqref="E1520">
    <cfRule type="expression" dxfId="24291" priority="5766">
      <formula>IF(FIND("!",E557),TRUE)</formula>
    </cfRule>
  </conditionalFormatting>
  <conditionalFormatting sqref="E1521">
    <cfRule type="expression" dxfId="24290" priority="5767">
      <formula>IF(AND(E557="",$C557=$X$4),TRUE)</formula>
    </cfRule>
  </conditionalFormatting>
  <conditionalFormatting sqref="E1521">
    <cfRule type="expression" dxfId="24289" priority="5768">
      <formula>IF(FIND("!",E557),TRUE)</formula>
    </cfRule>
  </conditionalFormatting>
  <conditionalFormatting sqref="E1522">
    <cfRule type="expression" dxfId="24288" priority="5769">
      <formula>IF(AND(E557="",$C557=$X$4),TRUE)</formula>
    </cfRule>
  </conditionalFormatting>
  <conditionalFormatting sqref="E1522">
    <cfRule type="expression" dxfId="24287" priority="5770">
      <formula>IF(FIND("!",E557),TRUE)</formula>
    </cfRule>
  </conditionalFormatting>
  <conditionalFormatting sqref="E1523">
    <cfRule type="expression" dxfId="24286" priority="5771">
      <formula>IF(AND(E557="",$C557=$X$4),TRUE)</formula>
    </cfRule>
  </conditionalFormatting>
  <conditionalFormatting sqref="E1523">
    <cfRule type="expression" dxfId="24285" priority="5772">
      <formula>IF(FIND("!",E557),TRUE)</formula>
    </cfRule>
  </conditionalFormatting>
  <conditionalFormatting sqref="E1524">
    <cfRule type="expression" dxfId="24284" priority="5773">
      <formula>IF(AND(E557="",$C557=$X$4),TRUE)</formula>
    </cfRule>
  </conditionalFormatting>
  <conditionalFormatting sqref="E1524">
    <cfRule type="expression" dxfId="24283" priority="5774">
      <formula>IF(FIND("!",E557),TRUE)</formula>
    </cfRule>
  </conditionalFormatting>
  <conditionalFormatting sqref="E1525">
    <cfRule type="expression" dxfId="24282" priority="5775">
      <formula>IF(AND(E557="",$C557=$X$4),TRUE)</formula>
    </cfRule>
  </conditionalFormatting>
  <conditionalFormatting sqref="E1525">
    <cfRule type="expression" dxfId="24281" priority="5776">
      <formula>IF(FIND("!",E557),TRUE)</formula>
    </cfRule>
  </conditionalFormatting>
  <conditionalFormatting sqref="E1526">
    <cfRule type="expression" dxfId="24280" priority="5777">
      <formula>IF(AND(E557="",$C557=$X$4),TRUE)</formula>
    </cfRule>
  </conditionalFormatting>
  <conditionalFormatting sqref="E1526">
    <cfRule type="expression" dxfId="24279" priority="5778">
      <formula>IF(FIND("!",E557),TRUE)</formula>
    </cfRule>
  </conditionalFormatting>
  <conditionalFormatting sqref="E1527">
    <cfRule type="expression" dxfId="24278" priority="5779">
      <formula>IF(AND(E557="",$C557=$X$4),TRUE)</formula>
    </cfRule>
  </conditionalFormatting>
  <conditionalFormatting sqref="E1527">
    <cfRule type="expression" dxfId="24277" priority="5780">
      <formula>IF(FIND("!",E557),TRUE)</formula>
    </cfRule>
  </conditionalFormatting>
  <conditionalFormatting sqref="E1528">
    <cfRule type="expression" dxfId="24276" priority="5781">
      <formula>IF(AND(E557="",$C557=$X$4),TRUE)</formula>
    </cfRule>
  </conditionalFormatting>
  <conditionalFormatting sqref="E1528">
    <cfRule type="expression" dxfId="24275" priority="5782">
      <formula>IF(FIND("!",E557),TRUE)</formula>
    </cfRule>
  </conditionalFormatting>
  <conditionalFormatting sqref="E1529">
    <cfRule type="expression" dxfId="24274" priority="5783">
      <formula>IF(AND(E557="",$C557=$X$4),TRUE)</formula>
    </cfRule>
  </conditionalFormatting>
  <conditionalFormatting sqref="E1529">
    <cfRule type="expression" dxfId="24273" priority="5784">
      <formula>IF(FIND("!",E557),TRUE)</formula>
    </cfRule>
  </conditionalFormatting>
  <conditionalFormatting sqref="E1530">
    <cfRule type="expression" dxfId="24272" priority="5785">
      <formula>IF(AND(E557="",$C557=$X$4),TRUE)</formula>
    </cfRule>
  </conditionalFormatting>
  <conditionalFormatting sqref="E1530">
    <cfRule type="expression" dxfId="24271" priority="5786">
      <formula>IF(FIND("!",E557),TRUE)</formula>
    </cfRule>
  </conditionalFormatting>
  <conditionalFormatting sqref="E1531">
    <cfRule type="expression" dxfId="24270" priority="5787">
      <formula>IF(AND(E557="",$C557=$X$4),TRUE)</formula>
    </cfRule>
  </conditionalFormatting>
  <conditionalFormatting sqref="E1531">
    <cfRule type="expression" dxfId="24269" priority="5788">
      <formula>IF(FIND("!",E557),TRUE)</formula>
    </cfRule>
  </conditionalFormatting>
  <conditionalFormatting sqref="E1532">
    <cfRule type="expression" dxfId="24268" priority="5789">
      <formula>IF(AND(E557="",$C557=$X$4),TRUE)</formula>
    </cfRule>
  </conditionalFormatting>
  <conditionalFormatting sqref="E1532">
    <cfRule type="expression" dxfId="24267" priority="5790">
      <formula>IF(FIND("!",E557),TRUE)</formula>
    </cfRule>
  </conditionalFormatting>
  <conditionalFormatting sqref="E1533">
    <cfRule type="expression" dxfId="24266" priority="5791">
      <formula>IF(AND(E557="",$C557=$X$4),TRUE)</formula>
    </cfRule>
  </conditionalFormatting>
  <conditionalFormatting sqref="E1533">
    <cfRule type="expression" dxfId="24265" priority="5792">
      <formula>IF(FIND("!",E557),TRUE)</formula>
    </cfRule>
  </conditionalFormatting>
  <conditionalFormatting sqref="E1534">
    <cfRule type="expression" dxfId="24264" priority="5793">
      <formula>IF(AND(E557="",$C557=$X$4),TRUE)</formula>
    </cfRule>
  </conditionalFormatting>
  <conditionalFormatting sqref="E1534">
    <cfRule type="expression" dxfId="24263" priority="5794">
      <formula>IF(FIND("!",E557),TRUE)</formula>
    </cfRule>
  </conditionalFormatting>
  <conditionalFormatting sqref="E1535">
    <cfRule type="expression" dxfId="24262" priority="5795">
      <formula>IF(AND(E557="",$C557=$X$4),TRUE)</formula>
    </cfRule>
  </conditionalFormatting>
  <conditionalFormatting sqref="E1535">
    <cfRule type="expression" dxfId="24261" priority="5796">
      <formula>IF(FIND("!",E557),TRUE)</formula>
    </cfRule>
  </conditionalFormatting>
  <conditionalFormatting sqref="E1536">
    <cfRule type="expression" dxfId="24260" priority="5797">
      <formula>IF(AND(E557="",$C557=$X$4),TRUE)</formula>
    </cfRule>
  </conditionalFormatting>
  <conditionalFormatting sqref="E1536">
    <cfRule type="expression" dxfId="24259" priority="5798">
      <formula>IF(FIND("!",E557),TRUE)</formula>
    </cfRule>
  </conditionalFormatting>
  <conditionalFormatting sqref="E1537">
    <cfRule type="expression" dxfId="24258" priority="5799">
      <formula>IF(AND(E557="",$C557=$X$4),TRUE)</formula>
    </cfRule>
  </conditionalFormatting>
  <conditionalFormatting sqref="E1537">
    <cfRule type="expression" dxfId="24257" priority="5800">
      <formula>IF(FIND("!",E557),TRUE)</formula>
    </cfRule>
  </conditionalFormatting>
  <conditionalFormatting sqref="E1538">
    <cfRule type="expression" dxfId="24256" priority="5801">
      <formula>IF(AND(E557="",$C557=$X$4),TRUE)</formula>
    </cfRule>
  </conditionalFormatting>
  <conditionalFormatting sqref="E1538">
    <cfRule type="expression" dxfId="24255" priority="5802">
      <formula>IF(FIND("!",E557),TRUE)</formula>
    </cfRule>
  </conditionalFormatting>
  <conditionalFormatting sqref="E1539">
    <cfRule type="expression" dxfId="24254" priority="5803">
      <formula>IF(AND(E557="",$C557=$X$4),TRUE)</formula>
    </cfRule>
  </conditionalFormatting>
  <conditionalFormatting sqref="E1539">
    <cfRule type="expression" dxfId="24253" priority="5804">
      <formula>IF(FIND("!",E557),TRUE)</formula>
    </cfRule>
  </conditionalFormatting>
  <conditionalFormatting sqref="E1540">
    <cfRule type="expression" dxfId="24252" priority="5805">
      <formula>IF(AND(E557="",$C557=$X$4),TRUE)</formula>
    </cfRule>
  </conditionalFormatting>
  <conditionalFormatting sqref="E1540">
    <cfRule type="expression" dxfId="24251" priority="5806">
      <formula>IF(FIND("!",E557),TRUE)</formula>
    </cfRule>
  </conditionalFormatting>
  <conditionalFormatting sqref="E1541">
    <cfRule type="expression" dxfId="24250" priority="5807">
      <formula>IF(AND(E557="",$C557=$X$4),TRUE)</formula>
    </cfRule>
  </conditionalFormatting>
  <conditionalFormatting sqref="E1541">
    <cfRule type="expression" dxfId="24249" priority="5808">
      <formula>IF(FIND("!",E557),TRUE)</formula>
    </cfRule>
  </conditionalFormatting>
  <conditionalFormatting sqref="E1542">
    <cfRule type="expression" dxfId="24248" priority="5809">
      <formula>IF(AND(E557="",$C557=$X$4),TRUE)</formula>
    </cfRule>
  </conditionalFormatting>
  <conditionalFormatting sqref="E1542">
    <cfRule type="expression" dxfId="24247" priority="5810">
      <formula>IF(FIND("!",E557),TRUE)</formula>
    </cfRule>
  </conditionalFormatting>
  <conditionalFormatting sqref="E1543">
    <cfRule type="expression" dxfId="24246" priority="5811">
      <formula>IF(AND(E557="",$C557=$X$4),TRUE)</formula>
    </cfRule>
  </conditionalFormatting>
  <conditionalFormatting sqref="E1543">
    <cfRule type="expression" dxfId="24245" priority="5812">
      <formula>IF(FIND("!",E557),TRUE)</formula>
    </cfRule>
  </conditionalFormatting>
  <conditionalFormatting sqref="E1544">
    <cfRule type="expression" dxfId="24244" priority="5813">
      <formula>IF(AND(E557="",$C557=$X$4),TRUE)</formula>
    </cfRule>
  </conditionalFormatting>
  <conditionalFormatting sqref="E1544">
    <cfRule type="expression" dxfId="24243" priority="5814">
      <formula>IF(FIND("!",E557),TRUE)</formula>
    </cfRule>
  </conditionalFormatting>
  <conditionalFormatting sqref="E1545">
    <cfRule type="expression" dxfId="24242" priority="5815">
      <formula>IF(AND(E557="",$C557=$X$4),TRUE)</formula>
    </cfRule>
  </conditionalFormatting>
  <conditionalFormatting sqref="E1545">
    <cfRule type="expression" dxfId="24241" priority="5816">
      <formula>IF(FIND("!",E557),TRUE)</formula>
    </cfRule>
  </conditionalFormatting>
  <conditionalFormatting sqref="E1546">
    <cfRule type="expression" dxfId="24240" priority="5817">
      <formula>IF(AND(E557="",$C557=$X$4),TRUE)</formula>
    </cfRule>
  </conditionalFormatting>
  <conditionalFormatting sqref="E1546">
    <cfRule type="expression" dxfId="24239" priority="5818">
      <formula>IF(FIND("!",E557),TRUE)</formula>
    </cfRule>
  </conditionalFormatting>
  <conditionalFormatting sqref="E1547">
    <cfRule type="expression" dxfId="24238" priority="5819">
      <formula>IF(AND(E557="",$C557=$X$4),TRUE)</formula>
    </cfRule>
  </conditionalFormatting>
  <conditionalFormatting sqref="E1547">
    <cfRule type="expression" dxfId="24237" priority="5820">
      <formula>IF(FIND("!",E557),TRUE)</formula>
    </cfRule>
  </conditionalFormatting>
  <conditionalFormatting sqref="E1548">
    <cfRule type="expression" dxfId="24236" priority="5821">
      <formula>IF(AND(E557="",$C557=$X$4),TRUE)</formula>
    </cfRule>
  </conditionalFormatting>
  <conditionalFormatting sqref="E1548">
    <cfRule type="expression" dxfId="24235" priority="5822">
      <formula>IF(FIND("!",E557),TRUE)</formula>
    </cfRule>
  </conditionalFormatting>
  <conditionalFormatting sqref="E1549">
    <cfRule type="expression" dxfId="24234" priority="5823">
      <formula>IF(AND(E557="",$C557=$X$4),TRUE)</formula>
    </cfRule>
  </conditionalFormatting>
  <conditionalFormatting sqref="E1549">
    <cfRule type="expression" dxfId="24233" priority="5824">
      <formula>IF(FIND("!",E557),TRUE)</formula>
    </cfRule>
  </conditionalFormatting>
  <conditionalFormatting sqref="E1550">
    <cfRule type="expression" dxfId="24232" priority="5825">
      <formula>IF(AND(E557="",$C557=$X$4),TRUE)</formula>
    </cfRule>
  </conditionalFormatting>
  <conditionalFormatting sqref="E1550">
    <cfRule type="expression" dxfId="24231" priority="5826">
      <formula>IF(FIND("!",E557),TRUE)</formula>
    </cfRule>
  </conditionalFormatting>
  <conditionalFormatting sqref="E1551">
    <cfRule type="expression" dxfId="24230" priority="5827">
      <formula>IF(AND(E557="",$C557=$X$4),TRUE)</formula>
    </cfRule>
  </conditionalFormatting>
  <conditionalFormatting sqref="E1551">
    <cfRule type="expression" dxfId="24229" priority="5828">
      <formula>IF(FIND("!",E557),TRUE)</formula>
    </cfRule>
  </conditionalFormatting>
  <conditionalFormatting sqref="E1552">
    <cfRule type="expression" dxfId="24228" priority="5829">
      <formula>IF(AND(E557="",$C557=$X$4),TRUE)</formula>
    </cfRule>
  </conditionalFormatting>
  <conditionalFormatting sqref="E1552">
    <cfRule type="expression" dxfId="24227" priority="5830">
      <formula>IF(FIND("!",E557),TRUE)</formula>
    </cfRule>
  </conditionalFormatting>
  <conditionalFormatting sqref="E1553">
    <cfRule type="expression" dxfId="24226" priority="5831">
      <formula>IF(AND(E557="",$C557=$X$4),TRUE)</formula>
    </cfRule>
  </conditionalFormatting>
  <conditionalFormatting sqref="E1553">
    <cfRule type="expression" dxfId="24225" priority="5832">
      <formula>IF(FIND("!",E557),TRUE)</formula>
    </cfRule>
  </conditionalFormatting>
  <conditionalFormatting sqref="E1554">
    <cfRule type="expression" dxfId="24224" priority="5833">
      <formula>IF(AND(E557="",$C557=$X$4),TRUE)</formula>
    </cfRule>
  </conditionalFormatting>
  <conditionalFormatting sqref="E1554">
    <cfRule type="expression" dxfId="24223" priority="5834">
      <formula>IF(FIND("!",E557),TRUE)</formula>
    </cfRule>
  </conditionalFormatting>
  <conditionalFormatting sqref="E1555">
    <cfRule type="expression" dxfId="24222" priority="5835">
      <formula>IF(AND(E557="",$C557=$X$4),TRUE)</formula>
    </cfRule>
  </conditionalFormatting>
  <conditionalFormatting sqref="E1555">
    <cfRule type="expression" dxfId="24221" priority="5836">
      <formula>IF(FIND("!",E557),TRUE)</formula>
    </cfRule>
  </conditionalFormatting>
  <conditionalFormatting sqref="E1556">
    <cfRule type="expression" dxfId="24220" priority="5837">
      <formula>IF(AND(E557="",$C557=$X$4),TRUE)</formula>
    </cfRule>
  </conditionalFormatting>
  <conditionalFormatting sqref="E1556">
    <cfRule type="expression" dxfId="24219" priority="5838">
      <formula>IF(FIND("!",E557),TRUE)</formula>
    </cfRule>
  </conditionalFormatting>
  <conditionalFormatting sqref="E1557">
    <cfRule type="expression" dxfId="24218" priority="5839">
      <formula>IF(AND(E557="",$C557=$X$4),TRUE)</formula>
    </cfRule>
  </conditionalFormatting>
  <conditionalFormatting sqref="E1557">
    <cfRule type="expression" dxfId="24217" priority="5840">
      <formula>IF(FIND("!",E557),TRUE)</formula>
    </cfRule>
  </conditionalFormatting>
  <conditionalFormatting sqref="E1558">
    <cfRule type="expression" dxfId="24216" priority="5841">
      <formula>IF(AND(E557="",$C557=$X$4),TRUE)</formula>
    </cfRule>
  </conditionalFormatting>
  <conditionalFormatting sqref="E1558">
    <cfRule type="expression" dxfId="24215" priority="5842">
      <formula>IF(FIND("!",E557),TRUE)</formula>
    </cfRule>
  </conditionalFormatting>
  <conditionalFormatting sqref="E1559">
    <cfRule type="expression" dxfId="24214" priority="5843">
      <formula>IF(AND(E557="",$C557=$X$4),TRUE)</formula>
    </cfRule>
  </conditionalFormatting>
  <conditionalFormatting sqref="E1559">
    <cfRule type="expression" dxfId="24213" priority="5844">
      <formula>IF(FIND("!",E557),TRUE)</formula>
    </cfRule>
  </conditionalFormatting>
  <conditionalFormatting sqref="E1560">
    <cfRule type="expression" dxfId="24212" priority="5845">
      <formula>IF(AND(E557="",$C557=$X$4),TRUE)</formula>
    </cfRule>
  </conditionalFormatting>
  <conditionalFormatting sqref="E1560">
    <cfRule type="expression" dxfId="24211" priority="5846">
      <formula>IF(FIND("!",E557),TRUE)</formula>
    </cfRule>
  </conditionalFormatting>
  <conditionalFormatting sqref="E1561">
    <cfRule type="expression" dxfId="24210" priority="5847">
      <formula>IF(AND(E557="",$C557=$X$4),TRUE)</formula>
    </cfRule>
  </conditionalFormatting>
  <conditionalFormatting sqref="E1561">
    <cfRule type="expression" dxfId="24209" priority="5848">
      <formula>IF(FIND("!",E557),TRUE)</formula>
    </cfRule>
  </conditionalFormatting>
  <conditionalFormatting sqref="E1562">
    <cfRule type="expression" dxfId="24208" priority="5849">
      <formula>IF(AND(E557="",$C557=$X$4),TRUE)</formula>
    </cfRule>
  </conditionalFormatting>
  <conditionalFormatting sqref="E1562">
    <cfRule type="expression" dxfId="24207" priority="5850">
      <formula>IF(FIND("!",E557),TRUE)</formula>
    </cfRule>
  </conditionalFormatting>
  <conditionalFormatting sqref="E1563">
    <cfRule type="expression" dxfId="24206" priority="5851">
      <formula>IF(AND(E557="",$C557=$X$4),TRUE)</formula>
    </cfRule>
  </conditionalFormatting>
  <conditionalFormatting sqref="E1563">
    <cfRule type="expression" dxfId="24205" priority="5852">
      <formula>IF(FIND("!",E557),TRUE)</formula>
    </cfRule>
  </conditionalFormatting>
  <conditionalFormatting sqref="E1564">
    <cfRule type="expression" dxfId="24204" priority="5853">
      <formula>IF(AND(E557="",$C557=$X$4),TRUE)</formula>
    </cfRule>
  </conditionalFormatting>
  <conditionalFormatting sqref="E1564">
    <cfRule type="expression" dxfId="24203" priority="5854">
      <formula>IF(FIND("!",E557),TRUE)</formula>
    </cfRule>
  </conditionalFormatting>
  <conditionalFormatting sqref="E1565">
    <cfRule type="expression" dxfId="24202" priority="5855">
      <formula>IF(AND(E557="",$C557=$X$4),TRUE)</formula>
    </cfRule>
  </conditionalFormatting>
  <conditionalFormatting sqref="E1565">
    <cfRule type="expression" dxfId="24201" priority="5856">
      <formula>IF(FIND("!",E557),TRUE)</formula>
    </cfRule>
  </conditionalFormatting>
  <conditionalFormatting sqref="E1566">
    <cfRule type="expression" dxfId="24200" priority="5857">
      <formula>IF(AND(E557="",$C557=$X$4),TRUE)</formula>
    </cfRule>
  </conditionalFormatting>
  <conditionalFormatting sqref="E1566">
    <cfRule type="expression" dxfId="24199" priority="5858">
      <formula>IF(FIND("!",E557),TRUE)</formula>
    </cfRule>
  </conditionalFormatting>
  <conditionalFormatting sqref="E1567">
    <cfRule type="expression" dxfId="24198" priority="5859">
      <formula>IF(AND(E557="",$C557=$X$4),TRUE)</formula>
    </cfRule>
  </conditionalFormatting>
  <conditionalFormatting sqref="E1567">
    <cfRule type="expression" dxfId="24197" priority="5860">
      <formula>IF(FIND("!",E557),TRUE)</formula>
    </cfRule>
  </conditionalFormatting>
  <conditionalFormatting sqref="E1568">
    <cfRule type="expression" dxfId="24196" priority="5861">
      <formula>IF(AND(E557="",$C557=$X$4),TRUE)</formula>
    </cfRule>
  </conditionalFormatting>
  <conditionalFormatting sqref="E1568">
    <cfRule type="expression" dxfId="24195" priority="5862">
      <formula>IF(FIND("!",E557),TRUE)</formula>
    </cfRule>
  </conditionalFormatting>
  <conditionalFormatting sqref="E1569">
    <cfRule type="expression" dxfId="24194" priority="5863">
      <formula>IF(AND(E557="",$C557=$X$4),TRUE)</formula>
    </cfRule>
  </conditionalFormatting>
  <conditionalFormatting sqref="E1569">
    <cfRule type="expression" dxfId="24193" priority="5864">
      <formula>IF(FIND("!",E557),TRUE)</formula>
    </cfRule>
  </conditionalFormatting>
  <conditionalFormatting sqref="E1570">
    <cfRule type="expression" dxfId="24192" priority="5865">
      <formula>IF(AND(E557="",$C557=$X$4),TRUE)</formula>
    </cfRule>
  </conditionalFormatting>
  <conditionalFormatting sqref="E1570">
    <cfRule type="expression" dxfId="24191" priority="5866">
      <formula>IF(FIND("!",E557),TRUE)</formula>
    </cfRule>
  </conditionalFormatting>
  <conditionalFormatting sqref="E1571">
    <cfRule type="expression" dxfId="24190" priority="5867">
      <formula>IF(AND(E557="",$C557=$X$4),TRUE)</formula>
    </cfRule>
  </conditionalFormatting>
  <conditionalFormatting sqref="E1571">
    <cfRule type="expression" dxfId="24189" priority="5868">
      <formula>IF(FIND("!",E557),TRUE)</formula>
    </cfRule>
  </conditionalFormatting>
  <conditionalFormatting sqref="E1572">
    <cfRule type="expression" dxfId="24188" priority="5869">
      <formula>IF(AND(E557="",$C557=$X$4),TRUE)</formula>
    </cfRule>
  </conditionalFormatting>
  <conditionalFormatting sqref="E1572">
    <cfRule type="expression" dxfId="24187" priority="5870">
      <formula>IF(FIND("!",E557),TRUE)</formula>
    </cfRule>
  </conditionalFormatting>
  <conditionalFormatting sqref="E1573">
    <cfRule type="expression" dxfId="24186" priority="5871">
      <formula>IF(AND(E557="",$C557=$X$4),TRUE)</formula>
    </cfRule>
  </conditionalFormatting>
  <conditionalFormatting sqref="E1573">
    <cfRule type="expression" dxfId="24185" priority="5872">
      <formula>IF(FIND("!",E557),TRUE)</formula>
    </cfRule>
  </conditionalFormatting>
  <conditionalFormatting sqref="E1574">
    <cfRule type="expression" dxfId="24184" priority="5873">
      <formula>IF(AND(E557="",$C557=$X$4),TRUE)</formula>
    </cfRule>
  </conditionalFormatting>
  <conditionalFormatting sqref="E1574">
    <cfRule type="expression" dxfId="24183" priority="5874">
      <formula>IF(FIND("!",E557),TRUE)</formula>
    </cfRule>
  </conditionalFormatting>
  <conditionalFormatting sqref="E1575">
    <cfRule type="expression" dxfId="24182" priority="5875">
      <formula>IF(AND(E557="",$C557=$X$4),TRUE)</formula>
    </cfRule>
  </conditionalFormatting>
  <conditionalFormatting sqref="E1575">
    <cfRule type="expression" dxfId="24181" priority="5876">
      <formula>IF(FIND("!",E557),TRUE)</formula>
    </cfRule>
  </conditionalFormatting>
  <conditionalFormatting sqref="E1576">
    <cfRule type="expression" dxfId="24180" priority="5877">
      <formula>IF(AND(E557="",$C557=$X$4),TRUE)</formula>
    </cfRule>
  </conditionalFormatting>
  <conditionalFormatting sqref="E1576">
    <cfRule type="expression" dxfId="24179" priority="5878">
      <formula>IF(FIND("!",E557),TRUE)</formula>
    </cfRule>
  </conditionalFormatting>
  <conditionalFormatting sqref="E1577">
    <cfRule type="expression" dxfId="24178" priority="5879">
      <formula>IF(AND(E557="",$C557=$X$4),TRUE)</formula>
    </cfRule>
  </conditionalFormatting>
  <conditionalFormatting sqref="E1577">
    <cfRule type="expression" dxfId="24177" priority="5880">
      <formula>IF(FIND("!",E557),TRUE)</formula>
    </cfRule>
  </conditionalFormatting>
  <conditionalFormatting sqref="E1578">
    <cfRule type="expression" dxfId="24176" priority="5881">
      <formula>IF(AND(E557="",$C557=$X$4),TRUE)</formula>
    </cfRule>
  </conditionalFormatting>
  <conditionalFormatting sqref="E1578">
    <cfRule type="expression" dxfId="24175" priority="5882">
      <formula>IF(FIND("!",E557),TRUE)</formula>
    </cfRule>
  </conditionalFormatting>
  <conditionalFormatting sqref="E1579">
    <cfRule type="expression" dxfId="24174" priority="5883">
      <formula>IF(AND(E557="",$C557=$X$4),TRUE)</formula>
    </cfRule>
  </conditionalFormatting>
  <conditionalFormatting sqref="E1579">
    <cfRule type="expression" dxfId="24173" priority="5884">
      <formula>IF(FIND("!",E557),TRUE)</formula>
    </cfRule>
  </conditionalFormatting>
  <conditionalFormatting sqref="E1580">
    <cfRule type="expression" dxfId="24172" priority="5885">
      <formula>IF(AND(E557="",$C557=$X$4),TRUE)</formula>
    </cfRule>
  </conditionalFormatting>
  <conditionalFormatting sqref="E1580">
    <cfRule type="expression" dxfId="24171" priority="5886">
      <formula>IF(FIND("!",E557),TRUE)</formula>
    </cfRule>
  </conditionalFormatting>
  <conditionalFormatting sqref="E1581">
    <cfRule type="expression" dxfId="24170" priority="5887">
      <formula>IF(AND(E557="",$C557=$X$4),TRUE)</formula>
    </cfRule>
  </conditionalFormatting>
  <conditionalFormatting sqref="E1581">
    <cfRule type="expression" dxfId="24169" priority="5888">
      <formula>IF(FIND("!",E557),TRUE)</formula>
    </cfRule>
  </conditionalFormatting>
  <conditionalFormatting sqref="E1582">
    <cfRule type="expression" dxfId="24168" priority="5889">
      <formula>IF(AND(E557="",$C557=$X$4),TRUE)</formula>
    </cfRule>
  </conditionalFormatting>
  <conditionalFormatting sqref="E1582">
    <cfRule type="expression" dxfId="24167" priority="5890">
      <formula>IF(FIND("!",E557),TRUE)</formula>
    </cfRule>
  </conditionalFormatting>
  <conditionalFormatting sqref="E1583">
    <cfRule type="expression" dxfId="24166" priority="5891">
      <formula>IF(AND(E557="",$C557=$X$4),TRUE)</formula>
    </cfRule>
  </conditionalFormatting>
  <conditionalFormatting sqref="E1583">
    <cfRule type="expression" dxfId="24165" priority="5892">
      <formula>IF(FIND("!",E557),TRUE)</formula>
    </cfRule>
  </conditionalFormatting>
  <conditionalFormatting sqref="E1584">
    <cfRule type="expression" dxfId="24164" priority="5893">
      <formula>IF(AND(E557="",$C557=$X$4),TRUE)</formula>
    </cfRule>
  </conditionalFormatting>
  <conditionalFormatting sqref="E1584">
    <cfRule type="expression" dxfId="24163" priority="5894">
      <formula>IF(FIND("!",E557),TRUE)</formula>
    </cfRule>
  </conditionalFormatting>
  <conditionalFormatting sqref="E1585">
    <cfRule type="expression" dxfId="24162" priority="5895">
      <formula>IF(AND(E557="",$C557=$X$4),TRUE)</formula>
    </cfRule>
  </conditionalFormatting>
  <conditionalFormatting sqref="E1585">
    <cfRule type="expression" dxfId="24161" priority="5896">
      <formula>IF(FIND("!",E557),TRUE)</formula>
    </cfRule>
  </conditionalFormatting>
  <conditionalFormatting sqref="E1586">
    <cfRule type="expression" dxfId="24160" priority="5897">
      <formula>IF(AND(E557="",$C557=$X$4),TRUE)</formula>
    </cfRule>
  </conditionalFormatting>
  <conditionalFormatting sqref="E1586">
    <cfRule type="expression" dxfId="24159" priority="5898">
      <formula>IF(FIND("!",E557),TRUE)</formula>
    </cfRule>
  </conditionalFormatting>
  <conditionalFormatting sqref="E1587">
    <cfRule type="expression" dxfId="24158" priority="5899">
      <formula>IF(AND(E557="",$C557=$X$4),TRUE)</formula>
    </cfRule>
  </conditionalFormatting>
  <conditionalFormatting sqref="E1587">
    <cfRule type="expression" dxfId="24157" priority="5900">
      <formula>IF(FIND("!",E557),TRUE)</formula>
    </cfRule>
  </conditionalFormatting>
  <conditionalFormatting sqref="E1588">
    <cfRule type="expression" dxfId="24156" priority="5901">
      <formula>IF(AND(E557="",$C557=$X$4),TRUE)</formula>
    </cfRule>
  </conditionalFormatting>
  <conditionalFormatting sqref="E1588">
    <cfRule type="expression" dxfId="24155" priority="5902">
      <formula>IF(FIND("!",E557),TRUE)</formula>
    </cfRule>
  </conditionalFormatting>
  <conditionalFormatting sqref="E1589">
    <cfRule type="expression" dxfId="24154" priority="5903">
      <formula>IF(AND(E557="",$C557=$X$4),TRUE)</formula>
    </cfRule>
  </conditionalFormatting>
  <conditionalFormatting sqref="E1589">
    <cfRule type="expression" dxfId="24153" priority="5904">
      <formula>IF(FIND("!",E557),TRUE)</formula>
    </cfRule>
  </conditionalFormatting>
  <conditionalFormatting sqref="E1590">
    <cfRule type="expression" dxfId="24152" priority="5905">
      <formula>IF(AND(E557="",$C557=$X$4),TRUE)</formula>
    </cfRule>
  </conditionalFormatting>
  <conditionalFormatting sqref="E1590">
    <cfRule type="expression" dxfId="24151" priority="5906">
      <formula>IF(FIND("!",E557),TRUE)</formula>
    </cfRule>
  </conditionalFormatting>
  <conditionalFormatting sqref="E1591">
    <cfRule type="expression" dxfId="24150" priority="5907">
      <formula>IF(AND(E557="",$C557=$X$4),TRUE)</formula>
    </cfRule>
  </conditionalFormatting>
  <conditionalFormatting sqref="E1591">
    <cfRule type="expression" dxfId="24149" priority="5908">
      <formula>IF(FIND("!",E557),TRUE)</formula>
    </cfRule>
  </conditionalFormatting>
  <conditionalFormatting sqref="E1592">
    <cfRule type="expression" dxfId="24148" priority="5909">
      <formula>IF(AND(E557="",$C557=$X$4),TRUE)</formula>
    </cfRule>
  </conditionalFormatting>
  <conditionalFormatting sqref="E1592">
    <cfRule type="expression" dxfId="24147" priority="5910">
      <formula>IF(FIND("!",E557),TRUE)</formula>
    </cfRule>
  </conditionalFormatting>
  <conditionalFormatting sqref="E1593">
    <cfRule type="expression" dxfId="24146" priority="5911">
      <formula>IF(AND(E557="",$C557=$X$4),TRUE)</formula>
    </cfRule>
  </conditionalFormatting>
  <conditionalFormatting sqref="E1593">
    <cfRule type="expression" dxfId="24145" priority="5912">
      <formula>IF(FIND("!",E557),TRUE)</formula>
    </cfRule>
  </conditionalFormatting>
  <conditionalFormatting sqref="E1594">
    <cfRule type="expression" dxfId="24144" priority="5913">
      <formula>IF(AND(E557="",$C557=$X$4),TRUE)</formula>
    </cfRule>
  </conditionalFormatting>
  <conditionalFormatting sqref="E1594">
    <cfRule type="expression" dxfId="24143" priority="5914">
      <formula>IF(FIND("!",E557),TRUE)</formula>
    </cfRule>
  </conditionalFormatting>
  <conditionalFormatting sqref="E1595">
    <cfRule type="expression" dxfId="24142" priority="5915">
      <formula>IF(AND(E557="",$C557=$X$4),TRUE)</formula>
    </cfRule>
  </conditionalFormatting>
  <conditionalFormatting sqref="E1595">
    <cfRule type="expression" dxfId="24141" priority="5916">
      <formula>IF(FIND("!",E557),TRUE)</formula>
    </cfRule>
  </conditionalFormatting>
  <conditionalFormatting sqref="E1596">
    <cfRule type="expression" dxfId="24140" priority="5917">
      <formula>IF(AND(E557="",$C557=$X$4),TRUE)</formula>
    </cfRule>
  </conditionalFormatting>
  <conditionalFormatting sqref="E1596">
    <cfRule type="expression" dxfId="24139" priority="5918">
      <formula>IF(FIND("!",E557),TRUE)</formula>
    </cfRule>
  </conditionalFormatting>
  <conditionalFormatting sqref="E1597">
    <cfRule type="expression" dxfId="24138" priority="5919">
      <formula>IF(AND(E557="",$C557=$X$4),TRUE)</formula>
    </cfRule>
  </conditionalFormatting>
  <conditionalFormatting sqref="E1597">
    <cfRule type="expression" dxfId="24137" priority="5920">
      <formula>IF(FIND("!",E557),TRUE)</formula>
    </cfRule>
  </conditionalFormatting>
  <conditionalFormatting sqref="E1598">
    <cfRule type="expression" dxfId="24136" priority="5921">
      <formula>IF(AND(E557="",$C557=$X$4),TRUE)</formula>
    </cfRule>
  </conditionalFormatting>
  <conditionalFormatting sqref="E1598">
    <cfRule type="expression" dxfId="24135" priority="5922">
      <formula>IF(FIND("!",E557),TRUE)</formula>
    </cfRule>
  </conditionalFormatting>
  <conditionalFormatting sqref="E1599">
    <cfRule type="expression" dxfId="24134" priority="5923">
      <formula>IF(AND(E557="",$C557=$X$4),TRUE)</formula>
    </cfRule>
  </conditionalFormatting>
  <conditionalFormatting sqref="E1599">
    <cfRule type="expression" dxfId="24133" priority="5924">
      <formula>IF(FIND("!",E557),TRUE)</formula>
    </cfRule>
  </conditionalFormatting>
  <conditionalFormatting sqref="E1600">
    <cfRule type="expression" dxfId="24132" priority="5925">
      <formula>IF(AND(E557="",$C557=$X$4),TRUE)</formula>
    </cfRule>
  </conditionalFormatting>
  <conditionalFormatting sqref="E1600">
    <cfRule type="expression" dxfId="24131" priority="5926">
      <formula>IF(FIND("!",E557),TRUE)</formula>
    </cfRule>
  </conditionalFormatting>
  <conditionalFormatting sqref="E1601">
    <cfRule type="expression" dxfId="24130" priority="5927">
      <formula>IF(AND(E557="",$C557=$X$4),TRUE)</formula>
    </cfRule>
  </conditionalFormatting>
  <conditionalFormatting sqref="E1601">
    <cfRule type="expression" dxfId="24129" priority="5928">
      <formula>IF(FIND("!",E557),TRUE)</formula>
    </cfRule>
  </conditionalFormatting>
  <conditionalFormatting sqref="E1602">
    <cfRule type="expression" dxfId="24128" priority="5929">
      <formula>IF(AND(E557="",$C557=$X$4),TRUE)</formula>
    </cfRule>
  </conditionalFormatting>
  <conditionalFormatting sqref="E1602">
    <cfRule type="expression" dxfId="24127" priority="5930">
      <formula>IF(FIND("!",E557),TRUE)</formula>
    </cfRule>
  </conditionalFormatting>
  <conditionalFormatting sqref="E1603">
    <cfRule type="expression" dxfId="24126" priority="5931">
      <formula>IF(AND(E557="",$C557=$X$4),TRUE)</formula>
    </cfRule>
  </conditionalFormatting>
  <conditionalFormatting sqref="E1603">
    <cfRule type="expression" dxfId="24125" priority="5932">
      <formula>IF(FIND("!",E557),TRUE)</formula>
    </cfRule>
  </conditionalFormatting>
  <conditionalFormatting sqref="E1604">
    <cfRule type="expression" dxfId="24124" priority="5933">
      <formula>IF(AND(E557="",$C557=$X$4),TRUE)</formula>
    </cfRule>
  </conditionalFormatting>
  <conditionalFormatting sqref="E1604">
    <cfRule type="expression" dxfId="24123" priority="5934">
      <formula>IF(FIND("!",E557),TRUE)</formula>
    </cfRule>
  </conditionalFormatting>
  <conditionalFormatting sqref="E1605">
    <cfRule type="expression" dxfId="24122" priority="5935">
      <formula>IF(AND(E557="",$C557=$X$4),TRUE)</formula>
    </cfRule>
  </conditionalFormatting>
  <conditionalFormatting sqref="E1605">
    <cfRule type="expression" dxfId="24121" priority="5936">
      <formula>IF(FIND("!",E557),TRUE)</formula>
    </cfRule>
  </conditionalFormatting>
  <conditionalFormatting sqref="E1606">
    <cfRule type="expression" dxfId="24120" priority="5937">
      <formula>IF(AND(E557="",$C557=$X$4),TRUE)</formula>
    </cfRule>
  </conditionalFormatting>
  <conditionalFormatting sqref="E1606">
    <cfRule type="expression" dxfId="24119" priority="5938">
      <formula>IF(FIND("!",E557),TRUE)</formula>
    </cfRule>
  </conditionalFormatting>
  <conditionalFormatting sqref="E1607">
    <cfRule type="expression" dxfId="24118" priority="5939">
      <formula>IF(AND(E557="",$C557=$X$4),TRUE)</formula>
    </cfRule>
  </conditionalFormatting>
  <conditionalFormatting sqref="E1607">
    <cfRule type="expression" dxfId="24117" priority="5940">
      <formula>IF(FIND("!",E557),TRUE)</formula>
    </cfRule>
  </conditionalFormatting>
  <conditionalFormatting sqref="E1608">
    <cfRule type="expression" dxfId="24116" priority="5941">
      <formula>IF(AND(E557="",$C557=$X$4),TRUE)</formula>
    </cfRule>
  </conditionalFormatting>
  <conditionalFormatting sqref="E1608">
    <cfRule type="expression" dxfId="24115" priority="5942">
      <formula>IF(FIND("!",E557),TRUE)</formula>
    </cfRule>
  </conditionalFormatting>
  <conditionalFormatting sqref="E1609">
    <cfRule type="expression" dxfId="24114" priority="5943">
      <formula>IF(AND(E557="",$C557=$X$4),TRUE)</formula>
    </cfRule>
  </conditionalFormatting>
  <conditionalFormatting sqref="E1609">
    <cfRule type="expression" dxfId="24113" priority="5944">
      <formula>IF(FIND("!",E557),TRUE)</formula>
    </cfRule>
  </conditionalFormatting>
  <conditionalFormatting sqref="E1610">
    <cfRule type="expression" dxfId="24112" priority="5945">
      <formula>IF(AND(E557="",$C557=$X$4),TRUE)</formula>
    </cfRule>
  </conditionalFormatting>
  <conditionalFormatting sqref="E1610">
    <cfRule type="expression" dxfId="24111" priority="5946">
      <formula>IF(FIND("!",E557),TRUE)</formula>
    </cfRule>
  </conditionalFormatting>
  <conditionalFormatting sqref="E1611">
    <cfRule type="expression" dxfId="24110" priority="5947">
      <formula>IF(AND(E557="",$C557=$X$4),TRUE)</formula>
    </cfRule>
  </conditionalFormatting>
  <conditionalFormatting sqref="E1611">
    <cfRule type="expression" dxfId="24109" priority="5948">
      <formula>IF(FIND("!",E557),TRUE)</formula>
    </cfRule>
  </conditionalFormatting>
  <conditionalFormatting sqref="E1612">
    <cfRule type="expression" dxfId="24108" priority="5949">
      <formula>IF(AND(E557="",$C557=$X$4),TRUE)</formula>
    </cfRule>
  </conditionalFormatting>
  <conditionalFormatting sqref="E1612">
    <cfRule type="expression" dxfId="24107" priority="5950">
      <formula>IF(FIND("!",E557),TRUE)</formula>
    </cfRule>
  </conditionalFormatting>
  <conditionalFormatting sqref="E1613">
    <cfRule type="expression" dxfId="24106" priority="5951">
      <formula>IF(AND(E557="",$C557=$X$4),TRUE)</formula>
    </cfRule>
  </conditionalFormatting>
  <conditionalFormatting sqref="E1613">
    <cfRule type="expression" dxfId="24105" priority="5952">
      <formula>IF(FIND("!",E557),TRUE)</formula>
    </cfRule>
  </conditionalFormatting>
  <conditionalFormatting sqref="E1614">
    <cfRule type="expression" dxfId="24104" priority="5953">
      <formula>IF(AND(E557="",$C557=$X$4),TRUE)</formula>
    </cfRule>
  </conditionalFormatting>
  <conditionalFormatting sqref="E1614">
    <cfRule type="expression" dxfId="24103" priority="5954">
      <formula>IF(FIND("!",E557),TRUE)</formula>
    </cfRule>
  </conditionalFormatting>
  <conditionalFormatting sqref="E1615">
    <cfRule type="expression" dxfId="24102" priority="5955">
      <formula>IF(AND(E557="",$C557=$X$4),TRUE)</formula>
    </cfRule>
  </conditionalFormatting>
  <conditionalFormatting sqref="E1615">
    <cfRule type="expression" dxfId="24101" priority="5956">
      <formula>IF(FIND("!",E557),TRUE)</formula>
    </cfRule>
  </conditionalFormatting>
  <conditionalFormatting sqref="E1616">
    <cfRule type="expression" dxfId="24100" priority="5957">
      <formula>IF(AND(E557="",$C557=$X$4),TRUE)</formula>
    </cfRule>
  </conditionalFormatting>
  <conditionalFormatting sqref="E1616">
    <cfRule type="expression" dxfId="24099" priority="5958">
      <formula>IF(FIND("!",E557),TRUE)</formula>
    </cfRule>
  </conditionalFormatting>
  <conditionalFormatting sqref="E1617">
    <cfRule type="expression" dxfId="24098" priority="5959">
      <formula>IF(AND(E557="",$C557=$X$4),TRUE)</formula>
    </cfRule>
  </conditionalFormatting>
  <conditionalFormatting sqref="E1617">
    <cfRule type="expression" dxfId="24097" priority="5960">
      <formula>IF(FIND("!",E557),TRUE)</formula>
    </cfRule>
  </conditionalFormatting>
  <conditionalFormatting sqref="E1618">
    <cfRule type="expression" dxfId="24096" priority="5961">
      <formula>IF(AND(E557="",$C557=$X$4),TRUE)</formula>
    </cfRule>
  </conditionalFormatting>
  <conditionalFormatting sqref="E1618">
    <cfRule type="expression" dxfId="24095" priority="5962">
      <formula>IF(FIND("!",E557),TRUE)</formula>
    </cfRule>
  </conditionalFormatting>
  <conditionalFormatting sqref="E1619">
    <cfRule type="expression" dxfId="24094" priority="5963">
      <formula>IF(AND(E557="",$C557=$X$4),TRUE)</formula>
    </cfRule>
  </conditionalFormatting>
  <conditionalFormatting sqref="E1619">
    <cfRule type="expression" dxfId="24093" priority="5964">
      <formula>IF(FIND("!",E557),TRUE)</formula>
    </cfRule>
  </conditionalFormatting>
  <conditionalFormatting sqref="E1620">
    <cfRule type="expression" dxfId="24092" priority="5965">
      <formula>IF(AND(E557="",$C557=$X$4),TRUE)</formula>
    </cfRule>
  </conditionalFormatting>
  <conditionalFormatting sqref="E1620">
    <cfRule type="expression" dxfId="24091" priority="5966">
      <formula>IF(FIND("!",E557),TRUE)</formula>
    </cfRule>
  </conditionalFormatting>
  <conditionalFormatting sqref="E1621">
    <cfRule type="expression" dxfId="24090" priority="5967">
      <formula>IF(AND(E557="",$C557=$X$4),TRUE)</formula>
    </cfRule>
  </conditionalFormatting>
  <conditionalFormatting sqref="E1621">
    <cfRule type="expression" dxfId="24089" priority="5968">
      <formula>IF(FIND("!",E557),TRUE)</formula>
    </cfRule>
  </conditionalFormatting>
  <conditionalFormatting sqref="E1622">
    <cfRule type="expression" dxfId="24088" priority="5969">
      <formula>IF(AND(E557="",$C557=$X$4),TRUE)</formula>
    </cfRule>
  </conditionalFormatting>
  <conditionalFormatting sqref="E1622">
    <cfRule type="expression" dxfId="24087" priority="5970">
      <formula>IF(FIND("!",E557),TRUE)</formula>
    </cfRule>
  </conditionalFormatting>
  <conditionalFormatting sqref="E1623">
    <cfRule type="expression" dxfId="24086" priority="5971">
      <formula>IF(AND(E557="",$C557=$X$4),TRUE)</formula>
    </cfRule>
  </conditionalFormatting>
  <conditionalFormatting sqref="E1623">
    <cfRule type="expression" dxfId="24085" priority="5972">
      <formula>IF(FIND("!",E557),TRUE)</formula>
    </cfRule>
  </conditionalFormatting>
  <conditionalFormatting sqref="E1624">
    <cfRule type="expression" dxfId="24084" priority="5973">
      <formula>IF(AND(E557="",$C557=$X$4),TRUE)</formula>
    </cfRule>
  </conditionalFormatting>
  <conditionalFormatting sqref="E1624">
    <cfRule type="expression" dxfId="24083" priority="5974">
      <formula>IF(FIND("!",E557),TRUE)</formula>
    </cfRule>
  </conditionalFormatting>
  <conditionalFormatting sqref="E1625">
    <cfRule type="expression" dxfId="24082" priority="5975">
      <formula>IF(AND(E557="",$C557=$X$4),TRUE)</formula>
    </cfRule>
  </conditionalFormatting>
  <conditionalFormatting sqref="E1625">
    <cfRule type="expression" dxfId="24081" priority="5976">
      <formula>IF(FIND("!",E557),TRUE)</formula>
    </cfRule>
  </conditionalFormatting>
  <conditionalFormatting sqref="E1626">
    <cfRule type="expression" dxfId="24080" priority="5977">
      <formula>IF(AND(E557="",$C557=$X$4),TRUE)</formula>
    </cfRule>
  </conditionalFormatting>
  <conditionalFormatting sqref="E1626">
    <cfRule type="expression" dxfId="24079" priority="5978">
      <formula>IF(FIND("!",E557),TRUE)</formula>
    </cfRule>
  </conditionalFormatting>
  <conditionalFormatting sqref="E1627">
    <cfRule type="expression" dxfId="24078" priority="5979">
      <formula>IF(AND(E557="",$C557=$X$4),TRUE)</formula>
    </cfRule>
  </conditionalFormatting>
  <conditionalFormatting sqref="E1627">
    <cfRule type="expression" dxfId="24077" priority="5980">
      <formula>IF(FIND("!",E557),TRUE)</formula>
    </cfRule>
  </conditionalFormatting>
  <conditionalFormatting sqref="E1628">
    <cfRule type="expression" dxfId="24076" priority="5981">
      <formula>IF(AND(E557="",$C557=$X$4),TRUE)</formula>
    </cfRule>
  </conditionalFormatting>
  <conditionalFormatting sqref="E1628">
    <cfRule type="expression" dxfId="24075" priority="5982">
      <formula>IF(FIND("!",E557),TRUE)</formula>
    </cfRule>
  </conditionalFormatting>
  <conditionalFormatting sqref="E1629">
    <cfRule type="expression" dxfId="24074" priority="5983">
      <formula>IF(AND(E557="",$C557=$X$4),TRUE)</formula>
    </cfRule>
  </conditionalFormatting>
  <conditionalFormatting sqref="E1629">
    <cfRule type="expression" dxfId="24073" priority="5984">
      <formula>IF(FIND("!",E557),TRUE)</formula>
    </cfRule>
  </conditionalFormatting>
  <conditionalFormatting sqref="E1630">
    <cfRule type="expression" dxfId="24072" priority="5985">
      <formula>IF(AND(E557="",$C557=$X$4),TRUE)</formula>
    </cfRule>
  </conditionalFormatting>
  <conditionalFormatting sqref="E1630">
    <cfRule type="expression" dxfId="24071" priority="5986">
      <formula>IF(FIND("!",E557),TRUE)</formula>
    </cfRule>
  </conditionalFormatting>
  <conditionalFormatting sqref="E1631">
    <cfRule type="expression" dxfId="24070" priority="5987">
      <formula>IF(AND(E557="",$C557=$X$4),TRUE)</formula>
    </cfRule>
  </conditionalFormatting>
  <conditionalFormatting sqref="E1631">
    <cfRule type="expression" dxfId="24069" priority="5988">
      <formula>IF(FIND("!",E557),TRUE)</formula>
    </cfRule>
  </conditionalFormatting>
  <conditionalFormatting sqref="E1632">
    <cfRule type="expression" dxfId="24068" priority="5989">
      <formula>IF(AND(E557="",$C557=$X$4),TRUE)</formula>
    </cfRule>
  </conditionalFormatting>
  <conditionalFormatting sqref="E1632">
    <cfRule type="expression" dxfId="24067" priority="5990">
      <formula>IF(FIND("!",E557),TRUE)</formula>
    </cfRule>
  </conditionalFormatting>
  <conditionalFormatting sqref="E1633">
    <cfRule type="expression" dxfId="24066" priority="5991">
      <formula>IF(AND(E557="",$C557=$X$4),TRUE)</formula>
    </cfRule>
  </conditionalFormatting>
  <conditionalFormatting sqref="E1633">
    <cfRule type="expression" dxfId="24065" priority="5992">
      <formula>IF(FIND("!",E557),TRUE)</formula>
    </cfRule>
  </conditionalFormatting>
  <conditionalFormatting sqref="E1634">
    <cfRule type="expression" dxfId="24064" priority="5993">
      <formula>IF(AND(E557="",$C557=$X$4),TRUE)</formula>
    </cfRule>
  </conditionalFormatting>
  <conditionalFormatting sqref="E1634">
    <cfRule type="expression" dxfId="24063" priority="5994">
      <formula>IF(FIND("!",E557),TRUE)</formula>
    </cfRule>
  </conditionalFormatting>
  <conditionalFormatting sqref="E1635">
    <cfRule type="expression" dxfId="24062" priority="5995">
      <formula>IF(AND(E557="",$C557=$X$4),TRUE)</formula>
    </cfRule>
  </conditionalFormatting>
  <conditionalFormatting sqref="E1635">
    <cfRule type="expression" dxfId="24061" priority="5996">
      <formula>IF(FIND("!",E557),TRUE)</formula>
    </cfRule>
  </conditionalFormatting>
  <conditionalFormatting sqref="E1636">
    <cfRule type="expression" dxfId="24060" priority="5997">
      <formula>IF(AND(E557="",$C557=$X$4),TRUE)</formula>
    </cfRule>
  </conditionalFormatting>
  <conditionalFormatting sqref="E1636">
    <cfRule type="expression" dxfId="24059" priority="5998">
      <formula>IF(FIND("!",E557),TRUE)</formula>
    </cfRule>
  </conditionalFormatting>
  <conditionalFormatting sqref="E1637">
    <cfRule type="expression" dxfId="24058" priority="5999">
      <formula>IF(AND(E557="",$C557=$X$4),TRUE)</formula>
    </cfRule>
  </conditionalFormatting>
  <conditionalFormatting sqref="E1637">
    <cfRule type="expression" dxfId="24057" priority="6000">
      <formula>IF(FIND("!",E557),TRUE)</formula>
    </cfRule>
  </conditionalFormatting>
  <conditionalFormatting sqref="E1638">
    <cfRule type="expression" dxfId="24056" priority="6001">
      <formula>IF(AND(E557="",$C557=$X$4),TRUE)</formula>
    </cfRule>
  </conditionalFormatting>
  <conditionalFormatting sqref="E1638">
    <cfRule type="expression" dxfId="24055" priority="6002">
      <formula>IF(FIND("!",E557),TRUE)</formula>
    </cfRule>
  </conditionalFormatting>
  <conditionalFormatting sqref="E1639">
    <cfRule type="expression" dxfId="24054" priority="6003">
      <formula>IF(AND(E557="",$C557=$X$4),TRUE)</formula>
    </cfRule>
  </conditionalFormatting>
  <conditionalFormatting sqref="E1639">
    <cfRule type="expression" dxfId="24053" priority="6004">
      <formula>IF(FIND("!",E557),TRUE)</formula>
    </cfRule>
  </conditionalFormatting>
  <conditionalFormatting sqref="E1640">
    <cfRule type="expression" dxfId="24052" priority="6005">
      <formula>IF(AND(E557="",$C557=$X$4),TRUE)</formula>
    </cfRule>
  </conditionalFormatting>
  <conditionalFormatting sqref="E1640">
    <cfRule type="expression" dxfId="24051" priority="6006">
      <formula>IF(FIND("!",E557),TRUE)</formula>
    </cfRule>
  </conditionalFormatting>
  <conditionalFormatting sqref="E1641">
    <cfRule type="expression" dxfId="24050" priority="6007">
      <formula>IF(AND(E557="",$C557=$X$4),TRUE)</formula>
    </cfRule>
  </conditionalFormatting>
  <conditionalFormatting sqref="E1641">
    <cfRule type="expression" dxfId="24049" priority="6008">
      <formula>IF(FIND("!",E557),TRUE)</formula>
    </cfRule>
  </conditionalFormatting>
  <conditionalFormatting sqref="E1642">
    <cfRule type="expression" dxfId="24048" priority="6009">
      <formula>IF(AND(E557="",$C557=$X$4),TRUE)</formula>
    </cfRule>
  </conditionalFormatting>
  <conditionalFormatting sqref="E1642">
    <cfRule type="expression" dxfId="24047" priority="6010">
      <formula>IF(FIND("!",E557),TRUE)</formula>
    </cfRule>
  </conditionalFormatting>
  <conditionalFormatting sqref="E1643">
    <cfRule type="expression" dxfId="24046" priority="6011">
      <formula>IF(AND(E557="",$C557=$X$4),TRUE)</formula>
    </cfRule>
  </conditionalFormatting>
  <conditionalFormatting sqref="E1643">
    <cfRule type="expression" dxfId="24045" priority="6012">
      <formula>IF(FIND("!",E557),TRUE)</formula>
    </cfRule>
  </conditionalFormatting>
  <conditionalFormatting sqref="E1644">
    <cfRule type="expression" dxfId="24044" priority="6013">
      <formula>IF(AND(E557="",$C557=$X$4),TRUE)</formula>
    </cfRule>
  </conditionalFormatting>
  <conditionalFormatting sqref="E1644">
    <cfRule type="expression" dxfId="24043" priority="6014">
      <formula>IF(FIND("!",E557),TRUE)</formula>
    </cfRule>
  </conditionalFormatting>
  <conditionalFormatting sqref="E1645">
    <cfRule type="expression" dxfId="24042" priority="6015">
      <formula>IF(AND(E557="",$C557=$X$4),TRUE)</formula>
    </cfRule>
  </conditionalFormatting>
  <conditionalFormatting sqref="E1645">
    <cfRule type="expression" dxfId="24041" priority="6016">
      <formula>IF(FIND("!",E557),TRUE)</formula>
    </cfRule>
  </conditionalFormatting>
  <conditionalFormatting sqref="E1646">
    <cfRule type="expression" dxfId="24040" priority="6017">
      <formula>IF(AND(E557="",$C557=$X$4),TRUE)</formula>
    </cfRule>
  </conditionalFormatting>
  <conditionalFormatting sqref="E1646">
    <cfRule type="expression" dxfId="24039" priority="6018">
      <formula>IF(FIND("!",E557),TRUE)</formula>
    </cfRule>
  </conditionalFormatting>
  <conditionalFormatting sqref="E1647">
    <cfRule type="expression" dxfId="24038" priority="6019">
      <formula>IF(AND(E557="",$C557=$X$4),TRUE)</formula>
    </cfRule>
  </conditionalFormatting>
  <conditionalFormatting sqref="E1647">
    <cfRule type="expression" dxfId="24037" priority="6020">
      <formula>IF(FIND("!",E557),TRUE)</formula>
    </cfRule>
  </conditionalFormatting>
  <conditionalFormatting sqref="E1648">
    <cfRule type="expression" dxfId="24036" priority="6021">
      <formula>IF(AND(E557="",$C557=$X$4),TRUE)</formula>
    </cfRule>
  </conditionalFormatting>
  <conditionalFormatting sqref="E1648">
    <cfRule type="expression" dxfId="24035" priority="6022">
      <formula>IF(FIND("!",E557),TRUE)</formula>
    </cfRule>
  </conditionalFormatting>
  <conditionalFormatting sqref="E1649">
    <cfRule type="expression" dxfId="24034" priority="6023">
      <formula>IF(AND(E557="",$C557=$X$4),TRUE)</formula>
    </cfRule>
  </conditionalFormatting>
  <conditionalFormatting sqref="E1649">
    <cfRule type="expression" dxfId="24033" priority="6024">
      <formula>IF(FIND("!",E557),TRUE)</formula>
    </cfRule>
  </conditionalFormatting>
  <conditionalFormatting sqref="E1650">
    <cfRule type="expression" dxfId="24032" priority="6025">
      <formula>IF(AND(E557="",$C557=$X$4),TRUE)</formula>
    </cfRule>
  </conditionalFormatting>
  <conditionalFormatting sqref="E1650">
    <cfRule type="expression" dxfId="24031" priority="6026">
      <formula>IF(FIND("!",E557),TRUE)</formula>
    </cfRule>
  </conditionalFormatting>
  <conditionalFormatting sqref="E1651">
    <cfRule type="expression" dxfId="24030" priority="6027">
      <formula>IF(AND(E557="",$C557=$X$4),TRUE)</formula>
    </cfRule>
  </conditionalFormatting>
  <conditionalFormatting sqref="E1651">
    <cfRule type="expression" dxfId="24029" priority="6028">
      <formula>IF(FIND("!",E557),TRUE)</formula>
    </cfRule>
  </conditionalFormatting>
  <conditionalFormatting sqref="E1652">
    <cfRule type="expression" dxfId="24028" priority="6029">
      <formula>IF(AND(E557="",$C557=$X$4),TRUE)</formula>
    </cfRule>
  </conditionalFormatting>
  <conditionalFormatting sqref="E1652">
    <cfRule type="expression" dxfId="24027" priority="6030">
      <formula>IF(FIND("!",E557),TRUE)</formula>
    </cfRule>
  </conditionalFormatting>
  <conditionalFormatting sqref="E1653">
    <cfRule type="expression" dxfId="24026" priority="6031">
      <formula>IF(AND(E557="",$C557=$X$4),TRUE)</formula>
    </cfRule>
  </conditionalFormatting>
  <conditionalFormatting sqref="E1653">
    <cfRule type="expression" dxfId="24025" priority="6032">
      <formula>IF(FIND("!",E557),TRUE)</formula>
    </cfRule>
  </conditionalFormatting>
  <conditionalFormatting sqref="E1654">
    <cfRule type="expression" dxfId="24024" priority="6033">
      <formula>IF(AND(E557="",$C557=$X$4),TRUE)</formula>
    </cfRule>
  </conditionalFormatting>
  <conditionalFormatting sqref="E1654">
    <cfRule type="expression" dxfId="24023" priority="6034">
      <formula>IF(FIND("!",E557),TRUE)</formula>
    </cfRule>
  </conditionalFormatting>
  <conditionalFormatting sqref="E1655">
    <cfRule type="expression" dxfId="24022" priority="6035">
      <formula>IF(AND(E557="",$C557=$X$4),TRUE)</formula>
    </cfRule>
  </conditionalFormatting>
  <conditionalFormatting sqref="E1655">
    <cfRule type="expression" dxfId="24021" priority="6036">
      <formula>IF(FIND("!",E557),TRUE)</formula>
    </cfRule>
  </conditionalFormatting>
  <conditionalFormatting sqref="E1656">
    <cfRule type="expression" dxfId="24020" priority="6037">
      <formula>IF(AND(E557="",$C557=$X$4),TRUE)</formula>
    </cfRule>
  </conditionalFormatting>
  <conditionalFormatting sqref="E1656">
    <cfRule type="expression" dxfId="24019" priority="6038">
      <formula>IF(FIND("!",E557),TRUE)</formula>
    </cfRule>
  </conditionalFormatting>
  <conditionalFormatting sqref="E1657">
    <cfRule type="expression" dxfId="24018" priority="6039">
      <formula>IF(AND(E557="",$C557=$X$4),TRUE)</formula>
    </cfRule>
  </conditionalFormatting>
  <conditionalFormatting sqref="E1657">
    <cfRule type="expression" dxfId="24017" priority="6040">
      <formula>IF(FIND("!",E557),TRUE)</formula>
    </cfRule>
  </conditionalFormatting>
  <conditionalFormatting sqref="E1658">
    <cfRule type="expression" dxfId="24016" priority="6041">
      <formula>IF(AND(E557="",$C557=$X$4),TRUE)</formula>
    </cfRule>
  </conditionalFormatting>
  <conditionalFormatting sqref="E1658">
    <cfRule type="expression" dxfId="24015" priority="6042">
      <formula>IF(FIND("!",E557),TRUE)</formula>
    </cfRule>
  </conditionalFormatting>
  <conditionalFormatting sqref="E1659">
    <cfRule type="expression" dxfId="24014" priority="6043">
      <formula>IF(AND(E557="",$C557=$X$4),TRUE)</formula>
    </cfRule>
  </conditionalFormatting>
  <conditionalFormatting sqref="E1659">
    <cfRule type="expression" dxfId="24013" priority="6044">
      <formula>IF(FIND("!",E557),TRUE)</formula>
    </cfRule>
  </conditionalFormatting>
  <conditionalFormatting sqref="E1660">
    <cfRule type="expression" dxfId="24012" priority="6045">
      <formula>IF(AND(E557="",$C557=$X$4),TRUE)</formula>
    </cfRule>
  </conditionalFormatting>
  <conditionalFormatting sqref="E1660">
    <cfRule type="expression" dxfId="24011" priority="6046">
      <formula>IF(FIND("!",E557),TRUE)</formula>
    </cfRule>
  </conditionalFormatting>
  <conditionalFormatting sqref="E1661">
    <cfRule type="expression" dxfId="24010" priority="6047">
      <formula>IF(AND(E557="",$C557=$X$4),TRUE)</formula>
    </cfRule>
  </conditionalFormatting>
  <conditionalFormatting sqref="E1661">
    <cfRule type="expression" dxfId="24009" priority="6048">
      <formula>IF(FIND("!",E557),TRUE)</formula>
    </cfRule>
  </conditionalFormatting>
  <conditionalFormatting sqref="E1662">
    <cfRule type="expression" dxfId="24008" priority="6049">
      <formula>IF(AND(E557="",$C557=$X$4),TRUE)</formula>
    </cfRule>
  </conditionalFormatting>
  <conditionalFormatting sqref="E1662">
    <cfRule type="expression" dxfId="24007" priority="6050">
      <formula>IF(FIND("!",E557),TRUE)</formula>
    </cfRule>
  </conditionalFormatting>
  <conditionalFormatting sqref="E1663">
    <cfRule type="expression" dxfId="24006" priority="6051">
      <formula>IF(AND(E557="",$C557=$X$4),TRUE)</formula>
    </cfRule>
  </conditionalFormatting>
  <conditionalFormatting sqref="E1663">
    <cfRule type="expression" dxfId="24005" priority="6052">
      <formula>IF(FIND("!",E557),TRUE)</formula>
    </cfRule>
  </conditionalFormatting>
  <conditionalFormatting sqref="E1664">
    <cfRule type="expression" dxfId="24004" priority="6053">
      <formula>IF(AND(E557="",$C557=$X$4),TRUE)</formula>
    </cfRule>
  </conditionalFormatting>
  <conditionalFormatting sqref="E1664">
    <cfRule type="expression" dxfId="24003" priority="6054">
      <formula>IF(FIND("!",E557),TRUE)</formula>
    </cfRule>
  </conditionalFormatting>
  <conditionalFormatting sqref="E1665">
    <cfRule type="expression" dxfId="24002" priority="6055">
      <formula>IF(AND(E557="",$C557=$X$4),TRUE)</formula>
    </cfRule>
  </conditionalFormatting>
  <conditionalFormatting sqref="E1665">
    <cfRule type="expression" dxfId="24001" priority="6056">
      <formula>IF(FIND("!",E557),TRUE)</formula>
    </cfRule>
  </conditionalFormatting>
  <conditionalFormatting sqref="E1666">
    <cfRule type="expression" dxfId="24000" priority="6057">
      <formula>IF(AND(E557="",$C557=$X$4),TRUE)</formula>
    </cfRule>
  </conditionalFormatting>
  <conditionalFormatting sqref="E1666">
    <cfRule type="expression" dxfId="23999" priority="6058">
      <formula>IF(FIND("!",E557),TRUE)</formula>
    </cfRule>
  </conditionalFormatting>
  <conditionalFormatting sqref="E1667">
    <cfRule type="expression" dxfId="23998" priority="6059">
      <formula>IF(AND(E557="",$C557=$X$4),TRUE)</formula>
    </cfRule>
  </conditionalFormatting>
  <conditionalFormatting sqref="E1667">
    <cfRule type="expression" dxfId="23997" priority="6060">
      <formula>IF(FIND("!",E557),TRUE)</formula>
    </cfRule>
  </conditionalFormatting>
  <conditionalFormatting sqref="E1668">
    <cfRule type="expression" dxfId="23996" priority="6061">
      <formula>IF(AND(E557="",$C557=$X$4),TRUE)</formula>
    </cfRule>
  </conditionalFormatting>
  <conditionalFormatting sqref="E1668">
    <cfRule type="expression" dxfId="23995" priority="6062">
      <formula>IF(FIND("!",E557),TRUE)</formula>
    </cfRule>
  </conditionalFormatting>
  <conditionalFormatting sqref="E1669">
    <cfRule type="expression" dxfId="23994" priority="6063">
      <formula>IF(AND(E557="",$C557=$X$4),TRUE)</formula>
    </cfRule>
  </conditionalFormatting>
  <conditionalFormatting sqref="E1669">
    <cfRule type="expression" dxfId="23993" priority="6064">
      <formula>IF(FIND("!",E557),TRUE)</formula>
    </cfRule>
  </conditionalFormatting>
  <conditionalFormatting sqref="E1670">
    <cfRule type="expression" dxfId="23992" priority="6065">
      <formula>IF(AND(E557="",$C557=$X$4),TRUE)</formula>
    </cfRule>
  </conditionalFormatting>
  <conditionalFormatting sqref="E1670">
    <cfRule type="expression" dxfId="23991" priority="6066">
      <formula>IF(FIND("!",E557),TRUE)</formula>
    </cfRule>
  </conditionalFormatting>
  <conditionalFormatting sqref="E1671">
    <cfRule type="expression" dxfId="23990" priority="6067">
      <formula>IF(AND(E557="",$C557=$X$4),TRUE)</formula>
    </cfRule>
  </conditionalFormatting>
  <conditionalFormatting sqref="E1671">
    <cfRule type="expression" dxfId="23989" priority="6068">
      <formula>IF(FIND("!",E557),TRUE)</formula>
    </cfRule>
  </conditionalFormatting>
  <conditionalFormatting sqref="E1672">
    <cfRule type="expression" dxfId="23988" priority="6069">
      <formula>IF(AND(E557="",$C557=$X$4),TRUE)</formula>
    </cfRule>
  </conditionalFormatting>
  <conditionalFormatting sqref="E1672">
    <cfRule type="expression" dxfId="23987" priority="6070">
      <formula>IF(FIND("!",E557),TRUE)</formula>
    </cfRule>
  </conditionalFormatting>
  <conditionalFormatting sqref="E1673">
    <cfRule type="expression" dxfId="23986" priority="6071">
      <formula>IF(AND(E557="",$C557=$X$4),TRUE)</formula>
    </cfRule>
  </conditionalFormatting>
  <conditionalFormatting sqref="E1673">
    <cfRule type="expression" dxfId="23985" priority="6072">
      <formula>IF(FIND("!",E557),TRUE)</formula>
    </cfRule>
  </conditionalFormatting>
  <conditionalFormatting sqref="E1674">
    <cfRule type="expression" dxfId="23984" priority="6073">
      <formula>IF(AND(E557="",$C557=$X$4),TRUE)</formula>
    </cfRule>
  </conditionalFormatting>
  <conditionalFormatting sqref="E1674">
    <cfRule type="expression" dxfId="23983" priority="6074">
      <formula>IF(FIND("!",E557),TRUE)</formula>
    </cfRule>
  </conditionalFormatting>
  <conditionalFormatting sqref="E1675">
    <cfRule type="expression" dxfId="23982" priority="6075">
      <formula>IF(AND(E557="",$C557=$X$4),TRUE)</formula>
    </cfRule>
  </conditionalFormatting>
  <conditionalFormatting sqref="E1675">
    <cfRule type="expression" dxfId="23981" priority="6076">
      <formula>IF(FIND("!",E557),TRUE)</formula>
    </cfRule>
  </conditionalFormatting>
  <conditionalFormatting sqref="E1676">
    <cfRule type="expression" dxfId="23980" priority="6077">
      <formula>IF(AND(E557="",$C557=$X$4),TRUE)</formula>
    </cfRule>
  </conditionalFormatting>
  <conditionalFormatting sqref="E1676">
    <cfRule type="expression" dxfId="23979" priority="6078">
      <formula>IF(FIND("!",E557),TRUE)</formula>
    </cfRule>
  </conditionalFormatting>
  <conditionalFormatting sqref="E1677">
    <cfRule type="expression" dxfId="23978" priority="6079">
      <formula>IF(AND(E557="",$C557=$X$4),TRUE)</formula>
    </cfRule>
  </conditionalFormatting>
  <conditionalFormatting sqref="E1677">
    <cfRule type="expression" dxfId="23977" priority="6080">
      <formula>IF(FIND("!",E557),TRUE)</formula>
    </cfRule>
  </conditionalFormatting>
  <conditionalFormatting sqref="E1678">
    <cfRule type="expression" dxfId="23976" priority="6081">
      <formula>IF(AND(E557="",$C557=$X$4),TRUE)</formula>
    </cfRule>
  </conditionalFormatting>
  <conditionalFormatting sqref="E1678">
    <cfRule type="expression" dxfId="23975" priority="6082">
      <formula>IF(FIND("!",E557),TRUE)</formula>
    </cfRule>
  </conditionalFormatting>
  <conditionalFormatting sqref="E1679">
    <cfRule type="expression" dxfId="23974" priority="6083">
      <formula>IF(AND(E557="",$C557=$X$4),TRUE)</formula>
    </cfRule>
  </conditionalFormatting>
  <conditionalFormatting sqref="E1679">
    <cfRule type="expression" dxfId="23973" priority="6084">
      <formula>IF(FIND("!",E557),TRUE)</formula>
    </cfRule>
  </conditionalFormatting>
  <conditionalFormatting sqref="E1680">
    <cfRule type="expression" dxfId="23972" priority="6085">
      <formula>IF(AND(E557="",$C557=$X$4),TRUE)</formula>
    </cfRule>
  </conditionalFormatting>
  <conditionalFormatting sqref="E1680">
    <cfRule type="expression" dxfId="23971" priority="6086">
      <formula>IF(FIND("!",E557),TRUE)</formula>
    </cfRule>
  </conditionalFormatting>
  <conditionalFormatting sqref="E1681">
    <cfRule type="expression" dxfId="23970" priority="6087">
      <formula>IF(AND(E557="",$C557=$X$4),TRUE)</formula>
    </cfRule>
  </conditionalFormatting>
  <conditionalFormatting sqref="E1681">
    <cfRule type="expression" dxfId="23969" priority="6088">
      <formula>IF(FIND("!",E557),TRUE)</formula>
    </cfRule>
  </conditionalFormatting>
  <conditionalFormatting sqref="E1682">
    <cfRule type="expression" dxfId="23968" priority="6089">
      <formula>IF(AND(E557="",$C557=$X$4),TRUE)</formula>
    </cfRule>
  </conditionalFormatting>
  <conditionalFormatting sqref="E1682">
    <cfRule type="expression" dxfId="23967" priority="6090">
      <formula>IF(FIND("!",E557),TRUE)</formula>
    </cfRule>
  </conditionalFormatting>
  <conditionalFormatting sqref="E1683">
    <cfRule type="expression" dxfId="23966" priority="6091">
      <formula>IF(AND(E557="",$C557=$X$4),TRUE)</formula>
    </cfRule>
  </conditionalFormatting>
  <conditionalFormatting sqref="E1683">
    <cfRule type="expression" dxfId="23965" priority="6092">
      <formula>IF(FIND("!",E557),TRUE)</formula>
    </cfRule>
  </conditionalFormatting>
  <conditionalFormatting sqref="E1684">
    <cfRule type="expression" dxfId="23964" priority="6093">
      <formula>IF(AND(E557="",$C557=$X$4),TRUE)</formula>
    </cfRule>
  </conditionalFormatting>
  <conditionalFormatting sqref="E1684">
    <cfRule type="expression" dxfId="23963" priority="6094">
      <formula>IF(FIND("!",E557),TRUE)</formula>
    </cfRule>
  </conditionalFormatting>
  <conditionalFormatting sqref="E1685">
    <cfRule type="expression" dxfId="23962" priority="6095">
      <formula>IF(AND(E557="",$C557=$X$4),TRUE)</formula>
    </cfRule>
  </conditionalFormatting>
  <conditionalFormatting sqref="E1685">
    <cfRule type="expression" dxfId="23961" priority="6096">
      <formula>IF(FIND("!",E557),TRUE)</formula>
    </cfRule>
  </conditionalFormatting>
  <conditionalFormatting sqref="E1686">
    <cfRule type="expression" dxfId="23960" priority="6097">
      <formula>IF(AND(E557="",$C557=$X$4),TRUE)</formula>
    </cfRule>
  </conditionalFormatting>
  <conditionalFormatting sqref="E1686">
    <cfRule type="expression" dxfId="23959" priority="6098">
      <formula>IF(FIND("!",E557),TRUE)</formula>
    </cfRule>
  </conditionalFormatting>
  <conditionalFormatting sqref="E1687">
    <cfRule type="expression" dxfId="23958" priority="6099">
      <formula>IF(AND(E557="",$C557=$X$4),TRUE)</formula>
    </cfRule>
  </conditionalFormatting>
  <conditionalFormatting sqref="E1687">
    <cfRule type="expression" dxfId="23957" priority="6100">
      <formula>IF(FIND("!",E557),TRUE)</formula>
    </cfRule>
  </conditionalFormatting>
  <conditionalFormatting sqref="E1688">
    <cfRule type="expression" dxfId="23956" priority="6101">
      <formula>IF(AND(E557="",$C557=$X$4),TRUE)</formula>
    </cfRule>
  </conditionalFormatting>
  <conditionalFormatting sqref="E1688">
    <cfRule type="expression" dxfId="23955" priority="6102">
      <formula>IF(FIND("!",E557),TRUE)</formula>
    </cfRule>
  </conditionalFormatting>
  <conditionalFormatting sqref="E1689">
    <cfRule type="expression" dxfId="23954" priority="6103">
      <formula>IF(AND(E557="",$C557=$X$4),TRUE)</formula>
    </cfRule>
  </conditionalFormatting>
  <conditionalFormatting sqref="E1689">
    <cfRule type="expression" dxfId="23953" priority="6104">
      <formula>IF(FIND("!",E557),TRUE)</formula>
    </cfRule>
  </conditionalFormatting>
  <conditionalFormatting sqref="E1690">
    <cfRule type="expression" dxfId="23952" priority="6105">
      <formula>IF(AND(E557="",$C557=$X$4),TRUE)</formula>
    </cfRule>
  </conditionalFormatting>
  <conditionalFormatting sqref="E1690">
    <cfRule type="expression" dxfId="23951" priority="6106">
      <formula>IF(FIND("!",E557),TRUE)</formula>
    </cfRule>
  </conditionalFormatting>
  <conditionalFormatting sqref="E1691">
    <cfRule type="expression" dxfId="23950" priority="6107">
      <formula>IF(AND(E557="",$C557=$X$4),TRUE)</formula>
    </cfRule>
  </conditionalFormatting>
  <conditionalFormatting sqref="E1691">
    <cfRule type="expression" dxfId="23949" priority="6108">
      <formula>IF(FIND("!",E557),TRUE)</formula>
    </cfRule>
  </conditionalFormatting>
  <conditionalFormatting sqref="E1692">
    <cfRule type="expression" dxfId="23948" priority="6109">
      <formula>IF(AND(E557="",$C557=$X$4),TRUE)</formula>
    </cfRule>
  </conditionalFormatting>
  <conditionalFormatting sqref="E1692">
    <cfRule type="expression" dxfId="23947" priority="6110">
      <formula>IF(FIND("!",E557),TRUE)</formula>
    </cfRule>
  </conditionalFormatting>
  <conditionalFormatting sqref="E1693">
    <cfRule type="expression" dxfId="23946" priority="6111">
      <formula>IF(AND(E557="",$C557=$X$4),TRUE)</formula>
    </cfRule>
  </conditionalFormatting>
  <conditionalFormatting sqref="E1693">
    <cfRule type="expression" dxfId="23945" priority="6112">
      <formula>IF(FIND("!",E557),TRUE)</formula>
    </cfRule>
  </conditionalFormatting>
  <conditionalFormatting sqref="E1694">
    <cfRule type="expression" dxfId="23944" priority="6113">
      <formula>IF(AND(E557="",$C557=$X$4),TRUE)</formula>
    </cfRule>
  </conditionalFormatting>
  <conditionalFormatting sqref="E1694">
    <cfRule type="expression" dxfId="23943" priority="6114">
      <formula>IF(FIND("!",E557),TRUE)</formula>
    </cfRule>
  </conditionalFormatting>
  <conditionalFormatting sqref="E1695">
    <cfRule type="expression" dxfId="23942" priority="6115">
      <formula>IF(AND(E557="",$C557=$X$4),TRUE)</formula>
    </cfRule>
  </conditionalFormatting>
  <conditionalFormatting sqref="E1695">
    <cfRule type="expression" dxfId="23941" priority="6116">
      <formula>IF(FIND("!",E557),TRUE)</formula>
    </cfRule>
  </conditionalFormatting>
  <conditionalFormatting sqref="E1696">
    <cfRule type="expression" dxfId="23940" priority="6117">
      <formula>IF(AND(E557="",$C557=$X$4),TRUE)</formula>
    </cfRule>
  </conditionalFormatting>
  <conditionalFormatting sqref="E1696">
    <cfRule type="expression" dxfId="23939" priority="6118">
      <formula>IF(FIND("!",E557),TRUE)</formula>
    </cfRule>
  </conditionalFormatting>
  <conditionalFormatting sqref="E1697">
    <cfRule type="expression" dxfId="23938" priority="6119">
      <formula>IF(AND(E557="",$C557=$X$4),TRUE)</formula>
    </cfRule>
  </conditionalFormatting>
  <conditionalFormatting sqref="E1697">
    <cfRule type="expression" dxfId="23937" priority="6120">
      <formula>IF(FIND("!",E557),TRUE)</formula>
    </cfRule>
  </conditionalFormatting>
  <conditionalFormatting sqref="E1698">
    <cfRule type="expression" dxfId="23936" priority="6121">
      <formula>IF(AND(E557="",$C557=$X$4),TRUE)</formula>
    </cfRule>
  </conditionalFormatting>
  <conditionalFormatting sqref="E1698">
    <cfRule type="expression" dxfId="23935" priority="6122">
      <formula>IF(FIND("!",E557),TRUE)</formula>
    </cfRule>
  </conditionalFormatting>
  <conditionalFormatting sqref="E1699">
    <cfRule type="expression" dxfId="23934" priority="6123">
      <formula>IF(AND(E557="",$C557=$X$4),TRUE)</formula>
    </cfRule>
  </conditionalFormatting>
  <conditionalFormatting sqref="E1699">
    <cfRule type="expression" dxfId="23933" priority="6124">
      <formula>IF(FIND("!",E557),TRUE)</formula>
    </cfRule>
  </conditionalFormatting>
  <conditionalFormatting sqref="E1700">
    <cfRule type="expression" dxfId="23932" priority="6125">
      <formula>IF(AND(E557="",$C557=$X$4),TRUE)</formula>
    </cfRule>
  </conditionalFormatting>
  <conditionalFormatting sqref="E1700">
    <cfRule type="expression" dxfId="23931" priority="6126">
      <formula>IF(FIND("!",E557),TRUE)</formula>
    </cfRule>
  </conditionalFormatting>
  <conditionalFormatting sqref="E1701">
    <cfRule type="expression" dxfId="23930" priority="6127">
      <formula>IF(AND(E557="",$C557=$X$4),TRUE)</formula>
    </cfRule>
  </conditionalFormatting>
  <conditionalFormatting sqref="E1701">
    <cfRule type="expression" dxfId="23929" priority="6128">
      <formula>IF(FIND("!",E557),TRUE)</formula>
    </cfRule>
  </conditionalFormatting>
  <conditionalFormatting sqref="E1702">
    <cfRule type="expression" dxfId="23928" priority="6129">
      <formula>IF(AND(E557="",$C557=$X$4),TRUE)</formula>
    </cfRule>
  </conditionalFormatting>
  <conditionalFormatting sqref="E1702">
    <cfRule type="expression" dxfId="23927" priority="6130">
      <formula>IF(FIND("!",E557),TRUE)</formula>
    </cfRule>
  </conditionalFormatting>
  <conditionalFormatting sqref="E1703">
    <cfRule type="expression" dxfId="23926" priority="6131">
      <formula>IF(AND(E557="",$C557=$X$4),TRUE)</formula>
    </cfRule>
  </conditionalFormatting>
  <conditionalFormatting sqref="E1703">
    <cfRule type="expression" dxfId="23925" priority="6132">
      <formula>IF(FIND("!",E557),TRUE)</formula>
    </cfRule>
  </conditionalFormatting>
  <conditionalFormatting sqref="E1704">
    <cfRule type="expression" dxfId="23924" priority="6133">
      <formula>IF(AND(E557="",$C557=$X$4),TRUE)</formula>
    </cfRule>
  </conditionalFormatting>
  <conditionalFormatting sqref="E1704">
    <cfRule type="expression" dxfId="23923" priority="6134">
      <formula>IF(FIND("!",E557),TRUE)</formula>
    </cfRule>
  </conditionalFormatting>
  <conditionalFormatting sqref="E1705">
    <cfRule type="expression" dxfId="23922" priority="6135">
      <formula>IF(AND(E557="",$C557=$X$4),TRUE)</formula>
    </cfRule>
  </conditionalFormatting>
  <conditionalFormatting sqref="E1705">
    <cfRule type="expression" dxfId="23921" priority="6136">
      <formula>IF(FIND("!",E557),TRUE)</formula>
    </cfRule>
  </conditionalFormatting>
  <conditionalFormatting sqref="E1706">
    <cfRule type="expression" dxfId="23920" priority="6137">
      <formula>IF(AND(E557="",$C557=$X$4),TRUE)</formula>
    </cfRule>
  </conditionalFormatting>
  <conditionalFormatting sqref="E1706">
    <cfRule type="expression" dxfId="23919" priority="6138">
      <formula>IF(FIND("!",E557),TRUE)</formula>
    </cfRule>
  </conditionalFormatting>
  <conditionalFormatting sqref="E1707">
    <cfRule type="expression" dxfId="23918" priority="6139">
      <formula>IF(AND(E557="",$C557=$X$4),TRUE)</formula>
    </cfRule>
  </conditionalFormatting>
  <conditionalFormatting sqref="E1707">
    <cfRule type="expression" dxfId="23917" priority="6140">
      <formula>IF(FIND("!",E557),TRUE)</formula>
    </cfRule>
  </conditionalFormatting>
  <conditionalFormatting sqref="E1708">
    <cfRule type="expression" dxfId="23916" priority="6141">
      <formula>IF(AND(E557="",$C557=$X$4),TRUE)</formula>
    </cfRule>
  </conditionalFormatting>
  <conditionalFormatting sqref="E1708">
    <cfRule type="expression" dxfId="23915" priority="6142">
      <formula>IF(FIND("!",E557),TRUE)</formula>
    </cfRule>
  </conditionalFormatting>
  <conditionalFormatting sqref="E1709">
    <cfRule type="expression" dxfId="23914" priority="6143">
      <formula>IF(AND(E557="",$C557=$X$4),TRUE)</formula>
    </cfRule>
  </conditionalFormatting>
  <conditionalFormatting sqref="E1709">
    <cfRule type="expression" dxfId="23913" priority="6144">
      <formula>IF(FIND("!",E557),TRUE)</formula>
    </cfRule>
  </conditionalFormatting>
  <conditionalFormatting sqref="E1710">
    <cfRule type="expression" dxfId="23912" priority="6145">
      <formula>IF(AND(E557="",$C557=$X$4),TRUE)</formula>
    </cfRule>
  </conditionalFormatting>
  <conditionalFormatting sqref="E1710">
    <cfRule type="expression" dxfId="23911" priority="6146">
      <formula>IF(FIND("!",E557),TRUE)</formula>
    </cfRule>
  </conditionalFormatting>
  <conditionalFormatting sqref="E1711">
    <cfRule type="expression" dxfId="23910" priority="6147">
      <formula>IF(AND(E557="",$C557=$X$4),TRUE)</formula>
    </cfRule>
  </conditionalFormatting>
  <conditionalFormatting sqref="E1711">
    <cfRule type="expression" dxfId="23909" priority="6148">
      <formula>IF(FIND("!",E557),TRUE)</formula>
    </cfRule>
  </conditionalFormatting>
  <conditionalFormatting sqref="E1712">
    <cfRule type="expression" dxfId="23908" priority="6149">
      <formula>IF(AND(E557="",$C557=$X$4),TRUE)</formula>
    </cfRule>
  </conditionalFormatting>
  <conditionalFormatting sqref="E1712">
    <cfRule type="expression" dxfId="23907" priority="6150">
      <formula>IF(FIND("!",E557),TRUE)</formula>
    </cfRule>
  </conditionalFormatting>
  <conditionalFormatting sqref="E1713">
    <cfRule type="expression" dxfId="23906" priority="6151">
      <formula>IF(AND(E557="",$C557=$X$4),TRUE)</formula>
    </cfRule>
  </conditionalFormatting>
  <conditionalFormatting sqref="E1713">
    <cfRule type="expression" dxfId="23905" priority="6152">
      <formula>IF(FIND("!",E557),TRUE)</formula>
    </cfRule>
  </conditionalFormatting>
  <conditionalFormatting sqref="E1714">
    <cfRule type="expression" dxfId="23904" priority="6153">
      <formula>IF(AND(E557="",$C557=$X$4),TRUE)</formula>
    </cfRule>
  </conditionalFormatting>
  <conditionalFormatting sqref="E1714">
    <cfRule type="expression" dxfId="23903" priority="6154">
      <formula>IF(FIND("!",E557),TRUE)</formula>
    </cfRule>
  </conditionalFormatting>
  <conditionalFormatting sqref="E1715">
    <cfRule type="expression" dxfId="23902" priority="6155">
      <formula>IF(AND(E557="",$C557=$X$4),TRUE)</formula>
    </cfRule>
  </conditionalFormatting>
  <conditionalFormatting sqref="E1715">
    <cfRule type="expression" dxfId="23901" priority="6156">
      <formula>IF(FIND("!",E557),TRUE)</formula>
    </cfRule>
  </conditionalFormatting>
  <conditionalFormatting sqref="E1716">
    <cfRule type="expression" dxfId="23900" priority="6157">
      <formula>IF(AND(E557="",$C557=$X$4),TRUE)</formula>
    </cfRule>
  </conditionalFormatting>
  <conditionalFormatting sqref="E1716">
    <cfRule type="expression" dxfId="23899" priority="6158">
      <formula>IF(FIND("!",E557),TRUE)</formula>
    </cfRule>
  </conditionalFormatting>
  <conditionalFormatting sqref="E1717">
    <cfRule type="expression" dxfId="23898" priority="6159">
      <formula>IF(AND(E557="",$C557=$X$4),TRUE)</formula>
    </cfRule>
  </conditionalFormatting>
  <conditionalFormatting sqref="E1717">
    <cfRule type="expression" dxfId="23897" priority="6160">
      <formula>IF(FIND("!",E557),TRUE)</formula>
    </cfRule>
  </conditionalFormatting>
  <conditionalFormatting sqref="E1718">
    <cfRule type="expression" dxfId="23896" priority="6161">
      <formula>IF(AND(E557="",$C557=$X$4),TRUE)</formula>
    </cfRule>
  </conditionalFormatting>
  <conditionalFormatting sqref="E1718">
    <cfRule type="expression" dxfId="23895" priority="6162">
      <formula>IF(FIND("!",E557),TRUE)</formula>
    </cfRule>
  </conditionalFormatting>
  <conditionalFormatting sqref="E1719">
    <cfRule type="expression" dxfId="23894" priority="6163">
      <formula>IF(AND(E557="",$C557=$X$4),TRUE)</formula>
    </cfRule>
  </conditionalFormatting>
  <conditionalFormatting sqref="E1719">
    <cfRule type="expression" dxfId="23893" priority="6164">
      <formula>IF(FIND("!",E557),TRUE)</formula>
    </cfRule>
  </conditionalFormatting>
  <conditionalFormatting sqref="E1720">
    <cfRule type="expression" dxfId="23892" priority="6165">
      <formula>IF(AND(E557="",$C557=$X$4),TRUE)</formula>
    </cfRule>
  </conditionalFormatting>
  <conditionalFormatting sqref="E1720">
    <cfRule type="expression" dxfId="23891" priority="6166">
      <formula>IF(FIND("!",E557),TRUE)</formula>
    </cfRule>
  </conditionalFormatting>
  <conditionalFormatting sqref="E1721">
    <cfRule type="expression" dxfId="23890" priority="6167">
      <formula>IF(AND(E557="",$C557=$X$4),TRUE)</formula>
    </cfRule>
  </conditionalFormatting>
  <conditionalFormatting sqref="E1721">
    <cfRule type="expression" dxfId="23889" priority="6168">
      <formula>IF(FIND("!",E557),TRUE)</formula>
    </cfRule>
  </conditionalFormatting>
  <conditionalFormatting sqref="E1722">
    <cfRule type="expression" dxfId="23888" priority="6169">
      <formula>IF(AND(E557="",$C557=$X$4),TRUE)</formula>
    </cfRule>
  </conditionalFormatting>
  <conditionalFormatting sqref="E1722">
    <cfRule type="expression" dxfId="23887" priority="6170">
      <formula>IF(FIND("!",E557),TRUE)</formula>
    </cfRule>
  </conditionalFormatting>
  <conditionalFormatting sqref="E1723">
    <cfRule type="expression" dxfId="23886" priority="6171">
      <formula>IF(AND(E557="",$C557=$X$4),TRUE)</formula>
    </cfRule>
  </conditionalFormatting>
  <conditionalFormatting sqref="E1723">
    <cfRule type="expression" dxfId="23885" priority="6172">
      <formula>IF(FIND("!",E557),TRUE)</formula>
    </cfRule>
  </conditionalFormatting>
  <conditionalFormatting sqref="E1724">
    <cfRule type="expression" dxfId="23884" priority="6173">
      <formula>IF(AND(E557="",$C557=$X$4),TRUE)</formula>
    </cfRule>
  </conditionalFormatting>
  <conditionalFormatting sqref="E1724">
    <cfRule type="expression" dxfId="23883" priority="6174">
      <formula>IF(FIND("!",E557),TRUE)</formula>
    </cfRule>
  </conditionalFormatting>
  <conditionalFormatting sqref="E1725">
    <cfRule type="expression" dxfId="23882" priority="6175">
      <formula>IF(AND(E557="",$C557=$X$4),TRUE)</formula>
    </cfRule>
  </conditionalFormatting>
  <conditionalFormatting sqref="E1725">
    <cfRule type="expression" dxfId="23881" priority="6176">
      <formula>IF(FIND("!",E557),TRUE)</formula>
    </cfRule>
  </conditionalFormatting>
  <conditionalFormatting sqref="E1726">
    <cfRule type="expression" dxfId="23880" priority="6177">
      <formula>IF(AND(E557="",$C557=$X$4),TRUE)</formula>
    </cfRule>
  </conditionalFormatting>
  <conditionalFormatting sqref="E1726">
    <cfRule type="expression" dxfId="23879" priority="6178">
      <formula>IF(FIND("!",E557),TRUE)</formula>
    </cfRule>
  </conditionalFormatting>
  <conditionalFormatting sqref="E1727">
    <cfRule type="expression" dxfId="23878" priority="6179">
      <formula>IF(AND(E557="",$C557=$X$4),TRUE)</formula>
    </cfRule>
  </conditionalFormatting>
  <conditionalFormatting sqref="E1727">
    <cfRule type="expression" dxfId="23877" priority="6180">
      <formula>IF(FIND("!",E557),TRUE)</formula>
    </cfRule>
  </conditionalFormatting>
  <conditionalFormatting sqref="E1728">
    <cfRule type="expression" dxfId="23876" priority="6181">
      <formula>IF(AND(E557="",$C557=$X$4),TRUE)</formula>
    </cfRule>
  </conditionalFormatting>
  <conditionalFormatting sqref="E1728">
    <cfRule type="expression" dxfId="23875" priority="6182">
      <formula>IF(FIND("!",E557),TRUE)</formula>
    </cfRule>
  </conditionalFormatting>
  <conditionalFormatting sqref="E1729">
    <cfRule type="expression" dxfId="23874" priority="6183">
      <formula>IF(AND(E557="",$C557=$X$4),TRUE)</formula>
    </cfRule>
  </conditionalFormatting>
  <conditionalFormatting sqref="E1729">
    <cfRule type="expression" dxfId="23873" priority="6184">
      <formula>IF(FIND("!",E557),TRUE)</formula>
    </cfRule>
  </conditionalFormatting>
  <conditionalFormatting sqref="E1730">
    <cfRule type="expression" dxfId="23872" priority="6185">
      <formula>IF(AND(E557="",$C557=$X$4),TRUE)</formula>
    </cfRule>
  </conditionalFormatting>
  <conditionalFormatting sqref="E1730">
    <cfRule type="expression" dxfId="23871" priority="6186">
      <formula>IF(FIND("!",E557),TRUE)</formula>
    </cfRule>
  </conditionalFormatting>
  <conditionalFormatting sqref="E1731">
    <cfRule type="expression" dxfId="23870" priority="6187">
      <formula>IF(AND(E557="",$C557=$X$4),TRUE)</formula>
    </cfRule>
  </conditionalFormatting>
  <conditionalFormatting sqref="E1731">
    <cfRule type="expression" dxfId="23869" priority="6188">
      <formula>IF(FIND("!",E557),TRUE)</formula>
    </cfRule>
  </conditionalFormatting>
  <conditionalFormatting sqref="E1732">
    <cfRule type="expression" dxfId="23868" priority="6189">
      <formula>IF(AND(E557="",$C557=$X$4),TRUE)</formula>
    </cfRule>
  </conditionalFormatting>
  <conditionalFormatting sqref="E1732">
    <cfRule type="expression" dxfId="23867" priority="6190">
      <formula>IF(FIND("!",E557),TRUE)</formula>
    </cfRule>
  </conditionalFormatting>
  <conditionalFormatting sqref="E1733">
    <cfRule type="expression" dxfId="23866" priority="6191">
      <formula>IF(AND(E557="",$C557=$X$4),TRUE)</formula>
    </cfRule>
  </conditionalFormatting>
  <conditionalFormatting sqref="E1733">
    <cfRule type="expression" dxfId="23865" priority="6192">
      <formula>IF(FIND("!",E557),TRUE)</formula>
    </cfRule>
  </conditionalFormatting>
  <conditionalFormatting sqref="E1734">
    <cfRule type="expression" dxfId="23864" priority="6193">
      <formula>IF(AND(E557="",$C557=$X$4),TRUE)</formula>
    </cfRule>
  </conditionalFormatting>
  <conditionalFormatting sqref="E1734">
    <cfRule type="expression" dxfId="23863" priority="6194">
      <formula>IF(FIND("!",E557),TRUE)</formula>
    </cfRule>
  </conditionalFormatting>
  <conditionalFormatting sqref="E1735">
    <cfRule type="expression" dxfId="23862" priority="6195">
      <formula>IF(AND(E557="",$C557=$X$4),TRUE)</formula>
    </cfRule>
  </conditionalFormatting>
  <conditionalFormatting sqref="E1735">
    <cfRule type="expression" dxfId="23861" priority="6196">
      <formula>IF(FIND("!",E557),TRUE)</formula>
    </cfRule>
  </conditionalFormatting>
  <conditionalFormatting sqref="E1736">
    <cfRule type="expression" dxfId="23860" priority="6197">
      <formula>IF(AND(E557="",$C557=$X$4),TRUE)</formula>
    </cfRule>
  </conditionalFormatting>
  <conditionalFormatting sqref="E1736">
    <cfRule type="expression" dxfId="23859" priority="6198">
      <formula>IF(FIND("!",E557),TRUE)</formula>
    </cfRule>
  </conditionalFormatting>
  <conditionalFormatting sqref="E1737">
    <cfRule type="expression" dxfId="23858" priority="6199">
      <formula>IF(AND(E557="",$C557=$X$4),TRUE)</formula>
    </cfRule>
  </conditionalFormatting>
  <conditionalFormatting sqref="E1737">
    <cfRule type="expression" dxfId="23857" priority="6200">
      <formula>IF(FIND("!",E557),TRUE)</formula>
    </cfRule>
  </conditionalFormatting>
  <conditionalFormatting sqref="E1738">
    <cfRule type="expression" dxfId="23856" priority="6201">
      <formula>IF(AND(E557="",$C557=$X$4),TRUE)</formula>
    </cfRule>
  </conditionalFormatting>
  <conditionalFormatting sqref="E1738">
    <cfRule type="expression" dxfId="23855" priority="6202">
      <formula>IF(FIND("!",E557),TRUE)</formula>
    </cfRule>
  </conditionalFormatting>
  <conditionalFormatting sqref="E1739">
    <cfRule type="expression" dxfId="23854" priority="6203">
      <formula>IF(AND(E557="",$C557=$X$4),TRUE)</formula>
    </cfRule>
  </conditionalFormatting>
  <conditionalFormatting sqref="E1739">
    <cfRule type="expression" dxfId="23853" priority="6204">
      <formula>IF(FIND("!",E557),TRUE)</formula>
    </cfRule>
  </conditionalFormatting>
  <conditionalFormatting sqref="E1740">
    <cfRule type="expression" dxfId="23852" priority="6205">
      <formula>IF(AND(E557="",$C557=$X$4),TRUE)</formula>
    </cfRule>
  </conditionalFormatting>
  <conditionalFormatting sqref="E1740">
    <cfRule type="expression" dxfId="23851" priority="6206">
      <formula>IF(FIND("!",E557),TRUE)</formula>
    </cfRule>
  </conditionalFormatting>
  <conditionalFormatting sqref="E1741">
    <cfRule type="expression" dxfId="23850" priority="6207">
      <formula>IF(AND(E557="",$C557=$X$4),TRUE)</formula>
    </cfRule>
  </conditionalFormatting>
  <conditionalFormatting sqref="E1741">
    <cfRule type="expression" dxfId="23849" priority="6208">
      <formula>IF(FIND("!",E557),TRUE)</formula>
    </cfRule>
  </conditionalFormatting>
  <conditionalFormatting sqref="E1742">
    <cfRule type="expression" dxfId="23848" priority="6209">
      <formula>IF(AND(E557="",$C557=$X$4),TRUE)</formula>
    </cfRule>
  </conditionalFormatting>
  <conditionalFormatting sqref="E1742">
    <cfRule type="expression" dxfId="23847" priority="6210">
      <formula>IF(FIND("!",E557),TRUE)</formula>
    </cfRule>
  </conditionalFormatting>
  <conditionalFormatting sqref="E1743">
    <cfRule type="expression" dxfId="23846" priority="6211">
      <formula>IF(AND(E557="",$C557=$X$4),TRUE)</formula>
    </cfRule>
  </conditionalFormatting>
  <conditionalFormatting sqref="E1743">
    <cfRule type="expression" dxfId="23845" priority="6212">
      <formula>IF(FIND("!",E557),TRUE)</formula>
    </cfRule>
  </conditionalFormatting>
  <conditionalFormatting sqref="E1744">
    <cfRule type="expression" dxfId="23844" priority="6213">
      <formula>IF(AND(E557="",$C557=$X$4),TRUE)</formula>
    </cfRule>
  </conditionalFormatting>
  <conditionalFormatting sqref="E1744">
    <cfRule type="expression" dxfId="23843" priority="6214">
      <formula>IF(FIND("!",E557),TRUE)</formula>
    </cfRule>
  </conditionalFormatting>
  <conditionalFormatting sqref="E1745">
    <cfRule type="expression" dxfId="23842" priority="6215">
      <formula>IF(AND(E557="",$C557=$X$4),TRUE)</formula>
    </cfRule>
  </conditionalFormatting>
  <conditionalFormatting sqref="E1745">
    <cfRule type="expression" dxfId="23841" priority="6216">
      <formula>IF(FIND("!",E557),TRUE)</formula>
    </cfRule>
  </conditionalFormatting>
  <conditionalFormatting sqref="E1746">
    <cfRule type="expression" dxfId="23840" priority="6217">
      <formula>IF(AND(E557="",$C557=$X$4),TRUE)</formula>
    </cfRule>
  </conditionalFormatting>
  <conditionalFormatting sqref="E1746">
    <cfRule type="expression" dxfId="23839" priority="6218">
      <formula>IF(FIND("!",E557),TRUE)</formula>
    </cfRule>
  </conditionalFormatting>
  <conditionalFormatting sqref="E1747">
    <cfRule type="expression" dxfId="23838" priority="6219">
      <formula>IF(AND(E557="",$C557=$X$4),TRUE)</formula>
    </cfRule>
  </conditionalFormatting>
  <conditionalFormatting sqref="E1747">
    <cfRule type="expression" dxfId="23837" priority="6220">
      <formula>IF(FIND("!",E557),TRUE)</formula>
    </cfRule>
  </conditionalFormatting>
  <conditionalFormatting sqref="E1748">
    <cfRule type="expression" dxfId="23836" priority="6221">
      <formula>IF(AND(E557="",$C557=$X$4),TRUE)</formula>
    </cfRule>
  </conditionalFormatting>
  <conditionalFormatting sqref="E1748">
    <cfRule type="expression" dxfId="23835" priority="6222">
      <formula>IF(FIND("!",E557),TRUE)</formula>
    </cfRule>
  </conditionalFormatting>
  <conditionalFormatting sqref="E1749">
    <cfRule type="expression" dxfId="23834" priority="6223">
      <formula>IF(AND(E557="",$C557=$X$4),TRUE)</formula>
    </cfRule>
  </conditionalFormatting>
  <conditionalFormatting sqref="E1749">
    <cfRule type="expression" dxfId="23833" priority="6224">
      <formula>IF(FIND("!",E557),TRUE)</formula>
    </cfRule>
  </conditionalFormatting>
  <conditionalFormatting sqref="E1750">
    <cfRule type="expression" dxfId="23832" priority="6225">
      <formula>IF(AND(E557="",$C557=$X$4),TRUE)</formula>
    </cfRule>
  </conditionalFormatting>
  <conditionalFormatting sqref="E1750">
    <cfRule type="expression" dxfId="23831" priority="6226">
      <formula>IF(FIND("!",E557),TRUE)</formula>
    </cfRule>
  </conditionalFormatting>
  <conditionalFormatting sqref="E1751">
    <cfRule type="expression" dxfId="23830" priority="6227">
      <formula>IF(AND(E557="",$C557=$X$4),TRUE)</formula>
    </cfRule>
  </conditionalFormatting>
  <conditionalFormatting sqref="E1751">
    <cfRule type="expression" dxfId="23829" priority="6228">
      <formula>IF(FIND("!",E557),TRUE)</formula>
    </cfRule>
  </conditionalFormatting>
  <conditionalFormatting sqref="E1752">
    <cfRule type="expression" dxfId="23828" priority="6229">
      <formula>IF(AND(E557="",$C557=$X$4),TRUE)</formula>
    </cfRule>
  </conditionalFormatting>
  <conditionalFormatting sqref="E1752">
    <cfRule type="expression" dxfId="23827" priority="6230">
      <formula>IF(FIND("!",E557),TRUE)</formula>
    </cfRule>
  </conditionalFormatting>
  <conditionalFormatting sqref="E1753">
    <cfRule type="expression" dxfId="23826" priority="6231">
      <formula>IF(AND(E557="",$C557=$X$4),TRUE)</formula>
    </cfRule>
  </conditionalFormatting>
  <conditionalFormatting sqref="E1753">
    <cfRule type="expression" dxfId="23825" priority="6232">
      <formula>IF(FIND("!",E557),TRUE)</formula>
    </cfRule>
  </conditionalFormatting>
  <conditionalFormatting sqref="E1754">
    <cfRule type="expression" dxfId="23824" priority="6233">
      <formula>IF(AND(E557="",$C557=$X$4),TRUE)</formula>
    </cfRule>
  </conditionalFormatting>
  <conditionalFormatting sqref="E1754">
    <cfRule type="expression" dxfId="23823" priority="6234">
      <formula>IF(FIND("!",E557),TRUE)</formula>
    </cfRule>
  </conditionalFormatting>
  <conditionalFormatting sqref="E1755">
    <cfRule type="expression" dxfId="23822" priority="6235">
      <formula>IF(AND(E557="",$C557=$X$4),TRUE)</formula>
    </cfRule>
  </conditionalFormatting>
  <conditionalFormatting sqref="E1755">
    <cfRule type="expression" dxfId="23821" priority="6236">
      <formula>IF(FIND("!",E557),TRUE)</formula>
    </cfRule>
  </conditionalFormatting>
  <conditionalFormatting sqref="E1756">
    <cfRule type="expression" dxfId="23820" priority="6237">
      <formula>IF(AND(E557="",$C557=$X$4),TRUE)</formula>
    </cfRule>
  </conditionalFormatting>
  <conditionalFormatting sqref="E1756">
    <cfRule type="expression" dxfId="23819" priority="6238">
      <formula>IF(FIND("!",E557),TRUE)</formula>
    </cfRule>
  </conditionalFormatting>
  <conditionalFormatting sqref="E1757">
    <cfRule type="expression" dxfId="23818" priority="6239">
      <formula>IF(AND(E557="",$C557=$X$4),TRUE)</formula>
    </cfRule>
  </conditionalFormatting>
  <conditionalFormatting sqref="E1757">
    <cfRule type="expression" dxfId="23817" priority="6240">
      <formula>IF(FIND("!",E557),TRUE)</formula>
    </cfRule>
  </conditionalFormatting>
  <conditionalFormatting sqref="E1758">
    <cfRule type="expression" dxfId="23816" priority="6241">
      <formula>IF(AND(E557="",$C557=$X$4),TRUE)</formula>
    </cfRule>
  </conditionalFormatting>
  <conditionalFormatting sqref="E1758">
    <cfRule type="expression" dxfId="23815" priority="6242">
      <formula>IF(FIND("!",E557),TRUE)</formula>
    </cfRule>
  </conditionalFormatting>
  <conditionalFormatting sqref="E1759">
    <cfRule type="expression" dxfId="23814" priority="6243">
      <formula>IF(AND(E557="",$C557=$X$4),TRUE)</formula>
    </cfRule>
  </conditionalFormatting>
  <conditionalFormatting sqref="E1759">
    <cfRule type="expression" dxfId="23813" priority="6244">
      <formula>IF(FIND("!",E557),TRUE)</formula>
    </cfRule>
  </conditionalFormatting>
  <conditionalFormatting sqref="E1760">
    <cfRule type="expression" dxfId="23812" priority="6245">
      <formula>IF(AND(E557="",$C557=$X$4),TRUE)</formula>
    </cfRule>
  </conditionalFormatting>
  <conditionalFormatting sqref="E1760">
    <cfRule type="expression" dxfId="23811" priority="6246">
      <formula>IF(FIND("!",E557),TRUE)</formula>
    </cfRule>
  </conditionalFormatting>
  <conditionalFormatting sqref="E1761">
    <cfRule type="expression" dxfId="23810" priority="6247">
      <formula>IF(AND(E557="",$C557=$X$4),TRUE)</formula>
    </cfRule>
  </conditionalFormatting>
  <conditionalFormatting sqref="E1761">
    <cfRule type="expression" dxfId="23809" priority="6248">
      <formula>IF(FIND("!",E557),TRUE)</formula>
    </cfRule>
  </conditionalFormatting>
  <conditionalFormatting sqref="E1762">
    <cfRule type="expression" dxfId="23808" priority="6249">
      <formula>IF(AND(E557="",$C557=$X$4),TRUE)</formula>
    </cfRule>
  </conditionalFormatting>
  <conditionalFormatting sqref="E1762">
    <cfRule type="expression" dxfId="23807" priority="6250">
      <formula>IF(FIND("!",E557),TRUE)</formula>
    </cfRule>
  </conditionalFormatting>
  <conditionalFormatting sqref="E1763">
    <cfRule type="expression" dxfId="23806" priority="6251">
      <formula>IF(AND(E557="",$C557=$X$4),TRUE)</formula>
    </cfRule>
  </conditionalFormatting>
  <conditionalFormatting sqref="E1763">
    <cfRule type="expression" dxfId="23805" priority="6252">
      <formula>IF(FIND("!",E557),TRUE)</formula>
    </cfRule>
  </conditionalFormatting>
  <conditionalFormatting sqref="E1764">
    <cfRule type="expression" dxfId="23804" priority="6253">
      <formula>IF(AND(E557="",$C557=$X$4),TRUE)</formula>
    </cfRule>
  </conditionalFormatting>
  <conditionalFormatting sqref="E1764">
    <cfRule type="expression" dxfId="23803" priority="6254">
      <formula>IF(FIND("!",E557),TRUE)</formula>
    </cfRule>
  </conditionalFormatting>
  <conditionalFormatting sqref="E1765">
    <cfRule type="expression" dxfId="23802" priority="6255">
      <formula>IF(AND(E557="",$C557=$X$4),TRUE)</formula>
    </cfRule>
  </conditionalFormatting>
  <conditionalFormatting sqref="E1765">
    <cfRule type="expression" dxfId="23801" priority="6256">
      <formula>IF(FIND("!",E557),TRUE)</formula>
    </cfRule>
  </conditionalFormatting>
  <conditionalFormatting sqref="E1766">
    <cfRule type="expression" dxfId="23800" priority="6257">
      <formula>IF(AND(E557="",$C557=$X$4),TRUE)</formula>
    </cfRule>
  </conditionalFormatting>
  <conditionalFormatting sqref="E1766">
    <cfRule type="expression" dxfId="23799" priority="6258">
      <formula>IF(FIND("!",E557),TRUE)</formula>
    </cfRule>
  </conditionalFormatting>
  <conditionalFormatting sqref="E1767">
    <cfRule type="expression" dxfId="23798" priority="6259">
      <formula>IF(AND(E557="",$C557=$X$4),TRUE)</formula>
    </cfRule>
  </conditionalFormatting>
  <conditionalFormatting sqref="E1767">
    <cfRule type="expression" dxfId="23797" priority="6260">
      <formula>IF(FIND("!",E557),TRUE)</formula>
    </cfRule>
  </conditionalFormatting>
  <conditionalFormatting sqref="E1768">
    <cfRule type="expression" dxfId="23796" priority="6261">
      <formula>IF(AND(E557="",$C557=$X$4),TRUE)</formula>
    </cfRule>
  </conditionalFormatting>
  <conditionalFormatting sqref="E1768">
    <cfRule type="expression" dxfId="23795" priority="6262">
      <formula>IF(FIND("!",E557),TRUE)</formula>
    </cfRule>
  </conditionalFormatting>
  <conditionalFormatting sqref="E1769">
    <cfRule type="expression" dxfId="23794" priority="6263">
      <formula>IF(AND(E557="",$C557=$X$4),TRUE)</formula>
    </cfRule>
  </conditionalFormatting>
  <conditionalFormatting sqref="E1769">
    <cfRule type="expression" dxfId="23793" priority="6264">
      <formula>IF(FIND("!",E557),TRUE)</formula>
    </cfRule>
  </conditionalFormatting>
  <conditionalFormatting sqref="E1770">
    <cfRule type="expression" dxfId="23792" priority="6265">
      <formula>IF(AND(E557="",$C557=$X$4),TRUE)</formula>
    </cfRule>
  </conditionalFormatting>
  <conditionalFormatting sqref="E1770">
    <cfRule type="expression" dxfId="23791" priority="6266">
      <formula>IF(FIND("!",E557),TRUE)</formula>
    </cfRule>
  </conditionalFormatting>
  <conditionalFormatting sqref="E1771">
    <cfRule type="expression" dxfId="23790" priority="6267">
      <formula>IF(AND(E557="",$C557=$X$4),TRUE)</formula>
    </cfRule>
  </conditionalFormatting>
  <conditionalFormatting sqref="E1771">
    <cfRule type="expression" dxfId="23789" priority="6268">
      <formula>IF(FIND("!",E557),TRUE)</formula>
    </cfRule>
  </conditionalFormatting>
  <conditionalFormatting sqref="E1772">
    <cfRule type="expression" dxfId="23788" priority="6269">
      <formula>IF(AND(E557="",$C557=$X$4),TRUE)</formula>
    </cfRule>
  </conditionalFormatting>
  <conditionalFormatting sqref="E1772">
    <cfRule type="expression" dxfId="23787" priority="6270">
      <formula>IF(FIND("!",E557),TRUE)</formula>
    </cfRule>
  </conditionalFormatting>
  <conditionalFormatting sqref="E1773">
    <cfRule type="expression" dxfId="23786" priority="6271">
      <formula>IF(AND(E557="",$C557=$X$4),TRUE)</formula>
    </cfRule>
  </conditionalFormatting>
  <conditionalFormatting sqref="E1773">
    <cfRule type="expression" dxfId="23785" priority="6272">
      <formula>IF(FIND("!",E557),TRUE)</formula>
    </cfRule>
  </conditionalFormatting>
  <conditionalFormatting sqref="E1774">
    <cfRule type="expression" dxfId="23784" priority="6273">
      <formula>IF(AND(E557="",$C557=$X$4),TRUE)</formula>
    </cfRule>
  </conditionalFormatting>
  <conditionalFormatting sqref="E1774">
    <cfRule type="expression" dxfId="23783" priority="6274">
      <formula>IF(FIND("!",E557),TRUE)</formula>
    </cfRule>
  </conditionalFormatting>
  <conditionalFormatting sqref="E1775">
    <cfRule type="expression" dxfId="23782" priority="6275">
      <formula>IF(AND(E557="",$C557=$X$4),TRUE)</formula>
    </cfRule>
  </conditionalFormatting>
  <conditionalFormatting sqref="E1775">
    <cfRule type="expression" dxfId="23781" priority="6276">
      <formula>IF(FIND("!",E557),TRUE)</formula>
    </cfRule>
  </conditionalFormatting>
  <conditionalFormatting sqref="E1776">
    <cfRule type="expression" dxfId="23780" priority="6277">
      <formula>IF(AND(E557="",$C557=$X$4),TRUE)</formula>
    </cfRule>
  </conditionalFormatting>
  <conditionalFormatting sqref="E1776">
    <cfRule type="expression" dxfId="23779" priority="6278">
      <formula>IF(FIND("!",E557),TRUE)</formula>
    </cfRule>
  </conditionalFormatting>
  <conditionalFormatting sqref="E1777">
    <cfRule type="expression" dxfId="23778" priority="6279">
      <formula>IF(AND(E557="",$C557=$X$4),TRUE)</formula>
    </cfRule>
  </conditionalFormatting>
  <conditionalFormatting sqref="E1777">
    <cfRule type="expression" dxfId="23777" priority="6280">
      <formula>IF(FIND("!",E557),TRUE)</formula>
    </cfRule>
  </conditionalFormatting>
  <conditionalFormatting sqref="E1778">
    <cfRule type="expression" dxfId="23776" priority="6281">
      <formula>IF(AND(E557="",$C557=$X$4),TRUE)</formula>
    </cfRule>
  </conditionalFormatting>
  <conditionalFormatting sqref="E1778">
    <cfRule type="expression" dxfId="23775" priority="6282">
      <formula>IF(FIND("!",E557),TRUE)</formula>
    </cfRule>
  </conditionalFormatting>
  <conditionalFormatting sqref="E1779">
    <cfRule type="expression" dxfId="23774" priority="6283">
      <formula>IF(AND(E557="",$C557=$X$4),TRUE)</formula>
    </cfRule>
  </conditionalFormatting>
  <conditionalFormatting sqref="E1779">
    <cfRule type="expression" dxfId="23773" priority="6284">
      <formula>IF(FIND("!",E557),TRUE)</formula>
    </cfRule>
  </conditionalFormatting>
  <conditionalFormatting sqref="E1780">
    <cfRule type="expression" dxfId="23772" priority="6285">
      <formula>IF(AND(E557="",$C557=$X$4),TRUE)</formula>
    </cfRule>
  </conditionalFormatting>
  <conditionalFormatting sqref="E1780">
    <cfRule type="expression" dxfId="23771" priority="6286">
      <formula>IF(FIND("!",E557),TRUE)</formula>
    </cfRule>
  </conditionalFormatting>
  <conditionalFormatting sqref="E1781">
    <cfRule type="expression" dxfId="23770" priority="6287">
      <formula>IF(AND(E557="",$C557=$X$4),TRUE)</formula>
    </cfRule>
  </conditionalFormatting>
  <conditionalFormatting sqref="E1781">
    <cfRule type="expression" dxfId="23769" priority="6288">
      <formula>IF(FIND("!",E557),TRUE)</formula>
    </cfRule>
  </conditionalFormatting>
  <conditionalFormatting sqref="E1782">
    <cfRule type="expression" dxfId="23768" priority="6289">
      <formula>IF(AND(E557="",$C557=$X$4),TRUE)</formula>
    </cfRule>
  </conditionalFormatting>
  <conditionalFormatting sqref="E1782">
    <cfRule type="expression" dxfId="23767" priority="6290">
      <formula>IF(FIND("!",E557),TRUE)</formula>
    </cfRule>
  </conditionalFormatting>
  <conditionalFormatting sqref="E1783">
    <cfRule type="expression" dxfId="23766" priority="6291">
      <formula>IF(AND(E557="",$C557=$X$4),TRUE)</formula>
    </cfRule>
  </conditionalFormatting>
  <conditionalFormatting sqref="E1783">
    <cfRule type="expression" dxfId="23765" priority="6292">
      <formula>IF(FIND("!",E557),TRUE)</formula>
    </cfRule>
  </conditionalFormatting>
  <conditionalFormatting sqref="E1784">
    <cfRule type="expression" dxfId="23764" priority="6293">
      <formula>IF(AND(E557="",$C557=$X$4),TRUE)</formula>
    </cfRule>
  </conditionalFormatting>
  <conditionalFormatting sqref="E1784">
    <cfRule type="expression" dxfId="23763" priority="6294">
      <formula>IF(FIND("!",E557),TRUE)</formula>
    </cfRule>
  </conditionalFormatting>
  <conditionalFormatting sqref="E1785">
    <cfRule type="expression" dxfId="23762" priority="6295">
      <formula>IF(AND(E557="",$C557=$X$4),TRUE)</formula>
    </cfRule>
  </conditionalFormatting>
  <conditionalFormatting sqref="E1785">
    <cfRule type="expression" dxfId="23761" priority="6296">
      <formula>IF(FIND("!",E557),TRUE)</formula>
    </cfRule>
  </conditionalFormatting>
  <conditionalFormatting sqref="E1786">
    <cfRule type="expression" dxfId="23760" priority="6297">
      <formula>IF(AND(E557="",$C557=$X$4),TRUE)</formula>
    </cfRule>
  </conditionalFormatting>
  <conditionalFormatting sqref="E1786">
    <cfRule type="expression" dxfId="23759" priority="6298">
      <formula>IF(FIND("!",E557),TRUE)</formula>
    </cfRule>
  </conditionalFormatting>
  <conditionalFormatting sqref="E1787">
    <cfRule type="expression" dxfId="23758" priority="6299">
      <formula>IF(AND(E557="",$C557=$X$4),TRUE)</formula>
    </cfRule>
  </conditionalFormatting>
  <conditionalFormatting sqref="E1787">
    <cfRule type="expression" dxfId="23757" priority="6300">
      <formula>IF(FIND("!",E557),TRUE)</formula>
    </cfRule>
  </conditionalFormatting>
  <conditionalFormatting sqref="E1788">
    <cfRule type="expression" dxfId="23756" priority="6301">
      <formula>IF(AND(E557="",$C557=$X$4),TRUE)</formula>
    </cfRule>
  </conditionalFormatting>
  <conditionalFormatting sqref="E1788">
    <cfRule type="expression" dxfId="23755" priority="6302">
      <formula>IF(FIND("!",E557),TRUE)</formula>
    </cfRule>
  </conditionalFormatting>
  <conditionalFormatting sqref="E1789">
    <cfRule type="expression" dxfId="23754" priority="6303">
      <formula>IF(AND(E557="",$C557=$X$4),TRUE)</formula>
    </cfRule>
  </conditionalFormatting>
  <conditionalFormatting sqref="E1789">
    <cfRule type="expression" dxfId="23753" priority="6304">
      <formula>IF(FIND("!",E557),TRUE)</formula>
    </cfRule>
  </conditionalFormatting>
  <conditionalFormatting sqref="E1790">
    <cfRule type="expression" dxfId="23752" priority="6305">
      <formula>IF(AND(E557="",$C557=$X$4),TRUE)</formula>
    </cfRule>
  </conditionalFormatting>
  <conditionalFormatting sqref="E1790">
    <cfRule type="expression" dxfId="23751" priority="6306">
      <formula>IF(FIND("!",E557),TRUE)</formula>
    </cfRule>
  </conditionalFormatting>
  <conditionalFormatting sqref="E1791">
    <cfRule type="expression" dxfId="23750" priority="6307">
      <formula>IF(AND(E557="",$C557=$X$4),TRUE)</formula>
    </cfRule>
  </conditionalFormatting>
  <conditionalFormatting sqref="E1791">
    <cfRule type="expression" dxfId="23749" priority="6308">
      <formula>IF(FIND("!",E557),TRUE)</formula>
    </cfRule>
  </conditionalFormatting>
  <conditionalFormatting sqref="E1792">
    <cfRule type="expression" dxfId="23748" priority="6309">
      <formula>IF(AND(E557="",$C557=$X$4),TRUE)</formula>
    </cfRule>
  </conditionalFormatting>
  <conditionalFormatting sqref="E1792">
    <cfRule type="expression" dxfId="23747" priority="6310">
      <formula>IF(FIND("!",E557),TRUE)</formula>
    </cfRule>
  </conditionalFormatting>
  <conditionalFormatting sqref="E1793">
    <cfRule type="expression" dxfId="23746" priority="6311">
      <formula>IF(AND(E557="",$C557=$X$4),TRUE)</formula>
    </cfRule>
  </conditionalFormatting>
  <conditionalFormatting sqref="E1793">
    <cfRule type="expression" dxfId="23745" priority="6312">
      <formula>IF(FIND("!",E557),TRUE)</formula>
    </cfRule>
  </conditionalFormatting>
  <conditionalFormatting sqref="E1794">
    <cfRule type="expression" dxfId="23744" priority="6313">
      <formula>IF(AND(E557="",$C557=$X$4),TRUE)</formula>
    </cfRule>
  </conditionalFormatting>
  <conditionalFormatting sqref="E1794">
    <cfRule type="expression" dxfId="23743" priority="6314">
      <formula>IF(FIND("!",E557),TRUE)</formula>
    </cfRule>
  </conditionalFormatting>
  <conditionalFormatting sqref="E1795">
    <cfRule type="expression" dxfId="23742" priority="6315">
      <formula>IF(AND(E557="",$C557=$X$4),TRUE)</formula>
    </cfRule>
  </conditionalFormatting>
  <conditionalFormatting sqref="E1795">
    <cfRule type="expression" dxfId="23741" priority="6316">
      <formula>IF(FIND("!",E557),TRUE)</formula>
    </cfRule>
  </conditionalFormatting>
  <conditionalFormatting sqref="E1796">
    <cfRule type="expression" dxfId="23740" priority="6317">
      <formula>IF(AND(E557="",$C557=$X$4),TRUE)</formula>
    </cfRule>
  </conditionalFormatting>
  <conditionalFormatting sqref="E1796">
    <cfRule type="expression" dxfId="23739" priority="6318">
      <formula>IF(FIND("!",E557),TRUE)</formula>
    </cfRule>
  </conditionalFormatting>
  <conditionalFormatting sqref="E1797">
    <cfRule type="expression" dxfId="23738" priority="6319">
      <formula>IF(AND(E557="",$C557=$X$4),TRUE)</formula>
    </cfRule>
  </conditionalFormatting>
  <conditionalFormatting sqref="E1797">
    <cfRule type="expression" dxfId="23737" priority="6320">
      <formula>IF(FIND("!",E557),TRUE)</formula>
    </cfRule>
  </conditionalFormatting>
  <conditionalFormatting sqref="E1798">
    <cfRule type="expression" dxfId="23736" priority="6321">
      <formula>IF(AND(E557="",$C557=$X$4),TRUE)</formula>
    </cfRule>
  </conditionalFormatting>
  <conditionalFormatting sqref="E1798">
    <cfRule type="expression" dxfId="23735" priority="6322">
      <formula>IF(FIND("!",E557),TRUE)</formula>
    </cfRule>
  </conditionalFormatting>
  <conditionalFormatting sqref="E1799">
    <cfRule type="expression" dxfId="23734" priority="6323">
      <formula>IF(AND(E557="",$C557=$X$4),TRUE)</formula>
    </cfRule>
  </conditionalFormatting>
  <conditionalFormatting sqref="E1799">
    <cfRule type="expression" dxfId="23733" priority="6324">
      <formula>IF(FIND("!",E557),TRUE)</formula>
    </cfRule>
  </conditionalFormatting>
  <conditionalFormatting sqref="E1800">
    <cfRule type="expression" dxfId="23732" priority="6325">
      <formula>IF(AND(E557="",$C557=$X$4),TRUE)</formula>
    </cfRule>
  </conditionalFormatting>
  <conditionalFormatting sqref="E1800">
    <cfRule type="expression" dxfId="23731" priority="6326">
      <formula>IF(FIND("!",E557),TRUE)</formula>
    </cfRule>
  </conditionalFormatting>
  <conditionalFormatting sqref="E1801">
    <cfRule type="expression" dxfId="23730" priority="6327">
      <formula>IF(AND(E557="",$C557=$X$4),TRUE)</formula>
    </cfRule>
  </conditionalFormatting>
  <conditionalFormatting sqref="E1801">
    <cfRule type="expression" dxfId="23729" priority="6328">
      <formula>IF(FIND("!",E557),TRUE)</formula>
    </cfRule>
  </conditionalFormatting>
  <conditionalFormatting sqref="E1802">
    <cfRule type="expression" dxfId="23728" priority="6329">
      <formula>IF(AND(E557="",$C557=$X$4),TRUE)</formula>
    </cfRule>
  </conditionalFormatting>
  <conditionalFormatting sqref="E1802">
    <cfRule type="expression" dxfId="23727" priority="6330">
      <formula>IF(FIND("!",E557),TRUE)</formula>
    </cfRule>
  </conditionalFormatting>
  <conditionalFormatting sqref="E1803">
    <cfRule type="expression" dxfId="23726" priority="6331">
      <formula>IF(AND(E557="",$C557=$X$4),TRUE)</formula>
    </cfRule>
  </conditionalFormatting>
  <conditionalFormatting sqref="E1803">
    <cfRule type="expression" dxfId="23725" priority="6332">
      <formula>IF(FIND("!",E557),TRUE)</formula>
    </cfRule>
  </conditionalFormatting>
  <conditionalFormatting sqref="E1804">
    <cfRule type="expression" dxfId="23724" priority="6333">
      <formula>IF(AND(E557="",$C557=$X$4),TRUE)</formula>
    </cfRule>
  </conditionalFormatting>
  <conditionalFormatting sqref="E1804">
    <cfRule type="expression" dxfId="23723" priority="6334">
      <formula>IF(FIND("!",E557),TRUE)</formula>
    </cfRule>
  </conditionalFormatting>
  <conditionalFormatting sqref="E1805">
    <cfRule type="expression" dxfId="23722" priority="6335">
      <formula>IF(AND(E557="",$C557=$X$4),TRUE)</formula>
    </cfRule>
  </conditionalFormatting>
  <conditionalFormatting sqref="E1805">
    <cfRule type="expression" dxfId="23721" priority="6336">
      <formula>IF(FIND("!",E557),TRUE)</formula>
    </cfRule>
  </conditionalFormatting>
  <conditionalFormatting sqref="E1806">
    <cfRule type="expression" dxfId="23720" priority="6337">
      <formula>IF(AND(E557="",$C557=$X$4),TRUE)</formula>
    </cfRule>
  </conditionalFormatting>
  <conditionalFormatting sqref="E1806">
    <cfRule type="expression" dxfId="23719" priority="6338">
      <formula>IF(FIND("!",E557),TRUE)</formula>
    </cfRule>
  </conditionalFormatting>
  <conditionalFormatting sqref="E1807">
    <cfRule type="expression" dxfId="23718" priority="6339">
      <formula>IF(AND(E557="",$C557=$X$4),TRUE)</formula>
    </cfRule>
  </conditionalFormatting>
  <conditionalFormatting sqref="E1807">
    <cfRule type="expression" dxfId="23717" priority="6340">
      <formula>IF(FIND("!",E557),TRUE)</formula>
    </cfRule>
  </conditionalFormatting>
  <conditionalFormatting sqref="E1808">
    <cfRule type="expression" dxfId="23716" priority="6341">
      <formula>IF(AND(E557="",$C557=$X$4),TRUE)</formula>
    </cfRule>
  </conditionalFormatting>
  <conditionalFormatting sqref="E1808">
    <cfRule type="expression" dxfId="23715" priority="6342">
      <formula>IF(FIND("!",E557),TRUE)</formula>
    </cfRule>
  </conditionalFormatting>
  <conditionalFormatting sqref="E1809">
    <cfRule type="expression" dxfId="23714" priority="6343">
      <formula>IF(AND(E557="",$C557=$X$4),TRUE)</formula>
    </cfRule>
  </conditionalFormatting>
  <conditionalFormatting sqref="E1809">
    <cfRule type="expression" dxfId="23713" priority="6344">
      <formula>IF(FIND("!",E557),TRUE)</formula>
    </cfRule>
  </conditionalFormatting>
  <conditionalFormatting sqref="E1810">
    <cfRule type="expression" dxfId="23712" priority="6345">
      <formula>IF(AND(E557="",$C557=$X$4),TRUE)</formula>
    </cfRule>
  </conditionalFormatting>
  <conditionalFormatting sqref="E1810">
    <cfRule type="expression" dxfId="23711" priority="6346">
      <formula>IF(FIND("!",E557),TRUE)</formula>
    </cfRule>
  </conditionalFormatting>
  <conditionalFormatting sqref="E1811">
    <cfRule type="expression" dxfId="23710" priority="6347">
      <formula>IF(AND(E557="",$C557=$X$4),TRUE)</formula>
    </cfRule>
  </conditionalFormatting>
  <conditionalFormatting sqref="E1811">
    <cfRule type="expression" dxfId="23709" priority="6348">
      <formula>IF(FIND("!",E557),TRUE)</formula>
    </cfRule>
  </conditionalFormatting>
  <conditionalFormatting sqref="E1812">
    <cfRule type="expression" dxfId="23708" priority="6349">
      <formula>IF(AND(E557="",$C557=$X$4),TRUE)</formula>
    </cfRule>
  </conditionalFormatting>
  <conditionalFormatting sqref="E1812">
    <cfRule type="expression" dxfId="23707" priority="6350">
      <formula>IF(FIND("!",E557),TRUE)</formula>
    </cfRule>
  </conditionalFormatting>
  <conditionalFormatting sqref="E1813">
    <cfRule type="expression" dxfId="23706" priority="6351">
      <formula>IF(AND(E557="",$C557=$X$4),TRUE)</formula>
    </cfRule>
  </conditionalFormatting>
  <conditionalFormatting sqref="E1813">
    <cfRule type="expression" dxfId="23705" priority="6352">
      <formula>IF(FIND("!",E557),TRUE)</formula>
    </cfRule>
  </conditionalFormatting>
  <conditionalFormatting sqref="E1814">
    <cfRule type="expression" dxfId="23704" priority="6353">
      <formula>IF(AND(E557="",$C557=$X$4),TRUE)</formula>
    </cfRule>
  </conditionalFormatting>
  <conditionalFormatting sqref="E1814">
    <cfRule type="expression" dxfId="23703" priority="6354">
      <formula>IF(FIND("!",E557),TRUE)</formula>
    </cfRule>
  </conditionalFormatting>
  <conditionalFormatting sqref="E1815">
    <cfRule type="expression" dxfId="23702" priority="6355">
      <formula>IF(AND(E557="",$C557=$X$4),TRUE)</formula>
    </cfRule>
  </conditionalFormatting>
  <conditionalFormatting sqref="E1815">
    <cfRule type="expression" dxfId="23701" priority="6356">
      <formula>IF(FIND("!",E557),TRUE)</formula>
    </cfRule>
  </conditionalFormatting>
  <conditionalFormatting sqref="E1816">
    <cfRule type="expression" dxfId="23700" priority="6357">
      <formula>IF(AND(E557="",$C557=$X$4),TRUE)</formula>
    </cfRule>
  </conditionalFormatting>
  <conditionalFormatting sqref="E1816">
    <cfRule type="expression" dxfId="23699" priority="6358">
      <formula>IF(FIND("!",E557),TRUE)</formula>
    </cfRule>
  </conditionalFormatting>
  <conditionalFormatting sqref="E1817">
    <cfRule type="expression" dxfId="23698" priority="6359">
      <formula>IF(AND(E557="",$C557=$X$4),TRUE)</formula>
    </cfRule>
  </conditionalFormatting>
  <conditionalFormatting sqref="E1817">
    <cfRule type="expression" dxfId="23697" priority="6360">
      <formula>IF(FIND("!",E557),TRUE)</formula>
    </cfRule>
  </conditionalFormatting>
  <conditionalFormatting sqref="E1818">
    <cfRule type="expression" dxfId="23696" priority="6361">
      <formula>IF(AND(E557="",$C557=$X$4),TRUE)</formula>
    </cfRule>
  </conditionalFormatting>
  <conditionalFormatting sqref="E1818">
    <cfRule type="expression" dxfId="23695" priority="6362">
      <formula>IF(FIND("!",E557),TRUE)</formula>
    </cfRule>
  </conditionalFormatting>
  <conditionalFormatting sqref="E1819">
    <cfRule type="expression" dxfId="23694" priority="6363">
      <formula>IF(AND(E557="",$C557=$X$4),TRUE)</formula>
    </cfRule>
  </conditionalFormatting>
  <conditionalFormatting sqref="E1819">
    <cfRule type="expression" dxfId="23693" priority="6364">
      <formula>IF(FIND("!",E557),TRUE)</formula>
    </cfRule>
  </conditionalFormatting>
  <conditionalFormatting sqref="E1820">
    <cfRule type="expression" dxfId="23692" priority="6365">
      <formula>IF(AND(E557="",$C557=$X$4),TRUE)</formula>
    </cfRule>
  </conditionalFormatting>
  <conditionalFormatting sqref="E1820">
    <cfRule type="expression" dxfId="23691" priority="6366">
      <formula>IF(FIND("!",E557),TRUE)</formula>
    </cfRule>
  </conditionalFormatting>
  <conditionalFormatting sqref="E1821">
    <cfRule type="expression" dxfId="23690" priority="6367">
      <formula>IF(AND(E557="",$C557=$X$4),TRUE)</formula>
    </cfRule>
  </conditionalFormatting>
  <conditionalFormatting sqref="E1821">
    <cfRule type="expression" dxfId="23689" priority="6368">
      <formula>IF(FIND("!",E557),TRUE)</formula>
    </cfRule>
  </conditionalFormatting>
  <conditionalFormatting sqref="E1822">
    <cfRule type="expression" dxfId="23688" priority="6369">
      <formula>IF(AND(E557="",$C557=$X$4),TRUE)</formula>
    </cfRule>
  </conditionalFormatting>
  <conditionalFormatting sqref="E1822">
    <cfRule type="expression" dxfId="23687" priority="6370">
      <formula>IF(FIND("!",E557),TRUE)</formula>
    </cfRule>
  </conditionalFormatting>
  <conditionalFormatting sqref="E1823">
    <cfRule type="expression" dxfId="23686" priority="6371">
      <formula>IF(AND(E557="",$C557=$X$4),TRUE)</formula>
    </cfRule>
  </conditionalFormatting>
  <conditionalFormatting sqref="E1823">
    <cfRule type="expression" dxfId="23685" priority="6372">
      <formula>IF(FIND("!",E557),TRUE)</formula>
    </cfRule>
  </conditionalFormatting>
  <conditionalFormatting sqref="E1824">
    <cfRule type="expression" dxfId="23684" priority="6373">
      <formula>IF(AND(E557="",$C557=$X$4),TRUE)</formula>
    </cfRule>
  </conditionalFormatting>
  <conditionalFormatting sqref="E1824">
    <cfRule type="expression" dxfId="23683" priority="6374">
      <formula>IF(FIND("!",E557),TRUE)</formula>
    </cfRule>
  </conditionalFormatting>
  <conditionalFormatting sqref="E1825">
    <cfRule type="expression" dxfId="23682" priority="6375">
      <formula>IF(AND(E557="",$C557=$X$4),TRUE)</formula>
    </cfRule>
  </conditionalFormatting>
  <conditionalFormatting sqref="E1825">
    <cfRule type="expression" dxfId="23681" priority="6376">
      <formula>IF(FIND("!",E557),TRUE)</formula>
    </cfRule>
  </conditionalFormatting>
  <conditionalFormatting sqref="E1826">
    <cfRule type="expression" dxfId="23680" priority="6377">
      <formula>IF(AND(E557="",$C557=$X$4),TRUE)</formula>
    </cfRule>
  </conditionalFormatting>
  <conditionalFormatting sqref="E1826">
    <cfRule type="expression" dxfId="23679" priority="6378">
      <formula>IF(FIND("!",E557),TRUE)</formula>
    </cfRule>
  </conditionalFormatting>
  <conditionalFormatting sqref="E1827">
    <cfRule type="expression" dxfId="23678" priority="6379">
      <formula>IF(AND(E557="",$C557=$X$4),TRUE)</formula>
    </cfRule>
  </conditionalFormatting>
  <conditionalFormatting sqref="E1827">
    <cfRule type="expression" dxfId="23677" priority="6380">
      <formula>IF(FIND("!",E557),TRUE)</formula>
    </cfRule>
  </conditionalFormatting>
  <conditionalFormatting sqref="E1828">
    <cfRule type="expression" dxfId="23676" priority="6381">
      <formula>IF(AND(E557="",$C557=$X$4),TRUE)</formula>
    </cfRule>
  </conditionalFormatting>
  <conditionalFormatting sqref="E1828">
    <cfRule type="expression" dxfId="23675" priority="6382">
      <formula>IF(FIND("!",E557),TRUE)</formula>
    </cfRule>
  </conditionalFormatting>
  <conditionalFormatting sqref="E1829">
    <cfRule type="expression" dxfId="23674" priority="6383">
      <formula>IF(AND(E557="",$C557=$X$4),TRUE)</formula>
    </cfRule>
  </conditionalFormatting>
  <conditionalFormatting sqref="E1829">
    <cfRule type="expression" dxfId="23673" priority="6384">
      <formula>IF(FIND("!",E557),TRUE)</formula>
    </cfRule>
  </conditionalFormatting>
  <conditionalFormatting sqref="E1830">
    <cfRule type="expression" dxfId="23672" priority="6385">
      <formula>IF(AND(E557="",$C557=$X$4),TRUE)</formula>
    </cfRule>
  </conditionalFormatting>
  <conditionalFormatting sqref="E1830">
    <cfRule type="expression" dxfId="23671" priority="6386">
      <formula>IF(FIND("!",E557),TRUE)</formula>
    </cfRule>
  </conditionalFormatting>
  <conditionalFormatting sqref="E1831">
    <cfRule type="expression" dxfId="23670" priority="6387">
      <formula>IF(AND(E557="",$C557=$X$4),TRUE)</formula>
    </cfRule>
  </conditionalFormatting>
  <conditionalFormatting sqref="E1831">
    <cfRule type="expression" dxfId="23669" priority="6388">
      <formula>IF(FIND("!",E557),TRUE)</formula>
    </cfRule>
  </conditionalFormatting>
  <conditionalFormatting sqref="E1832">
    <cfRule type="expression" dxfId="23668" priority="6389">
      <formula>IF(AND(E557="",$C557=$X$4),TRUE)</formula>
    </cfRule>
  </conditionalFormatting>
  <conditionalFormatting sqref="E1832">
    <cfRule type="expression" dxfId="23667" priority="6390">
      <formula>IF(FIND("!",E557),TRUE)</formula>
    </cfRule>
  </conditionalFormatting>
  <conditionalFormatting sqref="E1833">
    <cfRule type="expression" dxfId="23666" priority="6391">
      <formula>IF(AND(E557="",$C557=$X$4),TRUE)</formula>
    </cfRule>
  </conditionalFormatting>
  <conditionalFormatting sqref="E1833">
    <cfRule type="expression" dxfId="23665" priority="6392">
      <formula>IF(FIND("!",E557),TRUE)</formula>
    </cfRule>
  </conditionalFormatting>
  <conditionalFormatting sqref="E1834">
    <cfRule type="expression" dxfId="23664" priority="6393">
      <formula>IF(AND(E557="",$C557=$X$4),TRUE)</formula>
    </cfRule>
  </conditionalFormatting>
  <conditionalFormatting sqref="E1834">
    <cfRule type="expression" dxfId="23663" priority="6394">
      <formula>IF(FIND("!",E557),TRUE)</formula>
    </cfRule>
  </conditionalFormatting>
  <conditionalFormatting sqref="E1835">
    <cfRule type="expression" dxfId="23662" priority="6395">
      <formula>IF(AND(E557="",$C557=$X$4),TRUE)</formula>
    </cfRule>
  </conditionalFormatting>
  <conditionalFormatting sqref="E1835">
    <cfRule type="expression" dxfId="23661" priority="6396">
      <formula>IF(FIND("!",E557),TRUE)</formula>
    </cfRule>
  </conditionalFormatting>
  <conditionalFormatting sqref="E1836">
    <cfRule type="expression" dxfId="23660" priority="6397">
      <formula>IF(AND(E557="",$C557=$X$4),TRUE)</formula>
    </cfRule>
  </conditionalFormatting>
  <conditionalFormatting sqref="E1836">
    <cfRule type="expression" dxfId="23659" priority="6398">
      <formula>IF(FIND("!",E557),TRUE)</formula>
    </cfRule>
  </conditionalFormatting>
  <conditionalFormatting sqref="E1837">
    <cfRule type="expression" dxfId="23658" priority="6399">
      <formula>IF(AND(E557="",$C557=$X$4),TRUE)</formula>
    </cfRule>
  </conditionalFormatting>
  <conditionalFormatting sqref="E1837">
    <cfRule type="expression" dxfId="23657" priority="6400">
      <formula>IF(FIND("!",E557),TRUE)</formula>
    </cfRule>
  </conditionalFormatting>
  <conditionalFormatting sqref="E1838">
    <cfRule type="expression" dxfId="23656" priority="6401">
      <formula>IF(AND(E557="",$C557=$X$4),TRUE)</formula>
    </cfRule>
  </conditionalFormatting>
  <conditionalFormatting sqref="E1838">
    <cfRule type="expression" dxfId="23655" priority="6402">
      <formula>IF(FIND("!",E557),TRUE)</formula>
    </cfRule>
  </conditionalFormatting>
  <conditionalFormatting sqref="E1839">
    <cfRule type="expression" dxfId="23654" priority="6403">
      <formula>IF(AND(E557="",$C557=$X$4),TRUE)</formula>
    </cfRule>
  </conditionalFormatting>
  <conditionalFormatting sqref="E1839">
    <cfRule type="expression" dxfId="23653" priority="6404">
      <formula>IF(FIND("!",E557),TRUE)</formula>
    </cfRule>
  </conditionalFormatting>
  <conditionalFormatting sqref="E1840">
    <cfRule type="expression" dxfId="23652" priority="6405">
      <formula>IF(AND(E557="",$C557=$X$4),TRUE)</formula>
    </cfRule>
  </conditionalFormatting>
  <conditionalFormatting sqref="E1840">
    <cfRule type="expression" dxfId="23651" priority="6406">
      <formula>IF(FIND("!",E557),TRUE)</formula>
    </cfRule>
  </conditionalFormatting>
  <conditionalFormatting sqref="E1841">
    <cfRule type="expression" dxfId="23650" priority="6407">
      <formula>IF(AND(E557="",$C557=$X$4),TRUE)</formula>
    </cfRule>
  </conditionalFormatting>
  <conditionalFormatting sqref="E1841">
    <cfRule type="expression" dxfId="23649" priority="6408">
      <formula>IF(FIND("!",E557),TRUE)</formula>
    </cfRule>
  </conditionalFormatting>
  <conditionalFormatting sqref="E1842">
    <cfRule type="expression" dxfId="23648" priority="6409">
      <formula>IF(AND(E557="",$C557=$X$4),TRUE)</formula>
    </cfRule>
  </conditionalFormatting>
  <conditionalFormatting sqref="E1842">
    <cfRule type="expression" dxfId="23647" priority="6410">
      <formula>IF(FIND("!",E557),TRUE)</formula>
    </cfRule>
  </conditionalFormatting>
  <conditionalFormatting sqref="E1843">
    <cfRule type="expression" dxfId="23646" priority="6411">
      <formula>IF(AND(E557="",$C557=$X$4),TRUE)</formula>
    </cfRule>
  </conditionalFormatting>
  <conditionalFormatting sqref="E1843">
    <cfRule type="expression" dxfId="23645" priority="6412">
      <formula>IF(FIND("!",E557),TRUE)</formula>
    </cfRule>
  </conditionalFormatting>
  <conditionalFormatting sqref="E1844">
    <cfRule type="expression" dxfId="23644" priority="6413">
      <formula>IF(AND(E557="",$C557=$X$4),TRUE)</formula>
    </cfRule>
  </conditionalFormatting>
  <conditionalFormatting sqref="E1844">
    <cfRule type="expression" dxfId="23643" priority="6414">
      <formula>IF(FIND("!",E557),TRUE)</formula>
    </cfRule>
  </conditionalFormatting>
  <conditionalFormatting sqref="E1845">
    <cfRule type="expression" dxfId="23642" priority="6415">
      <formula>IF(AND(E557="",$C557=$X$4),TRUE)</formula>
    </cfRule>
  </conditionalFormatting>
  <conditionalFormatting sqref="E1845">
    <cfRule type="expression" dxfId="23641" priority="6416">
      <formula>IF(FIND("!",E557),TRUE)</formula>
    </cfRule>
  </conditionalFormatting>
  <conditionalFormatting sqref="E1846">
    <cfRule type="expression" dxfId="23640" priority="6417">
      <formula>IF(AND(E557="",$C557=$X$4),TRUE)</formula>
    </cfRule>
  </conditionalFormatting>
  <conditionalFormatting sqref="E1846">
    <cfRule type="expression" dxfId="23639" priority="6418">
      <formula>IF(FIND("!",E557),TRUE)</formula>
    </cfRule>
  </conditionalFormatting>
  <conditionalFormatting sqref="E1847">
    <cfRule type="expression" dxfId="23638" priority="6419">
      <formula>IF(AND(E557="",$C557=$X$4),TRUE)</formula>
    </cfRule>
  </conditionalFormatting>
  <conditionalFormatting sqref="E1847">
    <cfRule type="expression" dxfId="23637" priority="6420">
      <formula>IF(FIND("!",E557),TRUE)</formula>
    </cfRule>
  </conditionalFormatting>
  <conditionalFormatting sqref="E1848">
    <cfRule type="expression" dxfId="23636" priority="6421">
      <formula>IF(AND(E557="",$C557=$X$4),TRUE)</formula>
    </cfRule>
  </conditionalFormatting>
  <conditionalFormatting sqref="E1848">
    <cfRule type="expression" dxfId="23635" priority="6422">
      <formula>IF(FIND("!",E557),TRUE)</formula>
    </cfRule>
  </conditionalFormatting>
  <conditionalFormatting sqref="E1849">
    <cfRule type="expression" dxfId="23634" priority="6423">
      <formula>IF(AND(E557="",$C557=$X$4),TRUE)</formula>
    </cfRule>
  </conditionalFormatting>
  <conditionalFormatting sqref="E1849">
    <cfRule type="expression" dxfId="23633" priority="6424">
      <formula>IF(FIND("!",E557),TRUE)</formula>
    </cfRule>
  </conditionalFormatting>
  <conditionalFormatting sqref="E1850">
    <cfRule type="expression" dxfId="23632" priority="6425">
      <formula>IF(AND(E557="",$C557=$X$4),TRUE)</formula>
    </cfRule>
  </conditionalFormatting>
  <conditionalFormatting sqref="E1850">
    <cfRule type="expression" dxfId="23631" priority="6426">
      <formula>IF(FIND("!",E557),TRUE)</formula>
    </cfRule>
  </conditionalFormatting>
  <conditionalFormatting sqref="E1851">
    <cfRule type="expression" dxfId="23630" priority="6427">
      <formula>IF(AND(E557="",$C557=$X$4),TRUE)</formula>
    </cfRule>
  </conditionalFormatting>
  <conditionalFormatting sqref="E1851">
    <cfRule type="expression" dxfId="23629" priority="6428">
      <formula>IF(FIND("!",E557),TRUE)</formula>
    </cfRule>
  </conditionalFormatting>
  <conditionalFormatting sqref="E1852">
    <cfRule type="expression" dxfId="23628" priority="6429">
      <formula>IF(AND(E557="",$C557=$X$4),TRUE)</formula>
    </cfRule>
  </conditionalFormatting>
  <conditionalFormatting sqref="E1852">
    <cfRule type="expression" dxfId="23627" priority="6430">
      <formula>IF(FIND("!",E557),TRUE)</formula>
    </cfRule>
  </conditionalFormatting>
  <conditionalFormatting sqref="E1853">
    <cfRule type="expression" dxfId="23626" priority="6431">
      <formula>IF(AND(E557="",$C557=$X$4),TRUE)</formula>
    </cfRule>
  </conditionalFormatting>
  <conditionalFormatting sqref="E1853">
    <cfRule type="expression" dxfId="23625" priority="6432">
      <formula>IF(FIND("!",E557),TRUE)</formula>
    </cfRule>
  </conditionalFormatting>
  <conditionalFormatting sqref="E1854">
    <cfRule type="expression" dxfId="23624" priority="6433">
      <formula>IF(AND(E557="",$C557=$X$4),TRUE)</formula>
    </cfRule>
  </conditionalFormatting>
  <conditionalFormatting sqref="E1854">
    <cfRule type="expression" dxfId="23623" priority="6434">
      <formula>IF(FIND("!",E557),TRUE)</formula>
    </cfRule>
  </conditionalFormatting>
  <conditionalFormatting sqref="E1855">
    <cfRule type="expression" dxfId="23622" priority="6435">
      <formula>IF(AND(E557="",$C557=$X$4),TRUE)</formula>
    </cfRule>
  </conditionalFormatting>
  <conditionalFormatting sqref="E1855">
    <cfRule type="expression" dxfId="23621" priority="6436">
      <formula>IF(FIND("!",E557),TRUE)</formula>
    </cfRule>
  </conditionalFormatting>
  <conditionalFormatting sqref="E1856">
    <cfRule type="expression" dxfId="23620" priority="6437">
      <formula>IF(AND(E557="",$C557=$X$4),TRUE)</formula>
    </cfRule>
  </conditionalFormatting>
  <conditionalFormatting sqref="E1856">
    <cfRule type="expression" dxfId="23619" priority="6438">
      <formula>IF(FIND("!",E557),TRUE)</formula>
    </cfRule>
  </conditionalFormatting>
  <conditionalFormatting sqref="E1857">
    <cfRule type="expression" dxfId="23618" priority="6439">
      <formula>IF(AND(E557="",$C557=$X$4),TRUE)</formula>
    </cfRule>
  </conditionalFormatting>
  <conditionalFormatting sqref="E1857">
    <cfRule type="expression" dxfId="23617" priority="6440">
      <formula>IF(FIND("!",E557),TRUE)</formula>
    </cfRule>
  </conditionalFormatting>
  <conditionalFormatting sqref="E1858">
    <cfRule type="expression" dxfId="23616" priority="6441">
      <formula>IF(AND(E557="",$C557=$X$4),TRUE)</formula>
    </cfRule>
  </conditionalFormatting>
  <conditionalFormatting sqref="E1858">
    <cfRule type="expression" dxfId="23615" priority="6442">
      <formula>IF(FIND("!",E557),TRUE)</formula>
    </cfRule>
  </conditionalFormatting>
  <conditionalFormatting sqref="E1859">
    <cfRule type="expression" dxfId="23614" priority="6443">
      <formula>IF(AND(E557="",$C557=$X$4),TRUE)</formula>
    </cfRule>
  </conditionalFormatting>
  <conditionalFormatting sqref="E1859">
    <cfRule type="expression" dxfId="23613" priority="6444">
      <formula>IF(FIND("!",E557),TRUE)</formula>
    </cfRule>
  </conditionalFormatting>
  <conditionalFormatting sqref="E1860">
    <cfRule type="expression" dxfId="23612" priority="6445">
      <formula>IF(AND(E557="",$C557=$X$4),TRUE)</formula>
    </cfRule>
  </conditionalFormatting>
  <conditionalFormatting sqref="E1860">
    <cfRule type="expression" dxfId="23611" priority="6446">
      <formula>IF(FIND("!",E557),TRUE)</formula>
    </cfRule>
  </conditionalFormatting>
  <conditionalFormatting sqref="E1861">
    <cfRule type="expression" dxfId="23610" priority="6447">
      <formula>IF(AND(E557="",$C557=$X$4),TRUE)</formula>
    </cfRule>
  </conditionalFormatting>
  <conditionalFormatting sqref="E1861">
    <cfRule type="expression" dxfId="23609" priority="6448">
      <formula>IF(FIND("!",E557),TRUE)</formula>
    </cfRule>
  </conditionalFormatting>
  <conditionalFormatting sqref="E1862">
    <cfRule type="expression" dxfId="23608" priority="6449">
      <formula>IF(AND(E557="",$C557=$X$4),TRUE)</formula>
    </cfRule>
  </conditionalFormatting>
  <conditionalFormatting sqref="E1862">
    <cfRule type="expression" dxfId="23607" priority="6450">
      <formula>IF(FIND("!",E557),TRUE)</formula>
    </cfRule>
  </conditionalFormatting>
  <conditionalFormatting sqref="E1863">
    <cfRule type="expression" dxfId="23606" priority="6451">
      <formula>IF(AND(E557="",$C557=$X$4),TRUE)</formula>
    </cfRule>
  </conditionalFormatting>
  <conditionalFormatting sqref="E1863">
    <cfRule type="expression" dxfId="23605" priority="6452">
      <formula>IF(FIND("!",E557),TRUE)</formula>
    </cfRule>
  </conditionalFormatting>
  <conditionalFormatting sqref="E1864">
    <cfRule type="expression" dxfId="23604" priority="6453">
      <formula>IF(AND(E557="",$C557=$X$4),TRUE)</formula>
    </cfRule>
  </conditionalFormatting>
  <conditionalFormatting sqref="E1864">
    <cfRule type="expression" dxfId="23603" priority="6454">
      <formula>IF(FIND("!",E557),TRUE)</formula>
    </cfRule>
  </conditionalFormatting>
  <conditionalFormatting sqref="E1865">
    <cfRule type="expression" dxfId="23602" priority="6455">
      <formula>IF(AND(E557="",$C557=$X$4),TRUE)</formula>
    </cfRule>
  </conditionalFormatting>
  <conditionalFormatting sqref="E1865">
    <cfRule type="expression" dxfId="23601" priority="6456">
      <formula>IF(FIND("!",E557),TRUE)</formula>
    </cfRule>
  </conditionalFormatting>
  <conditionalFormatting sqref="E1866">
    <cfRule type="expression" dxfId="23600" priority="6457">
      <formula>IF(AND(E557="",$C557=$X$4),TRUE)</formula>
    </cfRule>
  </conditionalFormatting>
  <conditionalFormatting sqref="E1866">
    <cfRule type="expression" dxfId="23599" priority="6458">
      <formula>IF(FIND("!",E557),TRUE)</formula>
    </cfRule>
  </conditionalFormatting>
  <conditionalFormatting sqref="E1867">
    <cfRule type="expression" dxfId="23598" priority="6459">
      <formula>IF(AND(E557="",$C557=$X$4),TRUE)</formula>
    </cfRule>
  </conditionalFormatting>
  <conditionalFormatting sqref="E1867">
    <cfRule type="expression" dxfId="23597" priority="6460">
      <formula>IF(FIND("!",E557),TRUE)</formula>
    </cfRule>
  </conditionalFormatting>
  <conditionalFormatting sqref="E1868">
    <cfRule type="expression" dxfId="23596" priority="6461">
      <formula>IF(AND(E557="",$C557=$X$4),TRUE)</formula>
    </cfRule>
  </conditionalFormatting>
  <conditionalFormatting sqref="E1868">
    <cfRule type="expression" dxfId="23595" priority="6462">
      <formula>IF(FIND("!",E557),TRUE)</formula>
    </cfRule>
  </conditionalFormatting>
  <conditionalFormatting sqref="E1869">
    <cfRule type="expression" dxfId="23594" priority="6463">
      <formula>IF(AND(E557="",$C557=$X$4),TRUE)</formula>
    </cfRule>
  </conditionalFormatting>
  <conditionalFormatting sqref="E1869">
    <cfRule type="expression" dxfId="23593" priority="6464">
      <formula>IF(FIND("!",E557),TRUE)</formula>
    </cfRule>
  </conditionalFormatting>
  <conditionalFormatting sqref="E1870">
    <cfRule type="expression" dxfId="23592" priority="6465">
      <formula>IF(AND(E557="",$C557=$X$4),TRUE)</formula>
    </cfRule>
  </conditionalFormatting>
  <conditionalFormatting sqref="E1870">
    <cfRule type="expression" dxfId="23591" priority="6466">
      <formula>IF(FIND("!",E557),TRUE)</formula>
    </cfRule>
  </conditionalFormatting>
  <conditionalFormatting sqref="E1871">
    <cfRule type="expression" dxfId="23590" priority="6467">
      <formula>IF(AND(E557="",$C557=$X$4),TRUE)</formula>
    </cfRule>
  </conditionalFormatting>
  <conditionalFormatting sqref="E1871">
    <cfRule type="expression" dxfId="23589" priority="6468">
      <formula>IF(FIND("!",E557),TRUE)</formula>
    </cfRule>
  </conditionalFormatting>
  <conditionalFormatting sqref="E1872">
    <cfRule type="expression" dxfId="23588" priority="6469">
      <formula>IF(AND(E557="",$C557=$X$4),TRUE)</formula>
    </cfRule>
  </conditionalFormatting>
  <conditionalFormatting sqref="E1872">
    <cfRule type="expression" dxfId="23587" priority="6470">
      <formula>IF(FIND("!",E557),TRUE)</formula>
    </cfRule>
  </conditionalFormatting>
  <conditionalFormatting sqref="E1873">
    <cfRule type="expression" dxfId="23586" priority="6471">
      <formula>IF(AND(E557="",$C557=$X$4),TRUE)</formula>
    </cfRule>
  </conditionalFormatting>
  <conditionalFormatting sqref="E1873">
    <cfRule type="expression" dxfId="23585" priority="6472">
      <formula>IF(FIND("!",E557),TRUE)</formula>
    </cfRule>
  </conditionalFormatting>
  <conditionalFormatting sqref="E1874">
    <cfRule type="expression" dxfId="23584" priority="6473">
      <formula>IF(AND(E557="",$C557=$X$4),TRUE)</formula>
    </cfRule>
  </conditionalFormatting>
  <conditionalFormatting sqref="E1874">
    <cfRule type="expression" dxfId="23583" priority="6474">
      <formula>IF(FIND("!",E557),TRUE)</formula>
    </cfRule>
  </conditionalFormatting>
  <conditionalFormatting sqref="E1875">
    <cfRule type="expression" dxfId="23582" priority="6475">
      <formula>IF(AND(E557="",$C557=$X$4),TRUE)</formula>
    </cfRule>
  </conditionalFormatting>
  <conditionalFormatting sqref="E1875">
    <cfRule type="expression" dxfId="23581" priority="6476">
      <formula>IF(FIND("!",E557),TRUE)</formula>
    </cfRule>
  </conditionalFormatting>
  <conditionalFormatting sqref="E1876">
    <cfRule type="expression" dxfId="23580" priority="6477">
      <formula>IF(AND(E557="",$C557=$X$4),TRUE)</formula>
    </cfRule>
  </conditionalFormatting>
  <conditionalFormatting sqref="E1876">
    <cfRule type="expression" dxfId="23579" priority="6478">
      <formula>IF(FIND("!",E557),TRUE)</formula>
    </cfRule>
  </conditionalFormatting>
  <conditionalFormatting sqref="E1877">
    <cfRule type="expression" dxfId="23578" priority="6479">
      <formula>IF(AND(E557="",$C557=$X$4),TRUE)</formula>
    </cfRule>
  </conditionalFormatting>
  <conditionalFormatting sqref="E1877">
    <cfRule type="expression" dxfId="23577" priority="6480">
      <formula>IF(FIND("!",E557),TRUE)</formula>
    </cfRule>
  </conditionalFormatting>
  <conditionalFormatting sqref="E1878">
    <cfRule type="expression" dxfId="23576" priority="6481">
      <formula>IF(AND(E557="",$C557=$X$4),TRUE)</formula>
    </cfRule>
  </conditionalFormatting>
  <conditionalFormatting sqref="E1878">
    <cfRule type="expression" dxfId="23575" priority="6482">
      <formula>IF(FIND("!",E557),TRUE)</formula>
    </cfRule>
  </conditionalFormatting>
  <conditionalFormatting sqref="E1879">
    <cfRule type="expression" dxfId="23574" priority="6483">
      <formula>IF(AND(E557="",$C557=$X$4),TRUE)</formula>
    </cfRule>
  </conditionalFormatting>
  <conditionalFormatting sqref="E1879">
    <cfRule type="expression" dxfId="23573" priority="6484">
      <formula>IF(FIND("!",E557),TRUE)</formula>
    </cfRule>
  </conditionalFormatting>
  <conditionalFormatting sqref="E1880">
    <cfRule type="expression" dxfId="23572" priority="6485">
      <formula>IF(AND(E557="",$C557=$X$4),TRUE)</formula>
    </cfRule>
  </conditionalFormatting>
  <conditionalFormatting sqref="E1880">
    <cfRule type="expression" dxfId="23571" priority="6486">
      <formula>IF(FIND("!",E557),TRUE)</formula>
    </cfRule>
  </conditionalFormatting>
  <conditionalFormatting sqref="E1881">
    <cfRule type="expression" dxfId="23570" priority="6487">
      <formula>IF(AND(E557="",$C557=$X$4),TRUE)</formula>
    </cfRule>
  </conditionalFormatting>
  <conditionalFormatting sqref="E1881">
    <cfRule type="expression" dxfId="23569" priority="6488">
      <formula>IF(FIND("!",E557),TRUE)</formula>
    </cfRule>
  </conditionalFormatting>
  <conditionalFormatting sqref="E1882">
    <cfRule type="expression" dxfId="23568" priority="6489">
      <formula>IF(AND(E557="",$C557=$X$4),TRUE)</formula>
    </cfRule>
  </conditionalFormatting>
  <conditionalFormatting sqref="E1882">
    <cfRule type="expression" dxfId="23567" priority="6490">
      <formula>IF(FIND("!",E557),TRUE)</formula>
    </cfRule>
  </conditionalFormatting>
  <conditionalFormatting sqref="E1883">
    <cfRule type="expression" dxfId="23566" priority="6491">
      <formula>IF(AND(E557="",$C557=$X$4),TRUE)</formula>
    </cfRule>
  </conditionalFormatting>
  <conditionalFormatting sqref="E1883">
    <cfRule type="expression" dxfId="23565" priority="6492">
      <formula>IF(FIND("!",E557),TRUE)</formula>
    </cfRule>
  </conditionalFormatting>
  <conditionalFormatting sqref="E1884">
    <cfRule type="expression" dxfId="23564" priority="6493">
      <formula>IF(AND(E557="",$C557=$X$4),TRUE)</formula>
    </cfRule>
  </conditionalFormatting>
  <conditionalFormatting sqref="E1884">
    <cfRule type="expression" dxfId="23563" priority="6494">
      <formula>IF(FIND("!",E557),TRUE)</formula>
    </cfRule>
  </conditionalFormatting>
  <conditionalFormatting sqref="E1885">
    <cfRule type="expression" dxfId="23562" priority="6495">
      <formula>IF(AND(E557="",$C557=$X$4),TRUE)</formula>
    </cfRule>
  </conditionalFormatting>
  <conditionalFormatting sqref="E1885">
    <cfRule type="expression" dxfId="23561" priority="6496">
      <formula>IF(FIND("!",E557),TRUE)</formula>
    </cfRule>
  </conditionalFormatting>
  <conditionalFormatting sqref="E1886">
    <cfRule type="expression" dxfId="23560" priority="6497">
      <formula>IF(AND(E557="",$C557=$X$4),TRUE)</formula>
    </cfRule>
  </conditionalFormatting>
  <conditionalFormatting sqref="E1886">
    <cfRule type="expression" dxfId="23559" priority="6498">
      <formula>IF(FIND("!",E557),TRUE)</formula>
    </cfRule>
  </conditionalFormatting>
  <conditionalFormatting sqref="E1887">
    <cfRule type="expression" dxfId="23558" priority="6499">
      <formula>IF(AND(E557="",$C557=$X$4),TRUE)</formula>
    </cfRule>
  </conditionalFormatting>
  <conditionalFormatting sqref="E1887">
    <cfRule type="expression" dxfId="23557" priority="6500">
      <formula>IF(FIND("!",E557),TRUE)</formula>
    </cfRule>
  </conditionalFormatting>
  <conditionalFormatting sqref="E1888">
    <cfRule type="expression" dxfId="23556" priority="6501">
      <formula>IF(AND(E557="",$C557=$X$4),TRUE)</formula>
    </cfRule>
  </conditionalFormatting>
  <conditionalFormatting sqref="E1888">
    <cfRule type="expression" dxfId="23555" priority="6502">
      <formula>IF(FIND("!",E557),TRUE)</formula>
    </cfRule>
  </conditionalFormatting>
  <conditionalFormatting sqref="E1889">
    <cfRule type="expression" dxfId="23554" priority="6503">
      <formula>IF(AND(E557="",$C557=$X$4),TRUE)</formula>
    </cfRule>
  </conditionalFormatting>
  <conditionalFormatting sqref="E1889">
    <cfRule type="expression" dxfId="23553" priority="6504">
      <formula>IF(FIND("!",E557),TRUE)</formula>
    </cfRule>
  </conditionalFormatting>
  <conditionalFormatting sqref="E1890">
    <cfRule type="expression" dxfId="23552" priority="6505">
      <formula>IF(AND(E557="",$C557=$X$4),TRUE)</formula>
    </cfRule>
  </conditionalFormatting>
  <conditionalFormatting sqref="E1890">
    <cfRule type="expression" dxfId="23551" priority="6506">
      <formula>IF(FIND("!",E557),TRUE)</formula>
    </cfRule>
  </conditionalFormatting>
  <conditionalFormatting sqref="E1891">
    <cfRule type="expression" dxfId="23550" priority="6507">
      <formula>IF(AND(E557="",$C557=$X$4),TRUE)</formula>
    </cfRule>
  </conditionalFormatting>
  <conditionalFormatting sqref="E1891">
    <cfRule type="expression" dxfId="23549" priority="6508">
      <formula>IF(FIND("!",E557),TRUE)</formula>
    </cfRule>
  </conditionalFormatting>
  <conditionalFormatting sqref="E1892">
    <cfRule type="expression" dxfId="23548" priority="6509">
      <formula>IF(AND(E557="",$C557=$X$4),TRUE)</formula>
    </cfRule>
  </conditionalFormatting>
  <conditionalFormatting sqref="E1892">
    <cfRule type="expression" dxfId="23547" priority="6510">
      <formula>IF(FIND("!",E557),TRUE)</formula>
    </cfRule>
  </conditionalFormatting>
  <conditionalFormatting sqref="E1893">
    <cfRule type="expression" dxfId="23546" priority="6511">
      <formula>IF(AND(E557="",$C557=$X$4),TRUE)</formula>
    </cfRule>
  </conditionalFormatting>
  <conditionalFormatting sqref="E1893">
    <cfRule type="expression" dxfId="23545" priority="6512">
      <formula>IF(FIND("!",E557),TRUE)</formula>
    </cfRule>
  </conditionalFormatting>
  <conditionalFormatting sqref="E1894">
    <cfRule type="expression" dxfId="23544" priority="6513">
      <formula>IF(AND(E557="",$C557=$X$4),TRUE)</formula>
    </cfRule>
  </conditionalFormatting>
  <conditionalFormatting sqref="E1894">
    <cfRule type="expression" dxfId="23543" priority="6514">
      <formula>IF(FIND("!",E557),TRUE)</formula>
    </cfRule>
  </conditionalFormatting>
  <conditionalFormatting sqref="E1895">
    <cfRule type="expression" dxfId="23542" priority="6515">
      <formula>IF(AND(E557="",$C557=$X$4),TRUE)</formula>
    </cfRule>
  </conditionalFormatting>
  <conditionalFormatting sqref="E1895">
    <cfRule type="expression" dxfId="23541" priority="6516">
      <formula>IF(FIND("!",E557),TRUE)</formula>
    </cfRule>
  </conditionalFormatting>
  <conditionalFormatting sqref="E1896">
    <cfRule type="expression" dxfId="23540" priority="6517">
      <formula>IF(AND(E557="",$C557=$X$4),TRUE)</formula>
    </cfRule>
  </conditionalFormatting>
  <conditionalFormatting sqref="E1896">
    <cfRule type="expression" dxfId="23539" priority="6518">
      <formula>IF(FIND("!",E557),TRUE)</formula>
    </cfRule>
  </conditionalFormatting>
  <conditionalFormatting sqref="E1897">
    <cfRule type="expression" dxfId="23538" priority="6519">
      <formula>IF(AND(E557="",$C557=$X$4),TRUE)</formula>
    </cfRule>
  </conditionalFormatting>
  <conditionalFormatting sqref="E1897">
    <cfRule type="expression" dxfId="23537" priority="6520">
      <formula>IF(FIND("!",E557),TRUE)</formula>
    </cfRule>
  </conditionalFormatting>
  <conditionalFormatting sqref="E1898">
    <cfRule type="expression" dxfId="23536" priority="6521">
      <formula>IF(AND(E557="",$C557=$X$4),TRUE)</formula>
    </cfRule>
  </conditionalFormatting>
  <conditionalFormatting sqref="E1898">
    <cfRule type="expression" dxfId="23535" priority="6522">
      <formula>IF(FIND("!",E557),TRUE)</formula>
    </cfRule>
  </conditionalFormatting>
  <conditionalFormatting sqref="E1899">
    <cfRule type="expression" dxfId="23534" priority="6523">
      <formula>IF(AND(E557="",$C557=$X$4),TRUE)</formula>
    </cfRule>
  </conditionalFormatting>
  <conditionalFormatting sqref="E1899">
    <cfRule type="expression" dxfId="23533" priority="6524">
      <formula>IF(FIND("!",E557),TRUE)</formula>
    </cfRule>
  </conditionalFormatting>
  <conditionalFormatting sqref="E1900">
    <cfRule type="expression" dxfId="23532" priority="6525">
      <formula>IF(AND(E557="",$C557=$X$4),TRUE)</formula>
    </cfRule>
  </conditionalFormatting>
  <conditionalFormatting sqref="E1900">
    <cfRule type="expression" dxfId="23531" priority="6526">
      <formula>IF(FIND("!",E557),TRUE)</formula>
    </cfRule>
  </conditionalFormatting>
  <conditionalFormatting sqref="E1901">
    <cfRule type="expression" dxfId="23530" priority="6527">
      <formula>IF(AND(E557="",$C557=$X$4),TRUE)</formula>
    </cfRule>
  </conditionalFormatting>
  <conditionalFormatting sqref="E1901">
    <cfRule type="expression" dxfId="23529" priority="6528">
      <formula>IF(FIND("!",E557),TRUE)</formula>
    </cfRule>
  </conditionalFormatting>
  <conditionalFormatting sqref="E1902">
    <cfRule type="expression" dxfId="23528" priority="6529">
      <formula>IF(AND(E557="",$C557=$X$4),TRUE)</formula>
    </cfRule>
  </conditionalFormatting>
  <conditionalFormatting sqref="E1902">
    <cfRule type="expression" dxfId="23527" priority="6530">
      <formula>IF(FIND("!",E557),TRUE)</formula>
    </cfRule>
  </conditionalFormatting>
  <conditionalFormatting sqref="E1903">
    <cfRule type="expression" dxfId="23526" priority="6531">
      <formula>IF(AND(E557="",$C557=$X$4),TRUE)</formula>
    </cfRule>
  </conditionalFormatting>
  <conditionalFormatting sqref="E1903">
    <cfRule type="expression" dxfId="23525" priority="6532">
      <formula>IF(FIND("!",E557),TRUE)</formula>
    </cfRule>
  </conditionalFormatting>
  <conditionalFormatting sqref="E1904">
    <cfRule type="expression" dxfId="23524" priority="6533">
      <formula>IF(AND(E557="",$C557=$X$4),TRUE)</formula>
    </cfRule>
  </conditionalFormatting>
  <conditionalFormatting sqref="E1904">
    <cfRule type="expression" dxfId="23523" priority="6534">
      <formula>IF(FIND("!",E557),TRUE)</formula>
    </cfRule>
  </conditionalFormatting>
  <conditionalFormatting sqref="E1905">
    <cfRule type="expression" dxfId="23522" priority="6535">
      <formula>IF(AND(E557="",$C557=$X$4),TRUE)</formula>
    </cfRule>
  </conditionalFormatting>
  <conditionalFormatting sqref="E1905">
    <cfRule type="expression" dxfId="23521" priority="6536">
      <formula>IF(FIND("!",E557),TRUE)</formula>
    </cfRule>
  </conditionalFormatting>
  <conditionalFormatting sqref="E1906">
    <cfRule type="expression" dxfId="23520" priority="6537">
      <formula>IF(AND(E557="",$C557=$X$4),TRUE)</formula>
    </cfRule>
  </conditionalFormatting>
  <conditionalFormatting sqref="E1906">
    <cfRule type="expression" dxfId="23519" priority="6538">
      <formula>IF(FIND("!",E557),TRUE)</formula>
    </cfRule>
  </conditionalFormatting>
  <conditionalFormatting sqref="E1907">
    <cfRule type="expression" dxfId="23518" priority="6539">
      <formula>IF(AND(E557="",$C557=$X$4),TRUE)</formula>
    </cfRule>
  </conditionalFormatting>
  <conditionalFormatting sqref="E1907">
    <cfRule type="expression" dxfId="23517" priority="6540">
      <formula>IF(FIND("!",E557),TRUE)</formula>
    </cfRule>
  </conditionalFormatting>
  <conditionalFormatting sqref="E1908">
    <cfRule type="expression" dxfId="23516" priority="6541">
      <formula>IF(AND(E557="",$C557=$X$4),TRUE)</formula>
    </cfRule>
  </conditionalFormatting>
  <conditionalFormatting sqref="E1908">
    <cfRule type="expression" dxfId="23515" priority="6542">
      <formula>IF(FIND("!",E557),TRUE)</formula>
    </cfRule>
  </conditionalFormatting>
  <conditionalFormatting sqref="E1909">
    <cfRule type="expression" dxfId="23514" priority="6543">
      <formula>IF(AND(E557="",$C557=$X$4),TRUE)</formula>
    </cfRule>
  </conditionalFormatting>
  <conditionalFormatting sqref="E1909">
    <cfRule type="expression" dxfId="23513" priority="6544">
      <formula>IF(FIND("!",E557),TRUE)</formula>
    </cfRule>
  </conditionalFormatting>
  <conditionalFormatting sqref="E1910">
    <cfRule type="expression" dxfId="23512" priority="6545">
      <formula>IF(AND(E557="",$C557=$X$4),TRUE)</formula>
    </cfRule>
  </conditionalFormatting>
  <conditionalFormatting sqref="E1910">
    <cfRule type="expression" dxfId="23511" priority="6546">
      <formula>IF(FIND("!",E557),TRUE)</formula>
    </cfRule>
  </conditionalFormatting>
  <conditionalFormatting sqref="E1911">
    <cfRule type="expression" dxfId="23510" priority="6547">
      <formula>IF(AND(E557="",$C557=$X$4),TRUE)</formula>
    </cfRule>
  </conditionalFormatting>
  <conditionalFormatting sqref="E1911">
    <cfRule type="expression" dxfId="23509" priority="6548">
      <formula>IF(FIND("!",E557),TRUE)</formula>
    </cfRule>
  </conditionalFormatting>
  <conditionalFormatting sqref="E1912">
    <cfRule type="expression" dxfId="23508" priority="6549">
      <formula>IF(AND(E557="",$C557=$X$4),TRUE)</formula>
    </cfRule>
  </conditionalFormatting>
  <conditionalFormatting sqref="E1912">
    <cfRule type="expression" dxfId="23507" priority="6550">
      <formula>IF(FIND("!",E557),TRUE)</formula>
    </cfRule>
  </conditionalFormatting>
  <conditionalFormatting sqref="E1913">
    <cfRule type="expression" dxfId="23506" priority="6551">
      <formula>IF(AND(E557="",$C557=$X$4),TRUE)</formula>
    </cfRule>
  </conditionalFormatting>
  <conditionalFormatting sqref="E1913">
    <cfRule type="expression" dxfId="23505" priority="6552">
      <formula>IF(FIND("!",E557),TRUE)</formula>
    </cfRule>
  </conditionalFormatting>
  <conditionalFormatting sqref="E1914">
    <cfRule type="expression" dxfId="23504" priority="6553">
      <formula>IF(AND(E557="",$C557=$X$4),TRUE)</formula>
    </cfRule>
  </conditionalFormatting>
  <conditionalFormatting sqref="E1914">
    <cfRule type="expression" dxfId="23503" priority="6554">
      <formula>IF(FIND("!",E557),TRUE)</formula>
    </cfRule>
  </conditionalFormatting>
  <conditionalFormatting sqref="E1915">
    <cfRule type="expression" dxfId="23502" priority="6555">
      <formula>IF(AND(E557="",$C557=$X$4),TRUE)</formula>
    </cfRule>
  </conditionalFormatting>
  <conditionalFormatting sqref="E1915">
    <cfRule type="expression" dxfId="23501" priority="6556">
      <formula>IF(FIND("!",E557),TRUE)</formula>
    </cfRule>
  </conditionalFormatting>
  <conditionalFormatting sqref="E1916">
    <cfRule type="expression" dxfId="23500" priority="6557">
      <formula>IF(AND(E557="",$C557=$X$4),TRUE)</formula>
    </cfRule>
  </conditionalFormatting>
  <conditionalFormatting sqref="E1916">
    <cfRule type="expression" dxfId="23499" priority="6558">
      <formula>IF(FIND("!",E557),TRUE)</formula>
    </cfRule>
  </conditionalFormatting>
  <conditionalFormatting sqref="E1917">
    <cfRule type="expression" dxfId="23498" priority="6559">
      <formula>IF(AND(E557="",$C557=$X$4),TRUE)</formula>
    </cfRule>
  </conditionalFormatting>
  <conditionalFormatting sqref="E1917">
    <cfRule type="expression" dxfId="23497" priority="6560">
      <formula>IF(FIND("!",E557),TRUE)</formula>
    </cfRule>
  </conditionalFormatting>
  <conditionalFormatting sqref="E1918">
    <cfRule type="expression" dxfId="23496" priority="6561">
      <formula>IF(AND(E557="",$C557=$X$4),TRUE)</formula>
    </cfRule>
  </conditionalFormatting>
  <conditionalFormatting sqref="E1918">
    <cfRule type="expression" dxfId="23495" priority="6562">
      <formula>IF(FIND("!",E557),TRUE)</formula>
    </cfRule>
  </conditionalFormatting>
  <conditionalFormatting sqref="E1919">
    <cfRule type="expression" dxfId="23494" priority="6563">
      <formula>IF(AND(E557="",$C557=$X$4),TRUE)</formula>
    </cfRule>
  </conditionalFormatting>
  <conditionalFormatting sqref="E1919">
    <cfRule type="expression" dxfId="23493" priority="6564">
      <formula>IF(FIND("!",E557),TRUE)</formula>
    </cfRule>
  </conditionalFormatting>
  <conditionalFormatting sqref="E1920">
    <cfRule type="expression" dxfId="23492" priority="6565">
      <formula>IF(AND(E557="",$C557=$X$4),TRUE)</formula>
    </cfRule>
  </conditionalFormatting>
  <conditionalFormatting sqref="E1920">
    <cfRule type="expression" dxfId="23491" priority="6566">
      <formula>IF(FIND("!",E557),TRUE)</formula>
    </cfRule>
  </conditionalFormatting>
  <conditionalFormatting sqref="E1921">
    <cfRule type="expression" dxfId="23490" priority="6567">
      <formula>IF(AND(E557="",$C557=$X$4),TRUE)</formula>
    </cfRule>
  </conditionalFormatting>
  <conditionalFormatting sqref="E1921">
    <cfRule type="expression" dxfId="23489" priority="6568">
      <formula>IF(FIND("!",E557),TRUE)</formula>
    </cfRule>
  </conditionalFormatting>
  <conditionalFormatting sqref="E1922">
    <cfRule type="expression" dxfId="23488" priority="6569">
      <formula>IF(AND(E557="",$C557=$X$4),TRUE)</formula>
    </cfRule>
  </conditionalFormatting>
  <conditionalFormatting sqref="E1922">
    <cfRule type="expression" dxfId="23487" priority="6570">
      <formula>IF(FIND("!",E557),TRUE)</formula>
    </cfRule>
  </conditionalFormatting>
  <conditionalFormatting sqref="E1923">
    <cfRule type="expression" dxfId="23486" priority="6571">
      <formula>IF(AND(E557="",$C557=$X$4),TRUE)</formula>
    </cfRule>
  </conditionalFormatting>
  <conditionalFormatting sqref="E1923">
    <cfRule type="expression" dxfId="23485" priority="6572">
      <formula>IF(FIND("!",E557),TRUE)</formula>
    </cfRule>
  </conditionalFormatting>
  <conditionalFormatting sqref="E1924">
    <cfRule type="expression" dxfId="23484" priority="6573">
      <formula>IF(AND(E557="",$C557=$X$4),TRUE)</formula>
    </cfRule>
  </conditionalFormatting>
  <conditionalFormatting sqref="E1924">
    <cfRule type="expression" dxfId="23483" priority="6574">
      <formula>IF(FIND("!",E557),TRUE)</formula>
    </cfRule>
  </conditionalFormatting>
  <conditionalFormatting sqref="E1925">
    <cfRule type="expression" dxfId="23482" priority="6575">
      <formula>IF(AND(E557="",$C557=$X$4),TRUE)</formula>
    </cfRule>
  </conditionalFormatting>
  <conditionalFormatting sqref="E1925">
    <cfRule type="expression" dxfId="23481" priority="6576">
      <formula>IF(FIND("!",E557),TRUE)</formula>
    </cfRule>
  </conditionalFormatting>
  <conditionalFormatting sqref="E1926">
    <cfRule type="expression" dxfId="23480" priority="6577">
      <formula>IF(AND(E557="",$C557=$X$4),TRUE)</formula>
    </cfRule>
  </conditionalFormatting>
  <conditionalFormatting sqref="E1926">
    <cfRule type="expression" dxfId="23479" priority="6578">
      <formula>IF(FIND("!",E557),TRUE)</formula>
    </cfRule>
  </conditionalFormatting>
  <conditionalFormatting sqref="E1927">
    <cfRule type="expression" dxfId="23478" priority="6579">
      <formula>IF(AND(E557="",$C557=$X$4),TRUE)</formula>
    </cfRule>
  </conditionalFormatting>
  <conditionalFormatting sqref="E1927">
    <cfRule type="expression" dxfId="23477" priority="6580">
      <formula>IF(FIND("!",E557),TRUE)</formula>
    </cfRule>
  </conditionalFormatting>
  <conditionalFormatting sqref="E1928">
    <cfRule type="expression" dxfId="23476" priority="6581">
      <formula>IF(AND(E557="",$C557=$X$4),TRUE)</formula>
    </cfRule>
  </conditionalFormatting>
  <conditionalFormatting sqref="E1928">
    <cfRule type="expression" dxfId="23475" priority="6582">
      <formula>IF(FIND("!",E557),TRUE)</formula>
    </cfRule>
  </conditionalFormatting>
  <conditionalFormatting sqref="E1929">
    <cfRule type="expression" dxfId="23474" priority="6583">
      <formula>IF(AND(E557="",$C557=$X$4),TRUE)</formula>
    </cfRule>
  </conditionalFormatting>
  <conditionalFormatting sqref="E1929">
    <cfRule type="expression" dxfId="23473" priority="6584">
      <formula>IF(FIND("!",E557),TRUE)</formula>
    </cfRule>
  </conditionalFormatting>
  <conditionalFormatting sqref="E1930">
    <cfRule type="expression" dxfId="23472" priority="6585">
      <formula>IF(AND(E557="",$C557=$X$4),TRUE)</formula>
    </cfRule>
  </conditionalFormatting>
  <conditionalFormatting sqref="E1930">
    <cfRule type="expression" dxfId="23471" priority="6586">
      <formula>IF(FIND("!",E557),TRUE)</formula>
    </cfRule>
  </conditionalFormatting>
  <conditionalFormatting sqref="E1931">
    <cfRule type="expression" dxfId="23470" priority="6587">
      <formula>IF(AND(E557="",$C557=$X$4),TRUE)</formula>
    </cfRule>
  </conditionalFormatting>
  <conditionalFormatting sqref="E1931">
    <cfRule type="expression" dxfId="23469" priority="6588">
      <formula>IF(FIND("!",E557),TRUE)</formula>
    </cfRule>
  </conditionalFormatting>
  <conditionalFormatting sqref="E1932">
    <cfRule type="expression" dxfId="23468" priority="6589">
      <formula>IF(AND(E557="",$C557=$X$4),TRUE)</formula>
    </cfRule>
  </conditionalFormatting>
  <conditionalFormatting sqref="E1932">
    <cfRule type="expression" dxfId="23467" priority="6590">
      <formula>IF(FIND("!",E557),TRUE)</formula>
    </cfRule>
  </conditionalFormatting>
  <conditionalFormatting sqref="E1933">
    <cfRule type="expression" dxfId="23466" priority="6591">
      <formula>IF(AND(E557="",$C557=$X$4),TRUE)</formula>
    </cfRule>
  </conditionalFormatting>
  <conditionalFormatting sqref="E1933">
    <cfRule type="expression" dxfId="23465" priority="6592">
      <formula>IF(FIND("!",E557),TRUE)</formula>
    </cfRule>
  </conditionalFormatting>
  <conditionalFormatting sqref="E1934">
    <cfRule type="expression" dxfId="23464" priority="6593">
      <formula>IF(AND(E557="",$C557=$X$4),TRUE)</formula>
    </cfRule>
  </conditionalFormatting>
  <conditionalFormatting sqref="E1934">
    <cfRule type="expression" dxfId="23463" priority="6594">
      <formula>IF(FIND("!",E557),TRUE)</formula>
    </cfRule>
  </conditionalFormatting>
  <conditionalFormatting sqref="E1935">
    <cfRule type="expression" dxfId="23462" priority="6595">
      <formula>IF(AND(E557="",$C557=$X$4),TRUE)</formula>
    </cfRule>
  </conditionalFormatting>
  <conditionalFormatting sqref="E1935">
    <cfRule type="expression" dxfId="23461" priority="6596">
      <formula>IF(FIND("!",E557),TRUE)</formula>
    </cfRule>
  </conditionalFormatting>
  <conditionalFormatting sqref="E1936">
    <cfRule type="expression" dxfId="23460" priority="6597">
      <formula>IF(AND(E557="",$C557=$X$4),TRUE)</formula>
    </cfRule>
  </conditionalFormatting>
  <conditionalFormatting sqref="E1936">
    <cfRule type="expression" dxfId="23459" priority="6598">
      <formula>IF(FIND("!",E557),TRUE)</formula>
    </cfRule>
  </conditionalFormatting>
  <conditionalFormatting sqref="E1937">
    <cfRule type="expression" dxfId="23458" priority="6599">
      <formula>IF(AND(E557="",$C557=$X$4),TRUE)</formula>
    </cfRule>
  </conditionalFormatting>
  <conditionalFormatting sqref="E1937">
    <cfRule type="expression" dxfId="23457" priority="6600">
      <formula>IF(FIND("!",E557),TRUE)</formula>
    </cfRule>
  </conditionalFormatting>
  <conditionalFormatting sqref="E1938">
    <cfRule type="expression" dxfId="23456" priority="6601">
      <formula>IF(AND(E557="",$C557=$X$4),TRUE)</formula>
    </cfRule>
  </conditionalFormatting>
  <conditionalFormatting sqref="E1938">
    <cfRule type="expression" dxfId="23455" priority="6602">
      <formula>IF(FIND("!",E557),TRUE)</formula>
    </cfRule>
  </conditionalFormatting>
  <conditionalFormatting sqref="E1939">
    <cfRule type="expression" dxfId="23454" priority="6603">
      <formula>IF(AND(E557="",$C557=$X$4),TRUE)</formula>
    </cfRule>
  </conditionalFormatting>
  <conditionalFormatting sqref="E1939">
    <cfRule type="expression" dxfId="23453" priority="6604">
      <formula>IF(FIND("!",E557),TRUE)</formula>
    </cfRule>
  </conditionalFormatting>
  <conditionalFormatting sqref="E1940">
    <cfRule type="expression" dxfId="23452" priority="6605">
      <formula>IF(AND(E557="",$C557=$X$4),TRUE)</formula>
    </cfRule>
  </conditionalFormatting>
  <conditionalFormatting sqref="E1940">
    <cfRule type="expression" dxfId="23451" priority="6606">
      <formula>IF(FIND("!",E557),TRUE)</formula>
    </cfRule>
  </conditionalFormatting>
  <conditionalFormatting sqref="E1941">
    <cfRule type="expression" dxfId="23450" priority="6607">
      <formula>IF(AND(E557="",$C557=$X$4),TRUE)</formula>
    </cfRule>
  </conditionalFormatting>
  <conditionalFormatting sqref="E1941">
    <cfRule type="expression" dxfId="23449" priority="6608">
      <formula>IF(FIND("!",E557),TRUE)</formula>
    </cfRule>
  </conditionalFormatting>
  <conditionalFormatting sqref="E1942">
    <cfRule type="expression" dxfId="23448" priority="6609">
      <formula>IF(AND(E557="",$C557=$X$4),TRUE)</formula>
    </cfRule>
  </conditionalFormatting>
  <conditionalFormatting sqref="E1942">
    <cfRule type="expression" dxfId="23447" priority="6610">
      <formula>IF(FIND("!",E557),TRUE)</formula>
    </cfRule>
  </conditionalFormatting>
  <conditionalFormatting sqref="E1943">
    <cfRule type="expression" dxfId="23446" priority="6611">
      <formula>IF(AND(E557="",$C557=$X$4),TRUE)</formula>
    </cfRule>
  </conditionalFormatting>
  <conditionalFormatting sqref="E1943">
    <cfRule type="expression" dxfId="23445" priority="6612">
      <formula>IF(FIND("!",E557),TRUE)</formula>
    </cfRule>
  </conditionalFormatting>
  <conditionalFormatting sqref="E1944">
    <cfRule type="expression" dxfId="23444" priority="6613">
      <formula>IF(AND(E557="",$C557=$X$4),TRUE)</formula>
    </cfRule>
  </conditionalFormatting>
  <conditionalFormatting sqref="E1944">
    <cfRule type="expression" dxfId="23443" priority="6614">
      <formula>IF(FIND("!",E557),TRUE)</formula>
    </cfRule>
  </conditionalFormatting>
  <conditionalFormatting sqref="E1945">
    <cfRule type="expression" dxfId="23442" priority="6615">
      <formula>IF(AND(E557="",$C557=$X$4),TRUE)</formula>
    </cfRule>
  </conditionalFormatting>
  <conditionalFormatting sqref="E1945">
    <cfRule type="expression" dxfId="23441" priority="6616">
      <formula>IF(FIND("!",E557),TRUE)</formula>
    </cfRule>
  </conditionalFormatting>
  <conditionalFormatting sqref="E1946">
    <cfRule type="expression" dxfId="23440" priority="6617">
      <formula>IF(AND(E557="",$C557=$X$4),TRUE)</formula>
    </cfRule>
  </conditionalFormatting>
  <conditionalFormatting sqref="E1946">
    <cfRule type="expression" dxfId="23439" priority="6618">
      <formula>IF(FIND("!",E557),TRUE)</formula>
    </cfRule>
  </conditionalFormatting>
  <conditionalFormatting sqref="E1947">
    <cfRule type="expression" dxfId="23438" priority="6619">
      <formula>IF(AND(E557="",$C557=$X$4),TRUE)</formula>
    </cfRule>
  </conditionalFormatting>
  <conditionalFormatting sqref="E1947">
    <cfRule type="expression" dxfId="23437" priority="6620">
      <formula>IF(FIND("!",E557),TRUE)</formula>
    </cfRule>
  </conditionalFormatting>
  <conditionalFormatting sqref="E1948">
    <cfRule type="expression" dxfId="23436" priority="6621">
      <formula>IF(AND(E557="",$C557=$X$4),TRUE)</formula>
    </cfRule>
  </conditionalFormatting>
  <conditionalFormatting sqref="E1948">
    <cfRule type="expression" dxfId="23435" priority="6622">
      <formula>IF(FIND("!",E557),TRUE)</formula>
    </cfRule>
  </conditionalFormatting>
  <conditionalFormatting sqref="E1949">
    <cfRule type="expression" dxfId="23434" priority="6623">
      <formula>IF(AND(E557="",$C557=$X$4),TRUE)</formula>
    </cfRule>
  </conditionalFormatting>
  <conditionalFormatting sqref="E1949">
    <cfRule type="expression" dxfId="23433" priority="6624">
      <formula>IF(FIND("!",E557),TRUE)</formula>
    </cfRule>
  </conditionalFormatting>
  <conditionalFormatting sqref="E1950">
    <cfRule type="expression" dxfId="23432" priority="6625">
      <formula>IF(AND(E557="",$C557=$X$4),TRUE)</formula>
    </cfRule>
  </conditionalFormatting>
  <conditionalFormatting sqref="E1950">
    <cfRule type="expression" dxfId="23431" priority="6626">
      <formula>IF(FIND("!",E557),TRUE)</formula>
    </cfRule>
  </conditionalFormatting>
  <conditionalFormatting sqref="E1951">
    <cfRule type="expression" dxfId="23430" priority="6627">
      <formula>IF(AND(E557="",$C557=$X$4),TRUE)</formula>
    </cfRule>
  </conditionalFormatting>
  <conditionalFormatting sqref="E1951">
    <cfRule type="expression" dxfId="23429" priority="6628">
      <formula>IF(FIND("!",E557),TRUE)</formula>
    </cfRule>
  </conditionalFormatting>
  <conditionalFormatting sqref="E1952">
    <cfRule type="expression" dxfId="23428" priority="6629">
      <formula>IF(AND(E557="",$C557=$X$4),TRUE)</formula>
    </cfRule>
  </conditionalFormatting>
  <conditionalFormatting sqref="E1952">
    <cfRule type="expression" dxfId="23427" priority="6630">
      <formula>IF(FIND("!",E557),TRUE)</formula>
    </cfRule>
  </conditionalFormatting>
  <conditionalFormatting sqref="E1953">
    <cfRule type="expression" dxfId="23426" priority="6631">
      <formula>IF(AND(E557="",$C557=$X$4),TRUE)</formula>
    </cfRule>
  </conditionalFormatting>
  <conditionalFormatting sqref="E1953">
    <cfRule type="expression" dxfId="23425" priority="6632">
      <formula>IF(FIND("!",E557),TRUE)</formula>
    </cfRule>
  </conditionalFormatting>
  <conditionalFormatting sqref="E1954">
    <cfRule type="expression" dxfId="23424" priority="6633">
      <formula>IF(AND(E557="",$C557=$X$4),TRUE)</formula>
    </cfRule>
  </conditionalFormatting>
  <conditionalFormatting sqref="E1954">
    <cfRule type="expression" dxfId="23423" priority="6634">
      <formula>IF(FIND("!",E557),TRUE)</formula>
    </cfRule>
  </conditionalFormatting>
  <conditionalFormatting sqref="E1955">
    <cfRule type="expression" dxfId="23422" priority="6635">
      <formula>IF(AND(E557="",$C557=$X$4),TRUE)</formula>
    </cfRule>
  </conditionalFormatting>
  <conditionalFormatting sqref="E1955">
    <cfRule type="expression" dxfId="23421" priority="6636">
      <formula>IF(FIND("!",E557),TRUE)</formula>
    </cfRule>
  </conditionalFormatting>
  <conditionalFormatting sqref="E1956">
    <cfRule type="expression" dxfId="23420" priority="6637">
      <formula>IF(AND(E557="",$C557=$X$4),TRUE)</formula>
    </cfRule>
  </conditionalFormatting>
  <conditionalFormatting sqref="E1956">
    <cfRule type="expression" dxfId="23419" priority="6638">
      <formula>IF(FIND("!",E557),TRUE)</formula>
    </cfRule>
  </conditionalFormatting>
  <conditionalFormatting sqref="E1957">
    <cfRule type="expression" dxfId="23418" priority="6639">
      <formula>IF(AND(E557="",$C557=$X$4),TRUE)</formula>
    </cfRule>
  </conditionalFormatting>
  <conditionalFormatting sqref="E1957">
    <cfRule type="expression" dxfId="23417" priority="6640">
      <formula>IF(FIND("!",E557),TRUE)</formula>
    </cfRule>
  </conditionalFormatting>
  <conditionalFormatting sqref="E1958">
    <cfRule type="expression" dxfId="23416" priority="6641">
      <formula>IF(AND(E557="",$C557=$X$4),TRUE)</formula>
    </cfRule>
  </conditionalFormatting>
  <conditionalFormatting sqref="E1958">
    <cfRule type="expression" dxfId="23415" priority="6642">
      <formula>IF(FIND("!",E557),TRUE)</formula>
    </cfRule>
  </conditionalFormatting>
  <conditionalFormatting sqref="E1959">
    <cfRule type="expression" dxfId="23414" priority="6643">
      <formula>IF(AND(E557="",$C557=$X$4),TRUE)</formula>
    </cfRule>
  </conditionalFormatting>
  <conditionalFormatting sqref="E1959">
    <cfRule type="expression" dxfId="23413" priority="6644">
      <formula>IF(FIND("!",E557),TRUE)</formula>
    </cfRule>
  </conditionalFormatting>
  <conditionalFormatting sqref="E1960">
    <cfRule type="expression" dxfId="23412" priority="6645">
      <formula>IF(AND(E557="",$C557=$X$4),TRUE)</formula>
    </cfRule>
  </conditionalFormatting>
  <conditionalFormatting sqref="E1960">
    <cfRule type="expression" dxfId="23411" priority="6646">
      <formula>IF(FIND("!",E557),TRUE)</formula>
    </cfRule>
  </conditionalFormatting>
  <conditionalFormatting sqref="E1961">
    <cfRule type="expression" dxfId="23410" priority="6647">
      <formula>IF(AND(E557="",$C557=$X$4),TRUE)</formula>
    </cfRule>
  </conditionalFormatting>
  <conditionalFormatting sqref="E1961">
    <cfRule type="expression" dxfId="23409" priority="6648">
      <formula>IF(FIND("!",E557),TRUE)</formula>
    </cfRule>
  </conditionalFormatting>
  <conditionalFormatting sqref="E1962">
    <cfRule type="expression" dxfId="23408" priority="6649">
      <formula>IF(AND(E557="",$C557=$X$4),TRUE)</formula>
    </cfRule>
  </conditionalFormatting>
  <conditionalFormatting sqref="E1962">
    <cfRule type="expression" dxfId="23407" priority="6650">
      <formula>IF(FIND("!",E557),TRUE)</formula>
    </cfRule>
  </conditionalFormatting>
  <conditionalFormatting sqref="E1963">
    <cfRule type="expression" dxfId="23406" priority="6651">
      <formula>IF(AND(E557="",$C557=$X$4),TRUE)</formula>
    </cfRule>
  </conditionalFormatting>
  <conditionalFormatting sqref="E1963">
    <cfRule type="expression" dxfId="23405" priority="6652">
      <formula>IF(FIND("!",E557),TRUE)</formula>
    </cfRule>
  </conditionalFormatting>
  <conditionalFormatting sqref="E1964">
    <cfRule type="expression" dxfId="23404" priority="6653">
      <formula>IF(AND(E557="",$C557=$X$4),TRUE)</formula>
    </cfRule>
  </conditionalFormatting>
  <conditionalFormatting sqref="E1964">
    <cfRule type="expression" dxfId="23403" priority="6654">
      <formula>IF(FIND("!",E557),TRUE)</formula>
    </cfRule>
  </conditionalFormatting>
  <conditionalFormatting sqref="E1965">
    <cfRule type="expression" dxfId="23402" priority="6655">
      <formula>IF(AND(E557="",$C557=$X$4),TRUE)</formula>
    </cfRule>
  </conditionalFormatting>
  <conditionalFormatting sqref="E1965">
    <cfRule type="expression" dxfId="23401" priority="6656">
      <formula>IF(FIND("!",E557),TRUE)</formula>
    </cfRule>
  </conditionalFormatting>
  <conditionalFormatting sqref="E1966">
    <cfRule type="expression" dxfId="23400" priority="6657">
      <formula>IF(AND(E557="",$C557=$X$4),TRUE)</formula>
    </cfRule>
  </conditionalFormatting>
  <conditionalFormatting sqref="E1966">
    <cfRule type="expression" dxfId="23399" priority="6658">
      <formula>IF(FIND("!",E557),TRUE)</formula>
    </cfRule>
  </conditionalFormatting>
  <conditionalFormatting sqref="E1967">
    <cfRule type="expression" dxfId="23398" priority="6659">
      <formula>IF(AND(E557="",$C557=$X$4),TRUE)</formula>
    </cfRule>
  </conditionalFormatting>
  <conditionalFormatting sqref="E1967">
    <cfRule type="expression" dxfId="23397" priority="6660">
      <formula>IF(FIND("!",E557),TRUE)</formula>
    </cfRule>
  </conditionalFormatting>
  <conditionalFormatting sqref="E1968">
    <cfRule type="expression" dxfId="23396" priority="6661">
      <formula>IF(AND(E557="",$C557=$X$4),TRUE)</formula>
    </cfRule>
  </conditionalFormatting>
  <conditionalFormatting sqref="E1968">
    <cfRule type="expression" dxfId="23395" priority="6662">
      <formula>IF(FIND("!",E557),TRUE)</formula>
    </cfRule>
  </conditionalFormatting>
  <conditionalFormatting sqref="E1969">
    <cfRule type="expression" dxfId="23394" priority="6663">
      <formula>IF(AND(E557="",$C557=$X$4),TRUE)</formula>
    </cfRule>
  </conditionalFormatting>
  <conditionalFormatting sqref="E1969">
    <cfRule type="expression" dxfId="23393" priority="6664">
      <formula>IF(FIND("!",E557),TRUE)</formula>
    </cfRule>
  </conditionalFormatting>
  <conditionalFormatting sqref="E1970">
    <cfRule type="expression" dxfId="23392" priority="6665">
      <formula>IF(AND(E557="",$C557=$X$4),TRUE)</formula>
    </cfRule>
  </conditionalFormatting>
  <conditionalFormatting sqref="E1970">
    <cfRule type="expression" dxfId="23391" priority="6666">
      <formula>IF(FIND("!",E557),TRUE)</formula>
    </cfRule>
  </conditionalFormatting>
  <conditionalFormatting sqref="E1971">
    <cfRule type="expression" dxfId="23390" priority="6667">
      <formula>IF(AND(E557="",$C557=$X$4),TRUE)</formula>
    </cfRule>
  </conditionalFormatting>
  <conditionalFormatting sqref="E1971">
    <cfRule type="expression" dxfId="23389" priority="6668">
      <formula>IF(FIND("!",E557),TRUE)</formula>
    </cfRule>
  </conditionalFormatting>
  <conditionalFormatting sqref="E1972">
    <cfRule type="expression" dxfId="23388" priority="6669">
      <formula>IF(AND(E557="",$C557=$X$4),TRUE)</formula>
    </cfRule>
  </conditionalFormatting>
  <conditionalFormatting sqref="E1972">
    <cfRule type="expression" dxfId="23387" priority="6670">
      <formula>IF(FIND("!",E557),TRUE)</formula>
    </cfRule>
  </conditionalFormatting>
  <conditionalFormatting sqref="E1973">
    <cfRule type="expression" dxfId="23386" priority="6671">
      <formula>IF(AND(E557="",$C557=$X$4),TRUE)</formula>
    </cfRule>
  </conditionalFormatting>
  <conditionalFormatting sqref="E1973">
    <cfRule type="expression" dxfId="23385" priority="6672">
      <formula>IF(FIND("!",E557),TRUE)</formula>
    </cfRule>
  </conditionalFormatting>
  <conditionalFormatting sqref="E1974">
    <cfRule type="expression" dxfId="23384" priority="6673">
      <formula>IF(AND(E557="",$C557=$X$4),TRUE)</formula>
    </cfRule>
  </conditionalFormatting>
  <conditionalFormatting sqref="E1974">
    <cfRule type="expression" dxfId="23383" priority="6674">
      <formula>IF(FIND("!",E557),TRUE)</formula>
    </cfRule>
  </conditionalFormatting>
  <conditionalFormatting sqref="E1975">
    <cfRule type="expression" dxfId="23382" priority="6675">
      <formula>IF(AND(E557="",$C557=$X$4),TRUE)</formula>
    </cfRule>
  </conditionalFormatting>
  <conditionalFormatting sqref="E1975">
    <cfRule type="expression" dxfId="23381" priority="6676">
      <formula>IF(FIND("!",E557),TRUE)</formula>
    </cfRule>
  </conditionalFormatting>
  <conditionalFormatting sqref="E1976">
    <cfRule type="expression" dxfId="23380" priority="6677">
      <formula>IF(AND(E557="",$C557=$X$4),TRUE)</formula>
    </cfRule>
  </conditionalFormatting>
  <conditionalFormatting sqref="E1976">
    <cfRule type="expression" dxfId="23379" priority="6678">
      <formula>IF(FIND("!",E557),TRUE)</formula>
    </cfRule>
  </conditionalFormatting>
  <conditionalFormatting sqref="E1977">
    <cfRule type="expression" dxfId="23378" priority="6679">
      <formula>IF(AND(E557="",$C557=$X$4),TRUE)</formula>
    </cfRule>
  </conditionalFormatting>
  <conditionalFormatting sqref="E1977">
    <cfRule type="expression" dxfId="23377" priority="6680">
      <formula>IF(FIND("!",E557),TRUE)</formula>
    </cfRule>
  </conditionalFormatting>
  <conditionalFormatting sqref="E1978">
    <cfRule type="expression" dxfId="23376" priority="6681">
      <formula>IF(AND(E557="",$C557=$X$4),TRUE)</formula>
    </cfRule>
  </conditionalFormatting>
  <conditionalFormatting sqref="E1978">
    <cfRule type="expression" dxfId="23375" priority="6682">
      <formula>IF(FIND("!",E557),TRUE)</formula>
    </cfRule>
  </conditionalFormatting>
  <conditionalFormatting sqref="E1979">
    <cfRule type="expression" dxfId="23374" priority="6683">
      <formula>IF(AND(E557="",$C557=$X$4),TRUE)</formula>
    </cfRule>
  </conditionalFormatting>
  <conditionalFormatting sqref="E1979">
    <cfRule type="expression" dxfId="23373" priority="6684">
      <formula>IF(FIND("!",E557),TRUE)</formula>
    </cfRule>
  </conditionalFormatting>
  <conditionalFormatting sqref="E1980">
    <cfRule type="expression" dxfId="23372" priority="6685">
      <formula>IF(AND(E557="",$C557=$X$4),TRUE)</formula>
    </cfRule>
  </conditionalFormatting>
  <conditionalFormatting sqref="E1980">
    <cfRule type="expression" dxfId="23371" priority="6686">
      <formula>IF(FIND("!",E557),TRUE)</formula>
    </cfRule>
  </conditionalFormatting>
  <conditionalFormatting sqref="E1981">
    <cfRule type="expression" dxfId="23370" priority="6687">
      <formula>IF(AND(E557="",$C557=$X$4),TRUE)</formula>
    </cfRule>
  </conditionalFormatting>
  <conditionalFormatting sqref="E1981">
    <cfRule type="expression" dxfId="23369" priority="6688">
      <formula>IF(FIND("!",E557),TRUE)</formula>
    </cfRule>
  </conditionalFormatting>
  <conditionalFormatting sqref="E1982">
    <cfRule type="expression" dxfId="23368" priority="6689">
      <formula>IF(AND(E557="",$C557=$X$4),TRUE)</formula>
    </cfRule>
  </conditionalFormatting>
  <conditionalFormatting sqref="E1982">
    <cfRule type="expression" dxfId="23367" priority="6690">
      <formula>IF(FIND("!",E557),TRUE)</formula>
    </cfRule>
  </conditionalFormatting>
  <conditionalFormatting sqref="E1983">
    <cfRule type="expression" dxfId="23366" priority="6691">
      <formula>IF(AND(E557="",$C557=$X$4),TRUE)</formula>
    </cfRule>
  </conditionalFormatting>
  <conditionalFormatting sqref="E1983">
    <cfRule type="expression" dxfId="23365" priority="6692">
      <formula>IF(FIND("!",E557),TRUE)</formula>
    </cfRule>
  </conditionalFormatting>
  <conditionalFormatting sqref="E1984">
    <cfRule type="expression" dxfId="23364" priority="6693">
      <formula>IF(AND(E557="",$C557=$X$4),TRUE)</formula>
    </cfRule>
  </conditionalFormatting>
  <conditionalFormatting sqref="E1984">
    <cfRule type="expression" dxfId="23363" priority="6694">
      <formula>IF(FIND("!",E557),TRUE)</formula>
    </cfRule>
  </conditionalFormatting>
  <conditionalFormatting sqref="E1985">
    <cfRule type="expression" dxfId="23362" priority="6695">
      <formula>IF(AND(E557="",$C557=$X$4),TRUE)</formula>
    </cfRule>
  </conditionalFormatting>
  <conditionalFormatting sqref="E1985">
    <cfRule type="expression" dxfId="23361" priority="6696">
      <formula>IF(FIND("!",E557),TRUE)</formula>
    </cfRule>
  </conditionalFormatting>
  <conditionalFormatting sqref="E1986">
    <cfRule type="expression" dxfId="23360" priority="6697">
      <formula>IF(AND(E557="",$C557=$X$4),TRUE)</formula>
    </cfRule>
  </conditionalFormatting>
  <conditionalFormatting sqref="E1986">
    <cfRule type="expression" dxfId="23359" priority="6698">
      <formula>IF(FIND("!",E557),TRUE)</formula>
    </cfRule>
  </conditionalFormatting>
  <conditionalFormatting sqref="E1987">
    <cfRule type="expression" dxfId="23358" priority="6699">
      <formula>IF(AND(E557="",$C557=$X$4),TRUE)</formula>
    </cfRule>
  </conditionalFormatting>
  <conditionalFormatting sqref="E1987">
    <cfRule type="expression" dxfId="23357" priority="6700">
      <formula>IF(FIND("!",E557),TRUE)</formula>
    </cfRule>
  </conditionalFormatting>
  <conditionalFormatting sqref="E1988">
    <cfRule type="expression" dxfId="23356" priority="6701">
      <formula>IF(AND(E557="",$C557=$X$4),TRUE)</formula>
    </cfRule>
  </conditionalFormatting>
  <conditionalFormatting sqref="E1988">
    <cfRule type="expression" dxfId="23355" priority="6702">
      <formula>IF(FIND("!",E557),TRUE)</formula>
    </cfRule>
  </conditionalFormatting>
  <conditionalFormatting sqref="E1989">
    <cfRule type="expression" dxfId="23354" priority="6703">
      <formula>IF(AND(E557="",$C557=$X$4),TRUE)</formula>
    </cfRule>
  </conditionalFormatting>
  <conditionalFormatting sqref="E1989">
    <cfRule type="expression" dxfId="23353" priority="6704">
      <formula>IF(FIND("!",E557),TRUE)</formula>
    </cfRule>
  </conditionalFormatting>
  <conditionalFormatting sqref="E1990">
    <cfRule type="expression" dxfId="23352" priority="6705">
      <formula>IF(AND(E557="",$C557=$X$4),TRUE)</formula>
    </cfRule>
  </conditionalFormatting>
  <conditionalFormatting sqref="E1990">
    <cfRule type="expression" dxfId="23351" priority="6706">
      <formula>IF(FIND("!",E557),TRUE)</formula>
    </cfRule>
  </conditionalFormatting>
  <conditionalFormatting sqref="E1991">
    <cfRule type="expression" dxfId="23350" priority="6707">
      <formula>IF(AND(E557="",$C557=$X$4),TRUE)</formula>
    </cfRule>
  </conditionalFormatting>
  <conditionalFormatting sqref="E1991">
    <cfRule type="expression" dxfId="23349" priority="6708">
      <formula>IF(FIND("!",E557),TRUE)</formula>
    </cfRule>
  </conditionalFormatting>
  <conditionalFormatting sqref="E1992">
    <cfRule type="expression" dxfId="23348" priority="6709">
      <formula>IF(AND(E557="",$C557=$X$4),TRUE)</formula>
    </cfRule>
  </conditionalFormatting>
  <conditionalFormatting sqref="E1992">
    <cfRule type="expression" dxfId="23347" priority="6710">
      <formula>IF(FIND("!",E557),TRUE)</formula>
    </cfRule>
  </conditionalFormatting>
  <conditionalFormatting sqref="E1993">
    <cfRule type="expression" dxfId="23346" priority="6711">
      <formula>IF(AND(E557="",$C557=$X$4),TRUE)</formula>
    </cfRule>
  </conditionalFormatting>
  <conditionalFormatting sqref="E1993">
    <cfRule type="expression" dxfId="23345" priority="6712">
      <formula>IF(FIND("!",E557),TRUE)</formula>
    </cfRule>
  </conditionalFormatting>
  <conditionalFormatting sqref="E1994">
    <cfRule type="expression" dxfId="23344" priority="6713">
      <formula>IF(AND(E557="",$C557=$X$4),TRUE)</formula>
    </cfRule>
  </conditionalFormatting>
  <conditionalFormatting sqref="E1994">
    <cfRule type="expression" dxfId="23343" priority="6714">
      <formula>IF(FIND("!",E557),TRUE)</formula>
    </cfRule>
  </conditionalFormatting>
  <conditionalFormatting sqref="E1995">
    <cfRule type="expression" dxfId="23342" priority="6715">
      <formula>IF(AND(E557="",$C557=$X$4),TRUE)</formula>
    </cfRule>
  </conditionalFormatting>
  <conditionalFormatting sqref="E1995">
    <cfRule type="expression" dxfId="23341" priority="6716">
      <formula>IF(FIND("!",E557),TRUE)</formula>
    </cfRule>
  </conditionalFormatting>
  <conditionalFormatting sqref="E1996">
    <cfRule type="expression" dxfId="23340" priority="6717">
      <formula>IF(AND(E557="",$C557=$X$4),TRUE)</formula>
    </cfRule>
  </conditionalFormatting>
  <conditionalFormatting sqref="E1996">
    <cfRule type="expression" dxfId="23339" priority="6718">
      <formula>IF(FIND("!",E557),TRUE)</formula>
    </cfRule>
  </conditionalFormatting>
  <conditionalFormatting sqref="E1997">
    <cfRule type="expression" dxfId="23338" priority="6719">
      <formula>IF(AND(E557="",$C557=$X$4),TRUE)</formula>
    </cfRule>
  </conditionalFormatting>
  <conditionalFormatting sqref="E1997">
    <cfRule type="expression" dxfId="23337" priority="6720">
      <formula>IF(FIND("!",E557),TRUE)</formula>
    </cfRule>
  </conditionalFormatting>
  <conditionalFormatting sqref="E1998">
    <cfRule type="expression" dxfId="23336" priority="6721">
      <formula>IF(AND(E557="",$C557=$X$4),TRUE)</formula>
    </cfRule>
  </conditionalFormatting>
  <conditionalFormatting sqref="E1998">
    <cfRule type="expression" dxfId="23335" priority="6722">
      <formula>IF(FIND("!",E557),TRUE)</formula>
    </cfRule>
  </conditionalFormatting>
  <conditionalFormatting sqref="E1999">
    <cfRule type="expression" dxfId="23334" priority="6723">
      <formula>IF(AND(E557="",$C557=$X$4),TRUE)</formula>
    </cfRule>
  </conditionalFormatting>
  <conditionalFormatting sqref="E1999">
    <cfRule type="expression" dxfId="23333" priority="6724">
      <formula>IF(FIND("!",E557),TRUE)</formula>
    </cfRule>
  </conditionalFormatting>
  <conditionalFormatting sqref="E2000">
    <cfRule type="expression" dxfId="23332" priority="6725">
      <formula>IF(AND(E557="",$C557=$X$4),TRUE)</formula>
    </cfRule>
  </conditionalFormatting>
  <conditionalFormatting sqref="E2000">
    <cfRule type="expression" dxfId="23331" priority="6726">
      <formula>IF(FIND("!",E557),TRUE)</formula>
    </cfRule>
  </conditionalFormatting>
  <conditionalFormatting sqref="E2001">
    <cfRule type="expression" dxfId="23330" priority="6727">
      <formula>IF(AND(E557="",$C557=$X$4),TRUE)</formula>
    </cfRule>
  </conditionalFormatting>
  <conditionalFormatting sqref="E2001">
    <cfRule type="expression" dxfId="23329" priority="6728">
      <formula>IF(FIND("!",E557),TRUE)</formula>
    </cfRule>
  </conditionalFormatting>
  <conditionalFormatting sqref="E2002">
    <cfRule type="expression" dxfId="23328" priority="6729">
      <formula>IF(AND(E557="",$C557=$X$4),TRUE)</formula>
    </cfRule>
  </conditionalFormatting>
  <conditionalFormatting sqref="E2002">
    <cfRule type="expression" dxfId="23327" priority="6730">
      <formula>IF(FIND("!",E557),TRUE)</formula>
    </cfRule>
  </conditionalFormatting>
  <conditionalFormatting sqref="E2003">
    <cfRule type="expression" dxfId="23326" priority="6731">
      <formula>IF(AND(E557="",$C557=$X$4),TRUE)</formula>
    </cfRule>
  </conditionalFormatting>
  <conditionalFormatting sqref="E2003">
    <cfRule type="expression" dxfId="23325" priority="6732">
      <formula>IF(FIND("!",E557),TRUE)</formula>
    </cfRule>
  </conditionalFormatting>
  <conditionalFormatting sqref="E2004">
    <cfRule type="expression" dxfId="23324" priority="6733">
      <formula>IF(AND(E557="",$C557=$X$4),TRUE)</formula>
    </cfRule>
  </conditionalFormatting>
  <conditionalFormatting sqref="E2004">
    <cfRule type="expression" dxfId="23323" priority="6734">
      <formula>IF(FIND("!",E557),TRUE)</formula>
    </cfRule>
  </conditionalFormatting>
  <conditionalFormatting sqref="E2005">
    <cfRule type="expression" dxfId="23322" priority="6735">
      <formula>IF(AND(E557="",$C557=$X$4),TRUE)</formula>
    </cfRule>
  </conditionalFormatting>
  <conditionalFormatting sqref="E2005">
    <cfRule type="expression" dxfId="23321" priority="6736">
      <formula>IF(FIND("!",E557),TRUE)</formula>
    </cfRule>
  </conditionalFormatting>
  <conditionalFormatting sqref="E2006">
    <cfRule type="expression" dxfId="23320" priority="6737">
      <formula>IF(AND(E557="",$C557=$X$4),TRUE)</formula>
    </cfRule>
  </conditionalFormatting>
  <conditionalFormatting sqref="E2006">
    <cfRule type="expression" dxfId="23319" priority="6738">
      <formula>IF(FIND("!",E557),TRUE)</formula>
    </cfRule>
  </conditionalFormatting>
  <conditionalFormatting sqref="E2007">
    <cfRule type="expression" dxfId="23318" priority="6739">
      <formula>IF(AND(E557="",$C557=$X$4),TRUE)</formula>
    </cfRule>
  </conditionalFormatting>
  <conditionalFormatting sqref="E2007">
    <cfRule type="expression" dxfId="23317" priority="6740">
      <formula>IF(FIND("!",E557),TRUE)</formula>
    </cfRule>
  </conditionalFormatting>
  <conditionalFormatting sqref="E2008">
    <cfRule type="expression" dxfId="23316" priority="6741">
      <formula>IF(AND(E557="",$C557=$X$4),TRUE)</formula>
    </cfRule>
  </conditionalFormatting>
  <conditionalFormatting sqref="E2008">
    <cfRule type="expression" dxfId="23315" priority="6742">
      <formula>IF(FIND("!",E557),TRUE)</formula>
    </cfRule>
  </conditionalFormatting>
  <conditionalFormatting sqref="E2009">
    <cfRule type="expression" dxfId="23314" priority="6743">
      <formula>IF(AND(E557="",$C557=$X$4),TRUE)</formula>
    </cfRule>
  </conditionalFormatting>
  <conditionalFormatting sqref="E2009">
    <cfRule type="expression" dxfId="23313" priority="6744">
      <formula>IF(FIND("!",E557),TRUE)</formula>
    </cfRule>
  </conditionalFormatting>
  <conditionalFormatting sqref="E2010">
    <cfRule type="expression" dxfId="23312" priority="6745">
      <formula>IF(AND(E557="",$C557=$X$4),TRUE)</formula>
    </cfRule>
  </conditionalFormatting>
  <conditionalFormatting sqref="E2010">
    <cfRule type="expression" dxfId="23311" priority="6746">
      <formula>IF(FIND("!",E557),TRUE)</formula>
    </cfRule>
  </conditionalFormatting>
  <conditionalFormatting sqref="E2011">
    <cfRule type="expression" dxfId="23310" priority="6747">
      <formula>IF(AND(E557="",$C557=$X$4),TRUE)</formula>
    </cfRule>
  </conditionalFormatting>
  <conditionalFormatting sqref="E2011">
    <cfRule type="expression" dxfId="23309" priority="6748">
      <formula>IF(FIND("!",E557),TRUE)</formula>
    </cfRule>
  </conditionalFormatting>
  <conditionalFormatting sqref="E2012">
    <cfRule type="expression" dxfId="23308" priority="6749">
      <formula>IF(AND(E557="",$C557=$X$4),TRUE)</formula>
    </cfRule>
  </conditionalFormatting>
  <conditionalFormatting sqref="E2012">
    <cfRule type="expression" dxfId="23307" priority="6750">
      <formula>IF(FIND("!",E557),TRUE)</formula>
    </cfRule>
  </conditionalFormatting>
  <conditionalFormatting sqref="E2013">
    <cfRule type="expression" dxfId="23306" priority="6751">
      <formula>IF(AND(E557="",$C557=$X$4),TRUE)</formula>
    </cfRule>
  </conditionalFormatting>
  <conditionalFormatting sqref="E2013">
    <cfRule type="expression" dxfId="23305" priority="6752">
      <formula>IF(FIND("!",E557),TRUE)</formula>
    </cfRule>
  </conditionalFormatting>
  <conditionalFormatting sqref="E2014">
    <cfRule type="expression" dxfId="23304" priority="6753">
      <formula>IF(AND(E557="",$C557=$X$4),TRUE)</formula>
    </cfRule>
  </conditionalFormatting>
  <conditionalFormatting sqref="E2014">
    <cfRule type="expression" dxfId="23303" priority="6754">
      <formula>IF(FIND("!",E557),TRUE)</formula>
    </cfRule>
  </conditionalFormatting>
  <conditionalFormatting sqref="E2015">
    <cfRule type="expression" dxfId="23302" priority="6755">
      <formula>IF(AND(E557="",$C557=$X$4),TRUE)</formula>
    </cfRule>
  </conditionalFormatting>
  <conditionalFormatting sqref="E2015">
    <cfRule type="expression" dxfId="23301" priority="6756">
      <formula>IF(FIND("!",E557),TRUE)</formula>
    </cfRule>
  </conditionalFormatting>
  <conditionalFormatting sqref="E2016">
    <cfRule type="expression" dxfId="23300" priority="6757">
      <formula>IF(AND(E557="",$C557=$X$4),TRUE)</formula>
    </cfRule>
  </conditionalFormatting>
  <conditionalFormatting sqref="E2016">
    <cfRule type="expression" dxfId="23299" priority="6758">
      <formula>IF(FIND("!",E557),TRUE)</formula>
    </cfRule>
  </conditionalFormatting>
  <conditionalFormatting sqref="E2017">
    <cfRule type="expression" dxfId="23298" priority="6759">
      <formula>IF(AND(E557="",$C557=$X$4),TRUE)</formula>
    </cfRule>
  </conditionalFormatting>
  <conditionalFormatting sqref="E2017">
    <cfRule type="expression" dxfId="23297" priority="6760">
      <formula>IF(FIND("!",E557),TRUE)</formula>
    </cfRule>
  </conditionalFormatting>
  <conditionalFormatting sqref="E2018">
    <cfRule type="expression" dxfId="23296" priority="6761">
      <formula>IF(AND(E557="",$C557=$X$4),TRUE)</formula>
    </cfRule>
  </conditionalFormatting>
  <conditionalFormatting sqref="E2018">
    <cfRule type="expression" dxfId="23295" priority="6762">
      <formula>IF(FIND("!",E557),TRUE)</formula>
    </cfRule>
  </conditionalFormatting>
  <conditionalFormatting sqref="E2019">
    <cfRule type="expression" dxfId="23294" priority="6763">
      <formula>IF(AND(E557="",$C557=$X$4),TRUE)</formula>
    </cfRule>
  </conditionalFormatting>
  <conditionalFormatting sqref="E2019">
    <cfRule type="expression" dxfId="23293" priority="6764">
      <formula>IF(FIND("!",E557),TRUE)</formula>
    </cfRule>
  </conditionalFormatting>
  <conditionalFormatting sqref="E2020">
    <cfRule type="expression" dxfId="23292" priority="6765">
      <formula>IF(AND(E557="",$C557=$X$4),TRUE)</formula>
    </cfRule>
  </conditionalFormatting>
  <conditionalFormatting sqref="E2020">
    <cfRule type="expression" dxfId="23291" priority="6766">
      <formula>IF(FIND("!",E557),TRUE)</formula>
    </cfRule>
  </conditionalFormatting>
  <conditionalFormatting sqref="E2021">
    <cfRule type="expression" dxfId="23290" priority="6767">
      <formula>IF(AND(E557="",$C557=$X$4),TRUE)</formula>
    </cfRule>
  </conditionalFormatting>
  <conditionalFormatting sqref="E2021">
    <cfRule type="expression" dxfId="23289" priority="6768">
      <formula>IF(FIND("!",E557),TRUE)</formula>
    </cfRule>
  </conditionalFormatting>
  <conditionalFormatting sqref="E2022">
    <cfRule type="expression" dxfId="23288" priority="6769">
      <formula>IF(AND(E557="",$C557=$X$4),TRUE)</formula>
    </cfRule>
  </conditionalFormatting>
  <conditionalFormatting sqref="E2022">
    <cfRule type="expression" dxfId="23287" priority="6770">
      <formula>IF(FIND("!",E557),TRUE)</formula>
    </cfRule>
  </conditionalFormatting>
  <conditionalFormatting sqref="E2023">
    <cfRule type="expression" dxfId="23286" priority="6771">
      <formula>IF(AND(E557="",$C557=$X$4),TRUE)</formula>
    </cfRule>
  </conditionalFormatting>
  <conditionalFormatting sqref="E2023">
    <cfRule type="expression" dxfId="23285" priority="6772">
      <formula>IF(FIND("!",E557),TRUE)</formula>
    </cfRule>
  </conditionalFormatting>
  <conditionalFormatting sqref="E2024">
    <cfRule type="expression" dxfId="23284" priority="6773">
      <formula>IF(AND(E557="",$C557=$X$4),TRUE)</formula>
    </cfRule>
  </conditionalFormatting>
  <conditionalFormatting sqref="E2024">
    <cfRule type="expression" dxfId="23283" priority="6774">
      <formula>IF(FIND("!",E557),TRUE)</formula>
    </cfRule>
  </conditionalFormatting>
  <conditionalFormatting sqref="E2025">
    <cfRule type="expression" dxfId="23282" priority="6775">
      <formula>IF(AND(E557="",$C557=$X$4),TRUE)</formula>
    </cfRule>
  </conditionalFormatting>
  <conditionalFormatting sqref="E2025">
    <cfRule type="expression" dxfId="23281" priority="6776">
      <formula>IF(FIND("!",E557),TRUE)</formula>
    </cfRule>
  </conditionalFormatting>
  <conditionalFormatting sqref="E2026">
    <cfRule type="expression" dxfId="23280" priority="6777">
      <formula>IF(AND(E557="",$C557=$X$4),TRUE)</formula>
    </cfRule>
  </conditionalFormatting>
  <conditionalFormatting sqref="E2026">
    <cfRule type="expression" dxfId="23279" priority="6778">
      <formula>IF(FIND("!",E557),TRUE)</formula>
    </cfRule>
  </conditionalFormatting>
  <conditionalFormatting sqref="E2027">
    <cfRule type="expression" dxfId="23278" priority="6779">
      <formula>IF(AND(E557="",$C557=$X$4),TRUE)</formula>
    </cfRule>
  </conditionalFormatting>
  <conditionalFormatting sqref="E2027">
    <cfRule type="expression" dxfId="23277" priority="6780">
      <formula>IF(FIND("!",E557),TRUE)</formula>
    </cfRule>
  </conditionalFormatting>
  <conditionalFormatting sqref="E2028">
    <cfRule type="expression" dxfId="23276" priority="6781">
      <formula>IF(AND(E557="",$C557=$X$4),TRUE)</formula>
    </cfRule>
  </conditionalFormatting>
  <conditionalFormatting sqref="E2028">
    <cfRule type="expression" dxfId="23275" priority="6782">
      <formula>IF(FIND("!",E557),TRUE)</formula>
    </cfRule>
  </conditionalFormatting>
  <conditionalFormatting sqref="E2029">
    <cfRule type="expression" dxfId="23274" priority="6783">
      <formula>IF(AND(E557="",$C557=$X$4),TRUE)</formula>
    </cfRule>
  </conditionalFormatting>
  <conditionalFormatting sqref="E2029">
    <cfRule type="expression" dxfId="23273" priority="6784">
      <formula>IF(FIND("!",E557),TRUE)</formula>
    </cfRule>
  </conditionalFormatting>
  <conditionalFormatting sqref="E2030">
    <cfRule type="expression" dxfId="23272" priority="6785">
      <formula>IF(AND(E557="",$C557=$X$4),TRUE)</formula>
    </cfRule>
  </conditionalFormatting>
  <conditionalFormatting sqref="E2030">
    <cfRule type="expression" dxfId="23271" priority="6786">
      <formula>IF(FIND("!",E557),TRUE)</formula>
    </cfRule>
  </conditionalFormatting>
  <conditionalFormatting sqref="E2031">
    <cfRule type="expression" dxfId="23270" priority="6787">
      <formula>IF(AND(E557="",$C557=$X$4),TRUE)</formula>
    </cfRule>
  </conditionalFormatting>
  <conditionalFormatting sqref="E2031">
    <cfRule type="expression" dxfId="23269" priority="6788">
      <formula>IF(FIND("!",E557),TRUE)</formula>
    </cfRule>
  </conditionalFormatting>
  <conditionalFormatting sqref="E2032">
    <cfRule type="expression" dxfId="23268" priority="6789">
      <formula>IF(AND(E557="",$C557=$X$4),TRUE)</formula>
    </cfRule>
  </conditionalFormatting>
  <conditionalFormatting sqref="E2032">
    <cfRule type="expression" dxfId="23267" priority="6790">
      <formula>IF(FIND("!",E557),TRUE)</formula>
    </cfRule>
  </conditionalFormatting>
  <conditionalFormatting sqref="E2033">
    <cfRule type="expression" dxfId="23266" priority="6791">
      <formula>IF(AND(E557="",$C557=$X$4),TRUE)</formula>
    </cfRule>
  </conditionalFormatting>
  <conditionalFormatting sqref="E2033">
    <cfRule type="expression" dxfId="23265" priority="6792">
      <formula>IF(FIND("!",E557),TRUE)</formula>
    </cfRule>
  </conditionalFormatting>
  <conditionalFormatting sqref="E2034">
    <cfRule type="expression" dxfId="23264" priority="6793">
      <formula>IF(AND(E557="",$C557=$X$4),TRUE)</formula>
    </cfRule>
  </conditionalFormatting>
  <conditionalFormatting sqref="E2034">
    <cfRule type="expression" dxfId="23263" priority="6794">
      <formula>IF(FIND("!",E557),TRUE)</formula>
    </cfRule>
  </conditionalFormatting>
  <conditionalFormatting sqref="E2035">
    <cfRule type="expression" dxfId="23262" priority="6795">
      <formula>IF(AND(E557="",$C557=$X$4),TRUE)</formula>
    </cfRule>
  </conditionalFormatting>
  <conditionalFormatting sqref="E2035">
    <cfRule type="expression" dxfId="23261" priority="6796">
      <formula>IF(FIND("!",E557),TRUE)</formula>
    </cfRule>
  </conditionalFormatting>
  <conditionalFormatting sqref="E2036">
    <cfRule type="expression" dxfId="23260" priority="6797">
      <formula>IF(AND(E557="",$C557=$X$4),TRUE)</formula>
    </cfRule>
  </conditionalFormatting>
  <conditionalFormatting sqref="E2036">
    <cfRule type="expression" dxfId="23259" priority="6798">
      <formula>IF(FIND("!",E557),TRUE)</formula>
    </cfRule>
  </conditionalFormatting>
  <conditionalFormatting sqref="E2037">
    <cfRule type="expression" dxfId="23258" priority="6799">
      <formula>IF(AND(E557="",$C557=$X$4),TRUE)</formula>
    </cfRule>
  </conditionalFormatting>
  <conditionalFormatting sqref="E2037">
    <cfRule type="expression" dxfId="23257" priority="6800">
      <formula>IF(FIND("!",E557),TRUE)</formula>
    </cfRule>
  </conditionalFormatting>
  <conditionalFormatting sqref="E2038">
    <cfRule type="expression" dxfId="23256" priority="6801">
      <formula>IF(AND(E557="",$C557=$X$4),TRUE)</formula>
    </cfRule>
  </conditionalFormatting>
  <conditionalFormatting sqref="E2038">
    <cfRule type="expression" dxfId="23255" priority="6802">
      <formula>IF(FIND("!",E557),TRUE)</formula>
    </cfRule>
  </conditionalFormatting>
  <conditionalFormatting sqref="E2039">
    <cfRule type="expression" dxfId="23254" priority="6803">
      <formula>IF(AND(E557="",$C557=$X$4),TRUE)</formula>
    </cfRule>
  </conditionalFormatting>
  <conditionalFormatting sqref="E2039">
    <cfRule type="expression" dxfId="23253" priority="6804">
      <formula>IF(FIND("!",E557),TRUE)</formula>
    </cfRule>
  </conditionalFormatting>
  <conditionalFormatting sqref="E2040">
    <cfRule type="expression" dxfId="23252" priority="6805">
      <formula>IF(AND(E557="",$C557=$X$4),TRUE)</formula>
    </cfRule>
  </conditionalFormatting>
  <conditionalFormatting sqref="E2040">
    <cfRule type="expression" dxfId="23251" priority="6806">
      <formula>IF(FIND("!",E557),TRUE)</formula>
    </cfRule>
  </conditionalFormatting>
  <conditionalFormatting sqref="E2041">
    <cfRule type="expression" dxfId="23250" priority="6807">
      <formula>IF(AND(E557="",$C557=$X$4),TRUE)</formula>
    </cfRule>
  </conditionalFormatting>
  <conditionalFormatting sqref="E2041">
    <cfRule type="expression" dxfId="23249" priority="6808">
      <formula>IF(FIND("!",E557),TRUE)</formula>
    </cfRule>
  </conditionalFormatting>
  <conditionalFormatting sqref="E2042">
    <cfRule type="expression" dxfId="23248" priority="6809">
      <formula>IF(AND(E557="",$C557=$X$4),TRUE)</formula>
    </cfRule>
  </conditionalFormatting>
  <conditionalFormatting sqref="E2042">
    <cfRule type="expression" dxfId="23247" priority="6810">
      <formula>IF(FIND("!",E557),TRUE)</formula>
    </cfRule>
  </conditionalFormatting>
  <conditionalFormatting sqref="E2043">
    <cfRule type="expression" dxfId="23246" priority="6811">
      <formula>IF(AND(E557="",$C557=$X$4),TRUE)</formula>
    </cfRule>
  </conditionalFormatting>
  <conditionalFormatting sqref="E2043">
    <cfRule type="expression" dxfId="23245" priority="6812">
      <formula>IF(FIND("!",E557),TRUE)</formula>
    </cfRule>
  </conditionalFormatting>
  <conditionalFormatting sqref="E2044">
    <cfRule type="expression" dxfId="23244" priority="6813">
      <formula>IF(AND(E557="",$C557=$X$4),TRUE)</formula>
    </cfRule>
  </conditionalFormatting>
  <conditionalFormatting sqref="E2044">
    <cfRule type="expression" dxfId="23243" priority="6814">
      <formula>IF(FIND("!",E557),TRUE)</formula>
    </cfRule>
  </conditionalFormatting>
  <conditionalFormatting sqref="E2045">
    <cfRule type="expression" dxfId="23242" priority="6815">
      <formula>IF(AND(E557="",$C557=$X$4),TRUE)</formula>
    </cfRule>
  </conditionalFormatting>
  <conditionalFormatting sqref="E2045">
    <cfRule type="expression" dxfId="23241" priority="6816">
      <formula>IF(FIND("!",E557),TRUE)</formula>
    </cfRule>
  </conditionalFormatting>
  <conditionalFormatting sqref="E2046">
    <cfRule type="expression" dxfId="23240" priority="6817">
      <formula>IF(AND(E557="",$C557=$X$4),TRUE)</formula>
    </cfRule>
  </conditionalFormatting>
  <conditionalFormatting sqref="E2046">
    <cfRule type="expression" dxfId="23239" priority="6818">
      <formula>IF(FIND("!",E557),TRUE)</formula>
    </cfRule>
  </conditionalFormatting>
  <conditionalFormatting sqref="E2047">
    <cfRule type="expression" dxfId="23238" priority="6819">
      <formula>IF(AND(E557="",$C557=$X$4),TRUE)</formula>
    </cfRule>
  </conditionalFormatting>
  <conditionalFormatting sqref="E2047">
    <cfRule type="expression" dxfId="23237" priority="6820">
      <formula>IF(FIND("!",E557),TRUE)</formula>
    </cfRule>
  </conditionalFormatting>
  <conditionalFormatting sqref="E2048">
    <cfRule type="expression" dxfId="23236" priority="6821">
      <formula>IF(AND(E557="",$C557=$X$4),TRUE)</formula>
    </cfRule>
  </conditionalFormatting>
  <conditionalFormatting sqref="E2048">
    <cfRule type="expression" dxfId="23235" priority="6822">
      <formula>IF(FIND("!",E557),TRUE)</formula>
    </cfRule>
  </conditionalFormatting>
  <conditionalFormatting sqref="E2049">
    <cfRule type="expression" dxfId="23234" priority="6823">
      <formula>IF(AND(E557="",$C557=$X$4),TRUE)</formula>
    </cfRule>
  </conditionalFormatting>
  <conditionalFormatting sqref="E2049">
    <cfRule type="expression" dxfId="23233" priority="6824">
      <formula>IF(FIND("!",E557),TRUE)</formula>
    </cfRule>
  </conditionalFormatting>
  <conditionalFormatting sqref="E2050">
    <cfRule type="expression" dxfId="23232" priority="6825">
      <formula>IF(AND(E557="",$C557=$X$4),TRUE)</formula>
    </cfRule>
  </conditionalFormatting>
  <conditionalFormatting sqref="E2050">
    <cfRule type="expression" dxfId="23231" priority="6826">
      <formula>IF(FIND("!",E557),TRUE)</formula>
    </cfRule>
  </conditionalFormatting>
  <conditionalFormatting sqref="E2051">
    <cfRule type="expression" dxfId="23230" priority="6827">
      <formula>IF(AND(E557="",$C557=$X$4),TRUE)</formula>
    </cfRule>
  </conditionalFormatting>
  <conditionalFormatting sqref="E2051">
    <cfRule type="expression" dxfId="23229" priority="6828">
      <formula>IF(FIND("!",E557),TRUE)</formula>
    </cfRule>
  </conditionalFormatting>
  <conditionalFormatting sqref="E2052">
    <cfRule type="expression" dxfId="23228" priority="6829">
      <formula>IF(AND(E557="",$C557=$X$4),TRUE)</formula>
    </cfRule>
  </conditionalFormatting>
  <conditionalFormatting sqref="E2052">
    <cfRule type="expression" dxfId="23227" priority="6830">
      <formula>IF(FIND("!",E557),TRUE)</formula>
    </cfRule>
  </conditionalFormatting>
  <conditionalFormatting sqref="E2053">
    <cfRule type="expression" dxfId="23226" priority="6831">
      <formula>IF(AND(E557="",$C557=$X$4),TRUE)</formula>
    </cfRule>
  </conditionalFormatting>
  <conditionalFormatting sqref="E2053">
    <cfRule type="expression" dxfId="23225" priority="6832">
      <formula>IF(FIND("!",E557),TRUE)</formula>
    </cfRule>
  </conditionalFormatting>
  <conditionalFormatting sqref="E2054">
    <cfRule type="expression" dxfId="23224" priority="6833">
      <formula>IF(AND(E557="",$C557=$X$4),TRUE)</formula>
    </cfRule>
  </conditionalFormatting>
  <conditionalFormatting sqref="E2054">
    <cfRule type="expression" dxfId="23223" priority="6834">
      <formula>IF(FIND("!",E557),TRUE)</formula>
    </cfRule>
  </conditionalFormatting>
  <conditionalFormatting sqref="E2055">
    <cfRule type="expression" dxfId="23222" priority="6835">
      <formula>IF(AND(E557="",$C557=$X$4),TRUE)</formula>
    </cfRule>
  </conditionalFormatting>
  <conditionalFormatting sqref="E2055">
    <cfRule type="expression" dxfId="23221" priority="6836">
      <formula>IF(FIND("!",E557),TRUE)</formula>
    </cfRule>
  </conditionalFormatting>
  <conditionalFormatting sqref="E2056">
    <cfRule type="expression" dxfId="23220" priority="6837">
      <formula>IF(AND(E557="",$C557=$X$4),TRUE)</formula>
    </cfRule>
  </conditionalFormatting>
  <conditionalFormatting sqref="E2056">
    <cfRule type="expression" dxfId="23219" priority="6838">
      <formula>IF(FIND("!",E557),TRUE)</formula>
    </cfRule>
  </conditionalFormatting>
  <conditionalFormatting sqref="E2057">
    <cfRule type="expression" dxfId="23218" priority="6839">
      <formula>IF(AND(E557="",$C557=$X$4),TRUE)</formula>
    </cfRule>
  </conditionalFormatting>
  <conditionalFormatting sqref="E2057">
    <cfRule type="expression" dxfId="23217" priority="6840">
      <formula>IF(FIND("!",E557),TRUE)</formula>
    </cfRule>
  </conditionalFormatting>
  <conditionalFormatting sqref="E2058">
    <cfRule type="expression" dxfId="23216" priority="6841">
      <formula>IF(AND(E557="",$C557=$X$4),TRUE)</formula>
    </cfRule>
  </conditionalFormatting>
  <conditionalFormatting sqref="E2058">
    <cfRule type="expression" dxfId="23215" priority="6842">
      <formula>IF(FIND("!",E557),TRUE)</formula>
    </cfRule>
  </conditionalFormatting>
  <conditionalFormatting sqref="E2059">
    <cfRule type="expression" dxfId="23214" priority="6843">
      <formula>IF(AND(E557="",$C557=$X$4),TRUE)</formula>
    </cfRule>
  </conditionalFormatting>
  <conditionalFormatting sqref="E2059">
    <cfRule type="expression" dxfId="23213" priority="6844">
      <formula>IF(FIND("!",E557),TRUE)</formula>
    </cfRule>
  </conditionalFormatting>
  <conditionalFormatting sqref="E2060">
    <cfRule type="expression" dxfId="23212" priority="6845">
      <formula>IF(AND(E557="",$C557=$X$4),TRUE)</formula>
    </cfRule>
  </conditionalFormatting>
  <conditionalFormatting sqref="E2060">
    <cfRule type="expression" dxfId="23211" priority="6846">
      <formula>IF(FIND("!",E557),TRUE)</formula>
    </cfRule>
  </conditionalFormatting>
  <conditionalFormatting sqref="E2061">
    <cfRule type="expression" dxfId="23210" priority="6847">
      <formula>IF(AND(E557="",$C557=$X$4),TRUE)</formula>
    </cfRule>
  </conditionalFormatting>
  <conditionalFormatting sqref="E2061">
    <cfRule type="expression" dxfId="23209" priority="6848">
      <formula>IF(FIND("!",E557),TRUE)</formula>
    </cfRule>
  </conditionalFormatting>
  <conditionalFormatting sqref="E2062">
    <cfRule type="expression" dxfId="23208" priority="6849">
      <formula>IF(AND(E557="",$C557=$X$4),TRUE)</formula>
    </cfRule>
  </conditionalFormatting>
  <conditionalFormatting sqref="E2062">
    <cfRule type="expression" dxfId="23207" priority="6850">
      <formula>IF(FIND("!",E557),TRUE)</formula>
    </cfRule>
  </conditionalFormatting>
  <conditionalFormatting sqref="E2063">
    <cfRule type="expression" dxfId="23206" priority="6851">
      <formula>IF(AND(E557="",$C557=$X$4),TRUE)</formula>
    </cfRule>
  </conditionalFormatting>
  <conditionalFormatting sqref="E2063">
    <cfRule type="expression" dxfId="23205" priority="6852">
      <formula>IF(FIND("!",E557),TRUE)</formula>
    </cfRule>
  </conditionalFormatting>
  <conditionalFormatting sqref="E2064">
    <cfRule type="expression" dxfId="23204" priority="6853">
      <formula>IF(AND(E557="",$C557=$X$4),TRUE)</formula>
    </cfRule>
  </conditionalFormatting>
  <conditionalFormatting sqref="E2064">
    <cfRule type="expression" dxfId="23203" priority="6854">
      <formula>IF(FIND("!",E557),TRUE)</formula>
    </cfRule>
  </conditionalFormatting>
  <conditionalFormatting sqref="E2065">
    <cfRule type="expression" dxfId="23202" priority="6855">
      <formula>IF(AND(E557="",$C557=$X$4),TRUE)</formula>
    </cfRule>
  </conditionalFormatting>
  <conditionalFormatting sqref="E2065">
    <cfRule type="expression" dxfId="23201" priority="6856">
      <formula>IF(FIND("!",E557),TRUE)</formula>
    </cfRule>
  </conditionalFormatting>
  <conditionalFormatting sqref="E2066">
    <cfRule type="expression" dxfId="23200" priority="6857">
      <formula>IF(AND(E557="",$C557=$X$4),TRUE)</formula>
    </cfRule>
  </conditionalFormatting>
  <conditionalFormatting sqref="E2066">
    <cfRule type="expression" dxfId="23199" priority="6858">
      <formula>IF(FIND("!",E557),TRUE)</formula>
    </cfRule>
  </conditionalFormatting>
  <conditionalFormatting sqref="E2067">
    <cfRule type="expression" dxfId="23198" priority="6859">
      <formula>IF(AND(E557="",$C557=$X$4),TRUE)</formula>
    </cfRule>
  </conditionalFormatting>
  <conditionalFormatting sqref="E2067">
    <cfRule type="expression" dxfId="23197" priority="6860">
      <formula>IF(FIND("!",E557),TRUE)</formula>
    </cfRule>
  </conditionalFormatting>
  <conditionalFormatting sqref="E2068">
    <cfRule type="expression" dxfId="23196" priority="6861">
      <formula>IF(AND(E557="",$C557=$X$4),TRUE)</formula>
    </cfRule>
  </conditionalFormatting>
  <conditionalFormatting sqref="E2068">
    <cfRule type="expression" dxfId="23195" priority="6862">
      <formula>IF(FIND("!",E557),TRUE)</formula>
    </cfRule>
  </conditionalFormatting>
  <conditionalFormatting sqref="E2069">
    <cfRule type="expression" dxfId="23194" priority="6863">
      <formula>IF(AND(E557="",$C557=$X$4),TRUE)</formula>
    </cfRule>
  </conditionalFormatting>
  <conditionalFormatting sqref="E2069">
    <cfRule type="expression" dxfId="23193" priority="6864">
      <formula>IF(FIND("!",E557),TRUE)</formula>
    </cfRule>
  </conditionalFormatting>
  <conditionalFormatting sqref="E2070">
    <cfRule type="expression" dxfId="23192" priority="6865">
      <formula>IF(AND(E557="",$C557=$X$4),TRUE)</formula>
    </cfRule>
  </conditionalFormatting>
  <conditionalFormatting sqref="E2070">
    <cfRule type="expression" dxfId="23191" priority="6866">
      <formula>IF(FIND("!",E557),TRUE)</formula>
    </cfRule>
  </conditionalFormatting>
  <conditionalFormatting sqref="E2071">
    <cfRule type="expression" dxfId="23190" priority="6867">
      <formula>IF(AND(E557="",$C557=$X$4),TRUE)</formula>
    </cfRule>
  </conditionalFormatting>
  <conditionalFormatting sqref="E2071">
    <cfRule type="expression" dxfId="23189" priority="6868">
      <formula>IF(FIND("!",E557),TRUE)</formula>
    </cfRule>
  </conditionalFormatting>
  <conditionalFormatting sqref="E2072">
    <cfRule type="expression" dxfId="23188" priority="6869">
      <formula>IF(AND(E557="",$C557=$X$4),TRUE)</formula>
    </cfRule>
  </conditionalFormatting>
  <conditionalFormatting sqref="E2072">
    <cfRule type="expression" dxfId="23187" priority="6870">
      <formula>IF(FIND("!",E557),TRUE)</formula>
    </cfRule>
  </conditionalFormatting>
  <conditionalFormatting sqref="E2073">
    <cfRule type="expression" dxfId="23186" priority="6871">
      <formula>IF(AND(E557="",$C557=$X$4),TRUE)</formula>
    </cfRule>
  </conditionalFormatting>
  <conditionalFormatting sqref="E2073">
    <cfRule type="expression" dxfId="23185" priority="6872">
      <formula>IF(FIND("!",E557),TRUE)</formula>
    </cfRule>
  </conditionalFormatting>
  <conditionalFormatting sqref="E2074">
    <cfRule type="expression" dxfId="23184" priority="6873">
      <formula>IF(AND(E557="",$C557=$X$4),TRUE)</formula>
    </cfRule>
  </conditionalFormatting>
  <conditionalFormatting sqref="E2074">
    <cfRule type="expression" dxfId="23183" priority="6874">
      <formula>IF(FIND("!",E557),TRUE)</formula>
    </cfRule>
  </conditionalFormatting>
  <conditionalFormatting sqref="E2075">
    <cfRule type="expression" dxfId="23182" priority="6875">
      <formula>IF(AND(E557="",$C557=$X$4),TRUE)</formula>
    </cfRule>
  </conditionalFormatting>
  <conditionalFormatting sqref="E2075">
    <cfRule type="expression" dxfId="23181" priority="6876">
      <formula>IF(FIND("!",E557),TRUE)</formula>
    </cfRule>
  </conditionalFormatting>
  <conditionalFormatting sqref="E2076">
    <cfRule type="expression" dxfId="23180" priority="6877">
      <formula>IF(AND(E557="",$C557=$X$4),TRUE)</formula>
    </cfRule>
  </conditionalFormatting>
  <conditionalFormatting sqref="E2076">
    <cfRule type="expression" dxfId="23179" priority="6878">
      <formula>IF(FIND("!",E557),TRUE)</formula>
    </cfRule>
  </conditionalFormatting>
  <conditionalFormatting sqref="E2077">
    <cfRule type="expression" dxfId="23178" priority="6879">
      <formula>IF(AND(E557="",$C557=$X$4),TRUE)</formula>
    </cfRule>
  </conditionalFormatting>
  <conditionalFormatting sqref="E2077">
    <cfRule type="expression" dxfId="23177" priority="6880">
      <formula>IF(FIND("!",E557),TRUE)</formula>
    </cfRule>
  </conditionalFormatting>
  <conditionalFormatting sqref="E2078">
    <cfRule type="expression" dxfId="23176" priority="6881">
      <formula>IF(AND(E557="",$C557=$X$4),TRUE)</formula>
    </cfRule>
  </conditionalFormatting>
  <conditionalFormatting sqref="E2078">
    <cfRule type="expression" dxfId="23175" priority="6882">
      <formula>IF(FIND("!",E557),TRUE)</formula>
    </cfRule>
  </conditionalFormatting>
  <conditionalFormatting sqref="E2079">
    <cfRule type="expression" dxfId="23174" priority="6883">
      <formula>IF(AND(E557="",$C557=$X$4),TRUE)</formula>
    </cfRule>
  </conditionalFormatting>
  <conditionalFormatting sqref="E2079">
    <cfRule type="expression" dxfId="23173" priority="6884">
      <formula>IF(FIND("!",E557),TRUE)</formula>
    </cfRule>
  </conditionalFormatting>
  <conditionalFormatting sqref="E2080">
    <cfRule type="expression" dxfId="23172" priority="6885">
      <formula>IF(AND(E557="",$C557=$X$4),TRUE)</formula>
    </cfRule>
  </conditionalFormatting>
  <conditionalFormatting sqref="E2080">
    <cfRule type="expression" dxfId="23171" priority="6886">
      <formula>IF(FIND("!",E557),TRUE)</formula>
    </cfRule>
  </conditionalFormatting>
  <conditionalFormatting sqref="E2081">
    <cfRule type="expression" dxfId="23170" priority="6887">
      <formula>IF(AND(E557="",$C557=$X$4),TRUE)</formula>
    </cfRule>
  </conditionalFormatting>
  <conditionalFormatting sqref="E2081">
    <cfRule type="expression" dxfId="23169" priority="6888">
      <formula>IF(FIND("!",E557),TRUE)</formula>
    </cfRule>
  </conditionalFormatting>
  <conditionalFormatting sqref="E2082">
    <cfRule type="expression" dxfId="23168" priority="6889">
      <formula>IF(AND(E557="",$C557=$X$4),TRUE)</formula>
    </cfRule>
  </conditionalFormatting>
  <conditionalFormatting sqref="E2082">
    <cfRule type="expression" dxfId="23167" priority="6890">
      <formula>IF(FIND("!",E557),TRUE)</formula>
    </cfRule>
  </conditionalFormatting>
  <conditionalFormatting sqref="E2083">
    <cfRule type="expression" dxfId="23166" priority="6891">
      <formula>IF(AND(E557="",$C557=$X$4),TRUE)</formula>
    </cfRule>
  </conditionalFormatting>
  <conditionalFormatting sqref="E2083">
    <cfRule type="expression" dxfId="23165" priority="6892">
      <formula>IF(FIND("!",E557),TRUE)</formula>
    </cfRule>
  </conditionalFormatting>
  <conditionalFormatting sqref="E2084">
    <cfRule type="expression" dxfId="23164" priority="6893">
      <formula>IF(AND(E557="",$C557=$X$4),TRUE)</formula>
    </cfRule>
  </conditionalFormatting>
  <conditionalFormatting sqref="E2084">
    <cfRule type="expression" dxfId="23163" priority="6894">
      <formula>IF(FIND("!",E557),TRUE)</formula>
    </cfRule>
  </conditionalFormatting>
  <conditionalFormatting sqref="E2085">
    <cfRule type="expression" dxfId="23162" priority="6895">
      <formula>IF(AND(E557="",$C557=$X$4),TRUE)</formula>
    </cfRule>
  </conditionalFormatting>
  <conditionalFormatting sqref="E2085">
    <cfRule type="expression" dxfId="23161" priority="6896">
      <formula>IF(FIND("!",E557),TRUE)</formula>
    </cfRule>
  </conditionalFormatting>
  <conditionalFormatting sqref="E2086">
    <cfRule type="expression" dxfId="23160" priority="6897">
      <formula>IF(AND(E557="",$C557=$X$4),TRUE)</formula>
    </cfRule>
  </conditionalFormatting>
  <conditionalFormatting sqref="E2086">
    <cfRule type="expression" dxfId="23159" priority="6898">
      <formula>IF(FIND("!",E557),TRUE)</formula>
    </cfRule>
  </conditionalFormatting>
  <conditionalFormatting sqref="E2087">
    <cfRule type="expression" dxfId="23158" priority="6899">
      <formula>IF(AND(E557="",$C557=$X$4),TRUE)</formula>
    </cfRule>
  </conditionalFormatting>
  <conditionalFormatting sqref="E2087">
    <cfRule type="expression" dxfId="23157" priority="6900">
      <formula>IF(FIND("!",E557),TRUE)</formula>
    </cfRule>
  </conditionalFormatting>
  <conditionalFormatting sqref="E2088">
    <cfRule type="expression" dxfId="23156" priority="6901">
      <formula>IF(AND(E557="",$C557=$X$4),TRUE)</formula>
    </cfRule>
  </conditionalFormatting>
  <conditionalFormatting sqref="E2088">
    <cfRule type="expression" dxfId="23155" priority="6902">
      <formula>IF(FIND("!",E557),TRUE)</formula>
    </cfRule>
  </conditionalFormatting>
  <conditionalFormatting sqref="E2089">
    <cfRule type="expression" dxfId="23154" priority="6903">
      <formula>IF(AND(E557="",$C557=$X$4),TRUE)</formula>
    </cfRule>
  </conditionalFormatting>
  <conditionalFormatting sqref="E2089">
    <cfRule type="expression" dxfId="23153" priority="6904">
      <formula>IF(FIND("!",E557),TRUE)</formula>
    </cfRule>
  </conditionalFormatting>
  <conditionalFormatting sqref="E2090">
    <cfRule type="expression" dxfId="23152" priority="6905">
      <formula>IF(AND(E557="",$C557=$X$4),TRUE)</formula>
    </cfRule>
  </conditionalFormatting>
  <conditionalFormatting sqref="E2090">
    <cfRule type="expression" dxfId="23151" priority="6906">
      <formula>IF(FIND("!",E557),TRUE)</formula>
    </cfRule>
  </conditionalFormatting>
  <conditionalFormatting sqref="E2091">
    <cfRule type="expression" dxfId="23150" priority="6907">
      <formula>IF(AND(E557="",$C557=$X$4),TRUE)</formula>
    </cfRule>
  </conditionalFormatting>
  <conditionalFormatting sqref="E2091">
    <cfRule type="expression" dxfId="23149" priority="6908">
      <formula>IF(FIND("!",E557),TRUE)</formula>
    </cfRule>
  </conditionalFormatting>
  <conditionalFormatting sqref="E2092">
    <cfRule type="expression" dxfId="23148" priority="6909">
      <formula>IF(AND(E557="",$C557=$X$4),TRUE)</formula>
    </cfRule>
  </conditionalFormatting>
  <conditionalFormatting sqref="E2092">
    <cfRule type="expression" dxfId="23147" priority="6910">
      <formula>IF(FIND("!",E557),TRUE)</formula>
    </cfRule>
  </conditionalFormatting>
  <conditionalFormatting sqref="E2093">
    <cfRule type="expression" dxfId="23146" priority="6911">
      <formula>IF(AND(E557="",$C557=$X$4),TRUE)</formula>
    </cfRule>
  </conditionalFormatting>
  <conditionalFormatting sqref="E2093">
    <cfRule type="expression" dxfId="23145" priority="6912">
      <formula>IF(FIND("!",E557),TRUE)</formula>
    </cfRule>
  </conditionalFormatting>
  <conditionalFormatting sqref="E2094">
    <cfRule type="expression" dxfId="23144" priority="6913">
      <formula>IF(AND(E557="",$C557=$X$4),TRUE)</formula>
    </cfRule>
  </conditionalFormatting>
  <conditionalFormatting sqref="E2094">
    <cfRule type="expression" dxfId="23143" priority="6914">
      <formula>IF(FIND("!",E557),TRUE)</formula>
    </cfRule>
  </conditionalFormatting>
  <conditionalFormatting sqref="E2095">
    <cfRule type="expression" dxfId="23142" priority="6915">
      <formula>IF(AND(E557="",$C557=$X$4),TRUE)</formula>
    </cfRule>
  </conditionalFormatting>
  <conditionalFormatting sqref="E2095">
    <cfRule type="expression" dxfId="23141" priority="6916">
      <formula>IF(FIND("!",E557),TRUE)</formula>
    </cfRule>
  </conditionalFormatting>
  <conditionalFormatting sqref="E2096">
    <cfRule type="expression" dxfId="23140" priority="6917">
      <formula>IF(AND(E557="",$C557=$X$4),TRUE)</formula>
    </cfRule>
  </conditionalFormatting>
  <conditionalFormatting sqref="E2096">
    <cfRule type="expression" dxfId="23139" priority="6918">
      <formula>IF(FIND("!",E557),TRUE)</formula>
    </cfRule>
  </conditionalFormatting>
  <conditionalFormatting sqref="E2097">
    <cfRule type="expression" dxfId="23138" priority="6919">
      <formula>IF(AND(E557="",$C557=$X$4),TRUE)</formula>
    </cfRule>
  </conditionalFormatting>
  <conditionalFormatting sqref="E2097">
    <cfRule type="expression" dxfId="23137" priority="6920">
      <formula>IF(FIND("!",E557),TRUE)</formula>
    </cfRule>
  </conditionalFormatting>
  <conditionalFormatting sqref="E2098">
    <cfRule type="expression" dxfId="23136" priority="6921">
      <formula>IF(AND(E557="",$C557=$X$4),TRUE)</formula>
    </cfRule>
  </conditionalFormatting>
  <conditionalFormatting sqref="E2098">
    <cfRule type="expression" dxfId="23135" priority="6922">
      <formula>IF(FIND("!",E557),TRUE)</formula>
    </cfRule>
  </conditionalFormatting>
  <conditionalFormatting sqref="E2099">
    <cfRule type="expression" dxfId="23134" priority="6923">
      <formula>IF(AND(E557="",$C557=$X$4),TRUE)</formula>
    </cfRule>
  </conditionalFormatting>
  <conditionalFormatting sqref="E2099">
    <cfRule type="expression" dxfId="23133" priority="6924">
      <formula>IF(FIND("!",E557),TRUE)</formula>
    </cfRule>
  </conditionalFormatting>
  <conditionalFormatting sqref="E2100">
    <cfRule type="expression" dxfId="23132" priority="6925">
      <formula>IF(AND(E557="",$C557=$X$4),TRUE)</formula>
    </cfRule>
  </conditionalFormatting>
  <conditionalFormatting sqref="E2100">
    <cfRule type="expression" dxfId="23131" priority="6926">
      <formula>IF(FIND("!",E557),TRUE)</formula>
    </cfRule>
  </conditionalFormatting>
  <conditionalFormatting sqref="E2101">
    <cfRule type="expression" dxfId="23130" priority="6927">
      <formula>IF(AND(E557="",$C557=$X$4),TRUE)</formula>
    </cfRule>
  </conditionalFormatting>
  <conditionalFormatting sqref="E2101">
    <cfRule type="expression" dxfId="23129" priority="6928">
      <formula>IF(FIND("!",E557),TRUE)</formula>
    </cfRule>
  </conditionalFormatting>
  <conditionalFormatting sqref="E2102">
    <cfRule type="expression" dxfId="23128" priority="6929">
      <formula>IF(AND(E557="",$C557=$X$4),TRUE)</formula>
    </cfRule>
  </conditionalFormatting>
  <conditionalFormatting sqref="E2102">
    <cfRule type="expression" dxfId="23127" priority="6930">
      <formula>IF(FIND("!",E557),TRUE)</formula>
    </cfRule>
  </conditionalFormatting>
  <conditionalFormatting sqref="E2103">
    <cfRule type="expression" dxfId="23126" priority="6931">
      <formula>IF(AND(E557="",$C557=$X$4),TRUE)</formula>
    </cfRule>
  </conditionalFormatting>
  <conditionalFormatting sqref="E2103">
    <cfRule type="expression" dxfId="23125" priority="6932">
      <formula>IF(FIND("!",E557),TRUE)</formula>
    </cfRule>
  </conditionalFormatting>
  <conditionalFormatting sqref="E2104">
    <cfRule type="expression" dxfId="23124" priority="6933">
      <formula>IF(AND(E557="",$C557=$X$4),TRUE)</formula>
    </cfRule>
  </conditionalFormatting>
  <conditionalFormatting sqref="E2104">
    <cfRule type="expression" dxfId="23123" priority="6934">
      <formula>IF(FIND("!",E557),TRUE)</formula>
    </cfRule>
  </conditionalFormatting>
  <conditionalFormatting sqref="E2105">
    <cfRule type="expression" dxfId="23122" priority="6935">
      <formula>IF(AND(E557="",$C557=$X$4),TRUE)</formula>
    </cfRule>
  </conditionalFormatting>
  <conditionalFormatting sqref="E2105">
    <cfRule type="expression" dxfId="23121" priority="6936">
      <formula>IF(FIND("!",E557),TRUE)</formula>
    </cfRule>
  </conditionalFormatting>
  <conditionalFormatting sqref="E2106">
    <cfRule type="expression" dxfId="23120" priority="6937">
      <formula>IF(AND(E557="",$C557=$X$4),TRUE)</formula>
    </cfRule>
  </conditionalFormatting>
  <conditionalFormatting sqref="E2106">
    <cfRule type="expression" dxfId="23119" priority="6938">
      <formula>IF(FIND("!",E557),TRUE)</formula>
    </cfRule>
  </conditionalFormatting>
  <conditionalFormatting sqref="E2107">
    <cfRule type="expression" dxfId="23118" priority="6939">
      <formula>IF(AND(E557="",$C557=$X$4),TRUE)</formula>
    </cfRule>
  </conditionalFormatting>
  <conditionalFormatting sqref="E2107">
    <cfRule type="expression" dxfId="23117" priority="6940">
      <formula>IF(FIND("!",E557),TRUE)</formula>
    </cfRule>
  </conditionalFormatting>
  <conditionalFormatting sqref="E2108">
    <cfRule type="expression" dxfId="23116" priority="6941">
      <formula>IF(AND(E557="",$C557=$X$4),TRUE)</formula>
    </cfRule>
  </conditionalFormatting>
  <conditionalFormatting sqref="E2108">
    <cfRule type="expression" dxfId="23115" priority="6942">
      <formula>IF(FIND("!",E557),TRUE)</formula>
    </cfRule>
  </conditionalFormatting>
  <conditionalFormatting sqref="E2109">
    <cfRule type="expression" dxfId="23114" priority="6943">
      <formula>IF(AND(E557="",$C557=$X$4),TRUE)</formula>
    </cfRule>
  </conditionalFormatting>
  <conditionalFormatting sqref="E2109">
    <cfRule type="expression" dxfId="23113" priority="6944">
      <formula>IF(FIND("!",E557),TRUE)</formula>
    </cfRule>
  </conditionalFormatting>
  <conditionalFormatting sqref="E2110">
    <cfRule type="expression" dxfId="23112" priority="6945">
      <formula>IF(AND(E557="",$C557=$X$4),TRUE)</formula>
    </cfRule>
  </conditionalFormatting>
  <conditionalFormatting sqref="E2110">
    <cfRule type="expression" dxfId="23111" priority="6946">
      <formula>IF(FIND("!",E557),TRUE)</formula>
    </cfRule>
  </conditionalFormatting>
  <conditionalFormatting sqref="E2111">
    <cfRule type="expression" dxfId="23110" priority="6947">
      <formula>IF(AND(E557="",$C557=$X$4),TRUE)</formula>
    </cfRule>
  </conditionalFormatting>
  <conditionalFormatting sqref="E2111">
    <cfRule type="expression" dxfId="23109" priority="6948">
      <formula>IF(FIND("!",E557),TRUE)</formula>
    </cfRule>
  </conditionalFormatting>
  <conditionalFormatting sqref="E2112">
    <cfRule type="expression" dxfId="23108" priority="6949">
      <formula>IF(AND(E557="",$C557=$X$4),TRUE)</formula>
    </cfRule>
  </conditionalFormatting>
  <conditionalFormatting sqref="E2112">
    <cfRule type="expression" dxfId="23107" priority="6950">
      <formula>IF(FIND("!",E557),TRUE)</formula>
    </cfRule>
  </conditionalFormatting>
  <conditionalFormatting sqref="E2113">
    <cfRule type="expression" dxfId="23106" priority="6951">
      <formula>IF(AND(E557="",$C557=$X$4),TRUE)</formula>
    </cfRule>
  </conditionalFormatting>
  <conditionalFormatting sqref="E2113">
    <cfRule type="expression" dxfId="23105" priority="6952">
      <formula>IF(FIND("!",E557),TRUE)</formula>
    </cfRule>
  </conditionalFormatting>
  <conditionalFormatting sqref="E2114">
    <cfRule type="expression" dxfId="23104" priority="6953">
      <formula>IF(AND(E557="",$C557=$X$4),TRUE)</formula>
    </cfRule>
  </conditionalFormatting>
  <conditionalFormatting sqref="E2114">
    <cfRule type="expression" dxfId="23103" priority="6954">
      <formula>IF(FIND("!",E557),TRUE)</formula>
    </cfRule>
  </conditionalFormatting>
  <conditionalFormatting sqref="E2115">
    <cfRule type="expression" dxfId="23102" priority="6955">
      <formula>IF(AND(E557="",$C557=$X$4),TRUE)</formula>
    </cfRule>
  </conditionalFormatting>
  <conditionalFormatting sqref="E2115">
    <cfRule type="expression" dxfId="23101" priority="6956">
      <formula>IF(FIND("!",E557),TRUE)</formula>
    </cfRule>
  </conditionalFormatting>
  <conditionalFormatting sqref="E2116">
    <cfRule type="expression" dxfId="23100" priority="6957">
      <formula>IF(AND(E557="",$C557=$X$4),TRUE)</formula>
    </cfRule>
  </conditionalFormatting>
  <conditionalFormatting sqref="E2116">
    <cfRule type="expression" dxfId="23099" priority="6958">
      <formula>IF(FIND("!",E557),TRUE)</formula>
    </cfRule>
  </conditionalFormatting>
  <conditionalFormatting sqref="E2117">
    <cfRule type="expression" dxfId="23098" priority="6959">
      <formula>IF(AND(E557="",$C557=$X$4),TRUE)</formula>
    </cfRule>
  </conditionalFormatting>
  <conditionalFormatting sqref="E2117">
    <cfRule type="expression" dxfId="23097" priority="6960">
      <formula>IF(FIND("!",E557),TRUE)</formula>
    </cfRule>
  </conditionalFormatting>
  <conditionalFormatting sqref="E2118">
    <cfRule type="expression" dxfId="23096" priority="6961">
      <formula>IF(AND(E557="",$C557=$X$4),TRUE)</formula>
    </cfRule>
  </conditionalFormatting>
  <conditionalFormatting sqref="E2118">
    <cfRule type="expression" dxfId="23095" priority="6962">
      <formula>IF(FIND("!",E557),TRUE)</formula>
    </cfRule>
  </conditionalFormatting>
  <conditionalFormatting sqref="E2119">
    <cfRule type="expression" dxfId="23094" priority="6963">
      <formula>IF(AND(E557="",$C557=$X$4),TRUE)</formula>
    </cfRule>
  </conditionalFormatting>
  <conditionalFormatting sqref="E2119">
    <cfRule type="expression" dxfId="23093" priority="6964">
      <formula>IF(FIND("!",E557),TRUE)</formula>
    </cfRule>
  </conditionalFormatting>
  <conditionalFormatting sqref="E2120">
    <cfRule type="expression" dxfId="23092" priority="6965">
      <formula>IF(AND(E557="",$C557=$X$4),TRUE)</formula>
    </cfRule>
  </conditionalFormatting>
  <conditionalFormatting sqref="E2120">
    <cfRule type="expression" dxfId="23091" priority="6966">
      <formula>IF(FIND("!",E557),TRUE)</formula>
    </cfRule>
  </conditionalFormatting>
  <conditionalFormatting sqref="E2121">
    <cfRule type="expression" dxfId="23090" priority="6967">
      <formula>IF(AND(E557="",$C557=$X$4),TRUE)</formula>
    </cfRule>
  </conditionalFormatting>
  <conditionalFormatting sqref="E2121">
    <cfRule type="expression" dxfId="23089" priority="6968">
      <formula>IF(FIND("!",E557),TRUE)</formula>
    </cfRule>
  </conditionalFormatting>
  <conditionalFormatting sqref="E2122">
    <cfRule type="expression" dxfId="23088" priority="6969">
      <formula>IF(AND(E557="",$C557=$X$4),TRUE)</formula>
    </cfRule>
  </conditionalFormatting>
  <conditionalFormatting sqref="E2122">
    <cfRule type="expression" dxfId="23087" priority="6970">
      <formula>IF(FIND("!",E557),TRUE)</formula>
    </cfRule>
  </conditionalFormatting>
  <conditionalFormatting sqref="E2123">
    <cfRule type="expression" dxfId="23086" priority="6971">
      <formula>IF(AND(E557="",$C557=$X$4),TRUE)</formula>
    </cfRule>
  </conditionalFormatting>
  <conditionalFormatting sqref="E2123">
    <cfRule type="expression" dxfId="23085" priority="6972">
      <formula>IF(FIND("!",E557),TRUE)</formula>
    </cfRule>
  </conditionalFormatting>
  <conditionalFormatting sqref="E2124">
    <cfRule type="expression" dxfId="23084" priority="6973">
      <formula>IF(AND(E557="",$C557=$X$4),TRUE)</formula>
    </cfRule>
  </conditionalFormatting>
  <conditionalFormatting sqref="E2124">
    <cfRule type="expression" dxfId="23083" priority="6974">
      <formula>IF(FIND("!",E557),TRUE)</formula>
    </cfRule>
  </conditionalFormatting>
  <conditionalFormatting sqref="E2125">
    <cfRule type="expression" dxfId="23082" priority="6975">
      <formula>IF(AND(E557="",$C557=$X$4),TRUE)</formula>
    </cfRule>
  </conditionalFormatting>
  <conditionalFormatting sqref="E2125">
    <cfRule type="expression" dxfId="23081" priority="6976">
      <formula>IF(FIND("!",E557),TRUE)</formula>
    </cfRule>
  </conditionalFormatting>
  <conditionalFormatting sqref="E2126">
    <cfRule type="expression" dxfId="23080" priority="6977">
      <formula>IF(AND(E557="",$C557=$X$4),TRUE)</formula>
    </cfRule>
  </conditionalFormatting>
  <conditionalFormatting sqref="E2126">
    <cfRule type="expression" dxfId="23079" priority="6978">
      <formula>IF(FIND("!",E557),TRUE)</formula>
    </cfRule>
  </conditionalFormatting>
  <conditionalFormatting sqref="E2127">
    <cfRule type="expression" dxfId="23078" priority="6979">
      <formula>IF(AND(E557="",$C557=$X$4),TRUE)</formula>
    </cfRule>
  </conditionalFormatting>
  <conditionalFormatting sqref="E2127">
    <cfRule type="expression" dxfId="23077" priority="6980">
      <formula>IF(FIND("!",E557),TRUE)</formula>
    </cfRule>
  </conditionalFormatting>
  <conditionalFormatting sqref="E2128">
    <cfRule type="expression" dxfId="23076" priority="6981">
      <formula>IF(AND(E557="",$C557=$X$4),TRUE)</formula>
    </cfRule>
  </conditionalFormatting>
  <conditionalFormatting sqref="E2128">
    <cfRule type="expression" dxfId="23075" priority="6982">
      <formula>IF(FIND("!",E557),TRUE)</formula>
    </cfRule>
  </conditionalFormatting>
  <conditionalFormatting sqref="E2129">
    <cfRule type="expression" dxfId="23074" priority="6983">
      <formula>IF(AND(E557="",$C557=$X$4),TRUE)</formula>
    </cfRule>
  </conditionalFormatting>
  <conditionalFormatting sqref="E2129">
    <cfRule type="expression" dxfId="23073" priority="6984">
      <formula>IF(FIND("!",E557),TRUE)</formula>
    </cfRule>
  </conditionalFormatting>
  <conditionalFormatting sqref="E2130">
    <cfRule type="expression" dxfId="23072" priority="6985">
      <formula>IF(AND(E557="",$C557=$X$4),TRUE)</formula>
    </cfRule>
  </conditionalFormatting>
  <conditionalFormatting sqref="E2130">
    <cfRule type="expression" dxfId="23071" priority="6986">
      <formula>IF(FIND("!",E557),TRUE)</formula>
    </cfRule>
  </conditionalFormatting>
  <conditionalFormatting sqref="E2131">
    <cfRule type="expression" dxfId="23070" priority="6987">
      <formula>IF(AND(E557="",$C557=$X$4),TRUE)</formula>
    </cfRule>
  </conditionalFormatting>
  <conditionalFormatting sqref="E2131">
    <cfRule type="expression" dxfId="23069" priority="6988">
      <formula>IF(FIND("!",E557),TRUE)</formula>
    </cfRule>
  </conditionalFormatting>
  <conditionalFormatting sqref="E2132">
    <cfRule type="expression" dxfId="23068" priority="6989">
      <formula>IF(AND(E557="",$C557=$X$4),TRUE)</formula>
    </cfRule>
  </conditionalFormatting>
  <conditionalFormatting sqref="E2132">
    <cfRule type="expression" dxfId="23067" priority="6990">
      <formula>IF(FIND("!",E557),TRUE)</formula>
    </cfRule>
  </conditionalFormatting>
  <conditionalFormatting sqref="E2133">
    <cfRule type="expression" dxfId="23066" priority="6991">
      <formula>IF(AND(E557="",$C557=$X$4),TRUE)</formula>
    </cfRule>
  </conditionalFormatting>
  <conditionalFormatting sqref="E2133">
    <cfRule type="expression" dxfId="23065" priority="6992">
      <formula>IF(FIND("!",E557),TRUE)</formula>
    </cfRule>
  </conditionalFormatting>
  <conditionalFormatting sqref="E2134">
    <cfRule type="expression" dxfId="23064" priority="6993">
      <formula>IF(AND(E557="",$C557=$X$4),TRUE)</formula>
    </cfRule>
  </conditionalFormatting>
  <conditionalFormatting sqref="E2134">
    <cfRule type="expression" dxfId="23063" priority="6994">
      <formula>IF(FIND("!",E557),TRUE)</formula>
    </cfRule>
  </conditionalFormatting>
  <conditionalFormatting sqref="E2135">
    <cfRule type="expression" dxfId="23062" priority="6995">
      <formula>IF(AND(E557="",$C557=$X$4),TRUE)</formula>
    </cfRule>
  </conditionalFormatting>
  <conditionalFormatting sqref="E2135">
    <cfRule type="expression" dxfId="23061" priority="6996">
      <formula>IF(FIND("!",E557),TRUE)</formula>
    </cfRule>
  </conditionalFormatting>
  <conditionalFormatting sqref="E2136">
    <cfRule type="expression" dxfId="23060" priority="6997">
      <formula>IF(AND(E557="",$C557=$X$4),TRUE)</formula>
    </cfRule>
  </conditionalFormatting>
  <conditionalFormatting sqref="E2136">
    <cfRule type="expression" dxfId="23059" priority="6998">
      <formula>IF(FIND("!",E557),TRUE)</formula>
    </cfRule>
  </conditionalFormatting>
  <conditionalFormatting sqref="E2137">
    <cfRule type="expression" dxfId="23058" priority="6999">
      <formula>IF(AND(E557="",$C557=$X$4),TRUE)</formula>
    </cfRule>
  </conditionalFormatting>
  <conditionalFormatting sqref="E2137">
    <cfRule type="expression" dxfId="23057" priority="7000">
      <formula>IF(FIND("!",E557),TRUE)</formula>
    </cfRule>
  </conditionalFormatting>
  <conditionalFormatting sqref="E2138">
    <cfRule type="expression" dxfId="23056" priority="7001">
      <formula>IF(AND(E557="",$C557=$X$4),TRUE)</formula>
    </cfRule>
  </conditionalFormatting>
  <conditionalFormatting sqref="E2138">
    <cfRule type="expression" dxfId="23055" priority="7002">
      <formula>IF(FIND("!",E557),TRUE)</formula>
    </cfRule>
  </conditionalFormatting>
  <conditionalFormatting sqref="E2139">
    <cfRule type="expression" dxfId="23054" priority="7003">
      <formula>IF(AND(E557="",$C557=$X$4),TRUE)</formula>
    </cfRule>
  </conditionalFormatting>
  <conditionalFormatting sqref="E2139">
    <cfRule type="expression" dxfId="23053" priority="7004">
      <formula>IF(FIND("!",E557),TRUE)</formula>
    </cfRule>
  </conditionalFormatting>
  <conditionalFormatting sqref="E2140">
    <cfRule type="expression" dxfId="23052" priority="7005">
      <formula>IF(AND(E557="",$C557=$X$4),TRUE)</formula>
    </cfRule>
  </conditionalFormatting>
  <conditionalFormatting sqref="E2140">
    <cfRule type="expression" dxfId="23051" priority="7006">
      <formula>IF(FIND("!",E557),TRUE)</formula>
    </cfRule>
  </conditionalFormatting>
  <conditionalFormatting sqref="E2141">
    <cfRule type="expression" dxfId="23050" priority="7007">
      <formula>IF(AND(E557="",$C557=$X$4),TRUE)</formula>
    </cfRule>
  </conditionalFormatting>
  <conditionalFormatting sqref="E2141">
    <cfRule type="expression" dxfId="23049" priority="7008">
      <formula>IF(FIND("!",E557),TRUE)</formula>
    </cfRule>
  </conditionalFormatting>
  <conditionalFormatting sqref="E2142">
    <cfRule type="expression" dxfId="23048" priority="7009">
      <formula>IF(AND(E557="",$C557=$X$4),TRUE)</formula>
    </cfRule>
  </conditionalFormatting>
  <conditionalFormatting sqref="E2142">
    <cfRule type="expression" dxfId="23047" priority="7010">
      <formula>IF(FIND("!",E557),TRUE)</formula>
    </cfRule>
  </conditionalFormatting>
  <conditionalFormatting sqref="E2143">
    <cfRule type="expression" dxfId="23046" priority="7011">
      <formula>IF(AND(E557="",$C557=$X$4),TRUE)</formula>
    </cfRule>
  </conditionalFormatting>
  <conditionalFormatting sqref="E2143">
    <cfRule type="expression" dxfId="23045" priority="7012">
      <formula>IF(FIND("!",E557),TRUE)</formula>
    </cfRule>
  </conditionalFormatting>
  <conditionalFormatting sqref="E2144">
    <cfRule type="expression" dxfId="23044" priority="7013">
      <formula>IF(AND(E557="",$C557=$X$4),TRUE)</formula>
    </cfRule>
  </conditionalFormatting>
  <conditionalFormatting sqref="E2144">
    <cfRule type="expression" dxfId="23043" priority="7014">
      <formula>IF(FIND("!",E557),TRUE)</formula>
    </cfRule>
  </conditionalFormatting>
  <conditionalFormatting sqref="E2145">
    <cfRule type="expression" dxfId="23042" priority="7015">
      <formula>IF(AND(E557="",$C557=$X$4),TRUE)</formula>
    </cfRule>
  </conditionalFormatting>
  <conditionalFormatting sqref="E2145">
    <cfRule type="expression" dxfId="23041" priority="7016">
      <formula>IF(FIND("!",E557),TRUE)</formula>
    </cfRule>
  </conditionalFormatting>
  <conditionalFormatting sqref="E2146">
    <cfRule type="expression" dxfId="23040" priority="7017">
      <formula>IF(AND(E557="",$C557=$X$4),TRUE)</formula>
    </cfRule>
  </conditionalFormatting>
  <conditionalFormatting sqref="E2146">
    <cfRule type="expression" dxfId="23039" priority="7018">
      <formula>IF(FIND("!",E557),TRUE)</formula>
    </cfRule>
  </conditionalFormatting>
  <conditionalFormatting sqref="E2147">
    <cfRule type="expression" dxfId="23038" priority="7019">
      <formula>IF(AND(E557="",$C557=$X$4),TRUE)</formula>
    </cfRule>
  </conditionalFormatting>
  <conditionalFormatting sqref="E2147">
    <cfRule type="expression" dxfId="23037" priority="7020">
      <formula>IF(FIND("!",E557),TRUE)</formula>
    </cfRule>
  </conditionalFormatting>
  <conditionalFormatting sqref="E2148">
    <cfRule type="expression" dxfId="23036" priority="7021">
      <formula>IF(AND(E557="",$C557=$X$4),TRUE)</formula>
    </cfRule>
  </conditionalFormatting>
  <conditionalFormatting sqref="E2148">
    <cfRule type="expression" dxfId="23035" priority="7022">
      <formula>IF(FIND("!",E557),TRUE)</formula>
    </cfRule>
  </conditionalFormatting>
  <conditionalFormatting sqref="E2149">
    <cfRule type="expression" dxfId="23034" priority="7023">
      <formula>IF(AND(E557="",$C557=$X$4),TRUE)</formula>
    </cfRule>
  </conditionalFormatting>
  <conditionalFormatting sqref="E2149">
    <cfRule type="expression" dxfId="23033" priority="7024">
      <formula>IF(FIND("!",E557),TRUE)</formula>
    </cfRule>
  </conditionalFormatting>
  <conditionalFormatting sqref="E2150">
    <cfRule type="expression" dxfId="23032" priority="7025">
      <formula>IF(AND(E557="",$C557=$X$4),TRUE)</formula>
    </cfRule>
  </conditionalFormatting>
  <conditionalFormatting sqref="E2150">
    <cfRule type="expression" dxfId="23031" priority="7026">
      <formula>IF(FIND("!",E557),TRUE)</formula>
    </cfRule>
  </conditionalFormatting>
  <conditionalFormatting sqref="E2151">
    <cfRule type="expression" dxfId="23030" priority="7027">
      <formula>IF(AND(E557="",$C557=$X$4),TRUE)</formula>
    </cfRule>
  </conditionalFormatting>
  <conditionalFormatting sqref="E2151">
    <cfRule type="expression" dxfId="23029" priority="7028">
      <formula>IF(FIND("!",E557),TRUE)</formula>
    </cfRule>
  </conditionalFormatting>
  <conditionalFormatting sqref="E2152">
    <cfRule type="expression" dxfId="23028" priority="7029">
      <formula>IF(AND(E557="",$C557=$X$4),TRUE)</formula>
    </cfRule>
  </conditionalFormatting>
  <conditionalFormatting sqref="E2152">
    <cfRule type="expression" dxfId="23027" priority="7030">
      <formula>IF(FIND("!",E557),TRUE)</formula>
    </cfRule>
  </conditionalFormatting>
  <conditionalFormatting sqref="E2153">
    <cfRule type="expression" dxfId="23026" priority="7031">
      <formula>IF(AND(E557="",$C557=$X$4),TRUE)</formula>
    </cfRule>
  </conditionalFormatting>
  <conditionalFormatting sqref="E2153">
    <cfRule type="expression" dxfId="23025" priority="7032">
      <formula>IF(FIND("!",E557),TRUE)</formula>
    </cfRule>
  </conditionalFormatting>
  <conditionalFormatting sqref="E2154">
    <cfRule type="expression" dxfId="23024" priority="7033">
      <formula>IF(AND(E557="",$C557=$X$4),TRUE)</formula>
    </cfRule>
  </conditionalFormatting>
  <conditionalFormatting sqref="E2154">
    <cfRule type="expression" dxfId="23023" priority="7034">
      <formula>IF(FIND("!",E557),TRUE)</formula>
    </cfRule>
  </conditionalFormatting>
  <conditionalFormatting sqref="E2155">
    <cfRule type="expression" dxfId="23022" priority="7035">
      <formula>IF(AND(E557="",$C557=$X$4),TRUE)</formula>
    </cfRule>
  </conditionalFormatting>
  <conditionalFormatting sqref="E2155">
    <cfRule type="expression" dxfId="23021" priority="7036">
      <formula>IF(FIND("!",E557),TRUE)</formula>
    </cfRule>
  </conditionalFormatting>
  <conditionalFormatting sqref="E2156">
    <cfRule type="expression" dxfId="23020" priority="7037">
      <formula>IF(AND(E557="",$C557=$X$4),TRUE)</formula>
    </cfRule>
  </conditionalFormatting>
  <conditionalFormatting sqref="E2156">
    <cfRule type="expression" dxfId="23019" priority="7038">
      <formula>IF(FIND("!",E557),TRUE)</formula>
    </cfRule>
  </conditionalFormatting>
  <conditionalFormatting sqref="E2157">
    <cfRule type="expression" dxfId="23018" priority="7039">
      <formula>IF(AND(E557="",$C557=$X$4),TRUE)</formula>
    </cfRule>
  </conditionalFormatting>
  <conditionalFormatting sqref="E2157">
    <cfRule type="expression" dxfId="23017" priority="7040">
      <formula>IF(FIND("!",E557),TRUE)</formula>
    </cfRule>
  </conditionalFormatting>
  <conditionalFormatting sqref="E2158">
    <cfRule type="expression" dxfId="23016" priority="7041">
      <formula>IF(AND(E557="",$C557=$X$4),TRUE)</formula>
    </cfRule>
  </conditionalFormatting>
  <conditionalFormatting sqref="E2158">
    <cfRule type="expression" dxfId="23015" priority="7042">
      <formula>IF(FIND("!",E557),TRUE)</formula>
    </cfRule>
  </conditionalFormatting>
  <conditionalFormatting sqref="E2159">
    <cfRule type="expression" dxfId="23014" priority="7043">
      <formula>IF(AND(E557="",$C557=$X$4),TRUE)</formula>
    </cfRule>
  </conditionalFormatting>
  <conditionalFormatting sqref="E2159">
    <cfRule type="expression" dxfId="23013" priority="7044">
      <formula>IF(FIND("!",E557),TRUE)</formula>
    </cfRule>
  </conditionalFormatting>
  <conditionalFormatting sqref="E2160">
    <cfRule type="expression" dxfId="23012" priority="7045">
      <formula>IF(AND(E557="",$C557=$X$4),TRUE)</formula>
    </cfRule>
  </conditionalFormatting>
  <conditionalFormatting sqref="E2160">
    <cfRule type="expression" dxfId="23011" priority="7046">
      <formula>IF(FIND("!",E557),TRUE)</formula>
    </cfRule>
  </conditionalFormatting>
  <conditionalFormatting sqref="E2161">
    <cfRule type="expression" dxfId="23010" priority="7047">
      <formula>IF(AND(E557="",$C557=$X$4),TRUE)</formula>
    </cfRule>
  </conditionalFormatting>
  <conditionalFormatting sqref="E2161">
    <cfRule type="expression" dxfId="23009" priority="7048">
      <formula>IF(FIND("!",E557),TRUE)</formula>
    </cfRule>
  </conditionalFormatting>
  <conditionalFormatting sqref="E2162">
    <cfRule type="expression" dxfId="23008" priority="7049">
      <formula>IF(AND(E557="",$C557=$X$4),TRUE)</formula>
    </cfRule>
  </conditionalFormatting>
  <conditionalFormatting sqref="E2162">
    <cfRule type="expression" dxfId="23007" priority="7050">
      <formula>IF(FIND("!",E557),TRUE)</formula>
    </cfRule>
  </conditionalFormatting>
  <conditionalFormatting sqref="E2163">
    <cfRule type="expression" dxfId="23006" priority="7051">
      <formula>IF(AND(E557="",$C557=$X$4),TRUE)</formula>
    </cfRule>
  </conditionalFormatting>
  <conditionalFormatting sqref="E2163">
    <cfRule type="expression" dxfId="23005" priority="7052">
      <formula>IF(FIND("!",E557),TRUE)</formula>
    </cfRule>
  </conditionalFormatting>
  <conditionalFormatting sqref="E2164">
    <cfRule type="expression" dxfId="23004" priority="7053">
      <formula>IF(AND(E557="",$C557=$X$4),TRUE)</formula>
    </cfRule>
  </conditionalFormatting>
  <conditionalFormatting sqref="E2164">
    <cfRule type="expression" dxfId="23003" priority="7054">
      <formula>IF(FIND("!",E557),TRUE)</formula>
    </cfRule>
  </conditionalFormatting>
  <conditionalFormatting sqref="E2165">
    <cfRule type="expression" dxfId="23002" priority="7055">
      <formula>IF(AND(E557="",$C557=$X$4),TRUE)</formula>
    </cfRule>
  </conditionalFormatting>
  <conditionalFormatting sqref="E2165">
    <cfRule type="expression" dxfId="23001" priority="7056">
      <formula>IF(FIND("!",E557),TRUE)</formula>
    </cfRule>
  </conditionalFormatting>
  <conditionalFormatting sqref="E2166">
    <cfRule type="expression" dxfId="23000" priority="7057">
      <formula>IF(AND(E557="",$C557=$X$4),TRUE)</formula>
    </cfRule>
  </conditionalFormatting>
  <conditionalFormatting sqref="E2166">
    <cfRule type="expression" dxfId="22999" priority="7058">
      <formula>IF(FIND("!",E557),TRUE)</formula>
    </cfRule>
  </conditionalFormatting>
  <conditionalFormatting sqref="E2167">
    <cfRule type="expression" dxfId="22998" priority="7059">
      <formula>IF(AND(E557="",$C557=$X$4),TRUE)</formula>
    </cfRule>
  </conditionalFormatting>
  <conditionalFormatting sqref="E2167">
    <cfRule type="expression" dxfId="22997" priority="7060">
      <formula>IF(FIND("!",E557),TRUE)</formula>
    </cfRule>
  </conditionalFormatting>
  <conditionalFormatting sqref="E2168">
    <cfRule type="expression" dxfId="22996" priority="7061">
      <formula>IF(AND(E557="",$C557=$X$4),TRUE)</formula>
    </cfRule>
  </conditionalFormatting>
  <conditionalFormatting sqref="E2168">
    <cfRule type="expression" dxfId="22995" priority="7062">
      <formula>IF(FIND("!",E557),TRUE)</formula>
    </cfRule>
  </conditionalFormatting>
  <conditionalFormatting sqref="E2169">
    <cfRule type="expression" dxfId="22994" priority="7063">
      <formula>IF(AND(E557="",$C557=$X$4),TRUE)</formula>
    </cfRule>
  </conditionalFormatting>
  <conditionalFormatting sqref="E2169">
    <cfRule type="expression" dxfId="22993" priority="7064">
      <formula>IF(FIND("!",E557),TRUE)</formula>
    </cfRule>
  </conditionalFormatting>
  <conditionalFormatting sqref="E2170">
    <cfRule type="expression" dxfId="22992" priority="7065">
      <formula>IF(AND(E557="",$C557=$X$4),TRUE)</formula>
    </cfRule>
  </conditionalFormatting>
  <conditionalFormatting sqref="E2170">
    <cfRule type="expression" dxfId="22991" priority="7066">
      <formula>IF(FIND("!",E557),TRUE)</formula>
    </cfRule>
  </conditionalFormatting>
  <conditionalFormatting sqref="E2171">
    <cfRule type="expression" dxfId="22990" priority="7067">
      <formula>IF(AND(E557="",$C557=$X$4),TRUE)</formula>
    </cfRule>
  </conditionalFormatting>
  <conditionalFormatting sqref="E2171">
    <cfRule type="expression" dxfId="22989" priority="7068">
      <formula>IF(FIND("!",E557),TRUE)</formula>
    </cfRule>
  </conditionalFormatting>
  <conditionalFormatting sqref="E2172">
    <cfRule type="expression" dxfId="22988" priority="7069">
      <formula>IF(AND(E557="",$C557=$X$4),TRUE)</formula>
    </cfRule>
  </conditionalFormatting>
  <conditionalFormatting sqref="E2172">
    <cfRule type="expression" dxfId="22987" priority="7070">
      <formula>IF(FIND("!",E557),TRUE)</formula>
    </cfRule>
  </conditionalFormatting>
  <conditionalFormatting sqref="E2173">
    <cfRule type="expression" dxfId="22986" priority="7071">
      <formula>IF(AND(E557="",$C557=$X$4),TRUE)</formula>
    </cfRule>
  </conditionalFormatting>
  <conditionalFormatting sqref="E2173">
    <cfRule type="expression" dxfId="22985" priority="7072">
      <formula>IF(FIND("!",E557),TRUE)</formula>
    </cfRule>
  </conditionalFormatting>
  <conditionalFormatting sqref="E2174">
    <cfRule type="expression" dxfId="22984" priority="7073">
      <formula>IF(AND(E557="",$C557=$X$4),TRUE)</formula>
    </cfRule>
  </conditionalFormatting>
  <conditionalFormatting sqref="E2174">
    <cfRule type="expression" dxfId="22983" priority="7074">
      <formula>IF(FIND("!",E557),TRUE)</formula>
    </cfRule>
  </conditionalFormatting>
  <conditionalFormatting sqref="E2175">
    <cfRule type="expression" dxfId="22982" priority="7075">
      <formula>IF(AND(E557="",$C557=$X$4),TRUE)</formula>
    </cfRule>
  </conditionalFormatting>
  <conditionalFormatting sqref="E2175">
    <cfRule type="expression" dxfId="22981" priority="7076">
      <formula>IF(FIND("!",E557),TRUE)</formula>
    </cfRule>
  </conditionalFormatting>
  <conditionalFormatting sqref="E2176">
    <cfRule type="expression" dxfId="22980" priority="7077">
      <formula>IF(AND(E557="",$C557=$X$4),TRUE)</formula>
    </cfRule>
  </conditionalFormatting>
  <conditionalFormatting sqref="E2176">
    <cfRule type="expression" dxfId="22979" priority="7078">
      <formula>IF(FIND("!",E557),TRUE)</formula>
    </cfRule>
  </conditionalFormatting>
  <conditionalFormatting sqref="E2177">
    <cfRule type="expression" dxfId="22978" priority="7079">
      <formula>IF(AND(E557="",$C557=$X$4),TRUE)</formula>
    </cfRule>
  </conditionalFormatting>
  <conditionalFormatting sqref="E2177">
    <cfRule type="expression" dxfId="22977" priority="7080">
      <formula>IF(FIND("!",E557),TRUE)</formula>
    </cfRule>
  </conditionalFormatting>
  <conditionalFormatting sqref="E2178">
    <cfRule type="expression" dxfId="22976" priority="7081">
      <formula>IF(AND(E557="",$C557=$X$4),TRUE)</formula>
    </cfRule>
  </conditionalFormatting>
  <conditionalFormatting sqref="E2178">
    <cfRule type="expression" dxfId="22975" priority="7082">
      <formula>IF(FIND("!",E557),TRUE)</formula>
    </cfRule>
  </conditionalFormatting>
  <conditionalFormatting sqref="E2179">
    <cfRule type="expression" dxfId="22974" priority="7083">
      <formula>IF(AND(E557="",$C557=$X$4),TRUE)</formula>
    </cfRule>
  </conditionalFormatting>
  <conditionalFormatting sqref="E2179">
    <cfRule type="expression" dxfId="22973" priority="7084">
      <formula>IF(FIND("!",E557),TRUE)</formula>
    </cfRule>
  </conditionalFormatting>
  <conditionalFormatting sqref="E2180">
    <cfRule type="expression" dxfId="22972" priority="7085">
      <formula>IF(AND(E557="",$C557=$X$4),TRUE)</formula>
    </cfRule>
  </conditionalFormatting>
  <conditionalFormatting sqref="E2180">
    <cfRule type="expression" dxfId="22971" priority="7086">
      <formula>IF(FIND("!",E557),TRUE)</formula>
    </cfRule>
  </conditionalFormatting>
  <conditionalFormatting sqref="E2181">
    <cfRule type="expression" dxfId="22970" priority="7087">
      <formula>IF(AND(E557="",$C557=$X$4),TRUE)</formula>
    </cfRule>
  </conditionalFormatting>
  <conditionalFormatting sqref="E2181">
    <cfRule type="expression" dxfId="22969" priority="7088">
      <formula>IF(FIND("!",E557),TRUE)</formula>
    </cfRule>
  </conditionalFormatting>
  <conditionalFormatting sqref="E2182">
    <cfRule type="expression" dxfId="22968" priority="7089">
      <formula>IF(AND(E557="",$C557=$X$4),TRUE)</formula>
    </cfRule>
  </conditionalFormatting>
  <conditionalFormatting sqref="E2182">
    <cfRule type="expression" dxfId="22967" priority="7090">
      <formula>IF(FIND("!",E557),TRUE)</formula>
    </cfRule>
  </conditionalFormatting>
  <conditionalFormatting sqref="E2183">
    <cfRule type="expression" dxfId="22966" priority="7091">
      <formula>IF(AND(E557="",$C557=$X$4),TRUE)</formula>
    </cfRule>
  </conditionalFormatting>
  <conditionalFormatting sqref="E2183">
    <cfRule type="expression" dxfId="22965" priority="7092">
      <formula>IF(FIND("!",E557),TRUE)</formula>
    </cfRule>
  </conditionalFormatting>
  <conditionalFormatting sqref="E2184">
    <cfRule type="expression" dxfId="22964" priority="7093">
      <formula>IF(AND(E557="",$C557=$X$4),TRUE)</formula>
    </cfRule>
  </conditionalFormatting>
  <conditionalFormatting sqref="E2184">
    <cfRule type="expression" dxfId="22963" priority="7094">
      <formula>IF(FIND("!",E557),TRUE)</formula>
    </cfRule>
  </conditionalFormatting>
  <conditionalFormatting sqref="E2185">
    <cfRule type="expression" dxfId="22962" priority="7095">
      <formula>IF(AND(E557="",$C557=$X$4),TRUE)</formula>
    </cfRule>
  </conditionalFormatting>
  <conditionalFormatting sqref="E2185">
    <cfRule type="expression" dxfId="22961" priority="7096">
      <formula>IF(FIND("!",E557),TRUE)</formula>
    </cfRule>
  </conditionalFormatting>
  <conditionalFormatting sqref="E2186">
    <cfRule type="expression" dxfId="22960" priority="7097">
      <formula>IF(AND(E557="",$C557=$X$4),TRUE)</formula>
    </cfRule>
  </conditionalFormatting>
  <conditionalFormatting sqref="E2186">
    <cfRule type="expression" dxfId="22959" priority="7098">
      <formula>IF(FIND("!",E557),TRUE)</formula>
    </cfRule>
  </conditionalFormatting>
  <conditionalFormatting sqref="E2187">
    <cfRule type="expression" dxfId="22958" priority="7099">
      <formula>IF(AND(E557="",$C557=$X$4),TRUE)</formula>
    </cfRule>
  </conditionalFormatting>
  <conditionalFormatting sqref="E2187">
    <cfRule type="expression" dxfId="22957" priority="7100">
      <formula>IF(FIND("!",E557),TRUE)</formula>
    </cfRule>
  </conditionalFormatting>
  <conditionalFormatting sqref="E2188">
    <cfRule type="expression" dxfId="22956" priority="7101">
      <formula>IF(AND(E557="",$C557=$X$4),TRUE)</formula>
    </cfRule>
  </conditionalFormatting>
  <conditionalFormatting sqref="E2188">
    <cfRule type="expression" dxfId="22955" priority="7102">
      <formula>IF(FIND("!",E557),TRUE)</formula>
    </cfRule>
  </conditionalFormatting>
  <conditionalFormatting sqref="E2189">
    <cfRule type="expression" dxfId="22954" priority="7103">
      <formula>IF(AND(E557="",$C557=$X$4),TRUE)</formula>
    </cfRule>
  </conditionalFormatting>
  <conditionalFormatting sqref="E2189">
    <cfRule type="expression" dxfId="22953" priority="7104">
      <formula>IF(FIND("!",E557),TRUE)</formula>
    </cfRule>
  </conditionalFormatting>
  <conditionalFormatting sqref="E2190">
    <cfRule type="expression" dxfId="22952" priority="7105">
      <formula>IF(AND(E557="",$C557=$X$4),TRUE)</formula>
    </cfRule>
  </conditionalFormatting>
  <conditionalFormatting sqref="E2190">
    <cfRule type="expression" dxfId="22951" priority="7106">
      <formula>IF(FIND("!",E557),TRUE)</formula>
    </cfRule>
  </conditionalFormatting>
  <conditionalFormatting sqref="E2191">
    <cfRule type="expression" dxfId="22950" priority="7107">
      <formula>IF(AND(E557="",$C557=$X$4),TRUE)</formula>
    </cfRule>
  </conditionalFormatting>
  <conditionalFormatting sqref="E2191">
    <cfRule type="expression" dxfId="22949" priority="7108">
      <formula>IF(FIND("!",E557),TRUE)</formula>
    </cfRule>
  </conditionalFormatting>
  <conditionalFormatting sqref="E2192">
    <cfRule type="expression" dxfId="22948" priority="7109">
      <formula>IF(AND(E557="",$C557=$X$4),TRUE)</formula>
    </cfRule>
  </conditionalFormatting>
  <conditionalFormatting sqref="E2192">
    <cfRule type="expression" dxfId="22947" priority="7110">
      <formula>IF(FIND("!",E557),TRUE)</formula>
    </cfRule>
  </conditionalFormatting>
  <conditionalFormatting sqref="E2193">
    <cfRule type="expression" dxfId="22946" priority="7111">
      <formula>IF(AND(E557="",$C557=$X$4),TRUE)</formula>
    </cfRule>
  </conditionalFormatting>
  <conditionalFormatting sqref="E2193">
    <cfRule type="expression" dxfId="22945" priority="7112">
      <formula>IF(FIND("!",E557),TRUE)</formula>
    </cfRule>
  </conditionalFormatting>
  <conditionalFormatting sqref="E2194">
    <cfRule type="expression" dxfId="22944" priority="7113">
      <formula>IF(AND(E557="",$C557=$X$4),TRUE)</formula>
    </cfRule>
  </conditionalFormatting>
  <conditionalFormatting sqref="E2194">
    <cfRule type="expression" dxfId="22943" priority="7114">
      <formula>IF(FIND("!",E557),TRUE)</formula>
    </cfRule>
  </conditionalFormatting>
  <conditionalFormatting sqref="E2195">
    <cfRule type="expression" dxfId="22942" priority="7115">
      <formula>IF(AND(E557="",$C557=$X$4),TRUE)</formula>
    </cfRule>
  </conditionalFormatting>
  <conditionalFormatting sqref="E2195">
    <cfRule type="expression" dxfId="22941" priority="7116">
      <formula>IF(FIND("!",E557),TRUE)</formula>
    </cfRule>
  </conditionalFormatting>
  <conditionalFormatting sqref="E2196">
    <cfRule type="expression" dxfId="22940" priority="7117">
      <formula>IF(AND(E557="",$C557=$X$4),TRUE)</formula>
    </cfRule>
  </conditionalFormatting>
  <conditionalFormatting sqref="E2196">
    <cfRule type="expression" dxfId="22939" priority="7118">
      <formula>IF(FIND("!",E557),TRUE)</formula>
    </cfRule>
  </conditionalFormatting>
  <conditionalFormatting sqref="E2197">
    <cfRule type="expression" dxfId="22938" priority="7119">
      <formula>IF(AND(E557="",$C557=$X$4),TRUE)</formula>
    </cfRule>
  </conditionalFormatting>
  <conditionalFormatting sqref="E2197">
    <cfRule type="expression" dxfId="22937" priority="7120">
      <formula>IF(FIND("!",E557),TRUE)</formula>
    </cfRule>
  </conditionalFormatting>
  <conditionalFormatting sqref="E2198">
    <cfRule type="expression" dxfId="22936" priority="7121">
      <formula>IF(AND(E557="",$C557=$X$4),TRUE)</formula>
    </cfRule>
  </conditionalFormatting>
  <conditionalFormatting sqref="E2198">
    <cfRule type="expression" dxfId="22935" priority="7122">
      <formula>IF(FIND("!",E557),TRUE)</formula>
    </cfRule>
  </conditionalFormatting>
  <conditionalFormatting sqref="E2199">
    <cfRule type="expression" dxfId="22934" priority="7123">
      <formula>IF(AND(E557="",$C557=$X$4),TRUE)</formula>
    </cfRule>
  </conditionalFormatting>
  <conditionalFormatting sqref="E2199">
    <cfRule type="expression" dxfId="22933" priority="7124">
      <formula>IF(FIND("!",E557),TRUE)</formula>
    </cfRule>
  </conditionalFormatting>
  <conditionalFormatting sqref="E2200">
    <cfRule type="expression" dxfId="22932" priority="7125">
      <formula>IF(AND(E557="",$C557=$X$4),TRUE)</formula>
    </cfRule>
  </conditionalFormatting>
  <conditionalFormatting sqref="E2200">
    <cfRule type="expression" dxfId="22931" priority="7126">
      <formula>IF(FIND("!",E557),TRUE)</formula>
    </cfRule>
  </conditionalFormatting>
  <conditionalFormatting sqref="E2201">
    <cfRule type="expression" dxfId="22930" priority="7127">
      <formula>IF(AND(E557="",$C557=$X$4),TRUE)</formula>
    </cfRule>
  </conditionalFormatting>
  <conditionalFormatting sqref="E2201">
    <cfRule type="expression" dxfId="22929" priority="7128">
      <formula>IF(FIND("!",E557),TRUE)</formula>
    </cfRule>
  </conditionalFormatting>
  <conditionalFormatting sqref="E2202">
    <cfRule type="expression" dxfId="22928" priority="7129">
      <formula>IF(AND(E557="",$C557=$X$4),TRUE)</formula>
    </cfRule>
  </conditionalFormatting>
  <conditionalFormatting sqref="E2202">
    <cfRule type="expression" dxfId="22927" priority="7130">
      <formula>IF(FIND("!",E557),TRUE)</formula>
    </cfRule>
  </conditionalFormatting>
  <conditionalFormatting sqref="E2203">
    <cfRule type="expression" dxfId="22926" priority="7131">
      <formula>IF(AND(E557="",$C557=$X$4),TRUE)</formula>
    </cfRule>
  </conditionalFormatting>
  <conditionalFormatting sqref="E2203">
    <cfRule type="expression" dxfId="22925" priority="7132">
      <formula>IF(FIND("!",E557),TRUE)</formula>
    </cfRule>
  </conditionalFormatting>
  <conditionalFormatting sqref="E2204">
    <cfRule type="expression" dxfId="22924" priority="7133">
      <formula>IF(AND(E557="",$C557=$X$4),TRUE)</formula>
    </cfRule>
  </conditionalFormatting>
  <conditionalFormatting sqref="E2204">
    <cfRule type="expression" dxfId="22923" priority="7134">
      <formula>IF(FIND("!",E557),TRUE)</formula>
    </cfRule>
  </conditionalFormatting>
  <conditionalFormatting sqref="E2205">
    <cfRule type="expression" dxfId="22922" priority="7135">
      <formula>IF(AND(E557="",$C557=$X$4),TRUE)</formula>
    </cfRule>
  </conditionalFormatting>
  <conditionalFormatting sqref="E2205">
    <cfRule type="expression" dxfId="22921" priority="7136">
      <formula>IF(FIND("!",E557),TRUE)</formula>
    </cfRule>
  </conditionalFormatting>
  <conditionalFormatting sqref="E2206">
    <cfRule type="expression" dxfId="22920" priority="7137">
      <formula>IF(AND(E557="",$C557=$X$4),TRUE)</formula>
    </cfRule>
  </conditionalFormatting>
  <conditionalFormatting sqref="E2206">
    <cfRule type="expression" dxfId="22919" priority="7138">
      <formula>IF(FIND("!",E557),TRUE)</formula>
    </cfRule>
  </conditionalFormatting>
  <conditionalFormatting sqref="E2207">
    <cfRule type="expression" dxfId="22918" priority="7139">
      <formula>IF(AND(E557="",$C557=$X$4),TRUE)</formula>
    </cfRule>
  </conditionalFormatting>
  <conditionalFormatting sqref="E2207">
    <cfRule type="expression" dxfId="22917" priority="7140">
      <formula>IF(FIND("!",E557),TRUE)</formula>
    </cfRule>
  </conditionalFormatting>
  <conditionalFormatting sqref="E2208">
    <cfRule type="expression" dxfId="22916" priority="7141">
      <formula>IF(AND(E557="",$C557=$X$4),TRUE)</formula>
    </cfRule>
  </conditionalFormatting>
  <conditionalFormatting sqref="E2208">
    <cfRule type="expression" dxfId="22915" priority="7142">
      <formula>IF(FIND("!",E557),TRUE)</formula>
    </cfRule>
  </conditionalFormatting>
  <conditionalFormatting sqref="E2209">
    <cfRule type="expression" dxfId="22914" priority="7143">
      <formula>IF(AND(E557="",$C557=$X$4),TRUE)</formula>
    </cfRule>
  </conditionalFormatting>
  <conditionalFormatting sqref="E2209">
    <cfRule type="expression" dxfId="22913" priority="7144">
      <formula>IF(FIND("!",E557),TRUE)</formula>
    </cfRule>
  </conditionalFormatting>
  <conditionalFormatting sqref="E2210">
    <cfRule type="expression" dxfId="22912" priority="7145">
      <formula>IF(AND(E557="",$C557=$X$4),TRUE)</formula>
    </cfRule>
  </conditionalFormatting>
  <conditionalFormatting sqref="E2210">
    <cfRule type="expression" dxfId="22911" priority="7146">
      <formula>IF(FIND("!",E557),TRUE)</formula>
    </cfRule>
  </conditionalFormatting>
  <conditionalFormatting sqref="E2211">
    <cfRule type="expression" dxfId="22910" priority="7147">
      <formula>IF(AND(E557="",$C557=$X$4),TRUE)</formula>
    </cfRule>
  </conditionalFormatting>
  <conditionalFormatting sqref="E2211">
    <cfRule type="expression" dxfId="22909" priority="7148">
      <formula>IF(FIND("!",E557),TRUE)</formula>
    </cfRule>
  </conditionalFormatting>
  <conditionalFormatting sqref="E2212">
    <cfRule type="expression" dxfId="22908" priority="7149">
      <formula>IF(AND(E557="",$C557=$X$4),TRUE)</formula>
    </cfRule>
  </conditionalFormatting>
  <conditionalFormatting sqref="E2212">
    <cfRule type="expression" dxfId="22907" priority="7150">
      <formula>IF(FIND("!",E557),TRUE)</formula>
    </cfRule>
  </conditionalFormatting>
  <conditionalFormatting sqref="E2213">
    <cfRule type="expression" dxfId="22906" priority="7151">
      <formula>IF(AND(E557="",$C557=$X$4),TRUE)</formula>
    </cfRule>
  </conditionalFormatting>
  <conditionalFormatting sqref="E2213">
    <cfRule type="expression" dxfId="22905" priority="7152">
      <formula>IF(FIND("!",E557),TRUE)</formula>
    </cfRule>
  </conditionalFormatting>
  <conditionalFormatting sqref="E2214">
    <cfRule type="expression" dxfId="22904" priority="7153">
      <formula>IF(AND(E557="",$C557=$X$4),TRUE)</formula>
    </cfRule>
  </conditionalFormatting>
  <conditionalFormatting sqref="E2214">
    <cfRule type="expression" dxfId="22903" priority="7154">
      <formula>IF(FIND("!",E557),TRUE)</formula>
    </cfRule>
  </conditionalFormatting>
  <conditionalFormatting sqref="E2215">
    <cfRule type="expression" dxfId="22902" priority="7155">
      <formula>IF(AND(E557="",$C557=$X$4),TRUE)</formula>
    </cfRule>
  </conditionalFormatting>
  <conditionalFormatting sqref="E2215">
    <cfRule type="expression" dxfId="22901" priority="7156">
      <formula>IF(FIND("!",E557),TRUE)</formula>
    </cfRule>
  </conditionalFormatting>
  <conditionalFormatting sqref="E2216">
    <cfRule type="expression" dxfId="22900" priority="7157">
      <formula>IF(AND(E557="",$C557=$X$4),TRUE)</formula>
    </cfRule>
  </conditionalFormatting>
  <conditionalFormatting sqref="E2216">
    <cfRule type="expression" dxfId="22899" priority="7158">
      <formula>IF(FIND("!",E557),TRUE)</formula>
    </cfRule>
  </conditionalFormatting>
  <conditionalFormatting sqref="E2217">
    <cfRule type="expression" dxfId="22898" priority="7159">
      <formula>IF(AND(E557="",$C557=$X$4),TRUE)</formula>
    </cfRule>
  </conditionalFormatting>
  <conditionalFormatting sqref="E2217">
    <cfRule type="expression" dxfId="22897" priority="7160">
      <formula>IF(FIND("!",E557),TRUE)</formula>
    </cfRule>
  </conditionalFormatting>
  <conditionalFormatting sqref="E2218">
    <cfRule type="expression" dxfId="22896" priority="7161">
      <formula>IF(AND(E557="",$C557=$X$4),TRUE)</formula>
    </cfRule>
  </conditionalFormatting>
  <conditionalFormatting sqref="E2218">
    <cfRule type="expression" dxfId="22895" priority="7162">
      <formula>IF(FIND("!",E557),TRUE)</formula>
    </cfRule>
  </conditionalFormatting>
  <conditionalFormatting sqref="E2219">
    <cfRule type="expression" dxfId="22894" priority="7163">
      <formula>IF(AND(E557="",$C557=$X$4),TRUE)</formula>
    </cfRule>
  </conditionalFormatting>
  <conditionalFormatting sqref="E2219">
    <cfRule type="expression" dxfId="22893" priority="7164">
      <formula>IF(FIND("!",E557),TRUE)</formula>
    </cfRule>
  </conditionalFormatting>
  <conditionalFormatting sqref="E2220">
    <cfRule type="expression" dxfId="22892" priority="7165">
      <formula>IF(AND(E557="",$C557=$X$4),TRUE)</formula>
    </cfRule>
  </conditionalFormatting>
  <conditionalFormatting sqref="E2220">
    <cfRule type="expression" dxfId="22891" priority="7166">
      <formula>IF(FIND("!",E557),TRUE)</formula>
    </cfRule>
  </conditionalFormatting>
  <conditionalFormatting sqref="E2221">
    <cfRule type="expression" dxfId="22890" priority="7167">
      <formula>IF(AND(E557="",$C557=$X$4),TRUE)</formula>
    </cfRule>
  </conditionalFormatting>
  <conditionalFormatting sqref="E2221">
    <cfRule type="expression" dxfId="22889" priority="7168">
      <formula>IF(FIND("!",E557),TRUE)</formula>
    </cfRule>
  </conditionalFormatting>
  <conditionalFormatting sqref="E2222">
    <cfRule type="expression" dxfId="22888" priority="7169">
      <formula>IF(AND(E557="",$C557=$X$4),TRUE)</formula>
    </cfRule>
  </conditionalFormatting>
  <conditionalFormatting sqref="E2222">
    <cfRule type="expression" dxfId="22887" priority="7170">
      <formula>IF(FIND("!",E557),TRUE)</formula>
    </cfRule>
  </conditionalFormatting>
  <conditionalFormatting sqref="E2223">
    <cfRule type="expression" dxfId="22886" priority="7171">
      <formula>IF(AND(E557="",$C557=$X$4),TRUE)</formula>
    </cfRule>
  </conditionalFormatting>
  <conditionalFormatting sqref="E2223">
    <cfRule type="expression" dxfId="22885" priority="7172">
      <formula>IF(FIND("!",E557),TRUE)</formula>
    </cfRule>
  </conditionalFormatting>
  <conditionalFormatting sqref="E2224">
    <cfRule type="expression" dxfId="22884" priority="7173">
      <formula>IF(AND(E557="",$C557=$X$4),TRUE)</formula>
    </cfRule>
  </conditionalFormatting>
  <conditionalFormatting sqref="E2224">
    <cfRule type="expression" dxfId="22883" priority="7174">
      <formula>IF(FIND("!",E557),TRUE)</formula>
    </cfRule>
  </conditionalFormatting>
  <conditionalFormatting sqref="E2225">
    <cfRule type="expression" dxfId="22882" priority="7175">
      <formula>IF(AND(E557="",$C557=$X$4),TRUE)</formula>
    </cfRule>
  </conditionalFormatting>
  <conditionalFormatting sqref="E2225">
    <cfRule type="expression" dxfId="22881" priority="7176">
      <formula>IF(FIND("!",E557),TRUE)</formula>
    </cfRule>
  </conditionalFormatting>
  <conditionalFormatting sqref="E2226">
    <cfRule type="expression" dxfId="22880" priority="7177">
      <formula>IF(AND(E557="",$C557=$X$4),TRUE)</formula>
    </cfRule>
  </conditionalFormatting>
  <conditionalFormatting sqref="E2226">
    <cfRule type="expression" dxfId="22879" priority="7178">
      <formula>IF(FIND("!",E557),TRUE)</formula>
    </cfRule>
  </conditionalFormatting>
  <conditionalFormatting sqref="E2227">
    <cfRule type="expression" dxfId="22878" priority="7179">
      <formula>IF(AND(E557="",$C557=$X$4),TRUE)</formula>
    </cfRule>
  </conditionalFormatting>
  <conditionalFormatting sqref="E2227">
    <cfRule type="expression" dxfId="22877" priority="7180">
      <formula>IF(FIND("!",E557),TRUE)</formula>
    </cfRule>
  </conditionalFormatting>
  <conditionalFormatting sqref="E2228">
    <cfRule type="expression" dxfId="22876" priority="7181">
      <formula>IF(AND(E557="",$C557=$X$4),TRUE)</formula>
    </cfRule>
  </conditionalFormatting>
  <conditionalFormatting sqref="E2228">
    <cfRule type="expression" dxfId="22875" priority="7182">
      <formula>IF(FIND("!",E557),TRUE)</formula>
    </cfRule>
  </conditionalFormatting>
  <conditionalFormatting sqref="E2229">
    <cfRule type="expression" dxfId="22874" priority="7183">
      <formula>IF(AND(E557="",$C557=$X$4),TRUE)</formula>
    </cfRule>
  </conditionalFormatting>
  <conditionalFormatting sqref="E2229">
    <cfRule type="expression" dxfId="22873" priority="7184">
      <formula>IF(FIND("!",E557),TRUE)</formula>
    </cfRule>
  </conditionalFormatting>
  <conditionalFormatting sqref="E2230">
    <cfRule type="expression" dxfId="22872" priority="7185">
      <formula>IF(AND(E557="",$C557=$X$4),TRUE)</formula>
    </cfRule>
  </conditionalFormatting>
  <conditionalFormatting sqref="E2230">
    <cfRule type="expression" dxfId="22871" priority="7186">
      <formula>IF(FIND("!",E557),TRUE)</formula>
    </cfRule>
  </conditionalFormatting>
  <conditionalFormatting sqref="E2231">
    <cfRule type="expression" dxfId="22870" priority="7187">
      <formula>IF(AND(E557="",$C557=$X$4),TRUE)</formula>
    </cfRule>
  </conditionalFormatting>
  <conditionalFormatting sqref="E2231">
    <cfRule type="expression" dxfId="22869" priority="7188">
      <formula>IF(FIND("!",E557),TRUE)</formula>
    </cfRule>
  </conditionalFormatting>
  <conditionalFormatting sqref="E2232">
    <cfRule type="expression" dxfId="22868" priority="7189">
      <formula>IF(AND(E557="",$C557=$X$4),TRUE)</formula>
    </cfRule>
  </conditionalFormatting>
  <conditionalFormatting sqref="E2232">
    <cfRule type="expression" dxfId="22867" priority="7190">
      <formula>IF(FIND("!",E557),TRUE)</formula>
    </cfRule>
  </conditionalFormatting>
  <conditionalFormatting sqref="E2233">
    <cfRule type="expression" dxfId="22866" priority="7191">
      <formula>IF(AND(E557="",$C557=$X$4),TRUE)</formula>
    </cfRule>
  </conditionalFormatting>
  <conditionalFormatting sqref="E2233">
    <cfRule type="expression" dxfId="22865" priority="7192">
      <formula>IF(FIND("!",E557),TRUE)</formula>
    </cfRule>
  </conditionalFormatting>
  <conditionalFormatting sqref="E2234">
    <cfRule type="expression" dxfId="22864" priority="7193">
      <formula>IF(AND(E557="",$C557=$X$4),TRUE)</formula>
    </cfRule>
  </conditionalFormatting>
  <conditionalFormatting sqref="E2234">
    <cfRule type="expression" dxfId="22863" priority="7194">
      <formula>IF(FIND("!",E557),TRUE)</formula>
    </cfRule>
  </conditionalFormatting>
  <conditionalFormatting sqref="E2235">
    <cfRule type="expression" dxfId="22862" priority="7195">
      <formula>IF(AND(E557="",$C557=$X$4),TRUE)</formula>
    </cfRule>
  </conditionalFormatting>
  <conditionalFormatting sqref="E2235">
    <cfRule type="expression" dxfId="22861" priority="7196">
      <formula>IF(FIND("!",E557),TRUE)</formula>
    </cfRule>
  </conditionalFormatting>
  <conditionalFormatting sqref="E2236">
    <cfRule type="expression" dxfId="22860" priority="7197">
      <formula>IF(AND(E557="",$C557=$X$4),TRUE)</formula>
    </cfRule>
  </conditionalFormatting>
  <conditionalFormatting sqref="E2236">
    <cfRule type="expression" dxfId="22859" priority="7198">
      <formula>IF(FIND("!",E557),TRUE)</formula>
    </cfRule>
  </conditionalFormatting>
  <conditionalFormatting sqref="E2237">
    <cfRule type="expression" dxfId="22858" priority="7199">
      <formula>IF(AND(E557="",$C557=$X$4),TRUE)</formula>
    </cfRule>
  </conditionalFormatting>
  <conditionalFormatting sqref="E2237">
    <cfRule type="expression" dxfId="22857" priority="7200">
      <formula>IF(FIND("!",E557),TRUE)</formula>
    </cfRule>
  </conditionalFormatting>
  <conditionalFormatting sqref="E2238">
    <cfRule type="expression" dxfId="22856" priority="7201">
      <formula>IF(AND(E557="",$C557=$X$4),TRUE)</formula>
    </cfRule>
  </conditionalFormatting>
  <conditionalFormatting sqref="E2238">
    <cfRule type="expression" dxfId="22855" priority="7202">
      <formula>IF(FIND("!",E557),TRUE)</formula>
    </cfRule>
  </conditionalFormatting>
  <conditionalFormatting sqref="E2239">
    <cfRule type="expression" dxfId="22854" priority="7203">
      <formula>IF(AND(E557="",$C557=$X$4),TRUE)</formula>
    </cfRule>
  </conditionalFormatting>
  <conditionalFormatting sqref="E2239">
    <cfRule type="expression" dxfId="22853" priority="7204">
      <formula>IF(FIND("!",E557),TRUE)</formula>
    </cfRule>
  </conditionalFormatting>
  <conditionalFormatting sqref="E2240">
    <cfRule type="expression" dxfId="22852" priority="7205">
      <formula>IF(AND(E557="",$C557=$X$4),TRUE)</formula>
    </cfRule>
  </conditionalFormatting>
  <conditionalFormatting sqref="E2240">
    <cfRule type="expression" dxfId="22851" priority="7206">
      <formula>IF(FIND("!",E557),TRUE)</formula>
    </cfRule>
  </conditionalFormatting>
  <conditionalFormatting sqref="E2241">
    <cfRule type="expression" dxfId="22850" priority="7207">
      <formula>IF(AND(E557="",$C557=$X$4),TRUE)</formula>
    </cfRule>
  </conditionalFormatting>
  <conditionalFormatting sqref="E2241">
    <cfRule type="expression" dxfId="22849" priority="7208">
      <formula>IF(FIND("!",E557),TRUE)</formula>
    </cfRule>
  </conditionalFormatting>
  <conditionalFormatting sqref="E2242">
    <cfRule type="expression" dxfId="22848" priority="7209">
      <formula>IF(AND(E557="",$C557=$X$4),TRUE)</formula>
    </cfRule>
  </conditionalFormatting>
  <conditionalFormatting sqref="E2242">
    <cfRule type="expression" dxfId="22847" priority="7210">
      <formula>IF(FIND("!",E557),TRUE)</formula>
    </cfRule>
  </conditionalFormatting>
  <conditionalFormatting sqref="E2243">
    <cfRule type="expression" dxfId="22846" priority="7211">
      <formula>IF(AND(E557="",$C557=$X$4),TRUE)</formula>
    </cfRule>
  </conditionalFormatting>
  <conditionalFormatting sqref="E2243">
    <cfRule type="expression" dxfId="22845" priority="7212">
      <formula>IF(FIND("!",E557),TRUE)</formula>
    </cfRule>
  </conditionalFormatting>
  <conditionalFormatting sqref="E2244">
    <cfRule type="expression" dxfId="22844" priority="7213">
      <formula>IF(AND(E557="",$C557=$X$4),TRUE)</formula>
    </cfRule>
  </conditionalFormatting>
  <conditionalFormatting sqref="E2244">
    <cfRule type="expression" dxfId="22843" priority="7214">
      <formula>IF(FIND("!",E557),TRUE)</formula>
    </cfRule>
  </conditionalFormatting>
  <conditionalFormatting sqref="E2245">
    <cfRule type="expression" dxfId="22842" priority="7215">
      <formula>IF(AND(E557="",$C557=$X$4),TRUE)</formula>
    </cfRule>
  </conditionalFormatting>
  <conditionalFormatting sqref="E2245">
    <cfRule type="expression" dxfId="22841" priority="7216">
      <formula>IF(FIND("!",E557),TRUE)</formula>
    </cfRule>
  </conditionalFormatting>
  <conditionalFormatting sqref="E2246">
    <cfRule type="expression" dxfId="22840" priority="7217">
      <formula>IF(AND(E557="",$C557=$X$4),TRUE)</formula>
    </cfRule>
  </conditionalFormatting>
  <conditionalFormatting sqref="E2246">
    <cfRule type="expression" dxfId="22839" priority="7218">
      <formula>IF(FIND("!",E557),TRUE)</formula>
    </cfRule>
  </conditionalFormatting>
  <conditionalFormatting sqref="E2247">
    <cfRule type="expression" dxfId="22838" priority="7219">
      <formula>IF(AND(E557="",$C557=$X$4),TRUE)</formula>
    </cfRule>
  </conditionalFormatting>
  <conditionalFormatting sqref="E2247">
    <cfRule type="expression" dxfId="22837" priority="7220">
      <formula>IF(FIND("!",E557),TRUE)</formula>
    </cfRule>
  </conditionalFormatting>
  <conditionalFormatting sqref="E2248">
    <cfRule type="expression" dxfId="22836" priority="7221">
      <formula>IF(AND(E557="",$C557=$X$4),TRUE)</formula>
    </cfRule>
  </conditionalFormatting>
  <conditionalFormatting sqref="E2248">
    <cfRule type="expression" dxfId="22835" priority="7222">
      <formula>IF(FIND("!",E557),TRUE)</formula>
    </cfRule>
  </conditionalFormatting>
  <conditionalFormatting sqref="E2249">
    <cfRule type="expression" dxfId="22834" priority="7223">
      <formula>IF(AND(E557="",$C557=$X$4),TRUE)</formula>
    </cfRule>
  </conditionalFormatting>
  <conditionalFormatting sqref="E2249">
    <cfRule type="expression" dxfId="22833" priority="7224">
      <formula>IF(FIND("!",E557),TRUE)</formula>
    </cfRule>
  </conditionalFormatting>
  <conditionalFormatting sqref="E2250">
    <cfRule type="expression" dxfId="22832" priority="7225">
      <formula>IF(AND(E557="",$C557=$X$4),TRUE)</formula>
    </cfRule>
  </conditionalFormatting>
  <conditionalFormatting sqref="E2250">
    <cfRule type="expression" dxfId="22831" priority="7226">
      <formula>IF(FIND("!",E557),TRUE)</formula>
    </cfRule>
  </conditionalFormatting>
  <conditionalFormatting sqref="E2251">
    <cfRule type="expression" dxfId="22830" priority="7227">
      <formula>IF(AND(E557="",$C557=$X$4),TRUE)</formula>
    </cfRule>
  </conditionalFormatting>
  <conditionalFormatting sqref="E2251">
    <cfRule type="expression" dxfId="22829" priority="7228">
      <formula>IF(FIND("!",E557),TRUE)</formula>
    </cfRule>
  </conditionalFormatting>
  <conditionalFormatting sqref="E2252">
    <cfRule type="expression" dxfId="22828" priority="7229">
      <formula>IF(AND(E557="",$C557=$X$4),TRUE)</formula>
    </cfRule>
  </conditionalFormatting>
  <conditionalFormatting sqref="E2252">
    <cfRule type="expression" dxfId="22827" priority="7230">
      <formula>IF(FIND("!",E557),TRUE)</formula>
    </cfRule>
  </conditionalFormatting>
  <conditionalFormatting sqref="E2253">
    <cfRule type="expression" dxfId="22826" priority="7231">
      <formula>IF(AND(E557="",$C557=$X$4),TRUE)</formula>
    </cfRule>
  </conditionalFormatting>
  <conditionalFormatting sqref="E2253">
    <cfRule type="expression" dxfId="22825" priority="7232">
      <formula>IF(FIND("!",E557),TRUE)</formula>
    </cfRule>
  </conditionalFormatting>
  <conditionalFormatting sqref="E2254">
    <cfRule type="expression" dxfId="22824" priority="7233">
      <formula>IF(AND(E557="",$C557=$X$4),TRUE)</formula>
    </cfRule>
  </conditionalFormatting>
  <conditionalFormatting sqref="E2254">
    <cfRule type="expression" dxfId="22823" priority="7234">
      <formula>IF(FIND("!",E557),TRUE)</formula>
    </cfRule>
  </conditionalFormatting>
  <conditionalFormatting sqref="E2255">
    <cfRule type="expression" dxfId="22822" priority="7235">
      <formula>IF(AND(E557="",$C557=$X$4),TRUE)</formula>
    </cfRule>
  </conditionalFormatting>
  <conditionalFormatting sqref="E2255">
    <cfRule type="expression" dxfId="22821" priority="7236">
      <formula>IF(FIND("!",E557),TRUE)</formula>
    </cfRule>
  </conditionalFormatting>
  <conditionalFormatting sqref="E2256">
    <cfRule type="expression" dxfId="22820" priority="7237">
      <formula>IF(AND(E557="",$C557=$X$4),TRUE)</formula>
    </cfRule>
  </conditionalFormatting>
  <conditionalFormatting sqref="E2256">
    <cfRule type="expression" dxfId="22819" priority="7238">
      <formula>IF(FIND("!",E557),TRUE)</formula>
    </cfRule>
  </conditionalFormatting>
  <conditionalFormatting sqref="E2257">
    <cfRule type="expression" dxfId="22818" priority="7239">
      <formula>IF(AND(E557="",$C557=$X$4),TRUE)</formula>
    </cfRule>
  </conditionalFormatting>
  <conditionalFormatting sqref="E2257">
    <cfRule type="expression" dxfId="22817" priority="7240">
      <formula>IF(FIND("!",E557),TRUE)</formula>
    </cfRule>
  </conditionalFormatting>
  <conditionalFormatting sqref="E2258">
    <cfRule type="expression" dxfId="22816" priority="7241">
      <formula>IF(AND(E557="",$C557=$X$4),TRUE)</formula>
    </cfRule>
  </conditionalFormatting>
  <conditionalFormatting sqref="E2258">
    <cfRule type="expression" dxfId="22815" priority="7242">
      <formula>IF(FIND("!",E557),TRUE)</formula>
    </cfRule>
  </conditionalFormatting>
  <conditionalFormatting sqref="E2259">
    <cfRule type="expression" dxfId="22814" priority="7243">
      <formula>IF(AND(E557="",$C557=$X$4),TRUE)</formula>
    </cfRule>
  </conditionalFormatting>
  <conditionalFormatting sqref="E2259">
    <cfRule type="expression" dxfId="22813" priority="7244">
      <formula>IF(FIND("!",E557),TRUE)</formula>
    </cfRule>
  </conditionalFormatting>
  <conditionalFormatting sqref="E2260">
    <cfRule type="expression" dxfId="22812" priority="7245">
      <formula>IF(AND(E557="",$C557=$X$4),TRUE)</formula>
    </cfRule>
  </conditionalFormatting>
  <conditionalFormatting sqref="E2260">
    <cfRule type="expression" dxfId="22811" priority="7246">
      <formula>IF(FIND("!",E557),TRUE)</formula>
    </cfRule>
  </conditionalFormatting>
  <conditionalFormatting sqref="E2261">
    <cfRule type="expression" dxfId="22810" priority="7247">
      <formula>IF(AND(E557="",$C557=$X$4),TRUE)</formula>
    </cfRule>
  </conditionalFormatting>
  <conditionalFormatting sqref="E2261">
    <cfRule type="expression" dxfId="22809" priority="7248">
      <formula>IF(FIND("!",E557),TRUE)</formula>
    </cfRule>
  </conditionalFormatting>
  <conditionalFormatting sqref="E2262">
    <cfRule type="expression" dxfId="22808" priority="7249">
      <formula>IF(AND(E557="",$C557=$X$4),TRUE)</formula>
    </cfRule>
  </conditionalFormatting>
  <conditionalFormatting sqref="E2262">
    <cfRule type="expression" dxfId="22807" priority="7250">
      <formula>IF(FIND("!",E557),TRUE)</formula>
    </cfRule>
  </conditionalFormatting>
  <conditionalFormatting sqref="E2263">
    <cfRule type="expression" dxfId="22806" priority="7251">
      <formula>IF(AND(E557="",$C557=$X$4),TRUE)</formula>
    </cfRule>
  </conditionalFormatting>
  <conditionalFormatting sqref="E2263">
    <cfRule type="expression" dxfId="22805" priority="7252">
      <formula>IF(FIND("!",E557),TRUE)</formula>
    </cfRule>
  </conditionalFormatting>
  <conditionalFormatting sqref="E2264">
    <cfRule type="expression" dxfId="22804" priority="7253">
      <formula>IF(AND(E557="",$C557=$X$4),TRUE)</formula>
    </cfRule>
  </conditionalFormatting>
  <conditionalFormatting sqref="E2264">
    <cfRule type="expression" dxfId="22803" priority="7254">
      <formula>IF(FIND("!",E557),TRUE)</formula>
    </cfRule>
  </conditionalFormatting>
  <conditionalFormatting sqref="E2265">
    <cfRule type="expression" dxfId="22802" priority="7255">
      <formula>IF(AND(E557="",$C557=$X$4),TRUE)</formula>
    </cfRule>
  </conditionalFormatting>
  <conditionalFormatting sqref="E2265">
    <cfRule type="expression" dxfId="22801" priority="7256">
      <formula>IF(FIND("!",E557),TRUE)</formula>
    </cfRule>
  </conditionalFormatting>
  <conditionalFormatting sqref="E2266">
    <cfRule type="expression" dxfId="22800" priority="7257">
      <formula>IF(AND(E557="",$C557=$X$4),TRUE)</formula>
    </cfRule>
  </conditionalFormatting>
  <conditionalFormatting sqref="E2266">
    <cfRule type="expression" dxfId="22799" priority="7258">
      <formula>IF(FIND("!",E557),TRUE)</formula>
    </cfRule>
  </conditionalFormatting>
  <conditionalFormatting sqref="E2267">
    <cfRule type="expression" dxfId="22798" priority="7259">
      <formula>IF(AND(E557="",$C557=$X$4),TRUE)</formula>
    </cfRule>
  </conditionalFormatting>
  <conditionalFormatting sqref="E2267">
    <cfRule type="expression" dxfId="22797" priority="7260">
      <formula>IF(FIND("!",E557),TRUE)</formula>
    </cfRule>
  </conditionalFormatting>
  <conditionalFormatting sqref="E2268">
    <cfRule type="expression" dxfId="22796" priority="7261">
      <formula>IF(AND(E557="",$C557=$X$4),TRUE)</formula>
    </cfRule>
  </conditionalFormatting>
  <conditionalFormatting sqref="E2268">
    <cfRule type="expression" dxfId="22795" priority="7262">
      <formula>IF(FIND("!",E557),TRUE)</formula>
    </cfRule>
  </conditionalFormatting>
  <conditionalFormatting sqref="E2269">
    <cfRule type="expression" dxfId="22794" priority="7263">
      <formula>IF(AND(E557="",$C557=$X$4),TRUE)</formula>
    </cfRule>
  </conditionalFormatting>
  <conditionalFormatting sqref="E2269">
    <cfRule type="expression" dxfId="22793" priority="7264">
      <formula>IF(FIND("!",E557),TRUE)</formula>
    </cfRule>
  </conditionalFormatting>
  <conditionalFormatting sqref="E2270">
    <cfRule type="expression" dxfId="22792" priority="7265">
      <formula>IF(AND(E557="",$C557=$X$4),TRUE)</formula>
    </cfRule>
  </conditionalFormatting>
  <conditionalFormatting sqref="E2270">
    <cfRule type="expression" dxfId="22791" priority="7266">
      <formula>IF(FIND("!",E557),TRUE)</formula>
    </cfRule>
  </conditionalFormatting>
  <conditionalFormatting sqref="E2271">
    <cfRule type="expression" dxfId="22790" priority="7267">
      <formula>IF(AND(E557="",$C557=$X$4),TRUE)</formula>
    </cfRule>
  </conditionalFormatting>
  <conditionalFormatting sqref="E2271">
    <cfRule type="expression" dxfId="22789" priority="7268">
      <formula>IF(FIND("!",E557),TRUE)</formula>
    </cfRule>
  </conditionalFormatting>
  <conditionalFormatting sqref="E2272">
    <cfRule type="expression" dxfId="22788" priority="7269">
      <formula>IF(AND(E557="",$C557=$X$4),TRUE)</formula>
    </cfRule>
  </conditionalFormatting>
  <conditionalFormatting sqref="E2272">
    <cfRule type="expression" dxfId="22787" priority="7270">
      <formula>IF(FIND("!",E557),TRUE)</formula>
    </cfRule>
  </conditionalFormatting>
  <conditionalFormatting sqref="E2273">
    <cfRule type="expression" dxfId="22786" priority="7271">
      <formula>IF(AND(E557="",$C557=$X$4),TRUE)</formula>
    </cfRule>
  </conditionalFormatting>
  <conditionalFormatting sqref="E2273">
    <cfRule type="expression" dxfId="22785" priority="7272">
      <formula>IF(FIND("!",E557),TRUE)</formula>
    </cfRule>
  </conditionalFormatting>
  <conditionalFormatting sqref="E2274">
    <cfRule type="expression" dxfId="22784" priority="7273">
      <formula>IF(AND(E557="",$C557=$X$4),TRUE)</formula>
    </cfRule>
  </conditionalFormatting>
  <conditionalFormatting sqref="E2274">
    <cfRule type="expression" dxfId="22783" priority="7274">
      <formula>IF(FIND("!",E557),TRUE)</formula>
    </cfRule>
  </conditionalFormatting>
  <conditionalFormatting sqref="E2275">
    <cfRule type="expression" dxfId="22782" priority="7275">
      <formula>IF(AND(E557="",$C557=$X$4),TRUE)</formula>
    </cfRule>
  </conditionalFormatting>
  <conditionalFormatting sqref="E2275">
    <cfRule type="expression" dxfId="22781" priority="7276">
      <formula>IF(FIND("!",E557),TRUE)</formula>
    </cfRule>
  </conditionalFormatting>
  <conditionalFormatting sqref="E2276">
    <cfRule type="expression" dxfId="22780" priority="7277">
      <formula>IF(AND(E557="",$C557=$X$4),TRUE)</formula>
    </cfRule>
  </conditionalFormatting>
  <conditionalFormatting sqref="E2276">
    <cfRule type="expression" dxfId="22779" priority="7278">
      <formula>IF(FIND("!",E557),TRUE)</formula>
    </cfRule>
  </conditionalFormatting>
  <conditionalFormatting sqref="E2277">
    <cfRule type="expression" dxfId="22778" priority="7279">
      <formula>IF(AND(E557="",$C557=$X$4),TRUE)</formula>
    </cfRule>
  </conditionalFormatting>
  <conditionalFormatting sqref="E2277">
    <cfRule type="expression" dxfId="22777" priority="7280">
      <formula>IF(FIND("!",E557),TRUE)</formula>
    </cfRule>
  </conditionalFormatting>
  <conditionalFormatting sqref="E2278">
    <cfRule type="expression" dxfId="22776" priority="7281">
      <formula>IF(AND(E557="",$C557=$X$4),TRUE)</formula>
    </cfRule>
  </conditionalFormatting>
  <conditionalFormatting sqref="E2278">
    <cfRule type="expression" dxfId="22775" priority="7282">
      <formula>IF(FIND("!",E557),TRUE)</formula>
    </cfRule>
  </conditionalFormatting>
  <conditionalFormatting sqref="E2279">
    <cfRule type="expression" dxfId="22774" priority="7283">
      <formula>IF(AND(E557="",$C557=$X$4),TRUE)</formula>
    </cfRule>
  </conditionalFormatting>
  <conditionalFormatting sqref="E2279">
    <cfRule type="expression" dxfId="22773" priority="7284">
      <formula>IF(FIND("!",E557),TRUE)</formula>
    </cfRule>
  </conditionalFormatting>
  <conditionalFormatting sqref="E2280">
    <cfRule type="expression" dxfId="22772" priority="7285">
      <formula>IF(AND(E557="",$C557=$X$4),TRUE)</formula>
    </cfRule>
  </conditionalFormatting>
  <conditionalFormatting sqref="E2280">
    <cfRule type="expression" dxfId="22771" priority="7286">
      <formula>IF(FIND("!",E557),TRUE)</formula>
    </cfRule>
  </conditionalFormatting>
  <conditionalFormatting sqref="E2281">
    <cfRule type="expression" dxfId="22770" priority="7287">
      <formula>IF(AND(E557="",$C557=$X$4),TRUE)</formula>
    </cfRule>
  </conditionalFormatting>
  <conditionalFormatting sqref="E2281">
    <cfRule type="expression" dxfId="22769" priority="7288">
      <formula>IF(FIND("!",E557),TRUE)</formula>
    </cfRule>
  </conditionalFormatting>
  <conditionalFormatting sqref="E2282">
    <cfRule type="expression" dxfId="22768" priority="7289">
      <formula>IF(AND(E557="",$C557=$X$4),TRUE)</formula>
    </cfRule>
  </conditionalFormatting>
  <conditionalFormatting sqref="E2282">
    <cfRule type="expression" dxfId="22767" priority="7290">
      <formula>IF(FIND("!",E557),TRUE)</formula>
    </cfRule>
  </conditionalFormatting>
  <conditionalFormatting sqref="E2283">
    <cfRule type="expression" dxfId="22766" priority="7291">
      <formula>IF(AND(E557="",$C557=$X$4),TRUE)</formula>
    </cfRule>
  </conditionalFormatting>
  <conditionalFormatting sqref="E2283">
    <cfRule type="expression" dxfId="22765" priority="7292">
      <formula>IF(FIND("!",E557),TRUE)</formula>
    </cfRule>
  </conditionalFormatting>
  <conditionalFormatting sqref="E2284">
    <cfRule type="expression" dxfId="22764" priority="7293">
      <formula>IF(AND(E557="",$C557=$X$4),TRUE)</formula>
    </cfRule>
  </conditionalFormatting>
  <conditionalFormatting sqref="E2284">
    <cfRule type="expression" dxfId="22763" priority="7294">
      <formula>IF(FIND("!",E557),TRUE)</formula>
    </cfRule>
  </conditionalFormatting>
  <conditionalFormatting sqref="E2285">
    <cfRule type="expression" dxfId="22762" priority="7295">
      <formula>IF(AND(E557="",$C557=$X$4),TRUE)</formula>
    </cfRule>
  </conditionalFormatting>
  <conditionalFormatting sqref="E2285">
    <cfRule type="expression" dxfId="22761" priority="7296">
      <formula>IF(FIND("!",E557),TRUE)</formula>
    </cfRule>
  </conditionalFormatting>
  <conditionalFormatting sqref="E2286">
    <cfRule type="expression" dxfId="22760" priority="7297">
      <formula>IF(AND(E557="",$C557=$X$4),TRUE)</formula>
    </cfRule>
  </conditionalFormatting>
  <conditionalFormatting sqref="E2286">
    <cfRule type="expression" dxfId="22759" priority="7298">
      <formula>IF(FIND("!",E557),TRUE)</formula>
    </cfRule>
  </conditionalFormatting>
  <conditionalFormatting sqref="E2287">
    <cfRule type="expression" dxfId="22758" priority="7299">
      <formula>IF(AND(E557="",$C557=$X$4),TRUE)</formula>
    </cfRule>
  </conditionalFormatting>
  <conditionalFormatting sqref="E2287">
    <cfRule type="expression" dxfId="22757" priority="7300">
      <formula>IF(FIND("!",E557),TRUE)</formula>
    </cfRule>
  </conditionalFormatting>
  <conditionalFormatting sqref="E2288">
    <cfRule type="expression" dxfId="22756" priority="7301">
      <formula>IF(AND(E557="",$C557=$X$4),TRUE)</formula>
    </cfRule>
  </conditionalFormatting>
  <conditionalFormatting sqref="E2288">
    <cfRule type="expression" dxfId="22755" priority="7302">
      <formula>IF(FIND("!",E557),TRUE)</formula>
    </cfRule>
  </conditionalFormatting>
  <conditionalFormatting sqref="E2289">
    <cfRule type="expression" dxfId="22754" priority="7303">
      <formula>IF(AND(E557="",$C557=$X$4),TRUE)</formula>
    </cfRule>
  </conditionalFormatting>
  <conditionalFormatting sqref="E2289">
    <cfRule type="expression" dxfId="22753" priority="7304">
      <formula>IF(FIND("!",E557),TRUE)</formula>
    </cfRule>
  </conditionalFormatting>
  <conditionalFormatting sqref="E2290">
    <cfRule type="expression" dxfId="22752" priority="7305">
      <formula>IF(AND(E557="",$C557=$X$4),TRUE)</formula>
    </cfRule>
  </conditionalFormatting>
  <conditionalFormatting sqref="E2290">
    <cfRule type="expression" dxfId="22751" priority="7306">
      <formula>IF(FIND("!",E557),TRUE)</formula>
    </cfRule>
  </conditionalFormatting>
  <conditionalFormatting sqref="E2291">
    <cfRule type="expression" dxfId="22750" priority="7307">
      <formula>IF(AND(E557="",$C557=$X$4),TRUE)</formula>
    </cfRule>
  </conditionalFormatting>
  <conditionalFormatting sqref="E2291">
    <cfRule type="expression" dxfId="22749" priority="7308">
      <formula>IF(FIND("!",E557),TRUE)</formula>
    </cfRule>
  </conditionalFormatting>
  <conditionalFormatting sqref="E2292">
    <cfRule type="expression" dxfId="22748" priority="7309">
      <formula>IF(AND(E557="",$C557=$X$4),TRUE)</formula>
    </cfRule>
  </conditionalFormatting>
  <conditionalFormatting sqref="E2292">
    <cfRule type="expression" dxfId="22747" priority="7310">
      <formula>IF(FIND("!",E557),TRUE)</formula>
    </cfRule>
  </conditionalFormatting>
  <conditionalFormatting sqref="E2293">
    <cfRule type="expression" dxfId="22746" priority="7311">
      <formula>IF(AND(E557="",$C557=$X$4),TRUE)</formula>
    </cfRule>
  </conditionalFormatting>
  <conditionalFormatting sqref="E2293">
    <cfRule type="expression" dxfId="22745" priority="7312">
      <formula>IF(FIND("!",E557),TRUE)</formula>
    </cfRule>
  </conditionalFormatting>
  <conditionalFormatting sqref="E2294">
    <cfRule type="expression" dxfId="22744" priority="7313">
      <formula>IF(AND(E557="",$C557=$X$4),TRUE)</formula>
    </cfRule>
  </conditionalFormatting>
  <conditionalFormatting sqref="E2294">
    <cfRule type="expression" dxfId="22743" priority="7314">
      <formula>IF(FIND("!",E557),TRUE)</formula>
    </cfRule>
  </conditionalFormatting>
  <conditionalFormatting sqref="E2295">
    <cfRule type="expression" dxfId="22742" priority="7315">
      <formula>IF(AND(E557="",$C557=$X$4),TRUE)</formula>
    </cfRule>
  </conditionalFormatting>
  <conditionalFormatting sqref="E2295">
    <cfRule type="expression" dxfId="22741" priority="7316">
      <formula>IF(FIND("!",E557),TRUE)</formula>
    </cfRule>
  </conditionalFormatting>
  <conditionalFormatting sqref="E2296">
    <cfRule type="expression" dxfId="22740" priority="7317">
      <formula>IF(AND(E557="",$C557=$X$4),TRUE)</formula>
    </cfRule>
  </conditionalFormatting>
  <conditionalFormatting sqref="E2296">
    <cfRule type="expression" dxfId="22739" priority="7318">
      <formula>IF(FIND("!",E557),TRUE)</formula>
    </cfRule>
  </conditionalFormatting>
  <conditionalFormatting sqref="E2297">
    <cfRule type="expression" dxfId="22738" priority="7319">
      <formula>IF(AND(E557="",$C557=$X$4),TRUE)</formula>
    </cfRule>
  </conditionalFormatting>
  <conditionalFormatting sqref="E2297">
    <cfRule type="expression" dxfId="22737" priority="7320">
      <formula>IF(FIND("!",E557),TRUE)</formula>
    </cfRule>
  </conditionalFormatting>
  <conditionalFormatting sqref="E2298">
    <cfRule type="expression" dxfId="22736" priority="7321">
      <formula>IF(AND(E557="",$C557=$X$4),TRUE)</formula>
    </cfRule>
  </conditionalFormatting>
  <conditionalFormatting sqref="E2298">
    <cfRule type="expression" dxfId="22735" priority="7322">
      <formula>IF(FIND("!",E557),TRUE)</formula>
    </cfRule>
  </conditionalFormatting>
  <conditionalFormatting sqref="E2299">
    <cfRule type="expression" dxfId="22734" priority="7323">
      <formula>IF(AND(E557="",$C557=$X$4),TRUE)</formula>
    </cfRule>
  </conditionalFormatting>
  <conditionalFormatting sqref="E2299">
    <cfRule type="expression" dxfId="22733" priority="7324">
      <formula>IF(FIND("!",E557),TRUE)</formula>
    </cfRule>
  </conditionalFormatting>
  <conditionalFormatting sqref="E2300">
    <cfRule type="expression" dxfId="22732" priority="7325">
      <formula>IF(AND(E557="",$C557=$X$4),TRUE)</formula>
    </cfRule>
  </conditionalFormatting>
  <conditionalFormatting sqref="E2300">
    <cfRule type="expression" dxfId="22731" priority="7326">
      <formula>IF(FIND("!",E557),TRUE)</formula>
    </cfRule>
  </conditionalFormatting>
  <conditionalFormatting sqref="E2301">
    <cfRule type="expression" dxfId="22730" priority="7327">
      <formula>IF(AND(E557="",$C557=$X$4),TRUE)</formula>
    </cfRule>
  </conditionalFormatting>
  <conditionalFormatting sqref="E2301">
    <cfRule type="expression" dxfId="22729" priority="7328">
      <formula>IF(FIND("!",E557),TRUE)</formula>
    </cfRule>
  </conditionalFormatting>
  <conditionalFormatting sqref="E2302">
    <cfRule type="expression" dxfId="22728" priority="7329">
      <formula>IF(AND(E557="",$C557=$X$4),TRUE)</formula>
    </cfRule>
  </conditionalFormatting>
  <conditionalFormatting sqref="E2302">
    <cfRule type="expression" dxfId="22727" priority="7330">
      <formula>IF(FIND("!",E557),TRUE)</formula>
    </cfRule>
  </conditionalFormatting>
  <conditionalFormatting sqref="E2303">
    <cfRule type="expression" dxfId="22726" priority="7331">
      <formula>IF(AND(E557="",$C557=$X$4),TRUE)</formula>
    </cfRule>
  </conditionalFormatting>
  <conditionalFormatting sqref="E2303">
    <cfRule type="expression" dxfId="22725" priority="7332">
      <formula>IF(FIND("!",E557),TRUE)</formula>
    </cfRule>
  </conditionalFormatting>
  <conditionalFormatting sqref="E2304">
    <cfRule type="expression" dxfId="22724" priority="7333">
      <formula>IF(AND(E557="",$C557=$X$4),TRUE)</formula>
    </cfRule>
  </conditionalFormatting>
  <conditionalFormatting sqref="E2304">
    <cfRule type="expression" dxfId="22723" priority="7334">
      <formula>IF(FIND("!",E557),TRUE)</formula>
    </cfRule>
  </conditionalFormatting>
  <conditionalFormatting sqref="E2305">
    <cfRule type="expression" dxfId="22722" priority="7335">
      <formula>IF(AND(E557="",$C557=$X$4),TRUE)</formula>
    </cfRule>
  </conditionalFormatting>
  <conditionalFormatting sqref="E2305">
    <cfRule type="expression" dxfId="22721" priority="7336">
      <formula>IF(FIND("!",E557),TRUE)</formula>
    </cfRule>
  </conditionalFormatting>
  <conditionalFormatting sqref="E2306">
    <cfRule type="expression" dxfId="22720" priority="7337">
      <formula>IF(AND(E557="",$C557=$X$4),TRUE)</formula>
    </cfRule>
  </conditionalFormatting>
  <conditionalFormatting sqref="E2306">
    <cfRule type="expression" dxfId="22719" priority="7338">
      <formula>IF(FIND("!",E557),TRUE)</formula>
    </cfRule>
  </conditionalFormatting>
  <conditionalFormatting sqref="E2307">
    <cfRule type="expression" dxfId="22718" priority="7339">
      <formula>IF(AND(E557="",$C557=$X$4),TRUE)</formula>
    </cfRule>
  </conditionalFormatting>
  <conditionalFormatting sqref="E2307">
    <cfRule type="expression" dxfId="22717" priority="7340">
      <formula>IF(FIND("!",E557),TRUE)</formula>
    </cfRule>
  </conditionalFormatting>
  <conditionalFormatting sqref="E2308">
    <cfRule type="expression" dxfId="22716" priority="7341">
      <formula>IF(AND(E557="",$C557=$X$4),TRUE)</formula>
    </cfRule>
  </conditionalFormatting>
  <conditionalFormatting sqref="E2308">
    <cfRule type="expression" dxfId="22715" priority="7342">
      <formula>IF(FIND("!",E557),TRUE)</formula>
    </cfRule>
  </conditionalFormatting>
  <conditionalFormatting sqref="E2309">
    <cfRule type="expression" dxfId="22714" priority="7343">
      <formula>IF(AND(E557="",$C557=$X$4),TRUE)</formula>
    </cfRule>
  </conditionalFormatting>
  <conditionalFormatting sqref="E2309">
    <cfRule type="expression" dxfId="22713" priority="7344">
      <formula>IF(FIND("!",E557),TRUE)</formula>
    </cfRule>
  </conditionalFormatting>
  <conditionalFormatting sqref="E2310">
    <cfRule type="expression" dxfId="22712" priority="7345">
      <formula>IF(AND(E557="",$C557=$X$4),TRUE)</formula>
    </cfRule>
  </conditionalFormatting>
  <conditionalFormatting sqref="E2310">
    <cfRule type="expression" dxfId="22711" priority="7346">
      <formula>IF(FIND("!",E557),TRUE)</formula>
    </cfRule>
  </conditionalFormatting>
  <conditionalFormatting sqref="E2311">
    <cfRule type="expression" dxfId="22710" priority="7347">
      <formula>IF(AND(E557="",$C557=$X$4),TRUE)</formula>
    </cfRule>
  </conditionalFormatting>
  <conditionalFormatting sqref="E2311">
    <cfRule type="expression" dxfId="22709" priority="7348">
      <formula>IF(FIND("!",E557),TRUE)</formula>
    </cfRule>
  </conditionalFormatting>
  <conditionalFormatting sqref="E2312">
    <cfRule type="expression" dxfId="22708" priority="7349">
      <formula>IF(AND(E557="",$C557=$X$4),TRUE)</formula>
    </cfRule>
  </conditionalFormatting>
  <conditionalFormatting sqref="E2312">
    <cfRule type="expression" dxfId="22707" priority="7350">
      <formula>IF(FIND("!",E557),TRUE)</formula>
    </cfRule>
  </conditionalFormatting>
  <conditionalFormatting sqref="E2313">
    <cfRule type="expression" dxfId="22706" priority="7351">
      <formula>IF(AND(E557="",$C557=$X$4),TRUE)</formula>
    </cfRule>
  </conditionalFormatting>
  <conditionalFormatting sqref="E2313">
    <cfRule type="expression" dxfId="22705" priority="7352">
      <formula>IF(FIND("!",E557),TRUE)</formula>
    </cfRule>
  </conditionalFormatting>
  <conditionalFormatting sqref="E2314">
    <cfRule type="expression" dxfId="22704" priority="7353">
      <formula>IF(AND(E557="",$C557=$X$4),TRUE)</formula>
    </cfRule>
  </conditionalFormatting>
  <conditionalFormatting sqref="E2314">
    <cfRule type="expression" dxfId="22703" priority="7354">
      <formula>IF(FIND("!",E557),TRUE)</formula>
    </cfRule>
  </conditionalFormatting>
  <conditionalFormatting sqref="E2315">
    <cfRule type="expression" dxfId="22702" priority="7355">
      <formula>IF(AND(E557="",$C557=$X$4),TRUE)</formula>
    </cfRule>
  </conditionalFormatting>
  <conditionalFormatting sqref="E2315">
    <cfRule type="expression" dxfId="22701" priority="7356">
      <formula>IF(FIND("!",E557),TRUE)</formula>
    </cfRule>
  </conditionalFormatting>
  <conditionalFormatting sqref="E2316">
    <cfRule type="expression" dxfId="22700" priority="7357">
      <formula>IF(AND(E557="",$C557=$X$4),TRUE)</formula>
    </cfRule>
  </conditionalFormatting>
  <conditionalFormatting sqref="E2316">
    <cfRule type="expression" dxfId="22699" priority="7358">
      <formula>IF(FIND("!",E557),TRUE)</formula>
    </cfRule>
  </conditionalFormatting>
  <conditionalFormatting sqref="E2317">
    <cfRule type="expression" dxfId="22698" priority="7359">
      <formula>IF(AND(E557="",$C557=$X$4),TRUE)</formula>
    </cfRule>
  </conditionalFormatting>
  <conditionalFormatting sqref="E2317">
    <cfRule type="expression" dxfId="22697" priority="7360">
      <formula>IF(FIND("!",E557),TRUE)</formula>
    </cfRule>
  </conditionalFormatting>
  <conditionalFormatting sqref="E2318">
    <cfRule type="expression" dxfId="22696" priority="7361">
      <formula>IF(AND(E557="",$C557=$X$4),TRUE)</formula>
    </cfRule>
  </conditionalFormatting>
  <conditionalFormatting sqref="E2318">
    <cfRule type="expression" dxfId="22695" priority="7362">
      <formula>IF(FIND("!",E557),TRUE)</formula>
    </cfRule>
  </conditionalFormatting>
  <conditionalFormatting sqref="E2319">
    <cfRule type="expression" dxfId="22694" priority="7363">
      <formula>IF(AND(E557="",$C557=$X$4),TRUE)</formula>
    </cfRule>
  </conditionalFormatting>
  <conditionalFormatting sqref="E2319">
    <cfRule type="expression" dxfId="22693" priority="7364">
      <formula>IF(FIND("!",E557),TRUE)</formula>
    </cfRule>
  </conditionalFormatting>
  <conditionalFormatting sqref="E2320">
    <cfRule type="expression" dxfId="22692" priority="7365">
      <formula>IF(AND(E557="",$C557=$X$4),TRUE)</formula>
    </cfRule>
  </conditionalFormatting>
  <conditionalFormatting sqref="E2320">
    <cfRule type="expression" dxfId="22691" priority="7366">
      <formula>IF(FIND("!",E557),TRUE)</formula>
    </cfRule>
  </conditionalFormatting>
  <conditionalFormatting sqref="E2321">
    <cfRule type="expression" dxfId="22690" priority="7367">
      <formula>IF(AND(E557="",$C557=$X$4),TRUE)</formula>
    </cfRule>
  </conditionalFormatting>
  <conditionalFormatting sqref="E2321">
    <cfRule type="expression" dxfId="22689" priority="7368">
      <formula>IF(FIND("!",E557),TRUE)</formula>
    </cfRule>
  </conditionalFormatting>
  <conditionalFormatting sqref="E2322">
    <cfRule type="expression" dxfId="22688" priority="7369">
      <formula>IF(AND(E557="",$C557=$X$4),TRUE)</formula>
    </cfRule>
  </conditionalFormatting>
  <conditionalFormatting sqref="E2322">
    <cfRule type="expression" dxfId="22687" priority="7370">
      <formula>IF(FIND("!",E557),TRUE)</formula>
    </cfRule>
  </conditionalFormatting>
  <conditionalFormatting sqref="E2323">
    <cfRule type="expression" dxfId="22686" priority="7371">
      <formula>IF(AND(E557="",$C557=$X$4),TRUE)</formula>
    </cfRule>
  </conditionalFormatting>
  <conditionalFormatting sqref="E2323">
    <cfRule type="expression" dxfId="22685" priority="7372">
      <formula>IF(FIND("!",E557),TRUE)</formula>
    </cfRule>
  </conditionalFormatting>
  <conditionalFormatting sqref="E2324">
    <cfRule type="expression" dxfId="22684" priority="7373">
      <formula>IF(AND(E557="",$C557=$X$4),TRUE)</formula>
    </cfRule>
  </conditionalFormatting>
  <conditionalFormatting sqref="E2324">
    <cfRule type="expression" dxfId="22683" priority="7374">
      <formula>IF(FIND("!",E557),TRUE)</formula>
    </cfRule>
  </conditionalFormatting>
  <conditionalFormatting sqref="E2325">
    <cfRule type="expression" dxfId="22682" priority="7375">
      <formula>IF(AND(E557="",$C557=$X$4),TRUE)</formula>
    </cfRule>
  </conditionalFormatting>
  <conditionalFormatting sqref="E2325">
    <cfRule type="expression" dxfId="22681" priority="7376">
      <formula>IF(FIND("!",E557),TRUE)</formula>
    </cfRule>
  </conditionalFormatting>
  <conditionalFormatting sqref="E2326">
    <cfRule type="expression" dxfId="22680" priority="7377">
      <formula>IF(AND(E557="",$C557=$X$4),TRUE)</formula>
    </cfRule>
  </conditionalFormatting>
  <conditionalFormatting sqref="E2326">
    <cfRule type="expression" dxfId="22679" priority="7378">
      <formula>IF(FIND("!",E557),TRUE)</formula>
    </cfRule>
  </conditionalFormatting>
  <conditionalFormatting sqref="E2327">
    <cfRule type="expression" dxfId="22678" priority="7379">
      <formula>IF(AND(E557="",$C557=$X$4),TRUE)</formula>
    </cfRule>
  </conditionalFormatting>
  <conditionalFormatting sqref="E2327">
    <cfRule type="expression" dxfId="22677" priority="7380">
      <formula>IF(FIND("!",E557),TRUE)</formula>
    </cfRule>
  </conditionalFormatting>
  <conditionalFormatting sqref="E2328">
    <cfRule type="expression" dxfId="22676" priority="7381">
      <formula>IF(AND(E557="",$C557=$X$4),TRUE)</formula>
    </cfRule>
  </conditionalFormatting>
  <conditionalFormatting sqref="E2328">
    <cfRule type="expression" dxfId="22675" priority="7382">
      <formula>IF(FIND("!",E557),TRUE)</formula>
    </cfRule>
  </conditionalFormatting>
  <conditionalFormatting sqref="E2329">
    <cfRule type="expression" dxfId="22674" priority="7383">
      <formula>IF(AND(E557="",$C557=$X$4),TRUE)</formula>
    </cfRule>
  </conditionalFormatting>
  <conditionalFormatting sqref="E2329">
    <cfRule type="expression" dxfId="22673" priority="7384">
      <formula>IF(FIND("!",E557),TRUE)</formula>
    </cfRule>
  </conditionalFormatting>
  <conditionalFormatting sqref="E2330">
    <cfRule type="expression" dxfId="22672" priority="7385">
      <formula>IF(AND(E557="",$C557=$X$4),TRUE)</formula>
    </cfRule>
  </conditionalFormatting>
  <conditionalFormatting sqref="E2330">
    <cfRule type="expression" dxfId="22671" priority="7386">
      <formula>IF(FIND("!",E557),TRUE)</formula>
    </cfRule>
  </conditionalFormatting>
  <conditionalFormatting sqref="E2331">
    <cfRule type="expression" dxfId="22670" priority="7387">
      <formula>IF(AND(E557="",$C557=$X$4),TRUE)</formula>
    </cfRule>
  </conditionalFormatting>
  <conditionalFormatting sqref="E2331">
    <cfRule type="expression" dxfId="22669" priority="7388">
      <formula>IF(FIND("!",E557),TRUE)</formula>
    </cfRule>
  </conditionalFormatting>
  <conditionalFormatting sqref="E2332">
    <cfRule type="expression" dxfId="22668" priority="7389">
      <formula>IF(AND(E557="",$C557=$X$4),TRUE)</formula>
    </cfRule>
  </conditionalFormatting>
  <conditionalFormatting sqref="E2332">
    <cfRule type="expression" dxfId="22667" priority="7390">
      <formula>IF(FIND("!",E557),TRUE)</formula>
    </cfRule>
  </conditionalFormatting>
  <conditionalFormatting sqref="E2333">
    <cfRule type="expression" dxfId="22666" priority="7391">
      <formula>IF(AND(E557="",$C557=$X$4),TRUE)</formula>
    </cfRule>
  </conditionalFormatting>
  <conditionalFormatting sqref="E2333">
    <cfRule type="expression" dxfId="22665" priority="7392">
      <formula>IF(FIND("!",E557),TRUE)</formula>
    </cfRule>
  </conditionalFormatting>
  <conditionalFormatting sqref="E2334">
    <cfRule type="expression" dxfId="22664" priority="7393">
      <formula>IF(AND(E557="",$C557=$X$4),TRUE)</formula>
    </cfRule>
  </conditionalFormatting>
  <conditionalFormatting sqref="E2334">
    <cfRule type="expression" dxfId="22663" priority="7394">
      <formula>IF(FIND("!",E557),TRUE)</formula>
    </cfRule>
  </conditionalFormatting>
  <conditionalFormatting sqref="E2335">
    <cfRule type="expression" dxfId="22662" priority="7395">
      <formula>IF(AND(E557="",$C557=$X$4),TRUE)</formula>
    </cfRule>
  </conditionalFormatting>
  <conditionalFormatting sqref="E2335">
    <cfRule type="expression" dxfId="22661" priority="7396">
      <formula>IF(FIND("!",E557),TRUE)</formula>
    </cfRule>
  </conditionalFormatting>
  <conditionalFormatting sqref="E2336">
    <cfRule type="expression" dxfId="22660" priority="7397">
      <formula>IF(AND(E557="",$C557=$X$4),TRUE)</formula>
    </cfRule>
  </conditionalFormatting>
  <conditionalFormatting sqref="E2336">
    <cfRule type="expression" dxfId="22659" priority="7398">
      <formula>IF(FIND("!",E557),TRUE)</formula>
    </cfRule>
  </conditionalFormatting>
  <conditionalFormatting sqref="E2337">
    <cfRule type="expression" dxfId="22658" priority="7399">
      <formula>IF(AND(E557="",$C557=$X$4),TRUE)</formula>
    </cfRule>
  </conditionalFormatting>
  <conditionalFormatting sqref="E2337">
    <cfRule type="expression" dxfId="22657" priority="7400">
      <formula>IF(FIND("!",E557),TRUE)</formula>
    </cfRule>
  </conditionalFormatting>
  <conditionalFormatting sqref="E2338">
    <cfRule type="expression" dxfId="22656" priority="7401">
      <formula>IF(AND(E557="",$C557=$X$4),TRUE)</formula>
    </cfRule>
  </conditionalFormatting>
  <conditionalFormatting sqref="E2338">
    <cfRule type="expression" dxfId="22655" priority="7402">
      <formula>IF(FIND("!",E557),TRUE)</formula>
    </cfRule>
  </conditionalFormatting>
  <conditionalFormatting sqref="E2339">
    <cfRule type="expression" dxfId="22654" priority="7403">
      <formula>IF(AND(E557="",$C557=$X$4),TRUE)</formula>
    </cfRule>
  </conditionalFormatting>
  <conditionalFormatting sqref="E2339">
    <cfRule type="expression" dxfId="22653" priority="7404">
      <formula>IF(FIND("!",E557),TRUE)</formula>
    </cfRule>
  </conditionalFormatting>
  <conditionalFormatting sqref="E2340">
    <cfRule type="expression" dxfId="22652" priority="7405">
      <formula>IF(AND(E557="",$C557=$X$4),TRUE)</formula>
    </cfRule>
  </conditionalFormatting>
  <conditionalFormatting sqref="E2340">
    <cfRule type="expression" dxfId="22651" priority="7406">
      <formula>IF(FIND("!",E557),TRUE)</formula>
    </cfRule>
  </conditionalFormatting>
  <conditionalFormatting sqref="E2341">
    <cfRule type="expression" dxfId="22650" priority="7407">
      <formula>IF(AND(E557="",$C557=$X$4),TRUE)</formula>
    </cfRule>
  </conditionalFormatting>
  <conditionalFormatting sqref="E2341">
    <cfRule type="expression" dxfId="22649" priority="7408">
      <formula>IF(FIND("!",E557),TRUE)</formula>
    </cfRule>
  </conditionalFormatting>
  <conditionalFormatting sqref="E2342">
    <cfRule type="expression" dxfId="22648" priority="7409">
      <formula>IF(AND(E557="",$C557=$X$4),TRUE)</formula>
    </cfRule>
  </conditionalFormatting>
  <conditionalFormatting sqref="E2342">
    <cfRule type="expression" dxfId="22647" priority="7410">
      <formula>IF(FIND("!",E557),TRUE)</formula>
    </cfRule>
  </conditionalFormatting>
  <conditionalFormatting sqref="E2343">
    <cfRule type="expression" dxfId="22646" priority="7411">
      <formula>IF(AND(E557="",$C557=$X$4),TRUE)</formula>
    </cfRule>
  </conditionalFormatting>
  <conditionalFormatting sqref="E2343">
    <cfRule type="expression" dxfId="22645" priority="7412">
      <formula>IF(FIND("!",E557),TRUE)</formula>
    </cfRule>
  </conditionalFormatting>
  <conditionalFormatting sqref="E2344">
    <cfRule type="expression" dxfId="22644" priority="7413">
      <formula>IF(AND(E557="",$C557=$X$4),TRUE)</formula>
    </cfRule>
  </conditionalFormatting>
  <conditionalFormatting sqref="E2344">
    <cfRule type="expression" dxfId="22643" priority="7414">
      <formula>IF(FIND("!",E557),TRUE)</formula>
    </cfRule>
  </conditionalFormatting>
  <conditionalFormatting sqref="E2345">
    <cfRule type="expression" dxfId="22642" priority="7415">
      <formula>IF(AND(E557="",$C557=$X$4),TRUE)</formula>
    </cfRule>
  </conditionalFormatting>
  <conditionalFormatting sqref="E2345">
    <cfRule type="expression" dxfId="22641" priority="7416">
      <formula>IF(FIND("!",E557),TRUE)</formula>
    </cfRule>
  </conditionalFormatting>
  <conditionalFormatting sqref="E2346">
    <cfRule type="expression" dxfId="22640" priority="7417">
      <formula>IF(AND(E557="",$C557=$X$4),TRUE)</formula>
    </cfRule>
  </conditionalFormatting>
  <conditionalFormatting sqref="E2346">
    <cfRule type="expression" dxfId="22639" priority="7418">
      <formula>IF(FIND("!",E557),TRUE)</formula>
    </cfRule>
  </conditionalFormatting>
  <conditionalFormatting sqref="E2347">
    <cfRule type="expression" dxfId="22638" priority="7419">
      <formula>IF(AND(E557="",$C557=$X$4),TRUE)</formula>
    </cfRule>
  </conditionalFormatting>
  <conditionalFormatting sqref="E2347">
    <cfRule type="expression" dxfId="22637" priority="7420">
      <formula>IF(FIND("!",E557),TRUE)</formula>
    </cfRule>
  </conditionalFormatting>
  <conditionalFormatting sqref="E2348">
    <cfRule type="expression" dxfId="22636" priority="7421">
      <formula>IF(AND(E557="",$C557=$X$4),TRUE)</formula>
    </cfRule>
  </conditionalFormatting>
  <conditionalFormatting sqref="E2348">
    <cfRule type="expression" dxfId="22635" priority="7422">
      <formula>IF(FIND("!",E557),TRUE)</formula>
    </cfRule>
  </conditionalFormatting>
  <conditionalFormatting sqref="E2349">
    <cfRule type="expression" dxfId="22634" priority="7423">
      <formula>IF(AND(E557="",$C557=$X$4),TRUE)</formula>
    </cfRule>
  </conditionalFormatting>
  <conditionalFormatting sqref="E2349">
    <cfRule type="expression" dxfId="22633" priority="7424">
      <formula>IF(FIND("!",E557),TRUE)</formula>
    </cfRule>
  </conditionalFormatting>
  <conditionalFormatting sqref="E2350">
    <cfRule type="expression" dxfId="22632" priority="7425">
      <formula>IF(AND(E557="",$C557=$X$4),TRUE)</formula>
    </cfRule>
  </conditionalFormatting>
  <conditionalFormatting sqref="E2350">
    <cfRule type="expression" dxfId="22631" priority="7426">
      <formula>IF(FIND("!",E557),TRUE)</formula>
    </cfRule>
  </conditionalFormatting>
  <conditionalFormatting sqref="E2351">
    <cfRule type="expression" dxfId="22630" priority="7427">
      <formula>IF(AND(E557="",$C557=$X$4),TRUE)</formula>
    </cfRule>
  </conditionalFormatting>
  <conditionalFormatting sqref="E2351">
    <cfRule type="expression" dxfId="22629" priority="7428">
      <formula>IF(FIND("!",E557),TRUE)</formula>
    </cfRule>
  </conditionalFormatting>
  <conditionalFormatting sqref="E2352">
    <cfRule type="expression" dxfId="22628" priority="7429">
      <formula>IF(AND(E557="",$C557=$X$4),TRUE)</formula>
    </cfRule>
  </conditionalFormatting>
  <conditionalFormatting sqref="E2352">
    <cfRule type="expression" dxfId="22627" priority="7430">
      <formula>IF(FIND("!",E557),TRUE)</formula>
    </cfRule>
  </conditionalFormatting>
  <conditionalFormatting sqref="E2353">
    <cfRule type="expression" dxfId="22626" priority="7431">
      <formula>IF(AND(E557="",$C557=$X$4),TRUE)</formula>
    </cfRule>
  </conditionalFormatting>
  <conditionalFormatting sqref="E2353">
    <cfRule type="expression" dxfId="22625" priority="7432">
      <formula>IF(FIND("!",E557),TRUE)</formula>
    </cfRule>
  </conditionalFormatting>
  <conditionalFormatting sqref="E2354">
    <cfRule type="expression" dxfId="22624" priority="7433">
      <formula>IF(AND(E557="",$C557=$X$4),TRUE)</formula>
    </cfRule>
  </conditionalFormatting>
  <conditionalFormatting sqref="E2354">
    <cfRule type="expression" dxfId="22623" priority="7434">
      <formula>IF(FIND("!",E557),TRUE)</formula>
    </cfRule>
  </conditionalFormatting>
  <conditionalFormatting sqref="E2355">
    <cfRule type="expression" dxfId="22622" priority="7435">
      <formula>IF(AND(E557="",$C557=$X$4),TRUE)</formula>
    </cfRule>
  </conditionalFormatting>
  <conditionalFormatting sqref="E2355">
    <cfRule type="expression" dxfId="22621" priority="7436">
      <formula>IF(FIND("!",E557),TRUE)</formula>
    </cfRule>
  </conditionalFormatting>
  <conditionalFormatting sqref="E2356">
    <cfRule type="expression" dxfId="22620" priority="7437">
      <formula>IF(AND(E557="",$C557=$X$4),TRUE)</formula>
    </cfRule>
  </conditionalFormatting>
  <conditionalFormatting sqref="E2356">
    <cfRule type="expression" dxfId="22619" priority="7438">
      <formula>IF(FIND("!",E557),TRUE)</formula>
    </cfRule>
  </conditionalFormatting>
  <conditionalFormatting sqref="E2357">
    <cfRule type="expression" dxfId="22618" priority="7439">
      <formula>IF(AND(E557="",$C557=$X$4),TRUE)</formula>
    </cfRule>
  </conditionalFormatting>
  <conditionalFormatting sqref="E2357">
    <cfRule type="expression" dxfId="22617" priority="7440">
      <formula>IF(FIND("!",E557),TRUE)</formula>
    </cfRule>
  </conditionalFormatting>
  <conditionalFormatting sqref="E2358">
    <cfRule type="expression" dxfId="22616" priority="7441">
      <formula>IF(AND(E557="",$C557=$X$4),TRUE)</formula>
    </cfRule>
  </conditionalFormatting>
  <conditionalFormatting sqref="E2358">
    <cfRule type="expression" dxfId="22615" priority="7442">
      <formula>IF(FIND("!",E557),TRUE)</formula>
    </cfRule>
  </conditionalFormatting>
  <conditionalFormatting sqref="E2359">
    <cfRule type="expression" dxfId="22614" priority="7443">
      <formula>IF(AND(E557="",$C557=$X$4),TRUE)</formula>
    </cfRule>
  </conditionalFormatting>
  <conditionalFormatting sqref="E2359">
    <cfRule type="expression" dxfId="22613" priority="7444">
      <formula>IF(FIND("!",E557),TRUE)</formula>
    </cfRule>
  </conditionalFormatting>
  <conditionalFormatting sqref="E2360">
    <cfRule type="expression" dxfId="22612" priority="7445">
      <formula>IF(AND(E557="",$C557=$X$4),TRUE)</formula>
    </cfRule>
  </conditionalFormatting>
  <conditionalFormatting sqref="E2360">
    <cfRule type="expression" dxfId="22611" priority="7446">
      <formula>IF(FIND("!",E557),TRUE)</formula>
    </cfRule>
  </conditionalFormatting>
  <conditionalFormatting sqref="E2361">
    <cfRule type="expression" dxfId="22610" priority="7447">
      <formula>IF(AND(E557="",$C557=$X$4),TRUE)</formula>
    </cfRule>
  </conditionalFormatting>
  <conditionalFormatting sqref="E2361">
    <cfRule type="expression" dxfId="22609" priority="7448">
      <formula>IF(FIND("!",E557),TRUE)</formula>
    </cfRule>
  </conditionalFormatting>
  <conditionalFormatting sqref="E2362">
    <cfRule type="expression" dxfId="22608" priority="7449">
      <formula>IF(AND(E557="",$C557=$X$4),TRUE)</formula>
    </cfRule>
  </conditionalFormatting>
  <conditionalFormatting sqref="E2362">
    <cfRule type="expression" dxfId="22607" priority="7450">
      <formula>IF(FIND("!",E557),TRUE)</formula>
    </cfRule>
  </conditionalFormatting>
  <conditionalFormatting sqref="E2363">
    <cfRule type="expression" dxfId="22606" priority="7451">
      <formula>IF(AND(E557="",$C557=$X$4),TRUE)</formula>
    </cfRule>
  </conditionalFormatting>
  <conditionalFormatting sqref="E2363">
    <cfRule type="expression" dxfId="22605" priority="7452">
      <formula>IF(FIND("!",E557),TRUE)</formula>
    </cfRule>
  </conditionalFormatting>
  <conditionalFormatting sqref="E2364">
    <cfRule type="expression" dxfId="22604" priority="7453">
      <formula>IF(AND(E557="",$C557=$X$4),TRUE)</formula>
    </cfRule>
  </conditionalFormatting>
  <conditionalFormatting sqref="E2364">
    <cfRule type="expression" dxfId="22603" priority="7454">
      <formula>IF(FIND("!",E557),TRUE)</formula>
    </cfRule>
  </conditionalFormatting>
  <conditionalFormatting sqref="E2365">
    <cfRule type="expression" dxfId="22602" priority="7455">
      <formula>IF(AND(E557="",$C557=$X$4),TRUE)</formula>
    </cfRule>
  </conditionalFormatting>
  <conditionalFormatting sqref="E2365">
    <cfRule type="expression" dxfId="22601" priority="7456">
      <formula>IF(FIND("!",E557),TRUE)</formula>
    </cfRule>
  </conditionalFormatting>
  <conditionalFormatting sqref="E2366">
    <cfRule type="expression" dxfId="22600" priority="7457">
      <formula>IF(AND(E557="",$C557=$X$4),TRUE)</formula>
    </cfRule>
  </conditionalFormatting>
  <conditionalFormatting sqref="E2366">
    <cfRule type="expression" dxfId="22599" priority="7458">
      <formula>IF(FIND("!",E557),TRUE)</formula>
    </cfRule>
  </conditionalFormatting>
  <conditionalFormatting sqref="E2367">
    <cfRule type="expression" dxfId="22598" priority="7459">
      <formula>IF(AND(E557="",$C557=$X$4),TRUE)</formula>
    </cfRule>
  </conditionalFormatting>
  <conditionalFormatting sqref="E2367">
    <cfRule type="expression" dxfId="22597" priority="7460">
      <formula>IF(FIND("!",E557),TRUE)</formula>
    </cfRule>
  </conditionalFormatting>
  <conditionalFormatting sqref="E2368">
    <cfRule type="expression" dxfId="22596" priority="7461">
      <formula>IF(AND(E557="",$C557=$X$4),TRUE)</formula>
    </cfRule>
  </conditionalFormatting>
  <conditionalFormatting sqref="E2368">
    <cfRule type="expression" dxfId="22595" priority="7462">
      <formula>IF(FIND("!",E557),TRUE)</formula>
    </cfRule>
  </conditionalFormatting>
  <conditionalFormatting sqref="E2369">
    <cfRule type="expression" dxfId="22594" priority="7463">
      <formula>IF(AND(E557="",$C557=$X$4),TRUE)</formula>
    </cfRule>
  </conditionalFormatting>
  <conditionalFormatting sqref="E2369">
    <cfRule type="expression" dxfId="22593" priority="7464">
      <formula>IF(FIND("!",E557),TRUE)</formula>
    </cfRule>
  </conditionalFormatting>
  <conditionalFormatting sqref="E2370">
    <cfRule type="expression" dxfId="22592" priority="7465">
      <formula>IF(AND(E557="",$C557=$X$4),TRUE)</formula>
    </cfRule>
  </conditionalFormatting>
  <conditionalFormatting sqref="E2370">
    <cfRule type="expression" dxfId="22591" priority="7466">
      <formula>IF(FIND("!",E557),TRUE)</formula>
    </cfRule>
  </conditionalFormatting>
  <conditionalFormatting sqref="E2371">
    <cfRule type="expression" dxfId="22590" priority="7467">
      <formula>IF(AND(E557="",$C557=$X$4),TRUE)</formula>
    </cfRule>
  </conditionalFormatting>
  <conditionalFormatting sqref="E2371">
    <cfRule type="expression" dxfId="22589" priority="7468">
      <formula>IF(FIND("!",E557),TRUE)</formula>
    </cfRule>
  </conditionalFormatting>
  <conditionalFormatting sqref="E2372">
    <cfRule type="expression" dxfId="22588" priority="7469">
      <formula>IF(AND(E557="",$C557=$X$4),TRUE)</formula>
    </cfRule>
  </conditionalFormatting>
  <conditionalFormatting sqref="E2372">
    <cfRule type="expression" dxfId="22587" priority="7470">
      <formula>IF(FIND("!",E557),TRUE)</formula>
    </cfRule>
  </conditionalFormatting>
  <conditionalFormatting sqref="E2373">
    <cfRule type="expression" dxfId="22586" priority="7471">
      <formula>IF(AND(E557="",$C557=$X$4),TRUE)</formula>
    </cfRule>
  </conditionalFormatting>
  <conditionalFormatting sqref="E2373">
    <cfRule type="expression" dxfId="22585" priority="7472">
      <formula>IF(FIND("!",E557),TRUE)</formula>
    </cfRule>
  </conditionalFormatting>
  <conditionalFormatting sqref="E2374">
    <cfRule type="expression" dxfId="22584" priority="7473">
      <formula>IF(AND(E557="",$C557=$X$4),TRUE)</formula>
    </cfRule>
  </conditionalFormatting>
  <conditionalFormatting sqref="E2374">
    <cfRule type="expression" dxfId="22583" priority="7474">
      <formula>IF(FIND("!",E557),TRUE)</formula>
    </cfRule>
  </conditionalFormatting>
  <conditionalFormatting sqref="E2375">
    <cfRule type="expression" dxfId="22582" priority="7475">
      <formula>IF(AND(E557="",$C557=$X$4),TRUE)</formula>
    </cfRule>
  </conditionalFormatting>
  <conditionalFormatting sqref="E2375">
    <cfRule type="expression" dxfId="22581" priority="7476">
      <formula>IF(FIND("!",E557),TRUE)</formula>
    </cfRule>
  </conditionalFormatting>
  <conditionalFormatting sqref="E2376">
    <cfRule type="expression" dxfId="22580" priority="7477">
      <formula>IF(AND(E557="",$C557=$X$4),TRUE)</formula>
    </cfRule>
  </conditionalFormatting>
  <conditionalFormatting sqref="E2376">
    <cfRule type="expression" dxfId="22579" priority="7478">
      <formula>IF(FIND("!",E557),TRUE)</formula>
    </cfRule>
  </conditionalFormatting>
  <conditionalFormatting sqref="E2377">
    <cfRule type="expression" dxfId="22578" priority="7479">
      <formula>IF(AND(E557="",$C557=$X$4),TRUE)</formula>
    </cfRule>
  </conditionalFormatting>
  <conditionalFormatting sqref="E2377">
    <cfRule type="expression" dxfId="22577" priority="7480">
      <formula>IF(FIND("!",E557),TRUE)</formula>
    </cfRule>
  </conditionalFormatting>
  <conditionalFormatting sqref="E2378">
    <cfRule type="expression" dxfId="22576" priority="7481">
      <formula>IF(AND(E557="",$C557=$X$4),TRUE)</formula>
    </cfRule>
  </conditionalFormatting>
  <conditionalFormatting sqref="E2378">
    <cfRule type="expression" dxfId="22575" priority="7482">
      <formula>IF(FIND("!",E557),TRUE)</formula>
    </cfRule>
  </conditionalFormatting>
  <conditionalFormatting sqref="E2379">
    <cfRule type="expression" dxfId="22574" priority="7483">
      <formula>IF(AND(E557="",$C557=$X$4),TRUE)</formula>
    </cfRule>
  </conditionalFormatting>
  <conditionalFormatting sqref="E2379">
    <cfRule type="expression" dxfId="22573" priority="7484">
      <formula>IF(FIND("!",E557),TRUE)</formula>
    </cfRule>
  </conditionalFormatting>
  <conditionalFormatting sqref="E2380">
    <cfRule type="expression" dxfId="22572" priority="7485">
      <formula>IF(AND(E557="",$C557=$X$4),TRUE)</formula>
    </cfRule>
  </conditionalFormatting>
  <conditionalFormatting sqref="E2380">
    <cfRule type="expression" dxfId="22571" priority="7486">
      <formula>IF(FIND("!",E557),TRUE)</formula>
    </cfRule>
  </conditionalFormatting>
  <conditionalFormatting sqref="E2381">
    <cfRule type="expression" dxfId="22570" priority="7487">
      <formula>IF(AND(E557="",$C557=$X$4),TRUE)</formula>
    </cfRule>
  </conditionalFormatting>
  <conditionalFormatting sqref="E2381">
    <cfRule type="expression" dxfId="22569" priority="7488">
      <formula>IF(FIND("!",E557),TRUE)</formula>
    </cfRule>
  </conditionalFormatting>
  <conditionalFormatting sqref="E2382">
    <cfRule type="expression" dxfId="22568" priority="7489">
      <formula>IF(AND(E557="",$C557=$X$4),TRUE)</formula>
    </cfRule>
  </conditionalFormatting>
  <conditionalFormatting sqref="E2382">
    <cfRule type="expression" dxfId="22567" priority="7490">
      <formula>IF(FIND("!",E557),TRUE)</formula>
    </cfRule>
  </conditionalFormatting>
  <conditionalFormatting sqref="E2383">
    <cfRule type="expression" dxfId="22566" priority="7491">
      <formula>IF(AND(E557="",$C557=$X$4),TRUE)</formula>
    </cfRule>
  </conditionalFormatting>
  <conditionalFormatting sqref="E2383">
    <cfRule type="expression" dxfId="22565" priority="7492">
      <formula>IF(FIND("!",E557),TRUE)</formula>
    </cfRule>
  </conditionalFormatting>
  <conditionalFormatting sqref="E2384">
    <cfRule type="expression" dxfId="22564" priority="7493">
      <formula>IF(AND(E557="",$C557=$X$4),TRUE)</formula>
    </cfRule>
  </conditionalFormatting>
  <conditionalFormatting sqref="E2384">
    <cfRule type="expression" dxfId="22563" priority="7494">
      <formula>IF(FIND("!",E557),TRUE)</formula>
    </cfRule>
  </conditionalFormatting>
  <conditionalFormatting sqref="E2385">
    <cfRule type="expression" dxfId="22562" priority="7495">
      <formula>IF(AND(E557="",$C557=$X$4),TRUE)</formula>
    </cfRule>
  </conditionalFormatting>
  <conditionalFormatting sqref="E2385">
    <cfRule type="expression" dxfId="22561" priority="7496">
      <formula>IF(FIND("!",E557),TRUE)</formula>
    </cfRule>
  </conditionalFormatting>
  <conditionalFormatting sqref="E2386">
    <cfRule type="expression" dxfId="22560" priority="7497">
      <formula>IF(AND(E557="",$C557=$X$4),TRUE)</formula>
    </cfRule>
  </conditionalFormatting>
  <conditionalFormatting sqref="E2386">
    <cfRule type="expression" dxfId="22559" priority="7498">
      <formula>IF(FIND("!",E557),TRUE)</formula>
    </cfRule>
  </conditionalFormatting>
  <conditionalFormatting sqref="E2387">
    <cfRule type="expression" dxfId="22558" priority="7499">
      <formula>IF(AND(E557="",$C557=$X$4),TRUE)</formula>
    </cfRule>
  </conditionalFormatting>
  <conditionalFormatting sqref="E2387">
    <cfRule type="expression" dxfId="22557" priority="7500">
      <formula>IF(FIND("!",E557),TRUE)</formula>
    </cfRule>
  </conditionalFormatting>
  <conditionalFormatting sqref="E2388">
    <cfRule type="expression" dxfId="22556" priority="7501">
      <formula>IF(AND(E557="",$C557=$X$4),TRUE)</formula>
    </cfRule>
  </conditionalFormatting>
  <conditionalFormatting sqref="E2388">
    <cfRule type="expression" dxfId="22555" priority="7502">
      <formula>IF(FIND("!",E557),TRUE)</formula>
    </cfRule>
  </conditionalFormatting>
  <conditionalFormatting sqref="E2389">
    <cfRule type="expression" dxfId="22554" priority="7503">
      <formula>IF(AND(E557="",$C557=$X$4),TRUE)</formula>
    </cfRule>
  </conditionalFormatting>
  <conditionalFormatting sqref="E2389">
    <cfRule type="expression" dxfId="22553" priority="7504">
      <formula>IF(FIND("!",E557),TRUE)</formula>
    </cfRule>
  </conditionalFormatting>
  <conditionalFormatting sqref="E2390">
    <cfRule type="expression" dxfId="22552" priority="7505">
      <formula>IF(AND(E557="",$C557=$X$4),TRUE)</formula>
    </cfRule>
  </conditionalFormatting>
  <conditionalFormatting sqref="E2390">
    <cfRule type="expression" dxfId="22551" priority="7506">
      <formula>IF(FIND("!",E557),TRUE)</formula>
    </cfRule>
  </conditionalFormatting>
  <conditionalFormatting sqref="E2391">
    <cfRule type="expression" dxfId="22550" priority="7507">
      <formula>IF(AND(E557="",$C557=$X$4),TRUE)</formula>
    </cfRule>
  </conditionalFormatting>
  <conditionalFormatting sqref="E2391">
    <cfRule type="expression" dxfId="22549" priority="7508">
      <formula>IF(FIND("!",E557),TRUE)</formula>
    </cfRule>
  </conditionalFormatting>
  <conditionalFormatting sqref="E2392">
    <cfRule type="expression" dxfId="22548" priority="7509">
      <formula>IF(AND(E557="",$C557=$X$4),TRUE)</formula>
    </cfRule>
  </conditionalFormatting>
  <conditionalFormatting sqref="E2392">
    <cfRule type="expression" dxfId="22547" priority="7510">
      <formula>IF(FIND("!",E557),TRUE)</formula>
    </cfRule>
  </conditionalFormatting>
  <conditionalFormatting sqref="E2393">
    <cfRule type="expression" dxfId="22546" priority="7511">
      <formula>IF(AND(E557="",$C557=$X$4),TRUE)</formula>
    </cfRule>
  </conditionalFormatting>
  <conditionalFormatting sqref="E2393">
    <cfRule type="expression" dxfId="22545" priority="7512">
      <formula>IF(FIND("!",E557),TRUE)</formula>
    </cfRule>
  </conditionalFormatting>
  <conditionalFormatting sqref="E2394">
    <cfRule type="expression" dxfId="22544" priority="7513">
      <formula>IF(AND(E557="",$C557=$X$4),TRUE)</formula>
    </cfRule>
  </conditionalFormatting>
  <conditionalFormatting sqref="E2394">
    <cfRule type="expression" dxfId="22543" priority="7514">
      <formula>IF(FIND("!",E557),TRUE)</formula>
    </cfRule>
  </conditionalFormatting>
  <conditionalFormatting sqref="E2395">
    <cfRule type="expression" dxfId="22542" priority="7515">
      <formula>IF(AND(E557="",$C557=$X$4),TRUE)</formula>
    </cfRule>
  </conditionalFormatting>
  <conditionalFormatting sqref="E2395">
    <cfRule type="expression" dxfId="22541" priority="7516">
      <formula>IF(FIND("!",E557),TRUE)</formula>
    </cfRule>
  </conditionalFormatting>
  <conditionalFormatting sqref="E2396">
    <cfRule type="expression" dxfId="22540" priority="7517">
      <formula>IF(AND(E557="",$C557=$X$4),TRUE)</formula>
    </cfRule>
  </conditionalFormatting>
  <conditionalFormatting sqref="E2396">
    <cfRule type="expression" dxfId="22539" priority="7518">
      <formula>IF(FIND("!",E557),TRUE)</formula>
    </cfRule>
  </conditionalFormatting>
  <conditionalFormatting sqref="E2397">
    <cfRule type="expression" dxfId="22538" priority="7519">
      <formula>IF(AND(E557="",$C557=$X$4),TRUE)</formula>
    </cfRule>
  </conditionalFormatting>
  <conditionalFormatting sqref="E2397">
    <cfRule type="expression" dxfId="22537" priority="7520">
      <formula>IF(FIND("!",E557),TRUE)</formula>
    </cfRule>
  </conditionalFormatting>
  <conditionalFormatting sqref="E2398">
    <cfRule type="expression" dxfId="22536" priority="7521">
      <formula>IF(AND(E557="",$C557=$X$4),TRUE)</formula>
    </cfRule>
  </conditionalFormatting>
  <conditionalFormatting sqref="E2398">
    <cfRule type="expression" dxfId="22535" priority="7522">
      <formula>IF(FIND("!",E557),TRUE)</formula>
    </cfRule>
  </conditionalFormatting>
  <conditionalFormatting sqref="E2399">
    <cfRule type="expression" dxfId="22534" priority="7523">
      <formula>IF(AND(E557="",$C557=$X$4),TRUE)</formula>
    </cfRule>
  </conditionalFormatting>
  <conditionalFormatting sqref="E2399">
    <cfRule type="expression" dxfId="22533" priority="7524">
      <formula>IF(FIND("!",E557),TRUE)</formula>
    </cfRule>
  </conditionalFormatting>
  <conditionalFormatting sqref="E2400">
    <cfRule type="expression" dxfId="22532" priority="7525">
      <formula>IF(AND(E557="",$C557=$X$4),TRUE)</formula>
    </cfRule>
  </conditionalFormatting>
  <conditionalFormatting sqref="E2400">
    <cfRule type="expression" dxfId="22531" priority="7526">
      <formula>IF(FIND("!",E557),TRUE)</formula>
    </cfRule>
  </conditionalFormatting>
  <conditionalFormatting sqref="E2401">
    <cfRule type="expression" dxfId="22530" priority="7527">
      <formula>IF(AND(E557="",$C557=$X$4),TRUE)</formula>
    </cfRule>
  </conditionalFormatting>
  <conditionalFormatting sqref="E2401">
    <cfRule type="expression" dxfId="22529" priority="7528">
      <formula>IF(FIND("!",E557),TRUE)</formula>
    </cfRule>
  </conditionalFormatting>
  <conditionalFormatting sqref="E2402">
    <cfRule type="expression" dxfId="22528" priority="7529">
      <formula>IF(AND(E557="",$C557=$X$4),TRUE)</formula>
    </cfRule>
  </conditionalFormatting>
  <conditionalFormatting sqref="E2402">
    <cfRule type="expression" dxfId="22527" priority="7530">
      <formula>IF(FIND("!",E557),TRUE)</formula>
    </cfRule>
  </conditionalFormatting>
  <conditionalFormatting sqref="E2403">
    <cfRule type="expression" dxfId="22526" priority="7531">
      <formula>IF(AND(E557="",$C557=$X$4),TRUE)</formula>
    </cfRule>
  </conditionalFormatting>
  <conditionalFormatting sqref="E2403">
    <cfRule type="expression" dxfId="22525" priority="7532">
      <formula>IF(FIND("!",E557),TRUE)</formula>
    </cfRule>
  </conditionalFormatting>
  <conditionalFormatting sqref="E2404">
    <cfRule type="expression" dxfId="22524" priority="7533">
      <formula>IF(AND(E557="",$C557=$X$4),TRUE)</formula>
    </cfRule>
  </conditionalFormatting>
  <conditionalFormatting sqref="E2404">
    <cfRule type="expression" dxfId="22523" priority="7534">
      <formula>IF(FIND("!",E557),TRUE)</formula>
    </cfRule>
  </conditionalFormatting>
  <conditionalFormatting sqref="E2405">
    <cfRule type="expression" dxfId="22522" priority="7535">
      <formula>IF(AND(E557="",$C557=$X$4),TRUE)</formula>
    </cfRule>
  </conditionalFormatting>
  <conditionalFormatting sqref="E2405">
    <cfRule type="expression" dxfId="22521" priority="7536">
      <formula>IF(FIND("!",E557),TRUE)</formula>
    </cfRule>
  </conditionalFormatting>
  <conditionalFormatting sqref="E2406">
    <cfRule type="expression" dxfId="22520" priority="7537">
      <formula>IF(AND(E557="",$C557=$X$4),TRUE)</formula>
    </cfRule>
  </conditionalFormatting>
  <conditionalFormatting sqref="E2406">
    <cfRule type="expression" dxfId="22519" priority="7538">
      <formula>IF(FIND("!",E557),TRUE)</formula>
    </cfRule>
  </conditionalFormatting>
  <conditionalFormatting sqref="E2407">
    <cfRule type="expression" dxfId="22518" priority="7539">
      <formula>IF(AND(E557="",$C557=$X$4),TRUE)</formula>
    </cfRule>
  </conditionalFormatting>
  <conditionalFormatting sqref="E2407">
    <cfRule type="expression" dxfId="22517" priority="7540">
      <formula>IF(FIND("!",E557),TRUE)</formula>
    </cfRule>
  </conditionalFormatting>
  <conditionalFormatting sqref="E2408">
    <cfRule type="expression" dxfId="22516" priority="7541">
      <formula>IF(AND(E557="",$C557=$X$4),TRUE)</formula>
    </cfRule>
  </conditionalFormatting>
  <conditionalFormatting sqref="E2408">
    <cfRule type="expression" dxfId="22515" priority="7542">
      <formula>IF(FIND("!",E557),TRUE)</formula>
    </cfRule>
  </conditionalFormatting>
  <conditionalFormatting sqref="E2409">
    <cfRule type="expression" dxfId="22514" priority="7543">
      <formula>IF(AND(E557="",$C557=$X$4),TRUE)</formula>
    </cfRule>
  </conditionalFormatting>
  <conditionalFormatting sqref="E2409">
    <cfRule type="expression" dxfId="22513" priority="7544">
      <formula>IF(FIND("!",E557),TRUE)</formula>
    </cfRule>
  </conditionalFormatting>
  <conditionalFormatting sqref="E2410">
    <cfRule type="expression" dxfId="22512" priority="7545">
      <formula>IF(AND(E557="",$C557=$X$4),TRUE)</formula>
    </cfRule>
  </conditionalFormatting>
  <conditionalFormatting sqref="E2410">
    <cfRule type="expression" dxfId="22511" priority="7546">
      <formula>IF(FIND("!",E557),TRUE)</formula>
    </cfRule>
  </conditionalFormatting>
  <conditionalFormatting sqref="E2411">
    <cfRule type="expression" dxfId="22510" priority="7547">
      <formula>IF(AND(E557="",$C557=$X$4),TRUE)</formula>
    </cfRule>
  </conditionalFormatting>
  <conditionalFormatting sqref="E2411">
    <cfRule type="expression" dxfId="22509" priority="7548">
      <formula>IF(FIND("!",E557),TRUE)</formula>
    </cfRule>
  </conditionalFormatting>
  <conditionalFormatting sqref="E2412">
    <cfRule type="expression" dxfId="22508" priority="7549">
      <formula>IF(AND(E557="",$C557=$X$4),TRUE)</formula>
    </cfRule>
  </conditionalFormatting>
  <conditionalFormatting sqref="E2412">
    <cfRule type="expression" dxfId="22507" priority="7550">
      <formula>IF(FIND("!",E557),TRUE)</formula>
    </cfRule>
  </conditionalFormatting>
  <conditionalFormatting sqref="E2413">
    <cfRule type="expression" dxfId="22506" priority="7551">
      <formula>IF(AND(E557="",$C557=$X$4),TRUE)</formula>
    </cfRule>
  </conditionalFormatting>
  <conditionalFormatting sqref="E2413">
    <cfRule type="expression" dxfId="22505" priority="7552">
      <formula>IF(FIND("!",E557),TRUE)</formula>
    </cfRule>
  </conditionalFormatting>
  <conditionalFormatting sqref="E2414">
    <cfRule type="expression" dxfId="22504" priority="7553">
      <formula>IF(AND(E557="",$C557=$X$4),TRUE)</formula>
    </cfRule>
  </conditionalFormatting>
  <conditionalFormatting sqref="E2414">
    <cfRule type="expression" dxfId="22503" priority="7554">
      <formula>IF(FIND("!",E557),TRUE)</formula>
    </cfRule>
  </conditionalFormatting>
  <conditionalFormatting sqref="E2415">
    <cfRule type="expression" dxfId="22502" priority="7555">
      <formula>IF(AND(E557="",$C557=$X$4),TRUE)</formula>
    </cfRule>
  </conditionalFormatting>
  <conditionalFormatting sqref="E2415">
    <cfRule type="expression" dxfId="22501" priority="7556">
      <formula>IF(FIND("!",E557),TRUE)</formula>
    </cfRule>
  </conditionalFormatting>
  <conditionalFormatting sqref="E2416">
    <cfRule type="expression" dxfId="22500" priority="7557">
      <formula>IF(AND(E557="",$C557=$X$4),TRUE)</formula>
    </cfRule>
  </conditionalFormatting>
  <conditionalFormatting sqref="E2416">
    <cfRule type="expression" dxfId="22499" priority="7558">
      <formula>IF(FIND("!",E557),TRUE)</formula>
    </cfRule>
  </conditionalFormatting>
  <conditionalFormatting sqref="E2417">
    <cfRule type="expression" dxfId="22498" priority="7559">
      <formula>IF(AND(E557="",$C557=$X$4),TRUE)</formula>
    </cfRule>
  </conditionalFormatting>
  <conditionalFormatting sqref="E2417">
    <cfRule type="expression" dxfId="22497" priority="7560">
      <formula>IF(FIND("!",E557),TRUE)</formula>
    </cfRule>
  </conditionalFormatting>
  <conditionalFormatting sqref="E2418">
    <cfRule type="expression" dxfId="22496" priority="7561">
      <formula>IF(AND(E557="",$C557=$X$4),TRUE)</formula>
    </cfRule>
  </conditionalFormatting>
  <conditionalFormatting sqref="E2418">
    <cfRule type="expression" dxfId="22495" priority="7562">
      <formula>IF(FIND("!",E557),TRUE)</formula>
    </cfRule>
  </conditionalFormatting>
  <conditionalFormatting sqref="E2419">
    <cfRule type="expression" dxfId="22494" priority="7563">
      <formula>IF(AND(E557="",$C557=$X$4),TRUE)</formula>
    </cfRule>
  </conditionalFormatting>
  <conditionalFormatting sqref="E2419">
    <cfRule type="expression" dxfId="22493" priority="7564">
      <formula>IF(FIND("!",E557),TRUE)</formula>
    </cfRule>
  </conditionalFormatting>
  <conditionalFormatting sqref="E2420">
    <cfRule type="expression" dxfId="22492" priority="7565">
      <formula>IF(AND(E557="",$C557=$X$4),TRUE)</formula>
    </cfRule>
  </conditionalFormatting>
  <conditionalFormatting sqref="E2420">
    <cfRule type="expression" dxfId="22491" priority="7566">
      <formula>IF(FIND("!",E557),TRUE)</formula>
    </cfRule>
  </conditionalFormatting>
  <conditionalFormatting sqref="E2421">
    <cfRule type="expression" dxfId="22490" priority="7567">
      <formula>IF(AND(E557="",$C557=$X$4),TRUE)</formula>
    </cfRule>
  </conditionalFormatting>
  <conditionalFormatting sqref="E2421">
    <cfRule type="expression" dxfId="22489" priority="7568">
      <formula>IF(FIND("!",E557),TRUE)</formula>
    </cfRule>
  </conditionalFormatting>
  <conditionalFormatting sqref="E2422">
    <cfRule type="expression" dxfId="22488" priority="7569">
      <formula>IF(AND(E557="",$C557=$X$4),TRUE)</formula>
    </cfRule>
  </conditionalFormatting>
  <conditionalFormatting sqref="E2422">
    <cfRule type="expression" dxfId="22487" priority="7570">
      <formula>IF(FIND("!",E557),TRUE)</formula>
    </cfRule>
  </conditionalFormatting>
  <conditionalFormatting sqref="E2423">
    <cfRule type="expression" dxfId="22486" priority="7571">
      <formula>IF(AND(E557="",$C557=$X$4),TRUE)</formula>
    </cfRule>
  </conditionalFormatting>
  <conditionalFormatting sqref="E2423">
    <cfRule type="expression" dxfId="22485" priority="7572">
      <formula>IF(FIND("!",E557),TRUE)</formula>
    </cfRule>
  </conditionalFormatting>
  <conditionalFormatting sqref="E2424">
    <cfRule type="expression" dxfId="22484" priority="7573">
      <formula>IF(AND(E557="",$C557=$X$4),TRUE)</formula>
    </cfRule>
  </conditionalFormatting>
  <conditionalFormatting sqref="E2424">
    <cfRule type="expression" dxfId="22483" priority="7574">
      <formula>IF(FIND("!",E557),TRUE)</formula>
    </cfRule>
  </conditionalFormatting>
  <conditionalFormatting sqref="E2425">
    <cfRule type="expression" dxfId="22482" priority="7575">
      <formula>IF(AND(E557="",$C557=$X$4),TRUE)</formula>
    </cfRule>
  </conditionalFormatting>
  <conditionalFormatting sqref="E2425">
    <cfRule type="expression" dxfId="22481" priority="7576">
      <formula>IF(FIND("!",E557),TRUE)</formula>
    </cfRule>
  </conditionalFormatting>
  <conditionalFormatting sqref="E2426">
    <cfRule type="expression" dxfId="22480" priority="7577">
      <formula>IF(AND(E557="",$C557=$X$4),TRUE)</formula>
    </cfRule>
  </conditionalFormatting>
  <conditionalFormatting sqref="E2426">
    <cfRule type="expression" dxfId="22479" priority="7578">
      <formula>IF(FIND("!",E557),TRUE)</formula>
    </cfRule>
  </conditionalFormatting>
  <conditionalFormatting sqref="E2427">
    <cfRule type="expression" dxfId="22478" priority="7579">
      <formula>IF(AND(E557="",$C557=$X$4),TRUE)</formula>
    </cfRule>
  </conditionalFormatting>
  <conditionalFormatting sqref="E2427">
    <cfRule type="expression" dxfId="22477" priority="7580">
      <formula>IF(FIND("!",E557),TRUE)</formula>
    </cfRule>
  </conditionalFormatting>
  <conditionalFormatting sqref="E2428">
    <cfRule type="expression" dxfId="22476" priority="7581">
      <formula>IF(AND(E557="",$C557=$X$4),TRUE)</formula>
    </cfRule>
  </conditionalFormatting>
  <conditionalFormatting sqref="E2428">
    <cfRule type="expression" dxfId="22475" priority="7582">
      <formula>IF(FIND("!",E557),TRUE)</formula>
    </cfRule>
  </conditionalFormatting>
  <conditionalFormatting sqref="E2429">
    <cfRule type="expression" dxfId="22474" priority="7583">
      <formula>IF(AND(E557="",$C557=$X$4),TRUE)</formula>
    </cfRule>
  </conditionalFormatting>
  <conditionalFormatting sqref="E2429">
    <cfRule type="expression" dxfId="22473" priority="7584">
      <formula>IF(FIND("!",E557),TRUE)</formula>
    </cfRule>
  </conditionalFormatting>
  <conditionalFormatting sqref="E2430">
    <cfRule type="expression" dxfId="22472" priority="7585">
      <formula>IF(AND(E557="",$C557=$X$4),TRUE)</formula>
    </cfRule>
  </conditionalFormatting>
  <conditionalFormatting sqref="E2430">
    <cfRule type="expression" dxfId="22471" priority="7586">
      <formula>IF(FIND("!",E557),TRUE)</formula>
    </cfRule>
  </conditionalFormatting>
  <conditionalFormatting sqref="E2431">
    <cfRule type="expression" dxfId="22470" priority="7587">
      <formula>IF(AND(E557="",$C557=$X$4),TRUE)</formula>
    </cfRule>
  </conditionalFormatting>
  <conditionalFormatting sqref="E2431">
    <cfRule type="expression" dxfId="22469" priority="7588">
      <formula>IF(FIND("!",E557),TRUE)</formula>
    </cfRule>
  </conditionalFormatting>
  <conditionalFormatting sqref="E2432">
    <cfRule type="expression" dxfId="22468" priority="7589">
      <formula>IF(AND(E557="",$C557=$X$4),TRUE)</formula>
    </cfRule>
  </conditionalFormatting>
  <conditionalFormatting sqref="E2432">
    <cfRule type="expression" dxfId="22467" priority="7590">
      <formula>IF(FIND("!",E557),TRUE)</formula>
    </cfRule>
  </conditionalFormatting>
  <conditionalFormatting sqref="E2433">
    <cfRule type="expression" dxfId="22466" priority="7591">
      <formula>IF(AND(E557="",$C557=$X$4),TRUE)</formula>
    </cfRule>
  </conditionalFormatting>
  <conditionalFormatting sqref="E2433">
    <cfRule type="expression" dxfId="22465" priority="7592">
      <formula>IF(FIND("!",E557),TRUE)</formula>
    </cfRule>
  </conditionalFormatting>
  <conditionalFormatting sqref="E2434">
    <cfRule type="expression" dxfId="22464" priority="7593">
      <formula>IF(AND(E557="",$C557=$X$4),TRUE)</formula>
    </cfRule>
  </conditionalFormatting>
  <conditionalFormatting sqref="E2434">
    <cfRule type="expression" dxfId="22463" priority="7594">
      <formula>IF(FIND("!",E557),TRUE)</formula>
    </cfRule>
  </conditionalFormatting>
  <conditionalFormatting sqref="E2435">
    <cfRule type="expression" dxfId="22462" priority="7595">
      <formula>IF(AND(E557="",$C557=$X$4),TRUE)</formula>
    </cfRule>
  </conditionalFormatting>
  <conditionalFormatting sqref="E2435">
    <cfRule type="expression" dxfId="22461" priority="7596">
      <formula>IF(FIND("!",E557),TRUE)</formula>
    </cfRule>
  </conditionalFormatting>
  <conditionalFormatting sqref="E2436">
    <cfRule type="expression" dxfId="22460" priority="7597">
      <formula>IF(AND(E557="",$C557=$X$4),TRUE)</formula>
    </cfRule>
  </conditionalFormatting>
  <conditionalFormatting sqref="E2436">
    <cfRule type="expression" dxfId="22459" priority="7598">
      <formula>IF(FIND("!",E557),TRUE)</formula>
    </cfRule>
  </conditionalFormatting>
  <conditionalFormatting sqref="E2437">
    <cfRule type="expression" dxfId="22458" priority="7599">
      <formula>IF(AND(E557="",$C557=$X$4),TRUE)</formula>
    </cfRule>
  </conditionalFormatting>
  <conditionalFormatting sqref="E2437">
    <cfRule type="expression" dxfId="22457" priority="7600">
      <formula>IF(FIND("!",E557),TRUE)</formula>
    </cfRule>
  </conditionalFormatting>
  <conditionalFormatting sqref="E2438">
    <cfRule type="expression" dxfId="22456" priority="7601">
      <formula>IF(AND(E557="",$C557=$X$4),TRUE)</formula>
    </cfRule>
  </conditionalFormatting>
  <conditionalFormatting sqref="E2438">
    <cfRule type="expression" dxfId="22455" priority="7602">
      <formula>IF(FIND("!",E557),TRUE)</formula>
    </cfRule>
  </conditionalFormatting>
  <conditionalFormatting sqref="E2439">
    <cfRule type="expression" dxfId="22454" priority="7603">
      <formula>IF(AND(E557="",$C557=$X$4),TRUE)</formula>
    </cfRule>
  </conditionalFormatting>
  <conditionalFormatting sqref="E2439">
    <cfRule type="expression" dxfId="22453" priority="7604">
      <formula>IF(FIND("!",E557),TRUE)</formula>
    </cfRule>
  </conditionalFormatting>
  <conditionalFormatting sqref="E2440">
    <cfRule type="expression" dxfId="22452" priority="7605">
      <formula>IF(AND(E557="",$C557=$X$4),TRUE)</formula>
    </cfRule>
  </conditionalFormatting>
  <conditionalFormatting sqref="E2440">
    <cfRule type="expression" dxfId="22451" priority="7606">
      <formula>IF(FIND("!",E557),TRUE)</formula>
    </cfRule>
  </conditionalFormatting>
  <conditionalFormatting sqref="E2441">
    <cfRule type="expression" dxfId="22450" priority="7607">
      <formula>IF(AND(E557="",$C557=$X$4),TRUE)</formula>
    </cfRule>
  </conditionalFormatting>
  <conditionalFormatting sqref="E2441">
    <cfRule type="expression" dxfId="22449" priority="7608">
      <formula>IF(FIND("!",E557),TRUE)</formula>
    </cfRule>
  </conditionalFormatting>
  <conditionalFormatting sqref="E2442">
    <cfRule type="expression" dxfId="22448" priority="7609">
      <formula>IF(AND(E557="",$C557=$X$4),TRUE)</formula>
    </cfRule>
  </conditionalFormatting>
  <conditionalFormatting sqref="E2442">
    <cfRule type="expression" dxfId="22447" priority="7610">
      <formula>IF(FIND("!",E557),TRUE)</formula>
    </cfRule>
  </conditionalFormatting>
  <conditionalFormatting sqref="E2443">
    <cfRule type="expression" dxfId="22446" priority="7611">
      <formula>IF(AND(E557="",$C557=$X$4),TRUE)</formula>
    </cfRule>
  </conditionalFormatting>
  <conditionalFormatting sqref="E2443">
    <cfRule type="expression" dxfId="22445" priority="7612">
      <formula>IF(FIND("!",E557),TRUE)</formula>
    </cfRule>
  </conditionalFormatting>
  <conditionalFormatting sqref="E2444">
    <cfRule type="expression" dxfId="22444" priority="7613">
      <formula>IF(AND(E557="",$C557=$X$4),TRUE)</formula>
    </cfRule>
  </conditionalFormatting>
  <conditionalFormatting sqref="E2444">
    <cfRule type="expression" dxfId="22443" priority="7614">
      <formula>IF(FIND("!",E557),TRUE)</formula>
    </cfRule>
  </conditionalFormatting>
  <conditionalFormatting sqref="E2445">
    <cfRule type="expression" dxfId="22442" priority="7615">
      <formula>IF(AND(E557="",$C557=$X$4),TRUE)</formula>
    </cfRule>
  </conditionalFormatting>
  <conditionalFormatting sqref="E2445">
    <cfRule type="expression" dxfId="22441" priority="7616">
      <formula>IF(FIND("!",E557),TRUE)</formula>
    </cfRule>
  </conditionalFormatting>
  <conditionalFormatting sqref="E2446">
    <cfRule type="expression" dxfId="22440" priority="7617">
      <formula>IF(AND(E557="",$C557=$X$4),TRUE)</formula>
    </cfRule>
  </conditionalFormatting>
  <conditionalFormatting sqref="E2446">
    <cfRule type="expression" dxfId="22439" priority="7618">
      <formula>IF(FIND("!",E557),TRUE)</formula>
    </cfRule>
  </conditionalFormatting>
  <conditionalFormatting sqref="E2447">
    <cfRule type="expression" dxfId="22438" priority="7619">
      <formula>IF(AND(E557="",$C557=$X$4),TRUE)</formula>
    </cfRule>
  </conditionalFormatting>
  <conditionalFormatting sqref="E2447">
    <cfRule type="expression" dxfId="22437" priority="7620">
      <formula>IF(FIND("!",E557),TRUE)</formula>
    </cfRule>
  </conditionalFormatting>
  <conditionalFormatting sqref="E2448">
    <cfRule type="expression" dxfId="22436" priority="7621">
      <formula>IF(AND(E557="",$C557=$X$4),TRUE)</formula>
    </cfRule>
  </conditionalFormatting>
  <conditionalFormatting sqref="E2448">
    <cfRule type="expression" dxfId="22435" priority="7622">
      <formula>IF(FIND("!",E557),TRUE)</formula>
    </cfRule>
  </conditionalFormatting>
  <conditionalFormatting sqref="E2449">
    <cfRule type="expression" dxfId="22434" priority="7623">
      <formula>IF(AND(E557="",$C557=$X$4),TRUE)</formula>
    </cfRule>
  </conditionalFormatting>
  <conditionalFormatting sqref="E2449">
    <cfRule type="expression" dxfId="22433" priority="7624">
      <formula>IF(FIND("!",E557),TRUE)</formula>
    </cfRule>
  </conditionalFormatting>
  <conditionalFormatting sqref="E2450">
    <cfRule type="expression" dxfId="22432" priority="7625">
      <formula>IF(AND(E557="",$C557=$X$4),TRUE)</formula>
    </cfRule>
  </conditionalFormatting>
  <conditionalFormatting sqref="E2450">
    <cfRule type="expression" dxfId="22431" priority="7626">
      <formula>IF(FIND("!",E557),TRUE)</formula>
    </cfRule>
  </conditionalFormatting>
  <conditionalFormatting sqref="E2451">
    <cfRule type="expression" dxfId="22430" priority="7627">
      <formula>IF(AND(E557="",$C557=$X$4),TRUE)</formula>
    </cfRule>
  </conditionalFormatting>
  <conditionalFormatting sqref="E2451">
    <cfRule type="expression" dxfId="22429" priority="7628">
      <formula>IF(FIND("!",E557),TRUE)</formula>
    </cfRule>
  </conditionalFormatting>
  <conditionalFormatting sqref="E2452">
    <cfRule type="expression" dxfId="22428" priority="7629">
      <formula>IF(AND(E557="",$C557=$X$4),TRUE)</formula>
    </cfRule>
  </conditionalFormatting>
  <conditionalFormatting sqref="E2452">
    <cfRule type="expression" dxfId="22427" priority="7630">
      <formula>IF(FIND("!",E557),TRUE)</formula>
    </cfRule>
  </conditionalFormatting>
  <conditionalFormatting sqref="E2453">
    <cfRule type="expression" dxfId="22426" priority="7631">
      <formula>IF(AND(E557="",$C557=$X$4),TRUE)</formula>
    </cfRule>
  </conditionalFormatting>
  <conditionalFormatting sqref="E2453">
    <cfRule type="expression" dxfId="22425" priority="7632">
      <formula>IF(FIND("!",E557),TRUE)</formula>
    </cfRule>
  </conditionalFormatting>
  <conditionalFormatting sqref="E2454">
    <cfRule type="expression" dxfId="22424" priority="7633">
      <formula>IF(AND(E557="",$C557=$X$4),TRUE)</formula>
    </cfRule>
  </conditionalFormatting>
  <conditionalFormatting sqref="E2454">
    <cfRule type="expression" dxfId="22423" priority="7634">
      <formula>IF(FIND("!",E557),TRUE)</formula>
    </cfRule>
  </conditionalFormatting>
  <conditionalFormatting sqref="E2455">
    <cfRule type="expression" dxfId="22422" priority="7635">
      <formula>IF(AND(E557="",$C557=$X$4),TRUE)</formula>
    </cfRule>
  </conditionalFormatting>
  <conditionalFormatting sqref="E2455">
    <cfRule type="expression" dxfId="22421" priority="7636">
      <formula>IF(FIND("!",E557),TRUE)</formula>
    </cfRule>
  </conditionalFormatting>
  <conditionalFormatting sqref="E2456">
    <cfRule type="expression" dxfId="22420" priority="7637">
      <formula>IF(AND(E557="",$C557=$X$4),TRUE)</formula>
    </cfRule>
  </conditionalFormatting>
  <conditionalFormatting sqref="E2456">
    <cfRule type="expression" dxfId="22419" priority="7638">
      <formula>IF(FIND("!",E557),TRUE)</formula>
    </cfRule>
  </conditionalFormatting>
  <conditionalFormatting sqref="E2457">
    <cfRule type="expression" dxfId="22418" priority="7639">
      <formula>IF(AND(E557="",$C557=$X$4),TRUE)</formula>
    </cfRule>
  </conditionalFormatting>
  <conditionalFormatting sqref="E2457">
    <cfRule type="expression" dxfId="22417" priority="7640">
      <formula>IF(FIND("!",E557),TRUE)</formula>
    </cfRule>
  </conditionalFormatting>
  <conditionalFormatting sqref="E2458">
    <cfRule type="expression" dxfId="22416" priority="7641">
      <formula>IF(AND(E557="",$C557=$X$4),TRUE)</formula>
    </cfRule>
  </conditionalFormatting>
  <conditionalFormatting sqref="E2458">
    <cfRule type="expression" dxfId="22415" priority="7642">
      <formula>IF(FIND("!",E557),TRUE)</formula>
    </cfRule>
  </conditionalFormatting>
  <conditionalFormatting sqref="E2459">
    <cfRule type="expression" dxfId="22414" priority="7643">
      <formula>IF(AND(E557="",$C557=$X$4),TRUE)</formula>
    </cfRule>
  </conditionalFormatting>
  <conditionalFormatting sqref="E2459">
    <cfRule type="expression" dxfId="22413" priority="7644">
      <formula>IF(FIND("!",E557),TRUE)</formula>
    </cfRule>
  </conditionalFormatting>
  <conditionalFormatting sqref="E2460">
    <cfRule type="expression" dxfId="22412" priority="7645">
      <formula>IF(AND(E557="",$C557=$X$4),TRUE)</formula>
    </cfRule>
  </conditionalFormatting>
  <conditionalFormatting sqref="E2460">
    <cfRule type="expression" dxfId="22411" priority="7646">
      <formula>IF(FIND("!",E557),TRUE)</formula>
    </cfRule>
  </conditionalFormatting>
  <conditionalFormatting sqref="E2461">
    <cfRule type="expression" dxfId="22410" priority="7647">
      <formula>IF(AND(E557="",$C557=$X$4),TRUE)</formula>
    </cfRule>
  </conditionalFormatting>
  <conditionalFormatting sqref="E2461">
    <cfRule type="expression" dxfId="22409" priority="7648">
      <formula>IF(FIND("!",E557),TRUE)</formula>
    </cfRule>
  </conditionalFormatting>
  <conditionalFormatting sqref="E2462">
    <cfRule type="expression" dxfId="22408" priority="7649">
      <formula>IF(AND(E557="",$C557=$X$4),TRUE)</formula>
    </cfRule>
  </conditionalFormatting>
  <conditionalFormatting sqref="E2462">
    <cfRule type="expression" dxfId="22407" priority="7650">
      <formula>IF(FIND("!",E557),TRUE)</formula>
    </cfRule>
  </conditionalFormatting>
  <conditionalFormatting sqref="E2463">
    <cfRule type="expression" dxfId="22406" priority="7651">
      <formula>IF(AND(E557="",$C557=$X$4),TRUE)</formula>
    </cfRule>
  </conditionalFormatting>
  <conditionalFormatting sqref="E2463">
    <cfRule type="expression" dxfId="22405" priority="7652">
      <formula>IF(FIND("!",E557),TRUE)</formula>
    </cfRule>
  </conditionalFormatting>
  <conditionalFormatting sqref="E2464">
    <cfRule type="expression" dxfId="22404" priority="7653">
      <formula>IF(AND(E557="",$C557=$X$4),TRUE)</formula>
    </cfRule>
  </conditionalFormatting>
  <conditionalFormatting sqref="E2464">
    <cfRule type="expression" dxfId="22403" priority="7654">
      <formula>IF(FIND("!",E557),TRUE)</formula>
    </cfRule>
  </conditionalFormatting>
  <conditionalFormatting sqref="E2465">
    <cfRule type="expression" dxfId="22402" priority="7655">
      <formula>IF(AND(E557="",$C557=$X$4),TRUE)</formula>
    </cfRule>
  </conditionalFormatting>
  <conditionalFormatting sqref="E2465">
    <cfRule type="expression" dxfId="22401" priority="7656">
      <formula>IF(FIND("!",E557),TRUE)</formula>
    </cfRule>
  </conditionalFormatting>
  <conditionalFormatting sqref="E2466">
    <cfRule type="expression" dxfId="22400" priority="7657">
      <formula>IF(AND(E557="",$C557=$X$4),TRUE)</formula>
    </cfRule>
  </conditionalFormatting>
  <conditionalFormatting sqref="E2466">
    <cfRule type="expression" dxfId="22399" priority="7658">
      <formula>IF(FIND("!",E557),TRUE)</formula>
    </cfRule>
  </conditionalFormatting>
  <conditionalFormatting sqref="E2467">
    <cfRule type="expression" dxfId="22398" priority="7659">
      <formula>IF(AND(E557="",$C557=$X$4),TRUE)</formula>
    </cfRule>
  </conditionalFormatting>
  <conditionalFormatting sqref="E2467">
    <cfRule type="expression" dxfId="22397" priority="7660">
      <formula>IF(FIND("!",E557),TRUE)</formula>
    </cfRule>
  </conditionalFormatting>
  <conditionalFormatting sqref="E2468">
    <cfRule type="expression" dxfId="22396" priority="7661">
      <formula>IF(AND(E557="",$C557=$X$4),TRUE)</formula>
    </cfRule>
  </conditionalFormatting>
  <conditionalFormatting sqref="E2468">
    <cfRule type="expression" dxfId="22395" priority="7662">
      <formula>IF(FIND("!",E557),TRUE)</formula>
    </cfRule>
  </conditionalFormatting>
  <conditionalFormatting sqref="E2469">
    <cfRule type="expression" dxfId="22394" priority="7663">
      <formula>IF(AND(E557="",$C557=$X$4),TRUE)</formula>
    </cfRule>
  </conditionalFormatting>
  <conditionalFormatting sqref="E2469">
    <cfRule type="expression" dxfId="22393" priority="7664">
      <formula>IF(FIND("!",E557),TRUE)</formula>
    </cfRule>
  </conditionalFormatting>
  <conditionalFormatting sqref="E2470">
    <cfRule type="expression" dxfId="22392" priority="7665">
      <formula>IF(AND(E557="",$C557=$X$4),TRUE)</formula>
    </cfRule>
  </conditionalFormatting>
  <conditionalFormatting sqref="E2470">
    <cfRule type="expression" dxfId="22391" priority="7666">
      <formula>IF(FIND("!",E557),TRUE)</formula>
    </cfRule>
  </conditionalFormatting>
  <conditionalFormatting sqref="E2471">
    <cfRule type="expression" dxfId="22390" priority="7667">
      <formula>IF(AND(E557="",$C557=$X$4),TRUE)</formula>
    </cfRule>
  </conditionalFormatting>
  <conditionalFormatting sqref="E2471">
    <cfRule type="expression" dxfId="22389" priority="7668">
      <formula>IF(FIND("!",E557),TRUE)</formula>
    </cfRule>
  </conditionalFormatting>
  <conditionalFormatting sqref="E2472">
    <cfRule type="expression" dxfId="22388" priority="7669">
      <formula>IF(AND(E557="",$C557=$X$4),TRUE)</formula>
    </cfRule>
  </conditionalFormatting>
  <conditionalFormatting sqref="E2472">
    <cfRule type="expression" dxfId="22387" priority="7670">
      <formula>IF(FIND("!",E557),TRUE)</formula>
    </cfRule>
  </conditionalFormatting>
  <conditionalFormatting sqref="E2473">
    <cfRule type="expression" dxfId="22386" priority="7671">
      <formula>IF(AND(E557="",$C557=$X$4),TRUE)</formula>
    </cfRule>
  </conditionalFormatting>
  <conditionalFormatting sqref="E2473">
    <cfRule type="expression" dxfId="22385" priority="7672">
      <formula>IF(FIND("!",E557),TRUE)</formula>
    </cfRule>
  </conditionalFormatting>
  <conditionalFormatting sqref="E2474">
    <cfRule type="expression" dxfId="22384" priority="7673">
      <formula>IF(AND(E557="",$C557=$X$4),TRUE)</formula>
    </cfRule>
  </conditionalFormatting>
  <conditionalFormatting sqref="E2474">
    <cfRule type="expression" dxfId="22383" priority="7674">
      <formula>IF(FIND("!",E557),TRUE)</formula>
    </cfRule>
  </conditionalFormatting>
  <conditionalFormatting sqref="E2475">
    <cfRule type="expression" dxfId="22382" priority="7675">
      <formula>IF(AND(E557="",$C557=$X$4),TRUE)</formula>
    </cfRule>
  </conditionalFormatting>
  <conditionalFormatting sqref="E2475">
    <cfRule type="expression" dxfId="22381" priority="7676">
      <formula>IF(FIND("!",E557),TRUE)</formula>
    </cfRule>
  </conditionalFormatting>
  <conditionalFormatting sqref="R557">
    <cfRule type="expression" dxfId="22380" priority="7677">
      <formula>IF(AND(E557="",$C557=$X$4),TRUE)</formula>
    </cfRule>
  </conditionalFormatting>
  <conditionalFormatting sqref="R557">
    <cfRule type="expression" dxfId="22379" priority="7678">
      <formula>IF(FIND("!",E557),TRUE)</formula>
    </cfRule>
  </conditionalFormatting>
  <conditionalFormatting sqref="R558">
    <cfRule type="expression" dxfId="22378" priority="7679">
      <formula>IF(AND(E557="",$C557=$X$4),TRUE)</formula>
    </cfRule>
  </conditionalFormatting>
  <conditionalFormatting sqref="R558">
    <cfRule type="expression" dxfId="22377" priority="7680">
      <formula>IF(FIND("!",E557),TRUE)</formula>
    </cfRule>
  </conditionalFormatting>
  <conditionalFormatting sqref="R559">
    <cfRule type="expression" dxfId="22376" priority="7681">
      <formula>IF(AND(E557="",$C557=$X$4),TRUE)</formula>
    </cfRule>
  </conditionalFormatting>
  <conditionalFormatting sqref="R559">
    <cfRule type="expression" dxfId="22375" priority="7682">
      <formula>IF(FIND("!",E557),TRUE)</formula>
    </cfRule>
  </conditionalFormatting>
  <conditionalFormatting sqref="R560">
    <cfRule type="expression" dxfId="22374" priority="7683">
      <formula>IF(AND(E557="",$C557=$X$4),TRUE)</formula>
    </cfRule>
  </conditionalFormatting>
  <conditionalFormatting sqref="R560">
    <cfRule type="expression" dxfId="22373" priority="7684">
      <formula>IF(FIND("!",E557),TRUE)</formula>
    </cfRule>
  </conditionalFormatting>
  <conditionalFormatting sqref="R561">
    <cfRule type="expression" dxfId="22372" priority="7685">
      <formula>IF(AND(E557="",$C557=$X$4),TRUE)</formula>
    </cfRule>
  </conditionalFormatting>
  <conditionalFormatting sqref="R561">
    <cfRule type="expression" dxfId="22371" priority="7686">
      <formula>IF(FIND("!",E557),TRUE)</formula>
    </cfRule>
  </conditionalFormatting>
  <conditionalFormatting sqref="R562">
    <cfRule type="expression" dxfId="22370" priority="7687">
      <formula>IF(AND(E557="",$C557=$X$4),TRUE)</formula>
    </cfRule>
  </conditionalFormatting>
  <conditionalFormatting sqref="R562">
    <cfRule type="expression" dxfId="22369" priority="7688">
      <formula>IF(FIND("!",E557),TRUE)</formula>
    </cfRule>
  </conditionalFormatting>
  <conditionalFormatting sqref="R563">
    <cfRule type="expression" dxfId="22368" priority="7689">
      <formula>IF(AND(E557="",$C557=$X$4),TRUE)</formula>
    </cfRule>
  </conditionalFormatting>
  <conditionalFormatting sqref="R563">
    <cfRule type="expression" dxfId="22367" priority="7690">
      <formula>IF(FIND("!",E557),TRUE)</formula>
    </cfRule>
  </conditionalFormatting>
  <conditionalFormatting sqref="R564">
    <cfRule type="expression" dxfId="22366" priority="7691">
      <formula>IF(AND(E557="",$C557=$X$4),TRUE)</formula>
    </cfRule>
  </conditionalFormatting>
  <conditionalFormatting sqref="R564">
    <cfRule type="expression" dxfId="22365" priority="7692">
      <formula>IF(FIND("!",E557),TRUE)</formula>
    </cfRule>
  </conditionalFormatting>
  <conditionalFormatting sqref="R565">
    <cfRule type="expression" dxfId="22364" priority="7693">
      <formula>IF(AND(E557="",$C557=$X$4),TRUE)</formula>
    </cfRule>
  </conditionalFormatting>
  <conditionalFormatting sqref="R565">
    <cfRule type="expression" dxfId="22363" priority="7694">
      <formula>IF(FIND("!",E557),TRUE)</formula>
    </cfRule>
  </conditionalFormatting>
  <conditionalFormatting sqref="R566">
    <cfRule type="expression" dxfId="22362" priority="7695">
      <formula>IF(AND(E557="",$C557=$X$4),TRUE)</formula>
    </cfRule>
  </conditionalFormatting>
  <conditionalFormatting sqref="R566">
    <cfRule type="expression" dxfId="22361" priority="7696">
      <formula>IF(FIND("!",E557),TRUE)</formula>
    </cfRule>
  </conditionalFormatting>
  <conditionalFormatting sqref="R567">
    <cfRule type="expression" dxfId="22360" priority="7697">
      <formula>IF(AND(E557="",$C557=$X$4),TRUE)</formula>
    </cfRule>
  </conditionalFormatting>
  <conditionalFormatting sqref="R567">
    <cfRule type="expression" dxfId="22359" priority="7698">
      <formula>IF(FIND("!",E557),TRUE)</formula>
    </cfRule>
  </conditionalFormatting>
  <conditionalFormatting sqref="R568">
    <cfRule type="expression" dxfId="22358" priority="7699">
      <formula>IF(AND(E557="",$C557=$X$4),TRUE)</formula>
    </cfRule>
  </conditionalFormatting>
  <conditionalFormatting sqref="R568">
    <cfRule type="expression" dxfId="22357" priority="7700">
      <formula>IF(FIND("!",E557),TRUE)</formula>
    </cfRule>
  </conditionalFormatting>
  <conditionalFormatting sqref="R569">
    <cfRule type="expression" dxfId="22356" priority="7701">
      <formula>IF(AND(E557="",$C557=$X$4),TRUE)</formula>
    </cfRule>
  </conditionalFormatting>
  <conditionalFormatting sqref="R569">
    <cfRule type="expression" dxfId="22355" priority="7702">
      <formula>IF(FIND("!",E557),TRUE)</formula>
    </cfRule>
  </conditionalFormatting>
  <conditionalFormatting sqref="R570">
    <cfRule type="expression" dxfId="22354" priority="7703">
      <formula>IF(AND(E557="",$C557=$X$4),TRUE)</formula>
    </cfRule>
  </conditionalFormatting>
  <conditionalFormatting sqref="R570">
    <cfRule type="expression" dxfId="22353" priority="7704">
      <formula>IF(FIND("!",E557),TRUE)</formula>
    </cfRule>
  </conditionalFormatting>
  <conditionalFormatting sqref="R571">
    <cfRule type="expression" dxfId="22352" priority="7705">
      <formula>IF(AND(E557="",$C557=$X$4),TRUE)</formula>
    </cfRule>
  </conditionalFormatting>
  <conditionalFormatting sqref="R571">
    <cfRule type="expression" dxfId="22351" priority="7706">
      <formula>IF(FIND("!",E557),TRUE)</formula>
    </cfRule>
  </conditionalFormatting>
  <conditionalFormatting sqref="R572">
    <cfRule type="expression" dxfId="22350" priority="7707">
      <formula>IF(AND(E557="",$C557=$X$4),TRUE)</formula>
    </cfRule>
  </conditionalFormatting>
  <conditionalFormatting sqref="R572">
    <cfRule type="expression" dxfId="22349" priority="7708">
      <formula>IF(FIND("!",E557),TRUE)</formula>
    </cfRule>
  </conditionalFormatting>
  <conditionalFormatting sqref="R573">
    <cfRule type="expression" dxfId="22348" priority="7709">
      <formula>IF(AND(E557="",$C557=$X$4),TRUE)</formula>
    </cfRule>
  </conditionalFormatting>
  <conditionalFormatting sqref="R573">
    <cfRule type="expression" dxfId="22347" priority="7710">
      <formula>IF(FIND("!",E557),TRUE)</formula>
    </cfRule>
  </conditionalFormatting>
  <conditionalFormatting sqref="R574">
    <cfRule type="expression" dxfId="22346" priority="7711">
      <formula>IF(AND(E557="",$C557=$X$4),TRUE)</formula>
    </cfRule>
  </conditionalFormatting>
  <conditionalFormatting sqref="R574">
    <cfRule type="expression" dxfId="22345" priority="7712">
      <formula>IF(FIND("!",E557),TRUE)</formula>
    </cfRule>
  </conditionalFormatting>
  <conditionalFormatting sqref="R575">
    <cfRule type="expression" dxfId="22344" priority="7713">
      <formula>IF(AND(E557="",$C557=$X$4),TRUE)</formula>
    </cfRule>
  </conditionalFormatting>
  <conditionalFormatting sqref="R575">
    <cfRule type="expression" dxfId="22343" priority="7714">
      <formula>IF(FIND("!",E557),TRUE)</formula>
    </cfRule>
  </conditionalFormatting>
  <conditionalFormatting sqref="R576">
    <cfRule type="expression" dxfId="22342" priority="7715">
      <formula>IF(AND(E557="",$C557=$X$4),TRUE)</formula>
    </cfRule>
  </conditionalFormatting>
  <conditionalFormatting sqref="R576">
    <cfRule type="expression" dxfId="22341" priority="7716">
      <formula>IF(FIND("!",E557),TRUE)</formula>
    </cfRule>
  </conditionalFormatting>
  <conditionalFormatting sqref="R577">
    <cfRule type="expression" dxfId="22340" priority="7717">
      <formula>IF(AND(E557="",$C557=$X$4),TRUE)</formula>
    </cfRule>
  </conditionalFormatting>
  <conditionalFormatting sqref="R577">
    <cfRule type="expression" dxfId="22339" priority="7718">
      <formula>IF(FIND("!",E557),TRUE)</formula>
    </cfRule>
  </conditionalFormatting>
  <conditionalFormatting sqref="R578">
    <cfRule type="expression" dxfId="22338" priority="7719">
      <formula>IF(AND(E557="",$C557=$X$4),TRUE)</formula>
    </cfRule>
  </conditionalFormatting>
  <conditionalFormatting sqref="R578">
    <cfRule type="expression" dxfId="22337" priority="7720">
      <formula>IF(FIND("!",E557),TRUE)</formula>
    </cfRule>
  </conditionalFormatting>
  <conditionalFormatting sqref="R579">
    <cfRule type="expression" dxfId="22336" priority="7721">
      <formula>IF(AND(E557="",$C557=$X$4),TRUE)</formula>
    </cfRule>
  </conditionalFormatting>
  <conditionalFormatting sqref="R579">
    <cfRule type="expression" dxfId="22335" priority="7722">
      <formula>IF(FIND("!",E557),TRUE)</formula>
    </cfRule>
  </conditionalFormatting>
  <conditionalFormatting sqref="R580">
    <cfRule type="expression" dxfId="22334" priority="7723">
      <formula>IF(AND(E557="",$C557=$X$4),TRUE)</formula>
    </cfRule>
  </conditionalFormatting>
  <conditionalFormatting sqref="R580">
    <cfRule type="expression" dxfId="22333" priority="7724">
      <formula>IF(FIND("!",E557),TRUE)</formula>
    </cfRule>
  </conditionalFormatting>
  <conditionalFormatting sqref="R581">
    <cfRule type="expression" dxfId="22332" priority="7725">
      <formula>IF(AND(E557="",$C557=$X$4),TRUE)</formula>
    </cfRule>
  </conditionalFormatting>
  <conditionalFormatting sqref="R581">
    <cfRule type="expression" dxfId="22331" priority="7726">
      <formula>IF(FIND("!",E557),TRUE)</formula>
    </cfRule>
  </conditionalFormatting>
  <conditionalFormatting sqref="R582">
    <cfRule type="expression" dxfId="22330" priority="7727">
      <formula>IF(AND(E557="",$C557=$X$4),TRUE)</formula>
    </cfRule>
  </conditionalFormatting>
  <conditionalFormatting sqref="R582">
    <cfRule type="expression" dxfId="22329" priority="7728">
      <formula>IF(FIND("!",E557),TRUE)</formula>
    </cfRule>
  </conditionalFormatting>
  <conditionalFormatting sqref="R583">
    <cfRule type="expression" dxfId="22328" priority="7729">
      <formula>IF(AND(E557="",$C557=$X$4),TRUE)</formula>
    </cfRule>
  </conditionalFormatting>
  <conditionalFormatting sqref="R583">
    <cfRule type="expression" dxfId="22327" priority="7730">
      <formula>IF(FIND("!",E557),TRUE)</formula>
    </cfRule>
  </conditionalFormatting>
  <conditionalFormatting sqref="R584">
    <cfRule type="expression" dxfId="22326" priority="7731">
      <formula>IF(AND(E557="",$C557=$X$4),TRUE)</formula>
    </cfRule>
  </conditionalFormatting>
  <conditionalFormatting sqref="R584">
    <cfRule type="expression" dxfId="22325" priority="7732">
      <formula>IF(FIND("!",E557),TRUE)</formula>
    </cfRule>
  </conditionalFormatting>
  <conditionalFormatting sqref="R585">
    <cfRule type="expression" dxfId="22324" priority="7733">
      <formula>IF(AND(E557="",$C557=$X$4),TRUE)</formula>
    </cfRule>
  </conditionalFormatting>
  <conditionalFormatting sqref="R585">
    <cfRule type="expression" dxfId="22323" priority="7734">
      <formula>IF(FIND("!",E557),TRUE)</formula>
    </cfRule>
  </conditionalFormatting>
  <conditionalFormatting sqref="R586">
    <cfRule type="expression" dxfId="22322" priority="7735">
      <formula>IF(AND(E557="",$C557=$X$4),TRUE)</formula>
    </cfRule>
  </conditionalFormatting>
  <conditionalFormatting sqref="R586">
    <cfRule type="expression" dxfId="22321" priority="7736">
      <formula>IF(FIND("!",E557),TRUE)</formula>
    </cfRule>
  </conditionalFormatting>
  <conditionalFormatting sqref="R587">
    <cfRule type="expression" dxfId="22320" priority="7737">
      <formula>IF(AND(E557="",$C557=$X$4),TRUE)</formula>
    </cfRule>
  </conditionalFormatting>
  <conditionalFormatting sqref="R587">
    <cfRule type="expression" dxfId="22319" priority="7738">
      <formula>IF(FIND("!",E557),TRUE)</formula>
    </cfRule>
  </conditionalFormatting>
  <conditionalFormatting sqref="R588">
    <cfRule type="expression" dxfId="22318" priority="7739">
      <formula>IF(AND(E557="",$C557=$X$4),TRUE)</formula>
    </cfRule>
  </conditionalFormatting>
  <conditionalFormatting sqref="R588">
    <cfRule type="expression" dxfId="22317" priority="7740">
      <formula>IF(FIND("!",E557),TRUE)</formula>
    </cfRule>
  </conditionalFormatting>
  <conditionalFormatting sqref="R589">
    <cfRule type="expression" dxfId="22316" priority="7741">
      <formula>IF(AND(E557="",$C557=$X$4),TRUE)</formula>
    </cfRule>
  </conditionalFormatting>
  <conditionalFormatting sqref="R589">
    <cfRule type="expression" dxfId="22315" priority="7742">
      <formula>IF(FIND("!",E557),TRUE)</formula>
    </cfRule>
  </conditionalFormatting>
  <conditionalFormatting sqref="R590">
    <cfRule type="expression" dxfId="22314" priority="7743">
      <formula>IF(AND(E557="",$C557=$X$4),TRUE)</formula>
    </cfRule>
  </conditionalFormatting>
  <conditionalFormatting sqref="R590">
    <cfRule type="expression" dxfId="22313" priority="7744">
      <formula>IF(FIND("!",E557),TRUE)</formula>
    </cfRule>
  </conditionalFormatting>
  <conditionalFormatting sqref="R591">
    <cfRule type="expression" dxfId="22312" priority="7745">
      <formula>IF(AND(E557="",$C557=$X$4),TRUE)</formula>
    </cfRule>
  </conditionalFormatting>
  <conditionalFormatting sqref="R591">
    <cfRule type="expression" dxfId="22311" priority="7746">
      <formula>IF(FIND("!",E557),TRUE)</formula>
    </cfRule>
  </conditionalFormatting>
  <conditionalFormatting sqref="R592">
    <cfRule type="expression" dxfId="22310" priority="7747">
      <formula>IF(AND(E557="",$C557=$X$4),TRUE)</formula>
    </cfRule>
  </conditionalFormatting>
  <conditionalFormatting sqref="R592">
    <cfRule type="expression" dxfId="22309" priority="7748">
      <formula>IF(FIND("!",E557),TRUE)</formula>
    </cfRule>
  </conditionalFormatting>
  <conditionalFormatting sqref="R593">
    <cfRule type="expression" dxfId="22308" priority="7749">
      <formula>IF(AND(E557="",$C557=$X$4),TRUE)</formula>
    </cfRule>
  </conditionalFormatting>
  <conditionalFormatting sqref="R593">
    <cfRule type="expression" dxfId="22307" priority="7750">
      <formula>IF(FIND("!",E557),TRUE)</formula>
    </cfRule>
  </conditionalFormatting>
  <conditionalFormatting sqref="R594">
    <cfRule type="expression" dxfId="22306" priority="7751">
      <formula>IF(AND(E557="",$C557=$X$4),TRUE)</formula>
    </cfRule>
  </conditionalFormatting>
  <conditionalFormatting sqref="R594">
    <cfRule type="expression" dxfId="22305" priority="7752">
      <formula>IF(FIND("!",E557),TRUE)</formula>
    </cfRule>
  </conditionalFormatting>
  <conditionalFormatting sqref="R595">
    <cfRule type="expression" dxfId="22304" priority="7753">
      <formula>IF(AND(E557="",$C557=$X$4),TRUE)</formula>
    </cfRule>
  </conditionalFormatting>
  <conditionalFormatting sqref="R595">
    <cfRule type="expression" dxfId="22303" priority="7754">
      <formula>IF(FIND("!",E557),TRUE)</formula>
    </cfRule>
  </conditionalFormatting>
  <conditionalFormatting sqref="R596">
    <cfRule type="expression" dxfId="22302" priority="7755">
      <formula>IF(AND(E557="",$C557=$X$4),TRUE)</formula>
    </cfRule>
  </conditionalFormatting>
  <conditionalFormatting sqref="R596">
    <cfRule type="expression" dxfId="22301" priority="7756">
      <formula>IF(FIND("!",E557),TRUE)</formula>
    </cfRule>
  </conditionalFormatting>
  <conditionalFormatting sqref="R597">
    <cfRule type="expression" dxfId="22300" priority="7757">
      <formula>IF(AND(E557="",$C557=$X$4),TRUE)</formula>
    </cfRule>
  </conditionalFormatting>
  <conditionalFormatting sqref="R597">
    <cfRule type="expression" dxfId="22299" priority="7758">
      <formula>IF(FIND("!",E557),TRUE)</formula>
    </cfRule>
  </conditionalFormatting>
  <conditionalFormatting sqref="R598">
    <cfRule type="expression" dxfId="22298" priority="7759">
      <formula>IF(AND(E557="",$C557=$X$4),TRUE)</formula>
    </cfRule>
  </conditionalFormatting>
  <conditionalFormatting sqref="R598">
    <cfRule type="expression" dxfId="22297" priority="7760">
      <formula>IF(FIND("!",E557),TRUE)</formula>
    </cfRule>
  </conditionalFormatting>
  <conditionalFormatting sqref="R599">
    <cfRule type="expression" dxfId="22296" priority="7761">
      <formula>IF(AND(E557="",$C557=$X$4),TRUE)</formula>
    </cfRule>
  </conditionalFormatting>
  <conditionalFormatting sqref="R599">
    <cfRule type="expression" dxfId="22295" priority="7762">
      <formula>IF(FIND("!",E557),TRUE)</formula>
    </cfRule>
  </conditionalFormatting>
  <conditionalFormatting sqref="R600">
    <cfRule type="expression" dxfId="22294" priority="7763">
      <formula>IF(AND(E557="",$C557=$X$4),TRUE)</formula>
    </cfRule>
  </conditionalFormatting>
  <conditionalFormatting sqref="R600">
    <cfRule type="expression" dxfId="22293" priority="7764">
      <formula>IF(FIND("!",E557),TRUE)</formula>
    </cfRule>
  </conditionalFormatting>
  <conditionalFormatting sqref="R601">
    <cfRule type="expression" dxfId="22292" priority="7765">
      <formula>IF(AND(E557="",$C557=$X$4),TRUE)</formula>
    </cfRule>
  </conditionalFormatting>
  <conditionalFormatting sqref="R601">
    <cfRule type="expression" dxfId="22291" priority="7766">
      <formula>IF(FIND("!",E557),TRUE)</formula>
    </cfRule>
  </conditionalFormatting>
  <conditionalFormatting sqref="R602">
    <cfRule type="expression" dxfId="22290" priority="7767">
      <formula>IF(AND(E557="",$C557=$X$4),TRUE)</formula>
    </cfRule>
  </conditionalFormatting>
  <conditionalFormatting sqref="R602">
    <cfRule type="expression" dxfId="22289" priority="7768">
      <formula>IF(FIND("!",E557),TRUE)</formula>
    </cfRule>
  </conditionalFormatting>
  <conditionalFormatting sqref="R603">
    <cfRule type="expression" dxfId="22288" priority="7769">
      <formula>IF(AND(E557="",$C557=$X$4),TRUE)</formula>
    </cfRule>
  </conditionalFormatting>
  <conditionalFormatting sqref="R603">
    <cfRule type="expression" dxfId="22287" priority="7770">
      <formula>IF(FIND("!",E557),TRUE)</formula>
    </cfRule>
  </conditionalFormatting>
  <conditionalFormatting sqref="R604">
    <cfRule type="expression" dxfId="22286" priority="7771">
      <formula>IF(AND(E557="",$C557=$X$4),TRUE)</formula>
    </cfRule>
  </conditionalFormatting>
  <conditionalFormatting sqref="R604">
    <cfRule type="expression" dxfId="22285" priority="7772">
      <formula>IF(FIND("!",E557),TRUE)</formula>
    </cfRule>
  </conditionalFormatting>
  <conditionalFormatting sqref="R605">
    <cfRule type="expression" dxfId="22284" priority="7773">
      <formula>IF(AND(E557="",$C557=$X$4),TRUE)</formula>
    </cfRule>
  </conditionalFormatting>
  <conditionalFormatting sqref="R605">
    <cfRule type="expression" dxfId="22283" priority="7774">
      <formula>IF(FIND("!",E557),TRUE)</formula>
    </cfRule>
  </conditionalFormatting>
  <conditionalFormatting sqref="R606">
    <cfRule type="expression" dxfId="22282" priority="7775">
      <formula>IF(AND(E557="",$C557=$X$4),TRUE)</formula>
    </cfRule>
  </conditionalFormatting>
  <conditionalFormatting sqref="R606">
    <cfRule type="expression" dxfId="22281" priority="7776">
      <formula>IF(FIND("!",E557),TRUE)</formula>
    </cfRule>
  </conditionalFormatting>
  <conditionalFormatting sqref="R607">
    <cfRule type="expression" dxfId="22280" priority="7777">
      <formula>IF(AND(E557="",$C557=$X$4),TRUE)</formula>
    </cfRule>
  </conditionalFormatting>
  <conditionalFormatting sqref="R607">
    <cfRule type="expression" dxfId="22279" priority="7778">
      <formula>IF(FIND("!",E557),TRUE)</formula>
    </cfRule>
  </conditionalFormatting>
  <conditionalFormatting sqref="R608">
    <cfRule type="expression" dxfId="22278" priority="7779">
      <formula>IF(AND(E557="",$C557=$X$4),TRUE)</formula>
    </cfRule>
  </conditionalFormatting>
  <conditionalFormatting sqref="R608">
    <cfRule type="expression" dxfId="22277" priority="7780">
      <formula>IF(FIND("!",E557),TRUE)</formula>
    </cfRule>
  </conditionalFormatting>
  <conditionalFormatting sqref="R609">
    <cfRule type="expression" dxfId="22276" priority="7781">
      <formula>IF(AND(E557="",$C557=$X$4),TRUE)</formula>
    </cfRule>
  </conditionalFormatting>
  <conditionalFormatting sqref="R609">
    <cfRule type="expression" dxfId="22275" priority="7782">
      <formula>IF(FIND("!",E557),TRUE)</formula>
    </cfRule>
  </conditionalFormatting>
  <conditionalFormatting sqref="R610">
    <cfRule type="expression" dxfId="22274" priority="7783">
      <formula>IF(AND(E557="",$C557=$X$4),TRUE)</formula>
    </cfRule>
  </conditionalFormatting>
  <conditionalFormatting sqref="R610">
    <cfRule type="expression" dxfId="22273" priority="7784">
      <formula>IF(FIND("!",E557),TRUE)</formula>
    </cfRule>
  </conditionalFormatting>
  <conditionalFormatting sqref="R611">
    <cfRule type="expression" dxfId="22272" priority="7785">
      <formula>IF(AND(E557="",$C557=$X$4),TRUE)</formula>
    </cfRule>
  </conditionalFormatting>
  <conditionalFormatting sqref="R611">
    <cfRule type="expression" dxfId="22271" priority="7786">
      <formula>IF(FIND("!",E557),TRUE)</formula>
    </cfRule>
  </conditionalFormatting>
  <conditionalFormatting sqref="R612">
    <cfRule type="expression" dxfId="22270" priority="7787">
      <formula>IF(AND(E557="",$C557=$X$4),TRUE)</formula>
    </cfRule>
  </conditionalFormatting>
  <conditionalFormatting sqref="R612">
    <cfRule type="expression" dxfId="22269" priority="7788">
      <formula>IF(FIND("!",E557),TRUE)</formula>
    </cfRule>
  </conditionalFormatting>
  <conditionalFormatting sqref="R613">
    <cfRule type="expression" dxfId="22268" priority="7789">
      <formula>IF(AND(E557="",$C557=$X$4),TRUE)</formula>
    </cfRule>
  </conditionalFormatting>
  <conditionalFormatting sqref="R613">
    <cfRule type="expression" dxfId="22267" priority="7790">
      <formula>IF(FIND("!",E557),TRUE)</formula>
    </cfRule>
  </conditionalFormatting>
  <conditionalFormatting sqref="R614">
    <cfRule type="expression" dxfId="22266" priority="7791">
      <formula>IF(AND(E557="",$C557=$X$4),TRUE)</formula>
    </cfRule>
  </conditionalFormatting>
  <conditionalFormatting sqref="R614">
    <cfRule type="expression" dxfId="22265" priority="7792">
      <formula>IF(FIND("!",E557),TRUE)</formula>
    </cfRule>
  </conditionalFormatting>
  <conditionalFormatting sqref="R615">
    <cfRule type="expression" dxfId="22264" priority="7793">
      <formula>IF(AND(E557="",$C557=$X$4),TRUE)</formula>
    </cfRule>
  </conditionalFormatting>
  <conditionalFormatting sqref="R615">
    <cfRule type="expression" dxfId="22263" priority="7794">
      <formula>IF(FIND("!",E557),TRUE)</formula>
    </cfRule>
  </conditionalFormatting>
  <conditionalFormatting sqref="R616">
    <cfRule type="expression" dxfId="22262" priority="7795">
      <formula>IF(AND(E557="",$C557=$X$4),TRUE)</formula>
    </cfRule>
  </conditionalFormatting>
  <conditionalFormatting sqref="R616">
    <cfRule type="expression" dxfId="22261" priority="7796">
      <formula>IF(FIND("!",E557),TRUE)</formula>
    </cfRule>
  </conditionalFormatting>
  <conditionalFormatting sqref="R617">
    <cfRule type="expression" dxfId="22260" priority="7797">
      <formula>IF(AND(E557="",$C557=$X$4),TRUE)</formula>
    </cfRule>
  </conditionalFormatting>
  <conditionalFormatting sqref="R617">
    <cfRule type="expression" dxfId="22259" priority="7798">
      <formula>IF(FIND("!",E557),TRUE)</formula>
    </cfRule>
  </conditionalFormatting>
  <conditionalFormatting sqref="R618">
    <cfRule type="expression" dxfId="22258" priority="7799">
      <formula>IF(AND(E557="",$C557=$X$4),TRUE)</formula>
    </cfRule>
  </conditionalFormatting>
  <conditionalFormatting sqref="R618">
    <cfRule type="expression" dxfId="22257" priority="7800">
      <formula>IF(FIND("!",E557),TRUE)</formula>
    </cfRule>
  </conditionalFormatting>
  <conditionalFormatting sqref="R619">
    <cfRule type="expression" dxfId="22256" priority="7801">
      <formula>IF(AND(E557="",$C557=$X$4),TRUE)</formula>
    </cfRule>
  </conditionalFormatting>
  <conditionalFormatting sqref="R619">
    <cfRule type="expression" dxfId="22255" priority="7802">
      <formula>IF(FIND("!",E557),TRUE)</formula>
    </cfRule>
  </conditionalFormatting>
  <conditionalFormatting sqref="R620">
    <cfRule type="expression" dxfId="22254" priority="7803">
      <formula>IF(AND(E557="",$C557=$X$4),TRUE)</formula>
    </cfRule>
  </conditionalFormatting>
  <conditionalFormatting sqref="R620">
    <cfRule type="expression" dxfId="22253" priority="7804">
      <formula>IF(FIND("!",E557),TRUE)</formula>
    </cfRule>
  </conditionalFormatting>
  <conditionalFormatting sqref="R621">
    <cfRule type="expression" dxfId="22252" priority="7805">
      <formula>IF(AND(E557="",$C557=$X$4),TRUE)</formula>
    </cfRule>
  </conditionalFormatting>
  <conditionalFormatting sqref="R621">
    <cfRule type="expression" dxfId="22251" priority="7806">
      <formula>IF(FIND("!",E557),TRUE)</formula>
    </cfRule>
  </conditionalFormatting>
  <conditionalFormatting sqref="R622">
    <cfRule type="expression" dxfId="22250" priority="7807">
      <formula>IF(AND(E557="",$C557=$X$4),TRUE)</formula>
    </cfRule>
  </conditionalFormatting>
  <conditionalFormatting sqref="R622">
    <cfRule type="expression" dxfId="22249" priority="7808">
      <formula>IF(FIND("!",E557),TRUE)</formula>
    </cfRule>
  </conditionalFormatting>
  <conditionalFormatting sqref="R623">
    <cfRule type="expression" dxfId="22248" priority="7809">
      <formula>IF(AND(E557="",$C557=$X$4),TRUE)</formula>
    </cfRule>
  </conditionalFormatting>
  <conditionalFormatting sqref="R623">
    <cfRule type="expression" dxfId="22247" priority="7810">
      <formula>IF(FIND("!",E557),TRUE)</formula>
    </cfRule>
  </conditionalFormatting>
  <conditionalFormatting sqref="R624">
    <cfRule type="expression" dxfId="22246" priority="7811">
      <formula>IF(AND(E557="",$C557=$X$4),TRUE)</formula>
    </cfRule>
  </conditionalFormatting>
  <conditionalFormatting sqref="R624">
    <cfRule type="expression" dxfId="22245" priority="7812">
      <formula>IF(FIND("!",E557),TRUE)</formula>
    </cfRule>
  </conditionalFormatting>
  <conditionalFormatting sqref="R625">
    <cfRule type="expression" dxfId="22244" priority="7813">
      <formula>IF(AND(E557="",$C557=$X$4),TRUE)</formula>
    </cfRule>
  </conditionalFormatting>
  <conditionalFormatting sqref="R625">
    <cfRule type="expression" dxfId="22243" priority="7814">
      <formula>IF(FIND("!",E557),TRUE)</formula>
    </cfRule>
  </conditionalFormatting>
  <conditionalFormatting sqref="R626">
    <cfRule type="expression" dxfId="22242" priority="7815">
      <formula>IF(AND(E557="",$C557=$X$4),TRUE)</formula>
    </cfRule>
  </conditionalFormatting>
  <conditionalFormatting sqref="R626">
    <cfRule type="expression" dxfId="22241" priority="7816">
      <formula>IF(FIND("!",E557),TRUE)</formula>
    </cfRule>
  </conditionalFormatting>
  <conditionalFormatting sqref="R627">
    <cfRule type="expression" dxfId="22240" priority="7817">
      <formula>IF(AND(E557="",$C557=$X$4),TRUE)</formula>
    </cfRule>
  </conditionalFormatting>
  <conditionalFormatting sqref="R627">
    <cfRule type="expression" dxfId="22239" priority="7818">
      <formula>IF(FIND("!",E557),TRUE)</formula>
    </cfRule>
  </conditionalFormatting>
  <conditionalFormatting sqref="R628">
    <cfRule type="expression" dxfId="22238" priority="7819">
      <formula>IF(AND(E557="",$C557=$X$4),TRUE)</formula>
    </cfRule>
  </conditionalFormatting>
  <conditionalFormatting sqref="R628">
    <cfRule type="expression" dxfId="22237" priority="7820">
      <formula>IF(FIND("!",E557),TRUE)</formula>
    </cfRule>
  </conditionalFormatting>
  <conditionalFormatting sqref="R629">
    <cfRule type="expression" dxfId="22236" priority="7821">
      <formula>IF(AND(E557="",$C557=$X$4),TRUE)</formula>
    </cfRule>
  </conditionalFormatting>
  <conditionalFormatting sqref="R629">
    <cfRule type="expression" dxfId="22235" priority="7822">
      <formula>IF(FIND("!",E557),TRUE)</formula>
    </cfRule>
  </conditionalFormatting>
  <conditionalFormatting sqref="R630">
    <cfRule type="expression" dxfId="22234" priority="7823">
      <formula>IF(AND(E557="",$C557=$X$4),TRUE)</formula>
    </cfRule>
  </conditionalFormatting>
  <conditionalFormatting sqref="R630">
    <cfRule type="expression" dxfId="22233" priority="7824">
      <formula>IF(FIND("!",E557),TRUE)</formula>
    </cfRule>
  </conditionalFormatting>
  <conditionalFormatting sqref="R631">
    <cfRule type="expression" dxfId="22232" priority="7825">
      <formula>IF(AND(E557="",$C557=$X$4),TRUE)</formula>
    </cfRule>
  </conditionalFormatting>
  <conditionalFormatting sqref="R631">
    <cfRule type="expression" dxfId="22231" priority="7826">
      <formula>IF(FIND("!",E557),TRUE)</formula>
    </cfRule>
  </conditionalFormatting>
  <conditionalFormatting sqref="R632">
    <cfRule type="expression" dxfId="22230" priority="7827">
      <formula>IF(AND(E557="",$C557=$X$4),TRUE)</formula>
    </cfRule>
  </conditionalFormatting>
  <conditionalFormatting sqref="R632">
    <cfRule type="expression" dxfId="22229" priority="7828">
      <formula>IF(FIND("!",E557),TRUE)</formula>
    </cfRule>
  </conditionalFormatting>
  <conditionalFormatting sqref="R633">
    <cfRule type="expression" dxfId="22228" priority="7829">
      <formula>IF(AND(E557="",$C557=$X$4),TRUE)</formula>
    </cfRule>
  </conditionalFormatting>
  <conditionalFormatting sqref="R633">
    <cfRule type="expression" dxfId="22227" priority="7830">
      <formula>IF(FIND("!",E557),TRUE)</formula>
    </cfRule>
  </conditionalFormatting>
  <conditionalFormatting sqref="R634">
    <cfRule type="expression" dxfId="22226" priority="7831">
      <formula>IF(AND(E557="",$C557=$X$4),TRUE)</formula>
    </cfRule>
  </conditionalFormatting>
  <conditionalFormatting sqref="R634">
    <cfRule type="expression" dxfId="22225" priority="7832">
      <formula>IF(FIND("!",E557),TRUE)</formula>
    </cfRule>
  </conditionalFormatting>
  <conditionalFormatting sqref="R635">
    <cfRule type="expression" dxfId="22224" priority="7833">
      <formula>IF(AND(E557="",$C557=$X$4),TRUE)</formula>
    </cfRule>
  </conditionalFormatting>
  <conditionalFormatting sqref="R635">
    <cfRule type="expression" dxfId="22223" priority="7834">
      <formula>IF(FIND("!",E557),TRUE)</formula>
    </cfRule>
  </conditionalFormatting>
  <conditionalFormatting sqref="R636">
    <cfRule type="expression" dxfId="22222" priority="7835">
      <formula>IF(AND(E557="",$C557=$X$4),TRUE)</formula>
    </cfRule>
  </conditionalFormatting>
  <conditionalFormatting sqref="R636">
    <cfRule type="expression" dxfId="22221" priority="7836">
      <formula>IF(FIND("!",E557),TRUE)</formula>
    </cfRule>
  </conditionalFormatting>
  <conditionalFormatting sqref="R637">
    <cfRule type="expression" dxfId="22220" priority="7837">
      <formula>IF(AND(E557="",$C557=$X$4),TRUE)</formula>
    </cfRule>
  </conditionalFormatting>
  <conditionalFormatting sqref="R637">
    <cfRule type="expression" dxfId="22219" priority="7838">
      <formula>IF(FIND("!",E557),TRUE)</formula>
    </cfRule>
  </conditionalFormatting>
  <conditionalFormatting sqref="R638">
    <cfRule type="expression" dxfId="22218" priority="7839">
      <formula>IF(AND(E557="",$C557=$X$4),TRUE)</formula>
    </cfRule>
  </conditionalFormatting>
  <conditionalFormatting sqref="R638">
    <cfRule type="expression" dxfId="22217" priority="7840">
      <formula>IF(FIND("!",E557),TRUE)</formula>
    </cfRule>
  </conditionalFormatting>
  <conditionalFormatting sqref="R639">
    <cfRule type="expression" dxfId="22216" priority="7841">
      <formula>IF(AND(E557="",$C557=$X$4),TRUE)</formula>
    </cfRule>
  </conditionalFormatting>
  <conditionalFormatting sqref="R639">
    <cfRule type="expression" dxfId="22215" priority="7842">
      <formula>IF(FIND("!",E557),TRUE)</formula>
    </cfRule>
  </conditionalFormatting>
  <conditionalFormatting sqref="R640">
    <cfRule type="expression" dxfId="22214" priority="7843">
      <formula>IF(AND(E557="",$C557=$X$4),TRUE)</formula>
    </cfRule>
  </conditionalFormatting>
  <conditionalFormatting sqref="R640">
    <cfRule type="expression" dxfId="22213" priority="7844">
      <formula>IF(FIND("!",E557),TRUE)</formula>
    </cfRule>
  </conditionalFormatting>
  <conditionalFormatting sqref="R641">
    <cfRule type="expression" dxfId="22212" priority="7845">
      <formula>IF(AND(E557="",$C557=$X$4),TRUE)</formula>
    </cfRule>
  </conditionalFormatting>
  <conditionalFormatting sqref="R641">
    <cfRule type="expression" dxfId="22211" priority="7846">
      <formula>IF(FIND("!",E557),TRUE)</formula>
    </cfRule>
  </conditionalFormatting>
  <conditionalFormatting sqref="R642">
    <cfRule type="expression" dxfId="22210" priority="7847">
      <formula>IF(AND(E557="",$C557=$X$4),TRUE)</formula>
    </cfRule>
  </conditionalFormatting>
  <conditionalFormatting sqref="R642">
    <cfRule type="expression" dxfId="22209" priority="7848">
      <formula>IF(FIND("!",E557),TRUE)</formula>
    </cfRule>
  </conditionalFormatting>
  <conditionalFormatting sqref="R643">
    <cfRule type="expression" dxfId="22208" priority="7849">
      <formula>IF(AND(E557="",$C557=$X$4),TRUE)</formula>
    </cfRule>
  </conditionalFormatting>
  <conditionalFormatting sqref="R643">
    <cfRule type="expression" dxfId="22207" priority="7850">
      <formula>IF(FIND("!",E557),TRUE)</formula>
    </cfRule>
  </conditionalFormatting>
  <conditionalFormatting sqref="R644">
    <cfRule type="expression" dxfId="22206" priority="7851">
      <formula>IF(AND(E557="",$C557=$X$4),TRUE)</formula>
    </cfRule>
  </conditionalFormatting>
  <conditionalFormatting sqref="R644">
    <cfRule type="expression" dxfId="22205" priority="7852">
      <formula>IF(FIND("!",E557),TRUE)</formula>
    </cfRule>
  </conditionalFormatting>
  <conditionalFormatting sqref="R645">
    <cfRule type="expression" dxfId="22204" priority="7853">
      <formula>IF(AND(E557="",$C557=$X$4),TRUE)</formula>
    </cfRule>
  </conditionalFormatting>
  <conditionalFormatting sqref="R645">
    <cfRule type="expression" dxfId="22203" priority="7854">
      <formula>IF(FIND("!",E557),TRUE)</formula>
    </cfRule>
  </conditionalFormatting>
  <conditionalFormatting sqref="R646">
    <cfRule type="expression" dxfId="22202" priority="7855">
      <formula>IF(AND(E557="",$C557=$X$4),TRUE)</formula>
    </cfRule>
  </conditionalFormatting>
  <conditionalFormatting sqref="R646">
    <cfRule type="expression" dxfId="22201" priority="7856">
      <formula>IF(FIND("!",E557),TRUE)</formula>
    </cfRule>
  </conditionalFormatting>
  <conditionalFormatting sqref="R647">
    <cfRule type="expression" dxfId="22200" priority="7857">
      <formula>IF(AND(E557="",$C557=$X$4),TRUE)</formula>
    </cfRule>
  </conditionalFormatting>
  <conditionalFormatting sqref="R647">
    <cfRule type="expression" dxfId="22199" priority="7858">
      <formula>IF(FIND("!",E557),TRUE)</formula>
    </cfRule>
  </conditionalFormatting>
  <conditionalFormatting sqref="R648">
    <cfRule type="expression" dxfId="22198" priority="7859">
      <formula>IF(AND(E557="",$C557=$X$4),TRUE)</formula>
    </cfRule>
  </conditionalFormatting>
  <conditionalFormatting sqref="R648">
    <cfRule type="expression" dxfId="22197" priority="7860">
      <formula>IF(FIND("!",E557),TRUE)</formula>
    </cfRule>
  </conditionalFormatting>
  <conditionalFormatting sqref="R649">
    <cfRule type="expression" dxfId="22196" priority="7861">
      <formula>IF(AND(E557="",$C557=$X$4),TRUE)</formula>
    </cfRule>
  </conditionalFormatting>
  <conditionalFormatting sqref="R649">
    <cfRule type="expression" dxfId="22195" priority="7862">
      <formula>IF(FIND("!",E557),TRUE)</formula>
    </cfRule>
  </conditionalFormatting>
  <conditionalFormatting sqref="R650">
    <cfRule type="expression" dxfId="22194" priority="7863">
      <formula>IF(AND(E557="",$C557=$X$4),TRUE)</formula>
    </cfRule>
  </conditionalFormatting>
  <conditionalFormatting sqref="R650">
    <cfRule type="expression" dxfId="22193" priority="7864">
      <formula>IF(FIND("!",E557),TRUE)</formula>
    </cfRule>
  </conditionalFormatting>
  <conditionalFormatting sqref="R651">
    <cfRule type="expression" dxfId="22192" priority="7865">
      <formula>IF(AND(E557="",$C557=$X$4),TRUE)</formula>
    </cfRule>
  </conditionalFormatting>
  <conditionalFormatting sqref="R651">
    <cfRule type="expression" dxfId="22191" priority="7866">
      <formula>IF(FIND("!",E557),TRUE)</formula>
    </cfRule>
  </conditionalFormatting>
  <conditionalFormatting sqref="R652">
    <cfRule type="expression" dxfId="22190" priority="7867">
      <formula>IF(AND(E557="",$C557=$X$4),TRUE)</formula>
    </cfRule>
  </conditionalFormatting>
  <conditionalFormatting sqref="R652">
    <cfRule type="expression" dxfId="22189" priority="7868">
      <formula>IF(FIND("!",E557),TRUE)</formula>
    </cfRule>
  </conditionalFormatting>
  <conditionalFormatting sqref="R653">
    <cfRule type="expression" dxfId="22188" priority="7869">
      <formula>IF(AND(E557="",$C557=$X$4),TRUE)</formula>
    </cfRule>
  </conditionalFormatting>
  <conditionalFormatting sqref="R653">
    <cfRule type="expression" dxfId="22187" priority="7870">
      <formula>IF(FIND("!",E557),TRUE)</formula>
    </cfRule>
  </conditionalFormatting>
  <conditionalFormatting sqref="R654">
    <cfRule type="expression" dxfId="22186" priority="7871">
      <formula>IF(AND(E557="",$C557=$X$4),TRUE)</formula>
    </cfRule>
  </conditionalFormatting>
  <conditionalFormatting sqref="R654">
    <cfRule type="expression" dxfId="22185" priority="7872">
      <formula>IF(FIND("!",E557),TRUE)</formula>
    </cfRule>
  </conditionalFormatting>
  <conditionalFormatting sqref="R655">
    <cfRule type="expression" dxfId="22184" priority="7873">
      <formula>IF(AND(E557="",$C557=$X$4),TRUE)</formula>
    </cfRule>
  </conditionalFormatting>
  <conditionalFormatting sqref="R655">
    <cfRule type="expression" dxfId="22183" priority="7874">
      <formula>IF(FIND("!",E557),TRUE)</formula>
    </cfRule>
  </conditionalFormatting>
  <conditionalFormatting sqref="R656">
    <cfRule type="expression" dxfId="22182" priority="7875">
      <formula>IF(AND(E557="",$C557=$X$4),TRUE)</formula>
    </cfRule>
  </conditionalFormatting>
  <conditionalFormatting sqref="R656">
    <cfRule type="expression" dxfId="22181" priority="7876">
      <formula>IF(FIND("!",E557),TRUE)</formula>
    </cfRule>
  </conditionalFormatting>
  <conditionalFormatting sqref="R657">
    <cfRule type="expression" dxfId="22180" priority="7877">
      <formula>IF(AND(E557="",$C557=$X$4),TRUE)</formula>
    </cfRule>
  </conditionalFormatting>
  <conditionalFormatting sqref="R657">
    <cfRule type="expression" dxfId="22179" priority="7878">
      <formula>IF(FIND("!",E557),TRUE)</formula>
    </cfRule>
  </conditionalFormatting>
  <conditionalFormatting sqref="R658">
    <cfRule type="expression" dxfId="22178" priority="7879">
      <formula>IF(AND(E557="",$C557=$X$4),TRUE)</formula>
    </cfRule>
  </conditionalFormatting>
  <conditionalFormatting sqref="R658">
    <cfRule type="expression" dxfId="22177" priority="7880">
      <formula>IF(FIND("!",E557),TRUE)</formula>
    </cfRule>
  </conditionalFormatting>
  <conditionalFormatting sqref="R659">
    <cfRule type="expression" dxfId="22176" priority="7881">
      <formula>IF(AND(E557="",$C557=$X$4),TRUE)</formula>
    </cfRule>
  </conditionalFormatting>
  <conditionalFormatting sqref="R659">
    <cfRule type="expression" dxfId="22175" priority="7882">
      <formula>IF(FIND("!",E557),TRUE)</formula>
    </cfRule>
  </conditionalFormatting>
  <conditionalFormatting sqref="R660">
    <cfRule type="expression" dxfId="22174" priority="7883">
      <formula>IF(AND(E557="",$C557=$X$4),TRUE)</formula>
    </cfRule>
  </conditionalFormatting>
  <conditionalFormatting sqref="R660">
    <cfRule type="expression" dxfId="22173" priority="7884">
      <formula>IF(FIND("!",E557),TRUE)</formula>
    </cfRule>
  </conditionalFormatting>
  <conditionalFormatting sqref="R661">
    <cfRule type="expression" dxfId="22172" priority="7885">
      <formula>IF(AND(E557="",$C557=$X$4),TRUE)</formula>
    </cfRule>
  </conditionalFormatting>
  <conditionalFormatting sqref="R661">
    <cfRule type="expression" dxfId="22171" priority="7886">
      <formula>IF(FIND("!",E557),TRUE)</formula>
    </cfRule>
  </conditionalFormatting>
  <conditionalFormatting sqref="R662">
    <cfRule type="expression" dxfId="22170" priority="7887">
      <formula>IF(AND(E557="",$C557=$X$4),TRUE)</formula>
    </cfRule>
  </conditionalFormatting>
  <conditionalFormatting sqref="R662">
    <cfRule type="expression" dxfId="22169" priority="7888">
      <formula>IF(FIND("!",E557),TRUE)</formula>
    </cfRule>
  </conditionalFormatting>
  <conditionalFormatting sqref="R663">
    <cfRule type="expression" dxfId="22168" priority="7889">
      <formula>IF(AND(E557="",$C557=$X$4),TRUE)</formula>
    </cfRule>
  </conditionalFormatting>
  <conditionalFormatting sqref="R663">
    <cfRule type="expression" dxfId="22167" priority="7890">
      <formula>IF(FIND("!",E557),TRUE)</formula>
    </cfRule>
  </conditionalFormatting>
  <conditionalFormatting sqref="R664">
    <cfRule type="expression" dxfId="22166" priority="7891">
      <formula>IF(AND(E557="",$C557=$X$4),TRUE)</formula>
    </cfRule>
  </conditionalFormatting>
  <conditionalFormatting sqref="R664">
    <cfRule type="expression" dxfId="22165" priority="7892">
      <formula>IF(FIND("!",E557),TRUE)</formula>
    </cfRule>
  </conditionalFormatting>
  <conditionalFormatting sqref="R665">
    <cfRule type="expression" dxfId="22164" priority="7893">
      <formula>IF(AND(E557="",$C557=$X$4),TRUE)</formula>
    </cfRule>
  </conditionalFormatting>
  <conditionalFormatting sqref="R665">
    <cfRule type="expression" dxfId="22163" priority="7894">
      <formula>IF(FIND("!",E557),TRUE)</formula>
    </cfRule>
  </conditionalFormatting>
  <conditionalFormatting sqref="R666">
    <cfRule type="expression" dxfId="22162" priority="7895">
      <formula>IF(AND(E557="",$C557=$X$4),TRUE)</formula>
    </cfRule>
  </conditionalFormatting>
  <conditionalFormatting sqref="R666">
    <cfRule type="expression" dxfId="22161" priority="7896">
      <formula>IF(FIND("!",E557),TRUE)</formula>
    </cfRule>
  </conditionalFormatting>
  <conditionalFormatting sqref="R667">
    <cfRule type="expression" dxfId="22160" priority="7897">
      <formula>IF(AND(E557="",$C557=$X$4),TRUE)</formula>
    </cfRule>
  </conditionalFormatting>
  <conditionalFormatting sqref="R667">
    <cfRule type="expression" dxfId="22159" priority="7898">
      <formula>IF(FIND("!",E557),TRUE)</formula>
    </cfRule>
  </conditionalFormatting>
  <conditionalFormatting sqref="R668">
    <cfRule type="expression" dxfId="22158" priority="7899">
      <formula>IF(AND(E557="",$C557=$X$4),TRUE)</formula>
    </cfRule>
  </conditionalFormatting>
  <conditionalFormatting sqref="R668">
    <cfRule type="expression" dxfId="22157" priority="7900">
      <formula>IF(FIND("!",E557),TRUE)</formula>
    </cfRule>
  </conditionalFormatting>
  <conditionalFormatting sqref="R669">
    <cfRule type="expression" dxfId="22156" priority="7901">
      <formula>IF(AND(E557="",$C557=$X$4),TRUE)</formula>
    </cfRule>
  </conditionalFormatting>
  <conditionalFormatting sqref="R669">
    <cfRule type="expression" dxfId="22155" priority="7902">
      <formula>IF(FIND("!",E557),TRUE)</formula>
    </cfRule>
  </conditionalFormatting>
  <conditionalFormatting sqref="R670">
    <cfRule type="expression" dxfId="22154" priority="7903">
      <formula>IF(AND(E557="",$C557=$X$4),TRUE)</formula>
    </cfRule>
  </conditionalFormatting>
  <conditionalFormatting sqref="R670">
    <cfRule type="expression" dxfId="22153" priority="7904">
      <formula>IF(FIND("!",E557),TRUE)</formula>
    </cfRule>
  </conditionalFormatting>
  <conditionalFormatting sqref="R671">
    <cfRule type="expression" dxfId="22152" priority="7905">
      <formula>IF(AND(E557="",$C557=$X$4),TRUE)</formula>
    </cfRule>
  </conditionalFormatting>
  <conditionalFormatting sqref="R671">
    <cfRule type="expression" dxfId="22151" priority="7906">
      <formula>IF(FIND("!",E557),TRUE)</formula>
    </cfRule>
  </conditionalFormatting>
  <conditionalFormatting sqref="R672">
    <cfRule type="expression" dxfId="22150" priority="7907">
      <formula>IF(AND(E557="",$C557=$X$4),TRUE)</formula>
    </cfRule>
  </conditionalFormatting>
  <conditionalFormatting sqref="R672">
    <cfRule type="expression" dxfId="22149" priority="7908">
      <formula>IF(FIND("!",E557),TRUE)</formula>
    </cfRule>
  </conditionalFormatting>
  <conditionalFormatting sqref="R673">
    <cfRule type="expression" dxfId="22148" priority="7909">
      <formula>IF(AND(E557="",$C557=$X$4),TRUE)</formula>
    </cfRule>
  </conditionalFormatting>
  <conditionalFormatting sqref="R673">
    <cfRule type="expression" dxfId="22147" priority="7910">
      <formula>IF(FIND("!",E557),TRUE)</formula>
    </cfRule>
  </conditionalFormatting>
  <conditionalFormatting sqref="R674">
    <cfRule type="expression" dxfId="22146" priority="7911">
      <formula>IF(AND(E557="",$C557=$X$4),TRUE)</formula>
    </cfRule>
  </conditionalFormatting>
  <conditionalFormatting sqref="R674">
    <cfRule type="expression" dxfId="22145" priority="7912">
      <formula>IF(FIND("!",E557),TRUE)</formula>
    </cfRule>
  </conditionalFormatting>
  <conditionalFormatting sqref="R675">
    <cfRule type="expression" dxfId="22144" priority="7913">
      <formula>IF(AND(E557="",$C557=$X$4),TRUE)</formula>
    </cfRule>
  </conditionalFormatting>
  <conditionalFormatting sqref="R675">
    <cfRule type="expression" dxfId="22143" priority="7914">
      <formula>IF(FIND("!",E557),TRUE)</formula>
    </cfRule>
  </conditionalFormatting>
  <conditionalFormatting sqref="R676">
    <cfRule type="expression" dxfId="22142" priority="7915">
      <formula>IF(AND(E557="",$C557=$X$4),TRUE)</formula>
    </cfRule>
  </conditionalFormatting>
  <conditionalFormatting sqref="R676">
    <cfRule type="expression" dxfId="22141" priority="7916">
      <formula>IF(FIND("!",E557),TRUE)</formula>
    </cfRule>
  </conditionalFormatting>
  <conditionalFormatting sqref="R677">
    <cfRule type="expression" dxfId="22140" priority="7917">
      <formula>IF(AND(E557="",$C557=$X$4),TRUE)</formula>
    </cfRule>
  </conditionalFormatting>
  <conditionalFormatting sqref="R677">
    <cfRule type="expression" dxfId="22139" priority="7918">
      <formula>IF(FIND("!",E557),TRUE)</formula>
    </cfRule>
  </conditionalFormatting>
  <conditionalFormatting sqref="R678">
    <cfRule type="expression" dxfId="22138" priority="7919">
      <formula>IF(AND(E557="",$C557=$X$4),TRUE)</formula>
    </cfRule>
  </conditionalFormatting>
  <conditionalFormatting sqref="R678">
    <cfRule type="expression" dxfId="22137" priority="7920">
      <formula>IF(FIND("!",E557),TRUE)</formula>
    </cfRule>
  </conditionalFormatting>
  <conditionalFormatting sqref="R679">
    <cfRule type="expression" dxfId="22136" priority="7921">
      <formula>IF(AND(E557="",$C557=$X$4),TRUE)</formula>
    </cfRule>
  </conditionalFormatting>
  <conditionalFormatting sqref="R679">
    <cfRule type="expression" dxfId="22135" priority="7922">
      <formula>IF(FIND("!",E557),TRUE)</formula>
    </cfRule>
  </conditionalFormatting>
  <conditionalFormatting sqref="R680">
    <cfRule type="expression" dxfId="22134" priority="7923">
      <formula>IF(AND(E557="",$C557=$X$4),TRUE)</formula>
    </cfRule>
  </conditionalFormatting>
  <conditionalFormatting sqref="R680">
    <cfRule type="expression" dxfId="22133" priority="7924">
      <formula>IF(FIND("!",E557),TRUE)</formula>
    </cfRule>
  </conditionalFormatting>
  <conditionalFormatting sqref="R681">
    <cfRule type="expression" dxfId="22132" priority="7925">
      <formula>IF(AND(E557="",$C557=$X$4),TRUE)</formula>
    </cfRule>
  </conditionalFormatting>
  <conditionalFormatting sqref="R681">
    <cfRule type="expression" dxfId="22131" priority="7926">
      <formula>IF(FIND("!",E557),TRUE)</formula>
    </cfRule>
  </conditionalFormatting>
  <conditionalFormatting sqref="R682">
    <cfRule type="expression" dxfId="22130" priority="7927">
      <formula>IF(AND(E557="",$C557=$X$4),TRUE)</formula>
    </cfRule>
  </conditionalFormatting>
  <conditionalFormatting sqref="R682">
    <cfRule type="expression" dxfId="22129" priority="7928">
      <formula>IF(FIND("!",E557),TRUE)</formula>
    </cfRule>
  </conditionalFormatting>
  <conditionalFormatting sqref="R683">
    <cfRule type="expression" dxfId="22128" priority="7929">
      <formula>IF(AND(E557="",$C557=$X$4),TRUE)</formula>
    </cfRule>
  </conditionalFormatting>
  <conditionalFormatting sqref="R683">
    <cfRule type="expression" dxfId="22127" priority="7930">
      <formula>IF(FIND("!",E557),TRUE)</formula>
    </cfRule>
  </conditionalFormatting>
  <conditionalFormatting sqref="R684">
    <cfRule type="expression" dxfId="22126" priority="7931">
      <formula>IF(AND(E557="",$C557=$X$4),TRUE)</formula>
    </cfRule>
  </conditionalFormatting>
  <conditionalFormatting sqref="R684">
    <cfRule type="expression" dxfId="22125" priority="7932">
      <formula>IF(FIND("!",E557),TRUE)</formula>
    </cfRule>
  </conditionalFormatting>
  <conditionalFormatting sqref="R685">
    <cfRule type="expression" dxfId="22124" priority="7933">
      <formula>IF(AND(E557="",$C557=$X$4),TRUE)</formula>
    </cfRule>
  </conditionalFormatting>
  <conditionalFormatting sqref="R685">
    <cfRule type="expression" dxfId="22123" priority="7934">
      <formula>IF(FIND("!",E557),TRUE)</formula>
    </cfRule>
  </conditionalFormatting>
  <conditionalFormatting sqref="R686">
    <cfRule type="expression" dxfId="22122" priority="7935">
      <formula>IF(AND(E557="",$C557=$X$4),TRUE)</formula>
    </cfRule>
  </conditionalFormatting>
  <conditionalFormatting sqref="R686">
    <cfRule type="expression" dxfId="22121" priority="7936">
      <formula>IF(FIND("!",E557),TRUE)</formula>
    </cfRule>
  </conditionalFormatting>
  <conditionalFormatting sqref="R687">
    <cfRule type="expression" dxfId="22120" priority="7937">
      <formula>IF(AND(E557="",$C557=$X$4),TRUE)</formula>
    </cfRule>
  </conditionalFormatting>
  <conditionalFormatting sqref="R687">
    <cfRule type="expression" dxfId="22119" priority="7938">
      <formula>IF(FIND("!",E557),TRUE)</formula>
    </cfRule>
  </conditionalFormatting>
  <conditionalFormatting sqref="R688">
    <cfRule type="expression" dxfId="22118" priority="7939">
      <formula>IF(AND(E557="",$C557=$X$4),TRUE)</formula>
    </cfRule>
  </conditionalFormatting>
  <conditionalFormatting sqref="R688">
    <cfRule type="expression" dxfId="22117" priority="7940">
      <formula>IF(FIND("!",E557),TRUE)</formula>
    </cfRule>
  </conditionalFormatting>
  <conditionalFormatting sqref="R689">
    <cfRule type="expression" dxfId="22116" priority="7941">
      <formula>IF(AND(E557="",$C557=$X$4),TRUE)</formula>
    </cfRule>
  </conditionalFormatting>
  <conditionalFormatting sqref="R689">
    <cfRule type="expression" dxfId="22115" priority="7942">
      <formula>IF(FIND("!",E557),TRUE)</formula>
    </cfRule>
  </conditionalFormatting>
  <conditionalFormatting sqref="R690">
    <cfRule type="expression" dxfId="22114" priority="7943">
      <formula>IF(AND(E557="",$C557=$X$4),TRUE)</formula>
    </cfRule>
  </conditionalFormatting>
  <conditionalFormatting sqref="R690">
    <cfRule type="expression" dxfId="22113" priority="7944">
      <formula>IF(FIND("!",E557),TRUE)</formula>
    </cfRule>
  </conditionalFormatting>
  <conditionalFormatting sqref="R691">
    <cfRule type="expression" dxfId="22112" priority="7945">
      <formula>IF(AND(E557="",$C557=$X$4),TRUE)</formula>
    </cfRule>
  </conditionalFormatting>
  <conditionalFormatting sqref="R691">
    <cfRule type="expression" dxfId="22111" priority="7946">
      <formula>IF(FIND("!",E557),TRUE)</formula>
    </cfRule>
  </conditionalFormatting>
  <conditionalFormatting sqref="R692">
    <cfRule type="expression" dxfId="22110" priority="7947">
      <formula>IF(AND(E557="",$C557=$X$4),TRUE)</formula>
    </cfRule>
  </conditionalFormatting>
  <conditionalFormatting sqref="R692">
    <cfRule type="expression" dxfId="22109" priority="7948">
      <formula>IF(FIND("!",E557),TRUE)</formula>
    </cfRule>
  </conditionalFormatting>
  <conditionalFormatting sqref="R693">
    <cfRule type="expression" dxfId="22108" priority="7949">
      <formula>IF(AND(E557="",$C557=$X$4),TRUE)</formula>
    </cfRule>
  </conditionalFormatting>
  <conditionalFormatting sqref="R693">
    <cfRule type="expression" dxfId="22107" priority="7950">
      <formula>IF(FIND("!",E557),TRUE)</formula>
    </cfRule>
  </conditionalFormatting>
  <conditionalFormatting sqref="R694">
    <cfRule type="expression" dxfId="22106" priority="7951">
      <formula>IF(AND(E557="",$C557=$X$4),TRUE)</formula>
    </cfRule>
  </conditionalFormatting>
  <conditionalFormatting sqref="R694">
    <cfRule type="expression" dxfId="22105" priority="7952">
      <formula>IF(FIND("!",E557),TRUE)</formula>
    </cfRule>
  </conditionalFormatting>
  <conditionalFormatting sqref="R695">
    <cfRule type="expression" dxfId="22104" priority="7953">
      <formula>IF(AND(E557="",$C557=$X$4),TRUE)</formula>
    </cfRule>
  </conditionalFormatting>
  <conditionalFormatting sqref="R695">
    <cfRule type="expression" dxfId="22103" priority="7954">
      <formula>IF(FIND("!",E557),TRUE)</formula>
    </cfRule>
  </conditionalFormatting>
  <conditionalFormatting sqref="R696">
    <cfRule type="expression" dxfId="22102" priority="7955">
      <formula>IF(AND(E557="",$C557=$X$4),TRUE)</formula>
    </cfRule>
  </conditionalFormatting>
  <conditionalFormatting sqref="R696">
    <cfRule type="expression" dxfId="22101" priority="7956">
      <formula>IF(FIND("!",E557),TRUE)</formula>
    </cfRule>
  </conditionalFormatting>
  <conditionalFormatting sqref="R697">
    <cfRule type="expression" dxfId="22100" priority="7957">
      <formula>IF(AND(E557="",$C557=$X$4),TRUE)</formula>
    </cfRule>
  </conditionalFormatting>
  <conditionalFormatting sqref="R697">
    <cfRule type="expression" dxfId="22099" priority="7958">
      <formula>IF(FIND("!",E557),TRUE)</formula>
    </cfRule>
  </conditionalFormatting>
  <conditionalFormatting sqref="R698">
    <cfRule type="expression" dxfId="22098" priority="7959">
      <formula>IF(AND(E557="",$C557=$X$4),TRUE)</formula>
    </cfRule>
  </conditionalFormatting>
  <conditionalFormatting sqref="R698">
    <cfRule type="expression" dxfId="22097" priority="7960">
      <formula>IF(FIND("!",E557),TRUE)</formula>
    </cfRule>
  </conditionalFormatting>
  <conditionalFormatting sqref="R699">
    <cfRule type="expression" dxfId="22096" priority="7961">
      <formula>IF(AND(E557="",$C557=$X$4),TRUE)</formula>
    </cfRule>
  </conditionalFormatting>
  <conditionalFormatting sqref="R699">
    <cfRule type="expression" dxfId="22095" priority="7962">
      <formula>IF(FIND("!",E557),TRUE)</formula>
    </cfRule>
  </conditionalFormatting>
  <conditionalFormatting sqref="R700">
    <cfRule type="expression" dxfId="22094" priority="7963">
      <formula>IF(AND(E557="",$C557=$X$4),TRUE)</formula>
    </cfRule>
  </conditionalFormatting>
  <conditionalFormatting sqref="R700">
    <cfRule type="expression" dxfId="22093" priority="7964">
      <formula>IF(FIND("!",E557),TRUE)</formula>
    </cfRule>
  </conditionalFormatting>
  <conditionalFormatting sqref="R701">
    <cfRule type="expression" dxfId="22092" priority="7965">
      <formula>IF(AND(E557="",$C557=$X$4),TRUE)</formula>
    </cfRule>
  </conditionalFormatting>
  <conditionalFormatting sqref="R701">
    <cfRule type="expression" dxfId="22091" priority="7966">
      <formula>IF(FIND("!",E557),TRUE)</formula>
    </cfRule>
  </conditionalFormatting>
  <conditionalFormatting sqref="R702">
    <cfRule type="expression" dxfId="22090" priority="7967">
      <formula>IF(AND(E557="",$C557=$X$4),TRUE)</formula>
    </cfRule>
  </conditionalFormatting>
  <conditionalFormatting sqref="R702">
    <cfRule type="expression" dxfId="22089" priority="7968">
      <formula>IF(FIND("!",E557),TRUE)</formula>
    </cfRule>
  </conditionalFormatting>
  <conditionalFormatting sqref="R703">
    <cfRule type="expression" dxfId="22088" priority="7969">
      <formula>IF(AND(E557="",$C557=$X$4),TRUE)</formula>
    </cfRule>
  </conditionalFormatting>
  <conditionalFormatting sqref="R703">
    <cfRule type="expression" dxfId="22087" priority="7970">
      <formula>IF(FIND("!",E557),TRUE)</formula>
    </cfRule>
  </conditionalFormatting>
  <conditionalFormatting sqref="R704">
    <cfRule type="expression" dxfId="22086" priority="7971">
      <formula>IF(AND(E557="",$C557=$X$4),TRUE)</formula>
    </cfRule>
  </conditionalFormatting>
  <conditionalFormatting sqref="R704">
    <cfRule type="expression" dxfId="22085" priority="7972">
      <formula>IF(FIND("!",E557),TRUE)</formula>
    </cfRule>
  </conditionalFormatting>
  <conditionalFormatting sqref="R705">
    <cfRule type="expression" dxfId="22084" priority="7973">
      <formula>IF(AND(E557="",$C557=$X$4),TRUE)</formula>
    </cfRule>
  </conditionalFormatting>
  <conditionalFormatting sqref="R705">
    <cfRule type="expression" dxfId="22083" priority="7974">
      <formula>IF(FIND("!",E557),TRUE)</formula>
    </cfRule>
  </conditionalFormatting>
  <conditionalFormatting sqref="R706">
    <cfRule type="expression" dxfId="22082" priority="7975">
      <formula>IF(AND(E557="",$C557=$X$4),TRUE)</formula>
    </cfRule>
  </conditionalFormatting>
  <conditionalFormatting sqref="R706">
    <cfRule type="expression" dxfId="22081" priority="7976">
      <formula>IF(FIND("!",E557),TRUE)</formula>
    </cfRule>
  </conditionalFormatting>
  <conditionalFormatting sqref="R707">
    <cfRule type="expression" dxfId="22080" priority="7977">
      <formula>IF(AND(E557="",$C557=$X$4),TRUE)</formula>
    </cfRule>
  </conditionalFormatting>
  <conditionalFormatting sqref="R707">
    <cfRule type="expression" dxfId="22079" priority="7978">
      <formula>IF(FIND("!",E557),TRUE)</formula>
    </cfRule>
  </conditionalFormatting>
  <conditionalFormatting sqref="R708">
    <cfRule type="expression" dxfId="22078" priority="7979">
      <formula>IF(AND(E557="",$C557=$X$4),TRUE)</formula>
    </cfRule>
  </conditionalFormatting>
  <conditionalFormatting sqref="R708">
    <cfRule type="expression" dxfId="22077" priority="7980">
      <formula>IF(FIND("!",E557),TRUE)</formula>
    </cfRule>
  </conditionalFormatting>
  <conditionalFormatting sqref="R709">
    <cfRule type="expression" dxfId="22076" priority="7981">
      <formula>IF(AND(E557="",$C557=$X$4),TRUE)</formula>
    </cfRule>
  </conditionalFormatting>
  <conditionalFormatting sqref="R709">
    <cfRule type="expression" dxfId="22075" priority="7982">
      <formula>IF(FIND("!",E557),TRUE)</formula>
    </cfRule>
  </conditionalFormatting>
  <conditionalFormatting sqref="R710">
    <cfRule type="expression" dxfId="22074" priority="7983">
      <formula>IF(AND(E557="",$C557=$X$4),TRUE)</formula>
    </cfRule>
  </conditionalFormatting>
  <conditionalFormatting sqref="R710">
    <cfRule type="expression" dxfId="22073" priority="7984">
      <formula>IF(FIND("!",E557),TRUE)</formula>
    </cfRule>
  </conditionalFormatting>
  <conditionalFormatting sqref="R711">
    <cfRule type="expression" dxfId="22072" priority="7985">
      <formula>IF(AND(E557="",$C557=$X$4),TRUE)</formula>
    </cfRule>
  </conditionalFormatting>
  <conditionalFormatting sqref="R711">
    <cfRule type="expression" dxfId="22071" priority="7986">
      <formula>IF(FIND("!",E557),TRUE)</formula>
    </cfRule>
  </conditionalFormatting>
  <conditionalFormatting sqref="R712">
    <cfRule type="expression" dxfId="22070" priority="7987">
      <formula>IF(AND(E557="",$C557=$X$4),TRUE)</formula>
    </cfRule>
  </conditionalFormatting>
  <conditionalFormatting sqref="R712">
    <cfRule type="expression" dxfId="22069" priority="7988">
      <formula>IF(FIND("!",E557),TRUE)</formula>
    </cfRule>
  </conditionalFormatting>
  <conditionalFormatting sqref="R713">
    <cfRule type="expression" dxfId="22068" priority="7989">
      <formula>IF(AND(E557="",$C557=$X$4),TRUE)</formula>
    </cfRule>
  </conditionalFormatting>
  <conditionalFormatting sqref="R713">
    <cfRule type="expression" dxfId="22067" priority="7990">
      <formula>IF(FIND("!",E557),TRUE)</formula>
    </cfRule>
  </conditionalFormatting>
  <conditionalFormatting sqref="R714">
    <cfRule type="expression" dxfId="22066" priority="7991">
      <formula>IF(AND(E557="",$C557=$X$4),TRUE)</formula>
    </cfRule>
  </conditionalFormatting>
  <conditionalFormatting sqref="R714">
    <cfRule type="expression" dxfId="22065" priority="7992">
      <formula>IF(FIND("!",E557),TRUE)</formula>
    </cfRule>
  </conditionalFormatting>
  <conditionalFormatting sqref="R715">
    <cfRule type="expression" dxfId="22064" priority="7993">
      <formula>IF(AND(E557="",$C557=$X$4),TRUE)</formula>
    </cfRule>
  </conditionalFormatting>
  <conditionalFormatting sqref="R715">
    <cfRule type="expression" dxfId="22063" priority="7994">
      <formula>IF(FIND("!",E557),TRUE)</formula>
    </cfRule>
  </conditionalFormatting>
  <conditionalFormatting sqref="R716">
    <cfRule type="expression" dxfId="22062" priority="7995">
      <formula>IF(AND(E557="",$C557=$X$4),TRUE)</formula>
    </cfRule>
  </conditionalFormatting>
  <conditionalFormatting sqref="R716">
    <cfRule type="expression" dxfId="22061" priority="7996">
      <formula>IF(FIND("!",E557),TRUE)</formula>
    </cfRule>
  </conditionalFormatting>
  <conditionalFormatting sqref="R717">
    <cfRule type="expression" dxfId="22060" priority="7997">
      <formula>IF(AND(E557="",$C557=$X$4),TRUE)</formula>
    </cfRule>
  </conditionalFormatting>
  <conditionalFormatting sqref="R717">
    <cfRule type="expression" dxfId="22059" priority="7998">
      <formula>IF(FIND("!",E557),TRUE)</formula>
    </cfRule>
  </conditionalFormatting>
  <conditionalFormatting sqref="R718">
    <cfRule type="expression" dxfId="22058" priority="7999">
      <formula>IF(AND(E557="",$C557=$X$4),TRUE)</formula>
    </cfRule>
  </conditionalFormatting>
  <conditionalFormatting sqref="R718">
    <cfRule type="expression" dxfId="22057" priority="8000">
      <formula>IF(FIND("!",E557),TRUE)</formula>
    </cfRule>
  </conditionalFormatting>
  <conditionalFormatting sqref="R719">
    <cfRule type="expression" dxfId="22056" priority="8001">
      <formula>IF(AND(E557="",$C557=$X$4),TRUE)</formula>
    </cfRule>
  </conditionalFormatting>
  <conditionalFormatting sqref="R719">
    <cfRule type="expression" dxfId="22055" priority="8002">
      <formula>IF(FIND("!",E557),TRUE)</formula>
    </cfRule>
  </conditionalFormatting>
  <conditionalFormatting sqref="R720">
    <cfRule type="expression" dxfId="22054" priority="8003">
      <formula>IF(AND(E557="",$C557=$X$4),TRUE)</formula>
    </cfRule>
  </conditionalFormatting>
  <conditionalFormatting sqref="R720">
    <cfRule type="expression" dxfId="22053" priority="8004">
      <formula>IF(FIND("!",E557),TRUE)</formula>
    </cfRule>
  </conditionalFormatting>
  <conditionalFormatting sqref="R721">
    <cfRule type="expression" dxfId="22052" priority="8005">
      <formula>IF(AND(E557="",$C557=$X$4),TRUE)</formula>
    </cfRule>
  </conditionalFormatting>
  <conditionalFormatting sqref="R721">
    <cfRule type="expression" dxfId="22051" priority="8006">
      <formula>IF(FIND("!",E557),TRUE)</formula>
    </cfRule>
  </conditionalFormatting>
  <conditionalFormatting sqref="R722">
    <cfRule type="expression" dxfId="22050" priority="8007">
      <formula>IF(AND(E557="",$C557=$X$4),TRUE)</formula>
    </cfRule>
  </conditionalFormatting>
  <conditionalFormatting sqref="R722">
    <cfRule type="expression" dxfId="22049" priority="8008">
      <formula>IF(FIND("!",E557),TRUE)</formula>
    </cfRule>
  </conditionalFormatting>
  <conditionalFormatting sqref="R723">
    <cfRule type="expression" dxfId="22048" priority="8009">
      <formula>IF(AND(E557="",$C557=$X$4),TRUE)</formula>
    </cfRule>
  </conditionalFormatting>
  <conditionalFormatting sqref="R723">
    <cfRule type="expression" dxfId="22047" priority="8010">
      <formula>IF(FIND("!",E557),TRUE)</formula>
    </cfRule>
  </conditionalFormatting>
  <conditionalFormatting sqref="R724">
    <cfRule type="expression" dxfId="22046" priority="8011">
      <formula>IF(AND(E557="",$C557=$X$4),TRUE)</formula>
    </cfRule>
  </conditionalFormatting>
  <conditionalFormatting sqref="R724">
    <cfRule type="expression" dxfId="22045" priority="8012">
      <formula>IF(FIND("!",E557),TRUE)</formula>
    </cfRule>
  </conditionalFormatting>
  <conditionalFormatting sqref="R725">
    <cfRule type="expression" dxfId="22044" priority="8013">
      <formula>IF(AND(E557="",$C557=$X$4),TRUE)</formula>
    </cfRule>
  </conditionalFormatting>
  <conditionalFormatting sqref="R725">
    <cfRule type="expression" dxfId="22043" priority="8014">
      <formula>IF(FIND("!",E557),TRUE)</formula>
    </cfRule>
  </conditionalFormatting>
  <conditionalFormatting sqref="R726">
    <cfRule type="expression" dxfId="22042" priority="8015">
      <formula>IF(AND(E557="",$C557=$X$4),TRUE)</formula>
    </cfRule>
  </conditionalFormatting>
  <conditionalFormatting sqref="R726">
    <cfRule type="expression" dxfId="22041" priority="8016">
      <formula>IF(FIND("!",E557),TRUE)</formula>
    </cfRule>
  </conditionalFormatting>
  <conditionalFormatting sqref="R727">
    <cfRule type="expression" dxfId="22040" priority="8017">
      <formula>IF(AND(E557="",$C557=$X$4),TRUE)</formula>
    </cfRule>
  </conditionalFormatting>
  <conditionalFormatting sqref="R727">
    <cfRule type="expression" dxfId="22039" priority="8018">
      <formula>IF(FIND("!",E557),TRUE)</formula>
    </cfRule>
  </conditionalFormatting>
  <conditionalFormatting sqref="R728">
    <cfRule type="expression" dxfId="22038" priority="8019">
      <formula>IF(AND(E557="",$C557=$X$4),TRUE)</formula>
    </cfRule>
  </conditionalFormatting>
  <conditionalFormatting sqref="R728">
    <cfRule type="expression" dxfId="22037" priority="8020">
      <formula>IF(FIND("!",E557),TRUE)</formula>
    </cfRule>
  </conditionalFormatting>
  <conditionalFormatting sqref="R729">
    <cfRule type="expression" dxfId="22036" priority="8021">
      <formula>IF(AND(E557="",$C557=$X$4),TRUE)</formula>
    </cfRule>
  </conditionalFormatting>
  <conditionalFormatting sqref="R729">
    <cfRule type="expression" dxfId="22035" priority="8022">
      <formula>IF(FIND("!",E557),TRUE)</formula>
    </cfRule>
  </conditionalFormatting>
  <conditionalFormatting sqref="R730">
    <cfRule type="expression" dxfId="22034" priority="8023">
      <formula>IF(AND(E557="",$C557=$X$4),TRUE)</formula>
    </cfRule>
  </conditionalFormatting>
  <conditionalFormatting sqref="R730">
    <cfRule type="expression" dxfId="22033" priority="8024">
      <formula>IF(FIND("!",E557),TRUE)</formula>
    </cfRule>
  </conditionalFormatting>
  <conditionalFormatting sqref="R731">
    <cfRule type="expression" dxfId="22032" priority="8025">
      <formula>IF(AND(E557="",$C557=$X$4),TRUE)</formula>
    </cfRule>
  </conditionalFormatting>
  <conditionalFormatting sqref="R731">
    <cfRule type="expression" dxfId="22031" priority="8026">
      <formula>IF(FIND("!",E557),TRUE)</formula>
    </cfRule>
  </conditionalFormatting>
  <conditionalFormatting sqref="R732">
    <cfRule type="expression" dxfId="22030" priority="8027">
      <formula>IF(AND(E557="",$C557=$X$4),TRUE)</formula>
    </cfRule>
  </conditionalFormatting>
  <conditionalFormatting sqref="R732">
    <cfRule type="expression" dxfId="22029" priority="8028">
      <formula>IF(FIND("!",E557),TRUE)</formula>
    </cfRule>
  </conditionalFormatting>
  <conditionalFormatting sqref="R733">
    <cfRule type="expression" dxfId="22028" priority="8029">
      <formula>IF(AND(E557="",$C557=$X$4),TRUE)</formula>
    </cfRule>
  </conditionalFormatting>
  <conditionalFormatting sqref="R733">
    <cfRule type="expression" dxfId="22027" priority="8030">
      <formula>IF(FIND("!",E557),TRUE)</formula>
    </cfRule>
  </conditionalFormatting>
  <conditionalFormatting sqref="R734">
    <cfRule type="expression" dxfId="22026" priority="8031">
      <formula>IF(AND(E557="",$C557=$X$4),TRUE)</formula>
    </cfRule>
  </conditionalFormatting>
  <conditionalFormatting sqref="R734">
    <cfRule type="expression" dxfId="22025" priority="8032">
      <formula>IF(FIND("!",E557),TRUE)</formula>
    </cfRule>
  </conditionalFormatting>
  <conditionalFormatting sqref="R735">
    <cfRule type="expression" dxfId="22024" priority="8033">
      <formula>IF(AND(E557="",$C557=$X$4),TRUE)</formula>
    </cfRule>
  </conditionalFormatting>
  <conditionalFormatting sqref="R735">
    <cfRule type="expression" dxfId="22023" priority="8034">
      <formula>IF(FIND("!",E557),TRUE)</formula>
    </cfRule>
  </conditionalFormatting>
  <conditionalFormatting sqref="R736">
    <cfRule type="expression" dxfId="22022" priority="8035">
      <formula>IF(AND(E557="",$C557=$X$4),TRUE)</formula>
    </cfRule>
  </conditionalFormatting>
  <conditionalFormatting sqref="R736">
    <cfRule type="expression" dxfId="22021" priority="8036">
      <formula>IF(FIND("!",E557),TRUE)</formula>
    </cfRule>
  </conditionalFormatting>
  <conditionalFormatting sqref="R737">
    <cfRule type="expression" dxfId="22020" priority="8037">
      <formula>IF(AND(E557="",$C557=$X$4),TRUE)</formula>
    </cfRule>
  </conditionalFormatting>
  <conditionalFormatting sqref="R737">
    <cfRule type="expression" dxfId="22019" priority="8038">
      <formula>IF(FIND("!",E557),TRUE)</formula>
    </cfRule>
  </conditionalFormatting>
  <conditionalFormatting sqref="R738">
    <cfRule type="expression" dxfId="22018" priority="8039">
      <formula>IF(AND(E557="",$C557=$X$4),TRUE)</formula>
    </cfRule>
  </conditionalFormatting>
  <conditionalFormatting sqref="R738">
    <cfRule type="expression" dxfId="22017" priority="8040">
      <formula>IF(FIND("!",E557),TRUE)</formula>
    </cfRule>
  </conditionalFormatting>
  <conditionalFormatting sqref="R739">
    <cfRule type="expression" dxfId="22016" priority="8041">
      <formula>IF(AND(E557="",$C557=$X$4),TRUE)</formula>
    </cfRule>
  </conditionalFormatting>
  <conditionalFormatting sqref="R739">
    <cfRule type="expression" dxfId="22015" priority="8042">
      <formula>IF(FIND("!",E557),TRUE)</formula>
    </cfRule>
  </conditionalFormatting>
  <conditionalFormatting sqref="R740">
    <cfRule type="expression" dxfId="22014" priority="8043">
      <formula>IF(AND(E557="",$C557=$X$4),TRUE)</formula>
    </cfRule>
  </conditionalFormatting>
  <conditionalFormatting sqref="R740">
    <cfRule type="expression" dxfId="22013" priority="8044">
      <formula>IF(FIND("!",E557),TRUE)</formula>
    </cfRule>
  </conditionalFormatting>
  <conditionalFormatting sqref="R741">
    <cfRule type="expression" dxfId="22012" priority="8045">
      <formula>IF(AND(E557="",$C557=$X$4),TRUE)</formula>
    </cfRule>
  </conditionalFormatting>
  <conditionalFormatting sqref="R741">
    <cfRule type="expression" dxfId="22011" priority="8046">
      <formula>IF(FIND("!",E557),TRUE)</formula>
    </cfRule>
  </conditionalFormatting>
  <conditionalFormatting sqref="R742">
    <cfRule type="expression" dxfId="22010" priority="8047">
      <formula>IF(AND(E557="",$C557=$X$4),TRUE)</formula>
    </cfRule>
  </conditionalFormatting>
  <conditionalFormatting sqref="R742">
    <cfRule type="expression" dxfId="22009" priority="8048">
      <formula>IF(FIND("!",E557),TRUE)</formula>
    </cfRule>
  </conditionalFormatting>
  <conditionalFormatting sqref="R743">
    <cfRule type="expression" dxfId="22008" priority="8049">
      <formula>IF(AND(E557="",$C557=$X$4),TRUE)</formula>
    </cfRule>
  </conditionalFormatting>
  <conditionalFormatting sqref="R743">
    <cfRule type="expression" dxfId="22007" priority="8050">
      <formula>IF(FIND("!",E557),TRUE)</formula>
    </cfRule>
  </conditionalFormatting>
  <conditionalFormatting sqref="R744">
    <cfRule type="expression" dxfId="22006" priority="8051">
      <formula>IF(AND(E557="",$C557=$X$4),TRUE)</formula>
    </cfRule>
  </conditionalFormatting>
  <conditionalFormatting sqref="R744">
    <cfRule type="expression" dxfId="22005" priority="8052">
      <formula>IF(FIND("!",E557),TRUE)</formula>
    </cfRule>
  </conditionalFormatting>
  <conditionalFormatting sqref="R745">
    <cfRule type="expression" dxfId="22004" priority="8053">
      <formula>IF(AND(E557="",$C557=$X$4),TRUE)</formula>
    </cfRule>
  </conditionalFormatting>
  <conditionalFormatting sqref="R745">
    <cfRule type="expression" dxfId="22003" priority="8054">
      <formula>IF(FIND("!",E557),TRUE)</formula>
    </cfRule>
  </conditionalFormatting>
  <conditionalFormatting sqref="R746">
    <cfRule type="expression" dxfId="22002" priority="8055">
      <formula>IF(AND(E557="",$C557=$X$4),TRUE)</formula>
    </cfRule>
  </conditionalFormatting>
  <conditionalFormatting sqref="R746">
    <cfRule type="expression" dxfId="22001" priority="8056">
      <formula>IF(FIND("!",E557),TRUE)</formula>
    </cfRule>
  </conditionalFormatting>
  <conditionalFormatting sqref="R747">
    <cfRule type="expression" dxfId="22000" priority="8057">
      <formula>IF(AND(E557="",$C557=$X$4),TRUE)</formula>
    </cfRule>
  </conditionalFormatting>
  <conditionalFormatting sqref="R747">
    <cfRule type="expression" dxfId="21999" priority="8058">
      <formula>IF(FIND("!",E557),TRUE)</formula>
    </cfRule>
  </conditionalFormatting>
  <conditionalFormatting sqref="R748">
    <cfRule type="expression" dxfId="21998" priority="8059">
      <formula>IF(AND(E557="",$C557=$X$4),TRUE)</formula>
    </cfRule>
  </conditionalFormatting>
  <conditionalFormatting sqref="R748">
    <cfRule type="expression" dxfId="21997" priority="8060">
      <formula>IF(FIND("!",E557),TRUE)</formula>
    </cfRule>
  </conditionalFormatting>
  <conditionalFormatting sqref="R749">
    <cfRule type="expression" dxfId="21996" priority="8061">
      <formula>IF(AND(E557="",$C557=$X$4),TRUE)</formula>
    </cfRule>
  </conditionalFormatting>
  <conditionalFormatting sqref="R749">
    <cfRule type="expression" dxfId="21995" priority="8062">
      <formula>IF(FIND("!",E557),TRUE)</formula>
    </cfRule>
  </conditionalFormatting>
  <conditionalFormatting sqref="R750">
    <cfRule type="expression" dxfId="21994" priority="8063">
      <formula>IF(AND(E557="",$C557=$X$4),TRUE)</formula>
    </cfRule>
  </conditionalFormatting>
  <conditionalFormatting sqref="R750">
    <cfRule type="expression" dxfId="21993" priority="8064">
      <formula>IF(FIND("!",E557),TRUE)</formula>
    </cfRule>
  </conditionalFormatting>
  <conditionalFormatting sqref="R751">
    <cfRule type="expression" dxfId="21992" priority="8065">
      <formula>IF(AND(E557="",$C557=$X$4),TRUE)</formula>
    </cfRule>
  </conditionalFormatting>
  <conditionalFormatting sqref="R751">
    <cfRule type="expression" dxfId="21991" priority="8066">
      <formula>IF(FIND("!",E557),TRUE)</formula>
    </cfRule>
  </conditionalFormatting>
  <conditionalFormatting sqref="R752">
    <cfRule type="expression" dxfId="21990" priority="8067">
      <formula>IF(AND(E557="",$C557=$X$4),TRUE)</formula>
    </cfRule>
  </conditionalFormatting>
  <conditionalFormatting sqref="R752">
    <cfRule type="expression" dxfId="21989" priority="8068">
      <formula>IF(FIND("!",E557),TRUE)</formula>
    </cfRule>
  </conditionalFormatting>
  <conditionalFormatting sqref="R753">
    <cfRule type="expression" dxfId="21988" priority="8069">
      <formula>IF(AND(E557="",$C557=$X$4),TRUE)</formula>
    </cfRule>
  </conditionalFormatting>
  <conditionalFormatting sqref="R753">
    <cfRule type="expression" dxfId="21987" priority="8070">
      <formula>IF(FIND("!",E557),TRUE)</formula>
    </cfRule>
  </conditionalFormatting>
  <conditionalFormatting sqref="R754">
    <cfRule type="expression" dxfId="21986" priority="8071">
      <formula>IF(AND(E557="",$C557=$X$4),TRUE)</formula>
    </cfRule>
  </conditionalFormatting>
  <conditionalFormatting sqref="R754">
    <cfRule type="expression" dxfId="21985" priority="8072">
      <formula>IF(FIND("!",E557),TRUE)</formula>
    </cfRule>
  </conditionalFormatting>
  <conditionalFormatting sqref="R755">
    <cfRule type="expression" dxfId="21984" priority="8073">
      <formula>IF(AND(E557="",$C557=$X$4),TRUE)</formula>
    </cfRule>
  </conditionalFormatting>
  <conditionalFormatting sqref="R755">
    <cfRule type="expression" dxfId="21983" priority="8074">
      <formula>IF(FIND("!",E557),TRUE)</formula>
    </cfRule>
  </conditionalFormatting>
  <conditionalFormatting sqref="R756">
    <cfRule type="expression" dxfId="21982" priority="8075">
      <formula>IF(AND(E557="",$C557=$X$4),TRUE)</formula>
    </cfRule>
  </conditionalFormatting>
  <conditionalFormatting sqref="R756">
    <cfRule type="expression" dxfId="21981" priority="8076">
      <formula>IF(FIND("!",E557),TRUE)</formula>
    </cfRule>
  </conditionalFormatting>
  <conditionalFormatting sqref="R757">
    <cfRule type="expression" dxfId="21980" priority="8077">
      <formula>IF(AND(E557="",$C557=$X$4),TRUE)</formula>
    </cfRule>
  </conditionalFormatting>
  <conditionalFormatting sqref="R757">
    <cfRule type="expression" dxfId="21979" priority="8078">
      <formula>IF(FIND("!",E557),TRUE)</formula>
    </cfRule>
  </conditionalFormatting>
  <conditionalFormatting sqref="R758">
    <cfRule type="expression" dxfId="21978" priority="8079">
      <formula>IF(AND(E557="",$C557=$X$4),TRUE)</formula>
    </cfRule>
  </conditionalFormatting>
  <conditionalFormatting sqref="R758">
    <cfRule type="expression" dxfId="21977" priority="8080">
      <formula>IF(FIND("!",E557),TRUE)</formula>
    </cfRule>
  </conditionalFormatting>
  <conditionalFormatting sqref="R759">
    <cfRule type="expression" dxfId="21976" priority="8081">
      <formula>IF(AND(E557="",$C557=$X$4),TRUE)</formula>
    </cfRule>
  </conditionalFormatting>
  <conditionalFormatting sqref="R759">
    <cfRule type="expression" dxfId="21975" priority="8082">
      <formula>IF(FIND("!",E557),TRUE)</formula>
    </cfRule>
  </conditionalFormatting>
  <conditionalFormatting sqref="R760">
    <cfRule type="expression" dxfId="21974" priority="8083">
      <formula>IF(AND(E557="",$C557=$X$4),TRUE)</formula>
    </cfRule>
  </conditionalFormatting>
  <conditionalFormatting sqref="R760">
    <cfRule type="expression" dxfId="21973" priority="8084">
      <formula>IF(FIND("!",E557),TRUE)</formula>
    </cfRule>
  </conditionalFormatting>
  <conditionalFormatting sqref="R761">
    <cfRule type="expression" dxfId="21972" priority="8085">
      <formula>IF(AND(E557="",$C557=$X$4),TRUE)</formula>
    </cfRule>
  </conditionalFormatting>
  <conditionalFormatting sqref="R761">
    <cfRule type="expression" dxfId="21971" priority="8086">
      <formula>IF(FIND("!",E557),TRUE)</formula>
    </cfRule>
  </conditionalFormatting>
  <conditionalFormatting sqref="R762">
    <cfRule type="expression" dxfId="21970" priority="8087">
      <formula>IF(AND(E557="",$C557=$X$4),TRUE)</formula>
    </cfRule>
  </conditionalFormatting>
  <conditionalFormatting sqref="R762">
    <cfRule type="expression" dxfId="21969" priority="8088">
      <formula>IF(FIND("!",E557),TRUE)</formula>
    </cfRule>
  </conditionalFormatting>
  <conditionalFormatting sqref="R763">
    <cfRule type="expression" dxfId="21968" priority="8089">
      <formula>IF(AND(E557="",$C557=$X$4),TRUE)</formula>
    </cfRule>
  </conditionalFormatting>
  <conditionalFormatting sqref="R763">
    <cfRule type="expression" dxfId="21967" priority="8090">
      <formula>IF(FIND("!",E557),TRUE)</formula>
    </cfRule>
  </conditionalFormatting>
  <conditionalFormatting sqref="R764">
    <cfRule type="expression" dxfId="21966" priority="8091">
      <formula>IF(AND(E557="",$C557=$X$4),TRUE)</formula>
    </cfRule>
  </conditionalFormatting>
  <conditionalFormatting sqref="R764">
    <cfRule type="expression" dxfId="21965" priority="8092">
      <formula>IF(FIND("!",E557),TRUE)</formula>
    </cfRule>
  </conditionalFormatting>
  <conditionalFormatting sqref="R765">
    <cfRule type="expression" dxfId="21964" priority="8093">
      <formula>IF(AND(E557="",$C557=$X$4),TRUE)</formula>
    </cfRule>
  </conditionalFormatting>
  <conditionalFormatting sqref="R765">
    <cfRule type="expression" dxfId="21963" priority="8094">
      <formula>IF(FIND("!",E557),TRUE)</formula>
    </cfRule>
  </conditionalFormatting>
  <conditionalFormatting sqref="R766">
    <cfRule type="expression" dxfId="21962" priority="8095">
      <formula>IF(AND(E557="",$C557=$X$4),TRUE)</formula>
    </cfRule>
  </conditionalFormatting>
  <conditionalFormatting sqref="R766">
    <cfRule type="expression" dxfId="21961" priority="8096">
      <formula>IF(FIND("!",E557),TRUE)</formula>
    </cfRule>
  </conditionalFormatting>
  <conditionalFormatting sqref="R767">
    <cfRule type="expression" dxfId="21960" priority="8097">
      <formula>IF(AND(E557="",$C557=$X$4),TRUE)</formula>
    </cfRule>
  </conditionalFormatting>
  <conditionalFormatting sqref="R767">
    <cfRule type="expression" dxfId="21959" priority="8098">
      <formula>IF(FIND("!",E557),TRUE)</formula>
    </cfRule>
  </conditionalFormatting>
  <conditionalFormatting sqref="R768">
    <cfRule type="expression" dxfId="21958" priority="8099">
      <formula>IF(AND(E557="",$C557=$X$4),TRUE)</formula>
    </cfRule>
  </conditionalFormatting>
  <conditionalFormatting sqref="R768">
    <cfRule type="expression" dxfId="21957" priority="8100">
      <formula>IF(FIND("!",E557),TRUE)</formula>
    </cfRule>
  </conditionalFormatting>
  <conditionalFormatting sqref="R769">
    <cfRule type="expression" dxfId="21956" priority="8101">
      <formula>IF(AND(E557="",$C557=$X$4),TRUE)</formula>
    </cfRule>
  </conditionalFormatting>
  <conditionalFormatting sqref="R769">
    <cfRule type="expression" dxfId="21955" priority="8102">
      <formula>IF(FIND("!",E557),TRUE)</formula>
    </cfRule>
  </conditionalFormatting>
  <conditionalFormatting sqref="R770">
    <cfRule type="expression" dxfId="21954" priority="8103">
      <formula>IF(AND(E557="",$C557=$X$4),TRUE)</formula>
    </cfRule>
  </conditionalFormatting>
  <conditionalFormatting sqref="R770">
    <cfRule type="expression" dxfId="21953" priority="8104">
      <formula>IF(FIND("!",E557),TRUE)</formula>
    </cfRule>
  </conditionalFormatting>
  <conditionalFormatting sqref="R771">
    <cfRule type="expression" dxfId="21952" priority="8105">
      <formula>IF(AND(E557="",$C557=$X$4),TRUE)</formula>
    </cfRule>
  </conditionalFormatting>
  <conditionalFormatting sqref="R771">
    <cfRule type="expression" dxfId="21951" priority="8106">
      <formula>IF(FIND("!",E557),TRUE)</formula>
    </cfRule>
  </conditionalFormatting>
  <conditionalFormatting sqref="R772">
    <cfRule type="expression" dxfId="21950" priority="8107">
      <formula>IF(AND(E557="",$C557=$X$4),TRUE)</formula>
    </cfRule>
  </conditionalFormatting>
  <conditionalFormatting sqref="R772">
    <cfRule type="expression" dxfId="21949" priority="8108">
      <formula>IF(FIND("!",E557),TRUE)</formula>
    </cfRule>
  </conditionalFormatting>
  <conditionalFormatting sqref="R773">
    <cfRule type="expression" dxfId="21948" priority="8109">
      <formula>IF(AND(E557="",$C557=$X$4),TRUE)</formula>
    </cfRule>
  </conditionalFormatting>
  <conditionalFormatting sqref="R773">
    <cfRule type="expression" dxfId="21947" priority="8110">
      <formula>IF(FIND("!",E557),TRUE)</formula>
    </cfRule>
  </conditionalFormatting>
  <conditionalFormatting sqref="R774">
    <cfRule type="expression" dxfId="21946" priority="8111">
      <formula>IF(AND(E557="",$C557=$X$4),TRUE)</formula>
    </cfRule>
  </conditionalFormatting>
  <conditionalFormatting sqref="R774">
    <cfRule type="expression" dxfId="21945" priority="8112">
      <formula>IF(FIND("!",E557),TRUE)</formula>
    </cfRule>
  </conditionalFormatting>
  <conditionalFormatting sqref="R775">
    <cfRule type="expression" dxfId="21944" priority="8113">
      <formula>IF(AND(E557="",$C557=$X$4),TRUE)</formula>
    </cfRule>
  </conditionalFormatting>
  <conditionalFormatting sqref="R775">
    <cfRule type="expression" dxfId="21943" priority="8114">
      <formula>IF(FIND("!",E557),TRUE)</formula>
    </cfRule>
  </conditionalFormatting>
  <conditionalFormatting sqref="R776">
    <cfRule type="expression" dxfId="21942" priority="8115">
      <formula>IF(AND(E557="",$C557=$X$4),TRUE)</formula>
    </cfRule>
  </conditionalFormatting>
  <conditionalFormatting sqref="R776">
    <cfRule type="expression" dxfId="21941" priority="8116">
      <formula>IF(FIND("!",E557),TRUE)</formula>
    </cfRule>
  </conditionalFormatting>
  <conditionalFormatting sqref="R777">
    <cfRule type="expression" dxfId="21940" priority="8117">
      <formula>IF(AND(E557="",$C557=$X$4),TRUE)</formula>
    </cfRule>
  </conditionalFormatting>
  <conditionalFormatting sqref="R777">
    <cfRule type="expression" dxfId="21939" priority="8118">
      <formula>IF(FIND("!",E557),TRUE)</formula>
    </cfRule>
  </conditionalFormatting>
  <conditionalFormatting sqref="R778">
    <cfRule type="expression" dxfId="21938" priority="8119">
      <formula>IF(AND(E557="",$C557=$X$4),TRUE)</formula>
    </cfRule>
  </conditionalFormatting>
  <conditionalFormatting sqref="R778">
    <cfRule type="expression" dxfId="21937" priority="8120">
      <formula>IF(FIND("!",E557),TRUE)</formula>
    </cfRule>
  </conditionalFormatting>
  <conditionalFormatting sqref="R779">
    <cfRule type="expression" dxfId="21936" priority="8121">
      <formula>IF(AND(E557="",$C557=$X$4),TRUE)</formula>
    </cfRule>
  </conditionalFormatting>
  <conditionalFormatting sqref="R779">
    <cfRule type="expression" dxfId="21935" priority="8122">
      <formula>IF(FIND("!",E557),TRUE)</formula>
    </cfRule>
  </conditionalFormatting>
  <conditionalFormatting sqref="R780">
    <cfRule type="expression" dxfId="21934" priority="8123">
      <formula>IF(AND(E557="",$C557=$X$4),TRUE)</formula>
    </cfRule>
  </conditionalFormatting>
  <conditionalFormatting sqref="R780">
    <cfRule type="expression" dxfId="21933" priority="8124">
      <formula>IF(FIND("!",E557),TRUE)</formula>
    </cfRule>
  </conditionalFormatting>
  <conditionalFormatting sqref="R781">
    <cfRule type="expression" dxfId="21932" priority="8125">
      <formula>IF(AND(E557="",$C557=$X$4),TRUE)</formula>
    </cfRule>
  </conditionalFormatting>
  <conditionalFormatting sqref="R781">
    <cfRule type="expression" dxfId="21931" priority="8126">
      <formula>IF(FIND("!",E557),TRUE)</formula>
    </cfRule>
  </conditionalFormatting>
  <conditionalFormatting sqref="R782">
    <cfRule type="expression" dxfId="21930" priority="8127">
      <formula>IF(AND(E557="",$C557=$X$4),TRUE)</formula>
    </cfRule>
  </conditionalFormatting>
  <conditionalFormatting sqref="R782">
    <cfRule type="expression" dxfId="21929" priority="8128">
      <formula>IF(FIND("!",E557),TRUE)</formula>
    </cfRule>
  </conditionalFormatting>
  <conditionalFormatting sqref="R783">
    <cfRule type="expression" dxfId="21928" priority="8129">
      <formula>IF(AND(E557="",$C557=$X$4),TRUE)</formula>
    </cfRule>
  </conditionalFormatting>
  <conditionalFormatting sqref="R783">
    <cfRule type="expression" dxfId="21927" priority="8130">
      <formula>IF(FIND("!",E557),TRUE)</formula>
    </cfRule>
  </conditionalFormatting>
  <conditionalFormatting sqref="R784">
    <cfRule type="expression" dxfId="21926" priority="8131">
      <formula>IF(AND(E557="",$C557=$X$4),TRUE)</formula>
    </cfRule>
  </conditionalFormatting>
  <conditionalFormatting sqref="R784">
    <cfRule type="expression" dxfId="21925" priority="8132">
      <formula>IF(FIND("!",E557),TRUE)</formula>
    </cfRule>
  </conditionalFormatting>
  <conditionalFormatting sqref="R785">
    <cfRule type="expression" dxfId="21924" priority="8133">
      <formula>IF(AND(E557="",$C557=$X$4),TRUE)</formula>
    </cfRule>
  </conditionalFormatting>
  <conditionalFormatting sqref="R785">
    <cfRule type="expression" dxfId="21923" priority="8134">
      <formula>IF(FIND("!",E557),TRUE)</formula>
    </cfRule>
  </conditionalFormatting>
  <conditionalFormatting sqref="R786">
    <cfRule type="expression" dxfId="21922" priority="8135">
      <formula>IF(AND(E557="",$C557=$X$4),TRUE)</formula>
    </cfRule>
  </conditionalFormatting>
  <conditionalFormatting sqref="R786">
    <cfRule type="expression" dxfId="21921" priority="8136">
      <formula>IF(FIND("!",E557),TRUE)</formula>
    </cfRule>
  </conditionalFormatting>
  <conditionalFormatting sqref="R787">
    <cfRule type="expression" dxfId="21920" priority="8137">
      <formula>IF(AND(E557="",$C557=$X$4),TRUE)</formula>
    </cfRule>
  </conditionalFormatting>
  <conditionalFormatting sqref="R787">
    <cfRule type="expression" dxfId="21919" priority="8138">
      <formula>IF(FIND("!",E557),TRUE)</formula>
    </cfRule>
  </conditionalFormatting>
  <conditionalFormatting sqref="R788">
    <cfRule type="expression" dxfId="21918" priority="8139">
      <formula>IF(AND(E557="",$C557=$X$4),TRUE)</formula>
    </cfRule>
  </conditionalFormatting>
  <conditionalFormatting sqref="R788">
    <cfRule type="expression" dxfId="21917" priority="8140">
      <formula>IF(FIND("!",E557),TRUE)</formula>
    </cfRule>
  </conditionalFormatting>
  <conditionalFormatting sqref="R789">
    <cfRule type="expression" dxfId="21916" priority="8141">
      <formula>IF(AND(E557="",$C557=$X$4),TRUE)</formula>
    </cfRule>
  </conditionalFormatting>
  <conditionalFormatting sqref="R789">
    <cfRule type="expression" dxfId="21915" priority="8142">
      <formula>IF(FIND("!",E557),TRUE)</formula>
    </cfRule>
  </conditionalFormatting>
  <conditionalFormatting sqref="R790">
    <cfRule type="expression" dxfId="21914" priority="8143">
      <formula>IF(AND(E557="",$C557=$X$4),TRUE)</formula>
    </cfRule>
  </conditionalFormatting>
  <conditionalFormatting sqref="R790">
    <cfRule type="expression" dxfId="21913" priority="8144">
      <formula>IF(FIND("!",E557),TRUE)</formula>
    </cfRule>
  </conditionalFormatting>
  <conditionalFormatting sqref="R791">
    <cfRule type="expression" dxfId="21912" priority="8145">
      <formula>IF(AND(E557="",$C557=$X$4),TRUE)</formula>
    </cfRule>
  </conditionalFormatting>
  <conditionalFormatting sqref="R791">
    <cfRule type="expression" dxfId="21911" priority="8146">
      <formula>IF(FIND("!",E557),TRUE)</formula>
    </cfRule>
  </conditionalFormatting>
  <conditionalFormatting sqref="R792">
    <cfRule type="expression" dxfId="21910" priority="8147">
      <formula>IF(AND(E557="",$C557=$X$4),TRUE)</formula>
    </cfRule>
  </conditionalFormatting>
  <conditionalFormatting sqref="R792">
    <cfRule type="expression" dxfId="21909" priority="8148">
      <formula>IF(FIND("!",E557),TRUE)</formula>
    </cfRule>
  </conditionalFormatting>
  <conditionalFormatting sqref="R793">
    <cfRule type="expression" dxfId="21908" priority="8149">
      <formula>IF(AND(E557="",$C557=$X$4),TRUE)</formula>
    </cfRule>
  </conditionalFormatting>
  <conditionalFormatting sqref="R793">
    <cfRule type="expression" dxfId="21907" priority="8150">
      <formula>IF(FIND("!",E557),TRUE)</formula>
    </cfRule>
  </conditionalFormatting>
  <conditionalFormatting sqref="R794">
    <cfRule type="expression" dxfId="21906" priority="8151">
      <formula>IF(AND(E557="",$C557=$X$4),TRUE)</formula>
    </cfRule>
  </conditionalFormatting>
  <conditionalFormatting sqref="R794">
    <cfRule type="expression" dxfId="21905" priority="8152">
      <formula>IF(FIND("!",E557),TRUE)</formula>
    </cfRule>
  </conditionalFormatting>
  <conditionalFormatting sqref="R795">
    <cfRule type="expression" dxfId="21904" priority="8153">
      <formula>IF(AND(E557="",$C557=$X$4),TRUE)</formula>
    </cfRule>
  </conditionalFormatting>
  <conditionalFormatting sqref="R795">
    <cfRule type="expression" dxfId="21903" priority="8154">
      <formula>IF(FIND("!",E557),TRUE)</formula>
    </cfRule>
  </conditionalFormatting>
  <conditionalFormatting sqref="R796">
    <cfRule type="expression" dxfId="21902" priority="8155">
      <formula>IF(AND(E557="",$C557=$X$4),TRUE)</formula>
    </cfRule>
  </conditionalFormatting>
  <conditionalFormatting sqref="R796">
    <cfRule type="expression" dxfId="21901" priority="8156">
      <formula>IF(FIND("!",E557),TRUE)</formula>
    </cfRule>
  </conditionalFormatting>
  <conditionalFormatting sqref="R797">
    <cfRule type="expression" dxfId="21900" priority="8157">
      <formula>IF(AND(E557="",$C557=$X$4),TRUE)</formula>
    </cfRule>
  </conditionalFormatting>
  <conditionalFormatting sqref="R797">
    <cfRule type="expression" dxfId="21899" priority="8158">
      <formula>IF(FIND("!",E557),TRUE)</formula>
    </cfRule>
  </conditionalFormatting>
  <conditionalFormatting sqref="R798">
    <cfRule type="expression" dxfId="21898" priority="8159">
      <formula>IF(AND(E557="",$C557=$X$4),TRUE)</formula>
    </cfRule>
  </conditionalFormatting>
  <conditionalFormatting sqref="R798">
    <cfRule type="expression" dxfId="21897" priority="8160">
      <formula>IF(FIND("!",E557),TRUE)</formula>
    </cfRule>
  </conditionalFormatting>
  <conditionalFormatting sqref="R799">
    <cfRule type="expression" dxfId="21896" priority="8161">
      <formula>IF(AND(E557="",$C557=$X$4),TRUE)</formula>
    </cfRule>
  </conditionalFormatting>
  <conditionalFormatting sqref="R799">
    <cfRule type="expression" dxfId="21895" priority="8162">
      <formula>IF(FIND("!",E557),TRUE)</formula>
    </cfRule>
  </conditionalFormatting>
  <conditionalFormatting sqref="R800">
    <cfRule type="expression" dxfId="21894" priority="8163">
      <formula>IF(AND(E557="",$C557=$X$4),TRUE)</formula>
    </cfRule>
  </conditionalFormatting>
  <conditionalFormatting sqref="R800">
    <cfRule type="expression" dxfId="21893" priority="8164">
      <formula>IF(FIND("!",E557),TRUE)</formula>
    </cfRule>
  </conditionalFormatting>
  <conditionalFormatting sqref="R801">
    <cfRule type="expression" dxfId="21892" priority="8165">
      <formula>IF(AND(E557="",$C557=$X$4),TRUE)</formula>
    </cfRule>
  </conditionalFormatting>
  <conditionalFormatting sqref="R801">
    <cfRule type="expression" dxfId="21891" priority="8166">
      <formula>IF(FIND("!",E557),TRUE)</formula>
    </cfRule>
  </conditionalFormatting>
  <conditionalFormatting sqref="R802">
    <cfRule type="expression" dxfId="21890" priority="8167">
      <formula>IF(AND(E557="",$C557=$X$4),TRUE)</formula>
    </cfRule>
  </conditionalFormatting>
  <conditionalFormatting sqref="R802">
    <cfRule type="expression" dxfId="21889" priority="8168">
      <formula>IF(FIND("!",E557),TRUE)</formula>
    </cfRule>
  </conditionalFormatting>
  <conditionalFormatting sqref="R803">
    <cfRule type="expression" dxfId="21888" priority="8169">
      <formula>IF(AND(E557="",$C557=$X$4),TRUE)</formula>
    </cfRule>
  </conditionalFormatting>
  <conditionalFormatting sqref="R803">
    <cfRule type="expression" dxfId="21887" priority="8170">
      <formula>IF(FIND("!",E557),TRUE)</formula>
    </cfRule>
  </conditionalFormatting>
  <conditionalFormatting sqref="R804">
    <cfRule type="expression" dxfId="21886" priority="8171">
      <formula>IF(AND(E557="",$C557=$X$4),TRUE)</formula>
    </cfRule>
  </conditionalFormatting>
  <conditionalFormatting sqref="R804">
    <cfRule type="expression" dxfId="21885" priority="8172">
      <formula>IF(FIND("!",E557),TRUE)</formula>
    </cfRule>
  </conditionalFormatting>
  <conditionalFormatting sqref="R805">
    <cfRule type="expression" dxfId="21884" priority="8173">
      <formula>IF(AND(E557="",$C557=$X$4),TRUE)</formula>
    </cfRule>
  </conditionalFormatting>
  <conditionalFormatting sqref="R805">
    <cfRule type="expression" dxfId="21883" priority="8174">
      <formula>IF(FIND("!",E557),TRUE)</formula>
    </cfRule>
  </conditionalFormatting>
  <conditionalFormatting sqref="R806">
    <cfRule type="expression" dxfId="21882" priority="8175">
      <formula>IF(AND(E557="",$C557=$X$4),TRUE)</formula>
    </cfRule>
  </conditionalFormatting>
  <conditionalFormatting sqref="R806">
    <cfRule type="expression" dxfId="21881" priority="8176">
      <formula>IF(FIND("!",E557),TRUE)</formula>
    </cfRule>
  </conditionalFormatting>
  <conditionalFormatting sqref="R807">
    <cfRule type="expression" dxfId="21880" priority="8177">
      <formula>IF(AND(E557="",$C557=$X$4),TRUE)</formula>
    </cfRule>
  </conditionalFormatting>
  <conditionalFormatting sqref="R807">
    <cfRule type="expression" dxfId="21879" priority="8178">
      <formula>IF(FIND("!",E557),TRUE)</formula>
    </cfRule>
  </conditionalFormatting>
  <conditionalFormatting sqref="R808">
    <cfRule type="expression" dxfId="21878" priority="8179">
      <formula>IF(AND(E557="",$C557=$X$4),TRUE)</formula>
    </cfRule>
  </conditionalFormatting>
  <conditionalFormatting sqref="R808">
    <cfRule type="expression" dxfId="21877" priority="8180">
      <formula>IF(FIND("!",E557),TRUE)</formula>
    </cfRule>
  </conditionalFormatting>
  <conditionalFormatting sqref="R809">
    <cfRule type="expression" dxfId="21876" priority="8181">
      <formula>IF(AND(E557="",$C557=$X$4),TRUE)</formula>
    </cfRule>
  </conditionalFormatting>
  <conditionalFormatting sqref="R809">
    <cfRule type="expression" dxfId="21875" priority="8182">
      <formula>IF(FIND("!",E557),TRUE)</formula>
    </cfRule>
  </conditionalFormatting>
  <conditionalFormatting sqref="R810">
    <cfRule type="expression" dxfId="21874" priority="8183">
      <formula>IF(AND(E557="",$C557=$X$4),TRUE)</formula>
    </cfRule>
  </conditionalFormatting>
  <conditionalFormatting sqref="R810">
    <cfRule type="expression" dxfId="21873" priority="8184">
      <formula>IF(FIND("!",E557),TRUE)</formula>
    </cfRule>
  </conditionalFormatting>
  <conditionalFormatting sqref="R811">
    <cfRule type="expression" dxfId="21872" priority="8185">
      <formula>IF(AND(E557="",$C557=$X$4),TRUE)</formula>
    </cfRule>
  </conditionalFormatting>
  <conditionalFormatting sqref="R811">
    <cfRule type="expression" dxfId="21871" priority="8186">
      <formula>IF(FIND("!",E557),TRUE)</formula>
    </cfRule>
  </conditionalFormatting>
  <conditionalFormatting sqref="R812">
    <cfRule type="expression" dxfId="21870" priority="8187">
      <formula>IF(AND(E557="",$C557=$X$4),TRUE)</formula>
    </cfRule>
  </conditionalFormatting>
  <conditionalFormatting sqref="R812">
    <cfRule type="expression" dxfId="21869" priority="8188">
      <formula>IF(FIND("!",E557),TRUE)</formula>
    </cfRule>
  </conditionalFormatting>
  <conditionalFormatting sqref="R813">
    <cfRule type="expression" dxfId="21868" priority="8189">
      <formula>IF(AND(E557="",$C557=$X$4),TRUE)</formula>
    </cfRule>
  </conditionalFormatting>
  <conditionalFormatting sqref="R813">
    <cfRule type="expression" dxfId="21867" priority="8190">
      <formula>IF(FIND("!",E557),TRUE)</formula>
    </cfRule>
  </conditionalFormatting>
  <conditionalFormatting sqref="R814">
    <cfRule type="expression" dxfId="21866" priority="8191">
      <formula>IF(AND(E557="",$C557=$X$4),TRUE)</formula>
    </cfRule>
  </conditionalFormatting>
  <conditionalFormatting sqref="R814">
    <cfRule type="expression" dxfId="21865" priority="8192">
      <formula>IF(FIND("!",E557),TRUE)</formula>
    </cfRule>
  </conditionalFormatting>
  <conditionalFormatting sqref="R815">
    <cfRule type="expression" dxfId="21864" priority="8193">
      <formula>IF(AND(E557="",$C557=$X$4),TRUE)</formula>
    </cfRule>
  </conditionalFormatting>
  <conditionalFormatting sqref="R815">
    <cfRule type="expression" dxfId="21863" priority="8194">
      <formula>IF(FIND("!",E557),TRUE)</formula>
    </cfRule>
  </conditionalFormatting>
  <conditionalFormatting sqref="R816">
    <cfRule type="expression" dxfId="21862" priority="8195">
      <formula>IF(AND(E557="",$C557=$X$4),TRUE)</formula>
    </cfRule>
  </conditionalFormatting>
  <conditionalFormatting sqref="R816">
    <cfRule type="expression" dxfId="21861" priority="8196">
      <formula>IF(FIND("!",E557),TRUE)</formula>
    </cfRule>
  </conditionalFormatting>
  <conditionalFormatting sqref="R817">
    <cfRule type="expression" dxfId="21860" priority="8197">
      <formula>IF(AND(E557="",$C557=$X$4),TRUE)</formula>
    </cfRule>
  </conditionalFormatting>
  <conditionalFormatting sqref="R817">
    <cfRule type="expression" dxfId="21859" priority="8198">
      <formula>IF(FIND("!",E557),TRUE)</formula>
    </cfRule>
  </conditionalFormatting>
  <conditionalFormatting sqref="R818">
    <cfRule type="expression" dxfId="21858" priority="8199">
      <formula>IF(AND(E557="",$C557=$X$4),TRUE)</formula>
    </cfRule>
  </conditionalFormatting>
  <conditionalFormatting sqref="R818">
    <cfRule type="expression" dxfId="21857" priority="8200">
      <formula>IF(FIND("!",E557),TRUE)</formula>
    </cfRule>
  </conditionalFormatting>
  <conditionalFormatting sqref="R819">
    <cfRule type="expression" dxfId="21856" priority="8201">
      <formula>IF(AND(E557="",$C557=$X$4),TRUE)</formula>
    </cfRule>
  </conditionalFormatting>
  <conditionalFormatting sqref="R819">
    <cfRule type="expression" dxfId="21855" priority="8202">
      <formula>IF(FIND("!",E557),TRUE)</formula>
    </cfRule>
  </conditionalFormatting>
  <conditionalFormatting sqref="R820">
    <cfRule type="expression" dxfId="21854" priority="8203">
      <formula>IF(AND(E557="",$C557=$X$4),TRUE)</formula>
    </cfRule>
  </conditionalFormatting>
  <conditionalFormatting sqref="R820">
    <cfRule type="expression" dxfId="21853" priority="8204">
      <formula>IF(FIND("!",E557),TRUE)</formula>
    </cfRule>
  </conditionalFormatting>
  <conditionalFormatting sqref="R821">
    <cfRule type="expression" dxfId="21852" priority="8205">
      <formula>IF(AND(E557="",$C557=$X$4),TRUE)</formula>
    </cfRule>
  </conditionalFormatting>
  <conditionalFormatting sqref="R821">
    <cfRule type="expression" dxfId="21851" priority="8206">
      <formula>IF(FIND("!",E557),TRUE)</formula>
    </cfRule>
  </conditionalFormatting>
  <conditionalFormatting sqref="R822">
    <cfRule type="expression" dxfId="21850" priority="8207">
      <formula>IF(AND(E557="",$C557=$X$4),TRUE)</formula>
    </cfRule>
  </conditionalFormatting>
  <conditionalFormatting sqref="R822">
    <cfRule type="expression" dxfId="21849" priority="8208">
      <formula>IF(FIND("!",E557),TRUE)</formula>
    </cfRule>
  </conditionalFormatting>
  <conditionalFormatting sqref="R823">
    <cfRule type="expression" dxfId="21848" priority="8209">
      <formula>IF(AND(E557="",$C557=$X$4),TRUE)</formula>
    </cfRule>
  </conditionalFormatting>
  <conditionalFormatting sqref="R823">
    <cfRule type="expression" dxfId="21847" priority="8210">
      <formula>IF(FIND("!",E557),TRUE)</formula>
    </cfRule>
  </conditionalFormatting>
  <conditionalFormatting sqref="R824">
    <cfRule type="expression" dxfId="21846" priority="8211">
      <formula>IF(AND(E557="",$C557=$X$4),TRUE)</formula>
    </cfRule>
  </conditionalFormatting>
  <conditionalFormatting sqref="R824">
    <cfRule type="expression" dxfId="21845" priority="8212">
      <formula>IF(FIND("!",E557),TRUE)</formula>
    </cfRule>
  </conditionalFormatting>
  <conditionalFormatting sqref="R825">
    <cfRule type="expression" dxfId="21844" priority="8213">
      <formula>IF(AND(E557="",$C557=$X$4),TRUE)</formula>
    </cfRule>
  </conditionalFormatting>
  <conditionalFormatting sqref="R825">
    <cfRule type="expression" dxfId="21843" priority="8214">
      <formula>IF(FIND("!",E557),TRUE)</formula>
    </cfRule>
  </conditionalFormatting>
  <conditionalFormatting sqref="R826">
    <cfRule type="expression" dxfId="21842" priority="8215">
      <formula>IF(AND(E557="",$C557=$X$4),TRUE)</formula>
    </cfRule>
  </conditionalFormatting>
  <conditionalFormatting sqref="R826">
    <cfRule type="expression" dxfId="21841" priority="8216">
      <formula>IF(FIND("!",E557),TRUE)</formula>
    </cfRule>
  </conditionalFormatting>
  <conditionalFormatting sqref="R827">
    <cfRule type="expression" dxfId="21840" priority="8217">
      <formula>IF(AND(E557="",$C557=$X$4),TRUE)</formula>
    </cfRule>
  </conditionalFormatting>
  <conditionalFormatting sqref="R827">
    <cfRule type="expression" dxfId="21839" priority="8218">
      <formula>IF(FIND("!",E557),TRUE)</formula>
    </cfRule>
  </conditionalFormatting>
  <conditionalFormatting sqref="R828">
    <cfRule type="expression" dxfId="21838" priority="8219">
      <formula>IF(AND(E557="",$C557=$X$4),TRUE)</formula>
    </cfRule>
  </conditionalFormatting>
  <conditionalFormatting sqref="R828">
    <cfRule type="expression" dxfId="21837" priority="8220">
      <formula>IF(FIND("!",E557),TRUE)</formula>
    </cfRule>
  </conditionalFormatting>
  <conditionalFormatting sqref="R829">
    <cfRule type="expression" dxfId="21836" priority="8221">
      <formula>IF(AND(E557="",$C557=$X$4),TRUE)</formula>
    </cfRule>
  </conditionalFormatting>
  <conditionalFormatting sqref="R829">
    <cfRule type="expression" dxfId="21835" priority="8222">
      <formula>IF(FIND("!",E557),TRUE)</formula>
    </cfRule>
  </conditionalFormatting>
  <conditionalFormatting sqref="R830">
    <cfRule type="expression" dxfId="21834" priority="8223">
      <formula>IF(AND(E557="",$C557=$X$4),TRUE)</formula>
    </cfRule>
  </conditionalFormatting>
  <conditionalFormatting sqref="R830">
    <cfRule type="expression" dxfId="21833" priority="8224">
      <formula>IF(FIND("!",E557),TRUE)</formula>
    </cfRule>
  </conditionalFormatting>
  <conditionalFormatting sqref="R831">
    <cfRule type="expression" dxfId="21832" priority="8225">
      <formula>IF(AND(E557="",$C557=$X$4),TRUE)</formula>
    </cfRule>
  </conditionalFormatting>
  <conditionalFormatting sqref="R831">
    <cfRule type="expression" dxfId="21831" priority="8226">
      <formula>IF(FIND("!",E557),TRUE)</formula>
    </cfRule>
  </conditionalFormatting>
  <conditionalFormatting sqref="R832">
    <cfRule type="expression" dxfId="21830" priority="8227">
      <formula>IF(AND(E557="",$C557=$X$4),TRUE)</formula>
    </cfRule>
  </conditionalFormatting>
  <conditionalFormatting sqref="R832">
    <cfRule type="expression" dxfId="21829" priority="8228">
      <formula>IF(FIND("!",E557),TRUE)</formula>
    </cfRule>
  </conditionalFormatting>
  <conditionalFormatting sqref="R833">
    <cfRule type="expression" dxfId="21828" priority="8229">
      <formula>IF(AND(E557="",$C557=$X$4),TRUE)</formula>
    </cfRule>
  </conditionalFormatting>
  <conditionalFormatting sqref="R833">
    <cfRule type="expression" dxfId="21827" priority="8230">
      <formula>IF(FIND("!",E557),TRUE)</formula>
    </cfRule>
  </conditionalFormatting>
  <conditionalFormatting sqref="R834">
    <cfRule type="expression" dxfId="21826" priority="8231">
      <formula>IF(AND(E557="",$C557=$X$4),TRUE)</formula>
    </cfRule>
  </conditionalFormatting>
  <conditionalFormatting sqref="R834">
    <cfRule type="expression" dxfId="21825" priority="8232">
      <formula>IF(FIND("!",E557),TRUE)</formula>
    </cfRule>
  </conditionalFormatting>
  <conditionalFormatting sqref="R835">
    <cfRule type="expression" dxfId="21824" priority="8233">
      <formula>IF(AND(E557="",$C557=$X$4),TRUE)</formula>
    </cfRule>
  </conditionalFormatting>
  <conditionalFormatting sqref="R835">
    <cfRule type="expression" dxfId="21823" priority="8234">
      <formula>IF(FIND("!",E557),TRUE)</formula>
    </cfRule>
  </conditionalFormatting>
  <conditionalFormatting sqref="R836">
    <cfRule type="expression" dxfId="21822" priority="8235">
      <formula>IF(AND(E557="",$C557=$X$4),TRUE)</formula>
    </cfRule>
  </conditionalFormatting>
  <conditionalFormatting sqref="R836">
    <cfRule type="expression" dxfId="21821" priority="8236">
      <formula>IF(FIND("!",E557),TRUE)</formula>
    </cfRule>
  </conditionalFormatting>
  <conditionalFormatting sqref="R837">
    <cfRule type="expression" dxfId="21820" priority="8237">
      <formula>IF(AND(E557="",$C557=$X$4),TRUE)</formula>
    </cfRule>
  </conditionalFormatting>
  <conditionalFormatting sqref="R837">
    <cfRule type="expression" dxfId="21819" priority="8238">
      <formula>IF(FIND("!",E557),TRUE)</formula>
    </cfRule>
  </conditionalFormatting>
  <conditionalFormatting sqref="R838">
    <cfRule type="expression" dxfId="21818" priority="8239">
      <formula>IF(AND(E557="",$C557=$X$4),TRUE)</formula>
    </cfRule>
  </conditionalFormatting>
  <conditionalFormatting sqref="R838">
    <cfRule type="expression" dxfId="21817" priority="8240">
      <formula>IF(FIND("!",E557),TRUE)</formula>
    </cfRule>
  </conditionalFormatting>
  <conditionalFormatting sqref="R839">
    <cfRule type="expression" dxfId="21816" priority="8241">
      <formula>IF(AND(E557="",$C557=$X$4),TRUE)</formula>
    </cfRule>
  </conditionalFormatting>
  <conditionalFormatting sqref="R839">
    <cfRule type="expression" dxfId="21815" priority="8242">
      <formula>IF(FIND("!",E557),TRUE)</formula>
    </cfRule>
  </conditionalFormatting>
  <conditionalFormatting sqref="R840">
    <cfRule type="expression" dxfId="21814" priority="8243">
      <formula>IF(AND(E557="",$C557=$X$4),TRUE)</formula>
    </cfRule>
  </conditionalFormatting>
  <conditionalFormatting sqref="R840">
    <cfRule type="expression" dxfId="21813" priority="8244">
      <formula>IF(FIND("!",E557),TRUE)</formula>
    </cfRule>
  </conditionalFormatting>
  <conditionalFormatting sqref="R841">
    <cfRule type="expression" dxfId="21812" priority="8245">
      <formula>IF(AND(E557="",$C557=$X$4),TRUE)</formula>
    </cfRule>
  </conditionalFormatting>
  <conditionalFormatting sqref="R841">
    <cfRule type="expression" dxfId="21811" priority="8246">
      <formula>IF(FIND("!",E557),TRUE)</formula>
    </cfRule>
  </conditionalFormatting>
  <conditionalFormatting sqref="R842">
    <cfRule type="expression" dxfId="21810" priority="8247">
      <formula>IF(AND(E557="",$C557=$X$4),TRUE)</formula>
    </cfRule>
  </conditionalFormatting>
  <conditionalFormatting sqref="R842">
    <cfRule type="expression" dxfId="21809" priority="8248">
      <formula>IF(FIND("!",E557),TRUE)</formula>
    </cfRule>
  </conditionalFormatting>
  <conditionalFormatting sqref="R843">
    <cfRule type="expression" dxfId="21808" priority="8249">
      <formula>IF(AND(E557="",$C557=$X$4),TRUE)</formula>
    </cfRule>
  </conditionalFormatting>
  <conditionalFormatting sqref="R843">
    <cfRule type="expression" dxfId="21807" priority="8250">
      <formula>IF(FIND("!",E557),TRUE)</formula>
    </cfRule>
  </conditionalFormatting>
  <conditionalFormatting sqref="R844">
    <cfRule type="expression" dxfId="21806" priority="8251">
      <formula>IF(AND(E557="",$C557=$X$4),TRUE)</formula>
    </cfRule>
  </conditionalFormatting>
  <conditionalFormatting sqref="R844">
    <cfRule type="expression" dxfId="21805" priority="8252">
      <formula>IF(FIND("!",E557),TRUE)</formula>
    </cfRule>
  </conditionalFormatting>
  <conditionalFormatting sqref="R845">
    <cfRule type="expression" dxfId="21804" priority="8253">
      <formula>IF(AND(E557="",$C557=$X$4),TRUE)</formula>
    </cfRule>
  </conditionalFormatting>
  <conditionalFormatting sqref="R845">
    <cfRule type="expression" dxfId="21803" priority="8254">
      <formula>IF(FIND("!",E557),TRUE)</formula>
    </cfRule>
  </conditionalFormatting>
  <conditionalFormatting sqref="R846">
    <cfRule type="expression" dxfId="21802" priority="8255">
      <formula>IF(AND(E557="",$C557=$X$4),TRUE)</formula>
    </cfRule>
  </conditionalFormatting>
  <conditionalFormatting sqref="R846">
    <cfRule type="expression" dxfId="21801" priority="8256">
      <formula>IF(FIND("!",E557),TRUE)</formula>
    </cfRule>
  </conditionalFormatting>
  <conditionalFormatting sqref="R847">
    <cfRule type="expression" dxfId="21800" priority="8257">
      <formula>IF(AND(E557="",$C557=$X$4),TRUE)</formula>
    </cfRule>
  </conditionalFormatting>
  <conditionalFormatting sqref="R847">
    <cfRule type="expression" dxfId="21799" priority="8258">
      <formula>IF(FIND("!",E557),TRUE)</formula>
    </cfRule>
  </conditionalFormatting>
  <conditionalFormatting sqref="R848">
    <cfRule type="expression" dxfId="21798" priority="8259">
      <formula>IF(AND(E557="",$C557=$X$4),TRUE)</formula>
    </cfRule>
  </conditionalFormatting>
  <conditionalFormatting sqref="R848">
    <cfRule type="expression" dxfId="21797" priority="8260">
      <formula>IF(FIND("!",E557),TRUE)</formula>
    </cfRule>
  </conditionalFormatting>
  <conditionalFormatting sqref="R849">
    <cfRule type="expression" dxfId="21796" priority="8261">
      <formula>IF(AND(E557="",$C557=$X$4),TRUE)</formula>
    </cfRule>
  </conditionalFormatting>
  <conditionalFormatting sqref="R849">
    <cfRule type="expression" dxfId="21795" priority="8262">
      <formula>IF(FIND("!",E557),TRUE)</formula>
    </cfRule>
  </conditionalFormatting>
  <conditionalFormatting sqref="R850">
    <cfRule type="expression" dxfId="21794" priority="8263">
      <formula>IF(AND(E557="",$C557=$X$4),TRUE)</formula>
    </cfRule>
  </conditionalFormatting>
  <conditionalFormatting sqref="R850">
    <cfRule type="expression" dxfId="21793" priority="8264">
      <formula>IF(FIND("!",E557),TRUE)</formula>
    </cfRule>
  </conditionalFormatting>
  <conditionalFormatting sqref="R851">
    <cfRule type="expression" dxfId="21792" priority="8265">
      <formula>IF(AND(E557="",$C557=$X$4),TRUE)</formula>
    </cfRule>
  </conditionalFormatting>
  <conditionalFormatting sqref="R851">
    <cfRule type="expression" dxfId="21791" priority="8266">
      <formula>IF(FIND("!",E557),TRUE)</formula>
    </cfRule>
  </conditionalFormatting>
  <conditionalFormatting sqref="R852">
    <cfRule type="expression" dxfId="21790" priority="8267">
      <formula>IF(AND(E557="",$C557=$X$4),TRUE)</formula>
    </cfRule>
  </conditionalFormatting>
  <conditionalFormatting sqref="R852">
    <cfRule type="expression" dxfId="21789" priority="8268">
      <formula>IF(FIND("!",E557),TRUE)</formula>
    </cfRule>
  </conditionalFormatting>
  <conditionalFormatting sqref="R853">
    <cfRule type="expression" dxfId="21788" priority="8269">
      <formula>IF(AND(E557="",$C557=$X$4),TRUE)</formula>
    </cfRule>
  </conditionalFormatting>
  <conditionalFormatting sqref="R853">
    <cfRule type="expression" dxfId="21787" priority="8270">
      <formula>IF(FIND("!",E557),TRUE)</formula>
    </cfRule>
  </conditionalFormatting>
  <conditionalFormatting sqref="R854">
    <cfRule type="expression" dxfId="21786" priority="8271">
      <formula>IF(AND(E557="",$C557=$X$4),TRUE)</formula>
    </cfRule>
  </conditionalFormatting>
  <conditionalFormatting sqref="R854">
    <cfRule type="expression" dxfId="21785" priority="8272">
      <formula>IF(FIND("!",E557),TRUE)</formula>
    </cfRule>
  </conditionalFormatting>
  <conditionalFormatting sqref="R855">
    <cfRule type="expression" dxfId="21784" priority="8273">
      <formula>IF(AND(E557="",$C557=$X$4),TRUE)</formula>
    </cfRule>
  </conditionalFormatting>
  <conditionalFormatting sqref="R855">
    <cfRule type="expression" dxfId="21783" priority="8274">
      <formula>IF(FIND("!",E557),TRUE)</formula>
    </cfRule>
  </conditionalFormatting>
  <conditionalFormatting sqref="R856">
    <cfRule type="expression" dxfId="21782" priority="8275">
      <formula>IF(AND(E557="",$C557=$X$4),TRUE)</formula>
    </cfRule>
  </conditionalFormatting>
  <conditionalFormatting sqref="R856">
    <cfRule type="expression" dxfId="21781" priority="8276">
      <formula>IF(FIND("!",E557),TRUE)</formula>
    </cfRule>
  </conditionalFormatting>
  <conditionalFormatting sqref="R857">
    <cfRule type="expression" dxfId="21780" priority="8277">
      <formula>IF(AND(E557="",$C557=$X$4),TRUE)</formula>
    </cfRule>
  </conditionalFormatting>
  <conditionalFormatting sqref="R857">
    <cfRule type="expression" dxfId="21779" priority="8278">
      <formula>IF(FIND("!",E557),TRUE)</formula>
    </cfRule>
  </conditionalFormatting>
  <conditionalFormatting sqref="R858">
    <cfRule type="expression" dxfId="21778" priority="8279">
      <formula>IF(AND(E557="",$C557=$X$4),TRUE)</formula>
    </cfRule>
  </conditionalFormatting>
  <conditionalFormatting sqref="R858">
    <cfRule type="expression" dxfId="21777" priority="8280">
      <formula>IF(FIND("!",E557),TRUE)</formula>
    </cfRule>
  </conditionalFormatting>
  <conditionalFormatting sqref="R859">
    <cfRule type="expression" dxfId="21776" priority="8281">
      <formula>IF(AND(E557="",$C557=$X$4),TRUE)</formula>
    </cfRule>
  </conditionalFormatting>
  <conditionalFormatting sqref="R859">
    <cfRule type="expression" dxfId="21775" priority="8282">
      <formula>IF(FIND("!",E557),TRUE)</formula>
    </cfRule>
  </conditionalFormatting>
  <conditionalFormatting sqref="R860">
    <cfRule type="expression" dxfId="21774" priority="8283">
      <formula>IF(AND(E557="",$C557=$X$4),TRUE)</formula>
    </cfRule>
  </conditionalFormatting>
  <conditionalFormatting sqref="R860">
    <cfRule type="expression" dxfId="21773" priority="8284">
      <formula>IF(FIND("!",E557),TRUE)</formula>
    </cfRule>
  </conditionalFormatting>
  <conditionalFormatting sqref="R861">
    <cfRule type="expression" dxfId="21772" priority="8285">
      <formula>IF(AND(E557="",$C557=$X$4),TRUE)</formula>
    </cfRule>
  </conditionalFormatting>
  <conditionalFormatting sqref="R861">
    <cfRule type="expression" dxfId="21771" priority="8286">
      <formula>IF(FIND("!",E557),TRUE)</formula>
    </cfRule>
  </conditionalFormatting>
  <conditionalFormatting sqref="R862">
    <cfRule type="expression" dxfId="21770" priority="8287">
      <formula>IF(AND(E557="",$C557=$X$4),TRUE)</formula>
    </cfRule>
  </conditionalFormatting>
  <conditionalFormatting sqref="R862">
    <cfRule type="expression" dxfId="21769" priority="8288">
      <formula>IF(FIND("!",E557),TRUE)</formula>
    </cfRule>
  </conditionalFormatting>
  <conditionalFormatting sqref="R863">
    <cfRule type="expression" dxfId="21768" priority="8289">
      <formula>IF(AND(E557="",$C557=$X$4),TRUE)</formula>
    </cfRule>
  </conditionalFormatting>
  <conditionalFormatting sqref="R863">
    <cfRule type="expression" dxfId="21767" priority="8290">
      <formula>IF(FIND("!",E557),TRUE)</formula>
    </cfRule>
  </conditionalFormatting>
  <conditionalFormatting sqref="R864">
    <cfRule type="expression" dxfId="21766" priority="8291">
      <formula>IF(AND(E557="",$C557=$X$4),TRUE)</formula>
    </cfRule>
  </conditionalFormatting>
  <conditionalFormatting sqref="R864">
    <cfRule type="expression" dxfId="21765" priority="8292">
      <formula>IF(FIND("!",E557),TRUE)</formula>
    </cfRule>
  </conditionalFormatting>
  <conditionalFormatting sqref="R865">
    <cfRule type="expression" dxfId="21764" priority="8293">
      <formula>IF(AND(E557="",$C557=$X$4),TRUE)</formula>
    </cfRule>
  </conditionalFormatting>
  <conditionalFormatting sqref="R865">
    <cfRule type="expression" dxfId="21763" priority="8294">
      <formula>IF(FIND("!",E557),TRUE)</formula>
    </cfRule>
  </conditionalFormatting>
  <conditionalFormatting sqref="R866">
    <cfRule type="expression" dxfId="21762" priority="8295">
      <formula>IF(AND(E557="",$C557=$X$4),TRUE)</formula>
    </cfRule>
  </conditionalFormatting>
  <conditionalFormatting sqref="R866">
    <cfRule type="expression" dxfId="21761" priority="8296">
      <formula>IF(FIND("!",E557),TRUE)</formula>
    </cfRule>
  </conditionalFormatting>
  <conditionalFormatting sqref="R867">
    <cfRule type="expression" dxfId="21760" priority="8297">
      <formula>IF(AND(E557="",$C557=$X$4),TRUE)</formula>
    </cfRule>
  </conditionalFormatting>
  <conditionalFormatting sqref="R867">
    <cfRule type="expression" dxfId="21759" priority="8298">
      <formula>IF(FIND("!",E557),TRUE)</formula>
    </cfRule>
  </conditionalFormatting>
  <conditionalFormatting sqref="R868">
    <cfRule type="expression" dxfId="21758" priority="8299">
      <formula>IF(AND(E557="",$C557=$X$4),TRUE)</formula>
    </cfRule>
  </conditionalFormatting>
  <conditionalFormatting sqref="R868">
    <cfRule type="expression" dxfId="21757" priority="8300">
      <formula>IF(FIND("!",E557),TRUE)</formula>
    </cfRule>
  </conditionalFormatting>
  <conditionalFormatting sqref="R869">
    <cfRule type="expression" dxfId="21756" priority="8301">
      <formula>IF(AND(E557="",$C557=$X$4),TRUE)</formula>
    </cfRule>
  </conditionalFormatting>
  <conditionalFormatting sqref="R869">
    <cfRule type="expression" dxfId="21755" priority="8302">
      <formula>IF(FIND("!",E557),TRUE)</formula>
    </cfRule>
  </conditionalFormatting>
  <conditionalFormatting sqref="R870">
    <cfRule type="expression" dxfId="21754" priority="8303">
      <formula>IF(AND(E557="",$C557=$X$4),TRUE)</formula>
    </cfRule>
  </conditionalFormatting>
  <conditionalFormatting sqref="R870">
    <cfRule type="expression" dxfId="21753" priority="8304">
      <formula>IF(FIND("!",E557),TRUE)</formula>
    </cfRule>
  </conditionalFormatting>
  <conditionalFormatting sqref="R871">
    <cfRule type="expression" dxfId="21752" priority="8305">
      <formula>IF(AND(E557="",$C557=$X$4),TRUE)</formula>
    </cfRule>
  </conditionalFormatting>
  <conditionalFormatting sqref="R871">
    <cfRule type="expression" dxfId="21751" priority="8306">
      <formula>IF(FIND("!",E557),TRUE)</formula>
    </cfRule>
  </conditionalFormatting>
  <conditionalFormatting sqref="R872">
    <cfRule type="expression" dxfId="21750" priority="8307">
      <formula>IF(AND(E557="",$C557=$X$4),TRUE)</formula>
    </cfRule>
  </conditionalFormatting>
  <conditionalFormatting sqref="R872">
    <cfRule type="expression" dxfId="21749" priority="8308">
      <formula>IF(FIND("!",E557),TRUE)</formula>
    </cfRule>
  </conditionalFormatting>
  <conditionalFormatting sqref="R873">
    <cfRule type="expression" dxfId="21748" priority="8309">
      <formula>IF(AND(E557="",$C557=$X$4),TRUE)</formula>
    </cfRule>
  </conditionalFormatting>
  <conditionalFormatting sqref="R873">
    <cfRule type="expression" dxfId="21747" priority="8310">
      <formula>IF(FIND("!",E557),TRUE)</formula>
    </cfRule>
  </conditionalFormatting>
  <conditionalFormatting sqref="R874">
    <cfRule type="expression" dxfId="21746" priority="8311">
      <formula>IF(AND(E557="",$C557=$X$4),TRUE)</formula>
    </cfRule>
  </conditionalFormatting>
  <conditionalFormatting sqref="R874">
    <cfRule type="expression" dxfId="21745" priority="8312">
      <formula>IF(FIND("!",E557),TRUE)</formula>
    </cfRule>
  </conditionalFormatting>
  <conditionalFormatting sqref="R875">
    <cfRule type="expression" dxfId="21744" priority="8313">
      <formula>IF(AND(E557="",$C557=$X$4),TRUE)</formula>
    </cfRule>
  </conditionalFormatting>
  <conditionalFormatting sqref="R875">
    <cfRule type="expression" dxfId="21743" priority="8314">
      <formula>IF(FIND("!",E557),TRUE)</formula>
    </cfRule>
  </conditionalFormatting>
  <conditionalFormatting sqref="R876">
    <cfRule type="expression" dxfId="21742" priority="8315">
      <formula>IF(AND(E557="",$C557=$X$4),TRUE)</formula>
    </cfRule>
  </conditionalFormatting>
  <conditionalFormatting sqref="R876">
    <cfRule type="expression" dxfId="21741" priority="8316">
      <formula>IF(FIND("!",E557),TRUE)</formula>
    </cfRule>
  </conditionalFormatting>
  <conditionalFormatting sqref="R877">
    <cfRule type="expression" dxfId="21740" priority="8317">
      <formula>IF(AND(E557="",$C557=$X$4),TRUE)</formula>
    </cfRule>
  </conditionalFormatting>
  <conditionalFormatting sqref="R877">
    <cfRule type="expression" dxfId="21739" priority="8318">
      <formula>IF(FIND("!",E557),TRUE)</formula>
    </cfRule>
  </conditionalFormatting>
  <conditionalFormatting sqref="R878">
    <cfRule type="expression" dxfId="21738" priority="8319">
      <formula>IF(AND(E557="",$C557=$X$4),TRUE)</formula>
    </cfRule>
  </conditionalFormatting>
  <conditionalFormatting sqref="R878">
    <cfRule type="expression" dxfId="21737" priority="8320">
      <formula>IF(FIND("!",E557),TRUE)</formula>
    </cfRule>
  </conditionalFormatting>
  <conditionalFormatting sqref="R879">
    <cfRule type="expression" dxfId="21736" priority="8321">
      <formula>IF(AND(E557="",$C557=$X$4),TRUE)</formula>
    </cfRule>
  </conditionalFormatting>
  <conditionalFormatting sqref="R879">
    <cfRule type="expression" dxfId="21735" priority="8322">
      <formula>IF(FIND("!",E557),TRUE)</formula>
    </cfRule>
  </conditionalFormatting>
  <conditionalFormatting sqref="R880">
    <cfRule type="expression" dxfId="21734" priority="8323">
      <formula>IF(AND(E557="",$C557=$X$4),TRUE)</formula>
    </cfRule>
  </conditionalFormatting>
  <conditionalFormatting sqref="R880">
    <cfRule type="expression" dxfId="21733" priority="8324">
      <formula>IF(FIND("!",E557),TRUE)</formula>
    </cfRule>
  </conditionalFormatting>
  <conditionalFormatting sqref="R881">
    <cfRule type="expression" dxfId="21732" priority="8325">
      <formula>IF(AND(E557="",$C557=$X$4),TRUE)</formula>
    </cfRule>
  </conditionalFormatting>
  <conditionalFormatting sqref="R881">
    <cfRule type="expression" dxfId="21731" priority="8326">
      <formula>IF(FIND("!",E557),TRUE)</formula>
    </cfRule>
  </conditionalFormatting>
  <conditionalFormatting sqref="R882">
    <cfRule type="expression" dxfId="21730" priority="8327">
      <formula>IF(AND(E557="",$C557=$X$4),TRUE)</formula>
    </cfRule>
  </conditionalFormatting>
  <conditionalFormatting sqref="R882">
    <cfRule type="expression" dxfId="21729" priority="8328">
      <formula>IF(FIND("!",E557),TRUE)</formula>
    </cfRule>
  </conditionalFormatting>
  <conditionalFormatting sqref="R883">
    <cfRule type="expression" dxfId="21728" priority="8329">
      <formula>IF(AND(E557="",$C557=$X$4),TRUE)</formula>
    </cfRule>
  </conditionalFormatting>
  <conditionalFormatting sqref="R883">
    <cfRule type="expression" dxfId="21727" priority="8330">
      <formula>IF(FIND("!",E557),TRUE)</formula>
    </cfRule>
  </conditionalFormatting>
  <conditionalFormatting sqref="R884">
    <cfRule type="expression" dxfId="21726" priority="8331">
      <formula>IF(AND(E557="",$C557=$X$4),TRUE)</formula>
    </cfRule>
  </conditionalFormatting>
  <conditionalFormatting sqref="R884">
    <cfRule type="expression" dxfId="21725" priority="8332">
      <formula>IF(FIND("!",E557),TRUE)</formula>
    </cfRule>
  </conditionalFormatting>
  <conditionalFormatting sqref="R885">
    <cfRule type="expression" dxfId="21724" priority="8333">
      <formula>IF(AND(E557="",$C557=$X$4),TRUE)</formula>
    </cfRule>
  </conditionalFormatting>
  <conditionalFormatting sqref="R885">
    <cfRule type="expression" dxfId="21723" priority="8334">
      <formula>IF(FIND("!",E557),TRUE)</formula>
    </cfRule>
  </conditionalFormatting>
  <conditionalFormatting sqref="R886">
    <cfRule type="expression" dxfId="21722" priority="8335">
      <formula>IF(AND(E557="",$C557=$X$4),TRUE)</formula>
    </cfRule>
  </conditionalFormatting>
  <conditionalFormatting sqref="R886">
    <cfRule type="expression" dxfId="21721" priority="8336">
      <formula>IF(FIND("!",E557),TRUE)</formula>
    </cfRule>
  </conditionalFormatting>
  <conditionalFormatting sqref="R887">
    <cfRule type="expression" dxfId="21720" priority="8337">
      <formula>IF(AND(E557="",$C557=$X$4),TRUE)</formula>
    </cfRule>
  </conditionalFormatting>
  <conditionalFormatting sqref="R887">
    <cfRule type="expression" dxfId="21719" priority="8338">
      <formula>IF(FIND("!",E557),TRUE)</formula>
    </cfRule>
  </conditionalFormatting>
  <conditionalFormatting sqref="R888">
    <cfRule type="expression" dxfId="21718" priority="8339">
      <formula>IF(AND(E557="",$C557=$X$4),TRUE)</formula>
    </cfRule>
  </conditionalFormatting>
  <conditionalFormatting sqref="R888">
    <cfRule type="expression" dxfId="21717" priority="8340">
      <formula>IF(FIND("!",E557),TRUE)</formula>
    </cfRule>
  </conditionalFormatting>
  <conditionalFormatting sqref="R889">
    <cfRule type="expression" dxfId="21716" priority="8341">
      <formula>IF(AND(E557="",$C557=$X$4),TRUE)</formula>
    </cfRule>
  </conditionalFormatting>
  <conditionalFormatting sqref="R889">
    <cfRule type="expression" dxfId="21715" priority="8342">
      <formula>IF(FIND("!",E557),TRUE)</formula>
    </cfRule>
  </conditionalFormatting>
  <conditionalFormatting sqref="R890">
    <cfRule type="expression" dxfId="21714" priority="8343">
      <formula>IF(AND(E557="",$C557=$X$4),TRUE)</formula>
    </cfRule>
  </conditionalFormatting>
  <conditionalFormatting sqref="R890">
    <cfRule type="expression" dxfId="21713" priority="8344">
      <formula>IF(FIND("!",E557),TRUE)</formula>
    </cfRule>
  </conditionalFormatting>
  <conditionalFormatting sqref="R891">
    <cfRule type="expression" dxfId="21712" priority="8345">
      <formula>IF(AND(E557="",$C557=$X$4),TRUE)</formula>
    </cfRule>
  </conditionalFormatting>
  <conditionalFormatting sqref="R891">
    <cfRule type="expression" dxfId="21711" priority="8346">
      <formula>IF(FIND("!",E557),TRUE)</formula>
    </cfRule>
  </conditionalFormatting>
  <conditionalFormatting sqref="R892">
    <cfRule type="expression" dxfId="21710" priority="8347">
      <formula>IF(AND(E557="",$C557=$X$4),TRUE)</formula>
    </cfRule>
  </conditionalFormatting>
  <conditionalFormatting sqref="R892">
    <cfRule type="expression" dxfId="21709" priority="8348">
      <formula>IF(FIND("!",E557),TRUE)</formula>
    </cfRule>
  </conditionalFormatting>
  <conditionalFormatting sqref="R893">
    <cfRule type="expression" dxfId="21708" priority="8349">
      <formula>IF(AND(E557="",$C557=$X$4),TRUE)</formula>
    </cfRule>
  </conditionalFormatting>
  <conditionalFormatting sqref="R893">
    <cfRule type="expression" dxfId="21707" priority="8350">
      <formula>IF(FIND("!",E557),TRUE)</formula>
    </cfRule>
  </conditionalFormatting>
  <conditionalFormatting sqref="R894">
    <cfRule type="expression" dxfId="21706" priority="8351">
      <formula>IF(AND(E557="",$C557=$X$4),TRUE)</formula>
    </cfRule>
  </conditionalFormatting>
  <conditionalFormatting sqref="R894">
    <cfRule type="expression" dxfId="21705" priority="8352">
      <formula>IF(FIND("!",E557),TRUE)</formula>
    </cfRule>
  </conditionalFormatting>
  <conditionalFormatting sqref="R895">
    <cfRule type="expression" dxfId="21704" priority="8353">
      <formula>IF(AND(E557="",$C557=$X$4),TRUE)</formula>
    </cfRule>
  </conditionalFormatting>
  <conditionalFormatting sqref="R895">
    <cfRule type="expression" dxfId="21703" priority="8354">
      <formula>IF(FIND("!",E557),TRUE)</formula>
    </cfRule>
  </conditionalFormatting>
  <conditionalFormatting sqref="R896">
    <cfRule type="expression" dxfId="21702" priority="8355">
      <formula>IF(AND(E557="",$C557=$X$4),TRUE)</formula>
    </cfRule>
  </conditionalFormatting>
  <conditionalFormatting sqref="R896">
    <cfRule type="expression" dxfId="21701" priority="8356">
      <formula>IF(FIND("!",E557),TRUE)</formula>
    </cfRule>
  </conditionalFormatting>
  <conditionalFormatting sqref="R897">
    <cfRule type="expression" dxfId="21700" priority="8357">
      <formula>IF(AND(E557="",$C557=$X$4),TRUE)</formula>
    </cfRule>
  </conditionalFormatting>
  <conditionalFormatting sqref="R897">
    <cfRule type="expression" dxfId="21699" priority="8358">
      <formula>IF(FIND("!",E557),TRUE)</formula>
    </cfRule>
  </conditionalFormatting>
  <conditionalFormatting sqref="R898">
    <cfRule type="expression" dxfId="21698" priority="8359">
      <formula>IF(AND(E557="",$C557=$X$4),TRUE)</formula>
    </cfRule>
  </conditionalFormatting>
  <conditionalFormatting sqref="R898">
    <cfRule type="expression" dxfId="21697" priority="8360">
      <formula>IF(FIND("!",E557),TRUE)</formula>
    </cfRule>
  </conditionalFormatting>
  <conditionalFormatting sqref="R899">
    <cfRule type="expression" dxfId="21696" priority="8361">
      <formula>IF(AND(E557="",$C557=$X$4),TRUE)</formula>
    </cfRule>
  </conditionalFormatting>
  <conditionalFormatting sqref="R899">
    <cfRule type="expression" dxfId="21695" priority="8362">
      <formula>IF(FIND("!",E557),TRUE)</formula>
    </cfRule>
  </conditionalFormatting>
  <conditionalFormatting sqref="R900">
    <cfRule type="expression" dxfId="21694" priority="8363">
      <formula>IF(AND(E557="",$C557=$X$4),TRUE)</formula>
    </cfRule>
  </conditionalFormatting>
  <conditionalFormatting sqref="R900">
    <cfRule type="expression" dxfId="21693" priority="8364">
      <formula>IF(FIND("!",E557),TRUE)</formula>
    </cfRule>
  </conditionalFormatting>
  <conditionalFormatting sqref="R901">
    <cfRule type="expression" dxfId="21692" priority="8365">
      <formula>IF(AND(E557="",$C557=$X$4),TRUE)</formula>
    </cfRule>
  </conditionalFormatting>
  <conditionalFormatting sqref="R901">
    <cfRule type="expression" dxfId="21691" priority="8366">
      <formula>IF(FIND("!",E557),TRUE)</formula>
    </cfRule>
  </conditionalFormatting>
  <conditionalFormatting sqref="R902">
    <cfRule type="expression" dxfId="21690" priority="8367">
      <formula>IF(AND(E557="",$C557=$X$4),TRUE)</formula>
    </cfRule>
  </conditionalFormatting>
  <conditionalFormatting sqref="R902">
    <cfRule type="expression" dxfId="21689" priority="8368">
      <formula>IF(FIND("!",E557),TRUE)</formula>
    </cfRule>
  </conditionalFormatting>
  <conditionalFormatting sqref="R903">
    <cfRule type="expression" dxfId="21688" priority="8369">
      <formula>IF(AND(E557="",$C557=$X$4),TRUE)</formula>
    </cfRule>
  </conditionalFormatting>
  <conditionalFormatting sqref="R903">
    <cfRule type="expression" dxfId="21687" priority="8370">
      <formula>IF(FIND("!",E557),TRUE)</formula>
    </cfRule>
  </conditionalFormatting>
  <conditionalFormatting sqref="R904">
    <cfRule type="expression" dxfId="21686" priority="8371">
      <formula>IF(AND(E557="",$C557=$X$4),TRUE)</formula>
    </cfRule>
  </conditionalFormatting>
  <conditionalFormatting sqref="R904">
    <cfRule type="expression" dxfId="21685" priority="8372">
      <formula>IF(FIND("!",E557),TRUE)</formula>
    </cfRule>
  </conditionalFormatting>
  <conditionalFormatting sqref="R905">
    <cfRule type="expression" dxfId="21684" priority="8373">
      <formula>IF(AND(E557="",$C557=$X$4),TRUE)</formula>
    </cfRule>
  </conditionalFormatting>
  <conditionalFormatting sqref="R905">
    <cfRule type="expression" dxfId="21683" priority="8374">
      <formula>IF(FIND("!",E557),TRUE)</formula>
    </cfRule>
  </conditionalFormatting>
  <conditionalFormatting sqref="R906">
    <cfRule type="expression" dxfId="21682" priority="8375">
      <formula>IF(AND(E557="",$C557=$X$4),TRUE)</formula>
    </cfRule>
  </conditionalFormatting>
  <conditionalFormatting sqref="R906">
    <cfRule type="expression" dxfId="21681" priority="8376">
      <formula>IF(FIND("!",E557),TRUE)</formula>
    </cfRule>
  </conditionalFormatting>
  <conditionalFormatting sqref="R907">
    <cfRule type="expression" dxfId="21680" priority="8377">
      <formula>IF(AND(E557="",$C557=$X$4),TRUE)</formula>
    </cfRule>
  </conditionalFormatting>
  <conditionalFormatting sqref="R907">
    <cfRule type="expression" dxfId="21679" priority="8378">
      <formula>IF(FIND("!",E557),TRUE)</formula>
    </cfRule>
  </conditionalFormatting>
  <conditionalFormatting sqref="R908">
    <cfRule type="expression" dxfId="21678" priority="8379">
      <formula>IF(AND(E557="",$C557=$X$4),TRUE)</formula>
    </cfRule>
  </conditionalFormatting>
  <conditionalFormatting sqref="R908">
    <cfRule type="expression" dxfId="21677" priority="8380">
      <formula>IF(FIND("!",E557),TRUE)</formula>
    </cfRule>
  </conditionalFormatting>
  <conditionalFormatting sqref="R909">
    <cfRule type="expression" dxfId="21676" priority="8381">
      <formula>IF(AND(E557="",$C557=$X$4),TRUE)</formula>
    </cfRule>
  </conditionalFormatting>
  <conditionalFormatting sqref="R909">
    <cfRule type="expression" dxfId="21675" priority="8382">
      <formula>IF(FIND("!",E557),TRUE)</formula>
    </cfRule>
  </conditionalFormatting>
  <conditionalFormatting sqref="R910">
    <cfRule type="expression" dxfId="21674" priority="8383">
      <formula>IF(AND(E557="",$C557=$X$4),TRUE)</formula>
    </cfRule>
  </conditionalFormatting>
  <conditionalFormatting sqref="R910">
    <cfRule type="expression" dxfId="21673" priority="8384">
      <formula>IF(FIND("!",E557),TRUE)</formula>
    </cfRule>
  </conditionalFormatting>
  <conditionalFormatting sqref="R911">
    <cfRule type="expression" dxfId="21672" priority="8385">
      <formula>IF(AND(E557="",$C557=$X$4),TRUE)</formula>
    </cfRule>
  </conditionalFormatting>
  <conditionalFormatting sqref="R911">
    <cfRule type="expression" dxfId="21671" priority="8386">
      <formula>IF(FIND("!",E557),TRUE)</formula>
    </cfRule>
  </conditionalFormatting>
  <conditionalFormatting sqref="R912">
    <cfRule type="expression" dxfId="21670" priority="8387">
      <formula>IF(AND(E557="",$C557=$X$4),TRUE)</formula>
    </cfRule>
  </conditionalFormatting>
  <conditionalFormatting sqref="R912">
    <cfRule type="expression" dxfId="21669" priority="8388">
      <formula>IF(FIND("!",E557),TRUE)</formula>
    </cfRule>
  </conditionalFormatting>
  <conditionalFormatting sqref="R913">
    <cfRule type="expression" dxfId="21668" priority="8389">
      <formula>IF(AND(E557="",$C557=$X$4),TRUE)</formula>
    </cfRule>
  </conditionalFormatting>
  <conditionalFormatting sqref="R913">
    <cfRule type="expression" dxfId="21667" priority="8390">
      <formula>IF(FIND("!",E557),TRUE)</formula>
    </cfRule>
  </conditionalFormatting>
  <conditionalFormatting sqref="R914">
    <cfRule type="expression" dxfId="21666" priority="8391">
      <formula>IF(AND(E557="",$C557=$X$4),TRUE)</formula>
    </cfRule>
  </conditionalFormatting>
  <conditionalFormatting sqref="R914">
    <cfRule type="expression" dxfId="21665" priority="8392">
      <formula>IF(FIND("!",E557),TRUE)</formula>
    </cfRule>
  </conditionalFormatting>
  <conditionalFormatting sqref="R915">
    <cfRule type="expression" dxfId="21664" priority="8393">
      <formula>IF(AND(E557="",$C557=$X$4),TRUE)</formula>
    </cfRule>
  </conditionalFormatting>
  <conditionalFormatting sqref="R915">
    <cfRule type="expression" dxfId="21663" priority="8394">
      <formula>IF(FIND("!",E557),TRUE)</formula>
    </cfRule>
  </conditionalFormatting>
  <conditionalFormatting sqref="R916">
    <cfRule type="expression" dxfId="21662" priority="8395">
      <formula>IF(AND(E557="",$C557=$X$4),TRUE)</formula>
    </cfRule>
  </conditionalFormatting>
  <conditionalFormatting sqref="R916">
    <cfRule type="expression" dxfId="21661" priority="8396">
      <formula>IF(FIND("!",E557),TRUE)</formula>
    </cfRule>
  </conditionalFormatting>
  <conditionalFormatting sqref="R917">
    <cfRule type="expression" dxfId="21660" priority="8397">
      <formula>IF(AND(E557="",$C557=$X$4),TRUE)</formula>
    </cfRule>
  </conditionalFormatting>
  <conditionalFormatting sqref="R917">
    <cfRule type="expression" dxfId="21659" priority="8398">
      <formula>IF(FIND("!",E557),TRUE)</formula>
    </cfRule>
  </conditionalFormatting>
  <conditionalFormatting sqref="R918">
    <cfRule type="expression" dxfId="21658" priority="8399">
      <formula>IF(AND(E557="",$C557=$X$4),TRUE)</formula>
    </cfRule>
  </conditionalFormatting>
  <conditionalFormatting sqref="R918">
    <cfRule type="expression" dxfId="21657" priority="8400">
      <formula>IF(FIND("!",E557),TRUE)</formula>
    </cfRule>
  </conditionalFormatting>
  <conditionalFormatting sqref="R919">
    <cfRule type="expression" dxfId="21656" priority="8401">
      <formula>IF(AND(E557="",$C557=$X$4),TRUE)</formula>
    </cfRule>
  </conditionalFormatting>
  <conditionalFormatting sqref="R919">
    <cfRule type="expression" dxfId="21655" priority="8402">
      <formula>IF(FIND("!",E557),TRUE)</formula>
    </cfRule>
  </conditionalFormatting>
  <conditionalFormatting sqref="R920">
    <cfRule type="expression" dxfId="21654" priority="8403">
      <formula>IF(AND(E557="",$C557=$X$4),TRUE)</formula>
    </cfRule>
  </conditionalFormatting>
  <conditionalFormatting sqref="R920">
    <cfRule type="expression" dxfId="21653" priority="8404">
      <formula>IF(FIND("!",E557),TRUE)</formula>
    </cfRule>
  </conditionalFormatting>
  <conditionalFormatting sqref="R921">
    <cfRule type="expression" dxfId="21652" priority="8405">
      <formula>IF(AND(E557="",$C557=$X$4),TRUE)</formula>
    </cfRule>
  </conditionalFormatting>
  <conditionalFormatting sqref="R921">
    <cfRule type="expression" dxfId="21651" priority="8406">
      <formula>IF(FIND("!",E557),TRUE)</formula>
    </cfRule>
  </conditionalFormatting>
  <conditionalFormatting sqref="R922">
    <cfRule type="expression" dxfId="21650" priority="8407">
      <formula>IF(AND(E557="",$C557=$X$4),TRUE)</formula>
    </cfRule>
  </conditionalFormatting>
  <conditionalFormatting sqref="R922">
    <cfRule type="expression" dxfId="21649" priority="8408">
      <formula>IF(FIND("!",E557),TRUE)</formula>
    </cfRule>
  </conditionalFormatting>
  <conditionalFormatting sqref="R923">
    <cfRule type="expression" dxfId="21648" priority="8409">
      <formula>IF(AND(E557="",$C557=$X$4),TRUE)</formula>
    </cfRule>
  </conditionalFormatting>
  <conditionalFormatting sqref="R923">
    <cfRule type="expression" dxfId="21647" priority="8410">
      <formula>IF(FIND("!",E557),TRUE)</formula>
    </cfRule>
  </conditionalFormatting>
  <conditionalFormatting sqref="R924">
    <cfRule type="expression" dxfId="21646" priority="8411">
      <formula>IF(AND(E557="",$C557=$X$4),TRUE)</formula>
    </cfRule>
  </conditionalFormatting>
  <conditionalFormatting sqref="R924">
    <cfRule type="expression" dxfId="21645" priority="8412">
      <formula>IF(FIND("!",E557),TRUE)</formula>
    </cfRule>
  </conditionalFormatting>
  <conditionalFormatting sqref="R925">
    <cfRule type="expression" dxfId="21644" priority="8413">
      <formula>IF(AND(E557="",$C557=$X$4),TRUE)</formula>
    </cfRule>
  </conditionalFormatting>
  <conditionalFormatting sqref="R925">
    <cfRule type="expression" dxfId="21643" priority="8414">
      <formula>IF(FIND("!",E557),TRUE)</formula>
    </cfRule>
  </conditionalFormatting>
  <conditionalFormatting sqref="R926">
    <cfRule type="expression" dxfId="21642" priority="8415">
      <formula>IF(AND(E557="",$C557=$X$4),TRUE)</formula>
    </cfRule>
  </conditionalFormatting>
  <conditionalFormatting sqref="R926">
    <cfRule type="expression" dxfId="21641" priority="8416">
      <formula>IF(FIND("!",E557),TRUE)</formula>
    </cfRule>
  </conditionalFormatting>
  <conditionalFormatting sqref="R927">
    <cfRule type="expression" dxfId="21640" priority="8417">
      <formula>IF(AND(E557="",$C557=$X$4),TRUE)</formula>
    </cfRule>
  </conditionalFormatting>
  <conditionalFormatting sqref="R927">
    <cfRule type="expression" dxfId="21639" priority="8418">
      <formula>IF(FIND("!",E557),TRUE)</formula>
    </cfRule>
  </conditionalFormatting>
  <conditionalFormatting sqref="R928">
    <cfRule type="expression" dxfId="21638" priority="8419">
      <formula>IF(AND(E557="",$C557=$X$4),TRUE)</formula>
    </cfRule>
  </conditionalFormatting>
  <conditionalFormatting sqref="R928">
    <cfRule type="expression" dxfId="21637" priority="8420">
      <formula>IF(FIND("!",E557),TRUE)</formula>
    </cfRule>
  </conditionalFormatting>
  <conditionalFormatting sqref="R929">
    <cfRule type="expression" dxfId="21636" priority="8421">
      <formula>IF(AND(E557="",$C557=$X$4),TRUE)</formula>
    </cfRule>
  </conditionalFormatting>
  <conditionalFormatting sqref="R929">
    <cfRule type="expression" dxfId="21635" priority="8422">
      <formula>IF(FIND("!",E557),TRUE)</formula>
    </cfRule>
  </conditionalFormatting>
  <conditionalFormatting sqref="R930">
    <cfRule type="expression" dxfId="21634" priority="8423">
      <formula>IF(AND(E557="",$C557=$X$4),TRUE)</formula>
    </cfRule>
  </conditionalFormatting>
  <conditionalFormatting sqref="R930">
    <cfRule type="expression" dxfId="21633" priority="8424">
      <formula>IF(FIND("!",E557),TRUE)</formula>
    </cfRule>
  </conditionalFormatting>
  <conditionalFormatting sqref="R931">
    <cfRule type="expression" dxfId="21632" priority="8425">
      <formula>IF(AND(E557="",$C557=$X$4),TRUE)</formula>
    </cfRule>
  </conditionalFormatting>
  <conditionalFormatting sqref="R931">
    <cfRule type="expression" dxfId="21631" priority="8426">
      <formula>IF(FIND("!",E557),TRUE)</formula>
    </cfRule>
  </conditionalFormatting>
  <conditionalFormatting sqref="R932">
    <cfRule type="expression" dxfId="21630" priority="8427">
      <formula>IF(AND(E557="",$C557=$X$4),TRUE)</formula>
    </cfRule>
  </conditionalFormatting>
  <conditionalFormatting sqref="R932">
    <cfRule type="expression" dxfId="21629" priority="8428">
      <formula>IF(FIND("!",E557),TRUE)</formula>
    </cfRule>
  </conditionalFormatting>
  <conditionalFormatting sqref="R933">
    <cfRule type="expression" dxfId="21628" priority="8429">
      <formula>IF(AND(E557="",$C557=$X$4),TRUE)</formula>
    </cfRule>
  </conditionalFormatting>
  <conditionalFormatting sqref="R933">
    <cfRule type="expression" dxfId="21627" priority="8430">
      <formula>IF(FIND("!",E557),TRUE)</formula>
    </cfRule>
  </conditionalFormatting>
  <conditionalFormatting sqref="R934">
    <cfRule type="expression" dxfId="21626" priority="8431">
      <formula>IF(AND(E557="",$C557=$X$4),TRUE)</formula>
    </cfRule>
  </conditionalFormatting>
  <conditionalFormatting sqref="R934">
    <cfRule type="expression" dxfId="21625" priority="8432">
      <formula>IF(FIND("!",E557),TRUE)</formula>
    </cfRule>
  </conditionalFormatting>
  <conditionalFormatting sqref="R935">
    <cfRule type="expression" dxfId="21624" priority="8433">
      <formula>IF(AND(E557="",$C557=$X$4),TRUE)</formula>
    </cfRule>
  </conditionalFormatting>
  <conditionalFormatting sqref="R935">
    <cfRule type="expression" dxfId="21623" priority="8434">
      <formula>IF(FIND("!",E557),TRUE)</formula>
    </cfRule>
  </conditionalFormatting>
  <conditionalFormatting sqref="R936">
    <cfRule type="expression" dxfId="21622" priority="8435">
      <formula>IF(AND(E557="",$C557=$X$4),TRUE)</formula>
    </cfRule>
  </conditionalFormatting>
  <conditionalFormatting sqref="R936">
    <cfRule type="expression" dxfId="21621" priority="8436">
      <formula>IF(FIND("!",E557),TRUE)</formula>
    </cfRule>
  </conditionalFormatting>
  <conditionalFormatting sqref="R937">
    <cfRule type="expression" dxfId="21620" priority="8437">
      <formula>IF(AND(E557="",$C557=$X$4),TRUE)</formula>
    </cfRule>
  </conditionalFormatting>
  <conditionalFormatting sqref="R937">
    <cfRule type="expression" dxfId="21619" priority="8438">
      <formula>IF(FIND("!",E557),TRUE)</formula>
    </cfRule>
  </conditionalFormatting>
  <conditionalFormatting sqref="R938">
    <cfRule type="expression" dxfId="21618" priority="8439">
      <formula>IF(AND(E557="",$C557=$X$4),TRUE)</formula>
    </cfRule>
  </conditionalFormatting>
  <conditionalFormatting sqref="R938">
    <cfRule type="expression" dxfId="21617" priority="8440">
      <formula>IF(FIND("!",E557),TRUE)</formula>
    </cfRule>
  </conditionalFormatting>
  <conditionalFormatting sqref="R939">
    <cfRule type="expression" dxfId="21616" priority="8441">
      <formula>IF(AND(E557="",$C557=$X$4),TRUE)</formula>
    </cfRule>
  </conditionalFormatting>
  <conditionalFormatting sqref="R939">
    <cfRule type="expression" dxfId="21615" priority="8442">
      <formula>IF(FIND("!",E557),TRUE)</formula>
    </cfRule>
  </conditionalFormatting>
  <conditionalFormatting sqref="R940">
    <cfRule type="expression" dxfId="21614" priority="8443">
      <formula>IF(AND(E557="",$C557=$X$4),TRUE)</formula>
    </cfRule>
  </conditionalFormatting>
  <conditionalFormatting sqref="R940">
    <cfRule type="expression" dxfId="21613" priority="8444">
      <formula>IF(FIND("!",E557),TRUE)</formula>
    </cfRule>
  </conditionalFormatting>
  <conditionalFormatting sqref="R941">
    <cfRule type="expression" dxfId="21612" priority="8445">
      <formula>IF(AND(E557="",$C557=$X$4),TRUE)</formula>
    </cfRule>
  </conditionalFormatting>
  <conditionalFormatting sqref="R941">
    <cfRule type="expression" dxfId="21611" priority="8446">
      <formula>IF(FIND("!",E557),TRUE)</formula>
    </cfRule>
  </conditionalFormatting>
  <conditionalFormatting sqref="R942">
    <cfRule type="expression" dxfId="21610" priority="8447">
      <formula>IF(AND(E557="",$C557=$X$4),TRUE)</formula>
    </cfRule>
  </conditionalFormatting>
  <conditionalFormatting sqref="R942">
    <cfRule type="expression" dxfId="21609" priority="8448">
      <formula>IF(FIND("!",E557),TRUE)</formula>
    </cfRule>
  </conditionalFormatting>
  <conditionalFormatting sqref="R943">
    <cfRule type="expression" dxfId="21608" priority="8449">
      <formula>IF(AND(E557="",$C557=$X$4),TRUE)</formula>
    </cfRule>
  </conditionalFormatting>
  <conditionalFormatting sqref="R943">
    <cfRule type="expression" dxfId="21607" priority="8450">
      <formula>IF(FIND("!",E557),TRUE)</formula>
    </cfRule>
  </conditionalFormatting>
  <conditionalFormatting sqref="R944">
    <cfRule type="expression" dxfId="21606" priority="8451">
      <formula>IF(AND(E557="",$C557=$X$4),TRUE)</formula>
    </cfRule>
  </conditionalFormatting>
  <conditionalFormatting sqref="R944">
    <cfRule type="expression" dxfId="21605" priority="8452">
      <formula>IF(FIND("!",E557),TRUE)</formula>
    </cfRule>
  </conditionalFormatting>
  <conditionalFormatting sqref="R945">
    <cfRule type="expression" dxfId="21604" priority="8453">
      <formula>IF(AND(E557="",$C557=$X$4),TRUE)</formula>
    </cfRule>
  </conditionalFormatting>
  <conditionalFormatting sqref="R945">
    <cfRule type="expression" dxfId="21603" priority="8454">
      <formula>IF(FIND("!",E557),TRUE)</formula>
    </cfRule>
  </conditionalFormatting>
  <conditionalFormatting sqref="R946">
    <cfRule type="expression" dxfId="21602" priority="8455">
      <formula>IF(AND(E557="",$C557=$X$4),TRUE)</formula>
    </cfRule>
  </conditionalFormatting>
  <conditionalFormatting sqref="R946">
    <cfRule type="expression" dxfId="21601" priority="8456">
      <formula>IF(FIND("!",E557),TRUE)</formula>
    </cfRule>
  </conditionalFormatting>
  <conditionalFormatting sqref="R947">
    <cfRule type="expression" dxfId="21600" priority="8457">
      <formula>IF(AND(E557="",$C557=$X$4),TRUE)</formula>
    </cfRule>
  </conditionalFormatting>
  <conditionalFormatting sqref="R947">
    <cfRule type="expression" dxfId="21599" priority="8458">
      <formula>IF(FIND("!",E557),TRUE)</formula>
    </cfRule>
  </conditionalFormatting>
  <conditionalFormatting sqref="R948">
    <cfRule type="expression" dxfId="21598" priority="8459">
      <formula>IF(AND(E557="",$C557=$X$4),TRUE)</formula>
    </cfRule>
  </conditionalFormatting>
  <conditionalFormatting sqref="R948">
    <cfRule type="expression" dxfId="21597" priority="8460">
      <formula>IF(FIND("!",E557),TRUE)</formula>
    </cfRule>
  </conditionalFormatting>
  <conditionalFormatting sqref="R949">
    <cfRule type="expression" dxfId="21596" priority="8461">
      <formula>IF(AND(E557="",$C557=$X$4),TRUE)</formula>
    </cfRule>
  </conditionalFormatting>
  <conditionalFormatting sqref="R949">
    <cfRule type="expression" dxfId="21595" priority="8462">
      <formula>IF(FIND("!",E557),TRUE)</formula>
    </cfRule>
  </conditionalFormatting>
  <conditionalFormatting sqref="R950">
    <cfRule type="expression" dxfId="21594" priority="8463">
      <formula>IF(AND(E557="",$C557=$X$4),TRUE)</formula>
    </cfRule>
  </conditionalFormatting>
  <conditionalFormatting sqref="R950">
    <cfRule type="expression" dxfId="21593" priority="8464">
      <formula>IF(FIND("!",E557),TRUE)</formula>
    </cfRule>
  </conditionalFormatting>
  <conditionalFormatting sqref="R951">
    <cfRule type="expression" dxfId="21592" priority="8465">
      <formula>IF(AND(E557="",$C557=$X$4),TRUE)</formula>
    </cfRule>
  </conditionalFormatting>
  <conditionalFormatting sqref="R951">
    <cfRule type="expression" dxfId="21591" priority="8466">
      <formula>IF(FIND("!",E557),TRUE)</formula>
    </cfRule>
  </conditionalFormatting>
  <conditionalFormatting sqref="R952">
    <cfRule type="expression" dxfId="21590" priority="8467">
      <formula>IF(AND(E557="",$C557=$X$4),TRUE)</formula>
    </cfRule>
  </conditionalFormatting>
  <conditionalFormatting sqref="R952">
    <cfRule type="expression" dxfId="21589" priority="8468">
      <formula>IF(FIND("!",E557),TRUE)</formula>
    </cfRule>
  </conditionalFormatting>
  <conditionalFormatting sqref="R953">
    <cfRule type="expression" dxfId="21588" priority="8469">
      <formula>IF(AND(E557="",$C557=$X$4),TRUE)</formula>
    </cfRule>
  </conditionalFormatting>
  <conditionalFormatting sqref="R953">
    <cfRule type="expression" dxfId="21587" priority="8470">
      <formula>IF(FIND("!",E557),TRUE)</formula>
    </cfRule>
  </conditionalFormatting>
  <conditionalFormatting sqref="R954">
    <cfRule type="expression" dxfId="21586" priority="8471">
      <formula>IF(AND(E557="",$C557=$X$4),TRUE)</formula>
    </cfRule>
  </conditionalFormatting>
  <conditionalFormatting sqref="R954">
    <cfRule type="expression" dxfId="21585" priority="8472">
      <formula>IF(FIND("!",E557),TRUE)</formula>
    </cfRule>
  </conditionalFormatting>
  <conditionalFormatting sqref="R955">
    <cfRule type="expression" dxfId="21584" priority="8473">
      <formula>IF(AND(E557="",$C557=$X$4),TRUE)</formula>
    </cfRule>
  </conditionalFormatting>
  <conditionalFormatting sqref="R955">
    <cfRule type="expression" dxfId="21583" priority="8474">
      <formula>IF(FIND("!",E557),TRUE)</formula>
    </cfRule>
  </conditionalFormatting>
  <conditionalFormatting sqref="R956">
    <cfRule type="expression" dxfId="21582" priority="8475">
      <formula>IF(AND(E557="",$C557=$X$4),TRUE)</formula>
    </cfRule>
  </conditionalFormatting>
  <conditionalFormatting sqref="R956">
    <cfRule type="expression" dxfId="21581" priority="8476">
      <formula>IF(FIND("!",E557),TRUE)</formula>
    </cfRule>
  </conditionalFormatting>
  <conditionalFormatting sqref="R957">
    <cfRule type="expression" dxfId="21580" priority="8477">
      <formula>IF(AND(E557="",$C557=$X$4),TRUE)</formula>
    </cfRule>
  </conditionalFormatting>
  <conditionalFormatting sqref="R957">
    <cfRule type="expression" dxfId="21579" priority="8478">
      <formula>IF(FIND("!",E557),TRUE)</formula>
    </cfRule>
  </conditionalFormatting>
  <conditionalFormatting sqref="R958">
    <cfRule type="expression" dxfId="21578" priority="8479">
      <formula>IF(AND(E557="",$C557=$X$4),TRUE)</formula>
    </cfRule>
  </conditionalFormatting>
  <conditionalFormatting sqref="R958">
    <cfRule type="expression" dxfId="21577" priority="8480">
      <formula>IF(FIND("!",E557),TRUE)</formula>
    </cfRule>
  </conditionalFormatting>
  <conditionalFormatting sqref="R959">
    <cfRule type="expression" dxfId="21576" priority="8481">
      <formula>IF(AND(E557="",$C557=$X$4),TRUE)</formula>
    </cfRule>
  </conditionalFormatting>
  <conditionalFormatting sqref="R959">
    <cfRule type="expression" dxfId="21575" priority="8482">
      <formula>IF(FIND("!",E557),TRUE)</formula>
    </cfRule>
  </conditionalFormatting>
  <conditionalFormatting sqref="R960">
    <cfRule type="expression" dxfId="21574" priority="8483">
      <formula>IF(AND(E557="",$C557=$X$4),TRUE)</formula>
    </cfRule>
  </conditionalFormatting>
  <conditionalFormatting sqref="R960">
    <cfRule type="expression" dxfId="21573" priority="8484">
      <formula>IF(FIND("!",E557),TRUE)</formula>
    </cfRule>
  </conditionalFormatting>
  <conditionalFormatting sqref="R961">
    <cfRule type="expression" dxfId="21572" priority="8485">
      <formula>IF(AND(E557="",$C557=$X$4),TRUE)</formula>
    </cfRule>
  </conditionalFormatting>
  <conditionalFormatting sqref="R961">
    <cfRule type="expression" dxfId="21571" priority="8486">
      <formula>IF(FIND("!",E557),TRUE)</formula>
    </cfRule>
  </conditionalFormatting>
  <conditionalFormatting sqref="R962">
    <cfRule type="expression" dxfId="21570" priority="8487">
      <formula>IF(AND(E557="",$C557=$X$4),TRUE)</formula>
    </cfRule>
  </conditionalFormatting>
  <conditionalFormatting sqref="R962">
    <cfRule type="expression" dxfId="21569" priority="8488">
      <formula>IF(FIND("!",E557),TRUE)</formula>
    </cfRule>
  </conditionalFormatting>
  <conditionalFormatting sqref="R963">
    <cfRule type="expression" dxfId="21568" priority="8489">
      <formula>IF(AND(E557="",$C557=$X$4),TRUE)</formula>
    </cfRule>
  </conditionalFormatting>
  <conditionalFormatting sqref="R963">
    <cfRule type="expression" dxfId="21567" priority="8490">
      <formula>IF(FIND("!",E557),TRUE)</formula>
    </cfRule>
  </conditionalFormatting>
  <conditionalFormatting sqref="R964">
    <cfRule type="expression" dxfId="21566" priority="8491">
      <formula>IF(AND(E557="",$C557=$X$4),TRUE)</formula>
    </cfRule>
  </conditionalFormatting>
  <conditionalFormatting sqref="R964">
    <cfRule type="expression" dxfId="21565" priority="8492">
      <formula>IF(FIND("!",E557),TRUE)</formula>
    </cfRule>
  </conditionalFormatting>
  <conditionalFormatting sqref="R965">
    <cfRule type="expression" dxfId="21564" priority="8493">
      <formula>IF(AND(E557="",$C557=$X$4),TRUE)</formula>
    </cfRule>
  </conditionalFormatting>
  <conditionalFormatting sqref="R965">
    <cfRule type="expression" dxfId="21563" priority="8494">
      <formula>IF(FIND("!",E557),TRUE)</formula>
    </cfRule>
  </conditionalFormatting>
  <conditionalFormatting sqref="R966">
    <cfRule type="expression" dxfId="21562" priority="8495">
      <formula>IF(AND(E557="",$C557=$X$4),TRUE)</formula>
    </cfRule>
  </conditionalFormatting>
  <conditionalFormatting sqref="R966">
    <cfRule type="expression" dxfId="21561" priority="8496">
      <formula>IF(FIND("!",E557),TRUE)</formula>
    </cfRule>
  </conditionalFormatting>
  <conditionalFormatting sqref="R967">
    <cfRule type="expression" dxfId="21560" priority="8497">
      <formula>IF(AND(E557="",$C557=$X$4),TRUE)</formula>
    </cfRule>
  </conditionalFormatting>
  <conditionalFormatting sqref="R967">
    <cfRule type="expression" dxfId="21559" priority="8498">
      <formula>IF(FIND("!",E557),TRUE)</formula>
    </cfRule>
  </conditionalFormatting>
  <conditionalFormatting sqref="R968">
    <cfRule type="expression" dxfId="21558" priority="8499">
      <formula>IF(AND(E557="",$C557=$X$4),TRUE)</formula>
    </cfRule>
  </conditionalFormatting>
  <conditionalFormatting sqref="R968">
    <cfRule type="expression" dxfId="21557" priority="8500">
      <formula>IF(FIND("!",E557),TRUE)</formula>
    </cfRule>
  </conditionalFormatting>
  <conditionalFormatting sqref="R969">
    <cfRule type="expression" dxfId="21556" priority="8501">
      <formula>IF(AND(E557="",$C557=$X$4),TRUE)</formula>
    </cfRule>
  </conditionalFormatting>
  <conditionalFormatting sqref="R969">
    <cfRule type="expression" dxfId="21555" priority="8502">
      <formula>IF(FIND("!",E557),TRUE)</formula>
    </cfRule>
  </conditionalFormatting>
  <conditionalFormatting sqref="R970">
    <cfRule type="expression" dxfId="21554" priority="8503">
      <formula>IF(AND(E557="",$C557=$X$4),TRUE)</formula>
    </cfRule>
  </conditionalFormatting>
  <conditionalFormatting sqref="R970">
    <cfRule type="expression" dxfId="21553" priority="8504">
      <formula>IF(FIND("!",E557),TRUE)</formula>
    </cfRule>
  </conditionalFormatting>
  <conditionalFormatting sqref="R971">
    <cfRule type="expression" dxfId="21552" priority="8505">
      <formula>IF(AND(E557="",$C557=$X$4),TRUE)</formula>
    </cfRule>
  </conditionalFormatting>
  <conditionalFormatting sqref="R971">
    <cfRule type="expression" dxfId="21551" priority="8506">
      <formula>IF(FIND("!",E557),TRUE)</formula>
    </cfRule>
  </conditionalFormatting>
  <conditionalFormatting sqref="R972">
    <cfRule type="expression" dxfId="21550" priority="8507">
      <formula>IF(AND(E557="",$C557=$X$4),TRUE)</formula>
    </cfRule>
  </conditionalFormatting>
  <conditionalFormatting sqref="R972">
    <cfRule type="expression" dxfId="21549" priority="8508">
      <formula>IF(FIND("!",E557),TRUE)</formula>
    </cfRule>
  </conditionalFormatting>
  <conditionalFormatting sqref="R973">
    <cfRule type="expression" dxfId="21548" priority="8509">
      <formula>IF(AND(E557="",$C557=$X$4),TRUE)</formula>
    </cfRule>
  </conditionalFormatting>
  <conditionalFormatting sqref="R973">
    <cfRule type="expression" dxfId="21547" priority="8510">
      <formula>IF(FIND("!",E557),TRUE)</formula>
    </cfRule>
  </conditionalFormatting>
  <conditionalFormatting sqref="R974">
    <cfRule type="expression" dxfId="21546" priority="8511">
      <formula>IF(AND(E557="",$C557=$X$4),TRUE)</formula>
    </cfRule>
  </conditionalFormatting>
  <conditionalFormatting sqref="R974">
    <cfRule type="expression" dxfId="21545" priority="8512">
      <formula>IF(FIND("!",E557),TRUE)</formula>
    </cfRule>
  </conditionalFormatting>
  <conditionalFormatting sqref="R975">
    <cfRule type="expression" dxfId="21544" priority="8513">
      <formula>IF(AND(E557="",$C557=$X$4),TRUE)</formula>
    </cfRule>
  </conditionalFormatting>
  <conditionalFormatting sqref="R975">
    <cfRule type="expression" dxfId="21543" priority="8514">
      <formula>IF(FIND("!",E557),TRUE)</formula>
    </cfRule>
  </conditionalFormatting>
  <conditionalFormatting sqref="R976">
    <cfRule type="expression" dxfId="21542" priority="8515">
      <formula>IF(AND(E557="",$C557=$X$4),TRUE)</formula>
    </cfRule>
  </conditionalFormatting>
  <conditionalFormatting sqref="R976">
    <cfRule type="expression" dxfId="21541" priority="8516">
      <formula>IF(FIND("!",E557),TRUE)</formula>
    </cfRule>
  </conditionalFormatting>
  <conditionalFormatting sqref="R977">
    <cfRule type="expression" dxfId="21540" priority="8517">
      <formula>IF(AND(E557="",$C557=$X$4),TRUE)</formula>
    </cfRule>
  </conditionalFormatting>
  <conditionalFormatting sqref="R977">
    <cfRule type="expression" dxfId="21539" priority="8518">
      <formula>IF(FIND("!",E557),TRUE)</formula>
    </cfRule>
  </conditionalFormatting>
  <conditionalFormatting sqref="R978">
    <cfRule type="expression" dxfId="21538" priority="8519">
      <formula>IF(AND(E557="",$C557=$X$4),TRUE)</formula>
    </cfRule>
  </conditionalFormatting>
  <conditionalFormatting sqref="R978">
    <cfRule type="expression" dxfId="21537" priority="8520">
      <formula>IF(FIND("!",E557),TRUE)</formula>
    </cfRule>
  </conditionalFormatting>
  <conditionalFormatting sqref="R979">
    <cfRule type="expression" dxfId="21536" priority="8521">
      <formula>IF(AND(E557="",$C557=$X$4),TRUE)</formula>
    </cfRule>
  </conditionalFormatting>
  <conditionalFormatting sqref="R979">
    <cfRule type="expression" dxfId="21535" priority="8522">
      <formula>IF(FIND("!",E557),TRUE)</formula>
    </cfRule>
  </conditionalFormatting>
  <conditionalFormatting sqref="R980">
    <cfRule type="expression" dxfId="21534" priority="8523">
      <formula>IF(AND(E557="",$C557=$X$4),TRUE)</formula>
    </cfRule>
  </conditionalFormatting>
  <conditionalFormatting sqref="R980">
    <cfRule type="expression" dxfId="21533" priority="8524">
      <formula>IF(FIND("!",E557),TRUE)</formula>
    </cfRule>
  </conditionalFormatting>
  <conditionalFormatting sqref="R981">
    <cfRule type="expression" dxfId="21532" priority="8525">
      <formula>IF(AND(E557="",$C557=$X$4),TRUE)</formula>
    </cfRule>
  </conditionalFormatting>
  <conditionalFormatting sqref="R981">
    <cfRule type="expression" dxfId="21531" priority="8526">
      <formula>IF(FIND("!",E557),TRUE)</formula>
    </cfRule>
  </conditionalFormatting>
  <conditionalFormatting sqref="R982">
    <cfRule type="expression" dxfId="21530" priority="8527">
      <formula>IF(AND(E557="",$C557=$X$4),TRUE)</formula>
    </cfRule>
  </conditionalFormatting>
  <conditionalFormatting sqref="R982">
    <cfRule type="expression" dxfId="21529" priority="8528">
      <formula>IF(FIND("!",E557),TRUE)</formula>
    </cfRule>
  </conditionalFormatting>
  <conditionalFormatting sqref="R983">
    <cfRule type="expression" dxfId="21528" priority="8529">
      <formula>IF(AND(E557="",$C557=$X$4),TRUE)</formula>
    </cfRule>
  </conditionalFormatting>
  <conditionalFormatting sqref="R983">
    <cfRule type="expression" dxfId="21527" priority="8530">
      <formula>IF(FIND("!",E557),TRUE)</formula>
    </cfRule>
  </conditionalFormatting>
  <conditionalFormatting sqref="R984">
    <cfRule type="expression" dxfId="21526" priority="8531">
      <formula>IF(AND(E557="",$C557=$X$4),TRUE)</formula>
    </cfRule>
  </conditionalFormatting>
  <conditionalFormatting sqref="R984">
    <cfRule type="expression" dxfId="21525" priority="8532">
      <formula>IF(FIND("!",E557),TRUE)</formula>
    </cfRule>
  </conditionalFormatting>
  <conditionalFormatting sqref="R985">
    <cfRule type="expression" dxfId="21524" priority="8533">
      <formula>IF(AND(E557="",$C557=$X$4),TRUE)</formula>
    </cfRule>
  </conditionalFormatting>
  <conditionalFormatting sqref="R985">
    <cfRule type="expression" dxfId="21523" priority="8534">
      <formula>IF(FIND("!",E557),TRUE)</formula>
    </cfRule>
  </conditionalFormatting>
  <conditionalFormatting sqref="R986">
    <cfRule type="expression" dxfId="21522" priority="8535">
      <formula>IF(AND(E557="",$C557=$X$4),TRUE)</formula>
    </cfRule>
  </conditionalFormatting>
  <conditionalFormatting sqref="R986">
    <cfRule type="expression" dxfId="21521" priority="8536">
      <formula>IF(FIND("!",E557),TRUE)</formula>
    </cfRule>
  </conditionalFormatting>
  <conditionalFormatting sqref="R987">
    <cfRule type="expression" dxfId="21520" priority="8537">
      <formula>IF(AND(E557="",$C557=$X$4),TRUE)</formula>
    </cfRule>
  </conditionalFormatting>
  <conditionalFormatting sqref="R987">
    <cfRule type="expression" dxfId="21519" priority="8538">
      <formula>IF(FIND("!",E557),TRUE)</formula>
    </cfRule>
  </conditionalFormatting>
  <conditionalFormatting sqref="R988">
    <cfRule type="expression" dxfId="21518" priority="8539">
      <formula>IF(AND(E557="",$C557=$X$4),TRUE)</formula>
    </cfRule>
  </conditionalFormatting>
  <conditionalFormatting sqref="R988">
    <cfRule type="expression" dxfId="21517" priority="8540">
      <formula>IF(FIND("!",E557),TRUE)</formula>
    </cfRule>
  </conditionalFormatting>
  <conditionalFormatting sqref="R989">
    <cfRule type="expression" dxfId="21516" priority="8541">
      <formula>IF(AND(E557="",$C557=$X$4),TRUE)</formula>
    </cfRule>
  </conditionalFormatting>
  <conditionalFormatting sqref="R989">
    <cfRule type="expression" dxfId="21515" priority="8542">
      <formula>IF(FIND("!",E557),TRUE)</formula>
    </cfRule>
  </conditionalFormatting>
  <conditionalFormatting sqref="R990">
    <cfRule type="expression" dxfId="21514" priority="8543">
      <formula>IF(AND(E557="",$C557=$X$4),TRUE)</formula>
    </cfRule>
  </conditionalFormatting>
  <conditionalFormatting sqref="R990">
    <cfRule type="expression" dxfId="21513" priority="8544">
      <formula>IF(FIND("!",E557),TRUE)</formula>
    </cfRule>
  </conditionalFormatting>
  <conditionalFormatting sqref="R991">
    <cfRule type="expression" dxfId="21512" priority="8545">
      <formula>IF(AND(E557="",$C557=$X$4),TRUE)</formula>
    </cfRule>
  </conditionalFormatting>
  <conditionalFormatting sqref="R991">
    <cfRule type="expression" dxfId="21511" priority="8546">
      <formula>IF(FIND("!",E557),TRUE)</formula>
    </cfRule>
  </conditionalFormatting>
  <conditionalFormatting sqref="R992">
    <cfRule type="expression" dxfId="21510" priority="8547">
      <formula>IF(AND(E557="",$C557=$X$4),TRUE)</formula>
    </cfRule>
  </conditionalFormatting>
  <conditionalFormatting sqref="R992">
    <cfRule type="expression" dxfId="21509" priority="8548">
      <formula>IF(FIND("!",E557),TRUE)</formula>
    </cfRule>
  </conditionalFormatting>
  <conditionalFormatting sqref="R993">
    <cfRule type="expression" dxfId="21508" priority="8549">
      <formula>IF(AND(E557="",$C557=$X$4),TRUE)</formula>
    </cfRule>
  </conditionalFormatting>
  <conditionalFormatting sqref="R993">
    <cfRule type="expression" dxfId="21507" priority="8550">
      <formula>IF(FIND("!",E557),TRUE)</formula>
    </cfRule>
  </conditionalFormatting>
  <conditionalFormatting sqref="R994">
    <cfRule type="expression" dxfId="21506" priority="8551">
      <formula>IF(AND(E557="",$C557=$X$4),TRUE)</formula>
    </cfRule>
  </conditionalFormatting>
  <conditionalFormatting sqref="R994">
    <cfRule type="expression" dxfId="21505" priority="8552">
      <formula>IF(FIND("!",E557),TRUE)</formula>
    </cfRule>
  </conditionalFormatting>
  <conditionalFormatting sqref="R995">
    <cfRule type="expression" dxfId="21504" priority="8553">
      <formula>IF(AND(E557="",$C557=$X$4),TRUE)</formula>
    </cfRule>
  </conditionalFormatting>
  <conditionalFormatting sqref="R995">
    <cfRule type="expression" dxfId="21503" priority="8554">
      <formula>IF(FIND("!",E557),TRUE)</formula>
    </cfRule>
  </conditionalFormatting>
  <conditionalFormatting sqref="R996">
    <cfRule type="expression" dxfId="21502" priority="8555">
      <formula>IF(AND(E557="",$C557=$X$4),TRUE)</formula>
    </cfRule>
  </conditionalFormatting>
  <conditionalFormatting sqref="R996">
    <cfRule type="expression" dxfId="21501" priority="8556">
      <formula>IF(FIND("!",E557),TRUE)</formula>
    </cfRule>
  </conditionalFormatting>
  <conditionalFormatting sqref="R997">
    <cfRule type="expression" dxfId="21500" priority="8557">
      <formula>IF(AND(E557="",$C557=$X$4),TRUE)</formula>
    </cfRule>
  </conditionalFormatting>
  <conditionalFormatting sqref="R997">
    <cfRule type="expression" dxfId="21499" priority="8558">
      <formula>IF(FIND("!",E557),TRUE)</formula>
    </cfRule>
  </conditionalFormatting>
  <conditionalFormatting sqref="R998">
    <cfRule type="expression" dxfId="21498" priority="8559">
      <formula>IF(AND(E557="",$C557=$X$4),TRUE)</formula>
    </cfRule>
  </conditionalFormatting>
  <conditionalFormatting sqref="R998">
    <cfRule type="expression" dxfId="21497" priority="8560">
      <formula>IF(FIND("!",E557),TRUE)</formula>
    </cfRule>
  </conditionalFormatting>
  <conditionalFormatting sqref="R999">
    <cfRule type="expression" dxfId="21496" priority="8561">
      <formula>IF(AND(E557="",$C557=$X$4),TRUE)</formula>
    </cfRule>
  </conditionalFormatting>
  <conditionalFormatting sqref="R999">
    <cfRule type="expression" dxfId="21495" priority="8562">
      <formula>IF(FIND("!",E557),TRUE)</formula>
    </cfRule>
  </conditionalFormatting>
  <conditionalFormatting sqref="R1000">
    <cfRule type="expression" dxfId="21494" priority="8563">
      <formula>IF(AND(E557="",$C557=$X$4),TRUE)</formula>
    </cfRule>
  </conditionalFormatting>
  <conditionalFormatting sqref="R1000">
    <cfRule type="expression" dxfId="21493" priority="8564">
      <formula>IF(FIND("!",E557),TRUE)</formula>
    </cfRule>
  </conditionalFormatting>
  <conditionalFormatting sqref="R1001">
    <cfRule type="expression" dxfId="21492" priority="8565">
      <formula>IF(AND(E557="",$C557=$X$4),TRUE)</formula>
    </cfRule>
  </conditionalFormatting>
  <conditionalFormatting sqref="R1001">
    <cfRule type="expression" dxfId="21491" priority="8566">
      <formula>IF(FIND("!",E557),TRUE)</formula>
    </cfRule>
  </conditionalFormatting>
  <conditionalFormatting sqref="R1002">
    <cfRule type="expression" dxfId="21490" priority="8567">
      <formula>IF(AND(E557="",$C557=$X$4),TRUE)</formula>
    </cfRule>
  </conditionalFormatting>
  <conditionalFormatting sqref="R1002">
    <cfRule type="expression" dxfId="21489" priority="8568">
      <formula>IF(FIND("!",E557),TRUE)</formula>
    </cfRule>
  </conditionalFormatting>
  <conditionalFormatting sqref="R1003">
    <cfRule type="expression" dxfId="21488" priority="8569">
      <formula>IF(AND(E557="",$C557=$X$4),TRUE)</formula>
    </cfRule>
  </conditionalFormatting>
  <conditionalFormatting sqref="R1003">
    <cfRule type="expression" dxfId="21487" priority="8570">
      <formula>IF(FIND("!",E557),TRUE)</formula>
    </cfRule>
  </conditionalFormatting>
  <conditionalFormatting sqref="R1004">
    <cfRule type="expression" dxfId="21486" priority="8571">
      <formula>IF(AND(E557="",$C557=$X$4),TRUE)</formula>
    </cfRule>
  </conditionalFormatting>
  <conditionalFormatting sqref="R1004">
    <cfRule type="expression" dxfId="21485" priority="8572">
      <formula>IF(FIND("!",E557),TRUE)</formula>
    </cfRule>
  </conditionalFormatting>
  <conditionalFormatting sqref="R1005">
    <cfRule type="expression" dxfId="21484" priority="8573">
      <formula>IF(AND(E557="",$C557=$X$4),TRUE)</formula>
    </cfRule>
  </conditionalFormatting>
  <conditionalFormatting sqref="R1005">
    <cfRule type="expression" dxfId="21483" priority="8574">
      <formula>IF(FIND("!",E557),TRUE)</formula>
    </cfRule>
  </conditionalFormatting>
  <conditionalFormatting sqref="R1006">
    <cfRule type="expression" dxfId="21482" priority="8575">
      <formula>IF(AND(E557="",$C557=$X$4),TRUE)</formula>
    </cfRule>
  </conditionalFormatting>
  <conditionalFormatting sqref="R1006">
    <cfRule type="expression" dxfId="21481" priority="8576">
      <formula>IF(FIND("!",E557),TRUE)</formula>
    </cfRule>
  </conditionalFormatting>
  <conditionalFormatting sqref="R1007">
    <cfRule type="expression" dxfId="21480" priority="8577">
      <formula>IF(AND(E557="",$C557=$X$4),TRUE)</formula>
    </cfRule>
  </conditionalFormatting>
  <conditionalFormatting sqref="R1007">
    <cfRule type="expression" dxfId="21479" priority="8578">
      <formula>IF(FIND("!",E557),TRUE)</formula>
    </cfRule>
  </conditionalFormatting>
  <conditionalFormatting sqref="R1008">
    <cfRule type="expression" dxfId="21478" priority="8579">
      <formula>IF(AND(E557="",$C557=$X$4),TRUE)</formula>
    </cfRule>
  </conditionalFormatting>
  <conditionalFormatting sqref="R1008">
    <cfRule type="expression" dxfId="21477" priority="8580">
      <formula>IF(FIND("!",E557),TRUE)</formula>
    </cfRule>
  </conditionalFormatting>
  <conditionalFormatting sqref="R1009">
    <cfRule type="expression" dxfId="21476" priority="8581">
      <formula>IF(AND(E557="",$C557=$X$4),TRUE)</formula>
    </cfRule>
  </conditionalFormatting>
  <conditionalFormatting sqref="R1009">
    <cfRule type="expression" dxfId="21475" priority="8582">
      <formula>IF(FIND("!",E557),TRUE)</formula>
    </cfRule>
  </conditionalFormatting>
  <conditionalFormatting sqref="R1010">
    <cfRule type="expression" dxfId="21474" priority="8583">
      <formula>IF(AND(E557="",$C557=$X$4),TRUE)</formula>
    </cfRule>
  </conditionalFormatting>
  <conditionalFormatting sqref="R1010">
    <cfRule type="expression" dxfId="21473" priority="8584">
      <formula>IF(FIND("!",E557),TRUE)</formula>
    </cfRule>
  </conditionalFormatting>
  <conditionalFormatting sqref="R1011">
    <cfRule type="expression" dxfId="21472" priority="8585">
      <formula>IF(AND(E557="",$C557=$X$4),TRUE)</formula>
    </cfRule>
  </conditionalFormatting>
  <conditionalFormatting sqref="R1011">
    <cfRule type="expression" dxfId="21471" priority="8586">
      <formula>IF(FIND("!",E557),TRUE)</formula>
    </cfRule>
  </conditionalFormatting>
  <conditionalFormatting sqref="R1012">
    <cfRule type="expression" dxfId="21470" priority="8587">
      <formula>IF(AND(E557="",$C557=$X$4),TRUE)</formula>
    </cfRule>
  </conditionalFormatting>
  <conditionalFormatting sqref="R1012">
    <cfRule type="expression" dxfId="21469" priority="8588">
      <formula>IF(FIND("!",E557),TRUE)</formula>
    </cfRule>
  </conditionalFormatting>
  <conditionalFormatting sqref="R1013">
    <cfRule type="expression" dxfId="21468" priority="8589">
      <formula>IF(AND(E557="",$C557=$X$4),TRUE)</formula>
    </cfRule>
  </conditionalFormatting>
  <conditionalFormatting sqref="R1013">
    <cfRule type="expression" dxfId="21467" priority="8590">
      <formula>IF(FIND("!",E557),TRUE)</formula>
    </cfRule>
  </conditionalFormatting>
  <conditionalFormatting sqref="R1014">
    <cfRule type="expression" dxfId="21466" priority="8591">
      <formula>IF(AND(E557="",$C557=$X$4),TRUE)</formula>
    </cfRule>
  </conditionalFormatting>
  <conditionalFormatting sqref="R1014">
    <cfRule type="expression" dxfId="21465" priority="8592">
      <formula>IF(FIND("!",E557),TRUE)</formula>
    </cfRule>
  </conditionalFormatting>
  <conditionalFormatting sqref="R1015">
    <cfRule type="expression" dxfId="21464" priority="8593">
      <formula>IF(AND(E557="",$C557=$X$4),TRUE)</formula>
    </cfRule>
  </conditionalFormatting>
  <conditionalFormatting sqref="R1015">
    <cfRule type="expression" dxfId="21463" priority="8594">
      <formula>IF(FIND("!",E557),TRUE)</formula>
    </cfRule>
  </conditionalFormatting>
  <conditionalFormatting sqref="R1016">
    <cfRule type="expression" dxfId="21462" priority="8595">
      <formula>IF(AND(E557="",$C557=$X$4),TRUE)</formula>
    </cfRule>
  </conditionalFormatting>
  <conditionalFormatting sqref="R1016">
    <cfRule type="expression" dxfId="21461" priority="8596">
      <formula>IF(FIND("!",E557),TRUE)</formula>
    </cfRule>
  </conditionalFormatting>
  <conditionalFormatting sqref="R1017">
    <cfRule type="expression" dxfId="21460" priority="8597">
      <formula>IF(AND(E557="",$C557=$X$4),TRUE)</formula>
    </cfRule>
  </conditionalFormatting>
  <conditionalFormatting sqref="R1017">
    <cfRule type="expression" dxfId="21459" priority="8598">
      <formula>IF(FIND("!",E557),TRUE)</formula>
    </cfRule>
  </conditionalFormatting>
  <conditionalFormatting sqref="R1018">
    <cfRule type="expression" dxfId="21458" priority="8599">
      <formula>IF(AND(E557="",$C557=$X$4),TRUE)</formula>
    </cfRule>
  </conditionalFormatting>
  <conditionalFormatting sqref="R1018">
    <cfRule type="expression" dxfId="21457" priority="8600">
      <formula>IF(FIND("!",E557),TRUE)</formula>
    </cfRule>
  </conditionalFormatting>
  <conditionalFormatting sqref="R1019">
    <cfRule type="expression" dxfId="21456" priority="8601">
      <formula>IF(AND(E557="",$C557=$X$4),TRUE)</formula>
    </cfRule>
  </conditionalFormatting>
  <conditionalFormatting sqref="R1019">
    <cfRule type="expression" dxfId="21455" priority="8602">
      <formula>IF(FIND("!",E557),TRUE)</formula>
    </cfRule>
  </conditionalFormatting>
  <conditionalFormatting sqref="R1020">
    <cfRule type="expression" dxfId="21454" priority="8603">
      <formula>IF(AND(E557="",$C557=$X$4),TRUE)</formula>
    </cfRule>
  </conditionalFormatting>
  <conditionalFormatting sqref="R1020">
    <cfRule type="expression" dxfId="21453" priority="8604">
      <formula>IF(FIND("!",E557),TRUE)</formula>
    </cfRule>
  </conditionalFormatting>
  <conditionalFormatting sqref="R1021">
    <cfRule type="expression" dxfId="21452" priority="8605">
      <formula>IF(AND(E557="",$C557=$X$4),TRUE)</formula>
    </cfRule>
  </conditionalFormatting>
  <conditionalFormatting sqref="R1021">
    <cfRule type="expression" dxfId="21451" priority="8606">
      <formula>IF(FIND("!",E557),TRUE)</formula>
    </cfRule>
  </conditionalFormatting>
  <conditionalFormatting sqref="R1022">
    <cfRule type="expression" dxfId="21450" priority="8607">
      <formula>IF(AND(E557="",$C557=$X$4),TRUE)</formula>
    </cfRule>
  </conditionalFormatting>
  <conditionalFormatting sqref="R1022">
    <cfRule type="expression" dxfId="21449" priority="8608">
      <formula>IF(FIND("!",E557),TRUE)</formula>
    </cfRule>
  </conditionalFormatting>
  <conditionalFormatting sqref="R1023">
    <cfRule type="expression" dxfId="21448" priority="8609">
      <formula>IF(AND(E557="",$C557=$X$4),TRUE)</formula>
    </cfRule>
  </conditionalFormatting>
  <conditionalFormatting sqref="R1023">
    <cfRule type="expression" dxfId="21447" priority="8610">
      <formula>IF(FIND("!",E557),TRUE)</formula>
    </cfRule>
  </conditionalFormatting>
  <conditionalFormatting sqref="R1024">
    <cfRule type="expression" dxfId="21446" priority="8611">
      <formula>IF(AND(E557="",$C557=$X$4),TRUE)</formula>
    </cfRule>
  </conditionalFormatting>
  <conditionalFormatting sqref="R1024">
    <cfRule type="expression" dxfId="21445" priority="8612">
      <formula>IF(FIND("!",E557),TRUE)</formula>
    </cfRule>
  </conditionalFormatting>
  <conditionalFormatting sqref="R1025">
    <cfRule type="expression" dxfId="21444" priority="8613">
      <formula>IF(AND(E557="",$C557=$X$4),TRUE)</formula>
    </cfRule>
  </conditionalFormatting>
  <conditionalFormatting sqref="R1025">
    <cfRule type="expression" dxfId="21443" priority="8614">
      <formula>IF(FIND("!",E557),TRUE)</formula>
    </cfRule>
  </conditionalFormatting>
  <conditionalFormatting sqref="R1026">
    <cfRule type="expression" dxfId="21442" priority="8615">
      <formula>IF(AND(E557="",$C557=$X$4),TRUE)</formula>
    </cfRule>
  </conditionalFormatting>
  <conditionalFormatting sqref="R1026">
    <cfRule type="expression" dxfId="21441" priority="8616">
      <formula>IF(FIND("!",E557),TRUE)</formula>
    </cfRule>
  </conditionalFormatting>
  <conditionalFormatting sqref="R1027">
    <cfRule type="expression" dxfId="21440" priority="8617">
      <formula>IF(AND(E557="",$C557=$X$4),TRUE)</formula>
    </cfRule>
  </conditionalFormatting>
  <conditionalFormatting sqref="R1027">
    <cfRule type="expression" dxfId="21439" priority="8618">
      <formula>IF(FIND("!",E557),TRUE)</formula>
    </cfRule>
  </conditionalFormatting>
  <conditionalFormatting sqref="R1028">
    <cfRule type="expression" dxfId="21438" priority="8619">
      <formula>IF(AND(E557="",$C557=$X$4),TRUE)</formula>
    </cfRule>
  </conditionalFormatting>
  <conditionalFormatting sqref="R1028">
    <cfRule type="expression" dxfId="21437" priority="8620">
      <formula>IF(FIND("!",E557),TRUE)</formula>
    </cfRule>
  </conditionalFormatting>
  <conditionalFormatting sqref="R1029">
    <cfRule type="expression" dxfId="21436" priority="8621">
      <formula>IF(AND(E557="",$C557=$X$4),TRUE)</formula>
    </cfRule>
  </conditionalFormatting>
  <conditionalFormatting sqref="R1029">
    <cfRule type="expression" dxfId="21435" priority="8622">
      <formula>IF(FIND("!",E557),TRUE)</formula>
    </cfRule>
  </conditionalFormatting>
  <conditionalFormatting sqref="R1030">
    <cfRule type="expression" dxfId="21434" priority="8623">
      <formula>IF(AND(E557="",$C557=$X$4),TRUE)</formula>
    </cfRule>
  </conditionalFormatting>
  <conditionalFormatting sqref="R1030">
    <cfRule type="expression" dxfId="21433" priority="8624">
      <formula>IF(FIND("!",E557),TRUE)</formula>
    </cfRule>
  </conditionalFormatting>
  <conditionalFormatting sqref="R1031">
    <cfRule type="expression" dxfId="21432" priority="8625">
      <formula>IF(AND(E557="",$C557=$X$4),TRUE)</formula>
    </cfRule>
  </conditionalFormatting>
  <conditionalFormatting sqref="R1031">
    <cfRule type="expression" dxfId="21431" priority="8626">
      <formula>IF(FIND("!",E557),TRUE)</formula>
    </cfRule>
  </conditionalFormatting>
  <conditionalFormatting sqref="R1032">
    <cfRule type="expression" dxfId="21430" priority="8627">
      <formula>IF(AND(E557="",$C557=$X$4),TRUE)</formula>
    </cfRule>
  </conditionalFormatting>
  <conditionalFormatting sqref="R1032">
    <cfRule type="expression" dxfId="21429" priority="8628">
      <formula>IF(FIND("!",E557),TRUE)</formula>
    </cfRule>
  </conditionalFormatting>
  <conditionalFormatting sqref="R1033">
    <cfRule type="expression" dxfId="21428" priority="8629">
      <formula>IF(AND(E557="",$C557=$X$4),TRUE)</formula>
    </cfRule>
  </conditionalFormatting>
  <conditionalFormatting sqref="R1033">
    <cfRule type="expression" dxfId="21427" priority="8630">
      <formula>IF(FIND("!",E557),TRUE)</formula>
    </cfRule>
  </conditionalFormatting>
  <conditionalFormatting sqref="R1034">
    <cfRule type="expression" dxfId="21426" priority="8631">
      <formula>IF(AND(E557="",$C557=$X$4),TRUE)</formula>
    </cfRule>
  </conditionalFormatting>
  <conditionalFormatting sqref="R1034">
    <cfRule type="expression" dxfId="21425" priority="8632">
      <formula>IF(FIND("!",E557),TRUE)</formula>
    </cfRule>
  </conditionalFormatting>
  <conditionalFormatting sqref="R1035">
    <cfRule type="expression" dxfId="21424" priority="8633">
      <formula>IF(AND(E557="",$C557=$X$4),TRUE)</formula>
    </cfRule>
  </conditionalFormatting>
  <conditionalFormatting sqref="R1035">
    <cfRule type="expression" dxfId="21423" priority="8634">
      <formula>IF(FIND("!",E557),TRUE)</formula>
    </cfRule>
  </conditionalFormatting>
  <conditionalFormatting sqref="R1036">
    <cfRule type="expression" dxfId="21422" priority="8635">
      <formula>IF(AND(E557="",$C557=$X$4),TRUE)</formula>
    </cfRule>
  </conditionalFormatting>
  <conditionalFormatting sqref="R1036">
    <cfRule type="expression" dxfId="21421" priority="8636">
      <formula>IF(FIND("!",E557),TRUE)</formula>
    </cfRule>
  </conditionalFormatting>
  <conditionalFormatting sqref="R1037">
    <cfRule type="expression" dxfId="21420" priority="8637">
      <formula>IF(AND(E557="",$C557=$X$4),TRUE)</formula>
    </cfRule>
  </conditionalFormatting>
  <conditionalFormatting sqref="R1037">
    <cfRule type="expression" dxfId="21419" priority="8638">
      <formula>IF(FIND("!",E557),TRUE)</formula>
    </cfRule>
  </conditionalFormatting>
  <conditionalFormatting sqref="R1038">
    <cfRule type="expression" dxfId="21418" priority="8639">
      <formula>IF(AND(E557="",$C557=$X$4),TRUE)</formula>
    </cfRule>
  </conditionalFormatting>
  <conditionalFormatting sqref="R1038">
    <cfRule type="expression" dxfId="21417" priority="8640">
      <formula>IF(FIND("!",E557),TRUE)</formula>
    </cfRule>
  </conditionalFormatting>
  <conditionalFormatting sqref="R1039">
    <cfRule type="expression" dxfId="21416" priority="8641">
      <formula>IF(AND(E557="",$C557=$X$4),TRUE)</formula>
    </cfRule>
  </conditionalFormatting>
  <conditionalFormatting sqref="R1039">
    <cfRule type="expression" dxfId="21415" priority="8642">
      <formula>IF(FIND("!",E557),TRUE)</formula>
    </cfRule>
  </conditionalFormatting>
  <conditionalFormatting sqref="R1040">
    <cfRule type="expression" dxfId="21414" priority="8643">
      <formula>IF(AND(E557="",$C557=$X$4),TRUE)</formula>
    </cfRule>
  </conditionalFormatting>
  <conditionalFormatting sqref="R1040">
    <cfRule type="expression" dxfId="21413" priority="8644">
      <formula>IF(FIND("!",E557),TRUE)</formula>
    </cfRule>
  </conditionalFormatting>
  <conditionalFormatting sqref="R1041">
    <cfRule type="expression" dxfId="21412" priority="8645">
      <formula>IF(AND(E557="",$C557=$X$4),TRUE)</formula>
    </cfRule>
  </conditionalFormatting>
  <conditionalFormatting sqref="R1041">
    <cfRule type="expression" dxfId="21411" priority="8646">
      <formula>IF(FIND("!",E557),TRUE)</formula>
    </cfRule>
  </conditionalFormatting>
  <conditionalFormatting sqref="R1042">
    <cfRule type="expression" dxfId="21410" priority="8647">
      <formula>IF(AND(E557="",$C557=$X$4),TRUE)</formula>
    </cfRule>
  </conditionalFormatting>
  <conditionalFormatting sqref="R1042">
    <cfRule type="expression" dxfId="21409" priority="8648">
      <formula>IF(FIND("!",E557),TRUE)</formula>
    </cfRule>
  </conditionalFormatting>
  <conditionalFormatting sqref="R1043">
    <cfRule type="expression" dxfId="21408" priority="8649">
      <formula>IF(AND(E557="",$C557=$X$4),TRUE)</formula>
    </cfRule>
  </conditionalFormatting>
  <conditionalFormatting sqref="R1043">
    <cfRule type="expression" dxfId="21407" priority="8650">
      <formula>IF(FIND("!",E557),TRUE)</formula>
    </cfRule>
  </conditionalFormatting>
  <conditionalFormatting sqref="R1044">
    <cfRule type="expression" dxfId="21406" priority="8651">
      <formula>IF(AND(E557="",$C557=$X$4),TRUE)</formula>
    </cfRule>
  </conditionalFormatting>
  <conditionalFormatting sqref="R1044">
    <cfRule type="expression" dxfId="21405" priority="8652">
      <formula>IF(FIND("!",E557),TRUE)</formula>
    </cfRule>
  </conditionalFormatting>
  <conditionalFormatting sqref="R1045">
    <cfRule type="expression" dxfId="21404" priority="8653">
      <formula>IF(AND(E557="",$C557=$X$4),TRUE)</formula>
    </cfRule>
  </conditionalFormatting>
  <conditionalFormatting sqref="R1045">
    <cfRule type="expression" dxfId="21403" priority="8654">
      <formula>IF(FIND("!",E557),TRUE)</formula>
    </cfRule>
  </conditionalFormatting>
  <conditionalFormatting sqref="R1046">
    <cfRule type="expression" dxfId="21402" priority="8655">
      <formula>IF(AND(E557="",$C557=$X$4),TRUE)</formula>
    </cfRule>
  </conditionalFormatting>
  <conditionalFormatting sqref="R1046">
    <cfRule type="expression" dxfId="21401" priority="8656">
      <formula>IF(FIND("!",E557),TRUE)</formula>
    </cfRule>
  </conditionalFormatting>
  <conditionalFormatting sqref="R1047">
    <cfRule type="expression" dxfId="21400" priority="8657">
      <formula>IF(AND(E557="",$C557=$X$4),TRUE)</formula>
    </cfRule>
  </conditionalFormatting>
  <conditionalFormatting sqref="R1047">
    <cfRule type="expression" dxfId="21399" priority="8658">
      <formula>IF(FIND("!",E557),TRUE)</formula>
    </cfRule>
  </conditionalFormatting>
  <conditionalFormatting sqref="R1048">
    <cfRule type="expression" dxfId="21398" priority="8659">
      <formula>IF(AND(E557="",$C557=$X$4),TRUE)</formula>
    </cfRule>
  </conditionalFormatting>
  <conditionalFormatting sqref="R1048">
    <cfRule type="expression" dxfId="21397" priority="8660">
      <formula>IF(FIND("!",E557),TRUE)</formula>
    </cfRule>
  </conditionalFormatting>
  <conditionalFormatting sqref="R1049">
    <cfRule type="expression" dxfId="21396" priority="8661">
      <formula>IF(AND(E557="",$C557=$X$4),TRUE)</formula>
    </cfRule>
  </conditionalFormatting>
  <conditionalFormatting sqref="R1049">
    <cfRule type="expression" dxfId="21395" priority="8662">
      <formula>IF(FIND("!",E557),TRUE)</formula>
    </cfRule>
  </conditionalFormatting>
  <conditionalFormatting sqref="R1050">
    <cfRule type="expression" dxfId="21394" priority="8663">
      <formula>IF(AND(E557="",$C557=$X$4),TRUE)</formula>
    </cfRule>
  </conditionalFormatting>
  <conditionalFormatting sqref="R1050">
    <cfRule type="expression" dxfId="21393" priority="8664">
      <formula>IF(FIND("!",E557),TRUE)</formula>
    </cfRule>
  </conditionalFormatting>
  <conditionalFormatting sqref="R1051">
    <cfRule type="expression" dxfId="21392" priority="8665">
      <formula>IF(AND(E557="",$C557=$X$4),TRUE)</formula>
    </cfRule>
  </conditionalFormatting>
  <conditionalFormatting sqref="R1051">
    <cfRule type="expression" dxfId="21391" priority="8666">
      <formula>IF(FIND("!",E557),TRUE)</formula>
    </cfRule>
  </conditionalFormatting>
  <conditionalFormatting sqref="R1052">
    <cfRule type="expression" dxfId="21390" priority="8667">
      <formula>IF(AND(E557="",$C557=$X$4),TRUE)</formula>
    </cfRule>
  </conditionalFormatting>
  <conditionalFormatting sqref="R1052">
    <cfRule type="expression" dxfId="21389" priority="8668">
      <formula>IF(FIND("!",E557),TRUE)</formula>
    </cfRule>
  </conditionalFormatting>
  <conditionalFormatting sqref="R1053">
    <cfRule type="expression" dxfId="21388" priority="8669">
      <formula>IF(AND(E557="",$C557=$X$4),TRUE)</formula>
    </cfRule>
  </conditionalFormatting>
  <conditionalFormatting sqref="R1053">
    <cfRule type="expression" dxfId="21387" priority="8670">
      <formula>IF(FIND("!",E557),TRUE)</formula>
    </cfRule>
  </conditionalFormatting>
  <conditionalFormatting sqref="R1054">
    <cfRule type="expression" dxfId="21386" priority="8671">
      <formula>IF(AND(E557="",$C557=$X$4),TRUE)</formula>
    </cfRule>
  </conditionalFormatting>
  <conditionalFormatting sqref="R1054">
    <cfRule type="expression" dxfId="21385" priority="8672">
      <formula>IF(FIND("!",E557),TRUE)</formula>
    </cfRule>
  </conditionalFormatting>
  <conditionalFormatting sqref="R1055">
    <cfRule type="expression" dxfId="21384" priority="8673">
      <formula>IF(AND(E557="",$C557=$X$4),TRUE)</formula>
    </cfRule>
  </conditionalFormatting>
  <conditionalFormatting sqref="R1055">
    <cfRule type="expression" dxfId="21383" priority="8674">
      <formula>IF(FIND("!",E557),TRUE)</formula>
    </cfRule>
  </conditionalFormatting>
  <conditionalFormatting sqref="R1056">
    <cfRule type="expression" dxfId="21382" priority="8675">
      <formula>IF(AND(E557="",$C557=$X$4),TRUE)</formula>
    </cfRule>
  </conditionalFormatting>
  <conditionalFormatting sqref="R1056">
    <cfRule type="expression" dxfId="21381" priority="8676">
      <formula>IF(FIND("!",E557),TRUE)</formula>
    </cfRule>
  </conditionalFormatting>
  <conditionalFormatting sqref="R1057">
    <cfRule type="expression" dxfId="21380" priority="8677">
      <formula>IF(AND(E557="",$C557=$X$4),TRUE)</formula>
    </cfRule>
  </conditionalFormatting>
  <conditionalFormatting sqref="R1057">
    <cfRule type="expression" dxfId="21379" priority="8678">
      <formula>IF(FIND("!",E557),TRUE)</formula>
    </cfRule>
  </conditionalFormatting>
  <conditionalFormatting sqref="R1058">
    <cfRule type="expression" dxfId="21378" priority="8679">
      <formula>IF(AND(E557="",$C557=$X$4),TRUE)</formula>
    </cfRule>
  </conditionalFormatting>
  <conditionalFormatting sqref="R1058">
    <cfRule type="expression" dxfId="21377" priority="8680">
      <formula>IF(FIND("!",E557),TRUE)</formula>
    </cfRule>
  </conditionalFormatting>
  <conditionalFormatting sqref="R1059">
    <cfRule type="expression" dxfId="21376" priority="8681">
      <formula>IF(AND(E557="",$C557=$X$4),TRUE)</formula>
    </cfRule>
  </conditionalFormatting>
  <conditionalFormatting sqref="R1059">
    <cfRule type="expression" dxfId="21375" priority="8682">
      <formula>IF(FIND("!",E557),TRUE)</formula>
    </cfRule>
  </conditionalFormatting>
  <conditionalFormatting sqref="R1060">
    <cfRule type="expression" dxfId="21374" priority="8683">
      <formula>IF(AND(E557="",$C557=$X$4),TRUE)</formula>
    </cfRule>
  </conditionalFormatting>
  <conditionalFormatting sqref="R1060">
    <cfRule type="expression" dxfId="21373" priority="8684">
      <formula>IF(FIND("!",E557),TRUE)</formula>
    </cfRule>
  </conditionalFormatting>
  <conditionalFormatting sqref="R1061">
    <cfRule type="expression" dxfId="21372" priority="8685">
      <formula>IF(AND(E557="",$C557=$X$4),TRUE)</formula>
    </cfRule>
  </conditionalFormatting>
  <conditionalFormatting sqref="R1061">
    <cfRule type="expression" dxfId="21371" priority="8686">
      <formula>IF(FIND("!",E557),TRUE)</formula>
    </cfRule>
  </conditionalFormatting>
  <conditionalFormatting sqref="R1062">
    <cfRule type="expression" dxfId="21370" priority="8687">
      <formula>IF(AND(E557="",$C557=$X$4),TRUE)</formula>
    </cfRule>
  </conditionalFormatting>
  <conditionalFormatting sqref="R1062">
    <cfRule type="expression" dxfId="21369" priority="8688">
      <formula>IF(FIND("!",E557),TRUE)</formula>
    </cfRule>
  </conditionalFormatting>
  <conditionalFormatting sqref="R1063">
    <cfRule type="expression" dxfId="21368" priority="8689">
      <formula>IF(AND(E557="",$C557=$X$4),TRUE)</formula>
    </cfRule>
  </conditionalFormatting>
  <conditionalFormatting sqref="R1063">
    <cfRule type="expression" dxfId="21367" priority="8690">
      <formula>IF(FIND("!",E557),TRUE)</formula>
    </cfRule>
  </conditionalFormatting>
  <conditionalFormatting sqref="R1064">
    <cfRule type="expression" dxfId="21366" priority="8691">
      <formula>IF(AND(E557="",$C557=$X$4),TRUE)</formula>
    </cfRule>
  </conditionalFormatting>
  <conditionalFormatting sqref="R1064">
    <cfRule type="expression" dxfId="21365" priority="8692">
      <formula>IF(FIND("!",E557),TRUE)</formula>
    </cfRule>
  </conditionalFormatting>
  <conditionalFormatting sqref="R1065">
    <cfRule type="expression" dxfId="21364" priority="8693">
      <formula>IF(AND(E557="",$C557=$X$4),TRUE)</formula>
    </cfRule>
  </conditionalFormatting>
  <conditionalFormatting sqref="R1065">
    <cfRule type="expression" dxfId="21363" priority="8694">
      <formula>IF(FIND("!",E557),TRUE)</formula>
    </cfRule>
  </conditionalFormatting>
  <conditionalFormatting sqref="R1066">
    <cfRule type="expression" dxfId="21362" priority="8695">
      <formula>IF(AND(E557="",$C557=$X$4),TRUE)</formula>
    </cfRule>
  </conditionalFormatting>
  <conditionalFormatting sqref="R1066">
    <cfRule type="expression" dxfId="21361" priority="8696">
      <formula>IF(FIND("!",E557),TRUE)</formula>
    </cfRule>
  </conditionalFormatting>
  <conditionalFormatting sqref="R1067">
    <cfRule type="expression" dxfId="21360" priority="8697">
      <formula>IF(AND(E557="",$C557=$X$4),TRUE)</formula>
    </cfRule>
  </conditionalFormatting>
  <conditionalFormatting sqref="R1067">
    <cfRule type="expression" dxfId="21359" priority="8698">
      <formula>IF(FIND("!",E557),TRUE)</formula>
    </cfRule>
  </conditionalFormatting>
  <conditionalFormatting sqref="R1068">
    <cfRule type="expression" dxfId="21358" priority="8699">
      <formula>IF(AND(E557="",$C557=$X$4),TRUE)</formula>
    </cfRule>
  </conditionalFormatting>
  <conditionalFormatting sqref="R1068">
    <cfRule type="expression" dxfId="21357" priority="8700">
      <formula>IF(FIND("!",E557),TRUE)</formula>
    </cfRule>
  </conditionalFormatting>
  <conditionalFormatting sqref="R1069">
    <cfRule type="expression" dxfId="21356" priority="8701">
      <formula>IF(AND(E557="",$C557=$X$4),TRUE)</formula>
    </cfRule>
  </conditionalFormatting>
  <conditionalFormatting sqref="R1069">
    <cfRule type="expression" dxfId="21355" priority="8702">
      <formula>IF(FIND("!",E557),TRUE)</formula>
    </cfRule>
  </conditionalFormatting>
  <conditionalFormatting sqref="R1070">
    <cfRule type="expression" dxfId="21354" priority="8703">
      <formula>IF(AND(E557="",$C557=$X$4),TRUE)</formula>
    </cfRule>
  </conditionalFormatting>
  <conditionalFormatting sqref="R1070">
    <cfRule type="expression" dxfId="21353" priority="8704">
      <formula>IF(FIND("!",E557),TRUE)</formula>
    </cfRule>
  </conditionalFormatting>
  <conditionalFormatting sqref="R1071">
    <cfRule type="expression" dxfId="21352" priority="8705">
      <formula>IF(AND(E557="",$C557=$X$4),TRUE)</formula>
    </cfRule>
  </conditionalFormatting>
  <conditionalFormatting sqref="R1071">
    <cfRule type="expression" dxfId="21351" priority="8706">
      <formula>IF(FIND("!",E557),TRUE)</formula>
    </cfRule>
  </conditionalFormatting>
  <conditionalFormatting sqref="R1072">
    <cfRule type="expression" dxfId="21350" priority="8707">
      <formula>IF(AND(E557="",$C557=$X$4),TRUE)</formula>
    </cfRule>
  </conditionalFormatting>
  <conditionalFormatting sqref="R1072">
    <cfRule type="expression" dxfId="21349" priority="8708">
      <formula>IF(FIND("!",E557),TRUE)</formula>
    </cfRule>
  </conditionalFormatting>
  <conditionalFormatting sqref="R1073">
    <cfRule type="expression" dxfId="21348" priority="8709">
      <formula>IF(AND(E557="",$C557=$X$4),TRUE)</formula>
    </cfRule>
  </conditionalFormatting>
  <conditionalFormatting sqref="R1073">
    <cfRule type="expression" dxfId="21347" priority="8710">
      <formula>IF(FIND("!",E557),TRUE)</formula>
    </cfRule>
  </conditionalFormatting>
  <conditionalFormatting sqref="R1074">
    <cfRule type="expression" dxfId="21346" priority="8711">
      <formula>IF(AND(E557="",$C557=$X$4),TRUE)</formula>
    </cfRule>
  </conditionalFormatting>
  <conditionalFormatting sqref="R1074">
    <cfRule type="expression" dxfId="21345" priority="8712">
      <formula>IF(FIND("!",E557),TRUE)</formula>
    </cfRule>
  </conditionalFormatting>
  <conditionalFormatting sqref="R1075">
    <cfRule type="expression" dxfId="21344" priority="8713">
      <formula>IF(AND(E557="",$C557=$X$4),TRUE)</formula>
    </cfRule>
  </conditionalFormatting>
  <conditionalFormatting sqref="R1075">
    <cfRule type="expression" dxfId="21343" priority="8714">
      <formula>IF(FIND("!",E557),TRUE)</formula>
    </cfRule>
  </conditionalFormatting>
  <conditionalFormatting sqref="R1076">
    <cfRule type="expression" dxfId="21342" priority="8715">
      <formula>IF(AND(E557="",$C557=$X$4),TRUE)</formula>
    </cfRule>
  </conditionalFormatting>
  <conditionalFormatting sqref="R1076">
    <cfRule type="expression" dxfId="21341" priority="8716">
      <formula>IF(FIND("!",E557),TRUE)</formula>
    </cfRule>
  </conditionalFormatting>
  <conditionalFormatting sqref="R1077">
    <cfRule type="expression" dxfId="21340" priority="8717">
      <formula>IF(AND(E557="",$C557=$X$4),TRUE)</formula>
    </cfRule>
  </conditionalFormatting>
  <conditionalFormatting sqref="R1077">
    <cfRule type="expression" dxfId="21339" priority="8718">
      <formula>IF(FIND("!",E557),TRUE)</formula>
    </cfRule>
  </conditionalFormatting>
  <conditionalFormatting sqref="R1078">
    <cfRule type="expression" dxfId="21338" priority="8719">
      <formula>IF(AND(E557="",$C557=$X$4),TRUE)</formula>
    </cfRule>
  </conditionalFormatting>
  <conditionalFormatting sqref="R1078">
    <cfRule type="expression" dxfId="21337" priority="8720">
      <formula>IF(FIND("!",E557),TRUE)</formula>
    </cfRule>
  </conditionalFormatting>
  <conditionalFormatting sqref="R1079">
    <cfRule type="expression" dxfId="21336" priority="8721">
      <formula>IF(AND(E557="",$C557=$X$4),TRUE)</formula>
    </cfRule>
  </conditionalFormatting>
  <conditionalFormatting sqref="R1079">
    <cfRule type="expression" dxfId="21335" priority="8722">
      <formula>IF(FIND("!",E557),TRUE)</formula>
    </cfRule>
  </conditionalFormatting>
  <conditionalFormatting sqref="R1080">
    <cfRule type="expression" dxfId="21334" priority="8723">
      <formula>IF(AND(E557="",$C557=$X$4),TRUE)</formula>
    </cfRule>
  </conditionalFormatting>
  <conditionalFormatting sqref="R1080">
    <cfRule type="expression" dxfId="21333" priority="8724">
      <formula>IF(FIND("!",E557),TRUE)</formula>
    </cfRule>
  </conditionalFormatting>
  <conditionalFormatting sqref="R1081">
    <cfRule type="expression" dxfId="21332" priority="8725">
      <formula>IF(AND(E557="",$C557=$X$4),TRUE)</formula>
    </cfRule>
  </conditionalFormatting>
  <conditionalFormatting sqref="R1081">
    <cfRule type="expression" dxfId="21331" priority="8726">
      <formula>IF(FIND("!",E557),TRUE)</formula>
    </cfRule>
  </conditionalFormatting>
  <conditionalFormatting sqref="R1082">
    <cfRule type="expression" dxfId="21330" priority="8727">
      <formula>IF(AND(E557="",$C557=$X$4),TRUE)</formula>
    </cfRule>
  </conditionalFormatting>
  <conditionalFormatting sqref="R1082">
    <cfRule type="expression" dxfId="21329" priority="8728">
      <formula>IF(FIND("!",E557),TRUE)</formula>
    </cfRule>
  </conditionalFormatting>
  <conditionalFormatting sqref="R1083">
    <cfRule type="expression" dxfId="21328" priority="8729">
      <formula>IF(AND(E557="",$C557=$X$4),TRUE)</formula>
    </cfRule>
  </conditionalFormatting>
  <conditionalFormatting sqref="R1083">
    <cfRule type="expression" dxfId="21327" priority="8730">
      <formula>IF(FIND("!",E557),TRUE)</formula>
    </cfRule>
  </conditionalFormatting>
  <conditionalFormatting sqref="R1084">
    <cfRule type="expression" dxfId="21326" priority="8731">
      <formula>IF(AND(E557="",$C557=$X$4),TRUE)</formula>
    </cfRule>
  </conditionalFormatting>
  <conditionalFormatting sqref="R1084">
    <cfRule type="expression" dxfId="21325" priority="8732">
      <formula>IF(FIND("!",E557),TRUE)</formula>
    </cfRule>
  </conditionalFormatting>
  <conditionalFormatting sqref="R1085">
    <cfRule type="expression" dxfId="21324" priority="8733">
      <formula>IF(AND(E557="",$C557=$X$4),TRUE)</formula>
    </cfRule>
  </conditionalFormatting>
  <conditionalFormatting sqref="R1085">
    <cfRule type="expression" dxfId="21323" priority="8734">
      <formula>IF(FIND("!",E557),TRUE)</formula>
    </cfRule>
  </conditionalFormatting>
  <conditionalFormatting sqref="R1086">
    <cfRule type="expression" dxfId="21322" priority="8735">
      <formula>IF(AND(E557="",$C557=$X$4),TRUE)</formula>
    </cfRule>
  </conditionalFormatting>
  <conditionalFormatting sqref="R1086">
    <cfRule type="expression" dxfId="21321" priority="8736">
      <formula>IF(FIND("!",E557),TRUE)</formula>
    </cfRule>
  </conditionalFormatting>
  <conditionalFormatting sqref="R1087">
    <cfRule type="expression" dxfId="21320" priority="8737">
      <formula>IF(AND(E557="",$C557=$X$4),TRUE)</formula>
    </cfRule>
  </conditionalFormatting>
  <conditionalFormatting sqref="R1087">
    <cfRule type="expression" dxfId="21319" priority="8738">
      <formula>IF(FIND("!",E557),TRUE)</formula>
    </cfRule>
  </conditionalFormatting>
  <conditionalFormatting sqref="R1088">
    <cfRule type="expression" dxfId="21318" priority="8739">
      <formula>IF(AND(E557="",$C557=$X$4),TRUE)</formula>
    </cfRule>
  </conditionalFormatting>
  <conditionalFormatting sqref="R1088">
    <cfRule type="expression" dxfId="21317" priority="8740">
      <formula>IF(FIND("!",E557),TRUE)</formula>
    </cfRule>
  </conditionalFormatting>
  <conditionalFormatting sqref="R1089">
    <cfRule type="expression" dxfId="21316" priority="8741">
      <formula>IF(AND(E557="",$C557=$X$4),TRUE)</formula>
    </cfRule>
  </conditionalFormatting>
  <conditionalFormatting sqref="R1089">
    <cfRule type="expression" dxfId="21315" priority="8742">
      <formula>IF(FIND("!",E557),TRUE)</formula>
    </cfRule>
  </conditionalFormatting>
  <conditionalFormatting sqref="R1090">
    <cfRule type="expression" dxfId="21314" priority="8743">
      <formula>IF(AND(E557="",$C557=$X$4),TRUE)</formula>
    </cfRule>
  </conditionalFormatting>
  <conditionalFormatting sqref="R1090">
    <cfRule type="expression" dxfId="21313" priority="8744">
      <formula>IF(FIND("!",E557),TRUE)</formula>
    </cfRule>
  </conditionalFormatting>
  <conditionalFormatting sqref="R1091">
    <cfRule type="expression" dxfId="21312" priority="8745">
      <formula>IF(AND(E557="",$C557=$X$4),TRUE)</formula>
    </cfRule>
  </conditionalFormatting>
  <conditionalFormatting sqref="R1091">
    <cfRule type="expression" dxfId="21311" priority="8746">
      <formula>IF(FIND("!",E557),TRUE)</formula>
    </cfRule>
  </conditionalFormatting>
  <conditionalFormatting sqref="R1092">
    <cfRule type="expression" dxfId="21310" priority="8747">
      <formula>IF(AND(E557="",$C557=$X$4),TRUE)</formula>
    </cfRule>
  </conditionalFormatting>
  <conditionalFormatting sqref="R1092">
    <cfRule type="expression" dxfId="21309" priority="8748">
      <formula>IF(FIND("!",E557),TRUE)</formula>
    </cfRule>
  </conditionalFormatting>
  <conditionalFormatting sqref="R1093">
    <cfRule type="expression" dxfId="21308" priority="8749">
      <formula>IF(AND(E557="",$C557=$X$4),TRUE)</formula>
    </cfRule>
  </conditionalFormatting>
  <conditionalFormatting sqref="R1093">
    <cfRule type="expression" dxfId="21307" priority="8750">
      <formula>IF(FIND("!",E557),TRUE)</formula>
    </cfRule>
  </conditionalFormatting>
  <conditionalFormatting sqref="R1094">
    <cfRule type="expression" dxfId="21306" priority="8751">
      <formula>IF(AND(E557="",$C557=$X$4),TRUE)</formula>
    </cfRule>
  </conditionalFormatting>
  <conditionalFormatting sqref="R1094">
    <cfRule type="expression" dxfId="21305" priority="8752">
      <formula>IF(FIND("!",E557),TRUE)</formula>
    </cfRule>
  </conditionalFormatting>
  <conditionalFormatting sqref="R1095">
    <cfRule type="expression" dxfId="21304" priority="8753">
      <formula>IF(AND(E557="",$C557=$X$4),TRUE)</formula>
    </cfRule>
  </conditionalFormatting>
  <conditionalFormatting sqref="R1095">
    <cfRule type="expression" dxfId="21303" priority="8754">
      <formula>IF(FIND("!",E557),TRUE)</formula>
    </cfRule>
  </conditionalFormatting>
  <conditionalFormatting sqref="R1096">
    <cfRule type="expression" dxfId="21302" priority="8755">
      <formula>IF(AND(E557="",$C557=$X$4),TRUE)</formula>
    </cfRule>
  </conditionalFormatting>
  <conditionalFormatting sqref="R1096">
    <cfRule type="expression" dxfId="21301" priority="8756">
      <formula>IF(FIND("!",E557),TRUE)</formula>
    </cfRule>
  </conditionalFormatting>
  <conditionalFormatting sqref="R1097">
    <cfRule type="expression" dxfId="21300" priority="8757">
      <formula>IF(AND(E557="",$C557=$X$4),TRUE)</formula>
    </cfRule>
  </conditionalFormatting>
  <conditionalFormatting sqref="R1097">
    <cfRule type="expression" dxfId="21299" priority="8758">
      <formula>IF(FIND("!",E557),TRUE)</formula>
    </cfRule>
  </conditionalFormatting>
  <conditionalFormatting sqref="R1098">
    <cfRule type="expression" dxfId="21298" priority="8759">
      <formula>IF(AND(E557="",$C557=$X$4),TRUE)</formula>
    </cfRule>
  </conditionalFormatting>
  <conditionalFormatting sqref="R1098">
    <cfRule type="expression" dxfId="21297" priority="8760">
      <formula>IF(FIND("!",E557),TRUE)</formula>
    </cfRule>
  </conditionalFormatting>
  <conditionalFormatting sqref="R1099">
    <cfRule type="expression" dxfId="21296" priority="8761">
      <formula>IF(AND(E557="",$C557=$X$4),TRUE)</formula>
    </cfRule>
  </conditionalFormatting>
  <conditionalFormatting sqref="R1099">
    <cfRule type="expression" dxfId="21295" priority="8762">
      <formula>IF(FIND("!",E557),TRUE)</formula>
    </cfRule>
  </conditionalFormatting>
  <conditionalFormatting sqref="R1100">
    <cfRule type="expression" dxfId="21294" priority="8763">
      <formula>IF(AND(E557="",$C557=$X$4),TRUE)</formula>
    </cfRule>
  </conditionalFormatting>
  <conditionalFormatting sqref="R1100">
    <cfRule type="expression" dxfId="21293" priority="8764">
      <formula>IF(FIND("!",E557),TRUE)</formula>
    </cfRule>
  </conditionalFormatting>
  <conditionalFormatting sqref="R1101">
    <cfRule type="expression" dxfId="21292" priority="8765">
      <formula>IF(AND(E557="",$C557=$X$4),TRUE)</formula>
    </cfRule>
  </conditionalFormatting>
  <conditionalFormatting sqref="R1101">
    <cfRule type="expression" dxfId="21291" priority="8766">
      <formula>IF(FIND("!",E557),TRUE)</formula>
    </cfRule>
  </conditionalFormatting>
  <conditionalFormatting sqref="R1102">
    <cfRule type="expression" dxfId="21290" priority="8767">
      <formula>IF(AND(E557="",$C557=$X$4),TRUE)</formula>
    </cfRule>
  </conditionalFormatting>
  <conditionalFormatting sqref="R1102">
    <cfRule type="expression" dxfId="21289" priority="8768">
      <formula>IF(FIND("!",E557),TRUE)</formula>
    </cfRule>
  </conditionalFormatting>
  <conditionalFormatting sqref="R1103">
    <cfRule type="expression" dxfId="21288" priority="8769">
      <formula>IF(AND(E557="",$C557=$X$4),TRUE)</formula>
    </cfRule>
  </conditionalFormatting>
  <conditionalFormatting sqref="R1103">
    <cfRule type="expression" dxfId="21287" priority="8770">
      <formula>IF(FIND("!",E557),TRUE)</formula>
    </cfRule>
  </conditionalFormatting>
  <conditionalFormatting sqref="R1104">
    <cfRule type="expression" dxfId="21286" priority="8771">
      <formula>IF(AND(E557="",$C557=$X$4),TRUE)</formula>
    </cfRule>
  </conditionalFormatting>
  <conditionalFormatting sqref="R1104">
    <cfRule type="expression" dxfId="21285" priority="8772">
      <formula>IF(FIND("!",E557),TRUE)</formula>
    </cfRule>
  </conditionalFormatting>
  <conditionalFormatting sqref="R1105">
    <cfRule type="expression" dxfId="21284" priority="8773">
      <formula>IF(AND(E557="",$C557=$X$4),TRUE)</formula>
    </cfRule>
  </conditionalFormatting>
  <conditionalFormatting sqref="R1105">
    <cfRule type="expression" dxfId="21283" priority="8774">
      <formula>IF(FIND("!",E557),TRUE)</formula>
    </cfRule>
  </conditionalFormatting>
  <conditionalFormatting sqref="R1106">
    <cfRule type="expression" dxfId="21282" priority="8775">
      <formula>IF(AND(E557="",$C557=$X$4),TRUE)</formula>
    </cfRule>
  </conditionalFormatting>
  <conditionalFormatting sqref="R1106">
    <cfRule type="expression" dxfId="21281" priority="8776">
      <formula>IF(FIND("!",E557),TRUE)</formula>
    </cfRule>
  </conditionalFormatting>
  <conditionalFormatting sqref="R1107">
    <cfRule type="expression" dxfId="21280" priority="8777">
      <formula>IF(AND(E557="",$C557=$X$4),TRUE)</formula>
    </cfRule>
  </conditionalFormatting>
  <conditionalFormatting sqref="R1107">
    <cfRule type="expression" dxfId="21279" priority="8778">
      <formula>IF(FIND("!",E557),TRUE)</formula>
    </cfRule>
  </conditionalFormatting>
  <conditionalFormatting sqref="R1108">
    <cfRule type="expression" dxfId="21278" priority="8779">
      <formula>IF(AND(E557="",$C557=$X$4),TRUE)</formula>
    </cfRule>
  </conditionalFormatting>
  <conditionalFormatting sqref="R1108">
    <cfRule type="expression" dxfId="21277" priority="8780">
      <formula>IF(FIND("!",E557),TRUE)</formula>
    </cfRule>
  </conditionalFormatting>
  <conditionalFormatting sqref="R1109">
    <cfRule type="expression" dxfId="21276" priority="8781">
      <formula>IF(AND(E557="",$C557=$X$4),TRUE)</formula>
    </cfRule>
  </conditionalFormatting>
  <conditionalFormatting sqref="R1109">
    <cfRule type="expression" dxfId="21275" priority="8782">
      <formula>IF(FIND("!",E557),TRUE)</formula>
    </cfRule>
  </conditionalFormatting>
  <conditionalFormatting sqref="R1110">
    <cfRule type="expression" dxfId="21274" priority="8783">
      <formula>IF(AND(E557="",$C557=$X$4),TRUE)</formula>
    </cfRule>
  </conditionalFormatting>
  <conditionalFormatting sqref="R1110">
    <cfRule type="expression" dxfId="21273" priority="8784">
      <formula>IF(FIND("!",E557),TRUE)</formula>
    </cfRule>
  </conditionalFormatting>
  <conditionalFormatting sqref="R1111">
    <cfRule type="expression" dxfId="21272" priority="8785">
      <formula>IF(AND(E557="",$C557=$X$4),TRUE)</formula>
    </cfRule>
  </conditionalFormatting>
  <conditionalFormatting sqref="R1111">
    <cfRule type="expression" dxfId="21271" priority="8786">
      <formula>IF(FIND("!",E557),TRUE)</formula>
    </cfRule>
  </conditionalFormatting>
  <conditionalFormatting sqref="R1112">
    <cfRule type="expression" dxfId="21270" priority="8787">
      <formula>IF(AND(E557="",$C557=$X$4),TRUE)</formula>
    </cfRule>
  </conditionalFormatting>
  <conditionalFormatting sqref="R1112">
    <cfRule type="expression" dxfId="21269" priority="8788">
      <formula>IF(FIND("!",E557),TRUE)</formula>
    </cfRule>
  </conditionalFormatting>
  <conditionalFormatting sqref="R1113">
    <cfRule type="expression" dxfId="21268" priority="8789">
      <formula>IF(AND(E557="",$C557=$X$4),TRUE)</formula>
    </cfRule>
  </conditionalFormatting>
  <conditionalFormatting sqref="R1113">
    <cfRule type="expression" dxfId="21267" priority="8790">
      <formula>IF(FIND("!",E557),TRUE)</formula>
    </cfRule>
  </conditionalFormatting>
  <conditionalFormatting sqref="R1114">
    <cfRule type="expression" dxfId="21266" priority="8791">
      <formula>IF(AND(E557="",$C557=$X$4),TRUE)</formula>
    </cfRule>
  </conditionalFormatting>
  <conditionalFormatting sqref="R1114">
    <cfRule type="expression" dxfId="21265" priority="8792">
      <formula>IF(FIND("!",E557),TRUE)</formula>
    </cfRule>
  </conditionalFormatting>
  <conditionalFormatting sqref="R1115">
    <cfRule type="expression" dxfId="21264" priority="8793">
      <formula>IF(AND(E557="",$C557=$X$4),TRUE)</formula>
    </cfRule>
  </conditionalFormatting>
  <conditionalFormatting sqref="R1115">
    <cfRule type="expression" dxfId="21263" priority="8794">
      <formula>IF(FIND("!",E557),TRUE)</formula>
    </cfRule>
  </conditionalFormatting>
  <conditionalFormatting sqref="R1116">
    <cfRule type="expression" dxfId="21262" priority="8795">
      <formula>IF(AND(E557="",$C557=$X$4),TRUE)</formula>
    </cfRule>
  </conditionalFormatting>
  <conditionalFormatting sqref="R1116">
    <cfRule type="expression" dxfId="21261" priority="8796">
      <formula>IF(FIND("!",E557),TRUE)</formula>
    </cfRule>
  </conditionalFormatting>
  <conditionalFormatting sqref="R1117">
    <cfRule type="expression" dxfId="21260" priority="8797">
      <formula>IF(AND(E557="",$C557=$X$4),TRUE)</formula>
    </cfRule>
  </conditionalFormatting>
  <conditionalFormatting sqref="R1117">
    <cfRule type="expression" dxfId="21259" priority="8798">
      <formula>IF(FIND("!",E557),TRUE)</formula>
    </cfRule>
  </conditionalFormatting>
  <conditionalFormatting sqref="R1118">
    <cfRule type="expression" dxfId="21258" priority="8799">
      <formula>IF(AND(E557="",$C557=$X$4),TRUE)</formula>
    </cfRule>
  </conditionalFormatting>
  <conditionalFormatting sqref="R1118">
    <cfRule type="expression" dxfId="21257" priority="8800">
      <formula>IF(FIND("!",E557),TRUE)</formula>
    </cfRule>
  </conditionalFormatting>
  <conditionalFormatting sqref="R1119">
    <cfRule type="expression" dxfId="21256" priority="8801">
      <formula>IF(AND(E557="",$C557=$X$4),TRUE)</formula>
    </cfRule>
  </conditionalFormatting>
  <conditionalFormatting sqref="R1119">
    <cfRule type="expression" dxfId="21255" priority="8802">
      <formula>IF(FIND("!",E557),TRUE)</formula>
    </cfRule>
  </conditionalFormatting>
  <conditionalFormatting sqref="R1120">
    <cfRule type="expression" dxfId="21254" priority="8803">
      <formula>IF(AND(E557="",$C557=$X$4),TRUE)</formula>
    </cfRule>
  </conditionalFormatting>
  <conditionalFormatting sqref="R1120">
    <cfRule type="expression" dxfId="21253" priority="8804">
      <formula>IF(FIND("!",E557),TRUE)</formula>
    </cfRule>
  </conditionalFormatting>
  <conditionalFormatting sqref="R1121">
    <cfRule type="expression" dxfId="21252" priority="8805">
      <formula>IF(AND(E557="",$C557=$X$4),TRUE)</formula>
    </cfRule>
  </conditionalFormatting>
  <conditionalFormatting sqref="R1121">
    <cfRule type="expression" dxfId="21251" priority="8806">
      <formula>IF(FIND("!",E557),TRUE)</formula>
    </cfRule>
  </conditionalFormatting>
  <conditionalFormatting sqref="R1122">
    <cfRule type="expression" dxfId="21250" priority="8807">
      <formula>IF(AND(E557="",$C557=$X$4),TRUE)</formula>
    </cfRule>
  </conditionalFormatting>
  <conditionalFormatting sqref="R1122">
    <cfRule type="expression" dxfId="21249" priority="8808">
      <formula>IF(FIND("!",E557),TRUE)</formula>
    </cfRule>
  </conditionalFormatting>
  <conditionalFormatting sqref="R1123">
    <cfRule type="expression" dxfId="21248" priority="8809">
      <formula>IF(AND(E557="",$C557=$X$4),TRUE)</formula>
    </cfRule>
  </conditionalFormatting>
  <conditionalFormatting sqref="R1123">
    <cfRule type="expression" dxfId="21247" priority="8810">
      <formula>IF(FIND("!",E557),TRUE)</formula>
    </cfRule>
  </conditionalFormatting>
  <conditionalFormatting sqref="R1124">
    <cfRule type="expression" dxfId="21246" priority="8811">
      <formula>IF(AND(E557="",$C557=$X$4),TRUE)</formula>
    </cfRule>
  </conditionalFormatting>
  <conditionalFormatting sqref="R1124">
    <cfRule type="expression" dxfId="21245" priority="8812">
      <formula>IF(FIND("!",E557),TRUE)</formula>
    </cfRule>
  </conditionalFormatting>
  <conditionalFormatting sqref="R1125">
    <cfRule type="expression" dxfId="21244" priority="8813">
      <formula>IF(AND(E557="",$C557=$X$4),TRUE)</formula>
    </cfRule>
  </conditionalFormatting>
  <conditionalFormatting sqref="R1125">
    <cfRule type="expression" dxfId="21243" priority="8814">
      <formula>IF(FIND("!",E557),TRUE)</formula>
    </cfRule>
  </conditionalFormatting>
  <conditionalFormatting sqref="R1126">
    <cfRule type="expression" dxfId="21242" priority="8815">
      <formula>IF(AND(E557="",$C557=$X$4),TRUE)</formula>
    </cfRule>
  </conditionalFormatting>
  <conditionalFormatting sqref="R1126">
    <cfRule type="expression" dxfId="21241" priority="8816">
      <formula>IF(FIND("!",E557),TRUE)</formula>
    </cfRule>
  </conditionalFormatting>
  <conditionalFormatting sqref="R1127">
    <cfRule type="expression" dxfId="21240" priority="8817">
      <formula>IF(AND(E557="",$C557=$X$4),TRUE)</formula>
    </cfRule>
  </conditionalFormatting>
  <conditionalFormatting sqref="R1127">
    <cfRule type="expression" dxfId="21239" priority="8818">
      <formula>IF(FIND("!",E557),TRUE)</formula>
    </cfRule>
  </conditionalFormatting>
  <conditionalFormatting sqref="R1128">
    <cfRule type="expression" dxfId="21238" priority="8819">
      <formula>IF(AND(E557="",$C557=$X$4),TRUE)</formula>
    </cfRule>
  </conditionalFormatting>
  <conditionalFormatting sqref="R1128">
    <cfRule type="expression" dxfId="21237" priority="8820">
      <formula>IF(FIND("!",E557),TRUE)</formula>
    </cfRule>
  </conditionalFormatting>
  <conditionalFormatting sqref="R1129">
    <cfRule type="expression" dxfId="21236" priority="8821">
      <formula>IF(AND(E557="",$C557=$X$4),TRUE)</formula>
    </cfRule>
  </conditionalFormatting>
  <conditionalFormatting sqref="R1129">
    <cfRule type="expression" dxfId="21235" priority="8822">
      <formula>IF(FIND("!",E557),TRUE)</formula>
    </cfRule>
  </conditionalFormatting>
  <conditionalFormatting sqref="R1130">
    <cfRule type="expression" dxfId="21234" priority="8823">
      <formula>IF(AND(E557="",$C557=$X$4),TRUE)</formula>
    </cfRule>
  </conditionalFormatting>
  <conditionalFormatting sqref="R1130">
    <cfRule type="expression" dxfId="21233" priority="8824">
      <formula>IF(FIND("!",E557),TRUE)</formula>
    </cfRule>
  </conditionalFormatting>
  <conditionalFormatting sqref="R1131">
    <cfRule type="expression" dxfId="21232" priority="8825">
      <formula>IF(AND(E557="",$C557=$X$4),TRUE)</formula>
    </cfRule>
  </conditionalFormatting>
  <conditionalFormatting sqref="R1131">
    <cfRule type="expression" dxfId="21231" priority="8826">
      <formula>IF(FIND("!",E557),TRUE)</formula>
    </cfRule>
  </conditionalFormatting>
  <conditionalFormatting sqref="R1132">
    <cfRule type="expression" dxfId="21230" priority="8827">
      <formula>IF(AND(E557="",$C557=$X$4),TRUE)</formula>
    </cfRule>
  </conditionalFormatting>
  <conditionalFormatting sqref="R1132">
    <cfRule type="expression" dxfId="21229" priority="8828">
      <formula>IF(FIND("!",E557),TRUE)</formula>
    </cfRule>
  </conditionalFormatting>
  <conditionalFormatting sqref="R1133">
    <cfRule type="expression" dxfId="21228" priority="8829">
      <formula>IF(AND(E557="",$C557=$X$4),TRUE)</formula>
    </cfRule>
  </conditionalFormatting>
  <conditionalFormatting sqref="R1133">
    <cfRule type="expression" dxfId="21227" priority="8830">
      <formula>IF(FIND("!",E557),TRUE)</formula>
    </cfRule>
  </conditionalFormatting>
  <conditionalFormatting sqref="R1134">
    <cfRule type="expression" dxfId="21226" priority="8831">
      <formula>IF(AND(E557="",$C557=$X$4),TRUE)</formula>
    </cfRule>
  </conditionalFormatting>
  <conditionalFormatting sqref="R1134">
    <cfRule type="expression" dxfId="21225" priority="8832">
      <formula>IF(FIND("!",E557),TRUE)</formula>
    </cfRule>
  </conditionalFormatting>
  <conditionalFormatting sqref="R1135">
    <cfRule type="expression" dxfId="21224" priority="8833">
      <formula>IF(AND(E557="",$C557=$X$4),TRUE)</formula>
    </cfRule>
  </conditionalFormatting>
  <conditionalFormatting sqref="R1135">
    <cfRule type="expression" dxfId="21223" priority="8834">
      <formula>IF(FIND("!",E557),TRUE)</formula>
    </cfRule>
  </conditionalFormatting>
  <conditionalFormatting sqref="R1136">
    <cfRule type="expression" dxfId="21222" priority="8835">
      <formula>IF(AND(E557="",$C557=$X$4),TRUE)</formula>
    </cfRule>
  </conditionalFormatting>
  <conditionalFormatting sqref="R1136">
    <cfRule type="expression" dxfId="21221" priority="8836">
      <formula>IF(FIND("!",E557),TRUE)</formula>
    </cfRule>
  </conditionalFormatting>
  <conditionalFormatting sqref="R1137">
    <cfRule type="expression" dxfId="21220" priority="8837">
      <formula>IF(AND(E557="",$C557=$X$4),TRUE)</formula>
    </cfRule>
  </conditionalFormatting>
  <conditionalFormatting sqref="R1137">
    <cfRule type="expression" dxfId="21219" priority="8838">
      <formula>IF(FIND("!",E557),TRUE)</formula>
    </cfRule>
  </conditionalFormatting>
  <conditionalFormatting sqref="R1138">
    <cfRule type="expression" dxfId="21218" priority="8839">
      <formula>IF(AND(E557="",$C557=$X$4),TRUE)</formula>
    </cfRule>
  </conditionalFormatting>
  <conditionalFormatting sqref="R1138">
    <cfRule type="expression" dxfId="21217" priority="8840">
      <formula>IF(FIND("!",E557),TRUE)</formula>
    </cfRule>
  </conditionalFormatting>
  <conditionalFormatting sqref="R1139">
    <cfRule type="expression" dxfId="21216" priority="8841">
      <formula>IF(AND(E557="",$C557=$X$4),TRUE)</formula>
    </cfRule>
  </conditionalFormatting>
  <conditionalFormatting sqref="R1139">
    <cfRule type="expression" dxfId="21215" priority="8842">
      <formula>IF(FIND("!",E557),TRUE)</formula>
    </cfRule>
  </conditionalFormatting>
  <conditionalFormatting sqref="R1140">
    <cfRule type="expression" dxfId="21214" priority="8843">
      <formula>IF(AND(E557="",$C557=$X$4),TRUE)</formula>
    </cfRule>
  </conditionalFormatting>
  <conditionalFormatting sqref="R1140">
    <cfRule type="expression" dxfId="21213" priority="8844">
      <formula>IF(FIND("!",E557),TRUE)</formula>
    </cfRule>
  </conditionalFormatting>
  <conditionalFormatting sqref="R1141">
    <cfRule type="expression" dxfId="21212" priority="8845">
      <formula>IF(AND(E557="",$C557=$X$4),TRUE)</formula>
    </cfRule>
  </conditionalFormatting>
  <conditionalFormatting sqref="R1141">
    <cfRule type="expression" dxfId="21211" priority="8846">
      <formula>IF(FIND("!",E557),TRUE)</formula>
    </cfRule>
  </conditionalFormatting>
  <conditionalFormatting sqref="R1142">
    <cfRule type="expression" dxfId="21210" priority="8847">
      <formula>IF(AND(E557="",$C557=$X$4),TRUE)</formula>
    </cfRule>
  </conditionalFormatting>
  <conditionalFormatting sqref="R1142">
    <cfRule type="expression" dxfId="21209" priority="8848">
      <formula>IF(FIND("!",E557),TRUE)</formula>
    </cfRule>
  </conditionalFormatting>
  <conditionalFormatting sqref="R1143">
    <cfRule type="expression" dxfId="21208" priority="8849">
      <formula>IF(AND(E557="",$C557=$X$4),TRUE)</formula>
    </cfRule>
  </conditionalFormatting>
  <conditionalFormatting sqref="R1143">
    <cfRule type="expression" dxfId="21207" priority="8850">
      <formula>IF(FIND("!",E557),TRUE)</formula>
    </cfRule>
  </conditionalFormatting>
  <conditionalFormatting sqref="R1144">
    <cfRule type="expression" dxfId="21206" priority="8851">
      <formula>IF(AND(E557="",$C557=$X$4),TRUE)</formula>
    </cfRule>
  </conditionalFormatting>
  <conditionalFormatting sqref="R1144">
    <cfRule type="expression" dxfId="21205" priority="8852">
      <formula>IF(FIND("!",E557),TRUE)</formula>
    </cfRule>
  </conditionalFormatting>
  <conditionalFormatting sqref="R1145">
    <cfRule type="expression" dxfId="21204" priority="8853">
      <formula>IF(AND(E557="",$C557=$X$4),TRUE)</formula>
    </cfRule>
  </conditionalFormatting>
  <conditionalFormatting sqref="R1145">
    <cfRule type="expression" dxfId="21203" priority="8854">
      <formula>IF(FIND("!",E557),TRUE)</formula>
    </cfRule>
  </conditionalFormatting>
  <conditionalFormatting sqref="R1146">
    <cfRule type="expression" dxfId="21202" priority="8855">
      <formula>IF(AND(E557="",$C557=$X$4),TRUE)</formula>
    </cfRule>
  </conditionalFormatting>
  <conditionalFormatting sqref="R1146">
    <cfRule type="expression" dxfId="21201" priority="8856">
      <formula>IF(FIND("!",E557),TRUE)</formula>
    </cfRule>
  </conditionalFormatting>
  <conditionalFormatting sqref="R1147">
    <cfRule type="expression" dxfId="21200" priority="8857">
      <formula>IF(AND(E557="",$C557=$X$4),TRUE)</formula>
    </cfRule>
  </conditionalFormatting>
  <conditionalFormatting sqref="R1147">
    <cfRule type="expression" dxfId="21199" priority="8858">
      <formula>IF(FIND("!",E557),TRUE)</formula>
    </cfRule>
  </conditionalFormatting>
  <conditionalFormatting sqref="R1148">
    <cfRule type="expression" dxfId="21198" priority="8859">
      <formula>IF(AND(E557="",$C557=$X$4),TRUE)</formula>
    </cfRule>
  </conditionalFormatting>
  <conditionalFormatting sqref="R1148">
    <cfRule type="expression" dxfId="21197" priority="8860">
      <formula>IF(FIND("!",E557),TRUE)</formula>
    </cfRule>
  </conditionalFormatting>
  <conditionalFormatting sqref="R1149">
    <cfRule type="expression" dxfId="21196" priority="8861">
      <formula>IF(AND(E557="",$C557=$X$4),TRUE)</formula>
    </cfRule>
  </conditionalFormatting>
  <conditionalFormatting sqref="R1149">
    <cfRule type="expression" dxfId="21195" priority="8862">
      <formula>IF(FIND("!",E557),TRUE)</formula>
    </cfRule>
  </conditionalFormatting>
  <conditionalFormatting sqref="R1150">
    <cfRule type="expression" dxfId="21194" priority="8863">
      <formula>IF(AND(E557="",$C557=$X$4),TRUE)</formula>
    </cfRule>
  </conditionalFormatting>
  <conditionalFormatting sqref="R1150">
    <cfRule type="expression" dxfId="21193" priority="8864">
      <formula>IF(FIND("!",E557),TRUE)</formula>
    </cfRule>
  </conditionalFormatting>
  <conditionalFormatting sqref="R1151">
    <cfRule type="expression" dxfId="21192" priority="8865">
      <formula>IF(AND(E557="",$C557=$X$4),TRUE)</formula>
    </cfRule>
  </conditionalFormatting>
  <conditionalFormatting sqref="R1151">
    <cfRule type="expression" dxfId="21191" priority="8866">
      <formula>IF(FIND("!",E557),TRUE)</formula>
    </cfRule>
  </conditionalFormatting>
  <conditionalFormatting sqref="R1152">
    <cfRule type="expression" dxfId="21190" priority="8867">
      <formula>IF(AND(E557="",$C557=$X$4),TRUE)</formula>
    </cfRule>
  </conditionalFormatting>
  <conditionalFormatting sqref="R1152">
    <cfRule type="expression" dxfId="21189" priority="8868">
      <formula>IF(FIND("!",E557),TRUE)</formula>
    </cfRule>
  </conditionalFormatting>
  <conditionalFormatting sqref="R1153">
    <cfRule type="expression" dxfId="21188" priority="8869">
      <formula>IF(AND(E557="",$C557=$X$4),TRUE)</formula>
    </cfRule>
  </conditionalFormatting>
  <conditionalFormatting sqref="R1153">
    <cfRule type="expression" dxfId="21187" priority="8870">
      <formula>IF(FIND("!",E557),TRUE)</formula>
    </cfRule>
  </conditionalFormatting>
  <conditionalFormatting sqref="R1154">
    <cfRule type="expression" dxfId="21186" priority="8871">
      <formula>IF(AND(E557="",$C557=$X$4),TRUE)</formula>
    </cfRule>
  </conditionalFormatting>
  <conditionalFormatting sqref="R1154">
    <cfRule type="expression" dxfId="21185" priority="8872">
      <formula>IF(FIND("!",E557),TRUE)</formula>
    </cfRule>
  </conditionalFormatting>
  <conditionalFormatting sqref="R1155">
    <cfRule type="expression" dxfId="21184" priority="8873">
      <formula>IF(AND(E557="",$C557=$X$4),TRUE)</formula>
    </cfRule>
  </conditionalFormatting>
  <conditionalFormatting sqref="R1155">
    <cfRule type="expression" dxfId="21183" priority="8874">
      <formula>IF(FIND("!",E557),TRUE)</formula>
    </cfRule>
  </conditionalFormatting>
  <conditionalFormatting sqref="R1156">
    <cfRule type="expression" dxfId="21182" priority="8875">
      <formula>IF(AND(E557="",$C557=$X$4),TRUE)</formula>
    </cfRule>
  </conditionalFormatting>
  <conditionalFormatting sqref="R1156">
    <cfRule type="expression" dxfId="21181" priority="8876">
      <formula>IF(FIND("!",E557),TRUE)</formula>
    </cfRule>
  </conditionalFormatting>
  <conditionalFormatting sqref="R1157">
    <cfRule type="expression" dxfId="21180" priority="8877">
      <formula>IF(AND(E557="",$C557=$X$4),TRUE)</formula>
    </cfRule>
  </conditionalFormatting>
  <conditionalFormatting sqref="R1157">
    <cfRule type="expression" dxfId="21179" priority="8878">
      <formula>IF(FIND("!",E557),TRUE)</formula>
    </cfRule>
  </conditionalFormatting>
  <conditionalFormatting sqref="R1158">
    <cfRule type="expression" dxfId="21178" priority="8879">
      <formula>IF(AND(E557="",$C557=$X$4),TRUE)</formula>
    </cfRule>
  </conditionalFormatting>
  <conditionalFormatting sqref="R1158">
    <cfRule type="expression" dxfId="21177" priority="8880">
      <formula>IF(FIND("!",E557),TRUE)</formula>
    </cfRule>
  </conditionalFormatting>
  <conditionalFormatting sqref="R1159">
    <cfRule type="expression" dxfId="21176" priority="8881">
      <formula>IF(AND(E557="",$C557=$X$4),TRUE)</formula>
    </cfRule>
  </conditionalFormatting>
  <conditionalFormatting sqref="R1159">
    <cfRule type="expression" dxfId="21175" priority="8882">
      <formula>IF(FIND("!",E557),TRUE)</formula>
    </cfRule>
  </conditionalFormatting>
  <conditionalFormatting sqref="R1160">
    <cfRule type="expression" dxfId="21174" priority="8883">
      <formula>IF(AND(E557="",$C557=$X$4),TRUE)</formula>
    </cfRule>
  </conditionalFormatting>
  <conditionalFormatting sqref="R1160">
    <cfRule type="expression" dxfId="21173" priority="8884">
      <formula>IF(FIND("!",E557),TRUE)</formula>
    </cfRule>
  </conditionalFormatting>
  <conditionalFormatting sqref="R1161">
    <cfRule type="expression" dxfId="21172" priority="8885">
      <formula>IF(AND(E557="",$C557=$X$4),TRUE)</formula>
    </cfRule>
  </conditionalFormatting>
  <conditionalFormatting sqref="R1161">
    <cfRule type="expression" dxfId="21171" priority="8886">
      <formula>IF(FIND("!",E557),TRUE)</formula>
    </cfRule>
  </conditionalFormatting>
  <conditionalFormatting sqref="R1162">
    <cfRule type="expression" dxfId="21170" priority="8887">
      <formula>IF(AND(E557="",$C557=$X$4),TRUE)</formula>
    </cfRule>
  </conditionalFormatting>
  <conditionalFormatting sqref="R1162">
    <cfRule type="expression" dxfId="21169" priority="8888">
      <formula>IF(FIND("!",E557),TRUE)</formula>
    </cfRule>
  </conditionalFormatting>
  <conditionalFormatting sqref="R1163">
    <cfRule type="expression" dxfId="21168" priority="8889">
      <formula>IF(AND(E557="",$C557=$X$4),TRUE)</formula>
    </cfRule>
  </conditionalFormatting>
  <conditionalFormatting sqref="R1163">
    <cfRule type="expression" dxfId="21167" priority="8890">
      <formula>IF(FIND("!",E557),TRUE)</formula>
    </cfRule>
  </conditionalFormatting>
  <conditionalFormatting sqref="R1164">
    <cfRule type="expression" dxfId="21166" priority="8891">
      <formula>IF(AND(E557="",$C557=$X$4),TRUE)</formula>
    </cfRule>
  </conditionalFormatting>
  <conditionalFormatting sqref="R1164">
    <cfRule type="expression" dxfId="21165" priority="8892">
      <formula>IF(FIND("!",E557),TRUE)</formula>
    </cfRule>
  </conditionalFormatting>
  <conditionalFormatting sqref="R1165">
    <cfRule type="expression" dxfId="21164" priority="8893">
      <formula>IF(AND(E557="",$C557=$X$4),TRUE)</formula>
    </cfRule>
  </conditionalFormatting>
  <conditionalFormatting sqref="R1165">
    <cfRule type="expression" dxfId="21163" priority="8894">
      <formula>IF(FIND("!",E557),TRUE)</formula>
    </cfRule>
  </conditionalFormatting>
  <conditionalFormatting sqref="R1166">
    <cfRule type="expression" dxfId="21162" priority="8895">
      <formula>IF(AND(E557="",$C557=$X$4),TRUE)</formula>
    </cfRule>
  </conditionalFormatting>
  <conditionalFormatting sqref="R1166">
    <cfRule type="expression" dxfId="21161" priority="8896">
      <formula>IF(FIND("!",E557),TRUE)</formula>
    </cfRule>
  </conditionalFormatting>
  <conditionalFormatting sqref="R1167">
    <cfRule type="expression" dxfId="21160" priority="8897">
      <formula>IF(AND(E557="",$C557=$X$4),TRUE)</formula>
    </cfRule>
  </conditionalFormatting>
  <conditionalFormatting sqref="R1167">
    <cfRule type="expression" dxfId="21159" priority="8898">
      <formula>IF(FIND("!",E557),TRUE)</formula>
    </cfRule>
  </conditionalFormatting>
  <conditionalFormatting sqref="R1168">
    <cfRule type="expression" dxfId="21158" priority="8899">
      <formula>IF(AND(E557="",$C557=$X$4),TRUE)</formula>
    </cfRule>
  </conditionalFormatting>
  <conditionalFormatting sqref="R1168">
    <cfRule type="expression" dxfId="21157" priority="8900">
      <formula>IF(FIND("!",E557),TRUE)</formula>
    </cfRule>
  </conditionalFormatting>
  <conditionalFormatting sqref="R1169">
    <cfRule type="expression" dxfId="21156" priority="8901">
      <formula>IF(AND(E557="",$C557=$X$4),TRUE)</formula>
    </cfRule>
  </conditionalFormatting>
  <conditionalFormatting sqref="R1169">
    <cfRule type="expression" dxfId="21155" priority="8902">
      <formula>IF(FIND("!",E557),TRUE)</formula>
    </cfRule>
  </conditionalFormatting>
  <conditionalFormatting sqref="R1170">
    <cfRule type="expression" dxfId="21154" priority="8903">
      <formula>IF(AND(E557="",$C557=$X$4),TRUE)</formula>
    </cfRule>
  </conditionalFormatting>
  <conditionalFormatting sqref="R1170">
    <cfRule type="expression" dxfId="21153" priority="8904">
      <formula>IF(FIND("!",E557),TRUE)</formula>
    </cfRule>
  </conditionalFormatting>
  <conditionalFormatting sqref="R1171">
    <cfRule type="expression" dxfId="21152" priority="8905">
      <formula>IF(AND(E557="",$C557=$X$4),TRUE)</formula>
    </cfRule>
  </conditionalFormatting>
  <conditionalFormatting sqref="R1171">
    <cfRule type="expression" dxfId="21151" priority="8906">
      <formula>IF(FIND("!",E557),TRUE)</formula>
    </cfRule>
  </conditionalFormatting>
  <conditionalFormatting sqref="R1172">
    <cfRule type="expression" dxfId="21150" priority="8907">
      <formula>IF(AND(E557="",$C557=$X$4),TRUE)</formula>
    </cfRule>
  </conditionalFormatting>
  <conditionalFormatting sqref="R1172">
    <cfRule type="expression" dxfId="21149" priority="8908">
      <formula>IF(FIND("!",E557),TRUE)</formula>
    </cfRule>
  </conditionalFormatting>
  <conditionalFormatting sqref="R1173">
    <cfRule type="expression" dxfId="21148" priority="8909">
      <formula>IF(AND(E557="",$C557=$X$4),TRUE)</formula>
    </cfRule>
  </conditionalFormatting>
  <conditionalFormatting sqref="R1173">
    <cfRule type="expression" dxfId="21147" priority="8910">
      <formula>IF(FIND("!",E557),TRUE)</formula>
    </cfRule>
  </conditionalFormatting>
  <conditionalFormatting sqref="R1174">
    <cfRule type="expression" dxfId="21146" priority="8911">
      <formula>IF(AND(E557="",$C557=$X$4),TRUE)</formula>
    </cfRule>
  </conditionalFormatting>
  <conditionalFormatting sqref="R1174">
    <cfRule type="expression" dxfId="21145" priority="8912">
      <formula>IF(FIND("!",E557),TRUE)</formula>
    </cfRule>
  </conditionalFormatting>
  <conditionalFormatting sqref="R1175">
    <cfRule type="expression" dxfId="21144" priority="8913">
      <formula>IF(AND(E557="",$C557=$X$4),TRUE)</formula>
    </cfRule>
  </conditionalFormatting>
  <conditionalFormatting sqref="R1175">
    <cfRule type="expression" dxfId="21143" priority="8914">
      <formula>IF(FIND("!",E557),TRUE)</formula>
    </cfRule>
  </conditionalFormatting>
  <conditionalFormatting sqref="R1176">
    <cfRule type="expression" dxfId="21142" priority="8915">
      <formula>IF(AND(E557="",$C557=$X$4),TRUE)</formula>
    </cfRule>
  </conditionalFormatting>
  <conditionalFormatting sqref="R1176">
    <cfRule type="expression" dxfId="21141" priority="8916">
      <formula>IF(FIND("!",E557),TRUE)</formula>
    </cfRule>
  </conditionalFormatting>
  <conditionalFormatting sqref="R1177">
    <cfRule type="expression" dxfId="21140" priority="8917">
      <formula>IF(AND(E557="",$C557=$X$4),TRUE)</formula>
    </cfRule>
  </conditionalFormatting>
  <conditionalFormatting sqref="R1177">
    <cfRule type="expression" dxfId="21139" priority="8918">
      <formula>IF(FIND("!",E557),TRUE)</formula>
    </cfRule>
  </conditionalFormatting>
  <conditionalFormatting sqref="R1178">
    <cfRule type="expression" dxfId="21138" priority="8919">
      <formula>IF(AND(E557="",$C557=$X$4),TRUE)</formula>
    </cfRule>
  </conditionalFormatting>
  <conditionalFormatting sqref="R1178">
    <cfRule type="expression" dxfId="21137" priority="8920">
      <formula>IF(FIND("!",E557),TRUE)</formula>
    </cfRule>
  </conditionalFormatting>
  <conditionalFormatting sqref="R1179">
    <cfRule type="expression" dxfId="21136" priority="8921">
      <formula>IF(AND(E557="",$C557=$X$4),TRUE)</formula>
    </cfRule>
  </conditionalFormatting>
  <conditionalFormatting sqref="R1179">
    <cfRule type="expression" dxfId="21135" priority="8922">
      <formula>IF(FIND("!",E557),TRUE)</formula>
    </cfRule>
  </conditionalFormatting>
  <conditionalFormatting sqref="R1180">
    <cfRule type="expression" dxfId="21134" priority="8923">
      <formula>IF(AND(E557="",$C557=$X$4),TRUE)</formula>
    </cfRule>
  </conditionalFormatting>
  <conditionalFormatting sqref="R1180">
    <cfRule type="expression" dxfId="21133" priority="8924">
      <formula>IF(FIND("!",E557),TRUE)</formula>
    </cfRule>
  </conditionalFormatting>
  <conditionalFormatting sqref="R1181">
    <cfRule type="expression" dxfId="21132" priority="8925">
      <formula>IF(AND(E557="",$C557=$X$4),TRUE)</formula>
    </cfRule>
  </conditionalFormatting>
  <conditionalFormatting sqref="R1181">
    <cfRule type="expression" dxfId="21131" priority="8926">
      <formula>IF(FIND("!",E557),TRUE)</formula>
    </cfRule>
  </conditionalFormatting>
  <conditionalFormatting sqref="R1182">
    <cfRule type="expression" dxfId="21130" priority="8927">
      <formula>IF(AND(E557="",$C557=$X$4),TRUE)</formula>
    </cfRule>
  </conditionalFormatting>
  <conditionalFormatting sqref="R1182">
    <cfRule type="expression" dxfId="21129" priority="8928">
      <formula>IF(FIND("!",E557),TRUE)</formula>
    </cfRule>
  </conditionalFormatting>
  <conditionalFormatting sqref="R1183">
    <cfRule type="expression" dxfId="21128" priority="8929">
      <formula>IF(AND(E557="",$C557=$X$4),TRUE)</formula>
    </cfRule>
  </conditionalFormatting>
  <conditionalFormatting sqref="R1183">
    <cfRule type="expression" dxfId="21127" priority="8930">
      <formula>IF(FIND("!",E557),TRUE)</formula>
    </cfRule>
  </conditionalFormatting>
  <conditionalFormatting sqref="R1184">
    <cfRule type="expression" dxfId="21126" priority="8931">
      <formula>IF(AND(E557="",$C557=$X$4),TRUE)</formula>
    </cfRule>
  </conditionalFormatting>
  <conditionalFormatting sqref="R1184">
    <cfRule type="expression" dxfId="21125" priority="8932">
      <formula>IF(FIND("!",E557),TRUE)</formula>
    </cfRule>
  </conditionalFormatting>
  <conditionalFormatting sqref="R1185">
    <cfRule type="expression" dxfId="21124" priority="8933">
      <formula>IF(AND(E557="",$C557=$X$4),TRUE)</formula>
    </cfRule>
  </conditionalFormatting>
  <conditionalFormatting sqref="R1185">
    <cfRule type="expression" dxfId="21123" priority="8934">
      <formula>IF(FIND("!",E557),TRUE)</formula>
    </cfRule>
  </conditionalFormatting>
  <conditionalFormatting sqref="R1186">
    <cfRule type="expression" dxfId="21122" priority="8935">
      <formula>IF(AND(E557="",$C557=$X$4),TRUE)</formula>
    </cfRule>
  </conditionalFormatting>
  <conditionalFormatting sqref="R1186">
    <cfRule type="expression" dxfId="21121" priority="8936">
      <formula>IF(FIND("!",E557),TRUE)</formula>
    </cfRule>
  </conditionalFormatting>
  <conditionalFormatting sqref="R1187">
    <cfRule type="expression" dxfId="21120" priority="8937">
      <formula>IF(AND(E557="",$C557=$X$4),TRUE)</formula>
    </cfRule>
  </conditionalFormatting>
  <conditionalFormatting sqref="R1187">
    <cfRule type="expression" dxfId="21119" priority="8938">
      <formula>IF(FIND("!",E557),TRUE)</formula>
    </cfRule>
  </conditionalFormatting>
  <conditionalFormatting sqref="R1188">
    <cfRule type="expression" dxfId="21118" priority="8939">
      <formula>IF(AND(E557="",$C557=$X$4),TRUE)</formula>
    </cfRule>
  </conditionalFormatting>
  <conditionalFormatting sqref="R1188">
    <cfRule type="expression" dxfId="21117" priority="8940">
      <formula>IF(FIND("!",E557),TRUE)</formula>
    </cfRule>
  </conditionalFormatting>
  <conditionalFormatting sqref="R1189">
    <cfRule type="expression" dxfId="21116" priority="8941">
      <formula>IF(AND(E557="",$C557=$X$4),TRUE)</formula>
    </cfRule>
  </conditionalFormatting>
  <conditionalFormatting sqref="R1189">
    <cfRule type="expression" dxfId="21115" priority="8942">
      <formula>IF(FIND("!",E557),TRUE)</formula>
    </cfRule>
  </conditionalFormatting>
  <conditionalFormatting sqref="R1190">
    <cfRule type="expression" dxfId="21114" priority="8943">
      <formula>IF(AND(E557="",$C557=$X$4),TRUE)</formula>
    </cfRule>
  </conditionalFormatting>
  <conditionalFormatting sqref="R1190">
    <cfRule type="expression" dxfId="21113" priority="8944">
      <formula>IF(FIND("!",E557),TRUE)</formula>
    </cfRule>
  </conditionalFormatting>
  <conditionalFormatting sqref="R1191">
    <cfRule type="expression" dxfId="21112" priority="8945">
      <formula>IF(AND(E557="",$C557=$X$4),TRUE)</formula>
    </cfRule>
  </conditionalFormatting>
  <conditionalFormatting sqref="R1191">
    <cfRule type="expression" dxfId="21111" priority="8946">
      <formula>IF(FIND("!",E557),TRUE)</formula>
    </cfRule>
  </conditionalFormatting>
  <conditionalFormatting sqref="R1192">
    <cfRule type="expression" dxfId="21110" priority="8947">
      <formula>IF(AND(E557="",$C557=$X$4),TRUE)</formula>
    </cfRule>
  </conditionalFormatting>
  <conditionalFormatting sqref="R1192">
    <cfRule type="expression" dxfId="21109" priority="8948">
      <formula>IF(FIND("!",E557),TRUE)</formula>
    </cfRule>
  </conditionalFormatting>
  <conditionalFormatting sqref="R1193">
    <cfRule type="expression" dxfId="21108" priority="8949">
      <formula>IF(AND(E557="",$C557=$X$4),TRUE)</formula>
    </cfRule>
  </conditionalFormatting>
  <conditionalFormatting sqref="R1193">
    <cfRule type="expression" dxfId="21107" priority="8950">
      <formula>IF(FIND("!",E557),TRUE)</formula>
    </cfRule>
  </conditionalFormatting>
  <conditionalFormatting sqref="R1194">
    <cfRule type="expression" dxfId="21106" priority="8951">
      <formula>IF(AND(E557="",$C557=$X$4),TRUE)</formula>
    </cfRule>
  </conditionalFormatting>
  <conditionalFormatting sqref="R1194">
    <cfRule type="expression" dxfId="21105" priority="8952">
      <formula>IF(FIND("!",E557),TRUE)</formula>
    </cfRule>
  </conditionalFormatting>
  <conditionalFormatting sqref="R1195">
    <cfRule type="expression" dxfId="21104" priority="8953">
      <formula>IF(AND(E557="",$C557=$X$4),TRUE)</formula>
    </cfRule>
  </conditionalFormatting>
  <conditionalFormatting sqref="R1195">
    <cfRule type="expression" dxfId="21103" priority="8954">
      <formula>IF(FIND("!",E557),TRUE)</formula>
    </cfRule>
  </conditionalFormatting>
  <conditionalFormatting sqref="R1196">
    <cfRule type="expression" dxfId="21102" priority="8955">
      <formula>IF(AND(E557="",$C557=$X$4),TRUE)</formula>
    </cfRule>
  </conditionalFormatting>
  <conditionalFormatting sqref="R1196">
    <cfRule type="expression" dxfId="21101" priority="8956">
      <formula>IF(FIND("!",E557),TRUE)</formula>
    </cfRule>
  </conditionalFormatting>
  <conditionalFormatting sqref="R1197">
    <cfRule type="expression" dxfId="21100" priority="8957">
      <formula>IF(AND(E557="",$C557=$X$4),TRUE)</formula>
    </cfRule>
  </conditionalFormatting>
  <conditionalFormatting sqref="R1197">
    <cfRule type="expression" dxfId="21099" priority="8958">
      <formula>IF(FIND("!",E557),TRUE)</formula>
    </cfRule>
  </conditionalFormatting>
  <conditionalFormatting sqref="R1198">
    <cfRule type="expression" dxfId="21098" priority="8959">
      <formula>IF(AND(E557="",$C557=$X$4),TRUE)</formula>
    </cfRule>
  </conditionalFormatting>
  <conditionalFormatting sqref="R1198">
    <cfRule type="expression" dxfId="21097" priority="8960">
      <formula>IF(FIND("!",E557),TRUE)</formula>
    </cfRule>
  </conditionalFormatting>
  <conditionalFormatting sqref="R1199">
    <cfRule type="expression" dxfId="21096" priority="8961">
      <formula>IF(AND(E557="",$C557=$X$4),TRUE)</formula>
    </cfRule>
  </conditionalFormatting>
  <conditionalFormatting sqref="R1199">
    <cfRule type="expression" dxfId="21095" priority="8962">
      <formula>IF(FIND("!",E557),TRUE)</formula>
    </cfRule>
  </conditionalFormatting>
  <conditionalFormatting sqref="R1200">
    <cfRule type="expression" dxfId="21094" priority="8963">
      <formula>IF(AND(E557="",$C557=$X$4),TRUE)</formula>
    </cfRule>
  </conditionalFormatting>
  <conditionalFormatting sqref="R1200">
    <cfRule type="expression" dxfId="21093" priority="8964">
      <formula>IF(FIND("!",E557),TRUE)</formula>
    </cfRule>
  </conditionalFormatting>
  <conditionalFormatting sqref="R1201">
    <cfRule type="expression" dxfId="21092" priority="8965">
      <formula>IF(AND(E557="",$C557=$X$4),TRUE)</formula>
    </cfRule>
  </conditionalFormatting>
  <conditionalFormatting sqref="R1201">
    <cfRule type="expression" dxfId="21091" priority="8966">
      <formula>IF(FIND("!",E557),TRUE)</formula>
    </cfRule>
  </conditionalFormatting>
  <conditionalFormatting sqref="R1202">
    <cfRule type="expression" dxfId="21090" priority="8967">
      <formula>IF(AND(E557="",$C557=$X$4),TRUE)</formula>
    </cfRule>
  </conditionalFormatting>
  <conditionalFormatting sqref="R1202">
    <cfRule type="expression" dxfId="21089" priority="8968">
      <formula>IF(FIND("!",E557),TRUE)</formula>
    </cfRule>
  </conditionalFormatting>
  <conditionalFormatting sqref="R1203">
    <cfRule type="expression" dxfId="21088" priority="8969">
      <formula>IF(AND(E557="",$C557=$X$4),TRUE)</formula>
    </cfRule>
  </conditionalFormatting>
  <conditionalFormatting sqref="R1203">
    <cfRule type="expression" dxfId="21087" priority="8970">
      <formula>IF(FIND("!",E557),TRUE)</formula>
    </cfRule>
  </conditionalFormatting>
  <conditionalFormatting sqref="R1204">
    <cfRule type="expression" dxfId="21086" priority="8971">
      <formula>IF(AND(E557="",$C557=$X$4),TRUE)</formula>
    </cfRule>
  </conditionalFormatting>
  <conditionalFormatting sqref="R1204">
    <cfRule type="expression" dxfId="21085" priority="8972">
      <formula>IF(FIND("!",E557),TRUE)</formula>
    </cfRule>
  </conditionalFormatting>
  <conditionalFormatting sqref="R1205">
    <cfRule type="expression" dxfId="21084" priority="8973">
      <formula>IF(AND(E557="",$C557=$X$4),TRUE)</formula>
    </cfRule>
  </conditionalFormatting>
  <conditionalFormatting sqref="R1205">
    <cfRule type="expression" dxfId="21083" priority="8974">
      <formula>IF(FIND("!",E557),TRUE)</formula>
    </cfRule>
  </conditionalFormatting>
  <conditionalFormatting sqref="R1206">
    <cfRule type="expression" dxfId="21082" priority="8975">
      <formula>IF(AND(E557="",$C557=$X$4),TRUE)</formula>
    </cfRule>
  </conditionalFormatting>
  <conditionalFormatting sqref="R1206">
    <cfRule type="expression" dxfId="21081" priority="8976">
      <formula>IF(FIND("!",E557),TRUE)</formula>
    </cfRule>
  </conditionalFormatting>
  <conditionalFormatting sqref="R1207">
    <cfRule type="expression" dxfId="21080" priority="8977">
      <formula>IF(AND(E557="",$C557=$X$4),TRUE)</formula>
    </cfRule>
  </conditionalFormatting>
  <conditionalFormatting sqref="R1207">
    <cfRule type="expression" dxfId="21079" priority="8978">
      <formula>IF(FIND("!",E557),TRUE)</formula>
    </cfRule>
  </conditionalFormatting>
  <conditionalFormatting sqref="R1208">
    <cfRule type="expression" dxfId="21078" priority="8979">
      <formula>IF(AND(E557="",$C557=$X$4),TRUE)</formula>
    </cfRule>
  </conditionalFormatting>
  <conditionalFormatting sqref="R1208">
    <cfRule type="expression" dxfId="21077" priority="8980">
      <formula>IF(FIND("!",E557),TRUE)</formula>
    </cfRule>
  </conditionalFormatting>
  <conditionalFormatting sqref="R1209">
    <cfRule type="expression" dxfId="21076" priority="8981">
      <formula>IF(AND(E557="",$C557=$X$4),TRUE)</formula>
    </cfRule>
  </conditionalFormatting>
  <conditionalFormatting sqref="R1209">
    <cfRule type="expression" dxfId="21075" priority="8982">
      <formula>IF(FIND("!",E557),TRUE)</formula>
    </cfRule>
  </conditionalFormatting>
  <conditionalFormatting sqref="R1210">
    <cfRule type="expression" dxfId="21074" priority="8983">
      <formula>IF(AND(E557="",$C557=$X$4),TRUE)</formula>
    </cfRule>
  </conditionalFormatting>
  <conditionalFormatting sqref="R1210">
    <cfRule type="expression" dxfId="21073" priority="8984">
      <formula>IF(FIND("!",E557),TRUE)</formula>
    </cfRule>
  </conditionalFormatting>
  <conditionalFormatting sqref="R1211">
    <cfRule type="expression" dxfId="21072" priority="8985">
      <formula>IF(AND(E557="",$C557=$X$4),TRUE)</formula>
    </cfRule>
  </conditionalFormatting>
  <conditionalFormatting sqref="R1211">
    <cfRule type="expression" dxfId="21071" priority="8986">
      <formula>IF(FIND("!",E557),TRUE)</formula>
    </cfRule>
  </conditionalFormatting>
  <conditionalFormatting sqref="R1212">
    <cfRule type="expression" dxfId="21070" priority="8987">
      <formula>IF(AND(E557="",$C557=$X$4),TRUE)</formula>
    </cfRule>
  </conditionalFormatting>
  <conditionalFormatting sqref="R1212">
    <cfRule type="expression" dxfId="21069" priority="8988">
      <formula>IF(FIND("!",E557),TRUE)</formula>
    </cfRule>
  </conditionalFormatting>
  <conditionalFormatting sqref="R1213">
    <cfRule type="expression" dxfId="21068" priority="8989">
      <formula>IF(AND(E557="",$C557=$X$4),TRUE)</formula>
    </cfRule>
  </conditionalFormatting>
  <conditionalFormatting sqref="R1213">
    <cfRule type="expression" dxfId="21067" priority="8990">
      <formula>IF(FIND("!",E557),TRUE)</formula>
    </cfRule>
  </conditionalFormatting>
  <conditionalFormatting sqref="R1214">
    <cfRule type="expression" dxfId="21066" priority="8991">
      <formula>IF(AND(E557="",$C557=$X$4),TRUE)</formula>
    </cfRule>
  </conditionalFormatting>
  <conditionalFormatting sqref="R1214">
    <cfRule type="expression" dxfId="21065" priority="8992">
      <formula>IF(FIND("!",E557),TRUE)</formula>
    </cfRule>
  </conditionalFormatting>
  <conditionalFormatting sqref="R1215">
    <cfRule type="expression" dxfId="21064" priority="8993">
      <formula>IF(AND(E557="",$C557=$X$4),TRUE)</formula>
    </cfRule>
  </conditionalFormatting>
  <conditionalFormatting sqref="R1215">
    <cfRule type="expression" dxfId="21063" priority="8994">
      <formula>IF(FIND("!",E557),TRUE)</formula>
    </cfRule>
  </conditionalFormatting>
  <conditionalFormatting sqref="R1216">
    <cfRule type="expression" dxfId="21062" priority="8995">
      <formula>IF(AND(E557="",$C557=$X$4),TRUE)</formula>
    </cfRule>
  </conditionalFormatting>
  <conditionalFormatting sqref="R1216">
    <cfRule type="expression" dxfId="21061" priority="8996">
      <formula>IF(FIND("!",E557),TRUE)</formula>
    </cfRule>
  </conditionalFormatting>
  <conditionalFormatting sqref="R1217">
    <cfRule type="expression" dxfId="21060" priority="8997">
      <formula>IF(AND(E557="",$C557=$X$4),TRUE)</formula>
    </cfRule>
  </conditionalFormatting>
  <conditionalFormatting sqref="R1217">
    <cfRule type="expression" dxfId="21059" priority="8998">
      <formula>IF(FIND("!",E557),TRUE)</formula>
    </cfRule>
  </conditionalFormatting>
  <conditionalFormatting sqref="R1218">
    <cfRule type="expression" dxfId="21058" priority="8999">
      <formula>IF(AND(E557="",$C557=$X$4),TRUE)</formula>
    </cfRule>
  </conditionalFormatting>
  <conditionalFormatting sqref="R1218">
    <cfRule type="expression" dxfId="21057" priority="9000">
      <formula>IF(FIND("!",E557),TRUE)</formula>
    </cfRule>
  </conditionalFormatting>
  <conditionalFormatting sqref="R1219">
    <cfRule type="expression" dxfId="21056" priority="9001">
      <formula>IF(AND(E557="",$C557=$X$4),TRUE)</formula>
    </cfRule>
  </conditionalFormatting>
  <conditionalFormatting sqref="R1219">
    <cfRule type="expression" dxfId="21055" priority="9002">
      <formula>IF(FIND("!",E557),TRUE)</formula>
    </cfRule>
  </conditionalFormatting>
  <conditionalFormatting sqref="R1220">
    <cfRule type="expression" dxfId="21054" priority="9003">
      <formula>IF(AND(E557="",$C557=$X$4),TRUE)</formula>
    </cfRule>
  </conditionalFormatting>
  <conditionalFormatting sqref="R1220">
    <cfRule type="expression" dxfId="21053" priority="9004">
      <formula>IF(FIND("!",E557),TRUE)</formula>
    </cfRule>
  </conditionalFormatting>
  <conditionalFormatting sqref="R1221">
    <cfRule type="expression" dxfId="21052" priority="9005">
      <formula>IF(AND(E557="",$C557=$X$4),TRUE)</formula>
    </cfRule>
  </conditionalFormatting>
  <conditionalFormatting sqref="R1221">
    <cfRule type="expression" dxfId="21051" priority="9006">
      <formula>IF(FIND("!",E557),TRUE)</formula>
    </cfRule>
  </conditionalFormatting>
  <conditionalFormatting sqref="R1222">
    <cfRule type="expression" dxfId="21050" priority="9007">
      <formula>IF(AND(E557="",$C557=$X$4),TRUE)</formula>
    </cfRule>
  </conditionalFormatting>
  <conditionalFormatting sqref="R1222">
    <cfRule type="expression" dxfId="21049" priority="9008">
      <formula>IF(FIND("!",E557),TRUE)</formula>
    </cfRule>
  </conditionalFormatting>
  <conditionalFormatting sqref="R1223">
    <cfRule type="expression" dxfId="21048" priority="9009">
      <formula>IF(AND(E557="",$C557=$X$4),TRUE)</formula>
    </cfRule>
  </conditionalFormatting>
  <conditionalFormatting sqref="R1223">
    <cfRule type="expression" dxfId="21047" priority="9010">
      <formula>IF(FIND("!",E557),TRUE)</formula>
    </cfRule>
  </conditionalFormatting>
  <conditionalFormatting sqref="R1224">
    <cfRule type="expression" dxfId="21046" priority="9011">
      <formula>IF(AND(E557="",$C557=$X$4),TRUE)</formula>
    </cfRule>
  </conditionalFormatting>
  <conditionalFormatting sqref="R1224">
    <cfRule type="expression" dxfId="21045" priority="9012">
      <formula>IF(FIND("!",E557),TRUE)</formula>
    </cfRule>
  </conditionalFormatting>
  <conditionalFormatting sqref="R1225">
    <cfRule type="expression" dxfId="21044" priority="9013">
      <formula>IF(AND(E557="",$C557=$X$4),TRUE)</formula>
    </cfRule>
  </conditionalFormatting>
  <conditionalFormatting sqref="R1225">
    <cfRule type="expression" dxfId="21043" priority="9014">
      <formula>IF(FIND("!",E557),TRUE)</formula>
    </cfRule>
  </conditionalFormatting>
  <conditionalFormatting sqref="R1226">
    <cfRule type="expression" dxfId="21042" priority="9015">
      <formula>IF(AND(E557="",$C557=$X$4),TRUE)</formula>
    </cfRule>
  </conditionalFormatting>
  <conditionalFormatting sqref="R1226">
    <cfRule type="expression" dxfId="21041" priority="9016">
      <formula>IF(FIND("!",E557),TRUE)</formula>
    </cfRule>
  </conditionalFormatting>
  <conditionalFormatting sqref="R1227">
    <cfRule type="expression" dxfId="21040" priority="9017">
      <formula>IF(AND(E557="",$C557=$X$4),TRUE)</formula>
    </cfRule>
  </conditionalFormatting>
  <conditionalFormatting sqref="R1227">
    <cfRule type="expression" dxfId="21039" priority="9018">
      <formula>IF(FIND("!",E557),TRUE)</formula>
    </cfRule>
  </conditionalFormatting>
  <conditionalFormatting sqref="R1228">
    <cfRule type="expression" dxfId="21038" priority="9019">
      <formula>IF(AND(E557="",$C557=$X$4),TRUE)</formula>
    </cfRule>
  </conditionalFormatting>
  <conditionalFormatting sqref="R1228">
    <cfRule type="expression" dxfId="21037" priority="9020">
      <formula>IF(FIND("!",E557),TRUE)</formula>
    </cfRule>
  </conditionalFormatting>
  <conditionalFormatting sqref="R1229">
    <cfRule type="expression" dxfId="21036" priority="9021">
      <formula>IF(AND(E557="",$C557=$X$4),TRUE)</formula>
    </cfRule>
  </conditionalFormatting>
  <conditionalFormatting sqref="R1229">
    <cfRule type="expression" dxfId="21035" priority="9022">
      <formula>IF(FIND("!",E557),TRUE)</formula>
    </cfRule>
  </conditionalFormatting>
  <conditionalFormatting sqref="R1230">
    <cfRule type="expression" dxfId="21034" priority="9023">
      <formula>IF(AND(E557="",$C557=$X$4),TRUE)</formula>
    </cfRule>
  </conditionalFormatting>
  <conditionalFormatting sqref="R1230">
    <cfRule type="expression" dxfId="21033" priority="9024">
      <formula>IF(FIND("!",E557),TRUE)</formula>
    </cfRule>
  </conditionalFormatting>
  <conditionalFormatting sqref="R1231">
    <cfRule type="expression" dxfId="21032" priority="9025">
      <formula>IF(AND(E557="",$C557=$X$4),TRUE)</formula>
    </cfRule>
  </conditionalFormatting>
  <conditionalFormatting sqref="R1231">
    <cfRule type="expression" dxfId="21031" priority="9026">
      <formula>IF(FIND("!",E557),TRUE)</formula>
    </cfRule>
  </conditionalFormatting>
  <conditionalFormatting sqref="R1232">
    <cfRule type="expression" dxfId="21030" priority="9027">
      <formula>IF(AND(E557="",$C557=$X$4),TRUE)</formula>
    </cfRule>
  </conditionalFormatting>
  <conditionalFormatting sqref="R1232">
    <cfRule type="expression" dxfId="21029" priority="9028">
      <formula>IF(FIND("!",E557),TRUE)</formula>
    </cfRule>
  </conditionalFormatting>
  <conditionalFormatting sqref="R1233">
    <cfRule type="expression" dxfId="21028" priority="9029">
      <formula>IF(AND(E557="",$C557=$X$4),TRUE)</formula>
    </cfRule>
  </conditionalFormatting>
  <conditionalFormatting sqref="R1233">
    <cfRule type="expression" dxfId="21027" priority="9030">
      <formula>IF(FIND("!",E557),TRUE)</formula>
    </cfRule>
  </conditionalFormatting>
  <conditionalFormatting sqref="R1234">
    <cfRule type="expression" dxfId="21026" priority="9031">
      <formula>IF(AND(E557="",$C557=$X$4),TRUE)</formula>
    </cfRule>
  </conditionalFormatting>
  <conditionalFormatting sqref="R1234">
    <cfRule type="expression" dxfId="21025" priority="9032">
      <formula>IF(FIND("!",E557),TRUE)</formula>
    </cfRule>
  </conditionalFormatting>
  <conditionalFormatting sqref="R1235">
    <cfRule type="expression" dxfId="21024" priority="9033">
      <formula>IF(AND(E557="",$C557=$X$4),TRUE)</formula>
    </cfRule>
  </conditionalFormatting>
  <conditionalFormatting sqref="R1235">
    <cfRule type="expression" dxfId="21023" priority="9034">
      <formula>IF(FIND("!",E557),TRUE)</formula>
    </cfRule>
  </conditionalFormatting>
  <conditionalFormatting sqref="R1236">
    <cfRule type="expression" dxfId="21022" priority="9035">
      <formula>IF(AND(E557="",$C557=$X$4),TRUE)</formula>
    </cfRule>
  </conditionalFormatting>
  <conditionalFormatting sqref="R1236">
    <cfRule type="expression" dxfId="21021" priority="9036">
      <formula>IF(FIND("!",E557),TRUE)</formula>
    </cfRule>
  </conditionalFormatting>
  <conditionalFormatting sqref="R1237">
    <cfRule type="expression" dxfId="21020" priority="9037">
      <formula>IF(AND(E557="",$C557=$X$4),TRUE)</formula>
    </cfRule>
  </conditionalFormatting>
  <conditionalFormatting sqref="R1237">
    <cfRule type="expression" dxfId="21019" priority="9038">
      <formula>IF(FIND("!",E557),TRUE)</formula>
    </cfRule>
  </conditionalFormatting>
  <conditionalFormatting sqref="R1238">
    <cfRule type="expression" dxfId="21018" priority="9039">
      <formula>IF(AND(E557="",$C557=$X$4),TRUE)</formula>
    </cfRule>
  </conditionalFormatting>
  <conditionalFormatting sqref="R1238">
    <cfRule type="expression" dxfId="21017" priority="9040">
      <formula>IF(FIND("!",E557),TRUE)</formula>
    </cfRule>
  </conditionalFormatting>
  <conditionalFormatting sqref="R1239">
    <cfRule type="expression" dxfId="21016" priority="9041">
      <formula>IF(AND(E557="",$C557=$X$4),TRUE)</formula>
    </cfRule>
  </conditionalFormatting>
  <conditionalFormatting sqref="R1239">
    <cfRule type="expression" dxfId="21015" priority="9042">
      <formula>IF(FIND("!",E557),TRUE)</formula>
    </cfRule>
  </conditionalFormatting>
  <conditionalFormatting sqref="R1240">
    <cfRule type="expression" dxfId="21014" priority="9043">
      <formula>IF(AND(E557="",$C557=$X$4),TRUE)</formula>
    </cfRule>
  </conditionalFormatting>
  <conditionalFormatting sqref="R1240">
    <cfRule type="expression" dxfId="21013" priority="9044">
      <formula>IF(FIND("!",E557),TRUE)</formula>
    </cfRule>
  </conditionalFormatting>
  <conditionalFormatting sqref="R1241">
    <cfRule type="expression" dxfId="21012" priority="9045">
      <formula>IF(AND(E557="",$C557=$X$4),TRUE)</formula>
    </cfRule>
  </conditionalFormatting>
  <conditionalFormatting sqref="R1241">
    <cfRule type="expression" dxfId="21011" priority="9046">
      <formula>IF(FIND("!",E557),TRUE)</formula>
    </cfRule>
  </conditionalFormatting>
  <conditionalFormatting sqref="R1242">
    <cfRule type="expression" dxfId="21010" priority="9047">
      <formula>IF(AND(E557="",$C557=$X$4),TRUE)</formula>
    </cfRule>
  </conditionalFormatting>
  <conditionalFormatting sqref="R1242">
    <cfRule type="expression" dxfId="21009" priority="9048">
      <formula>IF(FIND("!",E557),TRUE)</formula>
    </cfRule>
  </conditionalFormatting>
  <conditionalFormatting sqref="R1243">
    <cfRule type="expression" dxfId="21008" priority="9049">
      <formula>IF(AND(E557="",$C557=$X$4),TRUE)</formula>
    </cfRule>
  </conditionalFormatting>
  <conditionalFormatting sqref="R1243">
    <cfRule type="expression" dxfId="21007" priority="9050">
      <formula>IF(FIND("!",E557),TRUE)</formula>
    </cfRule>
  </conditionalFormatting>
  <conditionalFormatting sqref="R1244">
    <cfRule type="expression" dxfId="21006" priority="9051">
      <formula>IF(AND(E557="",$C557=$X$4),TRUE)</formula>
    </cfRule>
  </conditionalFormatting>
  <conditionalFormatting sqref="R1244">
    <cfRule type="expression" dxfId="21005" priority="9052">
      <formula>IF(FIND("!",E557),TRUE)</formula>
    </cfRule>
  </conditionalFormatting>
  <conditionalFormatting sqref="R1245">
    <cfRule type="expression" dxfId="21004" priority="9053">
      <formula>IF(AND(E557="",$C557=$X$4),TRUE)</formula>
    </cfRule>
  </conditionalFormatting>
  <conditionalFormatting sqref="R1245">
    <cfRule type="expression" dxfId="21003" priority="9054">
      <formula>IF(FIND("!",E557),TRUE)</formula>
    </cfRule>
  </conditionalFormatting>
  <conditionalFormatting sqref="R1246">
    <cfRule type="expression" dxfId="21002" priority="9055">
      <formula>IF(AND(E557="",$C557=$X$4),TRUE)</formula>
    </cfRule>
  </conditionalFormatting>
  <conditionalFormatting sqref="R1246">
    <cfRule type="expression" dxfId="21001" priority="9056">
      <formula>IF(FIND("!",E557),TRUE)</formula>
    </cfRule>
  </conditionalFormatting>
  <conditionalFormatting sqref="R1247">
    <cfRule type="expression" dxfId="21000" priority="9057">
      <formula>IF(AND(E557="",$C557=$X$4),TRUE)</formula>
    </cfRule>
  </conditionalFormatting>
  <conditionalFormatting sqref="R1247">
    <cfRule type="expression" dxfId="20999" priority="9058">
      <formula>IF(FIND("!",E557),TRUE)</formula>
    </cfRule>
  </conditionalFormatting>
  <conditionalFormatting sqref="R1248">
    <cfRule type="expression" dxfId="20998" priority="9059">
      <formula>IF(AND(E557="",$C557=$X$4),TRUE)</formula>
    </cfRule>
  </conditionalFormatting>
  <conditionalFormatting sqref="R1248">
    <cfRule type="expression" dxfId="20997" priority="9060">
      <formula>IF(FIND("!",E557),TRUE)</formula>
    </cfRule>
  </conditionalFormatting>
  <conditionalFormatting sqref="R1249">
    <cfRule type="expression" dxfId="20996" priority="9061">
      <formula>IF(AND(E557="",$C557=$X$4),TRUE)</formula>
    </cfRule>
  </conditionalFormatting>
  <conditionalFormatting sqref="R1249">
    <cfRule type="expression" dxfId="20995" priority="9062">
      <formula>IF(FIND("!",E557),TRUE)</formula>
    </cfRule>
  </conditionalFormatting>
  <conditionalFormatting sqref="R1250">
    <cfRule type="expression" dxfId="20994" priority="9063">
      <formula>IF(AND(E557="",$C557=$X$4),TRUE)</formula>
    </cfRule>
  </conditionalFormatting>
  <conditionalFormatting sqref="R1250">
    <cfRule type="expression" dxfId="20993" priority="9064">
      <formula>IF(FIND("!",E557),TRUE)</formula>
    </cfRule>
  </conditionalFormatting>
  <conditionalFormatting sqref="R1251">
    <cfRule type="expression" dxfId="20992" priority="9065">
      <formula>IF(AND(E557="",$C557=$X$4),TRUE)</formula>
    </cfRule>
  </conditionalFormatting>
  <conditionalFormatting sqref="R1251">
    <cfRule type="expression" dxfId="20991" priority="9066">
      <formula>IF(FIND("!",E557),TRUE)</formula>
    </cfRule>
  </conditionalFormatting>
  <conditionalFormatting sqref="R1252">
    <cfRule type="expression" dxfId="20990" priority="9067">
      <formula>IF(AND(E557="",$C557=$X$4),TRUE)</formula>
    </cfRule>
  </conditionalFormatting>
  <conditionalFormatting sqref="R1252">
    <cfRule type="expression" dxfId="20989" priority="9068">
      <formula>IF(FIND("!",E557),TRUE)</formula>
    </cfRule>
  </conditionalFormatting>
  <conditionalFormatting sqref="R1253">
    <cfRule type="expression" dxfId="20988" priority="9069">
      <formula>IF(AND(E557="",$C557=$X$4),TRUE)</formula>
    </cfRule>
  </conditionalFormatting>
  <conditionalFormatting sqref="R1253">
    <cfRule type="expression" dxfId="20987" priority="9070">
      <formula>IF(FIND("!",E557),TRUE)</formula>
    </cfRule>
  </conditionalFormatting>
  <conditionalFormatting sqref="R1254">
    <cfRule type="expression" dxfId="20986" priority="9071">
      <formula>IF(AND(E557="",$C557=$X$4),TRUE)</formula>
    </cfRule>
  </conditionalFormatting>
  <conditionalFormatting sqref="R1254">
    <cfRule type="expression" dxfId="20985" priority="9072">
      <formula>IF(FIND("!",E557),TRUE)</formula>
    </cfRule>
  </conditionalFormatting>
  <conditionalFormatting sqref="R1255">
    <cfRule type="expression" dxfId="20984" priority="9073">
      <formula>IF(AND(E557="",$C557=$X$4),TRUE)</formula>
    </cfRule>
  </conditionalFormatting>
  <conditionalFormatting sqref="R1255">
    <cfRule type="expression" dxfId="20983" priority="9074">
      <formula>IF(FIND("!",E557),TRUE)</formula>
    </cfRule>
  </conditionalFormatting>
  <conditionalFormatting sqref="R1256">
    <cfRule type="expression" dxfId="20982" priority="9075">
      <formula>IF(AND(E557="",$C557=$X$4),TRUE)</formula>
    </cfRule>
  </conditionalFormatting>
  <conditionalFormatting sqref="R1256">
    <cfRule type="expression" dxfId="20981" priority="9076">
      <formula>IF(FIND("!",E557),TRUE)</formula>
    </cfRule>
  </conditionalFormatting>
  <conditionalFormatting sqref="R1257">
    <cfRule type="expression" dxfId="20980" priority="9077">
      <formula>IF(AND(E557="",$C557=$X$4),TRUE)</formula>
    </cfRule>
  </conditionalFormatting>
  <conditionalFormatting sqref="R1257">
    <cfRule type="expression" dxfId="20979" priority="9078">
      <formula>IF(FIND("!",E557),TRUE)</formula>
    </cfRule>
  </conditionalFormatting>
  <conditionalFormatting sqref="R1258">
    <cfRule type="expression" dxfId="20978" priority="9079">
      <formula>IF(AND(E557="",$C557=$X$4),TRUE)</formula>
    </cfRule>
  </conditionalFormatting>
  <conditionalFormatting sqref="R1258">
    <cfRule type="expression" dxfId="20977" priority="9080">
      <formula>IF(FIND("!",E557),TRUE)</formula>
    </cfRule>
  </conditionalFormatting>
  <conditionalFormatting sqref="R1259">
    <cfRule type="expression" dxfId="20976" priority="9081">
      <formula>IF(AND(E557="",$C557=$X$4),TRUE)</formula>
    </cfRule>
  </conditionalFormatting>
  <conditionalFormatting sqref="R1259">
    <cfRule type="expression" dxfId="20975" priority="9082">
      <formula>IF(FIND("!",E557),TRUE)</formula>
    </cfRule>
  </conditionalFormatting>
  <conditionalFormatting sqref="R1260">
    <cfRule type="expression" dxfId="20974" priority="9083">
      <formula>IF(AND(E557="",$C557=$X$4),TRUE)</formula>
    </cfRule>
  </conditionalFormatting>
  <conditionalFormatting sqref="R1260">
    <cfRule type="expression" dxfId="20973" priority="9084">
      <formula>IF(FIND("!",E557),TRUE)</formula>
    </cfRule>
  </conditionalFormatting>
  <conditionalFormatting sqref="R1261">
    <cfRule type="expression" dxfId="20972" priority="9085">
      <formula>IF(AND(E557="",$C557=$X$4),TRUE)</formula>
    </cfRule>
  </conditionalFormatting>
  <conditionalFormatting sqref="R1261">
    <cfRule type="expression" dxfId="20971" priority="9086">
      <formula>IF(FIND("!",E557),TRUE)</formula>
    </cfRule>
  </conditionalFormatting>
  <conditionalFormatting sqref="R1262">
    <cfRule type="expression" dxfId="20970" priority="9087">
      <formula>IF(AND(E557="",$C557=$X$4),TRUE)</formula>
    </cfRule>
  </conditionalFormatting>
  <conditionalFormatting sqref="R1262">
    <cfRule type="expression" dxfId="20969" priority="9088">
      <formula>IF(FIND("!",E557),TRUE)</formula>
    </cfRule>
  </conditionalFormatting>
  <conditionalFormatting sqref="R1263">
    <cfRule type="expression" dxfId="20968" priority="9089">
      <formula>IF(AND(E557="",$C557=$X$4),TRUE)</formula>
    </cfRule>
  </conditionalFormatting>
  <conditionalFormatting sqref="R1263">
    <cfRule type="expression" dxfId="20967" priority="9090">
      <formula>IF(FIND("!",E557),TRUE)</formula>
    </cfRule>
  </conditionalFormatting>
  <conditionalFormatting sqref="R1264">
    <cfRule type="expression" dxfId="20966" priority="9091">
      <formula>IF(AND(E557="",$C557=$X$4),TRUE)</formula>
    </cfRule>
  </conditionalFormatting>
  <conditionalFormatting sqref="R1264">
    <cfRule type="expression" dxfId="20965" priority="9092">
      <formula>IF(FIND("!",E557),TRUE)</formula>
    </cfRule>
  </conditionalFormatting>
  <conditionalFormatting sqref="R1265">
    <cfRule type="expression" dxfId="20964" priority="9093">
      <formula>IF(AND(E557="",$C557=$X$4),TRUE)</formula>
    </cfRule>
  </conditionalFormatting>
  <conditionalFormatting sqref="R1265">
    <cfRule type="expression" dxfId="20963" priority="9094">
      <formula>IF(FIND("!",E557),TRUE)</formula>
    </cfRule>
  </conditionalFormatting>
  <conditionalFormatting sqref="R1266">
    <cfRule type="expression" dxfId="20962" priority="9095">
      <formula>IF(AND(E557="",$C557=$X$4),TRUE)</formula>
    </cfRule>
  </conditionalFormatting>
  <conditionalFormatting sqref="R1266">
    <cfRule type="expression" dxfId="20961" priority="9096">
      <formula>IF(FIND("!",E557),TRUE)</formula>
    </cfRule>
  </conditionalFormatting>
  <conditionalFormatting sqref="R1267">
    <cfRule type="expression" dxfId="20960" priority="9097">
      <formula>IF(AND(E557="",$C557=$X$4),TRUE)</formula>
    </cfRule>
  </conditionalFormatting>
  <conditionalFormatting sqref="R1267">
    <cfRule type="expression" dxfId="20959" priority="9098">
      <formula>IF(FIND("!",E557),TRUE)</formula>
    </cfRule>
  </conditionalFormatting>
  <conditionalFormatting sqref="R1268">
    <cfRule type="expression" dxfId="20958" priority="9099">
      <formula>IF(AND(E557="",$C557=$X$4),TRUE)</formula>
    </cfRule>
  </conditionalFormatting>
  <conditionalFormatting sqref="R1268">
    <cfRule type="expression" dxfId="20957" priority="9100">
      <formula>IF(FIND("!",E557),TRUE)</formula>
    </cfRule>
  </conditionalFormatting>
  <conditionalFormatting sqref="R1269">
    <cfRule type="expression" dxfId="20956" priority="9101">
      <formula>IF(AND(E557="",$C557=$X$4),TRUE)</formula>
    </cfRule>
  </conditionalFormatting>
  <conditionalFormatting sqref="R1269">
    <cfRule type="expression" dxfId="20955" priority="9102">
      <formula>IF(FIND("!",E557),TRUE)</formula>
    </cfRule>
  </conditionalFormatting>
  <conditionalFormatting sqref="R1270">
    <cfRule type="expression" dxfId="20954" priority="9103">
      <formula>IF(AND(E557="",$C557=$X$4),TRUE)</formula>
    </cfRule>
  </conditionalFormatting>
  <conditionalFormatting sqref="R1270">
    <cfRule type="expression" dxfId="20953" priority="9104">
      <formula>IF(FIND("!",E557),TRUE)</formula>
    </cfRule>
  </conditionalFormatting>
  <conditionalFormatting sqref="R1271">
    <cfRule type="expression" dxfId="20952" priority="9105">
      <formula>IF(AND(E557="",$C557=$X$4),TRUE)</formula>
    </cfRule>
  </conditionalFormatting>
  <conditionalFormatting sqref="R1271">
    <cfRule type="expression" dxfId="20951" priority="9106">
      <formula>IF(FIND("!",E557),TRUE)</formula>
    </cfRule>
  </conditionalFormatting>
  <conditionalFormatting sqref="R1272">
    <cfRule type="expression" dxfId="20950" priority="9107">
      <formula>IF(AND(E557="",$C557=$X$4),TRUE)</formula>
    </cfRule>
  </conditionalFormatting>
  <conditionalFormatting sqref="R1272">
    <cfRule type="expression" dxfId="20949" priority="9108">
      <formula>IF(FIND("!",E557),TRUE)</formula>
    </cfRule>
  </conditionalFormatting>
  <conditionalFormatting sqref="R1273">
    <cfRule type="expression" dxfId="20948" priority="9109">
      <formula>IF(AND(E557="",$C557=$X$4),TRUE)</formula>
    </cfRule>
  </conditionalFormatting>
  <conditionalFormatting sqref="R1273">
    <cfRule type="expression" dxfId="20947" priority="9110">
      <formula>IF(FIND("!",E557),TRUE)</formula>
    </cfRule>
  </conditionalFormatting>
  <conditionalFormatting sqref="R1274">
    <cfRule type="expression" dxfId="20946" priority="9111">
      <formula>IF(AND(E557="",$C557=$X$4),TRUE)</formula>
    </cfRule>
  </conditionalFormatting>
  <conditionalFormatting sqref="R1274">
    <cfRule type="expression" dxfId="20945" priority="9112">
      <formula>IF(FIND("!",E557),TRUE)</formula>
    </cfRule>
  </conditionalFormatting>
  <conditionalFormatting sqref="R1275">
    <cfRule type="expression" dxfId="20944" priority="9113">
      <formula>IF(AND(E557="",$C557=$X$4),TRUE)</formula>
    </cfRule>
  </conditionalFormatting>
  <conditionalFormatting sqref="R1275">
    <cfRule type="expression" dxfId="20943" priority="9114">
      <formula>IF(FIND("!",E557),TRUE)</formula>
    </cfRule>
  </conditionalFormatting>
  <conditionalFormatting sqref="R1276">
    <cfRule type="expression" dxfId="20942" priority="9115">
      <formula>IF(AND(E557="",$C557=$X$4),TRUE)</formula>
    </cfRule>
  </conditionalFormatting>
  <conditionalFormatting sqref="R1276">
    <cfRule type="expression" dxfId="20941" priority="9116">
      <formula>IF(FIND("!",E557),TRUE)</formula>
    </cfRule>
  </conditionalFormatting>
  <conditionalFormatting sqref="R1277">
    <cfRule type="expression" dxfId="20940" priority="9117">
      <formula>IF(AND(E557="",$C557=$X$4),TRUE)</formula>
    </cfRule>
  </conditionalFormatting>
  <conditionalFormatting sqref="R1277">
    <cfRule type="expression" dxfId="20939" priority="9118">
      <formula>IF(FIND("!",E557),TRUE)</formula>
    </cfRule>
  </conditionalFormatting>
  <conditionalFormatting sqref="R1278">
    <cfRule type="expression" dxfId="20938" priority="9119">
      <formula>IF(AND(E557="",$C557=$X$4),TRUE)</formula>
    </cfRule>
  </conditionalFormatting>
  <conditionalFormatting sqref="R1278">
    <cfRule type="expression" dxfId="20937" priority="9120">
      <formula>IF(FIND("!",E557),TRUE)</formula>
    </cfRule>
  </conditionalFormatting>
  <conditionalFormatting sqref="R1279">
    <cfRule type="expression" dxfId="20936" priority="9121">
      <formula>IF(AND(E557="",$C557=$X$4),TRUE)</formula>
    </cfRule>
  </conditionalFormatting>
  <conditionalFormatting sqref="R1279">
    <cfRule type="expression" dxfId="20935" priority="9122">
      <formula>IF(FIND("!",E557),TRUE)</formula>
    </cfRule>
  </conditionalFormatting>
  <conditionalFormatting sqref="R1280">
    <cfRule type="expression" dxfId="20934" priority="9123">
      <formula>IF(AND(E557="",$C557=$X$4),TRUE)</formula>
    </cfRule>
  </conditionalFormatting>
  <conditionalFormatting sqref="R1280">
    <cfRule type="expression" dxfId="20933" priority="9124">
      <formula>IF(FIND("!",E557),TRUE)</formula>
    </cfRule>
  </conditionalFormatting>
  <conditionalFormatting sqref="R1281">
    <cfRule type="expression" dxfId="20932" priority="9125">
      <formula>IF(AND(E557="",$C557=$X$4),TRUE)</formula>
    </cfRule>
  </conditionalFormatting>
  <conditionalFormatting sqref="R1281">
    <cfRule type="expression" dxfId="20931" priority="9126">
      <formula>IF(FIND("!",E557),TRUE)</formula>
    </cfRule>
  </conditionalFormatting>
  <conditionalFormatting sqref="R1282">
    <cfRule type="expression" dxfId="20930" priority="9127">
      <formula>IF(AND(E557="",$C557=$X$4),TRUE)</formula>
    </cfRule>
  </conditionalFormatting>
  <conditionalFormatting sqref="R1282">
    <cfRule type="expression" dxfId="20929" priority="9128">
      <formula>IF(FIND("!",E557),TRUE)</formula>
    </cfRule>
  </conditionalFormatting>
  <conditionalFormatting sqref="R1283">
    <cfRule type="expression" dxfId="20928" priority="9129">
      <formula>IF(AND(E557="",$C557=$X$4),TRUE)</formula>
    </cfRule>
  </conditionalFormatting>
  <conditionalFormatting sqref="R1283">
    <cfRule type="expression" dxfId="20927" priority="9130">
      <formula>IF(FIND("!",E557),TRUE)</formula>
    </cfRule>
  </conditionalFormatting>
  <conditionalFormatting sqref="R1284">
    <cfRule type="expression" dxfId="20926" priority="9131">
      <formula>IF(AND(E557="",$C557=$X$4),TRUE)</formula>
    </cfRule>
  </conditionalFormatting>
  <conditionalFormatting sqref="R1284">
    <cfRule type="expression" dxfId="20925" priority="9132">
      <formula>IF(FIND("!",E557),TRUE)</formula>
    </cfRule>
  </conditionalFormatting>
  <conditionalFormatting sqref="R1285">
    <cfRule type="expression" dxfId="20924" priority="9133">
      <formula>IF(AND(E557="",$C557=$X$4),TRUE)</formula>
    </cfRule>
  </conditionalFormatting>
  <conditionalFormatting sqref="R1285">
    <cfRule type="expression" dxfId="20923" priority="9134">
      <formula>IF(FIND("!",E557),TRUE)</formula>
    </cfRule>
  </conditionalFormatting>
  <conditionalFormatting sqref="R1286">
    <cfRule type="expression" dxfId="20922" priority="9135">
      <formula>IF(AND(E557="",$C557=$X$4),TRUE)</formula>
    </cfRule>
  </conditionalFormatting>
  <conditionalFormatting sqref="R1286">
    <cfRule type="expression" dxfId="20921" priority="9136">
      <formula>IF(FIND("!",E557),TRUE)</formula>
    </cfRule>
  </conditionalFormatting>
  <conditionalFormatting sqref="R1287">
    <cfRule type="expression" dxfId="20920" priority="9137">
      <formula>IF(AND(E557="",$C557=$X$4),TRUE)</formula>
    </cfRule>
  </conditionalFormatting>
  <conditionalFormatting sqref="R1287">
    <cfRule type="expression" dxfId="20919" priority="9138">
      <formula>IF(FIND("!",E557),TRUE)</formula>
    </cfRule>
  </conditionalFormatting>
  <conditionalFormatting sqref="R1288">
    <cfRule type="expression" dxfId="20918" priority="9139">
      <formula>IF(AND(E557="",$C557=$X$4),TRUE)</formula>
    </cfRule>
  </conditionalFormatting>
  <conditionalFormatting sqref="R1288">
    <cfRule type="expression" dxfId="20917" priority="9140">
      <formula>IF(FIND("!",E557),TRUE)</formula>
    </cfRule>
  </conditionalFormatting>
  <conditionalFormatting sqref="R1289">
    <cfRule type="expression" dxfId="20916" priority="9141">
      <formula>IF(AND(E557="",$C557=$X$4),TRUE)</formula>
    </cfRule>
  </conditionalFormatting>
  <conditionalFormatting sqref="R1289">
    <cfRule type="expression" dxfId="20915" priority="9142">
      <formula>IF(FIND("!",E557),TRUE)</formula>
    </cfRule>
  </conditionalFormatting>
  <conditionalFormatting sqref="R1290">
    <cfRule type="expression" dxfId="20914" priority="9143">
      <formula>IF(AND(E557="",$C557=$X$4),TRUE)</formula>
    </cfRule>
  </conditionalFormatting>
  <conditionalFormatting sqref="R1290">
    <cfRule type="expression" dxfId="20913" priority="9144">
      <formula>IF(FIND("!",E557),TRUE)</formula>
    </cfRule>
  </conditionalFormatting>
  <conditionalFormatting sqref="R1291">
    <cfRule type="expression" dxfId="20912" priority="9145">
      <formula>IF(AND(E557="",$C557=$X$4),TRUE)</formula>
    </cfRule>
  </conditionalFormatting>
  <conditionalFormatting sqref="R1291">
    <cfRule type="expression" dxfId="20911" priority="9146">
      <formula>IF(FIND("!",E557),TRUE)</formula>
    </cfRule>
  </conditionalFormatting>
  <conditionalFormatting sqref="R1292">
    <cfRule type="expression" dxfId="20910" priority="9147">
      <formula>IF(AND(E557="",$C557=$X$4),TRUE)</formula>
    </cfRule>
  </conditionalFormatting>
  <conditionalFormatting sqref="R1292">
    <cfRule type="expression" dxfId="20909" priority="9148">
      <formula>IF(FIND("!",E557),TRUE)</formula>
    </cfRule>
  </conditionalFormatting>
  <conditionalFormatting sqref="R1293">
    <cfRule type="expression" dxfId="20908" priority="9149">
      <formula>IF(AND(E557="",$C557=$X$4),TRUE)</formula>
    </cfRule>
  </conditionalFormatting>
  <conditionalFormatting sqref="R1293">
    <cfRule type="expression" dxfId="20907" priority="9150">
      <formula>IF(FIND("!",E557),TRUE)</formula>
    </cfRule>
  </conditionalFormatting>
  <conditionalFormatting sqref="R1294">
    <cfRule type="expression" dxfId="20906" priority="9151">
      <formula>IF(AND(E557="",$C557=$X$4),TRUE)</formula>
    </cfRule>
  </conditionalFormatting>
  <conditionalFormatting sqref="R1294">
    <cfRule type="expression" dxfId="20905" priority="9152">
      <formula>IF(FIND("!",E557),TRUE)</formula>
    </cfRule>
  </conditionalFormatting>
  <conditionalFormatting sqref="R1295">
    <cfRule type="expression" dxfId="20904" priority="9153">
      <formula>IF(AND(E557="",$C557=$X$4),TRUE)</formula>
    </cfRule>
  </conditionalFormatting>
  <conditionalFormatting sqref="R1295">
    <cfRule type="expression" dxfId="20903" priority="9154">
      <formula>IF(FIND("!",E557),TRUE)</formula>
    </cfRule>
  </conditionalFormatting>
  <conditionalFormatting sqref="R1296">
    <cfRule type="expression" dxfId="20902" priority="9155">
      <formula>IF(AND(E557="",$C557=$X$4),TRUE)</formula>
    </cfRule>
  </conditionalFormatting>
  <conditionalFormatting sqref="R1296">
    <cfRule type="expression" dxfId="20901" priority="9156">
      <formula>IF(FIND("!",E557),TRUE)</formula>
    </cfRule>
  </conditionalFormatting>
  <conditionalFormatting sqref="R1297">
    <cfRule type="expression" dxfId="20900" priority="9157">
      <formula>IF(AND(E557="",$C557=$X$4),TRUE)</formula>
    </cfRule>
  </conditionalFormatting>
  <conditionalFormatting sqref="R1297">
    <cfRule type="expression" dxfId="20899" priority="9158">
      <formula>IF(FIND("!",E557),TRUE)</formula>
    </cfRule>
  </conditionalFormatting>
  <conditionalFormatting sqref="R1298">
    <cfRule type="expression" dxfId="20898" priority="9159">
      <formula>IF(AND(E557="",$C557=$X$4),TRUE)</formula>
    </cfRule>
  </conditionalFormatting>
  <conditionalFormatting sqref="R1298">
    <cfRule type="expression" dxfId="20897" priority="9160">
      <formula>IF(FIND("!",E557),TRUE)</formula>
    </cfRule>
  </conditionalFormatting>
  <conditionalFormatting sqref="R1299">
    <cfRule type="expression" dxfId="20896" priority="9161">
      <formula>IF(AND(E557="",$C557=$X$4),TRUE)</formula>
    </cfRule>
  </conditionalFormatting>
  <conditionalFormatting sqref="R1299">
    <cfRule type="expression" dxfId="20895" priority="9162">
      <formula>IF(FIND("!",E557),TRUE)</formula>
    </cfRule>
  </conditionalFormatting>
  <conditionalFormatting sqref="R1300">
    <cfRule type="expression" dxfId="20894" priority="9163">
      <formula>IF(AND(E557="",$C557=$X$4),TRUE)</formula>
    </cfRule>
  </conditionalFormatting>
  <conditionalFormatting sqref="R1300">
    <cfRule type="expression" dxfId="20893" priority="9164">
      <formula>IF(FIND("!",E557),TRUE)</formula>
    </cfRule>
  </conditionalFormatting>
  <conditionalFormatting sqref="R1301">
    <cfRule type="expression" dxfId="20892" priority="9165">
      <formula>IF(AND(E557="",$C557=$X$4),TRUE)</formula>
    </cfRule>
  </conditionalFormatting>
  <conditionalFormatting sqref="R1301">
    <cfRule type="expression" dxfId="20891" priority="9166">
      <formula>IF(FIND("!",E557),TRUE)</formula>
    </cfRule>
  </conditionalFormatting>
  <conditionalFormatting sqref="R1302">
    <cfRule type="expression" dxfId="20890" priority="9167">
      <formula>IF(AND(E557="",$C557=$X$4),TRUE)</formula>
    </cfRule>
  </conditionalFormatting>
  <conditionalFormatting sqref="R1302">
    <cfRule type="expression" dxfId="20889" priority="9168">
      <formula>IF(FIND("!",E557),TRUE)</formula>
    </cfRule>
  </conditionalFormatting>
  <conditionalFormatting sqref="R1303">
    <cfRule type="expression" dxfId="20888" priority="9169">
      <formula>IF(AND(E557="",$C557=$X$4),TRUE)</formula>
    </cfRule>
  </conditionalFormatting>
  <conditionalFormatting sqref="R1303">
    <cfRule type="expression" dxfId="20887" priority="9170">
      <formula>IF(FIND("!",E557),TRUE)</formula>
    </cfRule>
  </conditionalFormatting>
  <conditionalFormatting sqref="R1304">
    <cfRule type="expression" dxfId="20886" priority="9171">
      <formula>IF(AND(E557="",$C557=$X$4),TRUE)</formula>
    </cfRule>
  </conditionalFormatting>
  <conditionalFormatting sqref="R1304">
    <cfRule type="expression" dxfId="20885" priority="9172">
      <formula>IF(FIND("!",E557),TRUE)</formula>
    </cfRule>
  </conditionalFormatting>
  <conditionalFormatting sqref="R1305">
    <cfRule type="expression" dxfId="20884" priority="9173">
      <formula>IF(AND(E557="",$C557=$X$4),TRUE)</formula>
    </cfRule>
  </conditionalFormatting>
  <conditionalFormatting sqref="R1305">
    <cfRule type="expression" dxfId="20883" priority="9174">
      <formula>IF(FIND("!",E557),TRUE)</formula>
    </cfRule>
  </conditionalFormatting>
  <conditionalFormatting sqref="R1306">
    <cfRule type="expression" dxfId="20882" priority="9175">
      <formula>IF(AND(E557="",$C557=$X$4),TRUE)</formula>
    </cfRule>
  </conditionalFormatting>
  <conditionalFormatting sqref="R1306">
    <cfRule type="expression" dxfId="20881" priority="9176">
      <formula>IF(FIND("!",E557),TRUE)</formula>
    </cfRule>
  </conditionalFormatting>
  <conditionalFormatting sqref="R1307">
    <cfRule type="expression" dxfId="20880" priority="9177">
      <formula>IF(AND(E557="",$C557=$X$4),TRUE)</formula>
    </cfRule>
  </conditionalFormatting>
  <conditionalFormatting sqref="R1307">
    <cfRule type="expression" dxfId="20879" priority="9178">
      <formula>IF(FIND("!",E557),TRUE)</formula>
    </cfRule>
  </conditionalFormatting>
  <conditionalFormatting sqref="R1308">
    <cfRule type="expression" dxfId="20878" priority="9179">
      <formula>IF(AND(E557="",$C557=$X$4),TRUE)</formula>
    </cfRule>
  </conditionalFormatting>
  <conditionalFormatting sqref="R1308">
    <cfRule type="expression" dxfId="20877" priority="9180">
      <formula>IF(FIND("!",E557),TRUE)</formula>
    </cfRule>
  </conditionalFormatting>
  <conditionalFormatting sqref="R1309">
    <cfRule type="expression" dxfId="20876" priority="9181">
      <formula>IF(AND(E557="",$C557=$X$4),TRUE)</formula>
    </cfRule>
  </conditionalFormatting>
  <conditionalFormatting sqref="R1309">
    <cfRule type="expression" dxfId="20875" priority="9182">
      <formula>IF(FIND("!",E557),TRUE)</formula>
    </cfRule>
  </conditionalFormatting>
  <conditionalFormatting sqref="R1310">
    <cfRule type="expression" dxfId="20874" priority="9183">
      <formula>IF(AND(E557="",$C557=$X$4),TRUE)</formula>
    </cfRule>
  </conditionalFormatting>
  <conditionalFormatting sqref="R1310">
    <cfRule type="expression" dxfId="20873" priority="9184">
      <formula>IF(FIND("!",E557),TRUE)</formula>
    </cfRule>
  </conditionalFormatting>
  <conditionalFormatting sqref="R1311">
    <cfRule type="expression" dxfId="20872" priority="9185">
      <formula>IF(AND(E557="",$C557=$X$4),TRUE)</formula>
    </cfRule>
  </conditionalFormatting>
  <conditionalFormatting sqref="R1311">
    <cfRule type="expression" dxfId="20871" priority="9186">
      <formula>IF(FIND("!",E557),TRUE)</formula>
    </cfRule>
  </conditionalFormatting>
  <conditionalFormatting sqref="R1312">
    <cfRule type="expression" dxfId="20870" priority="9187">
      <formula>IF(AND(E557="",$C557=$X$4),TRUE)</formula>
    </cfRule>
  </conditionalFormatting>
  <conditionalFormatting sqref="R1312">
    <cfRule type="expression" dxfId="20869" priority="9188">
      <formula>IF(FIND("!",E557),TRUE)</formula>
    </cfRule>
  </conditionalFormatting>
  <conditionalFormatting sqref="R1313">
    <cfRule type="expression" dxfId="20868" priority="9189">
      <formula>IF(AND(E557="",$C557=$X$4),TRUE)</formula>
    </cfRule>
  </conditionalFormatting>
  <conditionalFormatting sqref="R1313">
    <cfRule type="expression" dxfId="20867" priority="9190">
      <formula>IF(FIND("!",E557),TRUE)</formula>
    </cfRule>
  </conditionalFormatting>
  <conditionalFormatting sqref="R1314">
    <cfRule type="expression" dxfId="20866" priority="9191">
      <formula>IF(AND(E557="",$C557=$X$4),TRUE)</formula>
    </cfRule>
  </conditionalFormatting>
  <conditionalFormatting sqref="R1314">
    <cfRule type="expression" dxfId="20865" priority="9192">
      <formula>IF(FIND("!",E557),TRUE)</formula>
    </cfRule>
  </conditionalFormatting>
  <conditionalFormatting sqref="R1315">
    <cfRule type="expression" dxfId="20864" priority="9193">
      <formula>IF(AND(E557="",$C557=$X$4),TRUE)</formula>
    </cfRule>
  </conditionalFormatting>
  <conditionalFormatting sqref="R1315">
    <cfRule type="expression" dxfId="20863" priority="9194">
      <formula>IF(FIND("!",E557),TRUE)</formula>
    </cfRule>
  </conditionalFormatting>
  <conditionalFormatting sqref="R1316">
    <cfRule type="expression" dxfId="20862" priority="9195">
      <formula>IF(AND(E557="",$C557=$X$4),TRUE)</formula>
    </cfRule>
  </conditionalFormatting>
  <conditionalFormatting sqref="R1316">
    <cfRule type="expression" dxfId="20861" priority="9196">
      <formula>IF(FIND("!",E557),TRUE)</formula>
    </cfRule>
  </conditionalFormatting>
  <conditionalFormatting sqref="R1317">
    <cfRule type="expression" dxfId="20860" priority="9197">
      <formula>IF(AND(E557="",$C557=$X$4),TRUE)</formula>
    </cfRule>
  </conditionalFormatting>
  <conditionalFormatting sqref="R1317">
    <cfRule type="expression" dxfId="20859" priority="9198">
      <formula>IF(FIND("!",E557),TRUE)</formula>
    </cfRule>
  </conditionalFormatting>
  <conditionalFormatting sqref="R1318">
    <cfRule type="expression" dxfId="20858" priority="9199">
      <formula>IF(AND(E557="",$C557=$X$4),TRUE)</formula>
    </cfRule>
  </conditionalFormatting>
  <conditionalFormatting sqref="R1318">
    <cfRule type="expression" dxfId="20857" priority="9200">
      <formula>IF(FIND("!",E557),TRUE)</formula>
    </cfRule>
  </conditionalFormatting>
  <conditionalFormatting sqref="R1319">
    <cfRule type="expression" dxfId="20856" priority="9201">
      <formula>IF(AND(E557="",$C557=$X$4),TRUE)</formula>
    </cfRule>
  </conditionalFormatting>
  <conditionalFormatting sqref="R1319">
    <cfRule type="expression" dxfId="20855" priority="9202">
      <formula>IF(FIND("!",E557),TRUE)</formula>
    </cfRule>
  </conditionalFormatting>
  <conditionalFormatting sqref="R1320">
    <cfRule type="expression" dxfId="20854" priority="9203">
      <formula>IF(AND(E557="",$C557=$X$4),TRUE)</formula>
    </cfRule>
  </conditionalFormatting>
  <conditionalFormatting sqref="R1320">
    <cfRule type="expression" dxfId="20853" priority="9204">
      <formula>IF(FIND("!",E557),TRUE)</formula>
    </cfRule>
  </conditionalFormatting>
  <conditionalFormatting sqref="R1321">
    <cfRule type="expression" dxfId="20852" priority="9205">
      <formula>IF(AND(E557="",$C557=$X$4),TRUE)</formula>
    </cfRule>
  </conditionalFormatting>
  <conditionalFormatting sqref="R1321">
    <cfRule type="expression" dxfId="20851" priority="9206">
      <formula>IF(FIND("!",E557),TRUE)</formula>
    </cfRule>
  </conditionalFormatting>
  <conditionalFormatting sqref="R1322">
    <cfRule type="expression" dxfId="20850" priority="9207">
      <formula>IF(AND(E557="",$C557=$X$4),TRUE)</formula>
    </cfRule>
  </conditionalFormatting>
  <conditionalFormatting sqref="R1322">
    <cfRule type="expression" dxfId="20849" priority="9208">
      <formula>IF(FIND("!",E557),TRUE)</formula>
    </cfRule>
  </conditionalFormatting>
  <conditionalFormatting sqref="R1323">
    <cfRule type="expression" dxfId="20848" priority="9209">
      <formula>IF(AND(E557="",$C557=$X$4),TRUE)</formula>
    </cfRule>
  </conditionalFormatting>
  <conditionalFormatting sqref="R1323">
    <cfRule type="expression" dxfId="20847" priority="9210">
      <formula>IF(FIND("!",E557),TRUE)</formula>
    </cfRule>
  </conditionalFormatting>
  <conditionalFormatting sqref="R1324">
    <cfRule type="expression" dxfId="20846" priority="9211">
      <formula>IF(AND(E557="",$C557=$X$4),TRUE)</formula>
    </cfRule>
  </conditionalFormatting>
  <conditionalFormatting sqref="R1324">
    <cfRule type="expression" dxfId="20845" priority="9212">
      <formula>IF(FIND("!",E557),TRUE)</formula>
    </cfRule>
  </conditionalFormatting>
  <conditionalFormatting sqref="R1325">
    <cfRule type="expression" dxfId="20844" priority="9213">
      <formula>IF(AND(E557="",$C557=$X$4),TRUE)</formula>
    </cfRule>
  </conditionalFormatting>
  <conditionalFormatting sqref="R1325">
    <cfRule type="expression" dxfId="20843" priority="9214">
      <formula>IF(FIND("!",E557),TRUE)</formula>
    </cfRule>
  </conditionalFormatting>
  <conditionalFormatting sqref="R1326">
    <cfRule type="expression" dxfId="20842" priority="9215">
      <formula>IF(AND(E557="",$C557=$X$4),TRUE)</formula>
    </cfRule>
  </conditionalFormatting>
  <conditionalFormatting sqref="R1326">
    <cfRule type="expression" dxfId="20841" priority="9216">
      <formula>IF(FIND("!",E557),TRUE)</formula>
    </cfRule>
  </conditionalFormatting>
  <conditionalFormatting sqref="R1327">
    <cfRule type="expression" dxfId="20840" priority="9217">
      <formula>IF(AND(E557="",$C557=$X$4),TRUE)</formula>
    </cfRule>
  </conditionalFormatting>
  <conditionalFormatting sqref="R1327">
    <cfRule type="expression" dxfId="20839" priority="9218">
      <formula>IF(FIND("!",E557),TRUE)</formula>
    </cfRule>
  </conditionalFormatting>
  <conditionalFormatting sqref="R1328">
    <cfRule type="expression" dxfId="20838" priority="9219">
      <formula>IF(AND(E557="",$C557=$X$4),TRUE)</formula>
    </cfRule>
  </conditionalFormatting>
  <conditionalFormatting sqref="R1328">
    <cfRule type="expression" dxfId="20837" priority="9220">
      <formula>IF(FIND("!",E557),TRUE)</formula>
    </cfRule>
  </conditionalFormatting>
  <conditionalFormatting sqref="R1329">
    <cfRule type="expression" dxfId="20836" priority="9221">
      <formula>IF(AND(E557="",$C557=$X$4),TRUE)</formula>
    </cfRule>
  </conditionalFormatting>
  <conditionalFormatting sqref="R1329">
    <cfRule type="expression" dxfId="20835" priority="9222">
      <formula>IF(FIND("!",E557),TRUE)</formula>
    </cfRule>
  </conditionalFormatting>
  <conditionalFormatting sqref="R1330">
    <cfRule type="expression" dxfId="20834" priority="9223">
      <formula>IF(AND(E557="",$C557=$X$4),TRUE)</formula>
    </cfRule>
  </conditionalFormatting>
  <conditionalFormatting sqref="R1330">
    <cfRule type="expression" dxfId="20833" priority="9224">
      <formula>IF(FIND("!",E557),TRUE)</formula>
    </cfRule>
  </conditionalFormatting>
  <conditionalFormatting sqref="R1331">
    <cfRule type="expression" dxfId="20832" priority="9225">
      <formula>IF(AND(E557="",$C557=$X$4),TRUE)</formula>
    </cfRule>
  </conditionalFormatting>
  <conditionalFormatting sqref="R1331">
    <cfRule type="expression" dxfId="20831" priority="9226">
      <formula>IF(FIND("!",E557),TRUE)</formula>
    </cfRule>
  </conditionalFormatting>
  <conditionalFormatting sqref="R1332">
    <cfRule type="expression" dxfId="20830" priority="9227">
      <formula>IF(AND(E557="",$C557=$X$4),TRUE)</formula>
    </cfRule>
  </conditionalFormatting>
  <conditionalFormatting sqref="R1332">
    <cfRule type="expression" dxfId="20829" priority="9228">
      <formula>IF(FIND("!",E557),TRUE)</formula>
    </cfRule>
  </conditionalFormatting>
  <conditionalFormatting sqref="R1333">
    <cfRule type="expression" dxfId="20828" priority="9229">
      <formula>IF(AND(E557="",$C557=$X$4),TRUE)</formula>
    </cfRule>
  </conditionalFormatting>
  <conditionalFormatting sqref="R1333">
    <cfRule type="expression" dxfId="20827" priority="9230">
      <formula>IF(FIND("!",E557),TRUE)</formula>
    </cfRule>
  </conditionalFormatting>
  <conditionalFormatting sqref="R1334">
    <cfRule type="expression" dxfId="20826" priority="9231">
      <formula>IF(AND(E557="",$C557=$X$4),TRUE)</formula>
    </cfRule>
  </conditionalFormatting>
  <conditionalFormatting sqref="R1334">
    <cfRule type="expression" dxfId="20825" priority="9232">
      <formula>IF(FIND("!",E557),TRUE)</formula>
    </cfRule>
  </conditionalFormatting>
  <conditionalFormatting sqref="R1335">
    <cfRule type="expression" dxfId="20824" priority="9233">
      <formula>IF(AND(E557="",$C557=$X$4),TRUE)</formula>
    </cfRule>
  </conditionalFormatting>
  <conditionalFormatting sqref="R1335">
    <cfRule type="expression" dxfId="20823" priority="9234">
      <formula>IF(FIND("!",E557),TRUE)</formula>
    </cfRule>
  </conditionalFormatting>
  <conditionalFormatting sqref="R1336">
    <cfRule type="expression" dxfId="20822" priority="9235">
      <formula>IF(AND(E557="",$C557=$X$4),TRUE)</formula>
    </cfRule>
  </conditionalFormatting>
  <conditionalFormatting sqref="R1336">
    <cfRule type="expression" dxfId="20821" priority="9236">
      <formula>IF(FIND("!",E557),TRUE)</formula>
    </cfRule>
  </conditionalFormatting>
  <conditionalFormatting sqref="R1337">
    <cfRule type="expression" dxfId="20820" priority="9237">
      <formula>IF(AND(E557="",$C557=$X$4),TRUE)</formula>
    </cfRule>
  </conditionalFormatting>
  <conditionalFormatting sqref="R1337">
    <cfRule type="expression" dxfId="20819" priority="9238">
      <formula>IF(FIND("!",E557),TRUE)</formula>
    </cfRule>
  </conditionalFormatting>
  <conditionalFormatting sqref="R1338">
    <cfRule type="expression" dxfId="20818" priority="9239">
      <formula>IF(AND(E557="",$C557=$X$4),TRUE)</formula>
    </cfRule>
  </conditionalFormatting>
  <conditionalFormatting sqref="R1338">
    <cfRule type="expression" dxfId="20817" priority="9240">
      <formula>IF(FIND("!",E557),TRUE)</formula>
    </cfRule>
  </conditionalFormatting>
  <conditionalFormatting sqref="R1339">
    <cfRule type="expression" dxfId="20816" priority="9241">
      <formula>IF(AND(E557="",$C557=$X$4),TRUE)</formula>
    </cfRule>
  </conditionalFormatting>
  <conditionalFormatting sqref="R1339">
    <cfRule type="expression" dxfId="20815" priority="9242">
      <formula>IF(FIND("!",E557),TRUE)</formula>
    </cfRule>
  </conditionalFormatting>
  <conditionalFormatting sqref="R1340">
    <cfRule type="expression" dxfId="20814" priority="9243">
      <formula>IF(AND(E557="",$C557=$X$4),TRUE)</formula>
    </cfRule>
  </conditionalFormatting>
  <conditionalFormatting sqref="R1340">
    <cfRule type="expression" dxfId="20813" priority="9244">
      <formula>IF(FIND("!",E557),TRUE)</formula>
    </cfRule>
  </conditionalFormatting>
  <conditionalFormatting sqref="R1341">
    <cfRule type="expression" dxfId="20812" priority="9245">
      <formula>IF(AND(E557="",$C557=$X$4),TRUE)</formula>
    </cfRule>
  </conditionalFormatting>
  <conditionalFormatting sqref="R1341">
    <cfRule type="expression" dxfId="20811" priority="9246">
      <formula>IF(FIND("!",E557),TRUE)</formula>
    </cfRule>
  </conditionalFormatting>
  <conditionalFormatting sqref="R1342">
    <cfRule type="expression" dxfId="20810" priority="9247">
      <formula>IF(AND(E557="",$C557=$X$4),TRUE)</formula>
    </cfRule>
  </conditionalFormatting>
  <conditionalFormatting sqref="R1342">
    <cfRule type="expression" dxfId="20809" priority="9248">
      <formula>IF(FIND("!",E557),TRUE)</formula>
    </cfRule>
  </conditionalFormatting>
  <conditionalFormatting sqref="R1343">
    <cfRule type="expression" dxfId="20808" priority="9249">
      <formula>IF(AND(E557="",$C557=$X$4),TRUE)</formula>
    </cfRule>
  </conditionalFormatting>
  <conditionalFormatting sqref="R1343">
    <cfRule type="expression" dxfId="20807" priority="9250">
      <formula>IF(FIND("!",E557),TRUE)</formula>
    </cfRule>
  </conditionalFormatting>
  <conditionalFormatting sqref="R1344">
    <cfRule type="expression" dxfId="20806" priority="9251">
      <formula>IF(AND(E557="",$C557=$X$4),TRUE)</formula>
    </cfRule>
  </conditionalFormatting>
  <conditionalFormatting sqref="R1344">
    <cfRule type="expression" dxfId="20805" priority="9252">
      <formula>IF(FIND("!",E557),TRUE)</formula>
    </cfRule>
  </conditionalFormatting>
  <conditionalFormatting sqref="R1345">
    <cfRule type="expression" dxfId="20804" priority="9253">
      <formula>IF(AND(E557="",$C557=$X$4),TRUE)</formula>
    </cfRule>
  </conditionalFormatting>
  <conditionalFormatting sqref="R1345">
    <cfRule type="expression" dxfId="20803" priority="9254">
      <formula>IF(FIND("!",E557),TRUE)</formula>
    </cfRule>
  </conditionalFormatting>
  <conditionalFormatting sqref="R1346">
    <cfRule type="expression" dxfId="20802" priority="9255">
      <formula>IF(AND(E557="",$C557=$X$4),TRUE)</formula>
    </cfRule>
  </conditionalFormatting>
  <conditionalFormatting sqref="R1346">
    <cfRule type="expression" dxfId="20801" priority="9256">
      <formula>IF(FIND("!",E557),TRUE)</formula>
    </cfRule>
  </conditionalFormatting>
  <conditionalFormatting sqref="R1347">
    <cfRule type="expression" dxfId="20800" priority="9257">
      <formula>IF(AND(E557="",$C557=$X$4),TRUE)</formula>
    </cfRule>
  </conditionalFormatting>
  <conditionalFormatting sqref="R1347">
    <cfRule type="expression" dxfId="20799" priority="9258">
      <formula>IF(FIND("!",E557),TRUE)</formula>
    </cfRule>
  </conditionalFormatting>
  <conditionalFormatting sqref="R1348">
    <cfRule type="expression" dxfId="20798" priority="9259">
      <formula>IF(AND(E557="",$C557=$X$4),TRUE)</formula>
    </cfRule>
  </conditionalFormatting>
  <conditionalFormatting sqref="R1348">
    <cfRule type="expression" dxfId="20797" priority="9260">
      <formula>IF(FIND("!",E557),TRUE)</formula>
    </cfRule>
  </conditionalFormatting>
  <conditionalFormatting sqref="R1349">
    <cfRule type="expression" dxfId="20796" priority="9261">
      <formula>IF(AND(E557="",$C557=$X$4),TRUE)</formula>
    </cfRule>
  </conditionalFormatting>
  <conditionalFormatting sqref="R1349">
    <cfRule type="expression" dxfId="20795" priority="9262">
      <formula>IF(FIND("!",E557),TRUE)</formula>
    </cfRule>
  </conditionalFormatting>
  <conditionalFormatting sqref="R1350">
    <cfRule type="expression" dxfId="20794" priority="9263">
      <formula>IF(AND(E557="",$C557=$X$4),TRUE)</formula>
    </cfRule>
  </conditionalFormatting>
  <conditionalFormatting sqref="R1350">
    <cfRule type="expression" dxfId="20793" priority="9264">
      <formula>IF(FIND("!",E557),TRUE)</formula>
    </cfRule>
  </conditionalFormatting>
  <conditionalFormatting sqref="R1351">
    <cfRule type="expression" dxfId="20792" priority="9265">
      <formula>IF(AND(E557="",$C557=$X$4),TRUE)</formula>
    </cfRule>
  </conditionalFormatting>
  <conditionalFormatting sqref="R1351">
    <cfRule type="expression" dxfId="20791" priority="9266">
      <formula>IF(FIND("!",E557),TRUE)</formula>
    </cfRule>
  </conditionalFormatting>
  <conditionalFormatting sqref="R1352">
    <cfRule type="expression" dxfId="20790" priority="9267">
      <formula>IF(AND(E557="",$C557=$X$4),TRUE)</formula>
    </cfRule>
  </conditionalFormatting>
  <conditionalFormatting sqref="R1352">
    <cfRule type="expression" dxfId="20789" priority="9268">
      <formula>IF(FIND("!",E557),TRUE)</formula>
    </cfRule>
  </conditionalFormatting>
  <conditionalFormatting sqref="R1353">
    <cfRule type="expression" dxfId="20788" priority="9269">
      <formula>IF(AND(E557="",$C557=$X$4),TRUE)</formula>
    </cfRule>
  </conditionalFormatting>
  <conditionalFormatting sqref="R1353">
    <cfRule type="expression" dxfId="20787" priority="9270">
      <formula>IF(FIND("!",E557),TRUE)</formula>
    </cfRule>
  </conditionalFormatting>
  <conditionalFormatting sqref="R1354">
    <cfRule type="expression" dxfId="20786" priority="9271">
      <formula>IF(AND(E557="",$C557=$X$4),TRUE)</formula>
    </cfRule>
  </conditionalFormatting>
  <conditionalFormatting sqref="R1354">
    <cfRule type="expression" dxfId="20785" priority="9272">
      <formula>IF(FIND("!",E557),TRUE)</formula>
    </cfRule>
  </conditionalFormatting>
  <conditionalFormatting sqref="R1355">
    <cfRule type="expression" dxfId="20784" priority="9273">
      <formula>IF(AND(E557="",$C557=$X$4),TRUE)</formula>
    </cfRule>
  </conditionalFormatting>
  <conditionalFormatting sqref="R1355">
    <cfRule type="expression" dxfId="20783" priority="9274">
      <formula>IF(FIND("!",E557),TRUE)</formula>
    </cfRule>
  </conditionalFormatting>
  <conditionalFormatting sqref="R1356">
    <cfRule type="expression" dxfId="20782" priority="9275">
      <formula>IF(AND(E557="",$C557=$X$4),TRUE)</formula>
    </cfRule>
  </conditionalFormatting>
  <conditionalFormatting sqref="R1356">
    <cfRule type="expression" dxfId="20781" priority="9276">
      <formula>IF(FIND("!",E557),TRUE)</formula>
    </cfRule>
  </conditionalFormatting>
  <conditionalFormatting sqref="R1357">
    <cfRule type="expression" dxfId="20780" priority="9277">
      <formula>IF(AND(E557="",$C557=$X$4),TRUE)</formula>
    </cfRule>
  </conditionalFormatting>
  <conditionalFormatting sqref="R1357">
    <cfRule type="expression" dxfId="20779" priority="9278">
      <formula>IF(FIND("!",E557),TRUE)</formula>
    </cfRule>
  </conditionalFormatting>
  <conditionalFormatting sqref="R1358">
    <cfRule type="expression" dxfId="20778" priority="9279">
      <formula>IF(AND(E557="",$C557=$X$4),TRUE)</formula>
    </cfRule>
  </conditionalFormatting>
  <conditionalFormatting sqref="R1358">
    <cfRule type="expression" dxfId="20777" priority="9280">
      <formula>IF(FIND("!",E557),TRUE)</formula>
    </cfRule>
  </conditionalFormatting>
  <conditionalFormatting sqref="R1359">
    <cfRule type="expression" dxfId="20776" priority="9281">
      <formula>IF(AND(E557="",$C557=$X$4),TRUE)</formula>
    </cfRule>
  </conditionalFormatting>
  <conditionalFormatting sqref="R1359">
    <cfRule type="expression" dxfId="20775" priority="9282">
      <formula>IF(FIND("!",E557),TRUE)</formula>
    </cfRule>
  </conditionalFormatting>
  <conditionalFormatting sqref="R1360">
    <cfRule type="expression" dxfId="20774" priority="9283">
      <formula>IF(AND(E557="",$C557=$X$4),TRUE)</formula>
    </cfRule>
  </conditionalFormatting>
  <conditionalFormatting sqref="R1360">
    <cfRule type="expression" dxfId="20773" priority="9284">
      <formula>IF(FIND("!",E557),TRUE)</formula>
    </cfRule>
  </conditionalFormatting>
  <conditionalFormatting sqref="R1361">
    <cfRule type="expression" dxfId="20772" priority="9285">
      <formula>IF(AND(E557="",$C557=$X$4),TRUE)</formula>
    </cfRule>
  </conditionalFormatting>
  <conditionalFormatting sqref="R1361">
    <cfRule type="expression" dxfId="20771" priority="9286">
      <formula>IF(FIND("!",E557),TRUE)</formula>
    </cfRule>
  </conditionalFormatting>
  <conditionalFormatting sqref="R1362">
    <cfRule type="expression" dxfId="20770" priority="9287">
      <formula>IF(AND(E557="",$C557=$X$4),TRUE)</formula>
    </cfRule>
  </conditionalFormatting>
  <conditionalFormatting sqref="R1362">
    <cfRule type="expression" dxfId="20769" priority="9288">
      <formula>IF(FIND("!",E557),TRUE)</formula>
    </cfRule>
  </conditionalFormatting>
  <conditionalFormatting sqref="R1363">
    <cfRule type="expression" dxfId="20768" priority="9289">
      <formula>IF(AND(E557="",$C557=$X$4),TRUE)</formula>
    </cfRule>
  </conditionalFormatting>
  <conditionalFormatting sqref="R1363">
    <cfRule type="expression" dxfId="20767" priority="9290">
      <formula>IF(FIND("!",E557),TRUE)</formula>
    </cfRule>
  </conditionalFormatting>
  <conditionalFormatting sqref="R1364">
    <cfRule type="expression" dxfId="20766" priority="9291">
      <formula>IF(AND(E557="",$C557=$X$4),TRUE)</formula>
    </cfRule>
  </conditionalFormatting>
  <conditionalFormatting sqref="R1364">
    <cfRule type="expression" dxfId="20765" priority="9292">
      <formula>IF(FIND("!",E557),TRUE)</formula>
    </cfRule>
  </conditionalFormatting>
  <conditionalFormatting sqref="R1365">
    <cfRule type="expression" dxfId="20764" priority="9293">
      <formula>IF(AND(E557="",$C557=$X$4),TRUE)</formula>
    </cfRule>
  </conditionalFormatting>
  <conditionalFormatting sqref="R1365">
    <cfRule type="expression" dxfId="20763" priority="9294">
      <formula>IF(FIND("!",E557),TRUE)</formula>
    </cfRule>
  </conditionalFormatting>
  <conditionalFormatting sqref="R1366">
    <cfRule type="expression" dxfId="20762" priority="9295">
      <formula>IF(AND(E557="",$C557=$X$4),TRUE)</formula>
    </cfRule>
  </conditionalFormatting>
  <conditionalFormatting sqref="R1366">
    <cfRule type="expression" dxfId="20761" priority="9296">
      <formula>IF(FIND("!",E557),TRUE)</formula>
    </cfRule>
  </conditionalFormatting>
  <conditionalFormatting sqref="R1367">
    <cfRule type="expression" dxfId="20760" priority="9297">
      <formula>IF(AND(E557="",$C557=$X$4),TRUE)</formula>
    </cfRule>
  </conditionalFormatting>
  <conditionalFormatting sqref="R1367">
    <cfRule type="expression" dxfId="20759" priority="9298">
      <formula>IF(FIND("!",E557),TRUE)</formula>
    </cfRule>
  </conditionalFormatting>
  <conditionalFormatting sqref="R1368">
    <cfRule type="expression" dxfId="20758" priority="9299">
      <formula>IF(AND(E557="",$C557=$X$4),TRUE)</formula>
    </cfRule>
  </conditionalFormatting>
  <conditionalFormatting sqref="R1368">
    <cfRule type="expression" dxfId="20757" priority="9300">
      <formula>IF(FIND("!",E557),TRUE)</formula>
    </cfRule>
  </conditionalFormatting>
  <conditionalFormatting sqref="R1369">
    <cfRule type="expression" dxfId="20756" priority="9301">
      <formula>IF(AND(E557="",$C557=$X$4),TRUE)</formula>
    </cfRule>
  </conditionalFormatting>
  <conditionalFormatting sqref="R1369">
    <cfRule type="expression" dxfId="20755" priority="9302">
      <formula>IF(FIND("!",E557),TRUE)</formula>
    </cfRule>
  </conditionalFormatting>
  <conditionalFormatting sqref="R1370">
    <cfRule type="expression" dxfId="20754" priority="9303">
      <formula>IF(AND(E557="",$C557=$X$4),TRUE)</formula>
    </cfRule>
  </conditionalFormatting>
  <conditionalFormatting sqref="R1370">
    <cfRule type="expression" dxfId="20753" priority="9304">
      <formula>IF(FIND("!",E557),TRUE)</formula>
    </cfRule>
  </conditionalFormatting>
  <conditionalFormatting sqref="R1371">
    <cfRule type="expression" dxfId="20752" priority="9305">
      <formula>IF(AND(E557="",$C557=$X$4),TRUE)</formula>
    </cfRule>
  </conditionalFormatting>
  <conditionalFormatting sqref="R1371">
    <cfRule type="expression" dxfId="20751" priority="9306">
      <formula>IF(FIND("!",E557),TRUE)</formula>
    </cfRule>
  </conditionalFormatting>
  <conditionalFormatting sqref="R1372">
    <cfRule type="expression" dxfId="20750" priority="9307">
      <formula>IF(AND(E557="",$C557=$X$4),TRUE)</formula>
    </cfRule>
  </conditionalFormatting>
  <conditionalFormatting sqref="R1372">
    <cfRule type="expression" dxfId="20749" priority="9308">
      <formula>IF(FIND("!",E557),TRUE)</formula>
    </cfRule>
  </conditionalFormatting>
  <conditionalFormatting sqref="R1373">
    <cfRule type="expression" dxfId="20748" priority="9309">
      <formula>IF(AND(E557="",$C557=$X$4),TRUE)</formula>
    </cfRule>
  </conditionalFormatting>
  <conditionalFormatting sqref="R1373">
    <cfRule type="expression" dxfId="20747" priority="9310">
      <formula>IF(FIND("!",E557),TRUE)</formula>
    </cfRule>
  </conditionalFormatting>
  <conditionalFormatting sqref="R1374">
    <cfRule type="expression" dxfId="20746" priority="9311">
      <formula>IF(AND(E557="",$C557=$X$4),TRUE)</formula>
    </cfRule>
  </conditionalFormatting>
  <conditionalFormatting sqref="R1374">
    <cfRule type="expression" dxfId="20745" priority="9312">
      <formula>IF(FIND("!",E557),TRUE)</formula>
    </cfRule>
  </conditionalFormatting>
  <conditionalFormatting sqref="R1375">
    <cfRule type="expression" dxfId="20744" priority="9313">
      <formula>IF(AND(E557="",$C557=$X$4),TRUE)</formula>
    </cfRule>
  </conditionalFormatting>
  <conditionalFormatting sqref="R1375">
    <cfRule type="expression" dxfId="20743" priority="9314">
      <formula>IF(FIND("!",E557),TRUE)</formula>
    </cfRule>
  </conditionalFormatting>
  <conditionalFormatting sqref="R1376">
    <cfRule type="expression" dxfId="20742" priority="9315">
      <formula>IF(AND(E557="",$C557=$X$4),TRUE)</formula>
    </cfRule>
  </conditionalFormatting>
  <conditionalFormatting sqref="R1376">
    <cfRule type="expression" dxfId="20741" priority="9316">
      <formula>IF(FIND("!",E557),TRUE)</formula>
    </cfRule>
  </conditionalFormatting>
  <conditionalFormatting sqref="R1377">
    <cfRule type="expression" dxfId="20740" priority="9317">
      <formula>IF(AND(E557="",$C557=$X$4),TRUE)</formula>
    </cfRule>
  </conditionalFormatting>
  <conditionalFormatting sqref="R1377">
    <cfRule type="expression" dxfId="20739" priority="9318">
      <formula>IF(FIND("!",E557),TRUE)</formula>
    </cfRule>
  </conditionalFormatting>
  <conditionalFormatting sqref="R1378">
    <cfRule type="expression" dxfId="20738" priority="9319">
      <formula>IF(AND(E557="",$C557=$X$4),TRUE)</formula>
    </cfRule>
  </conditionalFormatting>
  <conditionalFormatting sqref="R1378">
    <cfRule type="expression" dxfId="20737" priority="9320">
      <formula>IF(FIND("!",E557),TRUE)</formula>
    </cfRule>
  </conditionalFormatting>
  <conditionalFormatting sqref="R1379">
    <cfRule type="expression" dxfId="20736" priority="9321">
      <formula>IF(AND(E557="",$C557=$X$4),TRUE)</formula>
    </cfRule>
  </conditionalFormatting>
  <conditionalFormatting sqref="R1379">
    <cfRule type="expression" dxfId="20735" priority="9322">
      <formula>IF(FIND("!",E557),TRUE)</formula>
    </cfRule>
  </conditionalFormatting>
  <conditionalFormatting sqref="R1380">
    <cfRule type="expression" dxfId="20734" priority="9323">
      <formula>IF(AND(E557="",$C557=$X$4),TRUE)</formula>
    </cfRule>
  </conditionalFormatting>
  <conditionalFormatting sqref="R1380">
    <cfRule type="expression" dxfId="20733" priority="9324">
      <formula>IF(FIND("!",E557),TRUE)</formula>
    </cfRule>
  </conditionalFormatting>
  <conditionalFormatting sqref="R1381">
    <cfRule type="expression" dxfId="20732" priority="9325">
      <formula>IF(AND(E557="",$C557=$X$4),TRUE)</formula>
    </cfRule>
  </conditionalFormatting>
  <conditionalFormatting sqref="R1381">
    <cfRule type="expression" dxfId="20731" priority="9326">
      <formula>IF(FIND("!",E557),TRUE)</formula>
    </cfRule>
  </conditionalFormatting>
  <conditionalFormatting sqref="R1382">
    <cfRule type="expression" dxfId="20730" priority="9327">
      <formula>IF(AND(E557="",$C557=$X$4),TRUE)</formula>
    </cfRule>
  </conditionalFormatting>
  <conditionalFormatting sqref="R1382">
    <cfRule type="expression" dxfId="20729" priority="9328">
      <formula>IF(FIND("!",E557),TRUE)</formula>
    </cfRule>
  </conditionalFormatting>
  <conditionalFormatting sqref="R1383">
    <cfRule type="expression" dxfId="20728" priority="9329">
      <formula>IF(AND(E557="",$C557=$X$4),TRUE)</formula>
    </cfRule>
  </conditionalFormatting>
  <conditionalFormatting sqref="R1383">
    <cfRule type="expression" dxfId="20727" priority="9330">
      <formula>IF(FIND("!",E557),TRUE)</formula>
    </cfRule>
  </conditionalFormatting>
  <conditionalFormatting sqref="R1384">
    <cfRule type="expression" dxfId="20726" priority="9331">
      <formula>IF(AND(E557="",$C557=$X$4),TRUE)</formula>
    </cfRule>
  </conditionalFormatting>
  <conditionalFormatting sqref="R1384">
    <cfRule type="expression" dxfId="20725" priority="9332">
      <formula>IF(FIND("!",E557),TRUE)</formula>
    </cfRule>
  </conditionalFormatting>
  <conditionalFormatting sqref="R1385">
    <cfRule type="expression" dxfId="20724" priority="9333">
      <formula>IF(AND(E557="",$C557=$X$4),TRUE)</formula>
    </cfRule>
  </conditionalFormatting>
  <conditionalFormatting sqref="R1385">
    <cfRule type="expression" dxfId="20723" priority="9334">
      <formula>IF(FIND("!",E557),TRUE)</formula>
    </cfRule>
  </conditionalFormatting>
  <conditionalFormatting sqref="R1386">
    <cfRule type="expression" dxfId="20722" priority="9335">
      <formula>IF(AND(E557="",$C557=$X$4),TRUE)</formula>
    </cfRule>
  </conditionalFormatting>
  <conditionalFormatting sqref="R1386">
    <cfRule type="expression" dxfId="20721" priority="9336">
      <formula>IF(FIND("!",E557),TRUE)</formula>
    </cfRule>
  </conditionalFormatting>
  <conditionalFormatting sqref="R1387">
    <cfRule type="expression" dxfId="20720" priority="9337">
      <formula>IF(AND(E557="",$C557=$X$4),TRUE)</formula>
    </cfRule>
  </conditionalFormatting>
  <conditionalFormatting sqref="R1387">
    <cfRule type="expression" dxfId="20719" priority="9338">
      <formula>IF(FIND("!",E557),TRUE)</formula>
    </cfRule>
  </conditionalFormatting>
  <conditionalFormatting sqref="R1388">
    <cfRule type="expression" dxfId="20718" priority="9339">
      <formula>IF(AND(E557="",$C557=$X$4),TRUE)</formula>
    </cfRule>
  </conditionalFormatting>
  <conditionalFormatting sqref="R1388">
    <cfRule type="expression" dxfId="20717" priority="9340">
      <formula>IF(FIND("!",E557),TRUE)</formula>
    </cfRule>
  </conditionalFormatting>
  <conditionalFormatting sqref="R1389">
    <cfRule type="expression" dxfId="20716" priority="9341">
      <formula>IF(AND(E557="",$C557=$X$4),TRUE)</formula>
    </cfRule>
  </conditionalFormatting>
  <conditionalFormatting sqref="R1389">
    <cfRule type="expression" dxfId="20715" priority="9342">
      <formula>IF(FIND("!",E557),TRUE)</formula>
    </cfRule>
  </conditionalFormatting>
  <conditionalFormatting sqref="R1390">
    <cfRule type="expression" dxfId="20714" priority="9343">
      <formula>IF(AND(E557="",$C557=$X$4),TRUE)</formula>
    </cfRule>
  </conditionalFormatting>
  <conditionalFormatting sqref="R1390">
    <cfRule type="expression" dxfId="20713" priority="9344">
      <formula>IF(FIND("!",E557),TRUE)</formula>
    </cfRule>
  </conditionalFormatting>
  <conditionalFormatting sqref="R1391">
    <cfRule type="expression" dxfId="20712" priority="9345">
      <formula>IF(AND(E557="",$C557=$X$4),TRUE)</formula>
    </cfRule>
  </conditionalFormatting>
  <conditionalFormatting sqref="R1391">
    <cfRule type="expression" dxfId="20711" priority="9346">
      <formula>IF(FIND("!",E557),TRUE)</formula>
    </cfRule>
  </conditionalFormatting>
  <conditionalFormatting sqref="R1392">
    <cfRule type="expression" dxfId="20710" priority="9347">
      <formula>IF(AND(E557="",$C557=$X$4),TRUE)</formula>
    </cfRule>
  </conditionalFormatting>
  <conditionalFormatting sqref="R1392">
    <cfRule type="expression" dxfId="20709" priority="9348">
      <formula>IF(FIND("!",E557),TRUE)</formula>
    </cfRule>
  </conditionalFormatting>
  <conditionalFormatting sqref="R1393">
    <cfRule type="expression" dxfId="20708" priority="9349">
      <formula>IF(AND(E557="",$C557=$X$4),TRUE)</formula>
    </cfRule>
  </conditionalFormatting>
  <conditionalFormatting sqref="R1393">
    <cfRule type="expression" dxfId="20707" priority="9350">
      <formula>IF(FIND("!",E557),TRUE)</formula>
    </cfRule>
  </conditionalFormatting>
  <conditionalFormatting sqref="R1394">
    <cfRule type="expression" dxfId="20706" priority="9351">
      <formula>IF(AND(E557="",$C557=$X$4),TRUE)</formula>
    </cfRule>
  </conditionalFormatting>
  <conditionalFormatting sqref="R1394">
    <cfRule type="expression" dxfId="20705" priority="9352">
      <formula>IF(FIND("!",E557),TRUE)</formula>
    </cfRule>
  </conditionalFormatting>
  <conditionalFormatting sqref="R1395">
    <cfRule type="expression" dxfId="20704" priority="9353">
      <formula>IF(AND(E557="",$C557=$X$4),TRUE)</formula>
    </cfRule>
  </conditionalFormatting>
  <conditionalFormatting sqref="R1395">
    <cfRule type="expression" dxfId="20703" priority="9354">
      <formula>IF(FIND("!",E557),TRUE)</formula>
    </cfRule>
  </conditionalFormatting>
  <conditionalFormatting sqref="R1396">
    <cfRule type="expression" dxfId="20702" priority="9355">
      <formula>IF(AND(E557="",$C557=$X$4),TRUE)</formula>
    </cfRule>
  </conditionalFormatting>
  <conditionalFormatting sqref="R1396">
    <cfRule type="expression" dxfId="20701" priority="9356">
      <formula>IF(FIND("!",E557),TRUE)</formula>
    </cfRule>
  </conditionalFormatting>
  <conditionalFormatting sqref="R1397">
    <cfRule type="expression" dxfId="20700" priority="9357">
      <formula>IF(AND(E557="",$C557=$X$4),TRUE)</formula>
    </cfRule>
  </conditionalFormatting>
  <conditionalFormatting sqref="R1397">
    <cfRule type="expression" dxfId="20699" priority="9358">
      <formula>IF(FIND("!",E557),TRUE)</formula>
    </cfRule>
  </conditionalFormatting>
  <conditionalFormatting sqref="R1398">
    <cfRule type="expression" dxfId="20698" priority="9359">
      <formula>IF(AND(E557="",$C557=$X$4),TRUE)</formula>
    </cfRule>
  </conditionalFormatting>
  <conditionalFormatting sqref="R1398">
    <cfRule type="expression" dxfId="20697" priority="9360">
      <formula>IF(FIND("!",E557),TRUE)</formula>
    </cfRule>
  </conditionalFormatting>
  <conditionalFormatting sqref="R1399">
    <cfRule type="expression" dxfId="20696" priority="9361">
      <formula>IF(AND(E557="",$C557=$X$4),TRUE)</formula>
    </cfRule>
  </conditionalFormatting>
  <conditionalFormatting sqref="R1399">
    <cfRule type="expression" dxfId="20695" priority="9362">
      <formula>IF(FIND("!",E557),TRUE)</formula>
    </cfRule>
  </conditionalFormatting>
  <conditionalFormatting sqref="R1400">
    <cfRule type="expression" dxfId="20694" priority="9363">
      <formula>IF(AND(E557="",$C557=$X$4),TRUE)</formula>
    </cfRule>
  </conditionalFormatting>
  <conditionalFormatting sqref="R1400">
    <cfRule type="expression" dxfId="20693" priority="9364">
      <formula>IF(FIND("!",E557),TRUE)</formula>
    </cfRule>
  </conditionalFormatting>
  <conditionalFormatting sqref="R1401">
    <cfRule type="expression" dxfId="20692" priority="9365">
      <formula>IF(AND(E557="",$C557=$X$4),TRUE)</formula>
    </cfRule>
  </conditionalFormatting>
  <conditionalFormatting sqref="R1401">
    <cfRule type="expression" dxfId="20691" priority="9366">
      <formula>IF(FIND("!",E557),TRUE)</formula>
    </cfRule>
  </conditionalFormatting>
  <conditionalFormatting sqref="R1402">
    <cfRule type="expression" dxfId="20690" priority="9367">
      <formula>IF(AND(E557="",$C557=$X$4),TRUE)</formula>
    </cfRule>
  </conditionalFormatting>
  <conditionalFormatting sqref="R1402">
    <cfRule type="expression" dxfId="20689" priority="9368">
      <formula>IF(FIND("!",E557),TRUE)</formula>
    </cfRule>
  </conditionalFormatting>
  <conditionalFormatting sqref="R1403">
    <cfRule type="expression" dxfId="20688" priority="9369">
      <formula>IF(AND(E557="",$C557=$X$4),TRUE)</formula>
    </cfRule>
  </conditionalFormatting>
  <conditionalFormatting sqref="R1403">
    <cfRule type="expression" dxfId="20687" priority="9370">
      <formula>IF(FIND("!",E557),TRUE)</formula>
    </cfRule>
  </conditionalFormatting>
  <conditionalFormatting sqref="R1404">
    <cfRule type="expression" dxfId="20686" priority="9371">
      <formula>IF(AND(E557="",$C557=$X$4),TRUE)</formula>
    </cfRule>
  </conditionalFormatting>
  <conditionalFormatting sqref="R1404">
    <cfRule type="expression" dxfId="20685" priority="9372">
      <formula>IF(FIND("!",E557),TRUE)</formula>
    </cfRule>
  </conditionalFormatting>
  <conditionalFormatting sqref="R1405">
    <cfRule type="expression" dxfId="20684" priority="9373">
      <formula>IF(AND(E557="",$C557=$X$4),TRUE)</formula>
    </cfRule>
  </conditionalFormatting>
  <conditionalFormatting sqref="R1405">
    <cfRule type="expression" dxfId="20683" priority="9374">
      <formula>IF(FIND("!",E557),TRUE)</formula>
    </cfRule>
  </conditionalFormatting>
  <conditionalFormatting sqref="R1406">
    <cfRule type="expression" dxfId="20682" priority="9375">
      <formula>IF(AND(E557="",$C557=$X$4),TRUE)</formula>
    </cfRule>
  </conditionalFormatting>
  <conditionalFormatting sqref="R1406">
    <cfRule type="expression" dxfId="20681" priority="9376">
      <formula>IF(FIND("!",E557),TRUE)</formula>
    </cfRule>
  </conditionalFormatting>
  <conditionalFormatting sqref="R1407">
    <cfRule type="expression" dxfId="20680" priority="9377">
      <formula>IF(AND(E557="",$C557=$X$4),TRUE)</formula>
    </cfRule>
  </conditionalFormatting>
  <conditionalFormatting sqref="R1407">
    <cfRule type="expression" dxfId="20679" priority="9378">
      <formula>IF(FIND("!",E557),TRUE)</formula>
    </cfRule>
  </conditionalFormatting>
  <conditionalFormatting sqref="R1408">
    <cfRule type="expression" dxfId="20678" priority="9379">
      <formula>IF(AND(E557="",$C557=$X$4),TRUE)</formula>
    </cfRule>
  </conditionalFormatting>
  <conditionalFormatting sqref="R1408">
    <cfRule type="expression" dxfId="20677" priority="9380">
      <formula>IF(FIND("!",E557),TRUE)</formula>
    </cfRule>
  </conditionalFormatting>
  <conditionalFormatting sqref="R1409">
    <cfRule type="expression" dxfId="20676" priority="9381">
      <formula>IF(AND(E557="",$C557=$X$4),TRUE)</formula>
    </cfRule>
  </conditionalFormatting>
  <conditionalFormatting sqref="R1409">
    <cfRule type="expression" dxfId="20675" priority="9382">
      <formula>IF(FIND("!",E557),TRUE)</formula>
    </cfRule>
  </conditionalFormatting>
  <conditionalFormatting sqref="R1410">
    <cfRule type="expression" dxfId="20674" priority="9383">
      <formula>IF(AND(E557="",$C557=$X$4),TRUE)</formula>
    </cfRule>
  </conditionalFormatting>
  <conditionalFormatting sqref="R1410">
    <cfRule type="expression" dxfId="20673" priority="9384">
      <formula>IF(FIND("!",E557),TRUE)</formula>
    </cfRule>
  </conditionalFormatting>
  <conditionalFormatting sqref="R1411">
    <cfRule type="expression" dxfId="20672" priority="9385">
      <formula>IF(AND(E557="",$C557=$X$4),TRUE)</formula>
    </cfRule>
  </conditionalFormatting>
  <conditionalFormatting sqref="R1411">
    <cfRule type="expression" dxfId="20671" priority="9386">
      <formula>IF(FIND("!",E557),TRUE)</formula>
    </cfRule>
  </conditionalFormatting>
  <conditionalFormatting sqref="R1412">
    <cfRule type="expression" dxfId="20670" priority="9387">
      <formula>IF(AND(E557="",$C557=$X$4),TRUE)</formula>
    </cfRule>
  </conditionalFormatting>
  <conditionalFormatting sqref="R1412">
    <cfRule type="expression" dxfId="20669" priority="9388">
      <formula>IF(FIND("!",E557),TRUE)</formula>
    </cfRule>
  </conditionalFormatting>
  <conditionalFormatting sqref="R1413">
    <cfRule type="expression" dxfId="20668" priority="9389">
      <formula>IF(AND(E557="",$C557=$X$4),TRUE)</formula>
    </cfRule>
  </conditionalFormatting>
  <conditionalFormatting sqref="R1413">
    <cfRule type="expression" dxfId="20667" priority="9390">
      <formula>IF(FIND("!",E557),TRUE)</formula>
    </cfRule>
  </conditionalFormatting>
  <conditionalFormatting sqref="R1414">
    <cfRule type="expression" dxfId="20666" priority="9391">
      <formula>IF(AND(E557="",$C557=$X$4),TRUE)</formula>
    </cfRule>
  </conditionalFormatting>
  <conditionalFormatting sqref="R1414">
    <cfRule type="expression" dxfId="20665" priority="9392">
      <formula>IF(FIND("!",E557),TRUE)</formula>
    </cfRule>
  </conditionalFormatting>
  <conditionalFormatting sqref="R1415">
    <cfRule type="expression" dxfId="20664" priority="9393">
      <formula>IF(AND(E557="",$C557=$X$4),TRUE)</formula>
    </cfRule>
  </conditionalFormatting>
  <conditionalFormatting sqref="R1415">
    <cfRule type="expression" dxfId="20663" priority="9394">
      <formula>IF(FIND("!",E557),TRUE)</formula>
    </cfRule>
  </conditionalFormatting>
  <conditionalFormatting sqref="R1416">
    <cfRule type="expression" dxfId="20662" priority="9395">
      <formula>IF(AND(E557="",$C557=$X$4),TRUE)</formula>
    </cfRule>
  </conditionalFormatting>
  <conditionalFormatting sqref="R1416">
    <cfRule type="expression" dxfId="20661" priority="9396">
      <formula>IF(FIND("!",E557),TRUE)</formula>
    </cfRule>
  </conditionalFormatting>
  <conditionalFormatting sqref="R1417">
    <cfRule type="expression" dxfId="20660" priority="9397">
      <formula>IF(AND(E557="",$C557=$X$4),TRUE)</formula>
    </cfRule>
  </conditionalFormatting>
  <conditionalFormatting sqref="R1417">
    <cfRule type="expression" dxfId="20659" priority="9398">
      <formula>IF(FIND("!",E557),TRUE)</formula>
    </cfRule>
  </conditionalFormatting>
  <conditionalFormatting sqref="R1418">
    <cfRule type="expression" dxfId="20658" priority="9399">
      <formula>IF(AND(E557="",$C557=$X$4),TRUE)</formula>
    </cfRule>
  </conditionalFormatting>
  <conditionalFormatting sqref="R1418">
    <cfRule type="expression" dxfId="20657" priority="9400">
      <formula>IF(FIND("!",E557),TRUE)</formula>
    </cfRule>
  </conditionalFormatting>
  <conditionalFormatting sqref="R1419">
    <cfRule type="expression" dxfId="20656" priority="9401">
      <formula>IF(AND(E557="",$C557=$X$4),TRUE)</formula>
    </cfRule>
  </conditionalFormatting>
  <conditionalFormatting sqref="R1419">
    <cfRule type="expression" dxfId="20655" priority="9402">
      <formula>IF(FIND("!",E557),TRUE)</formula>
    </cfRule>
  </conditionalFormatting>
  <conditionalFormatting sqref="R1420">
    <cfRule type="expression" dxfId="20654" priority="9403">
      <formula>IF(AND(E557="",$C557=$X$4),TRUE)</formula>
    </cfRule>
  </conditionalFormatting>
  <conditionalFormatting sqref="R1420">
    <cfRule type="expression" dxfId="20653" priority="9404">
      <formula>IF(FIND("!",E557),TRUE)</formula>
    </cfRule>
  </conditionalFormatting>
  <conditionalFormatting sqref="R1421">
    <cfRule type="expression" dxfId="20652" priority="9405">
      <formula>IF(AND(E557="",$C557=$X$4),TRUE)</formula>
    </cfRule>
  </conditionalFormatting>
  <conditionalFormatting sqref="R1421">
    <cfRule type="expression" dxfId="20651" priority="9406">
      <formula>IF(FIND("!",E557),TRUE)</formula>
    </cfRule>
  </conditionalFormatting>
  <conditionalFormatting sqref="R1422">
    <cfRule type="expression" dxfId="20650" priority="9407">
      <formula>IF(AND(E557="",$C557=$X$4),TRUE)</formula>
    </cfRule>
  </conditionalFormatting>
  <conditionalFormatting sqref="R1422">
    <cfRule type="expression" dxfId="20649" priority="9408">
      <formula>IF(FIND("!",E557),TRUE)</formula>
    </cfRule>
  </conditionalFormatting>
  <conditionalFormatting sqref="R1423">
    <cfRule type="expression" dxfId="20648" priority="9409">
      <formula>IF(AND(E557="",$C557=$X$4),TRUE)</formula>
    </cfRule>
  </conditionalFormatting>
  <conditionalFormatting sqref="R1423">
    <cfRule type="expression" dxfId="20647" priority="9410">
      <formula>IF(FIND("!",E557),TRUE)</formula>
    </cfRule>
  </conditionalFormatting>
  <conditionalFormatting sqref="R1424">
    <cfRule type="expression" dxfId="20646" priority="9411">
      <formula>IF(AND(E557="",$C557=$X$4),TRUE)</formula>
    </cfRule>
  </conditionalFormatting>
  <conditionalFormatting sqref="R1424">
    <cfRule type="expression" dxfId="20645" priority="9412">
      <formula>IF(FIND("!",E557),TRUE)</formula>
    </cfRule>
  </conditionalFormatting>
  <conditionalFormatting sqref="R1425">
    <cfRule type="expression" dxfId="20644" priority="9413">
      <formula>IF(AND(E557="",$C557=$X$4),TRUE)</formula>
    </cfRule>
  </conditionalFormatting>
  <conditionalFormatting sqref="R1425">
    <cfRule type="expression" dxfId="20643" priority="9414">
      <formula>IF(FIND("!",E557),TRUE)</formula>
    </cfRule>
  </conditionalFormatting>
  <conditionalFormatting sqref="R1426">
    <cfRule type="expression" dxfId="20642" priority="9415">
      <formula>IF(AND(E557="",$C557=$X$4),TRUE)</formula>
    </cfRule>
  </conditionalFormatting>
  <conditionalFormatting sqref="R1426">
    <cfRule type="expression" dxfId="20641" priority="9416">
      <formula>IF(FIND("!",E557),TRUE)</formula>
    </cfRule>
  </conditionalFormatting>
  <conditionalFormatting sqref="R1427">
    <cfRule type="expression" dxfId="20640" priority="9417">
      <formula>IF(AND(E557="",$C557=$X$4),TRUE)</formula>
    </cfRule>
  </conditionalFormatting>
  <conditionalFormatting sqref="R1427">
    <cfRule type="expression" dxfId="20639" priority="9418">
      <formula>IF(FIND("!",E557),TRUE)</formula>
    </cfRule>
  </conditionalFormatting>
  <conditionalFormatting sqref="R1428">
    <cfRule type="expression" dxfId="20638" priority="9419">
      <formula>IF(AND(E557="",$C557=$X$4),TRUE)</formula>
    </cfRule>
  </conditionalFormatting>
  <conditionalFormatting sqref="R1428">
    <cfRule type="expression" dxfId="20637" priority="9420">
      <formula>IF(FIND("!",E557),TRUE)</formula>
    </cfRule>
  </conditionalFormatting>
  <conditionalFormatting sqref="R1429">
    <cfRule type="expression" dxfId="20636" priority="9421">
      <formula>IF(AND(E557="",$C557=$X$4),TRUE)</formula>
    </cfRule>
  </conditionalFormatting>
  <conditionalFormatting sqref="R1429">
    <cfRule type="expression" dxfId="20635" priority="9422">
      <formula>IF(FIND("!",E557),TRUE)</formula>
    </cfRule>
  </conditionalFormatting>
  <conditionalFormatting sqref="R1430">
    <cfRule type="expression" dxfId="20634" priority="9423">
      <formula>IF(AND(E557="",$C557=$X$4),TRUE)</formula>
    </cfRule>
  </conditionalFormatting>
  <conditionalFormatting sqref="R1430">
    <cfRule type="expression" dxfId="20633" priority="9424">
      <formula>IF(FIND("!",E557),TRUE)</formula>
    </cfRule>
  </conditionalFormatting>
  <conditionalFormatting sqref="R1431">
    <cfRule type="expression" dxfId="20632" priority="9425">
      <formula>IF(AND(E557="",$C557=$X$4),TRUE)</formula>
    </cfRule>
  </conditionalFormatting>
  <conditionalFormatting sqref="R1431">
    <cfRule type="expression" dxfId="20631" priority="9426">
      <formula>IF(FIND("!",E557),TRUE)</formula>
    </cfRule>
  </conditionalFormatting>
  <conditionalFormatting sqref="R1432">
    <cfRule type="expression" dxfId="20630" priority="9427">
      <formula>IF(AND(E557="",$C557=$X$4),TRUE)</formula>
    </cfRule>
  </conditionalFormatting>
  <conditionalFormatting sqref="R1432">
    <cfRule type="expression" dxfId="20629" priority="9428">
      <formula>IF(FIND("!",E557),TRUE)</formula>
    </cfRule>
  </conditionalFormatting>
  <conditionalFormatting sqref="R1433">
    <cfRule type="expression" dxfId="20628" priority="9429">
      <formula>IF(AND(E557="",$C557=$X$4),TRUE)</formula>
    </cfRule>
  </conditionalFormatting>
  <conditionalFormatting sqref="R1433">
    <cfRule type="expression" dxfId="20627" priority="9430">
      <formula>IF(FIND("!",E557),TRUE)</formula>
    </cfRule>
  </conditionalFormatting>
  <conditionalFormatting sqref="R1434">
    <cfRule type="expression" dxfId="20626" priority="9431">
      <formula>IF(AND(E557="",$C557=$X$4),TRUE)</formula>
    </cfRule>
  </conditionalFormatting>
  <conditionalFormatting sqref="R1434">
    <cfRule type="expression" dxfId="20625" priority="9432">
      <formula>IF(FIND("!",E557),TRUE)</formula>
    </cfRule>
  </conditionalFormatting>
  <conditionalFormatting sqref="R1435">
    <cfRule type="expression" dxfId="20624" priority="9433">
      <formula>IF(AND(E557="",$C557=$X$4),TRUE)</formula>
    </cfRule>
  </conditionalFormatting>
  <conditionalFormatting sqref="R1435">
    <cfRule type="expression" dxfId="20623" priority="9434">
      <formula>IF(FIND("!",E557),TRUE)</formula>
    </cfRule>
  </conditionalFormatting>
  <conditionalFormatting sqref="R1436">
    <cfRule type="expression" dxfId="20622" priority="9435">
      <formula>IF(AND(E557="",$C557=$X$4),TRUE)</formula>
    </cfRule>
  </conditionalFormatting>
  <conditionalFormatting sqref="R1436">
    <cfRule type="expression" dxfId="20621" priority="9436">
      <formula>IF(FIND("!",E557),TRUE)</formula>
    </cfRule>
  </conditionalFormatting>
  <conditionalFormatting sqref="R1437">
    <cfRule type="expression" dxfId="20620" priority="9437">
      <formula>IF(AND(E557="",$C557=$X$4),TRUE)</formula>
    </cfRule>
  </conditionalFormatting>
  <conditionalFormatting sqref="R1437">
    <cfRule type="expression" dxfId="20619" priority="9438">
      <formula>IF(FIND("!",E557),TRUE)</formula>
    </cfRule>
  </conditionalFormatting>
  <conditionalFormatting sqref="R1438">
    <cfRule type="expression" dxfId="20618" priority="9439">
      <formula>IF(AND(E557="",$C557=$X$4),TRUE)</formula>
    </cfRule>
  </conditionalFormatting>
  <conditionalFormatting sqref="R1438">
    <cfRule type="expression" dxfId="20617" priority="9440">
      <formula>IF(FIND("!",E557),TRUE)</formula>
    </cfRule>
  </conditionalFormatting>
  <conditionalFormatting sqref="R1439">
    <cfRule type="expression" dxfId="20616" priority="9441">
      <formula>IF(AND(E557="",$C557=$X$4),TRUE)</formula>
    </cfRule>
  </conditionalFormatting>
  <conditionalFormatting sqref="R1439">
    <cfRule type="expression" dxfId="20615" priority="9442">
      <formula>IF(FIND("!",E557),TRUE)</formula>
    </cfRule>
  </conditionalFormatting>
  <conditionalFormatting sqref="R1440">
    <cfRule type="expression" dxfId="20614" priority="9443">
      <formula>IF(AND(E557="",$C557=$X$4),TRUE)</formula>
    </cfRule>
  </conditionalFormatting>
  <conditionalFormatting sqref="R1440">
    <cfRule type="expression" dxfId="20613" priority="9444">
      <formula>IF(FIND("!",E557),TRUE)</formula>
    </cfRule>
  </conditionalFormatting>
  <conditionalFormatting sqref="R1441">
    <cfRule type="expression" dxfId="20612" priority="9445">
      <formula>IF(AND(E557="",$C557=$X$4),TRUE)</formula>
    </cfRule>
  </conditionalFormatting>
  <conditionalFormatting sqref="R1441">
    <cfRule type="expression" dxfId="20611" priority="9446">
      <formula>IF(FIND("!",E557),TRUE)</formula>
    </cfRule>
  </conditionalFormatting>
  <conditionalFormatting sqref="R1442">
    <cfRule type="expression" dxfId="20610" priority="9447">
      <formula>IF(AND(E557="",$C557=$X$4),TRUE)</formula>
    </cfRule>
  </conditionalFormatting>
  <conditionalFormatting sqref="R1442">
    <cfRule type="expression" dxfId="20609" priority="9448">
      <formula>IF(FIND("!",E557),TRUE)</formula>
    </cfRule>
  </conditionalFormatting>
  <conditionalFormatting sqref="R1443">
    <cfRule type="expression" dxfId="20608" priority="9449">
      <formula>IF(AND(E557="",$C557=$X$4),TRUE)</formula>
    </cfRule>
  </conditionalFormatting>
  <conditionalFormatting sqref="R1443">
    <cfRule type="expression" dxfId="20607" priority="9450">
      <formula>IF(FIND("!",E557),TRUE)</formula>
    </cfRule>
  </conditionalFormatting>
  <conditionalFormatting sqref="R1444">
    <cfRule type="expression" dxfId="20606" priority="9451">
      <formula>IF(AND(E557="",$C557=$X$4),TRUE)</formula>
    </cfRule>
  </conditionalFormatting>
  <conditionalFormatting sqref="R1444">
    <cfRule type="expression" dxfId="20605" priority="9452">
      <formula>IF(FIND("!",E557),TRUE)</formula>
    </cfRule>
  </conditionalFormatting>
  <conditionalFormatting sqref="R1445">
    <cfRule type="expression" dxfId="20604" priority="9453">
      <formula>IF(AND(E557="",$C557=$X$4),TRUE)</formula>
    </cfRule>
  </conditionalFormatting>
  <conditionalFormatting sqref="R1445">
    <cfRule type="expression" dxfId="20603" priority="9454">
      <formula>IF(FIND("!",E557),TRUE)</formula>
    </cfRule>
  </conditionalFormatting>
  <conditionalFormatting sqref="R1446">
    <cfRule type="expression" dxfId="20602" priority="9455">
      <formula>IF(AND(E557="",$C557=$X$4),TRUE)</formula>
    </cfRule>
  </conditionalFormatting>
  <conditionalFormatting sqref="R1446">
    <cfRule type="expression" dxfId="20601" priority="9456">
      <formula>IF(FIND("!",E557),TRUE)</formula>
    </cfRule>
  </conditionalFormatting>
  <conditionalFormatting sqref="R1447">
    <cfRule type="expression" dxfId="20600" priority="9457">
      <formula>IF(AND(E557="",$C557=$X$4),TRUE)</formula>
    </cfRule>
  </conditionalFormatting>
  <conditionalFormatting sqref="R1447">
    <cfRule type="expression" dxfId="20599" priority="9458">
      <formula>IF(FIND("!",E557),TRUE)</formula>
    </cfRule>
  </conditionalFormatting>
  <conditionalFormatting sqref="R1448">
    <cfRule type="expression" dxfId="20598" priority="9459">
      <formula>IF(AND(E557="",$C557=$X$4),TRUE)</formula>
    </cfRule>
  </conditionalFormatting>
  <conditionalFormatting sqref="R1448">
    <cfRule type="expression" dxfId="20597" priority="9460">
      <formula>IF(FIND("!",E557),TRUE)</formula>
    </cfRule>
  </conditionalFormatting>
  <conditionalFormatting sqref="R1449">
    <cfRule type="expression" dxfId="20596" priority="9461">
      <formula>IF(AND(E557="",$C557=$X$4),TRUE)</formula>
    </cfRule>
  </conditionalFormatting>
  <conditionalFormatting sqref="R1449">
    <cfRule type="expression" dxfId="20595" priority="9462">
      <formula>IF(FIND("!",E557),TRUE)</formula>
    </cfRule>
  </conditionalFormatting>
  <conditionalFormatting sqref="R1450">
    <cfRule type="expression" dxfId="20594" priority="9463">
      <formula>IF(AND(E557="",$C557=$X$4),TRUE)</formula>
    </cfRule>
  </conditionalFormatting>
  <conditionalFormatting sqref="R1450">
    <cfRule type="expression" dxfId="20593" priority="9464">
      <formula>IF(FIND("!",E557),TRUE)</formula>
    </cfRule>
  </conditionalFormatting>
  <conditionalFormatting sqref="R1451">
    <cfRule type="expression" dxfId="20592" priority="9465">
      <formula>IF(AND(E557="",$C557=$X$4),TRUE)</formula>
    </cfRule>
  </conditionalFormatting>
  <conditionalFormatting sqref="R1451">
    <cfRule type="expression" dxfId="20591" priority="9466">
      <formula>IF(FIND("!",E557),TRUE)</formula>
    </cfRule>
  </conditionalFormatting>
  <conditionalFormatting sqref="R1452">
    <cfRule type="expression" dxfId="20590" priority="9467">
      <formula>IF(AND(E557="",$C557=$X$4),TRUE)</formula>
    </cfRule>
  </conditionalFormatting>
  <conditionalFormatting sqref="R1452">
    <cfRule type="expression" dxfId="20589" priority="9468">
      <formula>IF(FIND("!",E557),TRUE)</formula>
    </cfRule>
  </conditionalFormatting>
  <conditionalFormatting sqref="R1453">
    <cfRule type="expression" dxfId="20588" priority="9469">
      <formula>IF(AND(E557="",$C557=$X$4),TRUE)</formula>
    </cfRule>
  </conditionalFormatting>
  <conditionalFormatting sqref="R1453">
    <cfRule type="expression" dxfId="20587" priority="9470">
      <formula>IF(FIND("!",E557),TRUE)</formula>
    </cfRule>
  </conditionalFormatting>
  <conditionalFormatting sqref="R1454">
    <cfRule type="expression" dxfId="20586" priority="9471">
      <formula>IF(AND(E557="",$C557=$X$4),TRUE)</formula>
    </cfRule>
  </conditionalFormatting>
  <conditionalFormatting sqref="R1454">
    <cfRule type="expression" dxfId="20585" priority="9472">
      <formula>IF(FIND("!",E557),TRUE)</formula>
    </cfRule>
  </conditionalFormatting>
  <conditionalFormatting sqref="R1455">
    <cfRule type="expression" dxfId="20584" priority="9473">
      <formula>IF(AND(E557="",$C557=$X$4),TRUE)</formula>
    </cfRule>
  </conditionalFormatting>
  <conditionalFormatting sqref="R1455">
    <cfRule type="expression" dxfId="20583" priority="9474">
      <formula>IF(FIND("!",E557),TRUE)</formula>
    </cfRule>
  </conditionalFormatting>
  <conditionalFormatting sqref="R1456">
    <cfRule type="expression" dxfId="20582" priority="9475">
      <formula>IF(AND(E557="",$C557=$X$4),TRUE)</formula>
    </cfRule>
  </conditionalFormatting>
  <conditionalFormatting sqref="R1456">
    <cfRule type="expression" dxfId="20581" priority="9476">
      <formula>IF(FIND("!",E557),TRUE)</formula>
    </cfRule>
  </conditionalFormatting>
  <conditionalFormatting sqref="R1457">
    <cfRule type="expression" dxfId="20580" priority="9477">
      <formula>IF(AND(E557="",$C557=$X$4),TRUE)</formula>
    </cfRule>
  </conditionalFormatting>
  <conditionalFormatting sqref="R1457">
    <cfRule type="expression" dxfId="20579" priority="9478">
      <formula>IF(FIND("!",E557),TRUE)</formula>
    </cfRule>
  </conditionalFormatting>
  <conditionalFormatting sqref="R1458">
    <cfRule type="expression" dxfId="20578" priority="9479">
      <formula>IF(AND(E557="",$C557=$X$4),TRUE)</formula>
    </cfRule>
  </conditionalFormatting>
  <conditionalFormatting sqref="R1458">
    <cfRule type="expression" dxfId="20577" priority="9480">
      <formula>IF(FIND("!",E557),TRUE)</formula>
    </cfRule>
  </conditionalFormatting>
  <conditionalFormatting sqref="R1459">
    <cfRule type="expression" dxfId="20576" priority="9481">
      <formula>IF(AND(E557="",$C557=$X$4),TRUE)</formula>
    </cfRule>
  </conditionalFormatting>
  <conditionalFormatting sqref="R1459">
    <cfRule type="expression" dxfId="20575" priority="9482">
      <formula>IF(FIND("!",E557),TRUE)</formula>
    </cfRule>
  </conditionalFormatting>
  <conditionalFormatting sqref="R1460">
    <cfRule type="expression" dxfId="20574" priority="9483">
      <formula>IF(AND(E557="",$C557=$X$4),TRUE)</formula>
    </cfRule>
  </conditionalFormatting>
  <conditionalFormatting sqref="R1460">
    <cfRule type="expression" dxfId="20573" priority="9484">
      <formula>IF(FIND("!",E557),TRUE)</formula>
    </cfRule>
  </conditionalFormatting>
  <conditionalFormatting sqref="R1461">
    <cfRule type="expression" dxfId="20572" priority="9485">
      <formula>IF(AND(E557="",$C557=$X$4),TRUE)</formula>
    </cfRule>
  </conditionalFormatting>
  <conditionalFormatting sqref="R1461">
    <cfRule type="expression" dxfId="20571" priority="9486">
      <formula>IF(FIND("!",E557),TRUE)</formula>
    </cfRule>
  </conditionalFormatting>
  <conditionalFormatting sqref="R1462">
    <cfRule type="expression" dxfId="20570" priority="9487">
      <formula>IF(AND(E557="",$C557=$X$4),TRUE)</formula>
    </cfRule>
  </conditionalFormatting>
  <conditionalFormatting sqref="R1462">
    <cfRule type="expression" dxfId="20569" priority="9488">
      <formula>IF(FIND("!",E557),TRUE)</formula>
    </cfRule>
  </conditionalFormatting>
  <conditionalFormatting sqref="R1463">
    <cfRule type="expression" dxfId="20568" priority="9489">
      <formula>IF(AND(E557="",$C557=$X$4),TRUE)</formula>
    </cfRule>
  </conditionalFormatting>
  <conditionalFormatting sqref="R1463">
    <cfRule type="expression" dxfId="20567" priority="9490">
      <formula>IF(FIND("!",E557),TRUE)</formula>
    </cfRule>
  </conditionalFormatting>
  <conditionalFormatting sqref="R1464">
    <cfRule type="expression" dxfId="20566" priority="9491">
      <formula>IF(AND(E557="",$C557=$X$4),TRUE)</formula>
    </cfRule>
  </conditionalFormatting>
  <conditionalFormatting sqref="R1464">
    <cfRule type="expression" dxfId="20565" priority="9492">
      <formula>IF(FIND("!",E557),TRUE)</formula>
    </cfRule>
  </conditionalFormatting>
  <conditionalFormatting sqref="R1465">
    <cfRule type="expression" dxfId="20564" priority="9493">
      <formula>IF(AND(E557="",$C557=$X$4),TRUE)</formula>
    </cfRule>
  </conditionalFormatting>
  <conditionalFormatting sqref="R1465">
    <cfRule type="expression" dxfId="20563" priority="9494">
      <formula>IF(FIND("!",E557),TRUE)</formula>
    </cfRule>
  </conditionalFormatting>
  <conditionalFormatting sqref="R1466">
    <cfRule type="expression" dxfId="20562" priority="9495">
      <formula>IF(AND(E557="",$C557=$X$4),TRUE)</formula>
    </cfRule>
  </conditionalFormatting>
  <conditionalFormatting sqref="R1466">
    <cfRule type="expression" dxfId="20561" priority="9496">
      <formula>IF(FIND("!",E557),TRUE)</formula>
    </cfRule>
  </conditionalFormatting>
  <conditionalFormatting sqref="R1467">
    <cfRule type="expression" dxfId="20560" priority="9497">
      <formula>IF(AND(E557="",$C557=$X$4),TRUE)</formula>
    </cfRule>
  </conditionalFormatting>
  <conditionalFormatting sqref="R1467">
    <cfRule type="expression" dxfId="20559" priority="9498">
      <formula>IF(FIND("!",E557),TRUE)</formula>
    </cfRule>
  </conditionalFormatting>
  <conditionalFormatting sqref="R1468">
    <cfRule type="expression" dxfId="20558" priority="9499">
      <formula>IF(AND(E557="",$C557=$X$4),TRUE)</formula>
    </cfRule>
  </conditionalFormatting>
  <conditionalFormatting sqref="R1468">
    <cfRule type="expression" dxfId="20557" priority="9500">
      <formula>IF(FIND("!",E557),TRUE)</formula>
    </cfRule>
  </conditionalFormatting>
  <conditionalFormatting sqref="R1469">
    <cfRule type="expression" dxfId="20556" priority="9501">
      <formula>IF(AND(E557="",$C557=$X$4),TRUE)</formula>
    </cfRule>
  </conditionalFormatting>
  <conditionalFormatting sqref="R1469">
    <cfRule type="expression" dxfId="20555" priority="9502">
      <formula>IF(FIND("!",E557),TRUE)</formula>
    </cfRule>
  </conditionalFormatting>
  <conditionalFormatting sqref="R1470">
    <cfRule type="expression" dxfId="20554" priority="9503">
      <formula>IF(AND(E557="",$C557=$X$4),TRUE)</formula>
    </cfRule>
  </conditionalFormatting>
  <conditionalFormatting sqref="R1470">
    <cfRule type="expression" dxfId="20553" priority="9504">
      <formula>IF(FIND("!",E557),TRUE)</formula>
    </cfRule>
  </conditionalFormatting>
  <conditionalFormatting sqref="R1471">
    <cfRule type="expression" dxfId="20552" priority="9505">
      <formula>IF(AND(E557="",$C557=$X$4),TRUE)</formula>
    </cfRule>
  </conditionalFormatting>
  <conditionalFormatting sqref="R1471">
    <cfRule type="expression" dxfId="20551" priority="9506">
      <formula>IF(FIND("!",E557),TRUE)</formula>
    </cfRule>
  </conditionalFormatting>
  <conditionalFormatting sqref="R1472">
    <cfRule type="expression" dxfId="20550" priority="9507">
      <formula>IF(AND(E557="",$C557=$X$4),TRUE)</formula>
    </cfRule>
  </conditionalFormatting>
  <conditionalFormatting sqref="R1472">
    <cfRule type="expression" dxfId="20549" priority="9508">
      <formula>IF(FIND("!",E557),TRUE)</formula>
    </cfRule>
  </conditionalFormatting>
  <conditionalFormatting sqref="R1473">
    <cfRule type="expression" dxfId="20548" priority="9509">
      <formula>IF(AND(E557="",$C557=$X$4),TRUE)</formula>
    </cfRule>
  </conditionalFormatting>
  <conditionalFormatting sqref="R1473">
    <cfRule type="expression" dxfId="20547" priority="9510">
      <formula>IF(FIND("!",E557),TRUE)</formula>
    </cfRule>
  </conditionalFormatting>
  <conditionalFormatting sqref="R1474">
    <cfRule type="expression" dxfId="20546" priority="9511">
      <formula>IF(AND(E557="",$C557=$X$4),TRUE)</formula>
    </cfRule>
  </conditionalFormatting>
  <conditionalFormatting sqref="R1474">
    <cfRule type="expression" dxfId="20545" priority="9512">
      <formula>IF(FIND("!",E557),TRUE)</formula>
    </cfRule>
  </conditionalFormatting>
  <conditionalFormatting sqref="R1475">
    <cfRule type="expression" dxfId="20544" priority="9513">
      <formula>IF(AND(E557="",$C557=$X$4),TRUE)</formula>
    </cfRule>
  </conditionalFormatting>
  <conditionalFormatting sqref="R1475">
    <cfRule type="expression" dxfId="20543" priority="9514">
      <formula>IF(FIND("!",E557),TRUE)</formula>
    </cfRule>
  </conditionalFormatting>
  <conditionalFormatting sqref="R1476">
    <cfRule type="expression" dxfId="20542" priority="9515">
      <formula>IF(AND(E557="",$C557=$X$4),TRUE)</formula>
    </cfRule>
  </conditionalFormatting>
  <conditionalFormatting sqref="R1476">
    <cfRule type="expression" dxfId="20541" priority="9516">
      <formula>IF(FIND("!",E557),TRUE)</formula>
    </cfRule>
  </conditionalFormatting>
  <conditionalFormatting sqref="R1477">
    <cfRule type="expression" dxfId="20540" priority="9517">
      <formula>IF(AND(E557="",$C557=$X$4),TRUE)</formula>
    </cfRule>
  </conditionalFormatting>
  <conditionalFormatting sqref="R1477">
    <cfRule type="expression" dxfId="20539" priority="9518">
      <formula>IF(FIND("!",E557),TRUE)</formula>
    </cfRule>
  </conditionalFormatting>
  <conditionalFormatting sqref="R1478">
    <cfRule type="expression" dxfId="20538" priority="9519">
      <formula>IF(AND(E557="",$C557=$X$4),TRUE)</formula>
    </cfRule>
  </conditionalFormatting>
  <conditionalFormatting sqref="R1478">
    <cfRule type="expression" dxfId="20537" priority="9520">
      <formula>IF(FIND("!",E557),TRUE)</formula>
    </cfRule>
  </conditionalFormatting>
  <conditionalFormatting sqref="R1479">
    <cfRule type="expression" dxfId="20536" priority="9521">
      <formula>IF(AND(E557="",$C557=$X$4),TRUE)</formula>
    </cfRule>
  </conditionalFormatting>
  <conditionalFormatting sqref="R1479">
    <cfRule type="expression" dxfId="20535" priority="9522">
      <formula>IF(FIND("!",E557),TRUE)</formula>
    </cfRule>
  </conditionalFormatting>
  <conditionalFormatting sqref="R1480">
    <cfRule type="expression" dxfId="20534" priority="9523">
      <formula>IF(AND(E557="",$C557=$X$4),TRUE)</formula>
    </cfRule>
  </conditionalFormatting>
  <conditionalFormatting sqref="R1480">
    <cfRule type="expression" dxfId="20533" priority="9524">
      <formula>IF(FIND("!",E557),TRUE)</formula>
    </cfRule>
  </conditionalFormatting>
  <conditionalFormatting sqref="R1481">
    <cfRule type="expression" dxfId="20532" priority="9525">
      <formula>IF(AND(E557="",$C557=$X$4),TRUE)</formula>
    </cfRule>
  </conditionalFormatting>
  <conditionalFormatting sqref="R1481">
    <cfRule type="expression" dxfId="20531" priority="9526">
      <formula>IF(FIND("!",E557),TRUE)</formula>
    </cfRule>
  </conditionalFormatting>
  <conditionalFormatting sqref="R1482">
    <cfRule type="expression" dxfId="20530" priority="9527">
      <formula>IF(AND(E557="",$C557=$X$4),TRUE)</formula>
    </cfRule>
  </conditionalFormatting>
  <conditionalFormatting sqref="R1482">
    <cfRule type="expression" dxfId="20529" priority="9528">
      <formula>IF(FIND("!",E557),TRUE)</formula>
    </cfRule>
  </conditionalFormatting>
  <conditionalFormatting sqref="R1483">
    <cfRule type="expression" dxfId="20528" priority="9529">
      <formula>IF(AND(E557="",$C557=$X$4),TRUE)</formula>
    </cfRule>
  </conditionalFormatting>
  <conditionalFormatting sqref="R1483">
    <cfRule type="expression" dxfId="20527" priority="9530">
      <formula>IF(FIND("!",E557),TRUE)</formula>
    </cfRule>
  </conditionalFormatting>
  <conditionalFormatting sqref="R1484">
    <cfRule type="expression" dxfId="20526" priority="9531">
      <formula>IF(AND(E557="",$C557=$X$4),TRUE)</formula>
    </cfRule>
  </conditionalFormatting>
  <conditionalFormatting sqref="R1484">
    <cfRule type="expression" dxfId="20525" priority="9532">
      <formula>IF(FIND("!",E557),TRUE)</formula>
    </cfRule>
  </conditionalFormatting>
  <conditionalFormatting sqref="R1485">
    <cfRule type="expression" dxfId="20524" priority="9533">
      <formula>IF(AND(E557="",$C557=$X$4),TRUE)</formula>
    </cfRule>
  </conditionalFormatting>
  <conditionalFormatting sqref="R1485">
    <cfRule type="expression" dxfId="20523" priority="9534">
      <formula>IF(FIND("!",E557),TRUE)</formula>
    </cfRule>
  </conditionalFormatting>
  <conditionalFormatting sqref="R1486">
    <cfRule type="expression" dxfId="20522" priority="9535">
      <formula>IF(AND(E557="",$C557=$X$4),TRUE)</formula>
    </cfRule>
  </conditionalFormatting>
  <conditionalFormatting sqref="R1486">
    <cfRule type="expression" dxfId="20521" priority="9536">
      <formula>IF(FIND("!",E557),TRUE)</formula>
    </cfRule>
  </conditionalFormatting>
  <conditionalFormatting sqref="R1487">
    <cfRule type="expression" dxfId="20520" priority="9537">
      <formula>IF(AND(E557="",$C557=$X$4),TRUE)</formula>
    </cfRule>
  </conditionalFormatting>
  <conditionalFormatting sqref="R1487">
    <cfRule type="expression" dxfId="20519" priority="9538">
      <formula>IF(FIND("!",E557),TRUE)</formula>
    </cfRule>
  </conditionalFormatting>
  <conditionalFormatting sqref="R1488">
    <cfRule type="expression" dxfId="20518" priority="9539">
      <formula>IF(AND(E557="",$C557=$X$4),TRUE)</formula>
    </cfRule>
  </conditionalFormatting>
  <conditionalFormatting sqref="R1488">
    <cfRule type="expression" dxfId="20517" priority="9540">
      <formula>IF(FIND("!",E557),TRUE)</formula>
    </cfRule>
  </conditionalFormatting>
  <conditionalFormatting sqref="R1489">
    <cfRule type="expression" dxfId="20516" priority="9541">
      <formula>IF(AND(E557="",$C557=$X$4),TRUE)</formula>
    </cfRule>
  </conditionalFormatting>
  <conditionalFormatting sqref="R1489">
    <cfRule type="expression" dxfId="20515" priority="9542">
      <formula>IF(FIND("!",E557),TRUE)</formula>
    </cfRule>
  </conditionalFormatting>
  <conditionalFormatting sqref="R1490">
    <cfRule type="expression" dxfId="20514" priority="9543">
      <formula>IF(AND(E557="",$C557=$X$4),TRUE)</formula>
    </cfRule>
  </conditionalFormatting>
  <conditionalFormatting sqref="R1490">
    <cfRule type="expression" dxfId="20513" priority="9544">
      <formula>IF(FIND("!",E557),TRUE)</formula>
    </cfRule>
  </conditionalFormatting>
  <conditionalFormatting sqref="R1491">
    <cfRule type="expression" dxfId="20512" priority="9545">
      <formula>IF(AND(E557="",$C557=$X$4),TRUE)</formula>
    </cfRule>
  </conditionalFormatting>
  <conditionalFormatting sqref="R1491">
    <cfRule type="expression" dxfId="20511" priority="9546">
      <formula>IF(FIND("!",E557),TRUE)</formula>
    </cfRule>
  </conditionalFormatting>
  <conditionalFormatting sqref="R1492">
    <cfRule type="expression" dxfId="20510" priority="9547">
      <formula>IF(AND(E557="",$C557=$X$4),TRUE)</formula>
    </cfRule>
  </conditionalFormatting>
  <conditionalFormatting sqref="R1492">
    <cfRule type="expression" dxfId="20509" priority="9548">
      <formula>IF(FIND("!",E557),TRUE)</formula>
    </cfRule>
  </conditionalFormatting>
  <conditionalFormatting sqref="R1493">
    <cfRule type="expression" dxfId="20508" priority="9549">
      <formula>IF(AND(E557="",$C557=$X$4),TRUE)</formula>
    </cfRule>
  </conditionalFormatting>
  <conditionalFormatting sqref="R1493">
    <cfRule type="expression" dxfId="20507" priority="9550">
      <formula>IF(FIND("!",E557),TRUE)</formula>
    </cfRule>
  </conditionalFormatting>
  <conditionalFormatting sqref="R1494">
    <cfRule type="expression" dxfId="20506" priority="9551">
      <formula>IF(AND(E557="",$C557=$X$4),TRUE)</formula>
    </cfRule>
  </conditionalFormatting>
  <conditionalFormatting sqref="R1494">
    <cfRule type="expression" dxfId="20505" priority="9552">
      <formula>IF(FIND("!",E557),TRUE)</formula>
    </cfRule>
  </conditionalFormatting>
  <conditionalFormatting sqref="R1495">
    <cfRule type="expression" dxfId="20504" priority="9553">
      <formula>IF(AND(E557="",$C557=$X$4),TRUE)</formula>
    </cfRule>
  </conditionalFormatting>
  <conditionalFormatting sqref="R1495">
    <cfRule type="expression" dxfId="20503" priority="9554">
      <formula>IF(FIND("!",E557),TRUE)</formula>
    </cfRule>
  </conditionalFormatting>
  <conditionalFormatting sqref="R1496">
    <cfRule type="expression" dxfId="20502" priority="9555">
      <formula>IF(AND(E557="",$C557=$X$4),TRUE)</formula>
    </cfRule>
  </conditionalFormatting>
  <conditionalFormatting sqref="R1496">
    <cfRule type="expression" dxfId="20501" priority="9556">
      <formula>IF(FIND("!",E557),TRUE)</formula>
    </cfRule>
  </conditionalFormatting>
  <conditionalFormatting sqref="R1497">
    <cfRule type="expression" dxfId="20500" priority="9557">
      <formula>IF(AND(E557="",$C557=$X$4),TRUE)</formula>
    </cfRule>
  </conditionalFormatting>
  <conditionalFormatting sqref="R1497">
    <cfRule type="expression" dxfId="20499" priority="9558">
      <formula>IF(FIND("!",E557),TRUE)</formula>
    </cfRule>
  </conditionalFormatting>
  <conditionalFormatting sqref="R1498">
    <cfRule type="expression" dxfId="20498" priority="9559">
      <formula>IF(AND(E557="",$C557=$X$4),TRUE)</formula>
    </cfRule>
  </conditionalFormatting>
  <conditionalFormatting sqref="R1498">
    <cfRule type="expression" dxfId="20497" priority="9560">
      <formula>IF(FIND("!",E557),TRUE)</formula>
    </cfRule>
  </conditionalFormatting>
  <conditionalFormatting sqref="R1499">
    <cfRule type="expression" dxfId="20496" priority="9561">
      <formula>IF(AND(E557="",$C557=$X$4),TRUE)</formula>
    </cfRule>
  </conditionalFormatting>
  <conditionalFormatting sqref="R1499">
    <cfRule type="expression" dxfId="20495" priority="9562">
      <formula>IF(FIND("!",E557),TRUE)</formula>
    </cfRule>
  </conditionalFormatting>
  <conditionalFormatting sqref="R1500">
    <cfRule type="expression" dxfId="20494" priority="9563">
      <formula>IF(AND(E557="",$C557=$X$4),TRUE)</formula>
    </cfRule>
  </conditionalFormatting>
  <conditionalFormatting sqref="R1500">
    <cfRule type="expression" dxfId="20493" priority="9564">
      <formula>IF(FIND("!",E557),TRUE)</formula>
    </cfRule>
  </conditionalFormatting>
  <conditionalFormatting sqref="R1501">
    <cfRule type="expression" dxfId="20492" priority="9565">
      <formula>IF(AND(E557="",$C557=$X$4),TRUE)</formula>
    </cfRule>
  </conditionalFormatting>
  <conditionalFormatting sqref="R1501">
    <cfRule type="expression" dxfId="20491" priority="9566">
      <formula>IF(FIND("!",E557),TRUE)</formula>
    </cfRule>
  </conditionalFormatting>
  <conditionalFormatting sqref="R1502">
    <cfRule type="expression" dxfId="20490" priority="9567">
      <formula>IF(AND(E557="",$C557=$X$4),TRUE)</formula>
    </cfRule>
  </conditionalFormatting>
  <conditionalFormatting sqref="R1502">
    <cfRule type="expression" dxfId="20489" priority="9568">
      <formula>IF(FIND("!",E557),TRUE)</formula>
    </cfRule>
  </conditionalFormatting>
  <conditionalFormatting sqref="R1503">
    <cfRule type="expression" dxfId="20488" priority="9569">
      <formula>IF(AND(E557="",$C557=$X$4),TRUE)</formula>
    </cfRule>
  </conditionalFormatting>
  <conditionalFormatting sqref="R1503">
    <cfRule type="expression" dxfId="20487" priority="9570">
      <formula>IF(FIND("!",E557),TRUE)</formula>
    </cfRule>
  </conditionalFormatting>
  <conditionalFormatting sqref="R1504">
    <cfRule type="expression" dxfId="20486" priority="9571">
      <formula>IF(AND(E557="",$C557=$X$4),TRUE)</formula>
    </cfRule>
  </conditionalFormatting>
  <conditionalFormatting sqref="R1504">
    <cfRule type="expression" dxfId="20485" priority="9572">
      <formula>IF(FIND("!",E557),TRUE)</formula>
    </cfRule>
  </conditionalFormatting>
  <conditionalFormatting sqref="R1505">
    <cfRule type="expression" dxfId="20484" priority="9573">
      <formula>IF(AND(E557="",$C557=$X$4),TRUE)</formula>
    </cfRule>
  </conditionalFormatting>
  <conditionalFormatting sqref="R1505">
    <cfRule type="expression" dxfId="20483" priority="9574">
      <formula>IF(FIND("!",E557),TRUE)</formula>
    </cfRule>
  </conditionalFormatting>
  <conditionalFormatting sqref="R1506">
    <cfRule type="expression" dxfId="20482" priority="9575">
      <formula>IF(AND(E557="",$C557=$X$4),TRUE)</formula>
    </cfRule>
  </conditionalFormatting>
  <conditionalFormatting sqref="R1506">
    <cfRule type="expression" dxfId="20481" priority="9576">
      <formula>IF(FIND("!",E557),TRUE)</formula>
    </cfRule>
  </conditionalFormatting>
  <conditionalFormatting sqref="R1507">
    <cfRule type="expression" dxfId="20480" priority="9577">
      <formula>IF(AND(E557="",$C557=$X$4),TRUE)</formula>
    </cfRule>
  </conditionalFormatting>
  <conditionalFormatting sqref="R1507">
    <cfRule type="expression" dxfId="20479" priority="9578">
      <formula>IF(FIND("!",E557),TRUE)</formula>
    </cfRule>
  </conditionalFormatting>
  <conditionalFormatting sqref="R1508">
    <cfRule type="expression" dxfId="20478" priority="9579">
      <formula>IF(AND(E557="",$C557=$X$4),TRUE)</formula>
    </cfRule>
  </conditionalFormatting>
  <conditionalFormatting sqref="R1508">
    <cfRule type="expression" dxfId="20477" priority="9580">
      <formula>IF(FIND("!",E557),TRUE)</formula>
    </cfRule>
  </conditionalFormatting>
  <conditionalFormatting sqref="R1509">
    <cfRule type="expression" dxfId="20476" priority="9581">
      <formula>IF(AND(E557="",$C557=$X$4),TRUE)</formula>
    </cfRule>
  </conditionalFormatting>
  <conditionalFormatting sqref="R1509">
    <cfRule type="expression" dxfId="20475" priority="9582">
      <formula>IF(FIND("!",E557),TRUE)</formula>
    </cfRule>
  </conditionalFormatting>
  <conditionalFormatting sqref="R1510">
    <cfRule type="expression" dxfId="20474" priority="9583">
      <formula>IF(AND(E557="",$C557=$X$4),TRUE)</formula>
    </cfRule>
  </conditionalFormatting>
  <conditionalFormatting sqref="R1510">
    <cfRule type="expression" dxfId="20473" priority="9584">
      <formula>IF(FIND("!",E557),TRUE)</formula>
    </cfRule>
  </conditionalFormatting>
  <conditionalFormatting sqref="R1511">
    <cfRule type="expression" dxfId="20472" priority="9585">
      <formula>IF(AND(E557="",$C557=$X$4),TRUE)</formula>
    </cfRule>
  </conditionalFormatting>
  <conditionalFormatting sqref="R1511">
    <cfRule type="expression" dxfId="20471" priority="9586">
      <formula>IF(FIND("!",E557),TRUE)</formula>
    </cfRule>
  </conditionalFormatting>
  <conditionalFormatting sqref="R1512">
    <cfRule type="expression" dxfId="20470" priority="9587">
      <formula>IF(AND(E557="",$C557=$X$4),TRUE)</formula>
    </cfRule>
  </conditionalFormatting>
  <conditionalFormatting sqref="R1512">
    <cfRule type="expression" dxfId="20469" priority="9588">
      <formula>IF(FIND("!",E557),TRUE)</formula>
    </cfRule>
  </conditionalFormatting>
  <conditionalFormatting sqref="R1513">
    <cfRule type="expression" dxfId="20468" priority="9589">
      <formula>IF(AND(E557="",$C557=$X$4),TRUE)</formula>
    </cfRule>
  </conditionalFormatting>
  <conditionalFormatting sqref="R1513">
    <cfRule type="expression" dxfId="20467" priority="9590">
      <formula>IF(FIND("!",E557),TRUE)</formula>
    </cfRule>
  </conditionalFormatting>
  <conditionalFormatting sqref="R1514">
    <cfRule type="expression" dxfId="20466" priority="9591">
      <formula>IF(AND(E557="",$C557=$X$4),TRUE)</formula>
    </cfRule>
  </conditionalFormatting>
  <conditionalFormatting sqref="R1514">
    <cfRule type="expression" dxfId="20465" priority="9592">
      <formula>IF(FIND("!",E557),TRUE)</formula>
    </cfRule>
  </conditionalFormatting>
  <conditionalFormatting sqref="R1515">
    <cfRule type="expression" dxfId="20464" priority="9593">
      <formula>IF(AND(E557="",$C557=$X$4),TRUE)</formula>
    </cfRule>
  </conditionalFormatting>
  <conditionalFormatting sqref="R1515">
    <cfRule type="expression" dxfId="20463" priority="9594">
      <formula>IF(FIND("!",E557),TRUE)</formula>
    </cfRule>
  </conditionalFormatting>
  <conditionalFormatting sqref="R1516">
    <cfRule type="expression" dxfId="20462" priority="9595">
      <formula>IF(AND(E557="",$C557=$X$4),TRUE)</formula>
    </cfRule>
  </conditionalFormatting>
  <conditionalFormatting sqref="R1516">
    <cfRule type="expression" dxfId="20461" priority="9596">
      <formula>IF(FIND("!",E557),TRUE)</formula>
    </cfRule>
  </conditionalFormatting>
  <conditionalFormatting sqref="R1517">
    <cfRule type="expression" dxfId="20460" priority="9597">
      <formula>IF(AND(E557="",$C557=$X$4),TRUE)</formula>
    </cfRule>
  </conditionalFormatting>
  <conditionalFormatting sqref="R1517">
    <cfRule type="expression" dxfId="20459" priority="9598">
      <formula>IF(FIND("!",E557),TRUE)</formula>
    </cfRule>
  </conditionalFormatting>
  <conditionalFormatting sqref="R1518">
    <cfRule type="expression" dxfId="20458" priority="9599">
      <formula>IF(AND(E557="",$C557=$X$4),TRUE)</formula>
    </cfRule>
  </conditionalFormatting>
  <conditionalFormatting sqref="R1518">
    <cfRule type="expression" dxfId="20457" priority="9600">
      <formula>IF(FIND("!",E557),TRUE)</formula>
    </cfRule>
  </conditionalFormatting>
  <conditionalFormatting sqref="R1519">
    <cfRule type="expression" dxfId="20456" priority="9601">
      <formula>IF(AND(E557="",$C557=$X$4),TRUE)</formula>
    </cfRule>
  </conditionalFormatting>
  <conditionalFormatting sqref="R1519">
    <cfRule type="expression" dxfId="20455" priority="9602">
      <formula>IF(FIND("!",E557),TRUE)</formula>
    </cfRule>
  </conditionalFormatting>
  <conditionalFormatting sqref="R1520">
    <cfRule type="expression" dxfId="20454" priority="9603">
      <formula>IF(AND(E557="",$C557=$X$4),TRUE)</formula>
    </cfRule>
  </conditionalFormatting>
  <conditionalFormatting sqref="R1520">
    <cfRule type="expression" dxfId="20453" priority="9604">
      <formula>IF(FIND("!",E557),TRUE)</formula>
    </cfRule>
  </conditionalFormatting>
  <conditionalFormatting sqref="R1521">
    <cfRule type="expression" dxfId="20452" priority="9605">
      <formula>IF(AND(E557="",$C557=$X$4),TRUE)</formula>
    </cfRule>
  </conditionalFormatting>
  <conditionalFormatting sqref="R1521">
    <cfRule type="expression" dxfId="20451" priority="9606">
      <formula>IF(FIND("!",E557),TRUE)</formula>
    </cfRule>
  </conditionalFormatting>
  <conditionalFormatting sqref="R1522">
    <cfRule type="expression" dxfId="20450" priority="9607">
      <formula>IF(AND(E557="",$C557=$X$4),TRUE)</formula>
    </cfRule>
  </conditionalFormatting>
  <conditionalFormatting sqref="R1522">
    <cfRule type="expression" dxfId="20449" priority="9608">
      <formula>IF(FIND("!",E557),TRUE)</formula>
    </cfRule>
  </conditionalFormatting>
  <conditionalFormatting sqref="R1523">
    <cfRule type="expression" dxfId="20448" priority="9609">
      <formula>IF(AND(E557="",$C557=$X$4),TRUE)</formula>
    </cfRule>
  </conditionalFormatting>
  <conditionalFormatting sqref="R1523">
    <cfRule type="expression" dxfId="20447" priority="9610">
      <formula>IF(FIND("!",E557),TRUE)</formula>
    </cfRule>
  </conditionalFormatting>
  <conditionalFormatting sqref="R1524">
    <cfRule type="expression" dxfId="20446" priority="9611">
      <formula>IF(AND(E557="",$C557=$X$4),TRUE)</formula>
    </cfRule>
  </conditionalFormatting>
  <conditionalFormatting sqref="R1524">
    <cfRule type="expression" dxfId="20445" priority="9612">
      <formula>IF(FIND("!",E557),TRUE)</formula>
    </cfRule>
  </conditionalFormatting>
  <conditionalFormatting sqref="R1525">
    <cfRule type="expression" dxfId="20444" priority="9613">
      <formula>IF(AND(E557="",$C557=$X$4),TRUE)</formula>
    </cfRule>
  </conditionalFormatting>
  <conditionalFormatting sqref="R1525">
    <cfRule type="expression" dxfId="20443" priority="9614">
      <formula>IF(FIND("!",E557),TRUE)</formula>
    </cfRule>
  </conditionalFormatting>
  <conditionalFormatting sqref="R1526">
    <cfRule type="expression" dxfId="20442" priority="9615">
      <formula>IF(AND(E557="",$C557=$X$4),TRUE)</formula>
    </cfRule>
  </conditionalFormatting>
  <conditionalFormatting sqref="R1526">
    <cfRule type="expression" dxfId="20441" priority="9616">
      <formula>IF(FIND("!",E557),TRUE)</formula>
    </cfRule>
  </conditionalFormatting>
  <conditionalFormatting sqref="R1527">
    <cfRule type="expression" dxfId="20440" priority="9617">
      <formula>IF(AND(E557="",$C557=$X$4),TRUE)</formula>
    </cfRule>
  </conditionalFormatting>
  <conditionalFormatting sqref="R1527">
    <cfRule type="expression" dxfId="20439" priority="9618">
      <formula>IF(FIND("!",E557),TRUE)</formula>
    </cfRule>
  </conditionalFormatting>
  <conditionalFormatting sqref="R1528">
    <cfRule type="expression" dxfId="20438" priority="9619">
      <formula>IF(AND(E557="",$C557=$X$4),TRUE)</formula>
    </cfRule>
  </conditionalFormatting>
  <conditionalFormatting sqref="R1528">
    <cfRule type="expression" dxfId="20437" priority="9620">
      <formula>IF(FIND("!",E557),TRUE)</formula>
    </cfRule>
  </conditionalFormatting>
  <conditionalFormatting sqref="R1529">
    <cfRule type="expression" dxfId="20436" priority="9621">
      <formula>IF(AND(E557="",$C557=$X$4),TRUE)</formula>
    </cfRule>
  </conditionalFormatting>
  <conditionalFormatting sqref="R1529">
    <cfRule type="expression" dxfId="20435" priority="9622">
      <formula>IF(FIND("!",E557),TRUE)</formula>
    </cfRule>
  </conditionalFormatting>
  <conditionalFormatting sqref="R1530">
    <cfRule type="expression" dxfId="20434" priority="9623">
      <formula>IF(AND(E557="",$C557=$X$4),TRUE)</formula>
    </cfRule>
  </conditionalFormatting>
  <conditionalFormatting sqref="R1530">
    <cfRule type="expression" dxfId="20433" priority="9624">
      <formula>IF(FIND("!",E557),TRUE)</formula>
    </cfRule>
  </conditionalFormatting>
  <conditionalFormatting sqref="R1531">
    <cfRule type="expression" dxfId="20432" priority="9625">
      <formula>IF(AND(E557="",$C557=$X$4),TRUE)</formula>
    </cfRule>
  </conditionalFormatting>
  <conditionalFormatting sqref="R1531">
    <cfRule type="expression" dxfId="20431" priority="9626">
      <formula>IF(FIND("!",E557),TRUE)</formula>
    </cfRule>
  </conditionalFormatting>
  <conditionalFormatting sqref="R1532">
    <cfRule type="expression" dxfId="20430" priority="9627">
      <formula>IF(AND(E557="",$C557=$X$4),TRUE)</formula>
    </cfRule>
  </conditionalFormatting>
  <conditionalFormatting sqref="R1532">
    <cfRule type="expression" dxfId="20429" priority="9628">
      <formula>IF(FIND("!",E557),TRUE)</formula>
    </cfRule>
  </conditionalFormatting>
  <conditionalFormatting sqref="R1533">
    <cfRule type="expression" dxfId="20428" priority="9629">
      <formula>IF(AND(E557="",$C557=$X$4),TRUE)</formula>
    </cfRule>
  </conditionalFormatting>
  <conditionalFormatting sqref="R1533">
    <cfRule type="expression" dxfId="20427" priority="9630">
      <formula>IF(FIND("!",E557),TRUE)</formula>
    </cfRule>
  </conditionalFormatting>
  <conditionalFormatting sqref="R1534">
    <cfRule type="expression" dxfId="20426" priority="9631">
      <formula>IF(AND(E557="",$C557=$X$4),TRUE)</formula>
    </cfRule>
  </conditionalFormatting>
  <conditionalFormatting sqref="R1534">
    <cfRule type="expression" dxfId="20425" priority="9632">
      <formula>IF(FIND("!",E557),TRUE)</formula>
    </cfRule>
  </conditionalFormatting>
  <conditionalFormatting sqref="R1535">
    <cfRule type="expression" dxfId="20424" priority="9633">
      <formula>IF(AND(E557="",$C557=$X$4),TRUE)</formula>
    </cfRule>
  </conditionalFormatting>
  <conditionalFormatting sqref="R1535">
    <cfRule type="expression" dxfId="20423" priority="9634">
      <formula>IF(FIND("!",E557),TRUE)</formula>
    </cfRule>
  </conditionalFormatting>
  <conditionalFormatting sqref="R1536">
    <cfRule type="expression" dxfId="20422" priority="9635">
      <formula>IF(AND(E557="",$C557=$X$4),TRUE)</formula>
    </cfRule>
  </conditionalFormatting>
  <conditionalFormatting sqref="R1536">
    <cfRule type="expression" dxfId="20421" priority="9636">
      <formula>IF(FIND("!",E557),TRUE)</formula>
    </cfRule>
  </conditionalFormatting>
  <conditionalFormatting sqref="R1537">
    <cfRule type="expression" dxfId="20420" priority="9637">
      <formula>IF(AND(E557="",$C557=$X$4),TRUE)</formula>
    </cfRule>
  </conditionalFormatting>
  <conditionalFormatting sqref="R1537">
    <cfRule type="expression" dxfId="20419" priority="9638">
      <formula>IF(FIND("!",E557),TRUE)</formula>
    </cfRule>
  </conditionalFormatting>
  <conditionalFormatting sqref="R1538">
    <cfRule type="expression" dxfId="20418" priority="9639">
      <formula>IF(AND(E557="",$C557=$X$4),TRUE)</formula>
    </cfRule>
  </conditionalFormatting>
  <conditionalFormatting sqref="R1538">
    <cfRule type="expression" dxfId="20417" priority="9640">
      <formula>IF(FIND("!",E557),TRUE)</formula>
    </cfRule>
  </conditionalFormatting>
  <conditionalFormatting sqref="R1539">
    <cfRule type="expression" dxfId="20416" priority="9641">
      <formula>IF(AND(E557="",$C557=$X$4),TRUE)</formula>
    </cfRule>
  </conditionalFormatting>
  <conditionalFormatting sqref="R1539">
    <cfRule type="expression" dxfId="20415" priority="9642">
      <formula>IF(FIND("!",E557),TRUE)</formula>
    </cfRule>
  </conditionalFormatting>
  <conditionalFormatting sqref="R1540">
    <cfRule type="expression" dxfId="20414" priority="9643">
      <formula>IF(AND(E557="",$C557=$X$4),TRUE)</formula>
    </cfRule>
  </conditionalFormatting>
  <conditionalFormatting sqref="R1540">
    <cfRule type="expression" dxfId="20413" priority="9644">
      <formula>IF(FIND("!",E557),TRUE)</formula>
    </cfRule>
  </conditionalFormatting>
  <conditionalFormatting sqref="R1541">
    <cfRule type="expression" dxfId="20412" priority="9645">
      <formula>IF(AND(E557="",$C557=$X$4),TRUE)</formula>
    </cfRule>
  </conditionalFormatting>
  <conditionalFormatting sqref="R1541">
    <cfRule type="expression" dxfId="20411" priority="9646">
      <formula>IF(FIND("!",E557),TRUE)</formula>
    </cfRule>
  </conditionalFormatting>
  <conditionalFormatting sqref="R1542">
    <cfRule type="expression" dxfId="20410" priority="9647">
      <formula>IF(AND(E557="",$C557=$X$4),TRUE)</formula>
    </cfRule>
  </conditionalFormatting>
  <conditionalFormatting sqref="R1542">
    <cfRule type="expression" dxfId="20409" priority="9648">
      <formula>IF(FIND("!",E557),TRUE)</formula>
    </cfRule>
  </conditionalFormatting>
  <conditionalFormatting sqref="R1543">
    <cfRule type="expression" dxfId="20408" priority="9649">
      <formula>IF(AND(E557="",$C557=$X$4),TRUE)</formula>
    </cfRule>
  </conditionalFormatting>
  <conditionalFormatting sqref="R1543">
    <cfRule type="expression" dxfId="20407" priority="9650">
      <formula>IF(FIND("!",E557),TRUE)</formula>
    </cfRule>
  </conditionalFormatting>
  <conditionalFormatting sqref="R1544">
    <cfRule type="expression" dxfId="20406" priority="9651">
      <formula>IF(AND(E557="",$C557=$X$4),TRUE)</formula>
    </cfRule>
  </conditionalFormatting>
  <conditionalFormatting sqref="R1544">
    <cfRule type="expression" dxfId="20405" priority="9652">
      <formula>IF(FIND("!",E557),TRUE)</formula>
    </cfRule>
  </conditionalFormatting>
  <conditionalFormatting sqref="R1545">
    <cfRule type="expression" dxfId="20404" priority="9653">
      <formula>IF(AND(E557="",$C557=$X$4),TRUE)</formula>
    </cfRule>
  </conditionalFormatting>
  <conditionalFormatting sqref="R1545">
    <cfRule type="expression" dxfId="20403" priority="9654">
      <formula>IF(FIND("!",E557),TRUE)</formula>
    </cfRule>
  </conditionalFormatting>
  <conditionalFormatting sqref="R1546">
    <cfRule type="expression" dxfId="20402" priority="9655">
      <formula>IF(AND(E557="",$C557=$X$4),TRUE)</formula>
    </cfRule>
  </conditionalFormatting>
  <conditionalFormatting sqref="R1546">
    <cfRule type="expression" dxfId="20401" priority="9656">
      <formula>IF(FIND("!",E557),TRUE)</formula>
    </cfRule>
  </conditionalFormatting>
  <conditionalFormatting sqref="R1547">
    <cfRule type="expression" dxfId="20400" priority="9657">
      <formula>IF(AND(E557="",$C557=$X$4),TRUE)</formula>
    </cfRule>
  </conditionalFormatting>
  <conditionalFormatting sqref="R1547">
    <cfRule type="expression" dxfId="20399" priority="9658">
      <formula>IF(FIND("!",E557),TRUE)</formula>
    </cfRule>
  </conditionalFormatting>
  <conditionalFormatting sqref="R1548">
    <cfRule type="expression" dxfId="20398" priority="9659">
      <formula>IF(AND(E557="",$C557=$X$4),TRUE)</formula>
    </cfRule>
  </conditionalFormatting>
  <conditionalFormatting sqref="R1548">
    <cfRule type="expression" dxfId="20397" priority="9660">
      <formula>IF(FIND("!",E557),TRUE)</formula>
    </cfRule>
  </conditionalFormatting>
  <conditionalFormatting sqref="R1549">
    <cfRule type="expression" dxfId="20396" priority="9661">
      <formula>IF(AND(E557="",$C557=$X$4),TRUE)</formula>
    </cfRule>
  </conditionalFormatting>
  <conditionalFormatting sqref="R1549">
    <cfRule type="expression" dxfId="20395" priority="9662">
      <formula>IF(FIND("!",E557),TRUE)</formula>
    </cfRule>
  </conditionalFormatting>
  <conditionalFormatting sqref="R1550">
    <cfRule type="expression" dxfId="20394" priority="9663">
      <formula>IF(AND(E557="",$C557=$X$4),TRUE)</formula>
    </cfRule>
  </conditionalFormatting>
  <conditionalFormatting sqref="R1550">
    <cfRule type="expression" dxfId="20393" priority="9664">
      <formula>IF(FIND("!",E557),TRUE)</formula>
    </cfRule>
  </conditionalFormatting>
  <conditionalFormatting sqref="R1551">
    <cfRule type="expression" dxfId="20392" priority="9665">
      <formula>IF(AND(E557="",$C557=$X$4),TRUE)</formula>
    </cfRule>
  </conditionalFormatting>
  <conditionalFormatting sqref="R1551">
    <cfRule type="expression" dxfId="20391" priority="9666">
      <formula>IF(FIND("!",E557),TRUE)</formula>
    </cfRule>
  </conditionalFormatting>
  <conditionalFormatting sqref="R1552">
    <cfRule type="expression" dxfId="20390" priority="9667">
      <formula>IF(AND(E557="",$C557=$X$4),TRUE)</formula>
    </cfRule>
  </conditionalFormatting>
  <conditionalFormatting sqref="R1552">
    <cfRule type="expression" dxfId="20389" priority="9668">
      <formula>IF(FIND("!",E557),TRUE)</formula>
    </cfRule>
  </conditionalFormatting>
  <conditionalFormatting sqref="R1553">
    <cfRule type="expression" dxfId="20388" priority="9669">
      <formula>IF(AND(E557="",$C557=$X$4),TRUE)</formula>
    </cfRule>
  </conditionalFormatting>
  <conditionalFormatting sqref="R1553">
    <cfRule type="expression" dxfId="20387" priority="9670">
      <formula>IF(FIND("!",E557),TRUE)</formula>
    </cfRule>
  </conditionalFormatting>
  <conditionalFormatting sqref="R1554">
    <cfRule type="expression" dxfId="20386" priority="9671">
      <formula>IF(AND(E557="",$C557=$X$4),TRUE)</formula>
    </cfRule>
  </conditionalFormatting>
  <conditionalFormatting sqref="R1554">
    <cfRule type="expression" dxfId="20385" priority="9672">
      <formula>IF(FIND("!",E557),TRUE)</formula>
    </cfRule>
  </conditionalFormatting>
  <conditionalFormatting sqref="R1555">
    <cfRule type="expression" dxfId="20384" priority="9673">
      <formula>IF(AND(E557="",$C557=$X$4),TRUE)</formula>
    </cfRule>
  </conditionalFormatting>
  <conditionalFormatting sqref="R1555">
    <cfRule type="expression" dxfId="20383" priority="9674">
      <formula>IF(FIND("!",E557),TRUE)</formula>
    </cfRule>
  </conditionalFormatting>
  <conditionalFormatting sqref="R1556">
    <cfRule type="expression" dxfId="20382" priority="9675">
      <formula>IF(AND(E557="",$C557=$X$4),TRUE)</formula>
    </cfRule>
  </conditionalFormatting>
  <conditionalFormatting sqref="R1556">
    <cfRule type="expression" dxfId="20381" priority="9676">
      <formula>IF(FIND("!",E557),TRUE)</formula>
    </cfRule>
  </conditionalFormatting>
  <conditionalFormatting sqref="R1557">
    <cfRule type="expression" dxfId="20380" priority="9677">
      <formula>IF(AND(E557="",$C557=$X$4),TRUE)</formula>
    </cfRule>
  </conditionalFormatting>
  <conditionalFormatting sqref="R1557">
    <cfRule type="expression" dxfId="20379" priority="9678">
      <formula>IF(FIND("!",E557),TRUE)</formula>
    </cfRule>
  </conditionalFormatting>
  <conditionalFormatting sqref="R1558">
    <cfRule type="expression" dxfId="20378" priority="9679">
      <formula>IF(AND(E557="",$C557=$X$4),TRUE)</formula>
    </cfRule>
  </conditionalFormatting>
  <conditionalFormatting sqref="R1558">
    <cfRule type="expression" dxfId="20377" priority="9680">
      <formula>IF(FIND("!",E557),TRUE)</formula>
    </cfRule>
  </conditionalFormatting>
  <conditionalFormatting sqref="R1559">
    <cfRule type="expression" dxfId="20376" priority="9681">
      <formula>IF(AND(E557="",$C557=$X$4),TRUE)</formula>
    </cfRule>
  </conditionalFormatting>
  <conditionalFormatting sqref="R1559">
    <cfRule type="expression" dxfId="20375" priority="9682">
      <formula>IF(FIND("!",E557),TRUE)</formula>
    </cfRule>
  </conditionalFormatting>
  <conditionalFormatting sqref="R1560">
    <cfRule type="expression" dxfId="20374" priority="9683">
      <formula>IF(AND(E557="",$C557=$X$4),TRUE)</formula>
    </cfRule>
  </conditionalFormatting>
  <conditionalFormatting sqref="R1560">
    <cfRule type="expression" dxfId="20373" priority="9684">
      <formula>IF(FIND("!",E557),TRUE)</formula>
    </cfRule>
  </conditionalFormatting>
  <conditionalFormatting sqref="R1561">
    <cfRule type="expression" dxfId="20372" priority="9685">
      <formula>IF(AND(E557="",$C557=$X$4),TRUE)</formula>
    </cfRule>
  </conditionalFormatting>
  <conditionalFormatting sqref="R1561">
    <cfRule type="expression" dxfId="20371" priority="9686">
      <formula>IF(FIND("!",E557),TRUE)</formula>
    </cfRule>
  </conditionalFormatting>
  <conditionalFormatting sqref="R1562">
    <cfRule type="expression" dxfId="20370" priority="9687">
      <formula>IF(AND(E557="",$C557=$X$4),TRUE)</formula>
    </cfRule>
  </conditionalFormatting>
  <conditionalFormatting sqref="R1562">
    <cfRule type="expression" dxfId="20369" priority="9688">
      <formula>IF(FIND("!",E557),TRUE)</formula>
    </cfRule>
  </conditionalFormatting>
  <conditionalFormatting sqref="R1563">
    <cfRule type="expression" dxfId="20368" priority="9689">
      <formula>IF(AND(E557="",$C557=$X$4),TRUE)</formula>
    </cfRule>
  </conditionalFormatting>
  <conditionalFormatting sqref="R1563">
    <cfRule type="expression" dxfId="20367" priority="9690">
      <formula>IF(FIND("!",E557),TRUE)</formula>
    </cfRule>
  </conditionalFormatting>
  <conditionalFormatting sqref="R1564">
    <cfRule type="expression" dxfId="20366" priority="9691">
      <formula>IF(AND(E557="",$C557=$X$4),TRUE)</formula>
    </cfRule>
  </conditionalFormatting>
  <conditionalFormatting sqref="R1564">
    <cfRule type="expression" dxfId="20365" priority="9692">
      <formula>IF(FIND("!",E557),TRUE)</formula>
    </cfRule>
  </conditionalFormatting>
  <conditionalFormatting sqref="R1565">
    <cfRule type="expression" dxfId="20364" priority="9693">
      <formula>IF(AND(E557="",$C557=$X$4),TRUE)</formula>
    </cfRule>
  </conditionalFormatting>
  <conditionalFormatting sqref="R1565">
    <cfRule type="expression" dxfId="20363" priority="9694">
      <formula>IF(FIND("!",E557),TRUE)</formula>
    </cfRule>
  </conditionalFormatting>
  <conditionalFormatting sqref="R1566">
    <cfRule type="expression" dxfId="20362" priority="9695">
      <formula>IF(AND(E557="",$C557=$X$4),TRUE)</formula>
    </cfRule>
  </conditionalFormatting>
  <conditionalFormatting sqref="R1566">
    <cfRule type="expression" dxfId="20361" priority="9696">
      <formula>IF(FIND("!",E557),TRUE)</formula>
    </cfRule>
  </conditionalFormatting>
  <conditionalFormatting sqref="R1567">
    <cfRule type="expression" dxfId="20360" priority="9697">
      <formula>IF(AND(E557="",$C557=$X$4),TRUE)</formula>
    </cfRule>
  </conditionalFormatting>
  <conditionalFormatting sqref="R1567">
    <cfRule type="expression" dxfId="20359" priority="9698">
      <formula>IF(FIND("!",E557),TRUE)</formula>
    </cfRule>
  </conditionalFormatting>
  <conditionalFormatting sqref="R1568">
    <cfRule type="expression" dxfId="20358" priority="9699">
      <formula>IF(AND(E557="",$C557=$X$4),TRUE)</formula>
    </cfRule>
  </conditionalFormatting>
  <conditionalFormatting sqref="R1568">
    <cfRule type="expression" dxfId="20357" priority="9700">
      <formula>IF(FIND("!",E557),TRUE)</formula>
    </cfRule>
  </conditionalFormatting>
  <conditionalFormatting sqref="R1569">
    <cfRule type="expression" dxfId="20356" priority="9701">
      <formula>IF(AND(E557="",$C557=$X$4),TRUE)</formula>
    </cfRule>
  </conditionalFormatting>
  <conditionalFormatting sqref="R1569">
    <cfRule type="expression" dxfId="20355" priority="9702">
      <formula>IF(FIND("!",E557),TRUE)</formula>
    </cfRule>
  </conditionalFormatting>
  <conditionalFormatting sqref="R1570">
    <cfRule type="expression" dxfId="20354" priority="9703">
      <formula>IF(AND(E557="",$C557=$X$4),TRUE)</formula>
    </cfRule>
  </conditionalFormatting>
  <conditionalFormatting sqref="R1570">
    <cfRule type="expression" dxfId="20353" priority="9704">
      <formula>IF(FIND("!",E557),TRUE)</formula>
    </cfRule>
  </conditionalFormatting>
  <conditionalFormatting sqref="R1571">
    <cfRule type="expression" dxfId="20352" priority="9705">
      <formula>IF(AND(E557="",$C557=$X$4),TRUE)</formula>
    </cfRule>
  </conditionalFormatting>
  <conditionalFormatting sqref="R1571">
    <cfRule type="expression" dxfId="20351" priority="9706">
      <formula>IF(FIND("!",E557),TRUE)</formula>
    </cfRule>
  </conditionalFormatting>
  <conditionalFormatting sqref="R1572">
    <cfRule type="expression" dxfId="20350" priority="9707">
      <formula>IF(AND(E557="",$C557=$X$4),TRUE)</formula>
    </cfRule>
  </conditionalFormatting>
  <conditionalFormatting sqref="R1572">
    <cfRule type="expression" dxfId="20349" priority="9708">
      <formula>IF(FIND("!",E557),TRUE)</formula>
    </cfRule>
  </conditionalFormatting>
  <conditionalFormatting sqref="R1573">
    <cfRule type="expression" dxfId="20348" priority="9709">
      <formula>IF(AND(E557="",$C557=$X$4),TRUE)</formula>
    </cfRule>
  </conditionalFormatting>
  <conditionalFormatting sqref="R1573">
    <cfRule type="expression" dxfId="20347" priority="9710">
      <formula>IF(FIND("!",E557),TRUE)</formula>
    </cfRule>
  </conditionalFormatting>
  <conditionalFormatting sqref="R1574">
    <cfRule type="expression" dxfId="20346" priority="9711">
      <formula>IF(AND(E557="",$C557=$X$4),TRUE)</formula>
    </cfRule>
  </conditionalFormatting>
  <conditionalFormatting sqref="R1574">
    <cfRule type="expression" dxfId="20345" priority="9712">
      <formula>IF(FIND("!",E557),TRUE)</formula>
    </cfRule>
  </conditionalFormatting>
  <conditionalFormatting sqref="R1575">
    <cfRule type="expression" dxfId="20344" priority="9713">
      <formula>IF(AND(E557="",$C557=$X$4),TRUE)</formula>
    </cfRule>
  </conditionalFormatting>
  <conditionalFormatting sqref="R1575">
    <cfRule type="expression" dxfId="20343" priority="9714">
      <formula>IF(FIND("!",E557),TRUE)</formula>
    </cfRule>
  </conditionalFormatting>
  <conditionalFormatting sqref="R1576">
    <cfRule type="expression" dxfId="20342" priority="9715">
      <formula>IF(AND(E557="",$C557=$X$4),TRUE)</formula>
    </cfRule>
  </conditionalFormatting>
  <conditionalFormatting sqref="R1576">
    <cfRule type="expression" dxfId="20341" priority="9716">
      <formula>IF(FIND("!",E557),TRUE)</formula>
    </cfRule>
  </conditionalFormatting>
  <conditionalFormatting sqref="R1577">
    <cfRule type="expression" dxfId="20340" priority="9717">
      <formula>IF(AND(E557="",$C557=$X$4),TRUE)</formula>
    </cfRule>
  </conditionalFormatting>
  <conditionalFormatting sqref="R1577">
    <cfRule type="expression" dxfId="20339" priority="9718">
      <formula>IF(FIND("!",E557),TRUE)</formula>
    </cfRule>
  </conditionalFormatting>
  <conditionalFormatting sqref="R1578">
    <cfRule type="expression" dxfId="20338" priority="9719">
      <formula>IF(AND(E557="",$C557=$X$4),TRUE)</formula>
    </cfRule>
  </conditionalFormatting>
  <conditionalFormatting sqref="R1578">
    <cfRule type="expression" dxfId="20337" priority="9720">
      <formula>IF(FIND("!",E557),TRUE)</formula>
    </cfRule>
  </conditionalFormatting>
  <conditionalFormatting sqref="R1579">
    <cfRule type="expression" dxfId="20336" priority="9721">
      <formula>IF(AND(E557="",$C557=$X$4),TRUE)</formula>
    </cfRule>
  </conditionalFormatting>
  <conditionalFormatting sqref="R1579">
    <cfRule type="expression" dxfId="20335" priority="9722">
      <formula>IF(FIND("!",E557),TRUE)</formula>
    </cfRule>
  </conditionalFormatting>
  <conditionalFormatting sqref="R1580">
    <cfRule type="expression" dxfId="20334" priority="9723">
      <formula>IF(AND(E557="",$C557=$X$4),TRUE)</formula>
    </cfRule>
  </conditionalFormatting>
  <conditionalFormatting sqref="R1580">
    <cfRule type="expression" dxfId="20333" priority="9724">
      <formula>IF(FIND("!",E557),TRUE)</formula>
    </cfRule>
  </conditionalFormatting>
  <conditionalFormatting sqref="R1581">
    <cfRule type="expression" dxfId="20332" priority="9725">
      <formula>IF(AND(E557="",$C557=$X$4),TRUE)</formula>
    </cfRule>
  </conditionalFormatting>
  <conditionalFormatting sqref="R1581">
    <cfRule type="expression" dxfId="20331" priority="9726">
      <formula>IF(FIND("!",E557),TRUE)</formula>
    </cfRule>
  </conditionalFormatting>
  <conditionalFormatting sqref="R1582">
    <cfRule type="expression" dxfId="20330" priority="9727">
      <formula>IF(AND(E557="",$C557=$X$4),TRUE)</formula>
    </cfRule>
  </conditionalFormatting>
  <conditionalFormatting sqref="R1582">
    <cfRule type="expression" dxfId="20329" priority="9728">
      <formula>IF(FIND("!",E557),TRUE)</formula>
    </cfRule>
  </conditionalFormatting>
  <conditionalFormatting sqref="R1583">
    <cfRule type="expression" dxfId="20328" priority="9729">
      <formula>IF(AND(E557="",$C557=$X$4),TRUE)</formula>
    </cfRule>
  </conditionalFormatting>
  <conditionalFormatting sqref="R1583">
    <cfRule type="expression" dxfId="20327" priority="9730">
      <formula>IF(FIND("!",E557),TRUE)</formula>
    </cfRule>
  </conditionalFormatting>
  <conditionalFormatting sqref="R1584">
    <cfRule type="expression" dxfId="20326" priority="9731">
      <formula>IF(AND(E557="",$C557=$X$4),TRUE)</formula>
    </cfRule>
  </conditionalFormatting>
  <conditionalFormatting sqref="R1584">
    <cfRule type="expression" dxfId="20325" priority="9732">
      <formula>IF(FIND("!",E557),TRUE)</formula>
    </cfRule>
  </conditionalFormatting>
  <conditionalFormatting sqref="R1585">
    <cfRule type="expression" dxfId="20324" priority="9733">
      <formula>IF(AND(E557="",$C557=$X$4),TRUE)</formula>
    </cfRule>
  </conditionalFormatting>
  <conditionalFormatting sqref="R1585">
    <cfRule type="expression" dxfId="20323" priority="9734">
      <formula>IF(FIND("!",E557),TRUE)</formula>
    </cfRule>
  </conditionalFormatting>
  <conditionalFormatting sqref="R1586">
    <cfRule type="expression" dxfId="20322" priority="9735">
      <formula>IF(AND(E557="",$C557=$X$4),TRUE)</formula>
    </cfRule>
  </conditionalFormatting>
  <conditionalFormatting sqref="R1586">
    <cfRule type="expression" dxfId="20321" priority="9736">
      <formula>IF(FIND("!",E557),TRUE)</formula>
    </cfRule>
  </conditionalFormatting>
  <conditionalFormatting sqref="R1587">
    <cfRule type="expression" dxfId="20320" priority="9737">
      <formula>IF(AND(E557="",$C557=$X$4),TRUE)</formula>
    </cfRule>
  </conditionalFormatting>
  <conditionalFormatting sqref="R1587">
    <cfRule type="expression" dxfId="20319" priority="9738">
      <formula>IF(FIND("!",E557),TRUE)</formula>
    </cfRule>
  </conditionalFormatting>
  <conditionalFormatting sqref="R1588">
    <cfRule type="expression" dxfId="20318" priority="9739">
      <formula>IF(AND(E557="",$C557=$X$4),TRUE)</formula>
    </cfRule>
  </conditionalFormatting>
  <conditionalFormatting sqref="R1588">
    <cfRule type="expression" dxfId="20317" priority="9740">
      <formula>IF(FIND("!",E557),TRUE)</formula>
    </cfRule>
  </conditionalFormatting>
  <conditionalFormatting sqref="R1589">
    <cfRule type="expression" dxfId="20316" priority="9741">
      <formula>IF(AND(E557="",$C557=$X$4),TRUE)</formula>
    </cfRule>
  </conditionalFormatting>
  <conditionalFormatting sqref="R1589">
    <cfRule type="expression" dxfId="20315" priority="9742">
      <formula>IF(FIND("!",E557),TRUE)</formula>
    </cfRule>
  </conditionalFormatting>
  <conditionalFormatting sqref="R1590">
    <cfRule type="expression" dxfId="20314" priority="9743">
      <formula>IF(AND(E557="",$C557=$X$4),TRUE)</formula>
    </cfRule>
  </conditionalFormatting>
  <conditionalFormatting sqref="R1590">
    <cfRule type="expression" dxfId="20313" priority="9744">
      <formula>IF(FIND("!",E557),TRUE)</formula>
    </cfRule>
  </conditionalFormatting>
  <conditionalFormatting sqref="R1591">
    <cfRule type="expression" dxfId="20312" priority="9745">
      <formula>IF(AND(E557="",$C557=$X$4),TRUE)</formula>
    </cfRule>
  </conditionalFormatting>
  <conditionalFormatting sqref="R1591">
    <cfRule type="expression" dxfId="20311" priority="9746">
      <formula>IF(FIND("!",E557),TRUE)</formula>
    </cfRule>
  </conditionalFormatting>
  <conditionalFormatting sqref="R1592">
    <cfRule type="expression" dxfId="20310" priority="9747">
      <formula>IF(AND(E557="",$C557=$X$4),TRUE)</formula>
    </cfRule>
  </conditionalFormatting>
  <conditionalFormatting sqref="R1592">
    <cfRule type="expression" dxfId="20309" priority="9748">
      <formula>IF(FIND("!",E557),TRUE)</formula>
    </cfRule>
  </conditionalFormatting>
  <conditionalFormatting sqref="R1593">
    <cfRule type="expression" dxfId="20308" priority="9749">
      <formula>IF(AND(E557="",$C557=$X$4),TRUE)</formula>
    </cfRule>
  </conditionalFormatting>
  <conditionalFormatting sqref="R1593">
    <cfRule type="expression" dxfId="20307" priority="9750">
      <formula>IF(FIND("!",E557),TRUE)</formula>
    </cfRule>
  </conditionalFormatting>
  <conditionalFormatting sqref="R1594">
    <cfRule type="expression" dxfId="20306" priority="9751">
      <formula>IF(AND(E557="",$C557=$X$4),TRUE)</formula>
    </cfRule>
  </conditionalFormatting>
  <conditionalFormatting sqref="R1594">
    <cfRule type="expression" dxfId="20305" priority="9752">
      <formula>IF(FIND("!",E557),TRUE)</formula>
    </cfRule>
  </conditionalFormatting>
  <conditionalFormatting sqref="R1595">
    <cfRule type="expression" dxfId="20304" priority="9753">
      <formula>IF(AND(E557="",$C557=$X$4),TRUE)</formula>
    </cfRule>
  </conditionalFormatting>
  <conditionalFormatting sqref="R1595">
    <cfRule type="expression" dxfId="20303" priority="9754">
      <formula>IF(FIND("!",E557),TRUE)</formula>
    </cfRule>
  </conditionalFormatting>
  <conditionalFormatting sqref="R1596">
    <cfRule type="expression" dxfId="20302" priority="9755">
      <formula>IF(AND(E557="",$C557=$X$4),TRUE)</formula>
    </cfRule>
  </conditionalFormatting>
  <conditionalFormatting sqref="R1596">
    <cfRule type="expression" dxfId="20301" priority="9756">
      <formula>IF(FIND("!",E557),TRUE)</formula>
    </cfRule>
  </conditionalFormatting>
  <conditionalFormatting sqref="R1597">
    <cfRule type="expression" dxfId="20300" priority="9757">
      <formula>IF(AND(E557="",$C557=$X$4),TRUE)</formula>
    </cfRule>
  </conditionalFormatting>
  <conditionalFormatting sqref="R1597">
    <cfRule type="expression" dxfId="20299" priority="9758">
      <formula>IF(FIND("!",E557),TRUE)</formula>
    </cfRule>
  </conditionalFormatting>
  <conditionalFormatting sqref="R1598">
    <cfRule type="expression" dxfId="20298" priority="9759">
      <formula>IF(AND(E557="",$C557=$X$4),TRUE)</formula>
    </cfRule>
  </conditionalFormatting>
  <conditionalFormatting sqref="R1598">
    <cfRule type="expression" dxfId="20297" priority="9760">
      <formula>IF(FIND("!",E557),TRUE)</formula>
    </cfRule>
  </conditionalFormatting>
  <conditionalFormatting sqref="R1599">
    <cfRule type="expression" dxfId="20296" priority="9761">
      <formula>IF(AND(E557="",$C557=$X$4),TRUE)</formula>
    </cfRule>
  </conditionalFormatting>
  <conditionalFormatting sqref="R1599">
    <cfRule type="expression" dxfId="20295" priority="9762">
      <formula>IF(FIND("!",E557),TRUE)</formula>
    </cfRule>
  </conditionalFormatting>
  <conditionalFormatting sqref="R1600">
    <cfRule type="expression" dxfId="20294" priority="9763">
      <formula>IF(AND(E557="",$C557=$X$4),TRUE)</formula>
    </cfRule>
  </conditionalFormatting>
  <conditionalFormatting sqref="R1600">
    <cfRule type="expression" dxfId="20293" priority="9764">
      <formula>IF(FIND("!",E557),TRUE)</formula>
    </cfRule>
  </conditionalFormatting>
  <conditionalFormatting sqref="R1601">
    <cfRule type="expression" dxfId="20292" priority="9765">
      <formula>IF(AND(E557="",$C557=$X$4),TRUE)</formula>
    </cfRule>
  </conditionalFormatting>
  <conditionalFormatting sqref="R1601">
    <cfRule type="expression" dxfId="20291" priority="9766">
      <formula>IF(FIND("!",E557),TRUE)</formula>
    </cfRule>
  </conditionalFormatting>
  <conditionalFormatting sqref="R1602">
    <cfRule type="expression" dxfId="20290" priority="9767">
      <formula>IF(AND(E557="",$C557=$X$4),TRUE)</formula>
    </cfRule>
  </conditionalFormatting>
  <conditionalFormatting sqref="R1602">
    <cfRule type="expression" dxfId="20289" priority="9768">
      <formula>IF(FIND("!",E557),TRUE)</formula>
    </cfRule>
  </conditionalFormatting>
  <conditionalFormatting sqref="R1603">
    <cfRule type="expression" dxfId="20288" priority="9769">
      <formula>IF(AND(E557="",$C557=$X$4),TRUE)</formula>
    </cfRule>
  </conditionalFormatting>
  <conditionalFormatting sqref="R1603">
    <cfRule type="expression" dxfId="20287" priority="9770">
      <formula>IF(FIND("!",E557),TRUE)</formula>
    </cfRule>
  </conditionalFormatting>
  <conditionalFormatting sqref="R1604">
    <cfRule type="expression" dxfId="20286" priority="9771">
      <formula>IF(AND(E557="",$C557=$X$4),TRUE)</formula>
    </cfRule>
  </conditionalFormatting>
  <conditionalFormatting sqref="R1604">
    <cfRule type="expression" dxfId="20285" priority="9772">
      <formula>IF(FIND("!",E557),TRUE)</formula>
    </cfRule>
  </conditionalFormatting>
  <conditionalFormatting sqref="R1605">
    <cfRule type="expression" dxfId="20284" priority="9773">
      <formula>IF(AND(E557="",$C557=$X$4),TRUE)</formula>
    </cfRule>
  </conditionalFormatting>
  <conditionalFormatting sqref="R1605">
    <cfRule type="expression" dxfId="20283" priority="9774">
      <formula>IF(FIND("!",E557),TRUE)</formula>
    </cfRule>
  </conditionalFormatting>
  <conditionalFormatting sqref="R1606">
    <cfRule type="expression" dxfId="20282" priority="9775">
      <formula>IF(AND(E557="",$C557=$X$4),TRUE)</formula>
    </cfRule>
  </conditionalFormatting>
  <conditionalFormatting sqref="R1606">
    <cfRule type="expression" dxfId="20281" priority="9776">
      <formula>IF(FIND("!",E557),TRUE)</formula>
    </cfRule>
  </conditionalFormatting>
  <conditionalFormatting sqref="R1607">
    <cfRule type="expression" dxfId="20280" priority="9777">
      <formula>IF(AND(E557="",$C557=$X$4),TRUE)</formula>
    </cfRule>
  </conditionalFormatting>
  <conditionalFormatting sqref="R1607">
    <cfRule type="expression" dxfId="20279" priority="9778">
      <formula>IF(FIND("!",E557),TRUE)</formula>
    </cfRule>
  </conditionalFormatting>
  <conditionalFormatting sqref="R1608">
    <cfRule type="expression" dxfId="20278" priority="9779">
      <formula>IF(AND(E557="",$C557=$X$4),TRUE)</formula>
    </cfRule>
  </conditionalFormatting>
  <conditionalFormatting sqref="R1608">
    <cfRule type="expression" dxfId="20277" priority="9780">
      <formula>IF(FIND("!",E557),TRUE)</formula>
    </cfRule>
  </conditionalFormatting>
  <conditionalFormatting sqref="R1609">
    <cfRule type="expression" dxfId="20276" priority="9781">
      <formula>IF(AND(E557="",$C557=$X$4),TRUE)</formula>
    </cfRule>
  </conditionalFormatting>
  <conditionalFormatting sqref="R1609">
    <cfRule type="expression" dxfId="20275" priority="9782">
      <formula>IF(FIND("!",E557),TRUE)</formula>
    </cfRule>
  </conditionalFormatting>
  <conditionalFormatting sqref="R1610">
    <cfRule type="expression" dxfId="20274" priority="9783">
      <formula>IF(AND(E557="",$C557=$X$4),TRUE)</formula>
    </cfRule>
  </conditionalFormatting>
  <conditionalFormatting sqref="R1610">
    <cfRule type="expression" dxfId="20273" priority="9784">
      <formula>IF(FIND("!",E557),TRUE)</formula>
    </cfRule>
  </conditionalFormatting>
  <conditionalFormatting sqref="R1611">
    <cfRule type="expression" dxfId="20272" priority="9785">
      <formula>IF(AND(E557="",$C557=$X$4),TRUE)</formula>
    </cfRule>
  </conditionalFormatting>
  <conditionalFormatting sqref="R1611">
    <cfRule type="expression" dxfId="20271" priority="9786">
      <formula>IF(FIND("!",E557),TRUE)</formula>
    </cfRule>
  </conditionalFormatting>
  <conditionalFormatting sqref="R1612">
    <cfRule type="expression" dxfId="20270" priority="9787">
      <formula>IF(AND(E557="",$C557=$X$4),TRUE)</formula>
    </cfRule>
  </conditionalFormatting>
  <conditionalFormatting sqref="R1612">
    <cfRule type="expression" dxfId="20269" priority="9788">
      <formula>IF(FIND("!",E557),TRUE)</formula>
    </cfRule>
  </conditionalFormatting>
  <conditionalFormatting sqref="R1613">
    <cfRule type="expression" dxfId="20268" priority="9789">
      <formula>IF(AND(E557="",$C557=$X$4),TRUE)</formula>
    </cfRule>
  </conditionalFormatting>
  <conditionalFormatting sqref="R1613">
    <cfRule type="expression" dxfId="20267" priority="9790">
      <formula>IF(FIND("!",E557),TRUE)</formula>
    </cfRule>
  </conditionalFormatting>
  <conditionalFormatting sqref="R1614">
    <cfRule type="expression" dxfId="20266" priority="9791">
      <formula>IF(AND(E557="",$C557=$X$4),TRUE)</formula>
    </cfRule>
  </conditionalFormatting>
  <conditionalFormatting sqref="R1614">
    <cfRule type="expression" dxfId="20265" priority="9792">
      <formula>IF(FIND("!",E557),TRUE)</formula>
    </cfRule>
  </conditionalFormatting>
  <conditionalFormatting sqref="R1615">
    <cfRule type="expression" dxfId="20264" priority="9793">
      <formula>IF(AND(E557="",$C557=$X$4),TRUE)</formula>
    </cfRule>
  </conditionalFormatting>
  <conditionalFormatting sqref="R1615">
    <cfRule type="expression" dxfId="20263" priority="9794">
      <formula>IF(FIND("!",E557),TRUE)</formula>
    </cfRule>
  </conditionalFormatting>
  <conditionalFormatting sqref="R1616">
    <cfRule type="expression" dxfId="20262" priority="9795">
      <formula>IF(AND(E557="",$C557=$X$4),TRUE)</formula>
    </cfRule>
  </conditionalFormatting>
  <conditionalFormatting sqref="R1616">
    <cfRule type="expression" dxfId="20261" priority="9796">
      <formula>IF(FIND("!",E557),TRUE)</formula>
    </cfRule>
  </conditionalFormatting>
  <conditionalFormatting sqref="R1617">
    <cfRule type="expression" dxfId="20260" priority="9797">
      <formula>IF(AND(E557="",$C557=$X$4),TRUE)</formula>
    </cfRule>
  </conditionalFormatting>
  <conditionalFormatting sqref="R1617">
    <cfRule type="expression" dxfId="20259" priority="9798">
      <formula>IF(FIND("!",E557),TRUE)</formula>
    </cfRule>
  </conditionalFormatting>
  <conditionalFormatting sqref="R1618">
    <cfRule type="expression" dxfId="20258" priority="9799">
      <formula>IF(AND(E557="",$C557=$X$4),TRUE)</formula>
    </cfRule>
  </conditionalFormatting>
  <conditionalFormatting sqref="R1618">
    <cfRule type="expression" dxfId="20257" priority="9800">
      <formula>IF(FIND("!",E557),TRUE)</formula>
    </cfRule>
  </conditionalFormatting>
  <conditionalFormatting sqref="R1619">
    <cfRule type="expression" dxfId="20256" priority="9801">
      <formula>IF(AND(E557="",$C557=$X$4),TRUE)</formula>
    </cfRule>
  </conditionalFormatting>
  <conditionalFormatting sqref="R1619">
    <cfRule type="expression" dxfId="20255" priority="9802">
      <formula>IF(FIND("!",E557),TRUE)</formula>
    </cfRule>
  </conditionalFormatting>
  <conditionalFormatting sqref="R1620">
    <cfRule type="expression" dxfId="20254" priority="9803">
      <formula>IF(AND(E557="",$C557=$X$4),TRUE)</formula>
    </cfRule>
  </conditionalFormatting>
  <conditionalFormatting sqref="R1620">
    <cfRule type="expression" dxfId="20253" priority="9804">
      <formula>IF(FIND("!",E557),TRUE)</formula>
    </cfRule>
  </conditionalFormatting>
  <conditionalFormatting sqref="R1621">
    <cfRule type="expression" dxfId="20252" priority="9805">
      <formula>IF(AND(E557="",$C557=$X$4),TRUE)</formula>
    </cfRule>
  </conditionalFormatting>
  <conditionalFormatting sqref="R1621">
    <cfRule type="expression" dxfId="20251" priority="9806">
      <formula>IF(FIND("!",E557),TRUE)</formula>
    </cfRule>
  </conditionalFormatting>
  <conditionalFormatting sqref="R1622">
    <cfRule type="expression" dxfId="20250" priority="9807">
      <formula>IF(AND(E557="",$C557=$X$4),TRUE)</formula>
    </cfRule>
  </conditionalFormatting>
  <conditionalFormatting sqref="R1622">
    <cfRule type="expression" dxfId="20249" priority="9808">
      <formula>IF(FIND("!",E557),TRUE)</formula>
    </cfRule>
  </conditionalFormatting>
  <conditionalFormatting sqref="R1623">
    <cfRule type="expression" dxfId="20248" priority="9809">
      <formula>IF(AND(E557="",$C557=$X$4),TRUE)</formula>
    </cfRule>
  </conditionalFormatting>
  <conditionalFormatting sqref="R1623">
    <cfRule type="expression" dxfId="20247" priority="9810">
      <formula>IF(FIND("!",E557),TRUE)</formula>
    </cfRule>
  </conditionalFormatting>
  <conditionalFormatting sqref="R1624">
    <cfRule type="expression" dxfId="20246" priority="9811">
      <formula>IF(AND(E557="",$C557=$X$4),TRUE)</formula>
    </cfRule>
  </conditionalFormatting>
  <conditionalFormatting sqref="R1624">
    <cfRule type="expression" dxfId="20245" priority="9812">
      <formula>IF(FIND("!",E557),TRUE)</formula>
    </cfRule>
  </conditionalFormatting>
  <conditionalFormatting sqref="R1625">
    <cfRule type="expression" dxfId="20244" priority="9813">
      <formula>IF(AND(E557="",$C557=$X$4),TRUE)</formula>
    </cfRule>
  </conditionalFormatting>
  <conditionalFormatting sqref="R1625">
    <cfRule type="expression" dxfId="20243" priority="9814">
      <formula>IF(FIND("!",E557),TRUE)</formula>
    </cfRule>
  </conditionalFormatting>
  <conditionalFormatting sqref="R1626">
    <cfRule type="expression" dxfId="20242" priority="9815">
      <formula>IF(AND(E557="",$C557=$X$4),TRUE)</formula>
    </cfRule>
  </conditionalFormatting>
  <conditionalFormatting sqref="R1626">
    <cfRule type="expression" dxfId="20241" priority="9816">
      <formula>IF(FIND("!",E557),TRUE)</formula>
    </cfRule>
  </conditionalFormatting>
  <conditionalFormatting sqref="R1627">
    <cfRule type="expression" dxfId="20240" priority="9817">
      <formula>IF(AND(E557="",$C557=$X$4),TRUE)</formula>
    </cfRule>
  </conditionalFormatting>
  <conditionalFormatting sqref="R1627">
    <cfRule type="expression" dxfId="20239" priority="9818">
      <formula>IF(FIND("!",E557),TRUE)</formula>
    </cfRule>
  </conditionalFormatting>
  <conditionalFormatting sqref="R1628">
    <cfRule type="expression" dxfId="20238" priority="9819">
      <formula>IF(AND(E557="",$C557=$X$4),TRUE)</formula>
    </cfRule>
  </conditionalFormatting>
  <conditionalFormatting sqref="R1628">
    <cfRule type="expression" dxfId="20237" priority="9820">
      <formula>IF(FIND("!",E557),TRUE)</formula>
    </cfRule>
  </conditionalFormatting>
  <conditionalFormatting sqref="R1629">
    <cfRule type="expression" dxfId="20236" priority="9821">
      <formula>IF(AND(E557="",$C557=$X$4),TRUE)</formula>
    </cfRule>
  </conditionalFormatting>
  <conditionalFormatting sqref="R1629">
    <cfRule type="expression" dxfId="20235" priority="9822">
      <formula>IF(FIND("!",E557),TRUE)</formula>
    </cfRule>
  </conditionalFormatting>
  <conditionalFormatting sqref="R1630">
    <cfRule type="expression" dxfId="20234" priority="9823">
      <formula>IF(AND(E557="",$C557=$X$4),TRUE)</formula>
    </cfRule>
  </conditionalFormatting>
  <conditionalFormatting sqref="R1630">
    <cfRule type="expression" dxfId="20233" priority="9824">
      <formula>IF(FIND("!",E557),TRUE)</formula>
    </cfRule>
  </conditionalFormatting>
  <conditionalFormatting sqref="R1631">
    <cfRule type="expression" dxfId="20232" priority="9825">
      <formula>IF(AND(E557="",$C557=$X$4),TRUE)</formula>
    </cfRule>
  </conditionalFormatting>
  <conditionalFormatting sqref="R1631">
    <cfRule type="expression" dxfId="20231" priority="9826">
      <formula>IF(FIND("!",E557),TRUE)</formula>
    </cfRule>
  </conditionalFormatting>
  <conditionalFormatting sqref="R1632">
    <cfRule type="expression" dxfId="20230" priority="9827">
      <formula>IF(AND(E557="",$C557=$X$4),TRUE)</formula>
    </cfRule>
  </conditionalFormatting>
  <conditionalFormatting sqref="R1632">
    <cfRule type="expression" dxfId="20229" priority="9828">
      <formula>IF(FIND("!",E557),TRUE)</formula>
    </cfRule>
  </conditionalFormatting>
  <conditionalFormatting sqref="R1633">
    <cfRule type="expression" dxfId="20228" priority="9829">
      <formula>IF(AND(E557="",$C557=$X$4),TRUE)</formula>
    </cfRule>
  </conditionalFormatting>
  <conditionalFormatting sqref="R1633">
    <cfRule type="expression" dxfId="20227" priority="9830">
      <formula>IF(FIND("!",E557),TRUE)</formula>
    </cfRule>
  </conditionalFormatting>
  <conditionalFormatting sqref="R1634">
    <cfRule type="expression" dxfId="20226" priority="9831">
      <formula>IF(AND(E557="",$C557=$X$4),TRUE)</formula>
    </cfRule>
  </conditionalFormatting>
  <conditionalFormatting sqref="R1634">
    <cfRule type="expression" dxfId="20225" priority="9832">
      <formula>IF(FIND("!",E557),TRUE)</formula>
    </cfRule>
  </conditionalFormatting>
  <conditionalFormatting sqref="R1635">
    <cfRule type="expression" dxfId="20224" priority="9833">
      <formula>IF(AND(E557="",$C557=$X$4),TRUE)</formula>
    </cfRule>
  </conditionalFormatting>
  <conditionalFormatting sqref="R1635">
    <cfRule type="expression" dxfId="20223" priority="9834">
      <formula>IF(FIND("!",E557),TRUE)</formula>
    </cfRule>
  </conditionalFormatting>
  <conditionalFormatting sqref="R1636">
    <cfRule type="expression" dxfId="20222" priority="9835">
      <formula>IF(AND(E557="",$C557=$X$4),TRUE)</formula>
    </cfRule>
  </conditionalFormatting>
  <conditionalFormatting sqref="R1636">
    <cfRule type="expression" dxfId="20221" priority="9836">
      <formula>IF(FIND("!",E557),TRUE)</formula>
    </cfRule>
  </conditionalFormatting>
  <conditionalFormatting sqref="R1637">
    <cfRule type="expression" dxfId="20220" priority="9837">
      <formula>IF(AND(E557="",$C557=$X$4),TRUE)</formula>
    </cfRule>
  </conditionalFormatting>
  <conditionalFormatting sqref="R1637">
    <cfRule type="expression" dxfId="20219" priority="9838">
      <formula>IF(FIND("!",E557),TRUE)</formula>
    </cfRule>
  </conditionalFormatting>
  <conditionalFormatting sqref="R1638">
    <cfRule type="expression" dxfId="20218" priority="9839">
      <formula>IF(AND(E557="",$C557=$X$4),TRUE)</formula>
    </cfRule>
  </conditionalFormatting>
  <conditionalFormatting sqref="R1638">
    <cfRule type="expression" dxfId="20217" priority="9840">
      <formula>IF(FIND("!",E557),TRUE)</formula>
    </cfRule>
  </conditionalFormatting>
  <conditionalFormatting sqref="R1639">
    <cfRule type="expression" dxfId="20216" priority="9841">
      <formula>IF(AND(E557="",$C557=$X$4),TRUE)</formula>
    </cfRule>
  </conditionalFormatting>
  <conditionalFormatting sqref="R1639">
    <cfRule type="expression" dxfId="20215" priority="9842">
      <formula>IF(FIND("!",E557),TRUE)</formula>
    </cfRule>
  </conditionalFormatting>
  <conditionalFormatting sqref="R1640">
    <cfRule type="expression" dxfId="20214" priority="9843">
      <formula>IF(AND(E557="",$C557=$X$4),TRUE)</formula>
    </cfRule>
  </conditionalFormatting>
  <conditionalFormatting sqref="R1640">
    <cfRule type="expression" dxfId="20213" priority="9844">
      <formula>IF(FIND("!",E557),TRUE)</formula>
    </cfRule>
  </conditionalFormatting>
  <conditionalFormatting sqref="R1641">
    <cfRule type="expression" dxfId="20212" priority="9845">
      <formula>IF(AND(E557="",$C557=$X$4),TRUE)</formula>
    </cfRule>
  </conditionalFormatting>
  <conditionalFormatting sqref="R1641">
    <cfRule type="expression" dxfId="20211" priority="9846">
      <formula>IF(FIND("!",E557),TRUE)</formula>
    </cfRule>
  </conditionalFormatting>
  <conditionalFormatting sqref="R1642">
    <cfRule type="expression" dxfId="20210" priority="9847">
      <formula>IF(AND(E557="",$C557=$X$4),TRUE)</formula>
    </cfRule>
  </conditionalFormatting>
  <conditionalFormatting sqref="R1642">
    <cfRule type="expression" dxfId="20209" priority="9848">
      <formula>IF(FIND("!",E557),TRUE)</formula>
    </cfRule>
  </conditionalFormatting>
  <conditionalFormatting sqref="R1643">
    <cfRule type="expression" dxfId="20208" priority="9849">
      <formula>IF(AND(E557="",$C557=$X$4),TRUE)</formula>
    </cfRule>
  </conditionalFormatting>
  <conditionalFormatting sqref="R1643">
    <cfRule type="expression" dxfId="20207" priority="9850">
      <formula>IF(FIND("!",E557),TRUE)</formula>
    </cfRule>
  </conditionalFormatting>
  <conditionalFormatting sqref="R1644">
    <cfRule type="expression" dxfId="20206" priority="9851">
      <formula>IF(AND(E557="",$C557=$X$4),TRUE)</formula>
    </cfRule>
  </conditionalFormatting>
  <conditionalFormatting sqref="R1644">
    <cfRule type="expression" dxfId="20205" priority="9852">
      <formula>IF(FIND("!",E557),TRUE)</formula>
    </cfRule>
  </conditionalFormatting>
  <conditionalFormatting sqref="R1645">
    <cfRule type="expression" dxfId="20204" priority="9853">
      <formula>IF(AND(E557="",$C557=$X$4),TRUE)</formula>
    </cfRule>
  </conditionalFormatting>
  <conditionalFormatting sqref="R1645">
    <cfRule type="expression" dxfId="20203" priority="9854">
      <formula>IF(FIND("!",E557),TRUE)</formula>
    </cfRule>
  </conditionalFormatting>
  <conditionalFormatting sqref="R1646">
    <cfRule type="expression" dxfId="20202" priority="9855">
      <formula>IF(AND(E557="",$C557=$X$4),TRUE)</formula>
    </cfRule>
  </conditionalFormatting>
  <conditionalFormatting sqref="R1646">
    <cfRule type="expression" dxfId="20201" priority="9856">
      <formula>IF(FIND("!",E557),TRUE)</formula>
    </cfRule>
  </conditionalFormatting>
  <conditionalFormatting sqref="R1647">
    <cfRule type="expression" dxfId="20200" priority="9857">
      <formula>IF(AND(E557="",$C557=$X$4),TRUE)</formula>
    </cfRule>
  </conditionalFormatting>
  <conditionalFormatting sqref="R1647">
    <cfRule type="expression" dxfId="20199" priority="9858">
      <formula>IF(FIND("!",E557),TRUE)</formula>
    </cfRule>
  </conditionalFormatting>
  <conditionalFormatting sqref="R1648">
    <cfRule type="expression" dxfId="20198" priority="9859">
      <formula>IF(AND(E557="",$C557=$X$4),TRUE)</formula>
    </cfRule>
  </conditionalFormatting>
  <conditionalFormatting sqref="R1648">
    <cfRule type="expression" dxfId="20197" priority="9860">
      <formula>IF(FIND("!",E557),TRUE)</formula>
    </cfRule>
  </conditionalFormatting>
  <conditionalFormatting sqref="R1649">
    <cfRule type="expression" dxfId="20196" priority="9861">
      <formula>IF(AND(E557="",$C557=$X$4),TRUE)</formula>
    </cfRule>
  </conditionalFormatting>
  <conditionalFormatting sqref="R1649">
    <cfRule type="expression" dxfId="20195" priority="9862">
      <formula>IF(FIND("!",E557),TRUE)</formula>
    </cfRule>
  </conditionalFormatting>
  <conditionalFormatting sqref="R1650">
    <cfRule type="expression" dxfId="20194" priority="9863">
      <formula>IF(AND(E557="",$C557=$X$4),TRUE)</formula>
    </cfRule>
  </conditionalFormatting>
  <conditionalFormatting sqref="R1650">
    <cfRule type="expression" dxfId="20193" priority="9864">
      <formula>IF(FIND("!",E557),TRUE)</formula>
    </cfRule>
  </conditionalFormatting>
  <conditionalFormatting sqref="R1651">
    <cfRule type="expression" dxfId="20192" priority="9865">
      <formula>IF(AND(E557="",$C557=$X$4),TRUE)</formula>
    </cfRule>
  </conditionalFormatting>
  <conditionalFormatting sqref="R1651">
    <cfRule type="expression" dxfId="20191" priority="9866">
      <formula>IF(FIND("!",E557),TRUE)</formula>
    </cfRule>
  </conditionalFormatting>
  <conditionalFormatting sqref="R1652">
    <cfRule type="expression" dxfId="20190" priority="9867">
      <formula>IF(AND(E557="",$C557=$X$4),TRUE)</formula>
    </cfRule>
  </conditionalFormatting>
  <conditionalFormatting sqref="R1652">
    <cfRule type="expression" dxfId="20189" priority="9868">
      <formula>IF(FIND("!",E557),TRUE)</formula>
    </cfRule>
  </conditionalFormatting>
  <conditionalFormatting sqref="R1653">
    <cfRule type="expression" dxfId="20188" priority="9869">
      <formula>IF(AND(E557="",$C557=$X$4),TRUE)</formula>
    </cfRule>
  </conditionalFormatting>
  <conditionalFormatting sqref="R1653">
    <cfRule type="expression" dxfId="20187" priority="9870">
      <formula>IF(FIND("!",E557),TRUE)</formula>
    </cfRule>
  </conditionalFormatting>
  <conditionalFormatting sqref="R1654">
    <cfRule type="expression" dxfId="20186" priority="9871">
      <formula>IF(AND(E557="",$C557=$X$4),TRUE)</formula>
    </cfRule>
  </conditionalFormatting>
  <conditionalFormatting sqref="R1654">
    <cfRule type="expression" dxfId="20185" priority="9872">
      <formula>IF(FIND("!",E557),TRUE)</formula>
    </cfRule>
  </conditionalFormatting>
  <conditionalFormatting sqref="R1655">
    <cfRule type="expression" dxfId="20184" priority="9873">
      <formula>IF(AND(E557="",$C557=$X$4),TRUE)</formula>
    </cfRule>
  </conditionalFormatting>
  <conditionalFormatting sqref="R1655">
    <cfRule type="expression" dxfId="20183" priority="9874">
      <formula>IF(FIND("!",E557),TRUE)</formula>
    </cfRule>
  </conditionalFormatting>
  <conditionalFormatting sqref="R1656">
    <cfRule type="expression" dxfId="20182" priority="9875">
      <formula>IF(AND(E557="",$C557=$X$4),TRUE)</formula>
    </cfRule>
  </conditionalFormatting>
  <conditionalFormatting sqref="R1656">
    <cfRule type="expression" dxfId="20181" priority="9876">
      <formula>IF(FIND("!",E557),TRUE)</formula>
    </cfRule>
  </conditionalFormatting>
  <conditionalFormatting sqref="R1657">
    <cfRule type="expression" dxfId="20180" priority="9877">
      <formula>IF(AND(E557="",$C557=$X$4),TRUE)</formula>
    </cfRule>
  </conditionalFormatting>
  <conditionalFormatting sqref="R1657">
    <cfRule type="expression" dxfId="20179" priority="9878">
      <formula>IF(FIND("!",E557),TRUE)</formula>
    </cfRule>
  </conditionalFormatting>
  <conditionalFormatting sqref="R1658">
    <cfRule type="expression" dxfId="20178" priority="9879">
      <formula>IF(AND(E557="",$C557=$X$4),TRUE)</formula>
    </cfRule>
  </conditionalFormatting>
  <conditionalFormatting sqref="R1658">
    <cfRule type="expression" dxfId="20177" priority="9880">
      <formula>IF(FIND("!",E557),TRUE)</formula>
    </cfRule>
  </conditionalFormatting>
  <conditionalFormatting sqref="R1659">
    <cfRule type="expression" dxfId="20176" priority="9881">
      <formula>IF(AND(E557="",$C557=$X$4),TRUE)</formula>
    </cfRule>
  </conditionalFormatting>
  <conditionalFormatting sqref="R1659">
    <cfRule type="expression" dxfId="20175" priority="9882">
      <formula>IF(FIND("!",E557),TRUE)</formula>
    </cfRule>
  </conditionalFormatting>
  <conditionalFormatting sqref="R1660">
    <cfRule type="expression" dxfId="20174" priority="9883">
      <formula>IF(AND(E557="",$C557=$X$4),TRUE)</formula>
    </cfRule>
  </conditionalFormatting>
  <conditionalFormatting sqref="R1660">
    <cfRule type="expression" dxfId="20173" priority="9884">
      <formula>IF(FIND("!",E557),TRUE)</formula>
    </cfRule>
  </conditionalFormatting>
  <conditionalFormatting sqref="R1661">
    <cfRule type="expression" dxfId="20172" priority="9885">
      <formula>IF(AND(E557="",$C557=$X$4),TRUE)</formula>
    </cfRule>
  </conditionalFormatting>
  <conditionalFormatting sqref="R1661">
    <cfRule type="expression" dxfId="20171" priority="9886">
      <formula>IF(FIND("!",E557),TRUE)</formula>
    </cfRule>
  </conditionalFormatting>
  <conditionalFormatting sqref="R1662">
    <cfRule type="expression" dxfId="20170" priority="9887">
      <formula>IF(AND(E557="",$C557=$X$4),TRUE)</formula>
    </cfRule>
  </conditionalFormatting>
  <conditionalFormatting sqref="R1662">
    <cfRule type="expression" dxfId="20169" priority="9888">
      <formula>IF(FIND("!",E557),TRUE)</formula>
    </cfRule>
  </conditionalFormatting>
  <conditionalFormatting sqref="R1663">
    <cfRule type="expression" dxfId="20168" priority="9889">
      <formula>IF(AND(E557="",$C557=$X$4),TRUE)</formula>
    </cfRule>
  </conditionalFormatting>
  <conditionalFormatting sqref="R1663">
    <cfRule type="expression" dxfId="20167" priority="9890">
      <formula>IF(FIND("!",E557),TRUE)</formula>
    </cfRule>
  </conditionalFormatting>
  <conditionalFormatting sqref="R1664">
    <cfRule type="expression" dxfId="20166" priority="9891">
      <formula>IF(AND(E557="",$C557=$X$4),TRUE)</formula>
    </cfRule>
  </conditionalFormatting>
  <conditionalFormatting sqref="R1664">
    <cfRule type="expression" dxfId="20165" priority="9892">
      <formula>IF(FIND("!",E557),TRUE)</formula>
    </cfRule>
  </conditionalFormatting>
  <conditionalFormatting sqref="R1665">
    <cfRule type="expression" dxfId="20164" priority="9893">
      <formula>IF(AND(E557="",$C557=$X$4),TRUE)</formula>
    </cfRule>
  </conditionalFormatting>
  <conditionalFormatting sqref="R1665">
    <cfRule type="expression" dxfId="20163" priority="9894">
      <formula>IF(FIND("!",E557),TRUE)</formula>
    </cfRule>
  </conditionalFormatting>
  <conditionalFormatting sqref="R1666">
    <cfRule type="expression" dxfId="20162" priority="9895">
      <formula>IF(AND(E557="",$C557=$X$4),TRUE)</formula>
    </cfRule>
  </conditionalFormatting>
  <conditionalFormatting sqref="R1666">
    <cfRule type="expression" dxfId="20161" priority="9896">
      <formula>IF(FIND("!",E557),TRUE)</formula>
    </cfRule>
  </conditionalFormatting>
  <conditionalFormatting sqref="R1667">
    <cfRule type="expression" dxfId="20160" priority="9897">
      <formula>IF(AND(E557="",$C557=$X$4),TRUE)</formula>
    </cfRule>
  </conditionalFormatting>
  <conditionalFormatting sqref="R1667">
    <cfRule type="expression" dxfId="20159" priority="9898">
      <formula>IF(FIND("!",E557),TRUE)</formula>
    </cfRule>
  </conditionalFormatting>
  <conditionalFormatting sqref="R1668">
    <cfRule type="expression" dxfId="20158" priority="9899">
      <formula>IF(AND(E557="",$C557=$X$4),TRUE)</formula>
    </cfRule>
  </conditionalFormatting>
  <conditionalFormatting sqref="R1668">
    <cfRule type="expression" dxfId="20157" priority="9900">
      <formula>IF(FIND("!",E557),TRUE)</formula>
    </cfRule>
  </conditionalFormatting>
  <conditionalFormatting sqref="R1669">
    <cfRule type="expression" dxfId="20156" priority="9901">
      <formula>IF(AND(E557="",$C557=$X$4),TRUE)</formula>
    </cfRule>
  </conditionalFormatting>
  <conditionalFormatting sqref="R1669">
    <cfRule type="expression" dxfId="20155" priority="9902">
      <formula>IF(FIND("!",E557),TRUE)</formula>
    </cfRule>
  </conditionalFormatting>
  <conditionalFormatting sqref="R1670">
    <cfRule type="expression" dxfId="20154" priority="9903">
      <formula>IF(AND(E557="",$C557=$X$4),TRUE)</formula>
    </cfRule>
  </conditionalFormatting>
  <conditionalFormatting sqref="R1670">
    <cfRule type="expression" dxfId="20153" priority="9904">
      <formula>IF(FIND("!",E557),TRUE)</formula>
    </cfRule>
  </conditionalFormatting>
  <conditionalFormatting sqref="R1671">
    <cfRule type="expression" dxfId="20152" priority="9905">
      <formula>IF(AND(E557="",$C557=$X$4),TRUE)</formula>
    </cfRule>
  </conditionalFormatting>
  <conditionalFormatting sqref="R1671">
    <cfRule type="expression" dxfId="20151" priority="9906">
      <formula>IF(FIND("!",E557),TRUE)</formula>
    </cfRule>
  </conditionalFormatting>
  <conditionalFormatting sqref="R1672">
    <cfRule type="expression" dxfId="20150" priority="9907">
      <formula>IF(AND(E557="",$C557=$X$4),TRUE)</formula>
    </cfRule>
  </conditionalFormatting>
  <conditionalFormatting sqref="R1672">
    <cfRule type="expression" dxfId="20149" priority="9908">
      <formula>IF(FIND("!",E557),TRUE)</formula>
    </cfRule>
  </conditionalFormatting>
  <conditionalFormatting sqref="R1673">
    <cfRule type="expression" dxfId="20148" priority="9909">
      <formula>IF(AND(E557="",$C557=$X$4),TRUE)</formula>
    </cfRule>
  </conditionalFormatting>
  <conditionalFormatting sqref="R1673">
    <cfRule type="expression" dxfId="20147" priority="9910">
      <formula>IF(FIND("!",E557),TRUE)</formula>
    </cfRule>
  </conditionalFormatting>
  <conditionalFormatting sqref="R1674">
    <cfRule type="expression" dxfId="20146" priority="9911">
      <formula>IF(AND(E557="",$C557=$X$4),TRUE)</formula>
    </cfRule>
  </conditionalFormatting>
  <conditionalFormatting sqref="R1674">
    <cfRule type="expression" dxfId="20145" priority="9912">
      <formula>IF(FIND("!",E557),TRUE)</formula>
    </cfRule>
  </conditionalFormatting>
  <conditionalFormatting sqref="R1675">
    <cfRule type="expression" dxfId="20144" priority="9913">
      <formula>IF(AND(E557="",$C557=$X$4),TRUE)</formula>
    </cfRule>
  </conditionalFormatting>
  <conditionalFormatting sqref="R1675">
    <cfRule type="expression" dxfId="20143" priority="9914">
      <formula>IF(FIND("!",E557),TRUE)</formula>
    </cfRule>
  </conditionalFormatting>
  <conditionalFormatting sqref="R1676">
    <cfRule type="expression" dxfId="20142" priority="9915">
      <formula>IF(AND(E557="",$C557=$X$4),TRUE)</formula>
    </cfRule>
  </conditionalFormatting>
  <conditionalFormatting sqref="R1676">
    <cfRule type="expression" dxfId="20141" priority="9916">
      <formula>IF(FIND("!",E557),TRUE)</formula>
    </cfRule>
  </conditionalFormatting>
  <conditionalFormatting sqref="R1677">
    <cfRule type="expression" dxfId="20140" priority="9917">
      <formula>IF(AND(E557="",$C557=$X$4),TRUE)</formula>
    </cfRule>
  </conditionalFormatting>
  <conditionalFormatting sqref="R1677">
    <cfRule type="expression" dxfId="20139" priority="9918">
      <formula>IF(FIND("!",E557),TRUE)</formula>
    </cfRule>
  </conditionalFormatting>
  <conditionalFormatting sqref="R1678">
    <cfRule type="expression" dxfId="20138" priority="9919">
      <formula>IF(AND(E557="",$C557=$X$4),TRUE)</formula>
    </cfRule>
  </conditionalFormatting>
  <conditionalFormatting sqref="R1678">
    <cfRule type="expression" dxfId="20137" priority="9920">
      <formula>IF(FIND("!",E557),TRUE)</formula>
    </cfRule>
  </conditionalFormatting>
  <conditionalFormatting sqref="R1679">
    <cfRule type="expression" dxfId="20136" priority="9921">
      <formula>IF(AND(E557="",$C557=$X$4),TRUE)</formula>
    </cfRule>
  </conditionalFormatting>
  <conditionalFormatting sqref="R1679">
    <cfRule type="expression" dxfId="20135" priority="9922">
      <formula>IF(FIND("!",E557),TRUE)</formula>
    </cfRule>
  </conditionalFormatting>
  <conditionalFormatting sqref="R1680">
    <cfRule type="expression" dxfId="20134" priority="9923">
      <formula>IF(AND(E557="",$C557=$X$4),TRUE)</formula>
    </cfRule>
  </conditionalFormatting>
  <conditionalFormatting sqref="R1680">
    <cfRule type="expression" dxfId="20133" priority="9924">
      <formula>IF(FIND("!",E557),TRUE)</formula>
    </cfRule>
  </conditionalFormatting>
  <conditionalFormatting sqref="R1681">
    <cfRule type="expression" dxfId="20132" priority="9925">
      <formula>IF(AND(E557="",$C557=$X$4),TRUE)</formula>
    </cfRule>
  </conditionalFormatting>
  <conditionalFormatting sqref="R1681">
    <cfRule type="expression" dxfId="20131" priority="9926">
      <formula>IF(FIND("!",E557),TRUE)</formula>
    </cfRule>
  </conditionalFormatting>
  <conditionalFormatting sqref="R1682">
    <cfRule type="expression" dxfId="20130" priority="9927">
      <formula>IF(AND(E557="",$C557=$X$4),TRUE)</formula>
    </cfRule>
  </conditionalFormatting>
  <conditionalFormatting sqref="R1682">
    <cfRule type="expression" dxfId="20129" priority="9928">
      <formula>IF(FIND("!",E557),TRUE)</formula>
    </cfRule>
  </conditionalFormatting>
  <conditionalFormatting sqref="R1683">
    <cfRule type="expression" dxfId="20128" priority="9929">
      <formula>IF(AND(E557="",$C557=$X$4),TRUE)</formula>
    </cfRule>
  </conditionalFormatting>
  <conditionalFormatting sqref="R1683">
    <cfRule type="expression" dxfId="20127" priority="9930">
      <formula>IF(FIND("!",E557),TRUE)</formula>
    </cfRule>
  </conditionalFormatting>
  <conditionalFormatting sqref="R1684">
    <cfRule type="expression" dxfId="20126" priority="9931">
      <formula>IF(AND(E557="",$C557=$X$4),TRUE)</formula>
    </cfRule>
  </conditionalFormatting>
  <conditionalFormatting sqref="R1684">
    <cfRule type="expression" dxfId="20125" priority="9932">
      <formula>IF(FIND("!",E557),TRUE)</formula>
    </cfRule>
  </conditionalFormatting>
  <conditionalFormatting sqref="R1685">
    <cfRule type="expression" dxfId="20124" priority="9933">
      <formula>IF(AND(E557="",$C557=$X$4),TRUE)</formula>
    </cfRule>
  </conditionalFormatting>
  <conditionalFormatting sqref="R1685">
    <cfRule type="expression" dxfId="20123" priority="9934">
      <formula>IF(FIND("!",E557),TRUE)</formula>
    </cfRule>
  </conditionalFormatting>
  <conditionalFormatting sqref="R1686">
    <cfRule type="expression" dxfId="20122" priority="9935">
      <formula>IF(AND(E557="",$C557=$X$4),TRUE)</formula>
    </cfRule>
  </conditionalFormatting>
  <conditionalFormatting sqref="R1686">
    <cfRule type="expression" dxfId="20121" priority="9936">
      <formula>IF(FIND("!",E557),TRUE)</formula>
    </cfRule>
  </conditionalFormatting>
  <conditionalFormatting sqref="R1687">
    <cfRule type="expression" dxfId="20120" priority="9937">
      <formula>IF(AND(E557="",$C557=$X$4),TRUE)</formula>
    </cfRule>
  </conditionalFormatting>
  <conditionalFormatting sqref="R1687">
    <cfRule type="expression" dxfId="20119" priority="9938">
      <formula>IF(FIND("!",E557),TRUE)</formula>
    </cfRule>
  </conditionalFormatting>
  <conditionalFormatting sqref="R1688">
    <cfRule type="expression" dxfId="20118" priority="9939">
      <formula>IF(AND(E557="",$C557=$X$4),TRUE)</formula>
    </cfRule>
  </conditionalFormatting>
  <conditionalFormatting sqref="R1688">
    <cfRule type="expression" dxfId="20117" priority="9940">
      <formula>IF(FIND("!",E557),TRUE)</formula>
    </cfRule>
  </conditionalFormatting>
  <conditionalFormatting sqref="R1689">
    <cfRule type="expression" dxfId="20116" priority="9941">
      <formula>IF(AND(E557="",$C557=$X$4),TRUE)</formula>
    </cfRule>
  </conditionalFormatting>
  <conditionalFormatting sqref="R1689">
    <cfRule type="expression" dxfId="20115" priority="9942">
      <formula>IF(FIND("!",E557),TRUE)</formula>
    </cfRule>
  </conditionalFormatting>
  <conditionalFormatting sqref="R1690">
    <cfRule type="expression" dxfId="20114" priority="9943">
      <formula>IF(AND(E557="",$C557=$X$4),TRUE)</formula>
    </cfRule>
  </conditionalFormatting>
  <conditionalFormatting sqref="R1690">
    <cfRule type="expression" dxfId="20113" priority="9944">
      <formula>IF(FIND("!",E557),TRUE)</formula>
    </cfRule>
  </conditionalFormatting>
  <conditionalFormatting sqref="R1691">
    <cfRule type="expression" dxfId="20112" priority="9945">
      <formula>IF(AND(E557="",$C557=$X$4),TRUE)</formula>
    </cfRule>
  </conditionalFormatting>
  <conditionalFormatting sqref="R1691">
    <cfRule type="expression" dxfId="20111" priority="9946">
      <formula>IF(FIND("!",E557),TRUE)</formula>
    </cfRule>
  </conditionalFormatting>
  <conditionalFormatting sqref="R1692">
    <cfRule type="expression" dxfId="20110" priority="9947">
      <formula>IF(AND(E557="",$C557=$X$4),TRUE)</formula>
    </cfRule>
  </conditionalFormatting>
  <conditionalFormatting sqref="R1692">
    <cfRule type="expression" dxfId="20109" priority="9948">
      <formula>IF(FIND("!",E557),TRUE)</formula>
    </cfRule>
  </conditionalFormatting>
  <conditionalFormatting sqref="R1693">
    <cfRule type="expression" dxfId="20108" priority="9949">
      <formula>IF(AND(E557="",$C557=$X$4),TRUE)</formula>
    </cfRule>
  </conditionalFormatting>
  <conditionalFormatting sqref="R1693">
    <cfRule type="expression" dxfId="20107" priority="9950">
      <formula>IF(FIND("!",E557),TRUE)</formula>
    </cfRule>
  </conditionalFormatting>
  <conditionalFormatting sqref="R1694">
    <cfRule type="expression" dxfId="20106" priority="9951">
      <formula>IF(AND(E557="",$C557=$X$4),TRUE)</formula>
    </cfRule>
  </conditionalFormatting>
  <conditionalFormatting sqref="R1694">
    <cfRule type="expression" dxfId="20105" priority="9952">
      <formula>IF(FIND("!",E557),TRUE)</formula>
    </cfRule>
  </conditionalFormatting>
  <conditionalFormatting sqref="R1695">
    <cfRule type="expression" dxfId="20104" priority="9953">
      <formula>IF(AND(E557="",$C557=$X$4),TRUE)</formula>
    </cfRule>
  </conditionalFormatting>
  <conditionalFormatting sqref="R1695">
    <cfRule type="expression" dxfId="20103" priority="9954">
      <formula>IF(FIND("!",E557),TRUE)</formula>
    </cfRule>
  </conditionalFormatting>
  <conditionalFormatting sqref="R1696">
    <cfRule type="expression" dxfId="20102" priority="9955">
      <formula>IF(AND(E557="",$C557=$X$4),TRUE)</formula>
    </cfRule>
  </conditionalFormatting>
  <conditionalFormatting sqref="R1696">
    <cfRule type="expression" dxfId="20101" priority="9956">
      <formula>IF(FIND("!",E557),TRUE)</formula>
    </cfRule>
  </conditionalFormatting>
  <conditionalFormatting sqref="R1697">
    <cfRule type="expression" dxfId="20100" priority="9957">
      <formula>IF(AND(E557="",$C557=$X$4),TRUE)</formula>
    </cfRule>
  </conditionalFormatting>
  <conditionalFormatting sqref="R1697">
    <cfRule type="expression" dxfId="20099" priority="9958">
      <formula>IF(FIND("!",E557),TRUE)</formula>
    </cfRule>
  </conditionalFormatting>
  <conditionalFormatting sqref="R1698">
    <cfRule type="expression" dxfId="20098" priority="9959">
      <formula>IF(AND(E557="",$C557=$X$4),TRUE)</formula>
    </cfRule>
  </conditionalFormatting>
  <conditionalFormatting sqref="R1698">
    <cfRule type="expression" dxfId="20097" priority="9960">
      <formula>IF(FIND("!",E557),TRUE)</formula>
    </cfRule>
  </conditionalFormatting>
  <conditionalFormatting sqref="R1699">
    <cfRule type="expression" dxfId="20096" priority="9961">
      <formula>IF(AND(E557="",$C557=$X$4),TRUE)</formula>
    </cfRule>
  </conditionalFormatting>
  <conditionalFormatting sqref="R1699">
    <cfRule type="expression" dxfId="20095" priority="9962">
      <formula>IF(FIND("!",E557),TRUE)</formula>
    </cfRule>
  </conditionalFormatting>
  <conditionalFormatting sqref="R1700">
    <cfRule type="expression" dxfId="20094" priority="9963">
      <formula>IF(AND(E557="",$C557=$X$4),TRUE)</formula>
    </cfRule>
  </conditionalFormatting>
  <conditionalFormatting sqref="R1700">
    <cfRule type="expression" dxfId="20093" priority="9964">
      <formula>IF(FIND("!",E557),TRUE)</formula>
    </cfRule>
  </conditionalFormatting>
  <conditionalFormatting sqref="R1701">
    <cfRule type="expression" dxfId="20092" priority="9965">
      <formula>IF(AND(E557="",$C557=$X$4),TRUE)</formula>
    </cfRule>
  </conditionalFormatting>
  <conditionalFormatting sqref="R1701">
    <cfRule type="expression" dxfId="20091" priority="9966">
      <formula>IF(FIND("!",E557),TRUE)</formula>
    </cfRule>
  </conditionalFormatting>
  <conditionalFormatting sqref="R1702">
    <cfRule type="expression" dxfId="20090" priority="9967">
      <formula>IF(AND(E557="",$C557=$X$4),TRUE)</formula>
    </cfRule>
  </conditionalFormatting>
  <conditionalFormatting sqref="R1702">
    <cfRule type="expression" dxfId="20089" priority="9968">
      <formula>IF(FIND("!",E557),TRUE)</formula>
    </cfRule>
  </conditionalFormatting>
  <conditionalFormatting sqref="R1703">
    <cfRule type="expression" dxfId="20088" priority="9969">
      <formula>IF(AND(E557="",$C557=$X$4),TRUE)</formula>
    </cfRule>
  </conditionalFormatting>
  <conditionalFormatting sqref="R1703">
    <cfRule type="expression" dxfId="20087" priority="9970">
      <formula>IF(FIND("!",E557),TRUE)</formula>
    </cfRule>
  </conditionalFormatting>
  <conditionalFormatting sqref="R1704">
    <cfRule type="expression" dxfId="20086" priority="9971">
      <formula>IF(AND(E557="",$C557=$X$4),TRUE)</formula>
    </cfRule>
  </conditionalFormatting>
  <conditionalFormatting sqref="R1704">
    <cfRule type="expression" dxfId="20085" priority="9972">
      <formula>IF(FIND("!",E557),TRUE)</formula>
    </cfRule>
  </conditionalFormatting>
  <conditionalFormatting sqref="R1705">
    <cfRule type="expression" dxfId="20084" priority="9973">
      <formula>IF(AND(E557="",$C557=$X$4),TRUE)</formula>
    </cfRule>
  </conditionalFormatting>
  <conditionalFormatting sqref="R1705">
    <cfRule type="expression" dxfId="20083" priority="9974">
      <formula>IF(FIND("!",E557),TRUE)</formula>
    </cfRule>
  </conditionalFormatting>
  <conditionalFormatting sqref="R1706">
    <cfRule type="expression" dxfId="20082" priority="9975">
      <formula>IF(AND(E557="",$C557=$X$4),TRUE)</formula>
    </cfRule>
  </conditionalFormatting>
  <conditionalFormatting sqref="R1706">
    <cfRule type="expression" dxfId="20081" priority="9976">
      <formula>IF(FIND("!",E557),TRUE)</formula>
    </cfRule>
  </conditionalFormatting>
  <conditionalFormatting sqref="R1707">
    <cfRule type="expression" dxfId="20080" priority="9977">
      <formula>IF(AND(E557="",$C557=$X$4),TRUE)</formula>
    </cfRule>
  </conditionalFormatting>
  <conditionalFormatting sqref="R1707">
    <cfRule type="expression" dxfId="20079" priority="9978">
      <formula>IF(FIND("!",E557),TRUE)</formula>
    </cfRule>
  </conditionalFormatting>
  <conditionalFormatting sqref="R1708">
    <cfRule type="expression" dxfId="20078" priority="9979">
      <formula>IF(AND(E557="",$C557=$X$4),TRUE)</formula>
    </cfRule>
  </conditionalFormatting>
  <conditionalFormatting sqref="R1708">
    <cfRule type="expression" dxfId="20077" priority="9980">
      <formula>IF(FIND("!",E557),TRUE)</formula>
    </cfRule>
  </conditionalFormatting>
  <conditionalFormatting sqref="R1709">
    <cfRule type="expression" dxfId="20076" priority="9981">
      <formula>IF(AND(E557="",$C557=$X$4),TRUE)</formula>
    </cfRule>
  </conditionalFormatting>
  <conditionalFormatting sqref="R1709">
    <cfRule type="expression" dxfId="20075" priority="9982">
      <formula>IF(FIND("!",E557),TRUE)</formula>
    </cfRule>
  </conditionalFormatting>
  <conditionalFormatting sqref="R1710">
    <cfRule type="expression" dxfId="20074" priority="9983">
      <formula>IF(AND(E557="",$C557=$X$4),TRUE)</formula>
    </cfRule>
  </conditionalFormatting>
  <conditionalFormatting sqref="R1710">
    <cfRule type="expression" dxfId="20073" priority="9984">
      <formula>IF(FIND("!",E557),TRUE)</formula>
    </cfRule>
  </conditionalFormatting>
  <conditionalFormatting sqref="R1711">
    <cfRule type="expression" dxfId="20072" priority="9985">
      <formula>IF(AND(E557="",$C557=$X$4),TRUE)</formula>
    </cfRule>
  </conditionalFormatting>
  <conditionalFormatting sqref="R1711">
    <cfRule type="expression" dxfId="20071" priority="9986">
      <formula>IF(FIND("!",E557),TRUE)</formula>
    </cfRule>
  </conditionalFormatting>
  <conditionalFormatting sqref="R1712">
    <cfRule type="expression" dxfId="20070" priority="9987">
      <formula>IF(AND(E557="",$C557=$X$4),TRUE)</formula>
    </cfRule>
  </conditionalFormatting>
  <conditionalFormatting sqref="R1712">
    <cfRule type="expression" dxfId="20069" priority="9988">
      <formula>IF(FIND("!",E557),TRUE)</formula>
    </cfRule>
  </conditionalFormatting>
  <conditionalFormatting sqref="R1713">
    <cfRule type="expression" dxfId="20068" priority="9989">
      <formula>IF(AND(E557="",$C557=$X$4),TRUE)</formula>
    </cfRule>
  </conditionalFormatting>
  <conditionalFormatting sqref="R1713">
    <cfRule type="expression" dxfId="20067" priority="9990">
      <formula>IF(FIND("!",E557),TRUE)</formula>
    </cfRule>
  </conditionalFormatting>
  <conditionalFormatting sqref="R1714">
    <cfRule type="expression" dxfId="20066" priority="9991">
      <formula>IF(AND(E557="",$C557=$X$4),TRUE)</formula>
    </cfRule>
  </conditionalFormatting>
  <conditionalFormatting sqref="R1714">
    <cfRule type="expression" dxfId="20065" priority="9992">
      <formula>IF(FIND("!",E557),TRUE)</formula>
    </cfRule>
  </conditionalFormatting>
  <conditionalFormatting sqref="R1715">
    <cfRule type="expression" dxfId="20064" priority="9993">
      <formula>IF(AND(E557="",$C557=$X$4),TRUE)</formula>
    </cfRule>
  </conditionalFormatting>
  <conditionalFormatting sqref="R1715">
    <cfRule type="expression" dxfId="20063" priority="9994">
      <formula>IF(FIND("!",E557),TRUE)</formula>
    </cfRule>
  </conditionalFormatting>
  <conditionalFormatting sqref="R1716">
    <cfRule type="expression" dxfId="20062" priority="9995">
      <formula>IF(AND(E557="",$C557=$X$4),TRUE)</formula>
    </cfRule>
  </conditionalFormatting>
  <conditionalFormatting sqref="R1716">
    <cfRule type="expression" dxfId="20061" priority="9996">
      <formula>IF(FIND("!",E557),TRUE)</formula>
    </cfRule>
  </conditionalFormatting>
  <conditionalFormatting sqref="R1717">
    <cfRule type="expression" dxfId="20060" priority="9997">
      <formula>IF(AND(E557="",$C557=$X$4),TRUE)</formula>
    </cfRule>
  </conditionalFormatting>
  <conditionalFormatting sqref="R1717">
    <cfRule type="expression" dxfId="20059" priority="9998">
      <formula>IF(FIND("!",E557),TRUE)</formula>
    </cfRule>
  </conditionalFormatting>
  <conditionalFormatting sqref="R1718">
    <cfRule type="expression" dxfId="20058" priority="9999">
      <formula>IF(AND(E557="",$C557=$X$4),TRUE)</formula>
    </cfRule>
  </conditionalFormatting>
  <conditionalFormatting sqref="R1718">
    <cfRule type="expression" dxfId="20057" priority="10000">
      <formula>IF(FIND("!",E557),TRUE)</formula>
    </cfRule>
  </conditionalFormatting>
  <conditionalFormatting sqref="R1719">
    <cfRule type="expression" dxfId="20056" priority="10001">
      <formula>IF(AND(E557="",$C557=$X$4),TRUE)</formula>
    </cfRule>
  </conditionalFormatting>
  <conditionalFormatting sqref="R1719">
    <cfRule type="expression" dxfId="20055" priority="10002">
      <formula>IF(FIND("!",E557),TRUE)</formula>
    </cfRule>
  </conditionalFormatting>
  <conditionalFormatting sqref="R1720">
    <cfRule type="expression" dxfId="20054" priority="10003">
      <formula>IF(AND(E557="",$C557=$X$4),TRUE)</formula>
    </cfRule>
  </conditionalFormatting>
  <conditionalFormatting sqref="R1720">
    <cfRule type="expression" dxfId="20053" priority="10004">
      <formula>IF(FIND("!",E557),TRUE)</formula>
    </cfRule>
  </conditionalFormatting>
  <conditionalFormatting sqref="R1721">
    <cfRule type="expression" dxfId="20052" priority="10005">
      <formula>IF(AND(E557="",$C557=$X$4),TRUE)</formula>
    </cfRule>
  </conditionalFormatting>
  <conditionalFormatting sqref="R1721">
    <cfRule type="expression" dxfId="20051" priority="10006">
      <formula>IF(FIND("!",E557),TRUE)</formula>
    </cfRule>
  </conditionalFormatting>
  <conditionalFormatting sqref="R1722">
    <cfRule type="expression" dxfId="20050" priority="10007">
      <formula>IF(AND(E557="",$C557=$X$4),TRUE)</formula>
    </cfRule>
  </conditionalFormatting>
  <conditionalFormatting sqref="R1722">
    <cfRule type="expression" dxfId="20049" priority="10008">
      <formula>IF(FIND("!",E557),TRUE)</formula>
    </cfRule>
  </conditionalFormatting>
  <conditionalFormatting sqref="R1723">
    <cfRule type="expression" dxfId="20048" priority="10009">
      <formula>IF(AND(E557="",$C557=$X$4),TRUE)</formula>
    </cfRule>
  </conditionalFormatting>
  <conditionalFormatting sqref="R1723">
    <cfRule type="expression" dxfId="20047" priority="10010">
      <formula>IF(FIND("!",E557),TRUE)</formula>
    </cfRule>
  </conditionalFormatting>
  <conditionalFormatting sqref="R1724">
    <cfRule type="expression" dxfId="20046" priority="10011">
      <formula>IF(AND(E557="",$C557=$X$4),TRUE)</formula>
    </cfRule>
  </conditionalFormatting>
  <conditionalFormatting sqref="R1724">
    <cfRule type="expression" dxfId="20045" priority="10012">
      <formula>IF(FIND("!",E557),TRUE)</formula>
    </cfRule>
  </conditionalFormatting>
  <conditionalFormatting sqref="R1725">
    <cfRule type="expression" dxfId="20044" priority="10013">
      <formula>IF(AND(E557="",$C557=$X$4),TRUE)</formula>
    </cfRule>
  </conditionalFormatting>
  <conditionalFormatting sqref="R1725">
    <cfRule type="expression" dxfId="20043" priority="10014">
      <formula>IF(FIND("!",E557),TRUE)</formula>
    </cfRule>
  </conditionalFormatting>
  <conditionalFormatting sqref="R1726">
    <cfRule type="expression" dxfId="20042" priority="10015">
      <formula>IF(AND(E557="",$C557=$X$4),TRUE)</formula>
    </cfRule>
  </conditionalFormatting>
  <conditionalFormatting sqref="R1726">
    <cfRule type="expression" dxfId="20041" priority="10016">
      <formula>IF(FIND("!",E557),TRUE)</formula>
    </cfRule>
  </conditionalFormatting>
  <conditionalFormatting sqref="R1727">
    <cfRule type="expression" dxfId="20040" priority="10017">
      <formula>IF(AND(E557="",$C557=$X$4),TRUE)</formula>
    </cfRule>
  </conditionalFormatting>
  <conditionalFormatting sqref="R1727">
    <cfRule type="expression" dxfId="20039" priority="10018">
      <formula>IF(FIND("!",E557),TRUE)</formula>
    </cfRule>
  </conditionalFormatting>
  <conditionalFormatting sqref="R1728">
    <cfRule type="expression" dxfId="20038" priority="10019">
      <formula>IF(AND(E557="",$C557=$X$4),TRUE)</formula>
    </cfRule>
  </conditionalFormatting>
  <conditionalFormatting sqref="R1728">
    <cfRule type="expression" dxfId="20037" priority="10020">
      <formula>IF(FIND("!",E557),TRUE)</formula>
    </cfRule>
  </conditionalFormatting>
  <conditionalFormatting sqref="R1729">
    <cfRule type="expression" dxfId="20036" priority="10021">
      <formula>IF(AND(E557="",$C557=$X$4),TRUE)</formula>
    </cfRule>
  </conditionalFormatting>
  <conditionalFormatting sqref="R1729">
    <cfRule type="expression" dxfId="20035" priority="10022">
      <formula>IF(FIND("!",E557),TRUE)</formula>
    </cfRule>
  </conditionalFormatting>
  <conditionalFormatting sqref="R1730">
    <cfRule type="expression" dxfId="20034" priority="10023">
      <formula>IF(AND(E557="",$C557=$X$4),TRUE)</formula>
    </cfRule>
  </conditionalFormatting>
  <conditionalFormatting sqref="R1730">
    <cfRule type="expression" dxfId="20033" priority="10024">
      <formula>IF(FIND("!",E557),TRUE)</formula>
    </cfRule>
  </conditionalFormatting>
  <conditionalFormatting sqref="R1731">
    <cfRule type="expression" dxfId="20032" priority="10025">
      <formula>IF(AND(E557="",$C557=$X$4),TRUE)</formula>
    </cfRule>
  </conditionalFormatting>
  <conditionalFormatting sqref="R1731">
    <cfRule type="expression" dxfId="20031" priority="10026">
      <formula>IF(FIND("!",E557),TRUE)</formula>
    </cfRule>
  </conditionalFormatting>
  <conditionalFormatting sqref="R1732">
    <cfRule type="expression" dxfId="20030" priority="10027">
      <formula>IF(AND(E557="",$C557=$X$4),TRUE)</formula>
    </cfRule>
  </conditionalFormatting>
  <conditionalFormatting sqref="R1732">
    <cfRule type="expression" dxfId="20029" priority="10028">
      <formula>IF(FIND("!",E557),TRUE)</formula>
    </cfRule>
  </conditionalFormatting>
  <conditionalFormatting sqref="R1733">
    <cfRule type="expression" dxfId="20028" priority="10029">
      <formula>IF(AND(E557="",$C557=$X$4),TRUE)</formula>
    </cfRule>
  </conditionalFormatting>
  <conditionalFormatting sqref="R1733">
    <cfRule type="expression" dxfId="20027" priority="10030">
      <formula>IF(FIND("!",E557),TRUE)</formula>
    </cfRule>
  </conditionalFormatting>
  <conditionalFormatting sqref="R1734">
    <cfRule type="expression" dxfId="20026" priority="10031">
      <formula>IF(AND(E557="",$C557=$X$4),TRUE)</formula>
    </cfRule>
  </conditionalFormatting>
  <conditionalFormatting sqref="R1734">
    <cfRule type="expression" dxfId="20025" priority="10032">
      <formula>IF(FIND("!",E557),TRUE)</formula>
    </cfRule>
  </conditionalFormatting>
  <conditionalFormatting sqref="R1735">
    <cfRule type="expression" dxfId="20024" priority="10033">
      <formula>IF(AND(E557="",$C557=$X$4),TRUE)</formula>
    </cfRule>
  </conditionalFormatting>
  <conditionalFormatting sqref="R1735">
    <cfRule type="expression" dxfId="20023" priority="10034">
      <formula>IF(FIND("!",E557),TRUE)</formula>
    </cfRule>
  </conditionalFormatting>
  <conditionalFormatting sqref="R1736">
    <cfRule type="expression" dxfId="20022" priority="10035">
      <formula>IF(AND(E557="",$C557=$X$4),TRUE)</formula>
    </cfRule>
  </conditionalFormatting>
  <conditionalFormatting sqref="R1736">
    <cfRule type="expression" dxfId="20021" priority="10036">
      <formula>IF(FIND("!",E557),TRUE)</formula>
    </cfRule>
  </conditionalFormatting>
  <conditionalFormatting sqref="R1737">
    <cfRule type="expression" dxfId="20020" priority="10037">
      <formula>IF(AND(E557="",$C557=$X$4),TRUE)</formula>
    </cfRule>
  </conditionalFormatting>
  <conditionalFormatting sqref="R1737">
    <cfRule type="expression" dxfId="20019" priority="10038">
      <formula>IF(FIND("!",E557),TRUE)</formula>
    </cfRule>
  </conditionalFormatting>
  <conditionalFormatting sqref="R1738">
    <cfRule type="expression" dxfId="20018" priority="10039">
      <formula>IF(AND(E557="",$C557=$X$4),TRUE)</formula>
    </cfRule>
  </conditionalFormatting>
  <conditionalFormatting sqref="R1738">
    <cfRule type="expression" dxfId="20017" priority="10040">
      <formula>IF(FIND("!",E557),TRUE)</formula>
    </cfRule>
  </conditionalFormatting>
  <conditionalFormatting sqref="R1739">
    <cfRule type="expression" dxfId="20016" priority="10041">
      <formula>IF(AND(E557="",$C557=$X$4),TRUE)</formula>
    </cfRule>
  </conditionalFormatting>
  <conditionalFormatting sqref="R1739">
    <cfRule type="expression" dxfId="20015" priority="10042">
      <formula>IF(FIND("!",E557),TRUE)</formula>
    </cfRule>
  </conditionalFormatting>
  <conditionalFormatting sqref="R1740">
    <cfRule type="expression" dxfId="20014" priority="10043">
      <formula>IF(AND(E557="",$C557=$X$4),TRUE)</formula>
    </cfRule>
  </conditionalFormatting>
  <conditionalFormatting sqref="R1740">
    <cfRule type="expression" dxfId="20013" priority="10044">
      <formula>IF(FIND("!",E557),TRUE)</formula>
    </cfRule>
  </conditionalFormatting>
  <conditionalFormatting sqref="R1741">
    <cfRule type="expression" dxfId="20012" priority="10045">
      <formula>IF(AND(E557="",$C557=$X$4),TRUE)</formula>
    </cfRule>
  </conditionalFormatting>
  <conditionalFormatting sqref="R1741">
    <cfRule type="expression" dxfId="20011" priority="10046">
      <formula>IF(FIND("!",E557),TRUE)</formula>
    </cfRule>
  </conditionalFormatting>
  <conditionalFormatting sqref="R1742">
    <cfRule type="expression" dxfId="20010" priority="10047">
      <formula>IF(AND(E557="",$C557=$X$4),TRUE)</formula>
    </cfRule>
  </conditionalFormatting>
  <conditionalFormatting sqref="R1742">
    <cfRule type="expression" dxfId="20009" priority="10048">
      <formula>IF(FIND("!",E557),TRUE)</formula>
    </cfRule>
  </conditionalFormatting>
  <conditionalFormatting sqref="R1743">
    <cfRule type="expression" dxfId="20008" priority="10049">
      <formula>IF(AND(E557="",$C557=$X$4),TRUE)</formula>
    </cfRule>
  </conditionalFormatting>
  <conditionalFormatting sqref="R1743">
    <cfRule type="expression" dxfId="20007" priority="10050">
      <formula>IF(FIND("!",E557),TRUE)</formula>
    </cfRule>
  </conditionalFormatting>
  <conditionalFormatting sqref="R1744">
    <cfRule type="expression" dxfId="20006" priority="10051">
      <formula>IF(AND(E557="",$C557=$X$4),TRUE)</formula>
    </cfRule>
  </conditionalFormatting>
  <conditionalFormatting sqref="R1744">
    <cfRule type="expression" dxfId="20005" priority="10052">
      <formula>IF(FIND("!",E557),TRUE)</formula>
    </cfRule>
  </conditionalFormatting>
  <conditionalFormatting sqref="R1745">
    <cfRule type="expression" dxfId="20004" priority="10053">
      <formula>IF(AND(E557="",$C557=$X$4),TRUE)</formula>
    </cfRule>
  </conditionalFormatting>
  <conditionalFormatting sqref="R1745">
    <cfRule type="expression" dxfId="20003" priority="10054">
      <formula>IF(FIND("!",E557),TRUE)</formula>
    </cfRule>
  </conditionalFormatting>
  <conditionalFormatting sqref="R1746">
    <cfRule type="expression" dxfId="20002" priority="10055">
      <formula>IF(AND(E557="",$C557=$X$4),TRUE)</formula>
    </cfRule>
  </conditionalFormatting>
  <conditionalFormatting sqref="R1746">
    <cfRule type="expression" dxfId="20001" priority="10056">
      <formula>IF(FIND("!",E557),TRUE)</formula>
    </cfRule>
  </conditionalFormatting>
  <conditionalFormatting sqref="R1747">
    <cfRule type="expression" dxfId="20000" priority="10057">
      <formula>IF(AND(E557="",$C557=$X$4),TRUE)</formula>
    </cfRule>
  </conditionalFormatting>
  <conditionalFormatting sqref="R1747">
    <cfRule type="expression" dxfId="19999" priority="10058">
      <formula>IF(FIND("!",E557),TRUE)</formula>
    </cfRule>
  </conditionalFormatting>
  <conditionalFormatting sqref="R1748">
    <cfRule type="expression" dxfId="19998" priority="10059">
      <formula>IF(AND(E557="",$C557=$X$4),TRUE)</formula>
    </cfRule>
  </conditionalFormatting>
  <conditionalFormatting sqref="R1748">
    <cfRule type="expression" dxfId="19997" priority="10060">
      <formula>IF(FIND("!",E557),TRUE)</formula>
    </cfRule>
  </conditionalFormatting>
  <conditionalFormatting sqref="R1749">
    <cfRule type="expression" dxfId="19996" priority="10061">
      <formula>IF(AND(E557="",$C557=$X$4),TRUE)</formula>
    </cfRule>
  </conditionalFormatting>
  <conditionalFormatting sqref="R1749">
    <cfRule type="expression" dxfId="19995" priority="10062">
      <formula>IF(FIND("!",E557),TRUE)</formula>
    </cfRule>
  </conditionalFormatting>
  <conditionalFormatting sqref="R1750">
    <cfRule type="expression" dxfId="19994" priority="10063">
      <formula>IF(AND(E557="",$C557=$X$4),TRUE)</formula>
    </cfRule>
  </conditionalFormatting>
  <conditionalFormatting sqref="R1750">
    <cfRule type="expression" dxfId="19993" priority="10064">
      <formula>IF(FIND("!",E557),TRUE)</formula>
    </cfRule>
  </conditionalFormatting>
  <conditionalFormatting sqref="R1751">
    <cfRule type="expression" dxfId="19992" priority="10065">
      <formula>IF(AND(E557="",$C557=$X$4),TRUE)</formula>
    </cfRule>
  </conditionalFormatting>
  <conditionalFormatting sqref="R1751">
    <cfRule type="expression" dxfId="19991" priority="10066">
      <formula>IF(FIND("!",E557),TRUE)</formula>
    </cfRule>
  </conditionalFormatting>
  <conditionalFormatting sqref="R1752">
    <cfRule type="expression" dxfId="19990" priority="10067">
      <formula>IF(AND(E557="",$C557=$X$4),TRUE)</formula>
    </cfRule>
  </conditionalFormatting>
  <conditionalFormatting sqref="R1752">
    <cfRule type="expression" dxfId="19989" priority="10068">
      <formula>IF(FIND("!",E557),TRUE)</formula>
    </cfRule>
  </conditionalFormatting>
  <conditionalFormatting sqref="R1753">
    <cfRule type="expression" dxfId="19988" priority="10069">
      <formula>IF(AND(E557="",$C557=$X$4),TRUE)</formula>
    </cfRule>
  </conditionalFormatting>
  <conditionalFormatting sqref="R1753">
    <cfRule type="expression" dxfId="19987" priority="10070">
      <formula>IF(FIND("!",E557),TRUE)</formula>
    </cfRule>
  </conditionalFormatting>
  <conditionalFormatting sqref="R1754">
    <cfRule type="expression" dxfId="19986" priority="10071">
      <formula>IF(AND(E557="",$C557=$X$4),TRUE)</formula>
    </cfRule>
  </conditionalFormatting>
  <conditionalFormatting sqref="R1754">
    <cfRule type="expression" dxfId="19985" priority="10072">
      <formula>IF(FIND("!",E557),TRUE)</formula>
    </cfRule>
  </conditionalFormatting>
  <conditionalFormatting sqref="R1755">
    <cfRule type="expression" dxfId="19984" priority="10073">
      <formula>IF(AND(E557="",$C557=$X$4),TRUE)</formula>
    </cfRule>
  </conditionalFormatting>
  <conditionalFormatting sqref="R1755">
    <cfRule type="expression" dxfId="19983" priority="10074">
      <formula>IF(FIND("!",E557),TRUE)</formula>
    </cfRule>
  </conditionalFormatting>
  <conditionalFormatting sqref="R1756">
    <cfRule type="expression" dxfId="19982" priority="10075">
      <formula>IF(AND(E557="",$C557=$X$4),TRUE)</formula>
    </cfRule>
  </conditionalFormatting>
  <conditionalFormatting sqref="R1756">
    <cfRule type="expression" dxfId="19981" priority="10076">
      <formula>IF(FIND("!",E557),TRUE)</formula>
    </cfRule>
  </conditionalFormatting>
  <conditionalFormatting sqref="R1757">
    <cfRule type="expression" dxfId="19980" priority="10077">
      <formula>IF(AND(E557="",$C557=$X$4),TRUE)</formula>
    </cfRule>
  </conditionalFormatting>
  <conditionalFormatting sqref="R1757">
    <cfRule type="expression" dxfId="19979" priority="10078">
      <formula>IF(FIND("!",E557),TRUE)</formula>
    </cfRule>
  </conditionalFormatting>
  <conditionalFormatting sqref="R1758">
    <cfRule type="expression" dxfId="19978" priority="10079">
      <formula>IF(AND(E557="",$C557=$X$4),TRUE)</formula>
    </cfRule>
  </conditionalFormatting>
  <conditionalFormatting sqref="R1758">
    <cfRule type="expression" dxfId="19977" priority="10080">
      <formula>IF(FIND("!",E557),TRUE)</formula>
    </cfRule>
  </conditionalFormatting>
  <conditionalFormatting sqref="R1759">
    <cfRule type="expression" dxfId="19976" priority="10081">
      <formula>IF(AND(E557="",$C557=$X$4),TRUE)</formula>
    </cfRule>
  </conditionalFormatting>
  <conditionalFormatting sqref="R1759">
    <cfRule type="expression" dxfId="19975" priority="10082">
      <formula>IF(FIND("!",E557),TRUE)</formula>
    </cfRule>
  </conditionalFormatting>
  <conditionalFormatting sqref="R1760">
    <cfRule type="expression" dxfId="19974" priority="10083">
      <formula>IF(AND(E557="",$C557=$X$4),TRUE)</formula>
    </cfRule>
  </conditionalFormatting>
  <conditionalFormatting sqref="R1760">
    <cfRule type="expression" dxfId="19973" priority="10084">
      <formula>IF(FIND("!",E557),TRUE)</formula>
    </cfRule>
  </conditionalFormatting>
  <conditionalFormatting sqref="R1761">
    <cfRule type="expression" dxfId="19972" priority="10085">
      <formula>IF(AND(E557="",$C557=$X$4),TRUE)</formula>
    </cfRule>
  </conditionalFormatting>
  <conditionalFormatting sqref="R1761">
    <cfRule type="expression" dxfId="19971" priority="10086">
      <formula>IF(FIND("!",E557),TRUE)</formula>
    </cfRule>
  </conditionalFormatting>
  <conditionalFormatting sqref="R1762">
    <cfRule type="expression" dxfId="19970" priority="10087">
      <formula>IF(AND(E557="",$C557=$X$4),TRUE)</formula>
    </cfRule>
  </conditionalFormatting>
  <conditionalFormatting sqref="R1762">
    <cfRule type="expression" dxfId="19969" priority="10088">
      <formula>IF(FIND("!",E557),TRUE)</formula>
    </cfRule>
  </conditionalFormatting>
  <conditionalFormatting sqref="R1763">
    <cfRule type="expression" dxfId="19968" priority="10089">
      <formula>IF(AND(E557="",$C557=$X$4),TRUE)</formula>
    </cfRule>
  </conditionalFormatting>
  <conditionalFormatting sqref="R1763">
    <cfRule type="expression" dxfId="19967" priority="10090">
      <formula>IF(FIND("!",E557),TRUE)</formula>
    </cfRule>
  </conditionalFormatting>
  <conditionalFormatting sqref="R1764">
    <cfRule type="expression" dxfId="19966" priority="10091">
      <formula>IF(AND(E557="",$C557=$X$4),TRUE)</formula>
    </cfRule>
  </conditionalFormatting>
  <conditionalFormatting sqref="R1764">
    <cfRule type="expression" dxfId="19965" priority="10092">
      <formula>IF(FIND("!",E557),TRUE)</formula>
    </cfRule>
  </conditionalFormatting>
  <conditionalFormatting sqref="R1765">
    <cfRule type="expression" dxfId="19964" priority="10093">
      <formula>IF(AND(E557="",$C557=$X$4),TRUE)</formula>
    </cfRule>
  </conditionalFormatting>
  <conditionalFormatting sqref="R1765">
    <cfRule type="expression" dxfId="19963" priority="10094">
      <formula>IF(FIND("!",E557),TRUE)</formula>
    </cfRule>
  </conditionalFormatting>
  <conditionalFormatting sqref="R1766">
    <cfRule type="expression" dxfId="19962" priority="10095">
      <formula>IF(AND(E557="",$C557=$X$4),TRUE)</formula>
    </cfRule>
  </conditionalFormatting>
  <conditionalFormatting sqref="R1766">
    <cfRule type="expression" dxfId="19961" priority="10096">
      <formula>IF(FIND("!",E557),TRUE)</formula>
    </cfRule>
  </conditionalFormatting>
  <conditionalFormatting sqref="R1767">
    <cfRule type="expression" dxfId="19960" priority="10097">
      <formula>IF(AND(E557="",$C557=$X$4),TRUE)</formula>
    </cfRule>
  </conditionalFormatting>
  <conditionalFormatting sqref="R1767">
    <cfRule type="expression" dxfId="19959" priority="10098">
      <formula>IF(FIND("!",E557),TRUE)</formula>
    </cfRule>
  </conditionalFormatting>
  <conditionalFormatting sqref="R1768">
    <cfRule type="expression" dxfId="19958" priority="10099">
      <formula>IF(AND(E557="",$C557=$X$4),TRUE)</formula>
    </cfRule>
  </conditionalFormatting>
  <conditionalFormatting sqref="R1768">
    <cfRule type="expression" dxfId="19957" priority="10100">
      <formula>IF(FIND("!",E557),TRUE)</formula>
    </cfRule>
  </conditionalFormatting>
  <conditionalFormatting sqref="R1769">
    <cfRule type="expression" dxfId="19956" priority="10101">
      <formula>IF(AND(E557="",$C557=$X$4),TRUE)</formula>
    </cfRule>
  </conditionalFormatting>
  <conditionalFormatting sqref="R1769">
    <cfRule type="expression" dxfId="19955" priority="10102">
      <formula>IF(FIND("!",E557),TRUE)</formula>
    </cfRule>
  </conditionalFormatting>
  <conditionalFormatting sqref="R1770">
    <cfRule type="expression" dxfId="19954" priority="10103">
      <formula>IF(AND(E557="",$C557=$X$4),TRUE)</formula>
    </cfRule>
  </conditionalFormatting>
  <conditionalFormatting sqref="R1770">
    <cfRule type="expression" dxfId="19953" priority="10104">
      <formula>IF(FIND("!",E557),TRUE)</formula>
    </cfRule>
  </conditionalFormatting>
  <conditionalFormatting sqref="R1771">
    <cfRule type="expression" dxfId="19952" priority="10105">
      <formula>IF(AND(E557="",$C557=$X$4),TRUE)</formula>
    </cfRule>
  </conditionalFormatting>
  <conditionalFormatting sqref="R1771">
    <cfRule type="expression" dxfId="19951" priority="10106">
      <formula>IF(FIND("!",E557),TRUE)</formula>
    </cfRule>
  </conditionalFormatting>
  <conditionalFormatting sqref="R1772">
    <cfRule type="expression" dxfId="19950" priority="10107">
      <formula>IF(AND(E557="",$C557=$X$4),TRUE)</formula>
    </cfRule>
  </conditionalFormatting>
  <conditionalFormatting sqref="R1772">
    <cfRule type="expression" dxfId="19949" priority="10108">
      <formula>IF(FIND("!",E557),TRUE)</formula>
    </cfRule>
  </conditionalFormatting>
  <conditionalFormatting sqref="R1773">
    <cfRule type="expression" dxfId="19948" priority="10109">
      <formula>IF(AND(E557="",$C557=$X$4),TRUE)</formula>
    </cfRule>
  </conditionalFormatting>
  <conditionalFormatting sqref="R1773">
    <cfRule type="expression" dxfId="19947" priority="10110">
      <formula>IF(FIND("!",E557),TRUE)</formula>
    </cfRule>
  </conditionalFormatting>
  <conditionalFormatting sqref="R1774">
    <cfRule type="expression" dxfId="19946" priority="10111">
      <formula>IF(AND(E557="",$C557=$X$4),TRUE)</formula>
    </cfRule>
  </conditionalFormatting>
  <conditionalFormatting sqref="R1774">
    <cfRule type="expression" dxfId="19945" priority="10112">
      <formula>IF(FIND("!",E557),TRUE)</formula>
    </cfRule>
  </conditionalFormatting>
  <conditionalFormatting sqref="R1775">
    <cfRule type="expression" dxfId="19944" priority="10113">
      <formula>IF(AND(E557="",$C557=$X$4),TRUE)</formula>
    </cfRule>
  </conditionalFormatting>
  <conditionalFormatting sqref="R1775">
    <cfRule type="expression" dxfId="19943" priority="10114">
      <formula>IF(FIND("!",E557),TRUE)</formula>
    </cfRule>
  </conditionalFormatting>
  <conditionalFormatting sqref="R1776">
    <cfRule type="expression" dxfId="19942" priority="10115">
      <formula>IF(AND(E557="",$C557=$X$4),TRUE)</formula>
    </cfRule>
  </conditionalFormatting>
  <conditionalFormatting sqref="R1776">
    <cfRule type="expression" dxfId="19941" priority="10116">
      <formula>IF(FIND("!",E557),TRUE)</formula>
    </cfRule>
  </conditionalFormatting>
  <conditionalFormatting sqref="R1777">
    <cfRule type="expression" dxfId="19940" priority="10117">
      <formula>IF(AND(E557="",$C557=$X$4),TRUE)</formula>
    </cfRule>
  </conditionalFormatting>
  <conditionalFormatting sqref="R1777">
    <cfRule type="expression" dxfId="19939" priority="10118">
      <formula>IF(FIND("!",E557),TRUE)</formula>
    </cfRule>
  </conditionalFormatting>
  <conditionalFormatting sqref="R1778">
    <cfRule type="expression" dxfId="19938" priority="10119">
      <formula>IF(AND(E557="",$C557=$X$4),TRUE)</formula>
    </cfRule>
  </conditionalFormatting>
  <conditionalFormatting sqref="R1778">
    <cfRule type="expression" dxfId="19937" priority="10120">
      <formula>IF(FIND("!",E557),TRUE)</formula>
    </cfRule>
  </conditionalFormatting>
  <conditionalFormatting sqref="R1779">
    <cfRule type="expression" dxfId="19936" priority="10121">
      <formula>IF(AND(E557="",$C557=$X$4),TRUE)</formula>
    </cfRule>
  </conditionalFormatting>
  <conditionalFormatting sqref="R1779">
    <cfRule type="expression" dxfId="19935" priority="10122">
      <formula>IF(FIND("!",E557),TRUE)</formula>
    </cfRule>
  </conditionalFormatting>
  <conditionalFormatting sqref="R1780">
    <cfRule type="expression" dxfId="19934" priority="10123">
      <formula>IF(AND(E557="",$C557=$X$4),TRUE)</formula>
    </cfRule>
  </conditionalFormatting>
  <conditionalFormatting sqref="R1780">
    <cfRule type="expression" dxfId="19933" priority="10124">
      <formula>IF(FIND("!",E557),TRUE)</formula>
    </cfRule>
  </conditionalFormatting>
  <conditionalFormatting sqref="R1781">
    <cfRule type="expression" dxfId="19932" priority="10125">
      <formula>IF(AND(E557="",$C557=$X$4),TRUE)</formula>
    </cfRule>
  </conditionalFormatting>
  <conditionalFormatting sqref="R1781">
    <cfRule type="expression" dxfId="19931" priority="10126">
      <formula>IF(FIND("!",E557),TRUE)</formula>
    </cfRule>
  </conditionalFormatting>
  <conditionalFormatting sqref="R1782">
    <cfRule type="expression" dxfId="19930" priority="10127">
      <formula>IF(AND(E557="",$C557=$X$4),TRUE)</formula>
    </cfRule>
  </conditionalFormatting>
  <conditionalFormatting sqref="R1782">
    <cfRule type="expression" dxfId="19929" priority="10128">
      <formula>IF(FIND("!",E557),TRUE)</formula>
    </cfRule>
  </conditionalFormatting>
  <conditionalFormatting sqref="R1783">
    <cfRule type="expression" dxfId="19928" priority="10129">
      <formula>IF(AND(E557="",$C557=$X$4),TRUE)</formula>
    </cfRule>
  </conditionalFormatting>
  <conditionalFormatting sqref="R1783">
    <cfRule type="expression" dxfId="19927" priority="10130">
      <formula>IF(FIND("!",E557),TRUE)</formula>
    </cfRule>
  </conditionalFormatting>
  <conditionalFormatting sqref="R1784">
    <cfRule type="expression" dxfId="19926" priority="10131">
      <formula>IF(AND(E557="",$C557=$X$4),TRUE)</formula>
    </cfRule>
  </conditionalFormatting>
  <conditionalFormatting sqref="R1784">
    <cfRule type="expression" dxfId="19925" priority="10132">
      <formula>IF(FIND("!",E557),TRUE)</formula>
    </cfRule>
  </conditionalFormatting>
  <conditionalFormatting sqref="R1785">
    <cfRule type="expression" dxfId="19924" priority="10133">
      <formula>IF(AND(E557="",$C557=$X$4),TRUE)</formula>
    </cfRule>
  </conditionalFormatting>
  <conditionalFormatting sqref="R1785">
    <cfRule type="expression" dxfId="19923" priority="10134">
      <formula>IF(FIND("!",E557),TRUE)</formula>
    </cfRule>
  </conditionalFormatting>
  <conditionalFormatting sqref="R1786">
    <cfRule type="expression" dxfId="19922" priority="10135">
      <formula>IF(AND(E557="",$C557=$X$4),TRUE)</formula>
    </cfRule>
  </conditionalFormatting>
  <conditionalFormatting sqref="R1786">
    <cfRule type="expression" dxfId="19921" priority="10136">
      <formula>IF(FIND("!",E557),TRUE)</formula>
    </cfRule>
  </conditionalFormatting>
  <conditionalFormatting sqref="R1787">
    <cfRule type="expression" dxfId="19920" priority="10137">
      <formula>IF(AND(E557="",$C557=$X$4),TRUE)</formula>
    </cfRule>
  </conditionalFormatting>
  <conditionalFormatting sqref="R1787">
    <cfRule type="expression" dxfId="19919" priority="10138">
      <formula>IF(FIND("!",E557),TRUE)</formula>
    </cfRule>
  </conditionalFormatting>
  <conditionalFormatting sqref="R1788">
    <cfRule type="expression" dxfId="19918" priority="10139">
      <formula>IF(AND(E557="",$C557=$X$4),TRUE)</formula>
    </cfRule>
  </conditionalFormatting>
  <conditionalFormatting sqref="R1788">
    <cfRule type="expression" dxfId="19917" priority="10140">
      <formula>IF(FIND("!",E557),TRUE)</formula>
    </cfRule>
  </conditionalFormatting>
  <conditionalFormatting sqref="R1789">
    <cfRule type="expression" dxfId="19916" priority="10141">
      <formula>IF(AND(E557="",$C557=$X$4),TRUE)</formula>
    </cfRule>
  </conditionalFormatting>
  <conditionalFormatting sqref="R1789">
    <cfRule type="expression" dxfId="19915" priority="10142">
      <formula>IF(FIND("!",E557),TRUE)</formula>
    </cfRule>
  </conditionalFormatting>
  <conditionalFormatting sqref="R1790">
    <cfRule type="expression" dxfId="19914" priority="10143">
      <formula>IF(AND(E557="",$C557=$X$4),TRUE)</formula>
    </cfRule>
  </conditionalFormatting>
  <conditionalFormatting sqref="R1790">
    <cfRule type="expression" dxfId="19913" priority="10144">
      <formula>IF(FIND("!",E557),TRUE)</formula>
    </cfRule>
  </conditionalFormatting>
  <conditionalFormatting sqref="R1791">
    <cfRule type="expression" dxfId="19912" priority="10145">
      <formula>IF(AND(E557="",$C557=$X$4),TRUE)</formula>
    </cfRule>
  </conditionalFormatting>
  <conditionalFormatting sqref="R1791">
    <cfRule type="expression" dxfId="19911" priority="10146">
      <formula>IF(FIND("!",E557),TRUE)</formula>
    </cfRule>
  </conditionalFormatting>
  <conditionalFormatting sqref="R1792">
    <cfRule type="expression" dxfId="19910" priority="10147">
      <formula>IF(AND(E557="",$C557=$X$4),TRUE)</formula>
    </cfRule>
  </conditionalFormatting>
  <conditionalFormatting sqref="R1792">
    <cfRule type="expression" dxfId="19909" priority="10148">
      <formula>IF(FIND("!",E557),TRUE)</formula>
    </cfRule>
  </conditionalFormatting>
  <conditionalFormatting sqref="R1793">
    <cfRule type="expression" dxfId="19908" priority="10149">
      <formula>IF(AND(E557="",$C557=$X$4),TRUE)</formula>
    </cfRule>
  </conditionalFormatting>
  <conditionalFormatting sqref="R1793">
    <cfRule type="expression" dxfId="19907" priority="10150">
      <formula>IF(FIND("!",E557),TRUE)</formula>
    </cfRule>
  </conditionalFormatting>
  <conditionalFormatting sqref="R1794">
    <cfRule type="expression" dxfId="19906" priority="10151">
      <formula>IF(AND(E557="",$C557=$X$4),TRUE)</formula>
    </cfRule>
  </conditionalFormatting>
  <conditionalFormatting sqref="R1794">
    <cfRule type="expression" dxfId="19905" priority="10152">
      <formula>IF(FIND("!",E557),TRUE)</formula>
    </cfRule>
  </conditionalFormatting>
  <conditionalFormatting sqref="R1795">
    <cfRule type="expression" dxfId="19904" priority="10153">
      <formula>IF(AND(E557="",$C557=$X$4),TRUE)</formula>
    </cfRule>
  </conditionalFormatting>
  <conditionalFormatting sqref="R1795">
    <cfRule type="expression" dxfId="19903" priority="10154">
      <formula>IF(FIND("!",E557),TRUE)</formula>
    </cfRule>
  </conditionalFormatting>
  <conditionalFormatting sqref="R1796">
    <cfRule type="expression" dxfId="19902" priority="10155">
      <formula>IF(AND(E557="",$C557=$X$4),TRUE)</formula>
    </cfRule>
  </conditionalFormatting>
  <conditionalFormatting sqref="R1796">
    <cfRule type="expression" dxfId="19901" priority="10156">
      <formula>IF(FIND("!",E557),TRUE)</formula>
    </cfRule>
  </conditionalFormatting>
  <conditionalFormatting sqref="R1797">
    <cfRule type="expression" dxfId="19900" priority="10157">
      <formula>IF(AND(E557="",$C557=$X$4),TRUE)</formula>
    </cfRule>
  </conditionalFormatting>
  <conditionalFormatting sqref="R1797">
    <cfRule type="expression" dxfId="19899" priority="10158">
      <formula>IF(FIND("!",E557),TRUE)</formula>
    </cfRule>
  </conditionalFormatting>
  <conditionalFormatting sqref="R1798">
    <cfRule type="expression" dxfId="19898" priority="10159">
      <formula>IF(AND(E557="",$C557=$X$4),TRUE)</formula>
    </cfRule>
  </conditionalFormatting>
  <conditionalFormatting sqref="R1798">
    <cfRule type="expression" dxfId="19897" priority="10160">
      <formula>IF(FIND("!",E557),TRUE)</formula>
    </cfRule>
  </conditionalFormatting>
  <conditionalFormatting sqref="R1799">
    <cfRule type="expression" dxfId="19896" priority="10161">
      <formula>IF(AND(E557="",$C557=$X$4),TRUE)</formula>
    </cfRule>
  </conditionalFormatting>
  <conditionalFormatting sqref="R1799">
    <cfRule type="expression" dxfId="19895" priority="10162">
      <formula>IF(FIND("!",E557),TRUE)</formula>
    </cfRule>
  </conditionalFormatting>
  <conditionalFormatting sqref="R1800">
    <cfRule type="expression" dxfId="19894" priority="10163">
      <formula>IF(AND(E557="",$C557=$X$4),TRUE)</formula>
    </cfRule>
  </conditionalFormatting>
  <conditionalFormatting sqref="R1800">
    <cfRule type="expression" dxfId="19893" priority="10164">
      <formula>IF(FIND("!",E557),TRUE)</formula>
    </cfRule>
  </conditionalFormatting>
  <conditionalFormatting sqref="R1801">
    <cfRule type="expression" dxfId="19892" priority="10165">
      <formula>IF(AND(E557="",$C557=$X$4),TRUE)</formula>
    </cfRule>
  </conditionalFormatting>
  <conditionalFormatting sqref="R1801">
    <cfRule type="expression" dxfId="19891" priority="10166">
      <formula>IF(FIND("!",E557),TRUE)</formula>
    </cfRule>
  </conditionalFormatting>
  <conditionalFormatting sqref="R1802">
    <cfRule type="expression" dxfId="19890" priority="10167">
      <formula>IF(AND(E557="",$C557=$X$4),TRUE)</formula>
    </cfRule>
  </conditionalFormatting>
  <conditionalFormatting sqref="R1802">
    <cfRule type="expression" dxfId="19889" priority="10168">
      <formula>IF(FIND("!",E557),TRUE)</formula>
    </cfRule>
  </conditionalFormatting>
  <conditionalFormatting sqref="R1803">
    <cfRule type="expression" dxfId="19888" priority="10169">
      <formula>IF(AND(E557="",$C557=$X$4),TRUE)</formula>
    </cfRule>
  </conditionalFormatting>
  <conditionalFormatting sqref="R1803">
    <cfRule type="expression" dxfId="19887" priority="10170">
      <formula>IF(FIND("!",E557),TRUE)</formula>
    </cfRule>
  </conditionalFormatting>
  <conditionalFormatting sqref="R1804">
    <cfRule type="expression" dxfId="19886" priority="10171">
      <formula>IF(AND(E557="",$C557=$X$4),TRUE)</formula>
    </cfRule>
  </conditionalFormatting>
  <conditionalFormatting sqref="R1804">
    <cfRule type="expression" dxfId="19885" priority="10172">
      <formula>IF(FIND("!",E557),TRUE)</formula>
    </cfRule>
  </conditionalFormatting>
  <conditionalFormatting sqref="R1805">
    <cfRule type="expression" dxfId="19884" priority="10173">
      <formula>IF(AND(E557="",$C557=$X$4),TRUE)</formula>
    </cfRule>
  </conditionalFormatting>
  <conditionalFormatting sqref="R1805">
    <cfRule type="expression" dxfId="19883" priority="10174">
      <formula>IF(FIND("!",E557),TRUE)</formula>
    </cfRule>
  </conditionalFormatting>
  <conditionalFormatting sqref="R1806">
    <cfRule type="expression" dxfId="19882" priority="10175">
      <formula>IF(AND(E557="",$C557=$X$4),TRUE)</formula>
    </cfRule>
  </conditionalFormatting>
  <conditionalFormatting sqref="R1806">
    <cfRule type="expression" dxfId="19881" priority="10176">
      <formula>IF(FIND("!",E557),TRUE)</formula>
    </cfRule>
  </conditionalFormatting>
  <conditionalFormatting sqref="R1807">
    <cfRule type="expression" dxfId="19880" priority="10177">
      <formula>IF(AND(E557="",$C557=$X$4),TRUE)</formula>
    </cfRule>
  </conditionalFormatting>
  <conditionalFormatting sqref="R1807">
    <cfRule type="expression" dxfId="19879" priority="10178">
      <formula>IF(FIND("!",E557),TRUE)</formula>
    </cfRule>
  </conditionalFormatting>
  <conditionalFormatting sqref="R1808">
    <cfRule type="expression" dxfId="19878" priority="10179">
      <formula>IF(AND(E557="",$C557=$X$4),TRUE)</formula>
    </cfRule>
  </conditionalFormatting>
  <conditionalFormatting sqref="R1808">
    <cfRule type="expression" dxfId="19877" priority="10180">
      <formula>IF(FIND("!",E557),TRUE)</formula>
    </cfRule>
  </conditionalFormatting>
  <conditionalFormatting sqref="R1809">
    <cfRule type="expression" dxfId="19876" priority="10181">
      <formula>IF(AND(E557="",$C557=$X$4),TRUE)</formula>
    </cfRule>
  </conditionalFormatting>
  <conditionalFormatting sqref="R1809">
    <cfRule type="expression" dxfId="19875" priority="10182">
      <formula>IF(FIND("!",E557),TRUE)</formula>
    </cfRule>
  </conditionalFormatting>
  <conditionalFormatting sqref="R1810">
    <cfRule type="expression" dxfId="19874" priority="10183">
      <formula>IF(AND(E557="",$C557=$X$4),TRUE)</formula>
    </cfRule>
  </conditionalFormatting>
  <conditionalFormatting sqref="R1810">
    <cfRule type="expression" dxfId="19873" priority="10184">
      <formula>IF(FIND("!",E557),TRUE)</formula>
    </cfRule>
  </conditionalFormatting>
  <conditionalFormatting sqref="R1811">
    <cfRule type="expression" dxfId="19872" priority="10185">
      <formula>IF(AND(E557="",$C557=$X$4),TRUE)</formula>
    </cfRule>
  </conditionalFormatting>
  <conditionalFormatting sqref="R1811">
    <cfRule type="expression" dxfId="19871" priority="10186">
      <formula>IF(FIND("!",E557),TRUE)</formula>
    </cfRule>
  </conditionalFormatting>
  <conditionalFormatting sqref="R1812">
    <cfRule type="expression" dxfId="19870" priority="10187">
      <formula>IF(AND(E557="",$C557=$X$4),TRUE)</formula>
    </cfRule>
  </conditionalFormatting>
  <conditionalFormatting sqref="R1812">
    <cfRule type="expression" dxfId="19869" priority="10188">
      <formula>IF(FIND("!",E557),TRUE)</formula>
    </cfRule>
  </conditionalFormatting>
  <conditionalFormatting sqref="R1813">
    <cfRule type="expression" dxfId="19868" priority="10189">
      <formula>IF(AND(E557="",$C557=$X$4),TRUE)</formula>
    </cfRule>
  </conditionalFormatting>
  <conditionalFormatting sqref="R1813">
    <cfRule type="expression" dxfId="19867" priority="10190">
      <formula>IF(FIND("!",E557),TRUE)</formula>
    </cfRule>
  </conditionalFormatting>
  <conditionalFormatting sqref="R1814">
    <cfRule type="expression" dxfId="19866" priority="10191">
      <formula>IF(AND(E557="",$C557=$X$4),TRUE)</formula>
    </cfRule>
  </conditionalFormatting>
  <conditionalFormatting sqref="R1814">
    <cfRule type="expression" dxfId="19865" priority="10192">
      <formula>IF(FIND("!",E557),TRUE)</formula>
    </cfRule>
  </conditionalFormatting>
  <conditionalFormatting sqref="R1815">
    <cfRule type="expression" dxfId="19864" priority="10193">
      <formula>IF(AND(E557="",$C557=$X$4),TRUE)</formula>
    </cfRule>
  </conditionalFormatting>
  <conditionalFormatting sqref="R1815">
    <cfRule type="expression" dxfId="19863" priority="10194">
      <formula>IF(FIND("!",E557),TRUE)</formula>
    </cfRule>
  </conditionalFormatting>
  <conditionalFormatting sqref="R1816">
    <cfRule type="expression" dxfId="19862" priority="10195">
      <formula>IF(AND(E557="",$C557=$X$4),TRUE)</formula>
    </cfRule>
  </conditionalFormatting>
  <conditionalFormatting sqref="R1816">
    <cfRule type="expression" dxfId="19861" priority="10196">
      <formula>IF(FIND("!",E557),TRUE)</formula>
    </cfRule>
  </conditionalFormatting>
  <conditionalFormatting sqref="R1817">
    <cfRule type="expression" dxfId="19860" priority="10197">
      <formula>IF(AND(E557="",$C557=$X$4),TRUE)</formula>
    </cfRule>
  </conditionalFormatting>
  <conditionalFormatting sqref="R1817">
    <cfRule type="expression" dxfId="19859" priority="10198">
      <formula>IF(FIND("!",E557),TRUE)</formula>
    </cfRule>
  </conditionalFormatting>
  <conditionalFormatting sqref="R1818">
    <cfRule type="expression" dxfId="19858" priority="10199">
      <formula>IF(AND(E557="",$C557=$X$4),TRUE)</formula>
    </cfRule>
  </conditionalFormatting>
  <conditionalFormatting sqref="R1818">
    <cfRule type="expression" dxfId="19857" priority="10200">
      <formula>IF(FIND("!",E557),TRUE)</formula>
    </cfRule>
  </conditionalFormatting>
  <conditionalFormatting sqref="R1819">
    <cfRule type="expression" dxfId="19856" priority="10201">
      <formula>IF(AND(E557="",$C557=$X$4),TRUE)</formula>
    </cfRule>
  </conditionalFormatting>
  <conditionalFormatting sqref="R1819">
    <cfRule type="expression" dxfId="19855" priority="10202">
      <formula>IF(FIND("!",E557),TRUE)</formula>
    </cfRule>
  </conditionalFormatting>
  <conditionalFormatting sqref="R1820">
    <cfRule type="expression" dxfId="19854" priority="10203">
      <formula>IF(AND(E557="",$C557=$X$4),TRUE)</formula>
    </cfRule>
  </conditionalFormatting>
  <conditionalFormatting sqref="R1820">
    <cfRule type="expression" dxfId="19853" priority="10204">
      <formula>IF(FIND("!",E557),TRUE)</formula>
    </cfRule>
  </conditionalFormatting>
  <conditionalFormatting sqref="R1821">
    <cfRule type="expression" dxfId="19852" priority="10205">
      <formula>IF(AND(E557="",$C557=$X$4),TRUE)</formula>
    </cfRule>
  </conditionalFormatting>
  <conditionalFormatting sqref="R1821">
    <cfRule type="expression" dxfId="19851" priority="10206">
      <formula>IF(FIND("!",E557),TRUE)</formula>
    </cfRule>
  </conditionalFormatting>
  <conditionalFormatting sqref="R1822">
    <cfRule type="expression" dxfId="19850" priority="10207">
      <formula>IF(AND(E557="",$C557=$X$4),TRUE)</formula>
    </cfRule>
  </conditionalFormatting>
  <conditionalFormatting sqref="R1822">
    <cfRule type="expression" dxfId="19849" priority="10208">
      <formula>IF(FIND("!",E557),TRUE)</formula>
    </cfRule>
  </conditionalFormatting>
  <conditionalFormatting sqref="R1823">
    <cfRule type="expression" dxfId="19848" priority="10209">
      <formula>IF(AND(E557="",$C557=$X$4),TRUE)</formula>
    </cfRule>
  </conditionalFormatting>
  <conditionalFormatting sqref="R1823">
    <cfRule type="expression" dxfId="19847" priority="10210">
      <formula>IF(FIND("!",E557),TRUE)</formula>
    </cfRule>
  </conditionalFormatting>
  <conditionalFormatting sqref="R1824">
    <cfRule type="expression" dxfId="19846" priority="10211">
      <formula>IF(AND(E557="",$C557=$X$4),TRUE)</formula>
    </cfRule>
  </conditionalFormatting>
  <conditionalFormatting sqref="R1824">
    <cfRule type="expression" dxfId="19845" priority="10212">
      <formula>IF(FIND("!",E557),TRUE)</formula>
    </cfRule>
  </conditionalFormatting>
  <conditionalFormatting sqref="R1825">
    <cfRule type="expression" dxfId="19844" priority="10213">
      <formula>IF(AND(E557="",$C557=$X$4),TRUE)</formula>
    </cfRule>
  </conditionalFormatting>
  <conditionalFormatting sqref="R1825">
    <cfRule type="expression" dxfId="19843" priority="10214">
      <formula>IF(FIND("!",E557),TRUE)</formula>
    </cfRule>
  </conditionalFormatting>
  <conditionalFormatting sqref="R1826">
    <cfRule type="expression" dxfId="19842" priority="10215">
      <formula>IF(AND(E557="",$C557=$X$4),TRUE)</formula>
    </cfRule>
  </conditionalFormatting>
  <conditionalFormatting sqref="R1826">
    <cfRule type="expression" dxfId="19841" priority="10216">
      <formula>IF(FIND("!",E557),TRUE)</formula>
    </cfRule>
  </conditionalFormatting>
  <conditionalFormatting sqref="R1827">
    <cfRule type="expression" dxfId="19840" priority="10217">
      <formula>IF(AND(E557="",$C557=$X$4),TRUE)</formula>
    </cfRule>
  </conditionalFormatting>
  <conditionalFormatting sqref="R1827">
    <cfRule type="expression" dxfId="19839" priority="10218">
      <formula>IF(FIND("!",E557),TRUE)</formula>
    </cfRule>
  </conditionalFormatting>
  <conditionalFormatting sqref="R1828">
    <cfRule type="expression" dxfId="19838" priority="10219">
      <formula>IF(AND(E557="",$C557=$X$4),TRUE)</formula>
    </cfRule>
  </conditionalFormatting>
  <conditionalFormatting sqref="R1828">
    <cfRule type="expression" dxfId="19837" priority="10220">
      <formula>IF(FIND("!",E557),TRUE)</formula>
    </cfRule>
  </conditionalFormatting>
  <conditionalFormatting sqref="R1829">
    <cfRule type="expression" dxfId="19836" priority="10221">
      <formula>IF(AND(E557="",$C557=$X$4),TRUE)</formula>
    </cfRule>
  </conditionalFormatting>
  <conditionalFormatting sqref="R1829">
    <cfRule type="expression" dxfId="19835" priority="10222">
      <formula>IF(FIND("!",E557),TRUE)</formula>
    </cfRule>
  </conditionalFormatting>
  <conditionalFormatting sqref="R1830">
    <cfRule type="expression" dxfId="19834" priority="10223">
      <formula>IF(AND(E557="",$C557=$X$4),TRUE)</formula>
    </cfRule>
  </conditionalFormatting>
  <conditionalFormatting sqref="R1830">
    <cfRule type="expression" dxfId="19833" priority="10224">
      <formula>IF(FIND("!",E557),TRUE)</formula>
    </cfRule>
  </conditionalFormatting>
  <conditionalFormatting sqref="R1831">
    <cfRule type="expression" dxfId="19832" priority="10225">
      <formula>IF(AND(E557="",$C557=$X$4),TRUE)</formula>
    </cfRule>
  </conditionalFormatting>
  <conditionalFormatting sqref="R1831">
    <cfRule type="expression" dxfId="19831" priority="10226">
      <formula>IF(FIND("!",E557),TRUE)</formula>
    </cfRule>
  </conditionalFormatting>
  <conditionalFormatting sqref="R1832">
    <cfRule type="expression" dxfId="19830" priority="10227">
      <formula>IF(AND(E557="",$C557=$X$4),TRUE)</formula>
    </cfRule>
  </conditionalFormatting>
  <conditionalFormatting sqref="R1832">
    <cfRule type="expression" dxfId="19829" priority="10228">
      <formula>IF(FIND("!",E557),TRUE)</formula>
    </cfRule>
  </conditionalFormatting>
  <conditionalFormatting sqref="R1833">
    <cfRule type="expression" dxfId="19828" priority="10229">
      <formula>IF(AND(E557="",$C557=$X$4),TRUE)</formula>
    </cfRule>
  </conditionalFormatting>
  <conditionalFormatting sqref="R1833">
    <cfRule type="expression" dxfId="19827" priority="10230">
      <formula>IF(FIND("!",E557),TRUE)</formula>
    </cfRule>
  </conditionalFormatting>
  <conditionalFormatting sqref="R1834">
    <cfRule type="expression" dxfId="19826" priority="10231">
      <formula>IF(AND(E557="",$C557=$X$4),TRUE)</formula>
    </cfRule>
  </conditionalFormatting>
  <conditionalFormatting sqref="R1834">
    <cfRule type="expression" dxfId="19825" priority="10232">
      <formula>IF(FIND("!",E557),TRUE)</formula>
    </cfRule>
  </conditionalFormatting>
  <conditionalFormatting sqref="R1835">
    <cfRule type="expression" dxfId="19824" priority="10233">
      <formula>IF(AND(E557="",$C557=$X$4),TRUE)</formula>
    </cfRule>
  </conditionalFormatting>
  <conditionalFormatting sqref="R1835">
    <cfRule type="expression" dxfId="19823" priority="10234">
      <formula>IF(FIND("!",E557),TRUE)</formula>
    </cfRule>
  </conditionalFormatting>
  <conditionalFormatting sqref="R1836">
    <cfRule type="expression" dxfId="19822" priority="10235">
      <formula>IF(AND(E557="",$C557=$X$4),TRUE)</formula>
    </cfRule>
  </conditionalFormatting>
  <conditionalFormatting sqref="R1836">
    <cfRule type="expression" dxfId="19821" priority="10236">
      <formula>IF(FIND("!",E557),TRUE)</formula>
    </cfRule>
  </conditionalFormatting>
  <conditionalFormatting sqref="R1837">
    <cfRule type="expression" dxfId="19820" priority="10237">
      <formula>IF(AND(E557="",$C557=$X$4),TRUE)</formula>
    </cfRule>
  </conditionalFormatting>
  <conditionalFormatting sqref="R1837">
    <cfRule type="expression" dxfId="19819" priority="10238">
      <formula>IF(FIND("!",E557),TRUE)</formula>
    </cfRule>
  </conditionalFormatting>
  <conditionalFormatting sqref="R1838">
    <cfRule type="expression" dxfId="19818" priority="10239">
      <formula>IF(AND(E557="",$C557=$X$4),TRUE)</formula>
    </cfRule>
  </conditionalFormatting>
  <conditionalFormatting sqref="R1838">
    <cfRule type="expression" dxfId="19817" priority="10240">
      <formula>IF(FIND("!",E557),TRUE)</formula>
    </cfRule>
  </conditionalFormatting>
  <conditionalFormatting sqref="R1839">
    <cfRule type="expression" dxfId="19816" priority="10241">
      <formula>IF(AND(E557="",$C557=$X$4),TRUE)</formula>
    </cfRule>
  </conditionalFormatting>
  <conditionalFormatting sqref="R1839">
    <cfRule type="expression" dxfId="19815" priority="10242">
      <formula>IF(FIND("!",E557),TRUE)</formula>
    </cfRule>
  </conditionalFormatting>
  <conditionalFormatting sqref="R1840">
    <cfRule type="expression" dxfId="19814" priority="10243">
      <formula>IF(AND(E557="",$C557=$X$4),TRUE)</formula>
    </cfRule>
  </conditionalFormatting>
  <conditionalFormatting sqref="R1840">
    <cfRule type="expression" dxfId="19813" priority="10244">
      <formula>IF(FIND("!",E557),TRUE)</formula>
    </cfRule>
  </conditionalFormatting>
  <conditionalFormatting sqref="R1841">
    <cfRule type="expression" dxfId="19812" priority="10245">
      <formula>IF(AND(E557="",$C557=$X$4),TRUE)</formula>
    </cfRule>
  </conditionalFormatting>
  <conditionalFormatting sqref="R1841">
    <cfRule type="expression" dxfId="19811" priority="10246">
      <formula>IF(FIND("!",E557),TRUE)</formula>
    </cfRule>
  </conditionalFormatting>
  <conditionalFormatting sqref="R1842">
    <cfRule type="expression" dxfId="19810" priority="10247">
      <formula>IF(AND(E557="",$C557=$X$4),TRUE)</formula>
    </cfRule>
  </conditionalFormatting>
  <conditionalFormatting sqref="R1842">
    <cfRule type="expression" dxfId="19809" priority="10248">
      <formula>IF(FIND("!",E557),TRUE)</formula>
    </cfRule>
  </conditionalFormatting>
  <conditionalFormatting sqref="R1843">
    <cfRule type="expression" dxfId="19808" priority="10249">
      <formula>IF(AND(E557="",$C557=$X$4),TRUE)</formula>
    </cfRule>
  </conditionalFormatting>
  <conditionalFormatting sqref="R1843">
    <cfRule type="expression" dxfId="19807" priority="10250">
      <formula>IF(FIND("!",E557),TRUE)</formula>
    </cfRule>
  </conditionalFormatting>
  <conditionalFormatting sqref="R1844">
    <cfRule type="expression" dxfId="19806" priority="10251">
      <formula>IF(AND(E557="",$C557=$X$4),TRUE)</formula>
    </cfRule>
  </conditionalFormatting>
  <conditionalFormatting sqref="R1844">
    <cfRule type="expression" dxfId="19805" priority="10252">
      <formula>IF(FIND("!",E557),TRUE)</formula>
    </cfRule>
  </conditionalFormatting>
  <conditionalFormatting sqref="R1845">
    <cfRule type="expression" dxfId="19804" priority="10253">
      <formula>IF(AND(E557="",$C557=$X$4),TRUE)</formula>
    </cfRule>
  </conditionalFormatting>
  <conditionalFormatting sqref="R1845">
    <cfRule type="expression" dxfId="19803" priority="10254">
      <formula>IF(FIND("!",E557),TRUE)</formula>
    </cfRule>
  </conditionalFormatting>
  <conditionalFormatting sqref="R1846">
    <cfRule type="expression" dxfId="19802" priority="10255">
      <formula>IF(AND(E557="",$C557=$X$4),TRUE)</formula>
    </cfRule>
  </conditionalFormatting>
  <conditionalFormatting sqref="R1846">
    <cfRule type="expression" dxfId="19801" priority="10256">
      <formula>IF(FIND("!",E557),TRUE)</formula>
    </cfRule>
  </conditionalFormatting>
  <conditionalFormatting sqref="R1847">
    <cfRule type="expression" dxfId="19800" priority="10257">
      <formula>IF(AND(E557="",$C557=$X$4),TRUE)</formula>
    </cfRule>
  </conditionalFormatting>
  <conditionalFormatting sqref="R1847">
    <cfRule type="expression" dxfId="19799" priority="10258">
      <formula>IF(FIND("!",E557),TRUE)</formula>
    </cfRule>
  </conditionalFormatting>
  <conditionalFormatting sqref="R1848">
    <cfRule type="expression" dxfId="19798" priority="10259">
      <formula>IF(AND(E557="",$C557=$X$4),TRUE)</formula>
    </cfRule>
  </conditionalFormatting>
  <conditionalFormatting sqref="R1848">
    <cfRule type="expression" dxfId="19797" priority="10260">
      <formula>IF(FIND("!",E557),TRUE)</formula>
    </cfRule>
  </conditionalFormatting>
  <conditionalFormatting sqref="R1849">
    <cfRule type="expression" dxfId="19796" priority="10261">
      <formula>IF(AND(E557="",$C557=$X$4),TRUE)</formula>
    </cfRule>
  </conditionalFormatting>
  <conditionalFormatting sqref="R1849">
    <cfRule type="expression" dxfId="19795" priority="10262">
      <formula>IF(FIND("!",E557),TRUE)</formula>
    </cfRule>
  </conditionalFormatting>
  <conditionalFormatting sqref="R1850">
    <cfRule type="expression" dxfId="19794" priority="10263">
      <formula>IF(AND(E557="",$C557=$X$4),TRUE)</formula>
    </cfRule>
  </conditionalFormatting>
  <conditionalFormatting sqref="R1850">
    <cfRule type="expression" dxfId="19793" priority="10264">
      <formula>IF(FIND("!",E557),TRUE)</formula>
    </cfRule>
  </conditionalFormatting>
  <conditionalFormatting sqref="R1851">
    <cfRule type="expression" dxfId="19792" priority="10265">
      <formula>IF(AND(E557="",$C557=$X$4),TRUE)</formula>
    </cfRule>
  </conditionalFormatting>
  <conditionalFormatting sqref="R1851">
    <cfRule type="expression" dxfId="19791" priority="10266">
      <formula>IF(FIND("!",E557),TRUE)</formula>
    </cfRule>
  </conditionalFormatting>
  <conditionalFormatting sqref="R1852">
    <cfRule type="expression" dxfId="19790" priority="10267">
      <formula>IF(AND(E557="",$C557=$X$4),TRUE)</formula>
    </cfRule>
  </conditionalFormatting>
  <conditionalFormatting sqref="R1852">
    <cfRule type="expression" dxfId="19789" priority="10268">
      <formula>IF(FIND("!",E557),TRUE)</formula>
    </cfRule>
  </conditionalFormatting>
  <conditionalFormatting sqref="R1853">
    <cfRule type="expression" dxfId="19788" priority="10269">
      <formula>IF(AND(E557="",$C557=$X$4),TRUE)</formula>
    </cfRule>
  </conditionalFormatting>
  <conditionalFormatting sqref="R1853">
    <cfRule type="expression" dxfId="19787" priority="10270">
      <formula>IF(FIND("!",E557),TRUE)</formula>
    </cfRule>
  </conditionalFormatting>
  <conditionalFormatting sqref="R1854">
    <cfRule type="expression" dxfId="19786" priority="10271">
      <formula>IF(AND(E557="",$C557=$X$4),TRUE)</formula>
    </cfRule>
  </conditionalFormatting>
  <conditionalFormatting sqref="R1854">
    <cfRule type="expression" dxfId="19785" priority="10272">
      <formula>IF(FIND("!",E557),TRUE)</formula>
    </cfRule>
  </conditionalFormatting>
  <conditionalFormatting sqref="R1855">
    <cfRule type="expression" dxfId="19784" priority="10273">
      <formula>IF(AND(E557="",$C557=$X$4),TRUE)</formula>
    </cfRule>
  </conditionalFormatting>
  <conditionalFormatting sqref="R1855">
    <cfRule type="expression" dxfId="19783" priority="10274">
      <formula>IF(FIND("!",E557),TRUE)</formula>
    </cfRule>
  </conditionalFormatting>
  <conditionalFormatting sqref="R1856">
    <cfRule type="expression" dxfId="19782" priority="10275">
      <formula>IF(AND(E557="",$C557=$X$4),TRUE)</formula>
    </cfRule>
  </conditionalFormatting>
  <conditionalFormatting sqref="R1856">
    <cfRule type="expression" dxfId="19781" priority="10276">
      <formula>IF(FIND("!",E557),TRUE)</formula>
    </cfRule>
  </conditionalFormatting>
  <conditionalFormatting sqref="R1857">
    <cfRule type="expression" dxfId="19780" priority="10277">
      <formula>IF(AND(E557="",$C557=$X$4),TRUE)</formula>
    </cfRule>
  </conditionalFormatting>
  <conditionalFormatting sqref="R1857">
    <cfRule type="expression" dxfId="19779" priority="10278">
      <formula>IF(FIND("!",E557),TRUE)</formula>
    </cfRule>
  </conditionalFormatting>
  <conditionalFormatting sqref="R1858">
    <cfRule type="expression" dxfId="19778" priority="10279">
      <formula>IF(AND(E557="",$C557=$X$4),TRUE)</formula>
    </cfRule>
  </conditionalFormatting>
  <conditionalFormatting sqref="R1858">
    <cfRule type="expression" dxfId="19777" priority="10280">
      <formula>IF(FIND("!",E557),TRUE)</formula>
    </cfRule>
  </conditionalFormatting>
  <conditionalFormatting sqref="R1859">
    <cfRule type="expression" dxfId="19776" priority="10281">
      <formula>IF(AND(E557="",$C557=$X$4),TRUE)</formula>
    </cfRule>
  </conditionalFormatting>
  <conditionalFormatting sqref="R1859">
    <cfRule type="expression" dxfId="19775" priority="10282">
      <formula>IF(FIND("!",E557),TRUE)</formula>
    </cfRule>
  </conditionalFormatting>
  <conditionalFormatting sqref="R1860">
    <cfRule type="expression" dxfId="19774" priority="10283">
      <formula>IF(AND(E557="",$C557=$X$4),TRUE)</formula>
    </cfRule>
  </conditionalFormatting>
  <conditionalFormatting sqref="R1860">
    <cfRule type="expression" dxfId="19773" priority="10284">
      <formula>IF(FIND("!",E557),TRUE)</formula>
    </cfRule>
  </conditionalFormatting>
  <conditionalFormatting sqref="R1861">
    <cfRule type="expression" dxfId="19772" priority="10285">
      <formula>IF(AND(E557="",$C557=$X$4),TRUE)</formula>
    </cfRule>
  </conditionalFormatting>
  <conditionalFormatting sqref="R1861">
    <cfRule type="expression" dxfId="19771" priority="10286">
      <formula>IF(FIND("!",E557),TRUE)</formula>
    </cfRule>
  </conditionalFormatting>
  <conditionalFormatting sqref="R1862">
    <cfRule type="expression" dxfId="19770" priority="10287">
      <formula>IF(AND(E557="",$C557=$X$4),TRUE)</formula>
    </cfRule>
  </conditionalFormatting>
  <conditionalFormatting sqref="R1862">
    <cfRule type="expression" dxfId="19769" priority="10288">
      <formula>IF(FIND("!",E557),TRUE)</formula>
    </cfRule>
  </conditionalFormatting>
  <conditionalFormatting sqref="R1863">
    <cfRule type="expression" dxfId="19768" priority="10289">
      <formula>IF(AND(E557="",$C557=$X$4),TRUE)</formula>
    </cfRule>
  </conditionalFormatting>
  <conditionalFormatting sqref="R1863">
    <cfRule type="expression" dxfId="19767" priority="10290">
      <formula>IF(FIND("!",E557),TRUE)</formula>
    </cfRule>
  </conditionalFormatting>
  <conditionalFormatting sqref="R1864">
    <cfRule type="expression" dxfId="19766" priority="10291">
      <formula>IF(AND(E557="",$C557=$X$4),TRUE)</formula>
    </cfRule>
  </conditionalFormatting>
  <conditionalFormatting sqref="R1864">
    <cfRule type="expression" dxfId="19765" priority="10292">
      <formula>IF(FIND("!",E557),TRUE)</formula>
    </cfRule>
  </conditionalFormatting>
  <conditionalFormatting sqref="R1865">
    <cfRule type="expression" dxfId="19764" priority="10293">
      <formula>IF(AND(E557="",$C557=$X$4),TRUE)</formula>
    </cfRule>
  </conditionalFormatting>
  <conditionalFormatting sqref="R1865">
    <cfRule type="expression" dxfId="19763" priority="10294">
      <formula>IF(FIND("!",E557),TRUE)</formula>
    </cfRule>
  </conditionalFormatting>
  <conditionalFormatting sqref="R1866">
    <cfRule type="expression" dxfId="19762" priority="10295">
      <formula>IF(AND(E557="",$C557=$X$4),TRUE)</formula>
    </cfRule>
  </conditionalFormatting>
  <conditionalFormatting sqref="R1866">
    <cfRule type="expression" dxfId="19761" priority="10296">
      <formula>IF(FIND("!",E557),TRUE)</formula>
    </cfRule>
  </conditionalFormatting>
  <conditionalFormatting sqref="R1867">
    <cfRule type="expression" dxfId="19760" priority="10297">
      <formula>IF(AND(E557="",$C557=$X$4),TRUE)</formula>
    </cfRule>
  </conditionalFormatting>
  <conditionalFormatting sqref="R1867">
    <cfRule type="expression" dxfId="19759" priority="10298">
      <formula>IF(FIND("!",E557),TRUE)</formula>
    </cfRule>
  </conditionalFormatting>
  <conditionalFormatting sqref="R1868">
    <cfRule type="expression" dxfId="19758" priority="10299">
      <formula>IF(AND(E557="",$C557=$X$4),TRUE)</formula>
    </cfRule>
  </conditionalFormatting>
  <conditionalFormatting sqref="R1868">
    <cfRule type="expression" dxfId="19757" priority="10300">
      <formula>IF(FIND("!",E557),TRUE)</formula>
    </cfRule>
  </conditionalFormatting>
  <conditionalFormatting sqref="R1869">
    <cfRule type="expression" dxfId="19756" priority="10301">
      <formula>IF(AND(E557="",$C557=$X$4),TRUE)</formula>
    </cfRule>
  </conditionalFormatting>
  <conditionalFormatting sqref="R1869">
    <cfRule type="expression" dxfId="19755" priority="10302">
      <formula>IF(FIND("!",E557),TRUE)</formula>
    </cfRule>
  </conditionalFormatting>
  <conditionalFormatting sqref="R1870">
    <cfRule type="expression" dxfId="19754" priority="10303">
      <formula>IF(AND(E557="",$C557=$X$4),TRUE)</formula>
    </cfRule>
  </conditionalFormatting>
  <conditionalFormatting sqref="R1870">
    <cfRule type="expression" dxfId="19753" priority="10304">
      <formula>IF(FIND("!",E557),TRUE)</formula>
    </cfRule>
  </conditionalFormatting>
  <conditionalFormatting sqref="R1871">
    <cfRule type="expression" dxfId="19752" priority="10305">
      <formula>IF(AND(E557="",$C557=$X$4),TRUE)</formula>
    </cfRule>
  </conditionalFormatting>
  <conditionalFormatting sqref="R1871">
    <cfRule type="expression" dxfId="19751" priority="10306">
      <formula>IF(FIND("!",E557),TRUE)</formula>
    </cfRule>
  </conditionalFormatting>
  <conditionalFormatting sqref="R1872">
    <cfRule type="expression" dxfId="19750" priority="10307">
      <formula>IF(AND(E557="",$C557=$X$4),TRUE)</formula>
    </cfRule>
  </conditionalFormatting>
  <conditionalFormatting sqref="R1872">
    <cfRule type="expression" dxfId="19749" priority="10308">
      <formula>IF(FIND("!",E557),TRUE)</formula>
    </cfRule>
  </conditionalFormatting>
  <conditionalFormatting sqref="R1873">
    <cfRule type="expression" dxfId="19748" priority="10309">
      <formula>IF(AND(E557="",$C557=$X$4),TRUE)</formula>
    </cfRule>
  </conditionalFormatting>
  <conditionalFormatting sqref="R1873">
    <cfRule type="expression" dxfId="19747" priority="10310">
      <formula>IF(FIND("!",E557),TRUE)</formula>
    </cfRule>
  </conditionalFormatting>
  <conditionalFormatting sqref="R1874">
    <cfRule type="expression" dxfId="19746" priority="10311">
      <formula>IF(AND(E557="",$C557=$X$4),TRUE)</formula>
    </cfRule>
  </conditionalFormatting>
  <conditionalFormatting sqref="R1874">
    <cfRule type="expression" dxfId="19745" priority="10312">
      <formula>IF(FIND("!",E557),TRUE)</formula>
    </cfRule>
  </conditionalFormatting>
  <conditionalFormatting sqref="R1875">
    <cfRule type="expression" dxfId="19744" priority="10313">
      <formula>IF(AND(E557="",$C557=$X$4),TRUE)</formula>
    </cfRule>
  </conditionalFormatting>
  <conditionalFormatting sqref="R1875">
    <cfRule type="expression" dxfId="19743" priority="10314">
      <formula>IF(FIND("!",E557),TRUE)</formula>
    </cfRule>
  </conditionalFormatting>
  <conditionalFormatting sqref="R1876">
    <cfRule type="expression" dxfId="19742" priority="10315">
      <formula>IF(AND(E557="",$C557=$X$4),TRUE)</formula>
    </cfRule>
  </conditionalFormatting>
  <conditionalFormatting sqref="R1876">
    <cfRule type="expression" dxfId="19741" priority="10316">
      <formula>IF(FIND("!",E557),TRUE)</formula>
    </cfRule>
  </conditionalFormatting>
  <conditionalFormatting sqref="R1877">
    <cfRule type="expression" dxfId="19740" priority="10317">
      <formula>IF(AND(E557="",$C557=$X$4),TRUE)</formula>
    </cfRule>
  </conditionalFormatting>
  <conditionalFormatting sqref="R1877">
    <cfRule type="expression" dxfId="19739" priority="10318">
      <formula>IF(FIND("!",E557),TRUE)</formula>
    </cfRule>
  </conditionalFormatting>
  <conditionalFormatting sqref="R1878">
    <cfRule type="expression" dxfId="19738" priority="10319">
      <formula>IF(AND(E557="",$C557=$X$4),TRUE)</formula>
    </cfRule>
  </conditionalFormatting>
  <conditionalFormatting sqref="R1878">
    <cfRule type="expression" dxfId="19737" priority="10320">
      <formula>IF(FIND("!",E557),TRUE)</formula>
    </cfRule>
  </conditionalFormatting>
  <conditionalFormatting sqref="R1879">
    <cfRule type="expression" dxfId="19736" priority="10321">
      <formula>IF(AND(E557="",$C557=$X$4),TRUE)</formula>
    </cfRule>
  </conditionalFormatting>
  <conditionalFormatting sqref="R1879">
    <cfRule type="expression" dxfId="19735" priority="10322">
      <formula>IF(FIND("!",E557),TRUE)</formula>
    </cfRule>
  </conditionalFormatting>
  <conditionalFormatting sqref="R1880">
    <cfRule type="expression" dxfId="19734" priority="10323">
      <formula>IF(AND(E557="",$C557=$X$4),TRUE)</formula>
    </cfRule>
  </conditionalFormatting>
  <conditionalFormatting sqref="R1880">
    <cfRule type="expression" dxfId="19733" priority="10324">
      <formula>IF(FIND("!",E557),TRUE)</formula>
    </cfRule>
  </conditionalFormatting>
  <conditionalFormatting sqref="R1881">
    <cfRule type="expression" dxfId="19732" priority="10325">
      <formula>IF(AND(E557="",$C557=$X$4),TRUE)</formula>
    </cfRule>
  </conditionalFormatting>
  <conditionalFormatting sqref="R1881">
    <cfRule type="expression" dxfId="19731" priority="10326">
      <formula>IF(FIND("!",E557),TRUE)</formula>
    </cfRule>
  </conditionalFormatting>
  <conditionalFormatting sqref="R1882">
    <cfRule type="expression" dxfId="19730" priority="10327">
      <formula>IF(AND(E557="",$C557=$X$4),TRUE)</formula>
    </cfRule>
  </conditionalFormatting>
  <conditionalFormatting sqref="R1882">
    <cfRule type="expression" dxfId="19729" priority="10328">
      <formula>IF(FIND("!",E557),TRUE)</formula>
    </cfRule>
  </conditionalFormatting>
  <conditionalFormatting sqref="R1883">
    <cfRule type="expression" dxfId="19728" priority="10329">
      <formula>IF(AND(E557="",$C557=$X$4),TRUE)</formula>
    </cfRule>
  </conditionalFormatting>
  <conditionalFormatting sqref="R1883">
    <cfRule type="expression" dxfId="19727" priority="10330">
      <formula>IF(FIND("!",E557),TRUE)</formula>
    </cfRule>
  </conditionalFormatting>
  <conditionalFormatting sqref="R1884">
    <cfRule type="expression" dxfId="19726" priority="10331">
      <formula>IF(AND(E557="",$C557=$X$4),TRUE)</formula>
    </cfRule>
  </conditionalFormatting>
  <conditionalFormatting sqref="R1884">
    <cfRule type="expression" dxfId="19725" priority="10332">
      <formula>IF(FIND("!",E557),TRUE)</formula>
    </cfRule>
  </conditionalFormatting>
  <conditionalFormatting sqref="R1885">
    <cfRule type="expression" dxfId="19724" priority="10333">
      <formula>IF(AND(E557="",$C557=$X$4),TRUE)</formula>
    </cfRule>
  </conditionalFormatting>
  <conditionalFormatting sqref="R1885">
    <cfRule type="expression" dxfId="19723" priority="10334">
      <formula>IF(FIND("!",E557),TRUE)</formula>
    </cfRule>
  </conditionalFormatting>
  <conditionalFormatting sqref="R1886">
    <cfRule type="expression" dxfId="19722" priority="10335">
      <formula>IF(AND(E557="",$C557=$X$4),TRUE)</formula>
    </cfRule>
  </conditionalFormatting>
  <conditionalFormatting sqref="R1886">
    <cfRule type="expression" dxfId="19721" priority="10336">
      <formula>IF(FIND("!",E557),TRUE)</formula>
    </cfRule>
  </conditionalFormatting>
  <conditionalFormatting sqref="R1887">
    <cfRule type="expression" dxfId="19720" priority="10337">
      <formula>IF(AND(E557="",$C557=$X$4),TRUE)</formula>
    </cfRule>
  </conditionalFormatting>
  <conditionalFormatting sqref="R1887">
    <cfRule type="expression" dxfId="19719" priority="10338">
      <formula>IF(FIND("!",E557),TRUE)</formula>
    </cfRule>
  </conditionalFormatting>
  <conditionalFormatting sqref="R1888">
    <cfRule type="expression" dxfId="19718" priority="10339">
      <formula>IF(AND(E557="",$C557=$X$4),TRUE)</formula>
    </cfRule>
  </conditionalFormatting>
  <conditionalFormatting sqref="R1888">
    <cfRule type="expression" dxfId="19717" priority="10340">
      <formula>IF(FIND("!",E557),TRUE)</formula>
    </cfRule>
  </conditionalFormatting>
  <conditionalFormatting sqref="R1889">
    <cfRule type="expression" dxfId="19716" priority="10341">
      <formula>IF(AND(E557="",$C557=$X$4),TRUE)</formula>
    </cfRule>
  </conditionalFormatting>
  <conditionalFormatting sqref="R1889">
    <cfRule type="expression" dxfId="19715" priority="10342">
      <formula>IF(FIND("!",E557),TRUE)</formula>
    </cfRule>
  </conditionalFormatting>
  <conditionalFormatting sqref="R1890">
    <cfRule type="expression" dxfId="19714" priority="10343">
      <formula>IF(AND(E557="",$C557=$X$4),TRUE)</formula>
    </cfRule>
  </conditionalFormatting>
  <conditionalFormatting sqref="R1890">
    <cfRule type="expression" dxfId="19713" priority="10344">
      <formula>IF(FIND("!",E557),TRUE)</formula>
    </cfRule>
  </conditionalFormatting>
  <conditionalFormatting sqref="R1891">
    <cfRule type="expression" dxfId="19712" priority="10345">
      <formula>IF(AND(E557="",$C557=$X$4),TRUE)</formula>
    </cfRule>
  </conditionalFormatting>
  <conditionalFormatting sqref="R1891">
    <cfRule type="expression" dxfId="19711" priority="10346">
      <formula>IF(FIND("!",E557),TRUE)</formula>
    </cfRule>
  </conditionalFormatting>
  <conditionalFormatting sqref="R1892">
    <cfRule type="expression" dxfId="19710" priority="10347">
      <formula>IF(AND(E557="",$C557=$X$4),TRUE)</formula>
    </cfRule>
  </conditionalFormatting>
  <conditionalFormatting sqref="R1892">
    <cfRule type="expression" dxfId="19709" priority="10348">
      <formula>IF(FIND("!",E557),TRUE)</formula>
    </cfRule>
  </conditionalFormatting>
  <conditionalFormatting sqref="R1893">
    <cfRule type="expression" dxfId="19708" priority="10349">
      <formula>IF(AND(E557="",$C557=$X$4),TRUE)</formula>
    </cfRule>
  </conditionalFormatting>
  <conditionalFormatting sqref="R1893">
    <cfRule type="expression" dxfId="19707" priority="10350">
      <formula>IF(FIND("!",E557),TRUE)</formula>
    </cfRule>
  </conditionalFormatting>
  <conditionalFormatting sqref="R1894">
    <cfRule type="expression" dxfId="19706" priority="10351">
      <formula>IF(AND(E557="",$C557=$X$4),TRUE)</formula>
    </cfRule>
  </conditionalFormatting>
  <conditionalFormatting sqref="R1894">
    <cfRule type="expression" dxfId="19705" priority="10352">
      <formula>IF(FIND("!",E557),TRUE)</formula>
    </cfRule>
  </conditionalFormatting>
  <conditionalFormatting sqref="R1895">
    <cfRule type="expression" dxfId="19704" priority="10353">
      <formula>IF(AND(E557="",$C557=$X$4),TRUE)</formula>
    </cfRule>
  </conditionalFormatting>
  <conditionalFormatting sqref="R1895">
    <cfRule type="expression" dxfId="19703" priority="10354">
      <formula>IF(FIND("!",E557),TRUE)</formula>
    </cfRule>
  </conditionalFormatting>
  <conditionalFormatting sqref="R1896">
    <cfRule type="expression" dxfId="19702" priority="10355">
      <formula>IF(AND(E557="",$C557=$X$4),TRUE)</formula>
    </cfRule>
  </conditionalFormatting>
  <conditionalFormatting sqref="R1896">
    <cfRule type="expression" dxfId="19701" priority="10356">
      <formula>IF(FIND("!",E557),TRUE)</formula>
    </cfRule>
  </conditionalFormatting>
  <conditionalFormatting sqref="R1897">
    <cfRule type="expression" dxfId="19700" priority="10357">
      <formula>IF(AND(E557="",$C557=$X$4),TRUE)</formula>
    </cfRule>
  </conditionalFormatting>
  <conditionalFormatting sqref="R1897">
    <cfRule type="expression" dxfId="19699" priority="10358">
      <formula>IF(FIND("!",E557),TRUE)</formula>
    </cfRule>
  </conditionalFormatting>
  <conditionalFormatting sqref="R1898">
    <cfRule type="expression" dxfId="19698" priority="10359">
      <formula>IF(AND(E557="",$C557=$X$4),TRUE)</formula>
    </cfRule>
  </conditionalFormatting>
  <conditionalFormatting sqref="R1898">
    <cfRule type="expression" dxfId="19697" priority="10360">
      <formula>IF(FIND("!",E557),TRUE)</formula>
    </cfRule>
  </conditionalFormatting>
  <conditionalFormatting sqref="R1899">
    <cfRule type="expression" dxfId="19696" priority="10361">
      <formula>IF(AND(E557="",$C557=$X$4),TRUE)</formula>
    </cfRule>
  </conditionalFormatting>
  <conditionalFormatting sqref="R1899">
    <cfRule type="expression" dxfId="19695" priority="10362">
      <formula>IF(FIND("!",E557),TRUE)</formula>
    </cfRule>
  </conditionalFormatting>
  <conditionalFormatting sqref="R1900">
    <cfRule type="expression" dxfId="19694" priority="10363">
      <formula>IF(AND(E557="",$C557=$X$4),TRUE)</formula>
    </cfRule>
  </conditionalFormatting>
  <conditionalFormatting sqref="R1900">
    <cfRule type="expression" dxfId="19693" priority="10364">
      <formula>IF(FIND("!",E557),TRUE)</formula>
    </cfRule>
  </conditionalFormatting>
  <conditionalFormatting sqref="R1901">
    <cfRule type="expression" dxfId="19692" priority="10365">
      <formula>IF(AND(E557="",$C557=$X$4),TRUE)</formula>
    </cfRule>
  </conditionalFormatting>
  <conditionalFormatting sqref="R1901">
    <cfRule type="expression" dxfId="19691" priority="10366">
      <formula>IF(FIND("!",E557),TRUE)</formula>
    </cfRule>
  </conditionalFormatting>
  <conditionalFormatting sqref="R1902">
    <cfRule type="expression" dxfId="19690" priority="10367">
      <formula>IF(AND(E557="",$C557=$X$4),TRUE)</formula>
    </cfRule>
  </conditionalFormatting>
  <conditionalFormatting sqref="R1902">
    <cfRule type="expression" dxfId="19689" priority="10368">
      <formula>IF(FIND("!",E557),TRUE)</formula>
    </cfRule>
  </conditionalFormatting>
  <conditionalFormatting sqref="R1903">
    <cfRule type="expression" dxfId="19688" priority="10369">
      <formula>IF(AND(E557="",$C557=$X$4),TRUE)</formula>
    </cfRule>
  </conditionalFormatting>
  <conditionalFormatting sqref="R1903">
    <cfRule type="expression" dxfId="19687" priority="10370">
      <formula>IF(FIND("!",E557),TRUE)</formula>
    </cfRule>
  </conditionalFormatting>
  <conditionalFormatting sqref="R1904">
    <cfRule type="expression" dxfId="19686" priority="10371">
      <formula>IF(AND(E557="",$C557=$X$4),TRUE)</formula>
    </cfRule>
  </conditionalFormatting>
  <conditionalFormatting sqref="R1904">
    <cfRule type="expression" dxfId="19685" priority="10372">
      <formula>IF(FIND("!",E557),TRUE)</formula>
    </cfRule>
  </conditionalFormatting>
  <conditionalFormatting sqref="R1905">
    <cfRule type="expression" dxfId="19684" priority="10373">
      <formula>IF(AND(E557="",$C557=$X$4),TRUE)</formula>
    </cfRule>
  </conditionalFormatting>
  <conditionalFormatting sqref="R1905">
    <cfRule type="expression" dxfId="19683" priority="10374">
      <formula>IF(FIND("!",E557),TRUE)</formula>
    </cfRule>
  </conditionalFormatting>
  <conditionalFormatting sqref="R1906">
    <cfRule type="expression" dxfId="19682" priority="10375">
      <formula>IF(AND(E557="",$C557=$X$4),TRUE)</formula>
    </cfRule>
  </conditionalFormatting>
  <conditionalFormatting sqref="R1906">
    <cfRule type="expression" dxfId="19681" priority="10376">
      <formula>IF(FIND("!",E557),TRUE)</formula>
    </cfRule>
  </conditionalFormatting>
  <conditionalFormatting sqref="R1907">
    <cfRule type="expression" dxfId="19680" priority="10377">
      <formula>IF(AND(E557="",$C557=$X$4),TRUE)</formula>
    </cfRule>
  </conditionalFormatting>
  <conditionalFormatting sqref="R1907">
    <cfRule type="expression" dxfId="19679" priority="10378">
      <formula>IF(FIND("!",E557),TRUE)</formula>
    </cfRule>
  </conditionalFormatting>
  <conditionalFormatting sqref="R1908">
    <cfRule type="expression" dxfId="19678" priority="10379">
      <formula>IF(AND(E557="",$C557=$X$4),TRUE)</formula>
    </cfRule>
  </conditionalFormatting>
  <conditionalFormatting sqref="R1908">
    <cfRule type="expression" dxfId="19677" priority="10380">
      <formula>IF(FIND("!",E557),TRUE)</formula>
    </cfRule>
  </conditionalFormatting>
  <conditionalFormatting sqref="R1909">
    <cfRule type="expression" dxfId="19676" priority="10381">
      <formula>IF(AND(E557="",$C557=$X$4),TRUE)</formula>
    </cfRule>
  </conditionalFormatting>
  <conditionalFormatting sqref="R1909">
    <cfRule type="expression" dxfId="19675" priority="10382">
      <formula>IF(FIND("!",E557),TRUE)</formula>
    </cfRule>
  </conditionalFormatting>
  <conditionalFormatting sqref="R1910">
    <cfRule type="expression" dxfId="19674" priority="10383">
      <formula>IF(AND(E557="",$C557=$X$4),TRUE)</formula>
    </cfRule>
  </conditionalFormatting>
  <conditionalFormatting sqref="R1910">
    <cfRule type="expression" dxfId="19673" priority="10384">
      <formula>IF(FIND("!",E557),TRUE)</formula>
    </cfRule>
  </conditionalFormatting>
  <conditionalFormatting sqref="R1911">
    <cfRule type="expression" dxfId="19672" priority="10385">
      <formula>IF(AND(E557="",$C557=$X$4),TRUE)</formula>
    </cfRule>
  </conditionalFormatting>
  <conditionalFormatting sqref="R1911">
    <cfRule type="expression" dxfId="19671" priority="10386">
      <formula>IF(FIND("!",E557),TRUE)</formula>
    </cfRule>
  </conditionalFormatting>
  <conditionalFormatting sqref="R1912">
    <cfRule type="expression" dxfId="19670" priority="10387">
      <formula>IF(AND(E557="",$C557=$X$4),TRUE)</formula>
    </cfRule>
  </conditionalFormatting>
  <conditionalFormatting sqref="R1912">
    <cfRule type="expression" dxfId="19669" priority="10388">
      <formula>IF(FIND("!",E557),TRUE)</formula>
    </cfRule>
  </conditionalFormatting>
  <conditionalFormatting sqref="R1913">
    <cfRule type="expression" dxfId="19668" priority="10389">
      <formula>IF(AND(E557="",$C557=$X$4),TRUE)</formula>
    </cfRule>
  </conditionalFormatting>
  <conditionalFormatting sqref="R1913">
    <cfRule type="expression" dxfId="19667" priority="10390">
      <formula>IF(FIND("!",E557),TRUE)</formula>
    </cfRule>
  </conditionalFormatting>
  <conditionalFormatting sqref="R1914">
    <cfRule type="expression" dxfId="19666" priority="10391">
      <formula>IF(AND(E557="",$C557=$X$4),TRUE)</formula>
    </cfRule>
  </conditionalFormatting>
  <conditionalFormatting sqref="R1914">
    <cfRule type="expression" dxfId="19665" priority="10392">
      <formula>IF(FIND("!",E557),TRUE)</formula>
    </cfRule>
  </conditionalFormatting>
  <conditionalFormatting sqref="R1915">
    <cfRule type="expression" dxfId="19664" priority="10393">
      <formula>IF(AND(E557="",$C557=$X$4),TRUE)</formula>
    </cfRule>
  </conditionalFormatting>
  <conditionalFormatting sqref="R1915">
    <cfRule type="expression" dxfId="19663" priority="10394">
      <formula>IF(FIND("!",E557),TRUE)</formula>
    </cfRule>
  </conditionalFormatting>
  <conditionalFormatting sqref="R1916">
    <cfRule type="expression" dxfId="19662" priority="10395">
      <formula>IF(AND(E557="",$C557=$X$4),TRUE)</formula>
    </cfRule>
  </conditionalFormatting>
  <conditionalFormatting sqref="R1916">
    <cfRule type="expression" dxfId="19661" priority="10396">
      <formula>IF(FIND("!",E557),TRUE)</formula>
    </cfRule>
  </conditionalFormatting>
  <conditionalFormatting sqref="R1917">
    <cfRule type="expression" dxfId="19660" priority="10397">
      <formula>IF(AND(E557="",$C557=$X$4),TRUE)</formula>
    </cfRule>
  </conditionalFormatting>
  <conditionalFormatting sqref="R1917">
    <cfRule type="expression" dxfId="19659" priority="10398">
      <formula>IF(FIND("!",E557),TRUE)</formula>
    </cfRule>
  </conditionalFormatting>
  <conditionalFormatting sqref="R1918">
    <cfRule type="expression" dxfId="19658" priority="10399">
      <formula>IF(AND(E557="",$C557=$X$4),TRUE)</formula>
    </cfRule>
  </conditionalFormatting>
  <conditionalFormatting sqref="R1918">
    <cfRule type="expression" dxfId="19657" priority="10400">
      <formula>IF(FIND("!",E557),TRUE)</formula>
    </cfRule>
  </conditionalFormatting>
  <conditionalFormatting sqref="R1919">
    <cfRule type="expression" dxfId="19656" priority="10401">
      <formula>IF(AND(E557="",$C557=$X$4),TRUE)</formula>
    </cfRule>
  </conditionalFormatting>
  <conditionalFormatting sqref="R1919">
    <cfRule type="expression" dxfId="19655" priority="10402">
      <formula>IF(FIND("!",E557),TRUE)</formula>
    </cfRule>
  </conditionalFormatting>
  <conditionalFormatting sqref="R1920">
    <cfRule type="expression" dxfId="19654" priority="10403">
      <formula>IF(AND(E557="",$C557=$X$4),TRUE)</formula>
    </cfRule>
  </conditionalFormatting>
  <conditionalFormatting sqref="R1920">
    <cfRule type="expression" dxfId="19653" priority="10404">
      <formula>IF(FIND("!",E557),TRUE)</formula>
    </cfRule>
  </conditionalFormatting>
  <conditionalFormatting sqref="R1921">
    <cfRule type="expression" dxfId="19652" priority="10405">
      <formula>IF(AND(E557="",$C557=$X$4),TRUE)</formula>
    </cfRule>
  </conditionalFormatting>
  <conditionalFormatting sqref="R1921">
    <cfRule type="expression" dxfId="19651" priority="10406">
      <formula>IF(FIND("!",E557),TRUE)</formula>
    </cfRule>
  </conditionalFormatting>
  <conditionalFormatting sqref="R1922">
    <cfRule type="expression" dxfId="19650" priority="10407">
      <formula>IF(AND(E557="",$C557=$X$4),TRUE)</formula>
    </cfRule>
  </conditionalFormatting>
  <conditionalFormatting sqref="R1922">
    <cfRule type="expression" dxfId="19649" priority="10408">
      <formula>IF(FIND("!",E557),TRUE)</formula>
    </cfRule>
  </conditionalFormatting>
  <conditionalFormatting sqref="R1923">
    <cfRule type="expression" dxfId="19648" priority="10409">
      <formula>IF(AND(E557="",$C557=$X$4),TRUE)</formula>
    </cfRule>
  </conditionalFormatting>
  <conditionalFormatting sqref="R1923">
    <cfRule type="expression" dxfId="19647" priority="10410">
      <formula>IF(FIND("!",E557),TRUE)</formula>
    </cfRule>
  </conditionalFormatting>
  <conditionalFormatting sqref="R1924">
    <cfRule type="expression" dxfId="19646" priority="10411">
      <formula>IF(AND(E557="",$C557=$X$4),TRUE)</formula>
    </cfRule>
  </conditionalFormatting>
  <conditionalFormatting sqref="R1924">
    <cfRule type="expression" dxfId="19645" priority="10412">
      <formula>IF(FIND("!",E557),TRUE)</formula>
    </cfRule>
  </conditionalFormatting>
  <conditionalFormatting sqref="R1925">
    <cfRule type="expression" dxfId="19644" priority="10413">
      <formula>IF(AND(E557="",$C557=$X$4),TRUE)</formula>
    </cfRule>
  </conditionalFormatting>
  <conditionalFormatting sqref="R1925">
    <cfRule type="expression" dxfId="19643" priority="10414">
      <formula>IF(FIND("!",E557),TRUE)</formula>
    </cfRule>
  </conditionalFormatting>
  <conditionalFormatting sqref="R1926">
    <cfRule type="expression" dxfId="19642" priority="10415">
      <formula>IF(AND(E557="",$C557=$X$4),TRUE)</formula>
    </cfRule>
  </conditionalFormatting>
  <conditionalFormatting sqref="R1926">
    <cfRule type="expression" dxfId="19641" priority="10416">
      <formula>IF(FIND("!",E557),TRUE)</formula>
    </cfRule>
  </conditionalFormatting>
  <conditionalFormatting sqref="R1927">
    <cfRule type="expression" dxfId="19640" priority="10417">
      <formula>IF(AND(E557="",$C557=$X$4),TRUE)</formula>
    </cfRule>
  </conditionalFormatting>
  <conditionalFormatting sqref="R1927">
    <cfRule type="expression" dxfId="19639" priority="10418">
      <formula>IF(FIND("!",E557),TRUE)</formula>
    </cfRule>
  </conditionalFormatting>
  <conditionalFormatting sqref="R1928">
    <cfRule type="expression" dxfId="19638" priority="10419">
      <formula>IF(AND(E557="",$C557=$X$4),TRUE)</formula>
    </cfRule>
  </conditionalFormatting>
  <conditionalFormatting sqref="R1928">
    <cfRule type="expression" dxfId="19637" priority="10420">
      <formula>IF(FIND("!",E557),TRUE)</formula>
    </cfRule>
  </conditionalFormatting>
  <conditionalFormatting sqref="R1929">
    <cfRule type="expression" dxfId="19636" priority="10421">
      <formula>IF(AND(E557="",$C557=$X$4),TRUE)</formula>
    </cfRule>
  </conditionalFormatting>
  <conditionalFormatting sqref="R1929">
    <cfRule type="expression" dxfId="19635" priority="10422">
      <formula>IF(FIND("!",E557),TRUE)</formula>
    </cfRule>
  </conditionalFormatting>
  <conditionalFormatting sqref="R1930">
    <cfRule type="expression" dxfId="19634" priority="10423">
      <formula>IF(AND(E557="",$C557=$X$4),TRUE)</formula>
    </cfRule>
  </conditionalFormatting>
  <conditionalFormatting sqref="R1930">
    <cfRule type="expression" dxfId="19633" priority="10424">
      <formula>IF(FIND("!",E557),TRUE)</formula>
    </cfRule>
  </conditionalFormatting>
  <conditionalFormatting sqref="R1931">
    <cfRule type="expression" dxfId="19632" priority="10425">
      <formula>IF(AND(E557="",$C557=$X$4),TRUE)</formula>
    </cfRule>
  </conditionalFormatting>
  <conditionalFormatting sqref="R1931">
    <cfRule type="expression" dxfId="19631" priority="10426">
      <formula>IF(FIND("!",E557),TRUE)</formula>
    </cfRule>
  </conditionalFormatting>
  <conditionalFormatting sqref="R1932">
    <cfRule type="expression" dxfId="19630" priority="10427">
      <formula>IF(AND(E557="",$C557=$X$4),TRUE)</formula>
    </cfRule>
  </conditionalFormatting>
  <conditionalFormatting sqref="R1932">
    <cfRule type="expression" dxfId="19629" priority="10428">
      <formula>IF(FIND("!",E557),TRUE)</formula>
    </cfRule>
  </conditionalFormatting>
  <conditionalFormatting sqref="R1933">
    <cfRule type="expression" dxfId="19628" priority="10429">
      <formula>IF(AND(E557="",$C557=$X$4),TRUE)</formula>
    </cfRule>
  </conditionalFormatting>
  <conditionalFormatting sqref="R1933">
    <cfRule type="expression" dxfId="19627" priority="10430">
      <formula>IF(FIND("!",E557),TRUE)</formula>
    </cfRule>
  </conditionalFormatting>
  <conditionalFormatting sqref="R1934">
    <cfRule type="expression" dxfId="19626" priority="10431">
      <formula>IF(AND(E557="",$C557=$X$4),TRUE)</formula>
    </cfRule>
  </conditionalFormatting>
  <conditionalFormatting sqref="R1934">
    <cfRule type="expression" dxfId="19625" priority="10432">
      <formula>IF(FIND("!",E557),TRUE)</formula>
    </cfRule>
  </conditionalFormatting>
  <conditionalFormatting sqref="R1935">
    <cfRule type="expression" dxfId="19624" priority="10433">
      <formula>IF(AND(E557="",$C557=$X$4),TRUE)</formula>
    </cfRule>
  </conditionalFormatting>
  <conditionalFormatting sqref="R1935">
    <cfRule type="expression" dxfId="19623" priority="10434">
      <formula>IF(FIND("!",E557),TRUE)</formula>
    </cfRule>
  </conditionalFormatting>
  <conditionalFormatting sqref="R1936">
    <cfRule type="expression" dxfId="19622" priority="10435">
      <formula>IF(AND(E557="",$C557=$X$4),TRUE)</formula>
    </cfRule>
  </conditionalFormatting>
  <conditionalFormatting sqref="R1936">
    <cfRule type="expression" dxfId="19621" priority="10436">
      <formula>IF(FIND("!",E557),TRUE)</formula>
    </cfRule>
  </conditionalFormatting>
  <conditionalFormatting sqref="R1937">
    <cfRule type="expression" dxfId="19620" priority="10437">
      <formula>IF(AND(E557="",$C557=$X$4),TRUE)</formula>
    </cfRule>
  </conditionalFormatting>
  <conditionalFormatting sqref="R1937">
    <cfRule type="expression" dxfId="19619" priority="10438">
      <formula>IF(FIND("!",E557),TRUE)</formula>
    </cfRule>
  </conditionalFormatting>
  <conditionalFormatting sqref="R1938">
    <cfRule type="expression" dxfId="19618" priority="10439">
      <formula>IF(AND(E557="",$C557=$X$4),TRUE)</formula>
    </cfRule>
  </conditionalFormatting>
  <conditionalFormatting sqref="R1938">
    <cfRule type="expression" dxfId="19617" priority="10440">
      <formula>IF(FIND("!",E557),TRUE)</formula>
    </cfRule>
  </conditionalFormatting>
  <conditionalFormatting sqref="R1939">
    <cfRule type="expression" dxfId="19616" priority="10441">
      <formula>IF(AND(E557="",$C557=$X$4),TRUE)</formula>
    </cfRule>
  </conditionalFormatting>
  <conditionalFormatting sqref="R1939">
    <cfRule type="expression" dxfId="19615" priority="10442">
      <formula>IF(FIND("!",E557),TRUE)</formula>
    </cfRule>
  </conditionalFormatting>
  <conditionalFormatting sqref="R1940">
    <cfRule type="expression" dxfId="19614" priority="10443">
      <formula>IF(AND(E557="",$C557=$X$4),TRUE)</formula>
    </cfRule>
  </conditionalFormatting>
  <conditionalFormatting sqref="R1940">
    <cfRule type="expression" dxfId="19613" priority="10444">
      <formula>IF(FIND("!",E557),TRUE)</formula>
    </cfRule>
  </conditionalFormatting>
  <conditionalFormatting sqref="R1941">
    <cfRule type="expression" dxfId="19612" priority="10445">
      <formula>IF(AND(E557="",$C557=$X$4),TRUE)</formula>
    </cfRule>
  </conditionalFormatting>
  <conditionalFormatting sqref="R1941">
    <cfRule type="expression" dxfId="19611" priority="10446">
      <formula>IF(FIND("!",E557),TRUE)</formula>
    </cfRule>
  </conditionalFormatting>
  <conditionalFormatting sqref="R1942">
    <cfRule type="expression" dxfId="19610" priority="10447">
      <formula>IF(AND(E557="",$C557=$X$4),TRUE)</formula>
    </cfRule>
  </conditionalFormatting>
  <conditionalFormatting sqref="R1942">
    <cfRule type="expression" dxfId="19609" priority="10448">
      <formula>IF(FIND("!",E557),TRUE)</formula>
    </cfRule>
  </conditionalFormatting>
  <conditionalFormatting sqref="R1943">
    <cfRule type="expression" dxfId="19608" priority="10449">
      <formula>IF(AND(E557="",$C557=$X$4),TRUE)</formula>
    </cfRule>
  </conditionalFormatting>
  <conditionalFormatting sqref="R1943">
    <cfRule type="expression" dxfId="19607" priority="10450">
      <formula>IF(FIND("!",E557),TRUE)</formula>
    </cfRule>
  </conditionalFormatting>
  <conditionalFormatting sqref="R1944">
    <cfRule type="expression" dxfId="19606" priority="10451">
      <formula>IF(AND(E557="",$C557=$X$4),TRUE)</formula>
    </cfRule>
  </conditionalFormatting>
  <conditionalFormatting sqref="R1944">
    <cfRule type="expression" dxfId="19605" priority="10452">
      <formula>IF(FIND("!",E557),TRUE)</formula>
    </cfRule>
  </conditionalFormatting>
  <conditionalFormatting sqref="R1945">
    <cfRule type="expression" dxfId="19604" priority="10453">
      <formula>IF(AND(E557="",$C557=$X$4),TRUE)</formula>
    </cfRule>
  </conditionalFormatting>
  <conditionalFormatting sqref="R1945">
    <cfRule type="expression" dxfId="19603" priority="10454">
      <formula>IF(FIND("!",E557),TRUE)</formula>
    </cfRule>
  </conditionalFormatting>
  <conditionalFormatting sqref="R1946">
    <cfRule type="expression" dxfId="19602" priority="10455">
      <formula>IF(AND(E557="",$C557=$X$4),TRUE)</formula>
    </cfRule>
  </conditionalFormatting>
  <conditionalFormatting sqref="R1946">
    <cfRule type="expression" dxfId="19601" priority="10456">
      <formula>IF(FIND("!",E557),TRUE)</formula>
    </cfRule>
  </conditionalFormatting>
  <conditionalFormatting sqref="R1947">
    <cfRule type="expression" dxfId="19600" priority="10457">
      <formula>IF(AND(E557="",$C557=$X$4),TRUE)</formula>
    </cfRule>
  </conditionalFormatting>
  <conditionalFormatting sqref="R1947">
    <cfRule type="expression" dxfId="19599" priority="10458">
      <formula>IF(FIND("!",E557),TRUE)</formula>
    </cfRule>
  </conditionalFormatting>
  <conditionalFormatting sqref="R1948">
    <cfRule type="expression" dxfId="19598" priority="10459">
      <formula>IF(AND(E557="",$C557=$X$4),TRUE)</formula>
    </cfRule>
  </conditionalFormatting>
  <conditionalFormatting sqref="R1948">
    <cfRule type="expression" dxfId="19597" priority="10460">
      <formula>IF(FIND("!",E557),TRUE)</formula>
    </cfRule>
  </conditionalFormatting>
  <conditionalFormatting sqref="R1949">
    <cfRule type="expression" dxfId="19596" priority="10461">
      <formula>IF(AND(E557="",$C557=$X$4),TRUE)</formula>
    </cfRule>
  </conditionalFormatting>
  <conditionalFormatting sqref="R1949">
    <cfRule type="expression" dxfId="19595" priority="10462">
      <formula>IF(FIND("!",E557),TRUE)</formula>
    </cfRule>
  </conditionalFormatting>
  <conditionalFormatting sqref="R1950">
    <cfRule type="expression" dxfId="19594" priority="10463">
      <formula>IF(AND(E557="",$C557=$X$4),TRUE)</formula>
    </cfRule>
  </conditionalFormatting>
  <conditionalFormatting sqref="R1950">
    <cfRule type="expression" dxfId="19593" priority="10464">
      <formula>IF(FIND("!",E557),TRUE)</formula>
    </cfRule>
  </conditionalFormatting>
  <conditionalFormatting sqref="R1951">
    <cfRule type="expression" dxfId="19592" priority="10465">
      <formula>IF(AND(E557="",$C557=$X$4),TRUE)</formula>
    </cfRule>
  </conditionalFormatting>
  <conditionalFormatting sqref="R1951">
    <cfRule type="expression" dxfId="19591" priority="10466">
      <formula>IF(FIND("!",E557),TRUE)</formula>
    </cfRule>
  </conditionalFormatting>
  <conditionalFormatting sqref="R1952">
    <cfRule type="expression" dxfId="19590" priority="10467">
      <formula>IF(AND(E557="",$C557=$X$4),TRUE)</formula>
    </cfRule>
  </conditionalFormatting>
  <conditionalFormatting sqref="R1952">
    <cfRule type="expression" dxfId="19589" priority="10468">
      <formula>IF(FIND("!",E557),TRUE)</formula>
    </cfRule>
  </conditionalFormatting>
  <conditionalFormatting sqref="R1953">
    <cfRule type="expression" dxfId="19588" priority="10469">
      <formula>IF(AND(E557="",$C557=$X$4),TRUE)</formula>
    </cfRule>
  </conditionalFormatting>
  <conditionalFormatting sqref="R1953">
    <cfRule type="expression" dxfId="19587" priority="10470">
      <formula>IF(FIND("!",E557),TRUE)</formula>
    </cfRule>
  </conditionalFormatting>
  <conditionalFormatting sqref="R1954">
    <cfRule type="expression" dxfId="19586" priority="10471">
      <formula>IF(AND(E557="",$C557=$X$4),TRUE)</formula>
    </cfRule>
  </conditionalFormatting>
  <conditionalFormatting sqref="R1954">
    <cfRule type="expression" dxfId="19585" priority="10472">
      <formula>IF(FIND("!",E557),TRUE)</formula>
    </cfRule>
  </conditionalFormatting>
  <conditionalFormatting sqref="R1955">
    <cfRule type="expression" dxfId="19584" priority="10473">
      <formula>IF(AND(E557="",$C557=$X$4),TRUE)</formula>
    </cfRule>
  </conditionalFormatting>
  <conditionalFormatting sqref="R1955">
    <cfRule type="expression" dxfId="19583" priority="10474">
      <formula>IF(FIND("!",E557),TRUE)</formula>
    </cfRule>
  </conditionalFormatting>
  <conditionalFormatting sqref="R1956">
    <cfRule type="expression" dxfId="19582" priority="10475">
      <formula>IF(AND(E557="",$C557=$X$4),TRUE)</formula>
    </cfRule>
  </conditionalFormatting>
  <conditionalFormatting sqref="R1956">
    <cfRule type="expression" dxfId="19581" priority="10476">
      <formula>IF(FIND("!",E557),TRUE)</formula>
    </cfRule>
  </conditionalFormatting>
  <conditionalFormatting sqref="R1957">
    <cfRule type="expression" dxfId="19580" priority="10477">
      <formula>IF(AND(E557="",$C557=$X$4),TRUE)</formula>
    </cfRule>
  </conditionalFormatting>
  <conditionalFormatting sqref="R1957">
    <cfRule type="expression" dxfId="19579" priority="10478">
      <formula>IF(FIND("!",E557),TRUE)</formula>
    </cfRule>
  </conditionalFormatting>
  <conditionalFormatting sqref="R1958">
    <cfRule type="expression" dxfId="19578" priority="10479">
      <formula>IF(AND(E557="",$C557=$X$4),TRUE)</formula>
    </cfRule>
  </conditionalFormatting>
  <conditionalFormatting sqref="R1958">
    <cfRule type="expression" dxfId="19577" priority="10480">
      <formula>IF(FIND("!",E557),TRUE)</formula>
    </cfRule>
  </conditionalFormatting>
  <conditionalFormatting sqref="R1959">
    <cfRule type="expression" dxfId="19576" priority="10481">
      <formula>IF(AND(E557="",$C557=$X$4),TRUE)</formula>
    </cfRule>
  </conditionalFormatting>
  <conditionalFormatting sqref="R1959">
    <cfRule type="expression" dxfId="19575" priority="10482">
      <formula>IF(FIND("!",E557),TRUE)</formula>
    </cfRule>
  </conditionalFormatting>
  <conditionalFormatting sqref="R1960">
    <cfRule type="expression" dxfId="19574" priority="10483">
      <formula>IF(AND(E557="",$C557=$X$4),TRUE)</formula>
    </cfRule>
  </conditionalFormatting>
  <conditionalFormatting sqref="R1960">
    <cfRule type="expression" dxfId="19573" priority="10484">
      <formula>IF(FIND("!",E557),TRUE)</formula>
    </cfRule>
  </conditionalFormatting>
  <conditionalFormatting sqref="R1961">
    <cfRule type="expression" dxfId="19572" priority="10485">
      <formula>IF(AND(E557="",$C557=$X$4),TRUE)</formula>
    </cfRule>
  </conditionalFormatting>
  <conditionalFormatting sqref="R1961">
    <cfRule type="expression" dxfId="19571" priority="10486">
      <formula>IF(FIND("!",E557),TRUE)</formula>
    </cfRule>
  </conditionalFormatting>
  <conditionalFormatting sqref="R1962">
    <cfRule type="expression" dxfId="19570" priority="10487">
      <formula>IF(AND(E557="",$C557=$X$4),TRUE)</formula>
    </cfRule>
  </conditionalFormatting>
  <conditionalFormatting sqref="R1962">
    <cfRule type="expression" dxfId="19569" priority="10488">
      <formula>IF(FIND("!",E557),TRUE)</formula>
    </cfRule>
  </conditionalFormatting>
  <conditionalFormatting sqref="R1963">
    <cfRule type="expression" dxfId="19568" priority="10489">
      <formula>IF(AND(E557="",$C557=$X$4),TRUE)</formula>
    </cfRule>
  </conditionalFormatting>
  <conditionalFormatting sqref="R1963">
    <cfRule type="expression" dxfId="19567" priority="10490">
      <formula>IF(FIND("!",E557),TRUE)</formula>
    </cfRule>
  </conditionalFormatting>
  <conditionalFormatting sqref="R1964">
    <cfRule type="expression" dxfId="19566" priority="10491">
      <formula>IF(AND(E557="",$C557=$X$4),TRUE)</formula>
    </cfRule>
  </conditionalFormatting>
  <conditionalFormatting sqref="R1964">
    <cfRule type="expression" dxfId="19565" priority="10492">
      <formula>IF(FIND("!",E557),TRUE)</formula>
    </cfRule>
  </conditionalFormatting>
  <conditionalFormatting sqref="R1965">
    <cfRule type="expression" dxfId="19564" priority="10493">
      <formula>IF(AND(E557="",$C557=$X$4),TRUE)</formula>
    </cfRule>
  </conditionalFormatting>
  <conditionalFormatting sqref="R1965">
    <cfRule type="expression" dxfId="19563" priority="10494">
      <formula>IF(FIND("!",E557),TRUE)</formula>
    </cfRule>
  </conditionalFormatting>
  <conditionalFormatting sqref="R1966">
    <cfRule type="expression" dxfId="19562" priority="10495">
      <formula>IF(AND(E557="",$C557=$X$4),TRUE)</formula>
    </cfRule>
  </conditionalFormatting>
  <conditionalFormatting sqref="R1966">
    <cfRule type="expression" dxfId="19561" priority="10496">
      <formula>IF(FIND("!",E557),TRUE)</formula>
    </cfRule>
  </conditionalFormatting>
  <conditionalFormatting sqref="R1967">
    <cfRule type="expression" dxfId="19560" priority="10497">
      <formula>IF(AND(E557="",$C557=$X$4),TRUE)</formula>
    </cfRule>
  </conditionalFormatting>
  <conditionalFormatting sqref="R1967">
    <cfRule type="expression" dxfId="19559" priority="10498">
      <formula>IF(FIND("!",E557),TRUE)</formula>
    </cfRule>
  </conditionalFormatting>
  <conditionalFormatting sqref="R1968">
    <cfRule type="expression" dxfId="19558" priority="10499">
      <formula>IF(AND(E557="",$C557=$X$4),TRUE)</formula>
    </cfRule>
  </conditionalFormatting>
  <conditionalFormatting sqref="R1968">
    <cfRule type="expression" dxfId="19557" priority="10500">
      <formula>IF(FIND("!",E557),TRUE)</formula>
    </cfRule>
  </conditionalFormatting>
  <conditionalFormatting sqref="R1969">
    <cfRule type="expression" dxfId="19556" priority="10501">
      <formula>IF(AND(E557="",$C557=$X$4),TRUE)</formula>
    </cfRule>
  </conditionalFormatting>
  <conditionalFormatting sqref="R1969">
    <cfRule type="expression" dxfId="19555" priority="10502">
      <formula>IF(FIND("!",E557),TRUE)</formula>
    </cfRule>
  </conditionalFormatting>
  <conditionalFormatting sqref="R1970">
    <cfRule type="expression" dxfId="19554" priority="10503">
      <formula>IF(AND(E557="",$C557=$X$4),TRUE)</formula>
    </cfRule>
  </conditionalFormatting>
  <conditionalFormatting sqref="R1970">
    <cfRule type="expression" dxfId="19553" priority="10504">
      <formula>IF(FIND("!",E557),TRUE)</formula>
    </cfRule>
  </conditionalFormatting>
  <conditionalFormatting sqref="R1971">
    <cfRule type="expression" dxfId="19552" priority="10505">
      <formula>IF(AND(E557="",$C557=$X$4),TRUE)</formula>
    </cfRule>
  </conditionalFormatting>
  <conditionalFormatting sqref="R1971">
    <cfRule type="expression" dxfId="19551" priority="10506">
      <formula>IF(FIND("!",E557),TRUE)</formula>
    </cfRule>
  </conditionalFormatting>
  <conditionalFormatting sqref="R1972">
    <cfRule type="expression" dxfId="19550" priority="10507">
      <formula>IF(AND(E557="",$C557=$X$4),TRUE)</formula>
    </cfRule>
  </conditionalFormatting>
  <conditionalFormatting sqref="R1972">
    <cfRule type="expression" dxfId="19549" priority="10508">
      <formula>IF(FIND("!",E557),TRUE)</formula>
    </cfRule>
  </conditionalFormatting>
  <conditionalFormatting sqref="R1973">
    <cfRule type="expression" dxfId="19548" priority="10509">
      <formula>IF(AND(E557="",$C557=$X$4),TRUE)</formula>
    </cfRule>
  </conditionalFormatting>
  <conditionalFormatting sqref="R1973">
    <cfRule type="expression" dxfId="19547" priority="10510">
      <formula>IF(FIND("!",E557),TRUE)</formula>
    </cfRule>
  </conditionalFormatting>
  <conditionalFormatting sqref="R1974">
    <cfRule type="expression" dxfId="19546" priority="10511">
      <formula>IF(AND(E557="",$C557=$X$4),TRUE)</formula>
    </cfRule>
  </conditionalFormatting>
  <conditionalFormatting sqref="R1974">
    <cfRule type="expression" dxfId="19545" priority="10512">
      <formula>IF(FIND("!",E557),TRUE)</formula>
    </cfRule>
  </conditionalFormatting>
  <conditionalFormatting sqref="R1975">
    <cfRule type="expression" dxfId="19544" priority="10513">
      <formula>IF(AND(E557="",$C557=$X$4),TRUE)</formula>
    </cfRule>
  </conditionalFormatting>
  <conditionalFormatting sqref="R1975">
    <cfRule type="expression" dxfId="19543" priority="10514">
      <formula>IF(FIND("!",E557),TRUE)</formula>
    </cfRule>
  </conditionalFormatting>
  <conditionalFormatting sqref="R1976">
    <cfRule type="expression" dxfId="19542" priority="10515">
      <formula>IF(AND(E557="",$C557=$X$4),TRUE)</formula>
    </cfRule>
  </conditionalFormatting>
  <conditionalFormatting sqref="R1976">
    <cfRule type="expression" dxfId="19541" priority="10516">
      <formula>IF(FIND("!",E557),TRUE)</formula>
    </cfRule>
  </conditionalFormatting>
  <conditionalFormatting sqref="R1977">
    <cfRule type="expression" dxfId="19540" priority="10517">
      <formula>IF(AND(E557="",$C557=$X$4),TRUE)</formula>
    </cfRule>
  </conditionalFormatting>
  <conditionalFormatting sqref="R1977">
    <cfRule type="expression" dxfId="19539" priority="10518">
      <formula>IF(FIND("!",E557),TRUE)</formula>
    </cfRule>
  </conditionalFormatting>
  <conditionalFormatting sqref="R1978">
    <cfRule type="expression" dxfId="19538" priority="10519">
      <formula>IF(AND(E557="",$C557=$X$4),TRUE)</formula>
    </cfRule>
  </conditionalFormatting>
  <conditionalFormatting sqref="R1978">
    <cfRule type="expression" dxfId="19537" priority="10520">
      <formula>IF(FIND("!",E557),TRUE)</formula>
    </cfRule>
  </conditionalFormatting>
  <conditionalFormatting sqref="R1979">
    <cfRule type="expression" dxfId="19536" priority="10521">
      <formula>IF(AND(E557="",$C557=$X$4),TRUE)</formula>
    </cfRule>
  </conditionalFormatting>
  <conditionalFormatting sqref="R1979">
    <cfRule type="expression" dxfId="19535" priority="10522">
      <formula>IF(FIND("!",E557),TRUE)</formula>
    </cfRule>
  </conditionalFormatting>
  <conditionalFormatting sqref="R1980">
    <cfRule type="expression" dxfId="19534" priority="10523">
      <formula>IF(AND(E557="",$C557=$X$4),TRUE)</formula>
    </cfRule>
  </conditionalFormatting>
  <conditionalFormatting sqref="R1980">
    <cfRule type="expression" dxfId="19533" priority="10524">
      <formula>IF(FIND("!",E557),TRUE)</formula>
    </cfRule>
  </conditionalFormatting>
  <conditionalFormatting sqref="R1981">
    <cfRule type="expression" dxfId="19532" priority="10525">
      <formula>IF(AND(E557="",$C557=$X$4),TRUE)</formula>
    </cfRule>
  </conditionalFormatting>
  <conditionalFormatting sqref="R1981">
    <cfRule type="expression" dxfId="19531" priority="10526">
      <formula>IF(FIND("!",E557),TRUE)</formula>
    </cfRule>
  </conditionalFormatting>
  <conditionalFormatting sqref="R1982">
    <cfRule type="expression" dxfId="19530" priority="10527">
      <formula>IF(AND(E557="",$C557=$X$4),TRUE)</formula>
    </cfRule>
  </conditionalFormatting>
  <conditionalFormatting sqref="R1982">
    <cfRule type="expression" dxfId="19529" priority="10528">
      <formula>IF(FIND("!",E557),TRUE)</formula>
    </cfRule>
  </conditionalFormatting>
  <conditionalFormatting sqref="R1983">
    <cfRule type="expression" dxfId="19528" priority="10529">
      <formula>IF(AND(E557="",$C557=$X$4),TRUE)</formula>
    </cfRule>
  </conditionalFormatting>
  <conditionalFormatting sqref="R1983">
    <cfRule type="expression" dxfId="19527" priority="10530">
      <formula>IF(FIND("!",E557),TRUE)</formula>
    </cfRule>
  </conditionalFormatting>
  <conditionalFormatting sqref="R1984">
    <cfRule type="expression" dxfId="19526" priority="10531">
      <formula>IF(AND(E557="",$C557=$X$4),TRUE)</formula>
    </cfRule>
  </conditionalFormatting>
  <conditionalFormatting sqref="R1984">
    <cfRule type="expression" dxfId="19525" priority="10532">
      <formula>IF(FIND("!",E557),TRUE)</formula>
    </cfRule>
  </conditionalFormatting>
  <conditionalFormatting sqref="R1985">
    <cfRule type="expression" dxfId="19524" priority="10533">
      <formula>IF(AND(E557="",$C557=$X$4),TRUE)</formula>
    </cfRule>
  </conditionalFormatting>
  <conditionalFormatting sqref="R1985">
    <cfRule type="expression" dxfId="19523" priority="10534">
      <formula>IF(FIND("!",E557),TRUE)</formula>
    </cfRule>
  </conditionalFormatting>
  <conditionalFormatting sqref="R1986">
    <cfRule type="expression" dxfId="19522" priority="10535">
      <formula>IF(AND(E557="",$C557=$X$4),TRUE)</formula>
    </cfRule>
  </conditionalFormatting>
  <conditionalFormatting sqref="R1986">
    <cfRule type="expression" dxfId="19521" priority="10536">
      <formula>IF(FIND("!",E557),TRUE)</formula>
    </cfRule>
  </conditionalFormatting>
  <conditionalFormatting sqref="R1987">
    <cfRule type="expression" dxfId="19520" priority="10537">
      <formula>IF(AND(E557="",$C557=$X$4),TRUE)</formula>
    </cfRule>
  </conditionalFormatting>
  <conditionalFormatting sqref="R1987">
    <cfRule type="expression" dxfId="19519" priority="10538">
      <formula>IF(FIND("!",E557),TRUE)</formula>
    </cfRule>
  </conditionalFormatting>
  <conditionalFormatting sqref="R1988">
    <cfRule type="expression" dxfId="19518" priority="10539">
      <formula>IF(AND(E557="",$C557=$X$4),TRUE)</formula>
    </cfRule>
  </conditionalFormatting>
  <conditionalFormatting sqref="R1988">
    <cfRule type="expression" dxfId="19517" priority="10540">
      <formula>IF(FIND("!",E557),TRUE)</formula>
    </cfRule>
  </conditionalFormatting>
  <conditionalFormatting sqref="R1989">
    <cfRule type="expression" dxfId="19516" priority="10541">
      <formula>IF(AND(E557="",$C557=$X$4),TRUE)</formula>
    </cfRule>
  </conditionalFormatting>
  <conditionalFormatting sqref="R1989">
    <cfRule type="expression" dxfId="19515" priority="10542">
      <formula>IF(FIND("!",E557),TRUE)</formula>
    </cfRule>
  </conditionalFormatting>
  <conditionalFormatting sqref="R1990">
    <cfRule type="expression" dxfId="19514" priority="10543">
      <formula>IF(AND(E557="",$C557=$X$4),TRUE)</formula>
    </cfRule>
  </conditionalFormatting>
  <conditionalFormatting sqref="R1990">
    <cfRule type="expression" dxfId="19513" priority="10544">
      <formula>IF(FIND("!",E557),TRUE)</formula>
    </cfRule>
  </conditionalFormatting>
  <conditionalFormatting sqref="R1991">
    <cfRule type="expression" dxfId="19512" priority="10545">
      <formula>IF(AND(E557="",$C557=$X$4),TRUE)</formula>
    </cfRule>
  </conditionalFormatting>
  <conditionalFormatting sqref="R1991">
    <cfRule type="expression" dxfId="19511" priority="10546">
      <formula>IF(FIND("!",E557),TRUE)</formula>
    </cfRule>
  </conditionalFormatting>
  <conditionalFormatting sqref="R1992">
    <cfRule type="expression" dxfId="19510" priority="10547">
      <formula>IF(AND(E557="",$C557=$X$4),TRUE)</formula>
    </cfRule>
  </conditionalFormatting>
  <conditionalFormatting sqref="R1992">
    <cfRule type="expression" dxfId="19509" priority="10548">
      <formula>IF(FIND("!",E557),TRUE)</formula>
    </cfRule>
  </conditionalFormatting>
  <conditionalFormatting sqref="R1993">
    <cfRule type="expression" dxfId="19508" priority="10549">
      <formula>IF(AND(E557="",$C557=$X$4),TRUE)</formula>
    </cfRule>
  </conditionalFormatting>
  <conditionalFormatting sqref="R1993">
    <cfRule type="expression" dxfId="19507" priority="10550">
      <formula>IF(FIND("!",E557),TRUE)</formula>
    </cfRule>
  </conditionalFormatting>
  <conditionalFormatting sqref="R1994">
    <cfRule type="expression" dxfId="19506" priority="10551">
      <formula>IF(AND(E557="",$C557=$X$4),TRUE)</formula>
    </cfRule>
  </conditionalFormatting>
  <conditionalFormatting sqref="R1994">
    <cfRule type="expression" dxfId="19505" priority="10552">
      <formula>IF(FIND("!",E557),TRUE)</formula>
    </cfRule>
  </conditionalFormatting>
  <conditionalFormatting sqref="R1995">
    <cfRule type="expression" dxfId="19504" priority="10553">
      <formula>IF(AND(E557="",$C557=$X$4),TRUE)</formula>
    </cfRule>
  </conditionalFormatting>
  <conditionalFormatting sqref="R1995">
    <cfRule type="expression" dxfId="19503" priority="10554">
      <formula>IF(FIND("!",E557),TRUE)</formula>
    </cfRule>
  </conditionalFormatting>
  <conditionalFormatting sqref="R1996">
    <cfRule type="expression" dxfId="19502" priority="10555">
      <formula>IF(AND(E557="",$C557=$X$4),TRUE)</formula>
    </cfRule>
  </conditionalFormatting>
  <conditionalFormatting sqref="R1996">
    <cfRule type="expression" dxfId="19501" priority="10556">
      <formula>IF(FIND("!",E557),TRUE)</formula>
    </cfRule>
  </conditionalFormatting>
  <conditionalFormatting sqref="R1997">
    <cfRule type="expression" dxfId="19500" priority="10557">
      <formula>IF(AND(E557="",$C557=$X$4),TRUE)</formula>
    </cfRule>
  </conditionalFormatting>
  <conditionalFormatting sqref="R1997">
    <cfRule type="expression" dxfId="19499" priority="10558">
      <formula>IF(FIND("!",E557),TRUE)</formula>
    </cfRule>
  </conditionalFormatting>
  <conditionalFormatting sqref="R1998">
    <cfRule type="expression" dxfId="19498" priority="10559">
      <formula>IF(AND(E557="",$C557=$X$4),TRUE)</formula>
    </cfRule>
  </conditionalFormatting>
  <conditionalFormatting sqref="R1998">
    <cfRule type="expression" dxfId="19497" priority="10560">
      <formula>IF(FIND("!",E557),TRUE)</formula>
    </cfRule>
  </conditionalFormatting>
  <conditionalFormatting sqref="R1999">
    <cfRule type="expression" dxfId="19496" priority="10561">
      <formula>IF(AND(E557="",$C557=$X$4),TRUE)</formula>
    </cfRule>
  </conditionalFormatting>
  <conditionalFormatting sqref="R1999">
    <cfRule type="expression" dxfId="19495" priority="10562">
      <formula>IF(FIND("!",E557),TRUE)</formula>
    </cfRule>
  </conditionalFormatting>
  <conditionalFormatting sqref="R2000">
    <cfRule type="expression" dxfId="19494" priority="10563">
      <formula>IF(AND(E557="",$C557=$X$4),TRUE)</formula>
    </cfRule>
  </conditionalFormatting>
  <conditionalFormatting sqref="R2000">
    <cfRule type="expression" dxfId="19493" priority="10564">
      <formula>IF(FIND("!",E557),TRUE)</formula>
    </cfRule>
  </conditionalFormatting>
  <conditionalFormatting sqref="R2001">
    <cfRule type="expression" dxfId="19492" priority="10565">
      <formula>IF(AND(E557="",$C557=$X$4),TRUE)</formula>
    </cfRule>
  </conditionalFormatting>
  <conditionalFormatting sqref="R2001">
    <cfRule type="expression" dxfId="19491" priority="10566">
      <formula>IF(FIND("!",E557),TRUE)</formula>
    </cfRule>
  </conditionalFormatting>
  <conditionalFormatting sqref="R2002">
    <cfRule type="expression" dxfId="19490" priority="10567">
      <formula>IF(AND(E557="",$C557=$X$4),TRUE)</formula>
    </cfRule>
  </conditionalFormatting>
  <conditionalFormatting sqref="R2002">
    <cfRule type="expression" dxfId="19489" priority="10568">
      <formula>IF(FIND("!",E557),TRUE)</formula>
    </cfRule>
  </conditionalFormatting>
  <conditionalFormatting sqref="R2003">
    <cfRule type="expression" dxfId="19488" priority="10569">
      <formula>IF(AND(E557="",$C557=$X$4),TRUE)</formula>
    </cfRule>
  </conditionalFormatting>
  <conditionalFormatting sqref="R2003">
    <cfRule type="expression" dxfId="19487" priority="10570">
      <formula>IF(FIND("!",E557),TRUE)</formula>
    </cfRule>
  </conditionalFormatting>
  <conditionalFormatting sqref="R2004">
    <cfRule type="expression" dxfId="19486" priority="10571">
      <formula>IF(AND(E557="",$C557=$X$4),TRUE)</formula>
    </cfRule>
  </conditionalFormatting>
  <conditionalFormatting sqref="R2004">
    <cfRule type="expression" dxfId="19485" priority="10572">
      <formula>IF(FIND("!",E557),TRUE)</formula>
    </cfRule>
  </conditionalFormatting>
  <conditionalFormatting sqref="R2005">
    <cfRule type="expression" dxfId="19484" priority="10573">
      <formula>IF(AND(E557="",$C557=$X$4),TRUE)</formula>
    </cfRule>
  </conditionalFormatting>
  <conditionalFormatting sqref="R2005">
    <cfRule type="expression" dxfId="19483" priority="10574">
      <formula>IF(FIND("!",E557),TRUE)</formula>
    </cfRule>
  </conditionalFormatting>
  <conditionalFormatting sqref="R2006">
    <cfRule type="expression" dxfId="19482" priority="10575">
      <formula>IF(AND(E557="",$C557=$X$4),TRUE)</formula>
    </cfRule>
  </conditionalFormatting>
  <conditionalFormatting sqref="R2006">
    <cfRule type="expression" dxfId="19481" priority="10576">
      <formula>IF(FIND("!",E557),TRUE)</formula>
    </cfRule>
  </conditionalFormatting>
  <conditionalFormatting sqref="R2007">
    <cfRule type="expression" dxfId="19480" priority="10577">
      <formula>IF(AND(E557="",$C557=$X$4),TRUE)</formula>
    </cfRule>
  </conditionalFormatting>
  <conditionalFormatting sqref="R2007">
    <cfRule type="expression" dxfId="19479" priority="10578">
      <formula>IF(FIND("!",E557),TRUE)</formula>
    </cfRule>
  </conditionalFormatting>
  <conditionalFormatting sqref="R2008">
    <cfRule type="expression" dxfId="19478" priority="10579">
      <formula>IF(AND(E557="",$C557=$X$4),TRUE)</formula>
    </cfRule>
  </conditionalFormatting>
  <conditionalFormatting sqref="R2008">
    <cfRule type="expression" dxfId="19477" priority="10580">
      <formula>IF(FIND("!",E557),TRUE)</formula>
    </cfRule>
  </conditionalFormatting>
  <conditionalFormatting sqref="R2009">
    <cfRule type="expression" dxfId="19476" priority="10581">
      <formula>IF(AND(E557="",$C557=$X$4),TRUE)</formula>
    </cfRule>
  </conditionalFormatting>
  <conditionalFormatting sqref="R2009">
    <cfRule type="expression" dxfId="19475" priority="10582">
      <formula>IF(FIND("!",E557),TRUE)</formula>
    </cfRule>
  </conditionalFormatting>
  <conditionalFormatting sqref="R2010">
    <cfRule type="expression" dxfId="19474" priority="10583">
      <formula>IF(AND(E557="",$C557=$X$4),TRUE)</formula>
    </cfRule>
  </conditionalFormatting>
  <conditionalFormatting sqref="R2010">
    <cfRule type="expression" dxfId="19473" priority="10584">
      <formula>IF(FIND("!",E557),TRUE)</formula>
    </cfRule>
  </conditionalFormatting>
  <conditionalFormatting sqref="R2011">
    <cfRule type="expression" dxfId="19472" priority="10585">
      <formula>IF(AND(E557="",$C557=$X$4),TRUE)</formula>
    </cfRule>
  </conditionalFormatting>
  <conditionalFormatting sqref="R2011">
    <cfRule type="expression" dxfId="19471" priority="10586">
      <formula>IF(FIND("!",E557),TRUE)</formula>
    </cfRule>
  </conditionalFormatting>
  <conditionalFormatting sqref="R2012">
    <cfRule type="expression" dxfId="19470" priority="10587">
      <formula>IF(AND(E557="",$C557=$X$4),TRUE)</formula>
    </cfRule>
  </conditionalFormatting>
  <conditionalFormatting sqref="R2012">
    <cfRule type="expression" dxfId="19469" priority="10588">
      <formula>IF(FIND("!",E557),TRUE)</formula>
    </cfRule>
  </conditionalFormatting>
  <conditionalFormatting sqref="R2013">
    <cfRule type="expression" dxfId="19468" priority="10589">
      <formula>IF(AND(E557="",$C557=$X$4),TRUE)</formula>
    </cfRule>
  </conditionalFormatting>
  <conditionalFormatting sqref="R2013">
    <cfRule type="expression" dxfId="19467" priority="10590">
      <formula>IF(FIND("!",E557),TRUE)</formula>
    </cfRule>
  </conditionalFormatting>
  <conditionalFormatting sqref="R2014">
    <cfRule type="expression" dxfId="19466" priority="10591">
      <formula>IF(AND(E557="",$C557=$X$4),TRUE)</formula>
    </cfRule>
  </conditionalFormatting>
  <conditionalFormatting sqref="R2014">
    <cfRule type="expression" dxfId="19465" priority="10592">
      <formula>IF(FIND("!",E557),TRUE)</formula>
    </cfRule>
  </conditionalFormatting>
  <conditionalFormatting sqref="R2015">
    <cfRule type="expression" dxfId="19464" priority="10593">
      <formula>IF(AND(E557="",$C557=$X$4),TRUE)</formula>
    </cfRule>
  </conditionalFormatting>
  <conditionalFormatting sqref="R2015">
    <cfRule type="expression" dxfId="19463" priority="10594">
      <formula>IF(FIND("!",E557),TRUE)</formula>
    </cfRule>
  </conditionalFormatting>
  <conditionalFormatting sqref="R2016">
    <cfRule type="expression" dxfId="19462" priority="10595">
      <formula>IF(AND(E557="",$C557=$X$4),TRUE)</formula>
    </cfRule>
  </conditionalFormatting>
  <conditionalFormatting sqref="R2016">
    <cfRule type="expression" dxfId="19461" priority="10596">
      <formula>IF(FIND("!",E557),TRUE)</formula>
    </cfRule>
  </conditionalFormatting>
  <conditionalFormatting sqref="R2017">
    <cfRule type="expression" dxfId="19460" priority="10597">
      <formula>IF(AND(E557="",$C557=$X$4),TRUE)</formula>
    </cfRule>
  </conditionalFormatting>
  <conditionalFormatting sqref="R2017">
    <cfRule type="expression" dxfId="19459" priority="10598">
      <formula>IF(FIND("!",E557),TRUE)</formula>
    </cfRule>
  </conditionalFormatting>
  <conditionalFormatting sqref="R2018">
    <cfRule type="expression" dxfId="19458" priority="10599">
      <formula>IF(AND(E557="",$C557=$X$4),TRUE)</formula>
    </cfRule>
  </conditionalFormatting>
  <conditionalFormatting sqref="R2018">
    <cfRule type="expression" dxfId="19457" priority="10600">
      <formula>IF(FIND("!",E557),TRUE)</formula>
    </cfRule>
  </conditionalFormatting>
  <conditionalFormatting sqref="R2019">
    <cfRule type="expression" dxfId="19456" priority="10601">
      <formula>IF(AND(E557="",$C557=$X$4),TRUE)</formula>
    </cfRule>
  </conditionalFormatting>
  <conditionalFormatting sqref="R2019">
    <cfRule type="expression" dxfId="19455" priority="10602">
      <formula>IF(FIND("!",E557),TRUE)</formula>
    </cfRule>
  </conditionalFormatting>
  <conditionalFormatting sqref="R2020">
    <cfRule type="expression" dxfId="19454" priority="10603">
      <formula>IF(AND(E557="",$C557=$X$4),TRUE)</formula>
    </cfRule>
  </conditionalFormatting>
  <conditionalFormatting sqref="R2020">
    <cfRule type="expression" dxfId="19453" priority="10604">
      <formula>IF(FIND("!",E557),TRUE)</formula>
    </cfRule>
  </conditionalFormatting>
  <conditionalFormatting sqref="R2021">
    <cfRule type="expression" dxfId="19452" priority="10605">
      <formula>IF(AND(E557="",$C557=$X$4),TRUE)</formula>
    </cfRule>
  </conditionalFormatting>
  <conditionalFormatting sqref="R2021">
    <cfRule type="expression" dxfId="19451" priority="10606">
      <formula>IF(FIND("!",E557),TRUE)</formula>
    </cfRule>
  </conditionalFormatting>
  <conditionalFormatting sqref="R2022">
    <cfRule type="expression" dxfId="19450" priority="10607">
      <formula>IF(AND(E557="",$C557=$X$4),TRUE)</formula>
    </cfRule>
  </conditionalFormatting>
  <conditionalFormatting sqref="R2022">
    <cfRule type="expression" dxfId="19449" priority="10608">
      <formula>IF(FIND("!",E557),TRUE)</formula>
    </cfRule>
  </conditionalFormatting>
  <conditionalFormatting sqref="R2023">
    <cfRule type="expression" dxfId="19448" priority="10609">
      <formula>IF(AND(E557="",$C557=$X$4),TRUE)</formula>
    </cfRule>
  </conditionalFormatting>
  <conditionalFormatting sqref="R2023">
    <cfRule type="expression" dxfId="19447" priority="10610">
      <formula>IF(FIND("!",E557),TRUE)</formula>
    </cfRule>
  </conditionalFormatting>
  <conditionalFormatting sqref="R2024">
    <cfRule type="expression" dxfId="19446" priority="10611">
      <formula>IF(AND(E557="",$C557=$X$4),TRUE)</formula>
    </cfRule>
  </conditionalFormatting>
  <conditionalFormatting sqref="R2024">
    <cfRule type="expression" dxfId="19445" priority="10612">
      <formula>IF(FIND("!",E557),TRUE)</formula>
    </cfRule>
  </conditionalFormatting>
  <conditionalFormatting sqref="R2025">
    <cfRule type="expression" dxfId="19444" priority="10613">
      <formula>IF(AND(E557="",$C557=$X$4),TRUE)</formula>
    </cfRule>
  </conditionalFormatting>
  <conditionalFormatting sqref="R2025">
    <cfRule type="expression" dxfId="19443" priority="10614">
      <formula>IF(FIND("!",E557),TRUE)</formula>
    </cfRule>
  </conditionalFormatting>
  <conditionalFormatting sqref="R2026">
    <cfRule type="expression" dxfId="19442" priority="10615">
      <formula>IF(AND(E557="",$C557=$X$4),TRUE)</formula>
    </cfRule>
  </conditionalFormatting>
  <conditionalFormatting sqref="R2026">
    <cfRule type="expression" dxfId="19441" priority="10616">
      <formula>IF(FIND("!",E557),TRUE)</formula>
    </cfRule>
  </conditionalFormatting>
  <conditionalFormatting sqref="R2027">
    <cfRule type="expression" dxfId="19440" priority="10617">
      <formula>IF(AND(E557="",$C557=$X$4),TRUE)</formula>
    </cfRule>
  </conditionalFormatting>
  <conditionalFormatting sqref="R2027">
    <cfRule type="expression" dxfId="19439" priority="10618">
      <formula>IF(FIND("!",E557),TRUE)</formula>
    </cfRule>
  </conditionalFormatting>
  <conditionalFormatting sqref="R2028">
    <cfRule type="expression" dxfId="19438" priority="10619">
      <formula>IF(AND(E557="",$C557=$X$4),TRUE)</formula>
    </cfRule>
  </conditionalFormatting>
  <conditionalFormatting sqref="R2028">
    <cfRule type="expression" dxfId="19437" priority="10620">
      <formula>IF(FIND("!",E557),TRUE)</formula>
    </cfRule>
  </conditionalFormatting>
  <conditionalFormatting sqref="R2029">
    <cfRule type="expression" dxfId="19436" priority="10621">
      <formula>IF(AND(E557="",$C557=$X$4),TRUE)</formula>
    </cfRule>
  </conditionalFormatting>
  <conditionalFormatting sqref="R2029">
    <cfRule type="expression" dxfId="19435" priority="10622">
      <formula>IF(FIND("!",E557),TRUE)</formula>
    </cfRule>
  </conditionalFormatting>
  <conditionalFormatting sqref="R2030">
    <cfRule type="expression" dxfId="19434" priority="10623">
      <formula>IF(AND(E557="",$C557=$X$4),TRUE)</formula>
    </cfRule>
  </conditionalFormatting>
  <conditionalFormatting sqref="R2030">
    <cfRule type="expression" dxfId="19433" priority="10624">
      <formula>IF(FIND("!",E557),TRUE)</formula>
    </cfRule>
  </conditionalFormatting>
  <conditionalFormatting sqref="R2031">
    <cfRule type="expression" dxfId="19432" priority="10625">
      <formula>IF(AND(E557="",$C557=$X$4),TRUE)</formula>
    </cfRule>
  </conditionalFormatting>
  <conditionalFormatting sqref="R2031">
    <cfRule type="expression" dxfId="19431" priority="10626">
      <formula>IF(FIND("!",E557),TRUE)</formula>
    </cfRule>
  </conditionalFormatting>
  <conditionalFormatting sqref="R2032">
    <cfRule type="expression" dxfId="19430" priority="10627">
      <formula>IF(AND(E557="",$C557=$X$4),TRUE)</formula>
    </cfRule>
  </conditionalFormatting>
  <conditionalFormatting sqref="R2032">
    <cfRule type="expression" dxfId="19429" priority="10628">
      <formula>IF(FIND("!",E557),TRUE)</formula>
    </cfRule>
  </conditionalFormatting>
  <conditionalFormatting sqref="R2033">
    <cfRule type="expression" dxfId="19428" priority="10629">
      <formula>IF(AND(E557="",$C557=$X$4),TRUE)</formula>
    </cfRule>
  </conditionalFormatting>
  <conditionalFormatting sqref="R2033">
    <cfRule type="expression" dxfId="19427" priority="10630">
      <formula>IF(FIND("!",E557),TRUE)</formula>
    </cfRule>
  </conditionalFormatting>
  <conditionalFormatting sqref="R2034">
    <cfRule type="expression" dxfId="19426" priority="10631">
      <formula>IF(AND(E557="",$C557=$X$4),TRUE)</formula>
    </cfRule>
  </conditionalFormatting>
  <conditionalFormatting sqref="R2034">
    <cfRule type="expression" dxfId="19425" priority="10632">
      <formula>IF(FIND("!",E557),TRUE)</formula>
    </cfRule>
  </conditionalFormatting>
  <conditionalFormatting sqref="R2035">
    <cfRule type="expression" dxfId="19424" priority="10633">
      <formula>IF(AND(E557="",$C557=$X$4),TRUE)</formula>
    </cfRule>
  </conditionalFormatting>
  <conditionalFormatting sqref="R2035">
    <cfRule type="expression" dxfId="19423" priority="10634">
      <formula>IF(FIND("!",E557),TRUE)</formula>
    </cfRule>
  </conditionalFormatting>
  <conditionalFormatting sqref="R2036">
    <cfRule type="expression" dxfId="19422" priority="10635">
      <formula>IF(AND(E557="",$C557=$X$4),TRUE)</formula>
    </cfRule>
  </conditionalFormatting>
  <conditionalFormatting sqref="R2036">
    <cfRule type="expression" dxfId="19421" priority="10636">
      <formula>IF(FIND("!",E557),TRUE)</formula>
    </cfRule>
  </conditionalFormatting>
  <conditionalFormatting sqref="R2037">
    <cfRule type="expression" dxfId="19420" priority="10637">
      <formula>IF(AND(E557="",$C557=$X$4),TRUE)</formula>
    </cfRule>
  </conditionalFormatting>
  <conditionalFormatting sqref="R2037">
    <cfRule type="expression" dxfId="19419" priority="10638">
      <formula>IF(FIND("!",E557),TRUE)</formula>
    </cfRule>
  </conditionalFormatting>
  <conditionalFormatting sqref="R2038">
    <cfRule type="expression" dxfId="19418" priority="10639">
      <formula>IF(AND(E557="",$C557=$X$4),TRUE)</formula>
    </cfRule>
  </conditionalFormatting>
  <conditionalFormatting sqref="R2038">
    <cfRule type="expression" dxfId="19417" priority="10640">
      <formula>IF(FIND("!",E557),TRUE)</formula>
    </cfRule>
  </conditionalFormatting>
  <conditionalFormatting sqref="R2039">
    <cfRule type="expression" dxfId="19416" priority="10641">
      <formula>IF(AND(E557="",$C557=$X$4),TRUE)</formula>
    </cfRule>
  </conditionalFormatting>
  <conditionalFormatting sqref="R2039">
    <cfRule type="expression" dxfId="19415" priority="10642">
      <formula>IF(FIND("!",E557),TRUE)</formula>
    </cfRule>
  </conditionalFormatting>
  <conditionalFormatting sqref="R2040">
    <cfRule type="expression" dxfId="19414" priority="10643">
      <formula>IF(AND(E557="",$C557=$X$4),TRUE)</formula>
    </cfRule>
  </conditionalFormatting>
  <conditionalFormatting sqref="R2040">
    <cfRule type="expression" dxfId="19413" priority="10644">
      <formula>IF(FIND("!",E557),TRUE)</formula>
    </cfRule>
  </conditionalFormatting>
  <conditionalFormatting sqref="R2041">
    <cfRule type="expression" dxfId="19412" priority="10645">
      <formula>IF(AND(E557="",$C557=$X$4),TRUE)</formula>
    </cfRule>
  </conditionalFormatting>
  <conditionalFormatting sqref="R2041">
    <cfRule type="expression" dxfId="19411" priority="10646">
      <formula>IF(FIND("!",E557),TRUE)</formula>
    </cfRule>
  </conditionalFormatting>
  <conditionalFormatting sqref="R2042">
    <cfRule type="expression" dxfId="19410" priority="10647">
      <formula>IF(AND(E557="",$C557=$X$4),TRUE)</formula>
    </cfRule>
  </conditionalFormatting>
  <conditionalFormatting sqref="R2042">
    <cfRule type="expression" dxfId="19409" priority="10648">
      <formula>IF(FIND("!",E557),TRUE)</formula>
    </cfRule>
  </conditionalFormatting>
  <conditionalFormatting sqref="R2043">
    <cfRule type="expression" dxfId="19408" priority="10649">
      <formula>IF(AND(E557="",$C557=$X$4),TRUE)</formula>
    </cfRule>
  </conditionalFormatting>
  <conditionalFormatting sqref="R2043">
    <cfRule type="expression" dxfId="19407" priority="10650">
      <formula>IF(FIND("!",E557),TRUE)</formula>
    </cfRule>
  </conditionalFormatting>
  <conditionalFormatting sqref="R2044">
    <cfRule type="expression" dxfId="19406" priority="10651">
      <formula>IF(AND(E557="",$C557=$X$4),TRUE)</formula>
    </cfRule>
  </conditionalFormatting>
  <conditionalFormatting sqref="R2044">
    <cfRule type="expression" dxfId="19405" priority="10652">
      <formula>IF(FIND("!",E557),TRUE)</formula>
    </cfRule>
  </conditionalFormatting>
  <conditionalFormatting sqref="R2045">
    <cfRule type="expression" dxfId="19404" priority="10653">
      <formula>IF(AND(E557="",$C557=$X$4),TRUE)</formula>
    </cfRule>
  </conditionalFormatting>
  <conditionalFormatting sqref="R2045">
    <cfRule type="expression" dxfId="19403" priority="10654">
      <formula>IF(FIND("!",E557),TRUE)</formula>
    </cfRule>
  </conditionalFormatting>
  <conditionalFormatting sqref="R2046">
    <cfRule type="expression" dxfId="19402" priority="10655">
      <formula>IF(AND(E557="",$C557=$X$4),TRUE)</formula>
    </cfRule>
  </conditionalFormatting>
  <conditionalFormatting sqref="R2046">
    <cfRule type="expression" dxfId="19401" priority="10656">
      <formula>IF(FIND("!",E557),TRUE)</formula>
    </cfRule>
  </conditionalFormatting>
  <conditionalFormatting sqref="R2047">
    <cfRule type="expression" dxfId="19400" priority="10657">
      <formula>IF(AND(E557="",$C557=$X$4),TRUE)</formula>
    </cfRule>
  </conditionalFormatting>
  <conditionalFormatting sqref="R2047">
    <cfRule type="expression" dxfId="19399" priority="10658">
      <formula>IF(FIND("!",E557),TRUE)</formula>
    </cfRule>
  </conditionalFormatting>
  <conditionalFormatting sqref="R2048">
    <cfRule type="expression" dxfId="19398" priority="10659">
      <formula>IF(AND(E557="",$C557=$X$4),TRUE)</formula>
    </cfRule>
  </conditionalFormatting>
  <conditionalFormatting sqref="R2048">
    <cfRule type="expression" dxfId="19397" priority="10660">
      <formula>IF(FIND("!",E557),TRUE)</formula>
    </cfRule>
  </conditionalFormatting>
  <conditionalFormatting sqref="R2049">
    <cfRule type="expression" dxfId="19396" priority="10661">
      <formula>IF(AND(E557="",$C557=$X$4),TRUE)</formula>
    </cfRule>
  </conditionalFormatting>
  <conditionalFormatting sqref="R2049">
    <cfRule type="expression" dxfId="19395" priority="10662">
      <formula>IF(FIND("!",E557),TRUE)</formula>
    </cfRule>
  </conditionalFormatting>
  <conditionalFormatting sqref="R2050">
    <cfRule type="expression" dxfId="19394" priority="10663">
      <formula>IF(AND(E557="",$C557=$X$4),TRUE)</formula>
    </cfRule>
  </conditionalFormatting>
  <conditionalFormatting sqref="R2050">
    <cfRule type="expression" dxfId="19393" priority="10664">
      <formula>IF(FIND("!",E557),TRUE)</formula>
    </cfRule>
  </conditionalFormatting>
  <conditionalFormatting sqref="R2051">
    <cfRule type="expression" dxfId="19392" priority="10665">
      <formula>IF(AND(E557="",$C557=$X$4),TRUE)</formula>
    </cfRule>
  </conditionalFormatting>
  <conditionalFormatting sqref="R2051">
    <cfRule type="expression" dxfId="19391" priority="10666">
      <formula>IF(FIND("!",E557),TRUE)</formula>
    </cfRule>
  </conditionalFormatting>
  <conditionalFormatting sqref="R2052">
    <cfRule type="expression" dxfId="19390" priority="10667">
      <formula>IF(AND(E557="",$C557=$X$4),TRUE)</formula>
    </cfRule>
  </conditionalFormatting>
  <conditionalFormatting sqref="R2052">
    <cfRule type="expression" dxfId="19389" priority="10668">
      <formula>IF(FIND("!",E557),TRUE)</formula>
    </cfRule>
  </conditionalFormatting>
  <conditionalFormatting sqref="R2053">
    <cfRule type="expression" dxfId="19388" priority="10669">
      <formula>IF(AND(E557="",$C557=$X$4),TRUE)</formula>
    </cfRule>
  </conditionalFormatting>
  <conditionalFormatting sqref="R2053">
    <cfRule type="expression" dxfId="19387" priority="10670">
      <formula>IF(FIND("!",E557),TRUE)</formula>
    </cfRule>
  </conditionalFormatting>
  <conditionalFormatting sqref="R2054">
    <cfRule type="expression" dxfId="19386" priority="10671">
      <formula>IF(AND(E557="",$C557=$X$4),TRUE)</formula>
    </cfRule>
  </conditionalFormatting>
  <conditionalFormatting sqref="R2054">
    <cfRule type="expression" dxfId="19385" priority="10672">
      <formula>IF(FIND("!",E557),TRUE)</formula>
    </cfRule>
  </conditionalFormatting>
  <conditionalFormatting sqref="R2055">
    <cfRule type="expression" dxfId="19384" priority="10673">
      <formula>IF(AND(E557="",$C557=$X$4),TRUE)</formula>
    </cfRule>
  </conditionalFormatting>
  <conditionalFormatting sqref="R2055">
    <cfRule type="expression" dxfId="19383" priority="10674">
      <formula>IF(FIND("!",E557),TRUE)</formula>
    </cfRule>
  </conditionalFormatting>
  <conditionalFormatting sqref="R2056">
    <cfRule type="expression" dxfId="19382" priority="10675">
      <formula>IF(AND(E557="",$C557=$X$4),TRUE)</formula>
    </cfRule>
  </conditionalFormatting>
  <conditionalFormatting sqref="R2056">
    <cfRule type="expression" dxfId="19381" priority="10676">
      <formula>IF(FIND("!",E557),TRUE)</formula>
    </cfRule>
  </conditionalFormatting>
  <conditionalFormatting sqref="R2057">
    <cfRule type="expression" dxfId="19380" priority="10677">
      <formula>IF(AND(E557="",$C557=$X$4),TRUE)</formula>
    </cfRule>
  </conditionalFormatting>
  <conditionalFormatting sqref="R2057">
    <cfRule type="expression" dxfId="19379" priority="10678">
      <formula>IF(FIND("!",E557),TRUE)</formula>
    </cfRule>
  </conditionalFormatting>
  <conditionalFormatting sqref="R2058">
    <cfRule type="expression" dxfId="19378" priority="10679">
      <formula>IF(AND(E557="",$C557=$X$4),TRUE)</formula>
    </cfRule>
  </conditionalFormatting>
  <conditionalFormatting sqref="R2058">
    <cfRule type="expression" dxfId="19377" priority="10680">
      <formula>IF(FIND("!",E557),TRUE)</formula>
    </cfRule>
  </conditionalFormatting>
  <conditionalFormatting sqref="R2059">
    <cfRule type="expression" dxfId="19376" priority="10681">
      <formula>IF(AND(E557="",$C557=$X$4),TRUE)</formula>
    </cfRule>
  </conditionalFormatting>
  <conditionalFormatting sqref="R2059">
    <cfRule type="expression" dxfId="19375" priority="10682">
      <formula>IF(FIND("!",E557),TRUE)</formula>
    </cfRule>
  </conditionalFormatting>
  <conditionalFormatting sqref="R2060">
    <cfRule type="expression" dxfId="19374" priority="10683">
      <formula>IF(AND(E557="",$C557=$X$4),TRUE)</formula>
    </cfRule>
  </conditionalFormatting>
  <conditionalFormatting sqref="R2060">
    <cfRule type="expression" dxfId="19373" priority="10684">
      <formula>IF(FIND("!",E557),TRUE)</formula>
    </cfRule>
  </conditionalFormatting>
  <conditionalFormatting sqref="R2061">
    <cfRule type="expression" dxfId="19372" priority="10685">
      <formula>IF(AND(E557="",$C557=$X$4),TRUE)</formula>
    </cfRule>
  </conditionalFormatting>
  <conditionalFormatting sqref="R2061">
    <cfRule type="expression" dxfId="19371" priority="10686">
      <formula>IF(FIND("!",E557),TRUE)</formula>
    </cfRule>
  </conditionalFormatting>
  <conditionalFormatting sqref="R2062">
    <cfRule type="expression" dxfId="19370" priority="10687">
      <formula>IF(AND(E557="",$C557=$X$4),TRUE)</formula>
    </cfRule>
  </conditionalFormatting>
  <conditionalFormatting sqref="R2062">
    <cfRule type="expression" dxfId="19369" priority="10688">
      <formula>IF(FIND("!",E557),TRUE)</formula>
    </cfRule>
  </conditionalFormatting>
  <conditionalFormatting sqref="R2063">
    <cfRule type="expression" dxfId="19368" priority="10689">
      <formula>IF(AND(E557="",$C557=$X$4),TRUE)</formula>
    </cfRule>
  </conditionalFormatting>
  <conditionalFormatting sqref="R2063">
    <cfRule type="expression" dxfId="19367" priority="10690">
      <formula>IF(FIND("!",E557),TRUE)</formula>
    </cfRule>
  </conditionalFormatting>
  <conditionalFormatting sqref="R2064">
    <cfRule type="expression" dxfId="19366" priority="10691">
      <formula>IF(AND(E557="",$C557=$X$4),TRUE)</formula>
    </cfRule>
  </conditionalFormatting>
  <conditionalFormatting sqref="R2064">
    <cfRule type="expression" dxfId="19365" priority="10692">
      <formula>IF(FIND("!",E557),TRUE)</formula>
    </cfRule>
  </conditionalFormatting>
  <conditionalFormatting sqref="R2065">
    <cfRule type="expression" dxfId="19364" priority="10693">
      <formula>IF(AND(E557="",$C557=$X$4),TRUE)</formula>
    </cfRule>
  </conditionalFormatting>
  <conditionalFormatting sqref="R2065">
    <cfRule type="expression" dxfId="19363" priority="10694">
      <formula>IF(FIND("!",E557),TRUE)</formula>
    </cfRule>
  </conditionalFormatting>
  <conditionalFormatting sqref="R2066">
    <cfRule type="expression" dxfId="19362" priority="10695">
      <formula>IF(AND(E557="",$C557=$X$4),TRUE)</formula>
    </cfRule>
  </conditionalFormatting>
  <conditionalFormatting sqref="R2066">
    <cfRule type="expression" dxfId="19361" priority="10696">
      <formula>IF(FIND("!",E557),TRUE)</formula>
    </cfRule>
  </conditionalFormatting>
  <conditionalFormatting sqref="R2067">
    <cfRule type="expression" dxfId="19360" priority="10697">
      <formula>IF(AND(E557="",$C557=$X$4),TRUE)</formula>
    </cfRule>
  </conditionalFormatting>
  <conditionalFormatting sqref="R2067">
    <cfRule type="expression" dxfId="19359" priority="10698">
      <formula>IF(FIND("!",E557),TRUE)</formula>
    </cfRule>
  </conditionalFormatting>
  <conditionalFormatting sqref="R2068">
    <cfRule type="expression" dxfId="19358" priority="10699">
      <formula>IF(AND(E557="",$C557=$X$4),TRUE)</formula>
    </cfRule>
  </conditionalFormatting>
  <conditionalFormatting sqref="R2068">
    <cfRule type="expression" dxfId="19357" priority="10700">
      <formula>IF(FIND("!",E557),TRUE)</formula>
    </cfRule>
  </conditionalFormatting>
  <conditionalFormatting sqref="R2069">
    <cfRule type="expression" dxfId="19356" priority="10701">
      <formula>IF(AND(E557="",$C557=$X$4),TRUE)</formula>
    </cfRule>
  </conditionalFormatting>
  <conditionalFormatting sqref="R2069">
    <cfRule type="expression" dxfId="19355" priority="10702">
      <formula>IF(FIND("!",E557),TRUE)</formula>
    </cfRule>
  </conditionalFormatting>
  <conditionalFormatting sqref="R2070">
    <cfRule type="expression" dxfId="19354" priority="10703">
      <formula>IF(AND(E557="",$C557=$X$4),TRUE)</formula>
    </cfRule>
  </conditionalFormatting>
  <conditionalFormatting sqref="R2070">
    <cfRule type="expression" dxfId="19353" priority="10704">
      <formula>IF(FIND("!",E557),TRUE)</formula>
    </cfRule>
  </conditionalFormatting>
  <conditionalFormatting sqref="R2071">
    <cfRule type="expression" dxfId="19352" priority="10705">
      <formula>IF(AND(E557="",$C557=$X$4),TRUE)</formula>
    </cfRule>
  </conditionalFormatting>
  <conditionalFormatting sqref="R2071">
    <cfRule type="expression" dxfId="19351" priority="10706">
      <formula>IF(FIND("!",E557),TRUE)</formula>
    </cfRule>
  </conditionalFormatting>
  <conditionalFormatting sqref="R2072">
    <cfRule type="expression" dxfId="19350" priority="10707">
      <formula>IF(AND(E557="",$C557=$X$4),TRUE)</formula>
    </cfRule>
  </conditionalFormatting>
  <conditionalFormatting sqref="R2072">
    <cfRule type="expression" dxfId="19349" priority="10708">
      <formula>IF(FIND("!",E557),TRUE)</formula>
    </cfRule>
  </conditionalFormatting>
  <conditionalFormatting sqref="R2073">
    <cfRule type="expression" dxfId="19348" priority="10709">
      <formula>IF(AND(E557="",$C557=$X$4),TRUE)</formula>
    </cfRule>
  </conditionalFormatting>
  <conditionalFormatting sqref="R2073">
    <cfRule type="expression" dxfId="19347" priority="10710">
      <formula>IF(FIND("!",E557),TRUE)</formula>
    </cfRule>
  </conditionalFormatting>
  <conditionalFormatting sqref="R2074">
    <cfRule type="expression" dxfId="19346" priority="10711">
      <formula>IF(AND(E557="",$C557=$X$4),TRUE)</formula>
    </cfRule>
  </conditionalFormatting>
  <conditionalFormatting sqref="R2074">
    <cfRule type="expression" dxfId="19345" priority="10712">
      <formula>IF(FIND("!",E557),TRUE)</formula>
    </cfRule>
  </conditionalFormatting>
  <conditionalFormatting sqref="R2075">
    <cfRule type="expression" dxfId="19344" priority="10713">
      <formula>IF(AND(E557="",$C557=$X$4),TRUE)</formula>
    </cfRule>
  </conditionalFormatting>
  <conditionalFormatting sqref="R2075">
    <cfRule type="expression" dxfId="19343" priority="10714">
      <formula>IF(FIND("!",E557),TRUE)</formula>
    </cfRule>
  </conditionalFormatting>
  <conditionalFormatting sqref="R2076">
    <cfRule type="expression" dxfId="19342" priority="10715">
      <formula>IF(AND(E557="",$C557=$X$4),TRUE)</formula>
    </cfRule>
  </conditionalFormatting>
  <conditionalFormatting sqref="R2076">
    <cfRule type="expression" dxfId="19341" priority="10716">
      <formula>IF(FIND("!",E557),TRUE)</formula>
    </cfRule>
  </conditionalFormatting>
  <conditionalFormatting sqref="R2077">
    <cfRule type="expression" dxfId="19340" priority="10717">
      <formula>IF(AND(E557="",$C557=$X$4),TRUE)</formula>
    </cfRule>
  </conditionalFormatting>
  <conditionalFormatting sqref="R2077">
    <cfRule type="expression" dxfId="19339" priority="10718">
      <formula>IF(FIND("!",E557),TRUE)</formula>
    </cfRule>
  </conditionalFormatting>
  <conditionalFormatting sqref="R2078">
    <cfRule type="expression" dxfId="19338" priority="10719">
      <formula>IF(AND(E557="",$C557=$X$4),TRUE)</formula>
    </cfRule>
  </conditionalFormatting>
  <conditionalFormatting sqref="R2078">
    <cfRule type="expression" dxfId="19337" priority="10720">
      <formula>IF(FIND("!",E557),TRUE)</formula>
    </cfRule>
  </conditionalFormatting>
  <conditionalFormatting sqref="R2079">
    <cfRule type="expression" dxfId="19336" priority="10721">
      <formula>IF(AND(E557="",$C557=$X$4),TRUE)</formula>
    </cfRule>
  </conditionalFormatting>
  <conditionalFormatting sqref="R2079">
    <cfRule type="expression" dxfId="19335" priority="10722">
      <formula>IF(FIND("!",E557),TRUE)</formula>
    </cfRule>
  </conditionalFormatting>
  <conditionalFormatting sqref="R2080">
    <cfRule type="expression" dxfId="19334" priority="10723">
      <formula>IF(AND(E557="",$C557=$X$4),TRUE)</formula>
    </cfRule>
  </conditionalFormatting>
  <conditionalFormatting sqref="R2080">
    <cfRule type="expression" dxfId="19333" priority="10724">
      <formula>IF(FIND("!",E557),TRUE)</formula>
    </cfRule>
  </conditionalFormatting>
  <conditionalFormatting sqref="R2081">
    <cfRule type="expression" dxfId="19332" priority="10725">
      <formula>IF(AND(E557="",$C557=$X$4),TRUE)</formula>
    </cfRule>
  </conditionalFormatting>
  <conditionalFormatting sqref="R2081">
    <cfRule type="expression" dxfId="19331" priority="10726">
      <formula>IF(FIND("!",E557),TRUE)</formula>
    </cfRule>
  </conditionalFormatting>
  <conditionalFormatting sqref="R2082">
    <cfRule type="expression" dxfId="19330" priority="10727">
      <formula>IF(AND(E557="",$C557=$X$4),TRUE)</formula>
    </cfRule>
  </conditionalFormatting>
  <conditionalFormatting sqref="R2082">
    <cfRule type="expression" dxfId="19329" priority="10728">
      <formula>IF(FIND("!",E557),TRUE)</formula>
    </cfRule>
  </conditionalFormatting>
  <conditionalFormatting sqref="R2083">
    <cfRule type="expression" dxfId="19328" priority="10729">
      <formula>IF(AND(E557="",$C557=$X$4),TRUE)</formula>
    </cfRule>
  </conditionalFormatting>
  <conditionalFormatting sqref="R2083">
    <cfRule type="expression" dxfId="19327" priority="10730">
      <formula>IF(FIND("!",E557),TRUE)</formula>
    </cfRule>
  </conditionalFormatting>
  <conditionalFormatting sqref="R2084">
    <cfRule type="expression" dxfId="19326" priority="10731">
      <formula>IF(AND(E557="",$C557=$X$4),TRUE)</formula>
    </cfRule>
  </conditionalFormatting>
  <conditionalFormatting sqref="R2084">
    <cfRule type="expression" dxfId="19325" priority="10732">
      <formula>IF(FIND("!",E557),TRUE)</formula>
    </cfRule>
  </conditionalFormatting>
  <conditionalFormatting sqref="R2085">
    <cfRule type="expression" dxfId="19324" priority="10733">
      <formula>IF(AND(E557="",$C557=$X$4),TRUE)</formula>
    </cfRule>
  </conditionalFormatting>
  <conditionalFormatting sqref="R2085">
    <cfRule type="expression" dxfId="19323" priority="10734">
      <formula>IF(FIND("!",E557),TRUE)</formula>
    </cfRule>
  </conditionalFormatting>
  <conditionalFormatting sqref="R2086">
    <cfRule type="expression" dxfId="19322" priority="10735">
      <formula>IF(AND(E557="",$C557=$X$4),TRUE)</formula>
    </cfRule>
  </conditionalFormatting>
  <conditionalFormatting sqref="R2086">
    <cfRule type="expression" dxfId="19321" priority="10736">
      <formula>IF(FIND("!",E557),TRUE)</formula>
    </cfRule>
  </conditionalFormatting>
  <conditionalFormatting sqref="R2087">
    <cfRule type="expression" dxfId="19320" priority="10737">
      <formula>IF(AND(E557="",$C557=$X$4),TRUE)</formula>
    </cfRule>
  </conditionalFormatting>
  <conditionalFormatting sqref="R2087">
    <cfRule type="expression" dxfId="19319" priority="10738">
      <formula>IF(FIND("!",E557),TRUE)</formula>
    </cfRule>
  </conditionalFormatting>
  <conditionalFormatting sqref="R2088">
    <cfRule type="expression" dxfId="19318" priority="10739">
      <formula>IF(AND(E557="",$C557=$X$4),TRUE)</formula>
    </cfRule>
  </conditionalFormatting>
  <conditionalFormatting sqref="R2088">
    <cfRule type="expression" dxfId="19317" priority="10740">
      <formula>IF(FIND("!",E557),TRUE)</formula>
    </cfRule>
  </conditionalFormatting>
  <conditionalFormatting sqref="R2089">
    <cfRule type="expression" dxfId="19316" priority="10741">
      <formula>IF(AND(E557="",$C557=$X$4),TRUE)</formula>
    </cfRule>
  </conditionalFormatting>
  <conditionalFormatting sqref="R2089">
    <cfRule type="expression" dxfId="19315" priority="10742">
      <formula>IF(FIND("!",E557),TRUE)</formula>
    </cfRule>
  </conditionalFormatting>
  <conditionalFormatting sqref="R2090">
    <cfRule type="expression" dxfId="19314" priority="10743">
      <formula>IF(AND(E557="",$C557=$X$4),TRUE)</formula>
    </cfRule>
  </conditionalFormatting>
  <conditionalFormatting sqref="R2090">
    <cfRule type="expression" dxfId="19313" priority="10744">
      <formula>IF(FIND("!",E557),TRUE)</formula>
    </cfRule>
  </conditionalFormatting>
  <conditionalFormatting sqref="R2091">
    <cfRule type="expression" dxfId="19312" priority="10745">
      <formula>IF(AND(E557="",$C557=$X$4),TRUE)</formula>
    </cfRule>
  </conditionalFormatting>
  <conditionalFormatting sqref="R2091">
    <cfRule type="expression" dxfId="19311" priority="10746">
      <formula>IF(FIND("!",E557),TRUE)</formula>
    </cfRule>
  </conditionalFormatting>
  <conditionalFormatting sqref="R2092">
    <cfRule type="expression" dxfId="19310" priority="10747">
      <formula>IF(AND(E557="",$C557=$X$4),TRUE)</formula>
    </cfRule>
  </conditionalFormatting>
  <conditionalFormatting sqref="R2092">
    <cfRule type="expression" dxfId="19309" priority="10748">
      <formula>IF(FIND("!",E557),TRUE)</formula>
    </cfRule>
  </conditionalFormatting>
  <conditionalFormatting sqref="R2093">
    <cfRule type="expression" dxfId="19308" priority="10749">
      <formula>IF(AND(E557="",$C557=$X$4),TRUE)</formula>
    </cfRule>
  </conditionalFormatting>
  <conditionalFormatting sqref="R2093">
    <cfRule type="expression" dxfId="19307" priority="10750">
      <formula>IF(FIND("!",E557),TRUE)</formula>
    </cfRule>
  </conditionalFormatting>
  <conditionalFormatting sqref="R2094">
    <cfRule type="expression" dxfId="19306" priority="10751">
      <formula>IF(AND(E557="",$C557=$X$4),TRUE)</formula>
    </cfRule>
  </conditionalFormatting>
  <conditionalFormatting sqref="R2094">
    <cfRule type="expression" dxfId="19305" priority="10752">
      <formula>IF(FIND("!",E557),TRUE)</formula>
    </cfRule>
  </conditionalFormatting>
  <conditionalFormatting sqref="R2095">
    <cfRule type="expression" dxfId="19304" priority="10753">
      <formula>IF(AND(E557="",$C557=$X$4),TRUE)</formula>
    </cfRule>
  </conditionalFormatting>
  <conditionalFormatting sqref="R2095">
    <cfRule type="expression" dxfId="19303" priority="10754">
      <formula>IF(FIND("!",E557),TRUE)</formula>
    </cfRule>
  </conditionalFormatting>
  <conditionalFormatting sqref="R2096">
    <cfRule type="expression" dxfId="19302" priority="10755">
      <formula>IF(AND(E557="",$C557=$X$4),TRUE)</formula>
    </cfRule>
  </conditionalFormatting>
  <conditionalFormatting sqref="R2096">
    <cfRule type="expression" dxfId="19301" priority="10756">
      <formula>IF(FIND("!",E557),TRUE)</formula>
    </cfRule>
  </conditionalFormatting>
  <conditionalFormatting sqref="R2097">
    <cfRule type="expression" dxfId="19300" priority="10757">
      <formula>IF(AND(E557="",$C557=$X$4),TRUE)</formula>
    </cfRule>
  </conditionalFormatting>
  <conditionalFormatting sqref="R2097">
    <cfRule type="expression" dxfId="19299" priority="10758">
      <formula>IF(FIND("!",E557),TRUE)</formula>
    </cfRule>
  </conditionalFormatting>
  <conditionalFormatting sqref="R2098">
    <cfRule type="expression" dxfId="19298" priority="10759">
      <formula>IF(AND(E557="",$C557=$X$4),TRUE)</formula>
    </cfRule>
  </conditionalFormatting>
  <conditionalFormatting sqref="R2098">
    <cfRule type="expression" dxfId="19297" priority="10760">
      <formula>IF(FIND("!",E557),TRUE)</formula>
    </cfRule>
  </conditionalFormatting>
  <conditionalFormatting sqref="R2099">
    <cfRule type="expression" dxfId="19296" priority="10761">
      <formula>IF(AND(E557="",$C557=$X$4),TRUE)</formula>
    </cfRule>
  </conditionalFormatting>
  <conditionalFormatting sqref="R2099">
    <cfRule type="expression" dxfId="19295" priority="10762">
      <formula>IF(FIND("!",E557),TRUE)</formula>
    </cfRule>
  </conditionalFormatting>
  <conditionalFormatting sqref="R2100">
    <cfRule type="expression" dxfId="19294" priority="10763">
      <formula>IF(AND(E557="",$C557=$X$4),TRUE)</formula>
    </cfRule>
  </conditionalFormatting>
  <conditionalFormatting sqref="R2100">
    <cfRule type="expression" dxfId="19293" priority="10764">
      <formula>IF(FIND("!",E557),TRUE)</formula>
    </cfRule>
  </conditionalFormatting>
  <conditionalFormatting sqref="R2101">
    <cfRule type="expression" dxfId="19292" priority="10765">
      <formula>IF(AND(E557="",$C557=$X$4),TRUE)</formula>
    </cfRule>
  </conditionalFormatting>
  <conditionalFormatting sqref="R2101">
    <cfRule type="expression" dxfId="19291" priority="10766">
      <formula>IF(FIND("!",E557),TRUE)</formula>
    </cfRule>
  </conditionalFormatting>
  <conditionalFormatting sqref="R2102">
    <cfRule type="expression" dxfId="19290" priority="10767">
      <formula>IF(AND(E557="",$C557=$X$4),TRUE)</formula>
    </cfRule>
  </conditionalFormatting>
  <conditionalFormatting sqref="R2102">
    <cfRule type="expression" dxfId="19289" priority="10768">
      <formula>IF(FIND("!",E557),TRUE)</formula>
    </cfRule>
  </conditionalFormatting>
  <conditionalFormatting sqref="R2103">
    <cfRule type="expression" dxfId="19288" priority="10769">
      <formula>IF(AND(E557="",$C557=$X$4),TRUE)</formula>
    </cfRule>
  </conditionalFormatting>
  <conditionalFormatting sqref="R2103">
    <cfRule type="expression" dxfId="19287" priority="10770">
      <formula>IF(FIND("!",E557),TRUE)</formula>
    </cfRule>
  </conditionalFormatting>
  <conditionalFormatting sqref="R2104">
    <cfRule type="expression" dxfId="19286" priority="10771">
      <formula>IF(AND(E557="",$C557=$X$4),TRUE)</formula>
    </cfRule>
  </conditionalFormatting>
  <conditionalFormatting sqref="R2104">
    <cfRule type="expression" dxfId="19285" priority="10772">
      <formula>IF(FIND("!",E557),TRUE)</formula>
    </cfRule>
  </conditionalFormatting>
  <conditionalFormatting sqref="R2105">
    <cfRule type="expression" dxfId="19284" priority="10773">
      <formula>IF(AND(E557="",$C557=$X$4),TRUE)</formula>
    </cfRule>
  </conditionalFormatting>
  <conditionalFormatting sqref="R2105">
    <cfRule type="expression" dxfId="19283" priority="10774">
      <formula>IF(FIND("!",E557),TRUE)</formula>
    </cfRule>
  </conditionalFormatting>
  <conditionalFormatting sqref="R2106">
    <cfRule type="expression" dxfId="19282" priority="10775">
      <formula>IF(AND(E557="",$C557=$X$4),TRUE)</formula>
    </cfRule>
  </conditionalFormatting>
  <conditionalFormatting sqref="R2106">
    <cfRule type="expression" dxfId="19281" priority="10776">
      <formula>IF(FIND("!",E557),TRUE)</formula>
    </cfRule>
  </conditionalFormatting>
  <conditionalFormatting sqref="R2107">
    <cfRule type="expression" dxfId="19280" priority="10777">
      <formula>IF(AND(E557="",$C557=$X$4),TRUE)</formula>
    </cfRule>
  </conditionalFormatting>
  <conditionalFormatting sqref="R2107">
    <cfRule type="expression" dxfId="19279" priority="10778">
      <formula>IF(FIND("!",E557),TRUE)</formula>
    </cfRule>
  </conditionalFormatting>
  <conditionalFormatting sqref="R2108">
    <cfRule type="expression" dxfId="19278" priority="10779">
      <formula>IF(AND(E557="",$C557=$X$4),TRUE)</formula>
    </cfRule>
  </conditionalFormatting>
  <conditionalFormatting sqref="R2108">
    <cfRule type="expression" dxfId="19277" priority="10780">
      <formula>IF(FIND("!",E557),TRUE)</formula>
    </cfRule>
  </conditionalFormatting>
  <conditionalFormatting sqref="R2109">
    <cfRule type="expression" dxfId="19276" priority="10781">
      <formula>IF(AND(E557="",$C557=$X$4),TRUE)</formula>
    </cfRule>
  </conditionalFormatting>
  <conditionalFormatting sqref="R2109">
    <cfRule type="expression" dxfId="19275" priority="10782">
      <formula>IF(FIND("!",E557),TRUE)</formula>
    </cfRule>
  </conditionalFormatting>
  <conditionalFormatting sqref="R2110">
    <cfRule type="expression" dxfId="19274" priority="10783">
      <formula>IF(AND(E557="",$C557=$X$4),TRUE)</formula>
    </cfRule>
  </conditionalFormatting>
  <conditionalFormatting sqref="R2110">
    <cfRule type="expression" dxfId="19273" priority="10784">
      <formula>IF(FIND("!",E557),TRUE)</formula>
    </cfRule>
  </conditionalFormatting>
  <conditionalFormatting sqref="R2111">
    <cfRule type="expression" dxfId="19272" priority="10785">
      <formula>IF(AND(E557="",$C557=$X$4),TRUE)</formula>
    </cfRule>
  </conditionalFormatting>
  <conditionalFormatting sqref="R2111">
    <cfRule type="expression" dxfId="19271" priority="10786">
      <formula>IF(FIND("!",E557),TRUE)</formula>
    </cfRule>
  </conditionalFormatting>
  <conditionalFormatting sqref="R2112">
    <cfRule type="expression" dxfId="19270" priority="10787">
      <formula>IF(AND(E557="",$C557=$X$4),TRUE)</formula>
    </cfRule>
  </conditionalFormatting>
  <conditionalFormatting sqref="R2112">
    <cfRule type="expression" dxfId="19269" priority="10788">
      <formula>IF(FIND("!",E557),TRUE)</formula>
    </cfRule>
  </conditionalFormatting>
  <conditionalFormatting sqref="R2113">
    <cfRule type="expression" dxfId="19268" priority="10789">
      <formula>IF(AND(E557="",$C557=$X$4),TRUE)</formula>
    </cfRule>
  </conditionalFormatting>
  <conditionalFormatting sqref="R2113">
    <cfRule type="expression" dxfId="19267" priority="10790">
      <formula>IF(FIND("!",E557),TRUE)</formula>
    </cfRule>
  </conditionalFormatting>
  <conditionalFormatting sqref="R2114">
    <cfRule type="expression" dxfId="19266" priority="10791">
      <formula>IF(AND(E557="",$C557=$X$4),TRUE)</formula>
    </cfRule>
  </conditionalFormatting>
  <conditionalFormatting sqref="R2114">
    <cfRule type="expression" dxfId="19265" priority="10792">
      <formula>IF(FIND("!",E557),TRUE)</formula>
    </cfRule>
  </conditionalFormatting>
  <conditionalFormatting sqref="R2115">
    <cfRule type="expression" dxfId="19264" priority="10793">
      <formula>IF(AND(E557="",$C557=$X$4),TRUE)</formula>
    </cfRule>
  </conditionalFormatting>
  <conditionalFormatting sqref="R2115">
    <cfRule type="expression" dxfId="19263" priority="10794">
      <formula>IF(FIND("!",E557),TRUE)</formula>
    </cfRule>
  </conditionalFormatting>
  <conditionalFormatting sqref="R2116">
    <cfRule type="expression" dxfId="19262" priority="10795">
      <formula>IF(AND(E557="",$C557=$X$4),TRUE)</formula>
    </cfRule>
  </conditionalFormatting>
  <conditionalFormatting sqref="R2116">
    <cfRule type="expression" dxfId="19261" priority="10796">
      <formula>IF(FIND("!",E557),TRUE)</formula>
    </cfRule>
  </conditionalFormatting>
  <conditionalFormatting sqref="R2117">
    <cfRule type="expression" dxfId="19260" priority="10797">
      <formula>IF(AND(E557="",$C557=$X$4),TRUE)</formula>
    </cfRule>
  </conditionalFormatting>
  <conditionalFormatting sqref="R2117">
    <cfRule type="expression" dxfId="19259" priority="10798">
      <formula>IF(FIND("!",E557),TRUE)</formula>
    </cfRule>
  </conditionalFormatting>
  <conditionalFormatting sqref="R2118">
    <cfRule type="expression" dxfId="19258" priority="10799">
      <formula>IF(AND(E557="",$C557=$X$4),TRUE)</formula>
    </cfRule>
  </conditionalFormatting>
  <conditionalFormatting sqref="R2118">
    <cfRule type="expression" dxfId="19257" priority="10800">
      <formula>IF(FIND("!",E557),TRUE)</formula>
    </cfRule>
  </conditionalFormatting>
  <conditionalFormatting sqref="R2119">
    <cfRule type="expression" dxfId="19256" priority="10801">
      <formula>IF(AND(E557="",$C557=$X$4),TRUE)</formula>
    </cfRule>
  </conditionalFormatting>
  <conditionalFormatting sqref="R2119">
    <cfRule type="expression" dxfId="19255" priority="10802">
      <formula>IF(FIND("!",E557),TRUE)</formula>
    </cfRule>
  </conditionalFormatting>
  <conditionalFormatting sqref="R2120">
    <cfRule type="expression" dxfId="19254" priority="10803">
      <formula>IF(AND(E557="",$C557=$X$4),TRUE)</formula>
    </cfRule>
  </conditionalFormatting>
  <conditionalFormatting sqref="R2120">
    <cfRule type="expression" dxfId="19253" priority="10804">
      <formula>IF(FIND("!",E557),TRUE)</formula>
    </cfRule>
  </conditionalFormatting>
  <conditionalFormatting sqref="R2121">
    <cfRule type="expression" dxfId="19252" priority="10805">
      <formula>IF(AND(E557="",$C557=$X$4),TRUE)</formula>
    </cfRule>
  </conditionalFormatting>
  <conditionalFormatting sqref="R2121">
    <cfRule type="expression" dxfId="19251" priority="10806">
      <formula>IF(FIND("!",E557),TRUE)</formula>
    </cfRule>
  </conditionalFormatting>
  <conditionalFormatting sqref="R2122">
    <cfRule type="expression" dxfId="19250" priority="10807">
      <formula>IF(AND(E557="",$C557=$X$4),TRUE)</formula>
    </cfRule>
  </conditionalFormatting>
  <conditionalFormatting sqref="R2122">
    <cfRule type="expression" dxfId="19249" priority="10808">
      <formula>IF(FIND("!",E557),TRUE)</formula>
    </cfRule>
  </conditionalFormatting>
  <conditionalFormatting sqref="R2123">
    <cfRule type="expression" dxfId="19248" priority="10809">
      <formula>IF(AND(E557="",$C557=$X$4),TRUE)</formula>
    </cfRule>
  </conditionalFormatting>
  <conditionalFormatting sqref="R2123">
    <cfRule type="expression" dxfId="19247" priority="10810">
      <formula>IF(FIND("!",E557),TRUE)</formula>
    </cfRule>
  </conditionalFormatting>
  <conditionalFormatting sqref="R2124">
    <cfRule type="expression" dxfId="19246" priority="10811">
      <formula>IF(AND(E557="",$C557=$X$4),TRUE)</formula>
    </cfRule>
  </conditionalFormatting>
  <conditionalFormatting sqref="R2124">
    <cfRule type="expression" dxfId="19245" priority="10812">
      <formula>IF(FIND("!",E557),TRUE)</formula>
    </cfRule>
  </conditionalFormatting>
  <conditionalFormatting sqref="R2125">
    <cfRule type="expression" dxfId="19244" priority="10813">
      <formula>IF(AND(E557="",$C557=$X$4),TRUE)</formula>
    </cfRule>
  </conditionalFormatting>
  <conditionalFormatting sqref="R2125">
    <cfRule type="expression" dxfId="19243" priority="10814">
      <formula>IF(FIND("!",E557),TRUE)</formula>
    </cfRule>
  </conditionalFormatting>
  <conditionalFormatting sqref="R2126">
    <cfRule type="expression" dxfId="19242" priority="10815">
      <formula>IF(AND(E557="",$C557=$X$4),TRUE)</formula>
    </cfRule>
  </conditionalFormatting>
  <conditionalFormatting sqref="R2126">
    <cfRule type="expression" dxfId="19241" priority="10816">
      <formula>IF(FIND("!",E557),TRUE)</formula>
    </cfRule>
  </conditionalFormatting>
  <conditionalFormatting sqref="R2127">
    <cfRule type="expression" dxfId="19240" priority="10817">
      <formula>IF(AND(E557="",$C557=$X$4),TRUE)</formula>
    </cfRule>
  </conditionalFormatting>
  <conditionalFormatting sqref="R2127">
    <cfRule type="expression" dxfId="19239" priority="10818">
      <formula>IF(FIND("!",E557),TRUE)</formula>
    </cfRule>
  </conditionalFormatting>
  <conditionalFormatting sqref="R2128">
    <cfRule type="expression" dxfId="19238" priority="10819">
      <formula>IF(AND(E557="",$C557=$X$4),TRUE)</formula>
    </cfRule>
  </conditionalFormatting>
  <conditionalFormatting sqref="R2128">
    <cfRule type="expression" dxfId="19237" priority="10820">
      <formula>IF(FIND("!",E557),TRUE)</formula>
    </cfRule>
  </conditionalFormatting>
  <conditionalFormatting sqref="R2129">
    <cfRule type="expression" dxfId="19236" priority="10821">
      <formula>IF(AND(E557="",$C557=$X$4),TRUE)</formula>
    </cfRule>
  </conditionalFormatting>
  <conditionalFormatting sqref="R2129">
    <cfRule type="expression" dxfId="19235" priority="10822">
      <formula>IF(FIND("!",E557),TRUE)</formula>
    </cfRule>
  </conditionalFormatting>
  <conditionalFormatting sqref="R2130">
    <cfRule type="expression" dxfId="19234" priority="10823">
      <formula>IF(AND(E557="",$C557=$X$4),TRUE)</formula>
    </cfRule>
  </conditionalFormatting>
  <conditionalFormatting sqref="R2130">
    <cfRule type="expression" dxfId="19233" priority="10824">
      <formula>IF(FIND("!",E557),TRUE)</formula>
    </cfRule>
  </conditionalFormatting>
  <conditionalFormatting sqref="R2131">
    <cfRule type="expression" dxfId="19232" priority="10825">
      <formula>IF(AND(E557="",$C557=$X$4),TRUE)</formula>
    </cfRule>
  </conditionalFormatting>
  <conditionalFormatting sqref="R2131">
    <cfRule type="expression" dxfId="19231" priority="10826">
      <formula>IF(FIND("!",E557),TRUE)</formula>
    </cfRule>
  </conditionalFormatting>
  <conditionalFormatting sqref="R2132">
    <cfRule type="expression" dxfId="19230" priority="10827">
      <formula>IF(AND(E557="",$C557=$X$4),TRUE)</formula>
    </cfRule>
  </conditionalFormatting>
  <conditionalFormatting sqref="R2132">
    <cfRule type="expression" dxfId="19229" priority="10828">
      <formula>IF(FIND("!",E557),TRUE)</formula>
    </cfRule>
  </conditionalFormatting>
  <conditionalFormatting sqref="R2133">
    <cfRule type="expression" dxfId="19228" priority="10829">
      <formula>IF(AND(E557="",$C557=$X$4),TRUE)</formula>
    </cfRule>
  </conditionalFormatting>
  <conditionalFormatting sqref="R2133">
    <cfRule type="expression" dxfId="19227" priority="10830">
      <formula>IF(FIND("!",E557),TRUE)</formula>
    </cfRule>
  </conditionalFormatting>
  <conditionalFormatting sqref="R2134">
    <cfRule type="expression" dxfId="19226" priority="10831">
      <formula>IF(AND(E557="",$C557=$X$4),TRUE)</formula>
    </cfRule>
  </conditionalFormatting>
  <conditionalFormatting sqref="R2134">
    <cfRule type="expression" dxfId="19225" priority="10832">
      <formula>IF(FIND("!",E557),TRUE)</formula>
    </cfRule>
  </conditionalFormatting>
  <conditionalFormatting sqref="R2135">
    <cfRule type="expression" dxfId="19224" priority="10833">
      <formula>IF(AND(E557="",$C557=$X$4),TRUE)</formula>
    </cfRule>
  </conditionalFormatting>
  <conditionalFormatting sqref="R2135">
    <cfRule type="expression" dxfId="19223" priority="10834">
      <formula>IF(FIND("!",E557),TRUE)</formula>
    </cfRule>
  </conditionalFormatting>
  <conditionalFormatting sqref="R2136">
    <cfRule type="expression" dxfId="19222" priority="10835">
      <formula>IF(AND(E557="",$C557=$X$4),TRUE)</formula>
    </cfRule>
  </conditionalFormatting>
  <conditionalFormatting sqref="R2136">
    <cfRule type="expression" dxfId="19221" priority="10836">
      <formula>IF(FIND("!",E557),TRUE)</formula>
    </cfRule>
  </conditionalFormatting>
  <conditionalFormatting sqref="R2137">
    <cfRule type="expression" dxfId="19220" priority="10837">
      <formula>IF(AND(E557="",$C557=$X$4),TRUE)</formula>
    </cfRule>
  </conditionalFormatting>
  <conditionalFormatting sqref="R2137">
    <cfRule type="expression" dxfId="19219" priority="10838">
      <formula>IF(FIND("!",E557),TRUE)</formula>
    </cfRule>
  </conditionalFormatting>
  <conditionalFormatting sqref="R2138">
    <cfRule type="expression" dxfId="19218" priority="10839">
      <formula>IF(AND(E557="",$C557=$X$4),TRUE)</formula>
    </cfRule>
  </conditionalFormatting>
  <conditionalFormatting sqref="R2138">
    <cfRule type="expression" dxfId="19217" priority="10840">
      <formula>IF(FIND("!",E557),TRUE)</formula>
    </cfRule>
  </conditionalFormatting>
  <conditionalFormatting sqref="R2139">
    <cfRule type="expression" dxfId="19216" priority="10841">
      <formula>IF(AND(E557="",$C557=$X$4),TRUE)</formula>
    </cfRule>
  </conditionalFormatting>
  <conditionalFormatting sqref="R2139">
    <cfRule type="expression" dxfId="19215" priority="10842">
      <formula>IF(FIND("!",E557),TRUE)</formula>
    </cfRule>
  </conditionalFormatting>
  <conditionalFormatting sqref="R2140">
    <cfRule type="expression" dxfId="19214" priority="10843">
      <formula>IF(AND(E557="",$C557=$X$4),TRUE)</formula>
    </cfRule>
  </conditionalFormatting>
  <conditionalFormatting sqref="R2140">
    <cfRule type="expression" dxfId="19213" priority="10844">
      <formula>IF(FIND("!",E557),TRUE)</formula>
    </cfRule>
  </conditionalFormatting>
  <conditionalFormatting sqref="R2141">
    <cfRule type="expression" dxfId="19212" priority="10845">
      <formula>IF(AND(E557="",$C557=$X$4),TRUE)</formula>
    </cfRule>
  </conditionalFormatting>
  <conditionalFormatting sqref="R2141">
    <cfRule type="expression" dxfId="19211" priority="10846">
      <formula>IF(FIND("!",E557),TRUE)</formula>
    </cfRule>
  </conditionalFormatting>
  <conditionalFormatting sqref="R2142">
    <cfRule type="expression" dxfId="19210" priority="10847">
      <formula>IF(AND(E557="",$C557=$X$4),TRUE)</formula>
    </cfRule>
  </conditionalFormatting>
  <conditionalFormatting sqref="R2142">
    <cfRule type="expression" dxfId="19209" priority="10848">
      <formula>IF(FIND("!",E557),TRUE)</formula>
    </cfRule>
  </conditionalFormatting>
  <conditionalFormatting sqref="R2143">
    <cfRule type="expression" dxfId="19208" priority="10849">
      <formula>IF(AND(E557="",$C557=$X$4),TRUE)</formula>
    </cfRule>
  </conditionalFormatting>
  <conditionalFormatting sqref="R2143">
    <cfRule type="expression" dxfId="19207" priority="10850">
      <formula>IF(FIND("!",E557),TRUE)</formula>
    </cfRule>
  </conditionalFormatting>
  <conditionalFormatting sqref="R2144">
    <cfRule type="expression" dxfId="19206" priority="10851">
      <formula>IF(AND(E557="",$C557=$X$4),TRUE)</formula>
    </cfRule>
  </conditionalFormatting>
  <conditionalFormatting sqref="R2144">
    <cfRule type="expression" dxfId="19205" priority="10852">
      <formula>IF(FIND("!",E557),TRUE)</formula>
    </cfRule>
  </conditionalFormatting>
  <conditionalFormatting sqref="R2145">
    <cfRule type="expression" dxfId="19204" priority="10853">
      <formula>IF(AND(E557="",$C557=$X$4),TRUE)</formula>
    </cfRule>
  </conditionalFormatting>
  <conditionalFormatting sqref="R2145">
    <cfRule type="expression" dxfId="19203" priority="10854">
      <formula>IF(FIND("!",E557),TRUE)</formula>
    </cfRule>
  </conditionalFormatting>
  <conditionalFormatting sqref="R2146">
    <cfRule type="expression" dxfId="19202" priority="10855">
      <formula>IF(AND(E557="",$C557=$X$4),TRUE)</formula>
    </cfRule>
  </conditionalFormatting>
  <conditionalFormatting sqref="R2146">
    <cfRule type="expression" dxfId="19201" priority="10856">
      <formula>IF(FIND("!",E557),TRUE)</formula>
    </cfRule>
  </conditionalFormatting>
  <conditionalFormatting sqref="R2147">
    <cfRule type="expression" dxfId="19200" priority="10857">
      <formula>IF(AND(E557="",$C557=$X$4),TRUE)</formula>
    </cfRule>
  </conditionalFormatting>
  <conditionalFormatting sqref="R2147">
    <cfRule type="expression" dxfId="19199" priority="10858">
      <formula>IF(FIND("!",E557),TRUE)</formula>
    </cfRule>
  </conditionalFormatting>
  <conditionalFormatting sqref="R2148">
    <cfRule type="expression" dxfId="19198" priority="10859">
      <formula>IF(AND(E557="",$C557=$X$4),TRUE)</formula>
    </cfRule>
  </conditionalFormatting>
  <conditionalFormatting sqref="R2148">
    <cfRule type="expression" dxfId="19197" priority="10860">
      <formula>IF(FIND("!",E557),TRUE)</formula>
    </cfRule>
  </conditionalFormatting>
  <conditionalFormatting sqref="R2149">
    <cfRule type="expression" dxfId="19196" priority="10861">
      <formula>IF(AND(E557="",$C557=$X$4),TRUE)</formula>
    </cfRule>
  </conditionalFormatting>
  <conditionalFormatting sqref="R2149">
    <cfRule type="expression" dxfId="19195" priority="10862">
      <formula>IF(FIND("!",E557),TRUE)</formula>
    </cfRule>
  </conditionalFormatting>
  <conditionalFormatting sqref="R2150">
    <cfRule type="expression" dxfId="19194" priority="10863">
      <formula>IF(AND(E557="",$C557=$X$4),TRUE)</formula>
    </cfRule>
  </conditionalFormatting>
  <conditionalFormatting sqref="R2150">
    <cfRule type="expression" dxfId="19193" priority="10864">
      <formula>IF(FIND("!",E557),TRUE)</formula>
    </cfRule>
  </conditionalFormatting>
  <conditionalFormatting sqref="R2151">
    <cfRule type="expression" dxfId="19192" priority="10865">
      <formula>IF(AND(E557="",$C557=$X$4),TRUE)</formula>
    </cfRule>
  </conditionalFormatting>
  <conditionalFormatting sqref="R2151">
    <cfRule type="expression" dxfId="19191" priority="10866">
      <formula>IF(FIND("!",E557),TRUE)</formula>
    </cfRule>
  </conditionalFormatting>
  <conditionalFormatting sqref="R2152">
    <cfRule type="expression" dxfId="19190" priority="10867">
      <formula>IF(AND(E557="",$C557=$X$4),TRUE)</formula>
    </cfRule>
  </conditionalFormatting>
  <conditionalFormatting sqref="R2152">
    <cfRule type="expression" dxfId="19189" priority="10868">
      <formula>IF(FIND("!",E557),TRUE)</formula>
    </cfRule>
  </conditionalFormatting>
  <conditionalFormatting sqref="R2153">
    <cfRule type="expression" dxfId="19188" priority="10869">
      <formula>IF(AND(E557="",$C557=$X$4),TRUE)</formula>
    </cfRule>
  </conditionalFormatting>
  <conditionalFormatting sqref="R2153">
    <cfRule type="expression" dxfId="19187" priority="10870">
      <formula>IF(FIND("!",E557),TRUE)</formula>
    </cfRule>
  </conditionalFormatting>
  <conditionalFormatting sqref="R2154">
    <cfRule type="expression" dxfId="19186" priority="10871">
      <formula>IF(AND(E557="",$C557=$X$4),TRUE)</formula>
    </cfRule>
  </conditionalFormatting>
  <conditionalFormatting sqref="R2154">
    <cfRule type="expression" dxfId="19185" priority="10872">
      <formula>IF(FIND("!",E557),TRUE)</formula>
    </cfRule>
  </conditionalFormatting>
  <conditionalFormatting sqref="R2155">
    <cfRule type="expression" dxfId="19184" priority="10873">
      <formula>IF(AND(E557="",$C557=$X$4),TRUE)</formula>
    </cfRule>
  </conditionalFormatting>
  <conditionalFormatting sqref="R2155">
    <cfRule type="expression" dxfId="19183" priority="10874">
      <formula>IF(FIND("!",E557),TRUE)</formula>
    </cfRule>
  </conditionalFormatting>
  <conditionalFormatting sqref="R2156">
    <cfRule type="expression" dxfId="19182" priority="10875">
      <formula>IF(AND(E557="",$C557=$X$4),TRUE)</formula>
    </cfRule>
  </conditionalFormatting>
  <conditionalFormatting sqref="R2156">
    <cfRule type="expression" dxfId="19181" priority="10876">
      <formula>IF(FIND("!",E557),TRUE)</formula>
    </cfRule>
  </conditionalFormatting>
  <conditionalFormatting sqref="R2157">
    <cfRule type="expression" dxfId="19180" priority="10877">
      <formula>IF(AND(E557="",$C557=$X$4),TRUE)</formula>
    </cfRule>
  </conditionalFormatting>
  <conditionalFormatting sqref="R2157">
    <cfRule type="expression" dxfId="19179" priority="10878">
      <formula>IF(FIND("!",E557),TRUE)</formula>
    </cfRule>
  </conditionalFormatting>
  <conditionalFormatting sqref="R2158">
    <cfRule type="expression" dxfId="19178" priority="10879">
      <formula>IF(AND(E557="",$C557=$X$4),TRUE)</formula>
    </cfRule>
  </conditionalFormatting>
  <conditionalFormatting sqref="R2158">
    <cfRule type="expression" dxfId="19177" priority="10880">
      <formula>IF(FIND("!",E557),TRUE)</formula>
    </cfRule>
  </conditionalFormatting>
  <conditionalFormatting sqref="R2159">
    <cfRule type="expression" dxfId="19176" priority="10881">
      <formula>IF(AND(E557="",$C557=$X$4),TRUE)</formula>
    </cfRule>
  </conditionalFormatting>
  <conditionalFormatting sqref="R2159">
    <cfRule type="expression" dxfId="19175" priority="10882">
      <formula>IF(FIND("!",E557),TRUE)</formula>
    </cfRule>
  </conditionalFormatting>
  <conditionalFormatting sqref="R2160">
    <cfRule type="expression" dxfId="19174" priority="10883">
      <formula>IF(AND(E557="",$C557=$X$4),TRUE)</formula>
    </cfRule>
  </conditionalFormatting>
  <conditionalFormatting sqref="R2160">
    <cfRule type="expression" dxfId="19173" priority="10884">
      <formula>IF(FIND("!",E557),TRUE)</formula>
    </cfRule>
  </conditionalFormatting>
  <conditionalFormatting sqref="R2161">
    <cfRule type="expression" dxfId="19172" priority="10885">
      <formula>IF(AND(E557="",$C557=$X$4),TRUE)</formula>
    </cfRule>
  </conditionalFormatting>
  <conditionalFormatting sqref="R2161">
    <cfRule type="expression" dxfId="19171" priority="10886">
      <formula>IF(FIND("!",E557),TRUE)</formula>
    </cfRule>
  </conditionalFormatting>
  <conditionalFormatting sqref="R2162">
    <cfRule type="expression" dxfId="19170" priority="10887">
      <formula>IF(AND(E557="",$C557=$X$4),TRUE)</formula>
    </cfRule>
  </conditionalFormatting>
  <conditionalFormatting sqref="R2162">
    <cfRule type="expression" dxfId="19169" priority="10888">
      <formula>IF(FIND("!",E557),TRUE)</formula>
    </cfRule>
  </conditionalFormatting>
  <conditionalFormatting sqref="R2163">
    <cfRule type="expression" dxfId="19168" priority="10889">
      <formula>IF(AND(E557="",$C557=$X$4),TRUE)</formula>
    </cfRule>
  </conditionalFormatting>
  <conditionalFormatting sqref="R2163">
    <cfRule type="expression" dxfId="19167" priority="10890">
      <formula>IF(FIND("!",E557),TRUE)</formula>
    </cfRule>
  </conditionalFormatting>
  <conditionalFormatting sqref="R2164">
    <cfRule type="expression" dxfId="19166" priority="10891">
      <formula>IF(AND(E557="",$C557=$X$4),TRUE)</formula>
    </cfRule>
  </conditionalFormatting>
  <conditionalFormatting sqref="R2164">
    <cfRule type="expression" dxfId="19165" priority="10892">
      <formula>IF(FIND("!",E557),TRUE)</formula>
    </cfRule>
  </conditionalFormatting>
  <conditionalFormatting sqref="R2165">
    <cfRule type="expression" dxfId="19164" priority="10893">
      <formula>IF(AND(E557="",$C557=$X$4),TRUE)</formula>
    </cfRule>
  </conditionalFormatting>
  <conditionalFormatting sqref="R2165">
    <cfRule type="expression" dxfId="19163" priority="10894">
      <formula>IF(FIND("!",E557),TRUE)</formula>
    </cfRule>
  </conditionalFormatting>
  <conditionalFormatting sqref="R2166">
    <cfRule type="expression" dxfId="19162" priority="10895">
      <formula>IF(AND(E557="",$C557=$X$4),TRUE)</formula>
    </cfRule>
  </conditionalFormatting>
  <conditionalFormatting sqref="R2166">
    <cfRule type="expression" dxfId="19161" priority="10896">
      <formula>IF(FIND("!",E557),TRUE)</formula>
    </cfRule>
  </conditionalFormatting>
  <conditionalFormatting sqref="R2167">
    <cfRule type="expression" dxfId="19160" priority="10897">
      <formula>IF(AND(E557="",$C557=$X$4),TRUE)</formula>
    </cfRule>
  </conditionalFormatting>
  <conditionalFormatting sqref="R2167">
    <cfRule type="expression" dxfId="19159" priority="10898">
      <formula>IF(FIND("!",E557),TRUE)</formula>
    </cfRule>
  </conditionalFormatting>
  <conditionalFormatting sqref="R2168">
    <cfRule type="expression" dxfId="19158" priority="10899">
      <formula>IF(AND(E557="",$C557=$X$4),TRUE)</formula>
    </cfRule>
  </conditionalFormatting>
  <conditionalFormatting sqref="R2168">
    <cfRule type="expression" dxfId="19157" priority="10900">
      <formula>IF(FIND("!",E557),TRUE)</formula>
    </cfRule>
  </conditionalFormatting>
  <conditionalFormatting sqref="R2169">
    <cfRule type="expression" dxfId="19156" priority="10901">
      <formula>IF(AND(E557="",$C557=$X$4),TRUE)</formula>
    </cfRule>
  </conditionalFormatting>
  <conditionalFormatting sqref="R2169">
    <cfRule type="expression" dxfId="19155" priority="10902">
      <formula>IF(FIND("!",E557),TRUE)</formula>
    </cfRule>
  </conditionalFormatting>
  <conditionalFormatting sqref="R2170">
    <cfRule type="expression" dxfId="19154" priority="10903">
      <formula>IF(AND(E557="",$C557=$X$4),TRUE)</formula>
    </cfRule>
  </conditionalFormatting>
  <conditionalFormatting sqref="R2170">
    <cfRule type="expression" dxfId="19153" priority="10904">
      <formula>IF(FIND("!",E557),TRUE)</formula>
    </cfRule>
  </conditionalFormatting>
  <conditionalFormatting sqref="R2171">
    <cfRule type="expression" dxfId="19152" priority="10905">
      <formula>IF(AND(E557="",$C557=$X$4),TRUE)</formula>
    </cfRule>
  </conditionalFormatting>
  <conditionalFormatting sqref="R2171">
    <cfRule type="expression" dxfId="19151" priority="10906">
      <formula>IF(FIND("!",E557),TRUE)</formula>
    </cfRule>
  </conditionalFormatting>
  <conditionalFormatting sqref="R2172">
    <cfRule type="expression" dxfId="19150" priority="10907">
      <formula>IF(AND(E557="",$C557=$X$4),TRUE)</formula>
    </cfRule>
  </conditionalFormatting>
  <conditionalFormatting sqref="R2172">
    <cfRule type="expression" dxfId="19149" priority="10908">
      <formula>IF(FIND("!",E557),TRUE)</formula>
    </cfRule>
  </conditionalFormatting>
  <conditionalFormatting sqref="R2173">
    <cfRule type="expression" dxfId="19148" priority="10909">
      <formula>IF(AND(E557="",$C557=$X$4),TRUE)</formula>
    </cfRule>
  </conditionalFormatting>
  <conditionalFormatting sqref="R2173">
    <cfRule type="expression" dxfId="19147" priority="10910">
      <formula>IF(FIND("!",E557),TRUE)</formula>
    </cfRule>
  </conditionalFormatting>
  <conditionalFormatting sqref="R2174">
    <cfRule type="expression" dxfId="19146" priority="10911">
      <formula>IF(AND(E557="",$C557=$X$4),TRUE)</formula>
    </cfRule>
  </conditionalFormatting>
  <conditionalFormatting sqref="R2174">
    <cfRule type="expression" dxfId="19145" priority="10912">
      <formula>IF(FIND("!",E557),TRUE)</formula>
    </cfRule>
  </conditionalFormatting>
  <conditionalFormatting sqref="R2175">
    <cfRule type="expression" dxfId="19144" priority="10913">
      <formula>IF(AND(E557="",$C557=$X$4),TRUE)</formula>
    </cfRule>
  </conditionalFormatting>
  <conditionalFormatting sqref="R2175">
    <cfRule type="expression" dxfId="19143" priority="10914">
      <formula>IF(FIND("!",E557),TRUE)</formula>
    </cfRule>
  </conditionalFormatting>
  <conditionalFormatting sqref="R2176">
    <cfRule type="expression" dxfId="19142" priority="10915">
      <formula>IF(AND(E557="",$C557=$X$4),TRUE)</formula>
    </cfRule>
  </conditionalFormatting>
  <conditionalFormatting sqref="R2176">
    <cfRule type="expression" dxfId="19141" priority="10916">
      <formula>IF(FIND("!",E557),TRUE)</formula>
    </cfRule>
  </conditionalFormatting>
  <conditionalFormatting sqref="R2177">
    <cfRule type="expression" dxfId="19140" priority="10917">
      <formula>IF(AND(E557="",$C557=$X$4),TRUE)</formula>
    </cfRule>
  </conditionalFormatting>
  <conditionalFormatting sqref="R2177">
    <cfRule type="expression" dxfId="19139" priority="10918">
      <formula>IF(FIND("!",E557),TRUE)</formula>
    </cfRule>
  </conditionalFormatting>
  <conditionalFormatting sqref="R2178">
    <cfRule type="expression" dxfId="19138" priority="10919">
      <formula>IF(AND(E557="",$C557=$X$4),TRUE)</formula>
    </cfRule>
  </conditionalFormatting>
  <conditionalFormatting sqref="R2178">
    <cfRule type="expression" dxfId="19137" priority="10920">
      <formula>IF(FIND("!",E557),TRUE)</formula>
    </cfRule>
  </conditionalFormatting>
  <conditionalFormatting sqref="R2179">
    <cfRule type="expression" dxfId="19136" priority="10921">
      <formula>IF(AND(E557="",$C557=$X$4),TRUE)</formula>
    </cfRule>
  </conditionalFormatting>
  <conditionalFormatting sqref="R2179">
    <cfRule type="expression" dxfId="19135" priority="10922">
      <formula>IF(FIND("!",E557),TRUE)</formula>
    </cfRule>
  </conditionalFormatting>
  <conditionalFormatting sqref="R2180">
    <cfRule type="expression" dxfId="19134" priority="10923">
      <formula>IF(AND(E557="",$C557=$X$4),TRUE)</formula>
    </cfRule>
  </conditionalFormatting>
  <conditionalFormatting sqref="R2180">
    <cfRule type="expression" dxfId="19133" priority="10924">
      <formula>IF(FIND("!",E557),TRUE)</formula>
    </cfRule>
  </conditionalFormatting>
  <conditionalFormatting sqref="R2181">
    <cfRule type="expression" dxfId="19132" priority="10925">
      <formula>IF(AND(E557="",$C557=$X$4),TRUE)</formula>
    </cfRule>
  </conditionalFormatting>
  <conditionalFormatting sqref="R2181">
    <cfRule type="expression" dxfId="19131" priority="10926">
      <formula>IF(FIND("!",E557),TRUE)</formula>
    </cfRule>
  </conditionalFormatting>
  <conditionalFormatting sqref="R2182">
    <cfRule type="expression" dxfId="19130" priority="10927">
      <formula>IF(AND(E557="",$C557=$X$4),TRUE)</formula>
    </cfRule>
  </conditionalFormatting>
  <conditionalFormatting sqref="R2182">
    <cfRule type="expression" dxfId="19129" priority="10928">
      <formula>IF(FIND("!",E557),TRUE)</formula>
    </cfRule>
  </conditionalFormatting>
  <conditionalFormatting sqref="R2183">
    <cfRule type="expression" dxfId="19128" priority="10929">
      <formula>IF(AND(E557="",$C557=$X$4),TRUE)</formula>
    </cfRule>
  </conditionalFormatting>
  <conditionalFormatting sqref="R2183">
    <cfRule type="expression" dxfId="19127" priority="10930">
      <formula>IF(FIND("!",E557),TRUE)</formula>
    </cfRule>
  </conditionalFormatting>
  <conditionalFormatting sqref="R2184">
    <cfRule type="expression" dxfId="19126" priority="10931">
      <formula>IF(AND(E557="",$C557=$X$4),TRUE)</formula>
    </cfRule>
  </conditionalFormatting>
  <conditionalFormatting sqref="R2184">
    <cfRule type="expression" dxfId="19125" priority="10932">
      <formula>IF(FIND("!",E557),TRUE)</formula>
    </cfRule>
  </conditionalFormatting>
  <conditionalFormatting sqref="R2185">
    <cfRule type="expression" dxfId="19124" priority="10933">
      <formula>IF(AND(E557="",$C557=$X$4),TRUE)</formula>
    </cfRule>
  </conditionalFormatting>
  <conditionalFormatting sqref="R2185">
    <cfRule type="expression" dxfId="19123" priority="10934">
      <formula>IF(FIND("!",E557),TRUE)</formula>
    </cfRule>
  </conditionalFormatting>
  <conditionalFormatting sqref="R2186">
    <cfRule type="expression" dxfId="19122" priority="10935">
      <formula>IF(AND(E557="",$C557=$X$4),TRUE)</formula>
    </cfRule>
  </conditionalFormatting>
  <conditionalFormatting sqref="R2186">
    <cfRule type="expression" dxfId="19121" priority="10936">
      <formula>IF(FIND("!",E557),TRUE)</formula>
    </cfRule>
  </conditionalFormatting>
  <conditionalFormatting sqref="R2187">
    <cfRule type="expression" dxfId="19120" priority="10937">
      <formula>IF(AND(E557="",$C557=$X$4),TRUE)</formula>
    </cfRule>
  </conditionalFormatting>
  <conditionalFormatting sqref="R2187">
    <cfRule type="expression" dxfId="19119" priority="10938">
      <formula>IF(FIND("!",E557),TRUE)</formula>
    </cfRule>
  </conditionalFormatting>
  <conditionalFormatting sqref="R2188">
    <cfRule type="expression" dxfId="19118" priority="10939">
      <formula>IF(AND(E557="",$C557=$X$4),TRUE)</formula>
    </cfRule>
  </conditionalFormatting>
  <conditionalFormatting sqref="R2188">
    <cfRule type="expression" dxfId="19117" priority="10940">
      <formula>IF(FIND("!",E557),TRUE)</formula>
    </cfRule>
  </conditionalFormatting>
  <conditionalFormatting sqref="R2189">
    <cfRule type="expression" dxfId="19116" priority="10941">
      <formula>IF(AND(E557="",$C557=$X$4),TRUE)</formula>
    </cfRule>
  </conditionalFormatting>
  <conditionalFormatting sqref="R2189">
    <cfRule type="expression" dxfId="19115" priority="10942">
      <formula>IF(FIND("!",E557),TRUE)</formula>
    </cfRule>
  </conditionalFormatting>
  <conditionalFormatting sqref="R2190">
    <cfRule type="expression" dxfId="19114" priority="10943">
      <formula>IF(AND(E557="",$C557=$X$4),TRUE)</formula>
    </cfRule>
  </conditionalFormatting>
  <conditionalFormatting sqref="R2190">
    <cfRule type="expression" dxfId="19113" priority="10944">
      <formula>IF(FIND("!",E557),TRUE)</formula>
    </cfRule>
  </conditionalFormatting>
  <conditionalFormatting sqref="R2191">
    <cfRule type="expression" dxfId="19112" priority="10945">
      <formula>IF(AND(E557="",$C557=$X$4),TRUE)</formula>
    </cfRule>
  </conditionalFormatting>
  <conditionalFormatting sqref="R2191">
    <cfRule type="expression" dxfId="19111" priority="10946">
      <formula>IF(FIND("!",E557),TRUE)</formula>
    </cfRule>
  </conditionalFormatting>
  <conditionalFormatting sqref="R2192">
    <cfRule type="expression" dxfId="19110" priority="10947">
      <formula>IF(AND(E557="",$C557=$X$4),TRUE)</formula>
    </cfRule>
  </conditionalFormatting>
  <conditionalFormatting sqref="R2192">
    <cfRule type="expression" dxfId="19109" priority="10948">
      <formula>IF(FIND("!",E557),TRUE)</formula>
    </cfRule>
  </conditionalFormatting>
  <conditionalFormatting sqref="R2193">
    <cfRule type="expression" dxfId="19108" priority="10949">
      <formula>IF(AND(E557="",$C557=$X$4),TRUE)</formula>
    </cfRule>
  </conditionalFormatting>
  <conditionalFormatting sqref="R2193">
    <cfRule type="expression" dxfId="19107" priority="10950">
      <formula>IF(FIND("!",E557),TRUE)</formula>
    </cfRule>
  </conditionalFormatting>
  <conditionalFormatting sqref="R2194">
    <cfRule type="expression" dxfId="19106" priority="10951">
      <formula>IF(AND(E557="",$C557=$X$4),TRUE)</formula>
    </cfRule>
  </conditionalFormatting>
  <conditionalFormatting sqref="R2194">
    <cfRule type="expression" dxfId="19105" priority="10952">
      <formula>IF(FIND("!",E557),TRUE)</formula>
    </cfRule>
  </conditionalFormatting>
  <conditionalFormatting sqref="R2195">
    <cfRule type="expression" dxfId="19104" priority="10953">
      <formula>IF(AND(E557="",$C557=$X$4),TRUE)</formula>
    </cfRule>
  </conditionalFormatting>
  <conditionalFormatting sqref="R2195">
    <cfRule type="expression" dxfId="19103" priority="10954">
      <formula>IF(FIND("!",E557),TRUE)</formula>
    </cfRule>
  </conditionalFormatting>
  <conditionalFormatting sqref="R2196">
    <cfRule type="expression" dxfId="19102" priority="10955">
      <formula>IF(AND(E557="",$C557=$X$4),TRUE)</formula>
    </cfRule>
  </conditionalFormatting>
  <conditionalFormatting sqref="R2196">
    <cfRule type="expression" dxfId="19101" priority="10956">
      <formula>IF(FIND("!",E557),TRUE)</formula>
    </cfRule>
  </conditionalFormatting>
  <conditionalFormatting sqref="R2197">
    <cfRule type="expression" dxfId="19100" priority="10957">
      <formula>IF(AND(E557="",$C557=$X$4),TRUE)</formula>
    </cfRule>
  </conditionalFormatting>
  <conditionalFormatting sqref="R2197">
    <cfRule type="expression" dxfId="19099" priority="10958">
      <formula>IF(FIND("!",E557),TRUE)</formula>
    </cfRule>
  </conditionalFormatting>
  <conditionalFormatting sqref="R2198">
    <cfRule type="expression" dxfId="19098" priority="10959">
      <formula>IF(AND(E557="",$C557=$X$4),TRUE)</formula>
    </cfRule>
  </conditionalFormatting>
  <conditionalFormatting sqref="R2198">
    <cfRule type="expression" dxfId="19097" priority="10960">
      <formula>IF(FIND("!",E557),TRUE)</formula>
    </cfRule>
  </conditionalFormatting>
  <conditionalFormatting sqref="R2199">
    <cfRule type="expression" dxfId="19096" priority="10961">
      <formula>IF(AND(E557="",$C557=$X$4),TRUE)</formula>
    </cfRule>
  </conditionalFormatting>
  <conditionalFormatting sqref="R2199">
    <cfRule type="expression" dxfId="19095" priority="10962">
      <formula>IF(FIND("!",E557),TRUE)</formula>
    </cfRule>
  </conditionalFormatting>
  <conditionalFormatting sqref="R2200">
    <cfRule type="expression" dxfId="19094" priority="10963">
      <formula>IF(AND(E557="",$C557=$X$4),TRUE)</formula>
    </cfRule>
  </conditionalFormatting>
  <conditionalFormatting sqref="R2200">
    <cfRule type="expression" dxfId="19093" priority="10964">
      <formula>IF(FIND("!",E557),TRUE)</formula>
    </cfRule>
  </conditionalFormatting>
  <conditionalFormatting sqref="R2201">
    <cfRule type="expression" dxfId="19092" priority="10965">
      <formula>IF(AND(E557="",$C557=$X$4),TRUE)</formula>
    </cfRule>
  </conditionalFormatting>
  <conditionalFormatting sqref="R2201">
    <cfRule type="expression" dxfId="19091" priority="10966">
      <formula>IF(FIND("!",E557),TRUE)</formula>
    </cfRule>
  </conditionalFormatting>
  <conditionalFormatting sqref="R2202">
    <cfRule type="expression" dxfId="19090" priority="10967">
      <formula>IF(AND(E557="",$C557=$X$4),TRUE)</formula>
    </cfRule>
  </conditionalFormatting>
  <conditionalFormatting sqref="R2202">
    <cfRule type="expression" dxfId="19089" priority="10968">
      <formula>IF(FIND("!",E557),TRUE)</formula>
    </cfRule>
  </conditionalFormatting>
  <conditionalFormatting sqref="R2203">
    <cfRule type="expression" dxfId="19088" priority="10969">
      <formula>IF(AND(E557="",$C557=$X$4),TRUE)</formula>
    </cfRule>
  </conditionalFormatting>
  <conditionalFormatting sqref="R2203">
    <cfRule type="expression" dxfId="19087" priority="10970">
      <formula>IF(FIND("!",E557),TRUE)</formula>
    </cfRule>
  </conditionalFormatting>
  <conditionalFormatting sqref="R2204">
    <cfRule type="expression" dxfId="19086" priority="10971">
      <formula>IF(AND(E557="",$C557=$X$4),TRUE)</formula>
    </cfRule>
  </conditionalFormatting>
  <conditionalFormatting sqref="R2204">
    <cfRule type="expression" dxfId="19085" priority="10972">
      <formula>IF(FIND("!",E557),TRUE)</formula>
    </cfRule>
  </conditionalFormatting>
  <conditionalFormatting sqref="R2205">
    <cfRule type="expression" dxfId="19084" priority="10973">
      <formula>IF(AND(E557="",$C557=$X$4),TRUE)</formula>
    </cfRule>
  </conditionalFormatting>
  <conditionalFormatting sqref="R2205">
    <cfRule type="expression" dxfId="19083" priority="10974">
      <formula>IF(FIND("!",E557),TRUE)</formula>
    </cfRule>
  </conditionalFormatting>
  <conditionalFormatting sqref="R2206">
    <cfRule type="expression" dxfId="19082" priority="10975">
      <formula>IF(AND(E557="",$C557=$X$4),TRUE)</formula>
    </cfRule>
  </conditionalFormatting>
  <conditionalFormatting sqref="R2206">
    <cfRule type="expression" dxfId="19081" priority="10976">
      <formula>IF(FIND("!",E557),TRUE)</formula>
    </cfRule>
  </conditionalFormatting>
  <conditionalFormatting sqref="R2207">
    <cfRule type="expression" dxfId="19080" priority="10977">
      <formula>IF(AND(E557="",$C557=$X$4),TRUE)</formula>
    </cfRule>
  </conditionalFormatting>
  <conditionalFormatting sqref="R2207">
    <cfRule type="expression" dxfId="19079" priority="10978">
      <formula>IF(FIND("!",E557),TRUE)</formula>
    </cfRule>
  </conditionalFormatting>
  <conditionalFormatting sqref="R2208">
    <cfRule type="expression" dxfId="19078" priority="10979">
      <formula>IF(AND(E557="",$C557=$X$4),TRUE)</formula>
    </cfRule>
  </conditionalFormatting>
  <conditionalFormatting sqref="R2208">
    <cfRule type="expression" dxfId="19077" priority="10980">
      <formula>IF(FIND("!",E557),TRUE)</formula>
    </cfRule>
  </conditionalFormatting>
  <conditionalFormatting sqref="R2209">
    <cfRule type="expression" dxfId="19076" priority="10981">
      <formula>IF(AND(E557="",$C557=$X$4),TRUE)</formula>
    </cfRule>
  </conditionalFormatting>
  <conditionalFormatting sqref="R2209">
    <cfRule type="expression" dxfId="19075" priority="10982">
      <formula>IF(FIND("!",E557),TRUE)</formula>
    </cfRule>
  </conditionalFormatting>
  <conditionalFormatting sqref="R2210">
    <cfRule type="expression" dxfId="19074" priority="10983">
      <formula>IF(AND(E557="",$C557=$X$4),TRUE)</formula>
    </cfRule>
  </conditionalFormatting>
  <conditionalFormatting sqref="R2210">
    <cfRule type="expression" dxfId="19073" priority="10984">
      <formula>IF(FIND("!",E557),TRUE)</formula>
    </cfRule>
  </conditionalFormatting>
  <conditionalFormatting sqref="R2211">
    <cfRule type="expression" dxfId="19072" priority="10985">
      <formula>IF(AND(E557="",$C557=$X$4),TRUE)</formula>
    </cfRule>
  </conditionalFormatting>
  <conditionalFormatting sqref="R2211">
    <cfRule type="expression" dxfId="19071" priority="10986">
      <formula>IF(FIND("!",E557),TRUE)</formula>
    </cfRule>
  </conditionalFormatting>
  <conditionalFormatting sqref="R2212">
    <cfRule type="expression" dxfId="19070" priority="10987">
      <formula>IF(AND(E557="",$C557=$X$4),TRUE)</formula>
    </cfRule>
  </conditionalFormatting>
  <conditionalFormatting sqref="R2212">
    <cfRule type="expression" dxfId="19069" priority="10988">
      <formula>IF(FIND("!",E557),TRUE)</formula>
    </cfRule>
  </conditionalFormatting>
  <conditionalFormatting sqref="R2213">
    <cfRule type="expression" dxfId="19068" priority="10989">
      <formula>IF(AND(E557="",$C557=$X$4),TRUE)</formula>
    </cfRule>
  </conditionalFormatting>
  <conditionalFormatting sqref="R2213">
    <cfRule type="expression" dxfId="19067" priority="10990">
      <formula>IF(FIND("!",E557),TRUE)</formula>
    </cfRule>
  </conditionalFormatting>
  <conditionalFormatting sqref="R2214">
    <cfRule type="expression" dxfId="19066" priority="10991">
      <formula>IF(AND(E557="",$C557=$X$4),TRUE)</formula>
    </cfRule>
  </conditionalFormatting>
  <conditionalFormatting sqref="R2214">
    <cfRule type="expression" dxfId="19065" priority="10992">
      <formula>IF(FIND("!",E557),TRUE)</formula>
    </cfRule>
  </conditionalFormatting>
  <conditionalFormatting sqref="R2215">
    <cfRule type="expression" dxfId="19064" priority="10993">
      <formula>IF(AND(E557="",$C557=$X$4),TRUE)</formula>
    </cfRule>
  </conditionalFormatting>
  <conditionalFormatting sqref="R2215">
    <cfRule type="expression" dxfId="19063" priority="10994">
      <formula>IF(FIND("!",E557),TRUE)</formula>
    </cfRule>
  </conditionalFormatting>
  <conditionalFormatting sqref="R2216">
    <cfRule type="expression" dxfId="19062" priority="10995">
      <formula>IF(AND(E557="",$C557=$X$4),TRUE)</formula>
    </cfRule>
  </conditionalFormatting>
  <conditionalFormatting sqref="R2216">
    <cfRule type="expression" dxfId="19061" priority="10996">
      <formula>IF(FIND("!",E557),TRUE)</formula>
    </cfRule>
  </conditionalFormatting>
  <conditionalFormatting sqref="R2217">
    <cfRule type="expression" dxfId="19060" priority="10997">
      <formula>IF(AND(E557="",$C557=$X$4),TRUE)</formula>
    </cfRule>
  </conditionalFormatting>
  <conditionalFormatting sqref="R2217">
    <cfRule type="expression" dxfId="19059" priority="10998">
      <formula>IF(FIND("!",E557),TRUE)</formula>
    </cfRule>
  </conditionalFormatting>
  <conditionalFormatting sqref="R2218">
    <cfRule type="expression" dxfId="19058" priority="10999">
      <formula>IF(AND(E557="",$C557=$X$4),TRUE)</formula>
    </cfRule>
  </conditionalFormatting>
  <conditionalFormatting sqref="R2218">
    <cfRule type="expression" dxfId="19057" priority="11000">
      <formula>IF(FIND("!",E557),TRUE)</formula>
    </cfRule>
  </conditionalFormatting>
  <conditionalFormatting sqref="R2219">
    <cfRule type="expression" dxfId="19056" priority="11001">
      <formula>IF(AND(E557="",$C557=$X$4),TRUE)</formula>
    </cfRule>
  </conditionalFormatting>
  <conditionalFormatting sqref="R2219">
    <cfRule type="expression" dxfId="19055" priority="11002">
      <formula>IF(FIND("!",E557),TRUE)</formula>
    </cfRule>
  </conditionalFormatting>
  <conditionalFormatting sqref="R2220">
    <cfRule type="expression" dxfId="19054" priority="11003">
      <formula>IF(AND(E557="",$C557=$X$4),TRUE)</formula>
    </cfRule>
  </conditionalFormatting>
  <conditionalFormatting sqref="R2220">
    <cfRule type="expression" dxfId="19053" priority="11004">
      <formula>IF(FIND("!",E557),TRUE)</formula>
    </cfRule>
  </conditionalFormatting>
  <conditionalFormatting sqref="R2221">
    <cfRule type="expression" dxfId="19052" priority="11005">
      <formula>IF(AND(E557="",$C557=$X$4),TRUE)</formula>
    </cfRule>
  </conditionalFormatting>
  <conditionalFormatting sqref="R2221">
    <cfRule type="expression" dxfId="19051" priority="11006">
      <formula>IF(FIND("!",E557),TRUE)</formula>
    </cfRule>
  </conditionalFormatting>
  <conditionalFormatting sqref="R2222">
    <cfRule type="expression" dxfId="19050" priority="11007">
      <formula>IF(AND(E557="",$C557=$X$4),TRUE)</formula>
    </cfRule>
  </conditionalFormatting>
  <conditionalFormatting sqref="R2222">
    <cfRule type="expression" dxfId="19049" priority="11008">
      <formula>IF(FIND("!",E557),TRUE)</formula>
    </cfRule>
  </conditionalFormatting>
  <conditionalFormatting sqref="R2223">
    <cfRule type="expression" dxfId="19048" priority="11009">
      <formula>IF(AND(E557="",$C557=$X$4),TRUE)</formula>
    </cfRule>
  </conditionalFormatting>
  <conditionalFormatting sqref="R2223">
    <cfRule type="expression" dxfId="19047" priority="11010">
      <formula>IF(FIND("!",E557),TRUE)</formula>
    </cfRule>
  </conditionalFormatting>
  <conditionalFormatting sqref="R2224">
    <cfRule type="expression" dxfId="19046" priority="11011">
      <formula>IF(AND(E557="",$C557=$X$4),TRUE)</formula>
    </cfRule>
  </conditionalFormatting>
  <conditionalFormatting sqref="R2224">
    <cfRule type="expression" dxfId="19045" priority="11012">
      <formula>IF(FIND("!",E557),TRUE)</formula>
    </cfRule>
  </conditionalFormatting>
  <conditionalFormatting sqref="R2225">
    <cfRule type="expression" dxfId="19044" priority="11013">
      <formula>IF(AND(E557="",$C557=$X$4),TRUE)</formula>
    </cfRule>
  </conditionalFormatting>
  <conditionalFormatting sqref="R2225">
    <cfRule type="expression" dxfId="19043" priority="11014">
      <formula>IF(FIND("!",E557),TRUE)</formula>
    </cfRule>
  </conditionalFormatting>
  <conditionalFormatting sqref="R2226">
    <cfRule type="expression" dxfId="19042" priority="11015">
      <formula>IF(AND(E557="",$C557=$X$4),TRUE)</formula>
    </cfRule>
  </conditionalFormatting>
  <conditionalFormatting sqref="R2226">
    <cfRule type="expression" dxfId="19041" priority="11016">
      <formula>IF(FIND("!",E557),TRUE)</formula>
    </cfRule>
  </conditionalFormatting>
  <conditionalFormatting sqref="R2227">
    <cfRule type="expression" dxfId="19040" priority="11017">
      <formula>IF(AND(E557="",$C557=$X$4),TRUE)</formula>
    </cfRule>
  </conditionalFormatting>
  <conditionalFormatting sqref="R2227">
    <cfRule type="expression" dxfId="19039" priority="11018">
      <formula>IF(FIND("!",E557),TRUE)</formula>
    </cfRule>
  </conditionalFormatting>
  <conditionalFormatting sqref="R2228">
    <cfRule type="expression" dxfId="19038" priority="11019">
      <formula>IF(AND(E557="",$C557=$X$4),TRUE)</formula>
    </cfRule>
  </conditionalFormatting>
  <conditionalFormatting sqref="R2228">
    <cfRule type="expression" dxfId="19037" priority="11020">
      <formula>IF(FIND("!",E557),TRUE)</formula>
    </cfRule>
  </conditionalFormatting>
  <conditionalFormatting sqref="R2229">
    <cfRule type="expression" dxfId="19036" priority="11021">
      <formula>IF(AND(E557="",$C557=$X$4),TRUE)</formula>
    </cfRule>
  </conditionalFormatting>
  <conditionalFormatting sqref="R2229">
    <cfRule type="expression" dxfId="19035" priority="11022">
      <formula>IF(FIND("!",E557),TRUE)</formula>
    </cfRule>
  </conditionalFormatting>
  <conditionalFormatting sqref="R2230">
    <cfRule type="expression" dxfId="19034" priority="11023">
      <formula>IF(AND(E557="",$C557=$X$4),TRUE)</formula>
    </cfRule>
  </conditionalFormatting>
  <conditionalFormatting sqref="R2230">
    <cfRule type="expression" dxfId="19033" priority="11024">
      <formula>IF(FIND("!",E557),TRUE)</formula>
    </cfRule>
  </conditionalFormatting>
  <conditionalFormatting sqref="R2231">
    <cfRule type="expression" dxfId="19032" priority="11025">
      <formula>IF(AND(E557="",$C557=$X$4),TRUE)</formula>
    </cfRule>
  </conditionalFormatting>
  <conditionalFormatting sqref="R2231">
    <cfRule type="expression" dxfId="19031" priority="11026">
      <formula>IF(FIND("!",E557),TRUE)</formula>
    </cfRule>
  </conditionalFormatting>
  <conditionalFormatting sqref="R2232">
    <cfRule type="expression" dxfId="19030" priority="11027">
      <formula>IF(AND(E557="",$C557=$X$4),TRUE)</formula>
    </cfRule>
  </conditionalFormatting>
  <conditionalFormatting sqref="R2232">
    <cfRule type="expression" dxfId="19029" priority="11028">
      <formula>IF(FIND("!",E557),TRUE)</formula>
    </cfRule>
  </conditionalFormatting>
  <conditionalFormatting sqref="R2233">
    <cfRule type="expression" dxfId="19028" priority="11029">
      <formula>IF(AND(E557="",$C557=$X$4),TRUE)</formula>
    </cfRule>
  </conditionalFormatting>
  <conditionalFormatting sqref="R2233">
    <cfRule type="expression" dxfId="19027" priority="11030">
      <formula>IF(FIND("!",E557),TRUE)</formula>
    </cfRule>
  </conditionalFormatting>
  <conditionalFormatting sqref="R2234">
    <cfRule type="expression" dxfId="19026" priority="11031">
      <formula>IF(AND(E557="",$C557=$X$4),TRUE)</formula>
    </cfRule>
  </conditionalFormatting>
  <conditionalFormatting sqref="R2234">
    <cfRule type="expression" dxfId="19025" priority="11032">
      <formula>IF(FIND("!",E557),TRUE)</formula>
    </cfRule>
  </conditionalFormatting>
  <conditionalFormatting sqref="R2235">
    <cfRule type="expression" dxfId="19024" priority="11033">
      <formula>IF(AND(E557="",$C557=$X$4),TRUE)</formula>
    </cfRule>
  </conditionalFormatting>
  <conditionalFormatting sqref="R2235">
    <cfRule type="expression" dxfId="19023" priority="11034">
      <formula>IF(FIND("!",E557),TRUE)</formula>
    </cfRule>
  </conditionalFormatting>
  <conditionalFormatting sqref="R2236">
    <cfRule type="expression" dxfId="19022" priority="11035">
      <formula>IF(AND(E557="",$C557=$X$4),TRUE)</formula>
    </cfRule>
  </conditionalFormatting>
  <conditionalFormatting sqref="R2236">
    <cfRule type="expression" dxfId="19021" priority="11036">
      <formula>IF(FIND("!",E557),TRUE)</formula>
    </cfRule>
  </conditionalFormatting>
  <conditionalFormatting sqref="R2237">
    <cfRule type="expression" dxfId="19020" priority="11037">
      <formula>IF(AND(E557="",$C557=$X$4),TRUE)</formula>
    </cfRule>
  </conditionalFormatting>
  <conditionalFormatting sqref="R2237">
    <cfRule type="expression" dxfId="19019" priority="11038">
      <formula>IF(FIND("!",E557),TRUE)</formula>
    </cfRule>
  </conditionalFormatting>
  <conditionalFormatting sqref="R2238">
    <cfRule type="expression" dxfId="19018" priority="11039">
      <formula>IF(AND(E557="",$C557=$X$4),TRUE)</formula>
    </cfRule>
  </conditionalFormatting>
  <conditionalFormatting sqref="R2238">
    <cfRule type="expression" dxfId="19017" priority="11040">
      <formula>IF(FIND("!",E557),TRUE)</formula>
    </cfRule>
  </conditionalFormatting>
  <conditionalFormatting sqref="R2239">
    <cfRule type="expression" dxfId="19016" priority="11041">
      <formula>IF(AND(E557="",$C557=$X$4),TRUE)</formula>
    </cfRule>
  </conditionalFormatting>
  <conditionalFormatting sqref="R2239">
    <cfRule type="expression" dxfId="19015" priority="11042">
      <formula>IF(FIND("!",E557),TRUE)</formula>
    </cfRule>
  </conditionalFormatting>
  <conditionalFormatting sqref="R2240">
    <cfRule type="expression" dxfId="19014" priority="11043">
      <formula>IF(AND(E557="",$C557=$X$4),TRUE)</formula>
    </cfRule>
  </conditionalFormatting>
  <conditionalFormatting sqref="R2240">
    <cfRule type="expression" dxfId="19013" priority="11044">
      <formula>IF(FIND("!",E557),TRUE)</formula>
    </cfRule>
  </conditionalFormatting>
  <conditionalFormatting sqref="R2241">
    <cfRule type="expression" dxfId="19012" priority="11045">
      <formula>IF(AND(E557="",$C557=$X$4),TRUE)</formula>
    </cfRule>
  </conditionalFormatting>
  <conditionalFormatting sqref="R2241">
    <cfRule type="expression" dxfId="19011" priority="11046">
      <formula>IF(FIND("!",E557),TRUE)</formula>
    </cfRule>
  </conditionalFormatting>
  <conditionalFormatting sqref="R2242">
    <cfRule type="expression" dxfId="19010" priority="11047">
      <formula>IF(AND(E557="",$C557=$X$4),TRUE)</formula>
    </cfRule>
  </conditionalFormatting>
  <conditionalFormatting sqref="R2242">
    <cfRule type="expression" dxfId="19009" priority="11048">
      <formula>IF(FIND("!",E557),TRUE)</formula>
    </cfRule>
  </conditionalFormatting>
  <conditionalFormatting sqref="R2243">
    <cfRule type="expression" dxfId="19008" priority="11049">
      <formula>IF(AND(E557="",$C557=$X$4),TRUE)</formula>
    </cfRule>
  </conditionalFormatting>
  <conditionalFormatting sqref="R2243">
    <cfRule type="expression" dxfId="19007" priority="11050">
      <formula>IF(FIND("!",E557),TRUE)</formula>
    </cfRule>
  </conditionalFormatting>
  <conditionalFormatting sqref="R2244">
    <cfRule type="expression" dxfId="19006" priority="11051">
      <formula>IF(AND(E557="",$C557=$X$4),TRUE)</formula>
    </cfRule>
  </conditionalFormatting>
  <conditionalFormatting sqref="R2244">
    <cfRule type="expression" dxfId="19005" priority="11052">
      <formula>IF(FIND("!",E557),TRUE)</formula>
    </cfRule>
  </conditionalFormatting>
  <conditionalFormatting sqref="R2245">
    <cfRule type="expression" dxfId="19004" priority="11053">
      <formula>IF(AND(E557="",$C557=$X$4),TRUE)</formula>
    </cfRule>
  </conditionalFormatting>
  <conditionalFormatting sqref="R2245">
    <cfRule type="expression" dxfId="19003" priority="11054">
      <formula>IF(FIND("!",E557),TRUE)</formula>
    </cfRule>
  </conditionalFormatting>
  <conditionalFormatting sqref="R2246">
    <cfRule type="expression" dxfId="19002" priority="11055">
      <formula>IF(AND(E557="",$C557=$X$4),TRUE)</formula>
    </cfRule>
  </conditionalFormatting>
  <conditionalFormatting sqref="R2246">
    <cfRule type="expression" dxfId="19001" priority="11056">
      <formula>IF(FIND("!",E557),TRUE)</formula>
    </cfRule>
  </conditionalFormatting>
  <conditionalFormatting sqref="R2247">
    <cfRule type="expression" dxfId="19000" priority="11057">
      <formula>IF(AND(E557="",$C557=$X$4),TRUE)</formula>
    </cfRule>
  </conditionalFormatting>
  <conditionalFormatting sqref="R2247">
    <cfRule type="expression" dxfId="18999" priority="11058">
      <formula>IF(FIND("!",E557),TRUE)</formula>
    </cfRule>
  </conditionalFormatting>
  <conditionalFormatting sqref="R2248">
    <cfRule type="expression" dxfId="18998" priority="11059">
      <formula>IF(AND(E557="",$C557=$X$4),TRUE)</formula>
    </cfRule>
  </conditionalFormatting>
  <conditionalFormatting sqref="R2248">
    <cfRule type="expression" dxfId="18997" priority="11060">
      <formula>IF(FIND("!",E557),TRUE)</formula>
    </cfRule>
  </conditionalFormatting>
  <conditionalFormatting sqref="R2249">
    <cfRule type="expression" dxfId="18996" priority="11061">
      <formula>IF(AND(E557="",$C557=$X$4),TRUE)</formula>
    </cfRule>
  </conditionalFormatting>
  <conditionalFormatting sqref="R2249">
    <cfRule type="expression" dxfId="18995" priority="11062">
      <formula>IF(FIND("!",E557),TRUE)</formula>
    </cfRule>
  </conditionalFormatting>
  <conditionalFormatting sqref="R2250">
    <cfRule type="expression" dxfId="18994" priority="11063">
      <formula>IF(AND(E557="",$C557=$X$4),TRUE)</formula>
    </cfRule>
  </conditionalFormatting>
  <conditionalFormatting sqref="R2250">
    <cfRule type="expression" dxfId="18993" priority="11064">
      <formula>IF(FIND("!",E557),TRUE)</formula>
    </cfRule>
  </conditionalFormatting>
  <conditionalFormatting sqref="R2251">
    <cfRule type="expression" dxfId="18992" priority="11065">
      <formula>IF(AND(E557="",$C557=$X$4),TRUE)</formula>
    </cfRule>
  </conditionalFormatting>
  <conditionalFormatting sqref="R2251">
    <cfRule type="expression" dxfId="18991" priority="11066">
      <formula>IF(FIND("!",E557),TRUE)</formula>
    </cfRule>
  </conditionalFormatting>
  <conditionalFormatting sqref="R2252">
    <cfRule type="expression" dxfId="18990" priority="11067">
      <formula>IF(AND(E557="",$C557=$X$4),TRUE)</formula>
    </cfRule>
  </conditionalFormatting>
  <conditionalFormatting sqref="R2252">
    <cfRule type="expression" dxfId="18989" priority="11068">
      <formula>IF(FIND("!",E557),TRUE)</formula>
    </cfRule>
  </conditionalFormatting>
  <conditionalFormatting sqref="R2253">
    <cfRule type="expression" dxfId="18988" priority="11069">
      <formula>IF(AND(E557="",$C557=$X$4),TRUE)</formula>
    </cfRule>
  </conditionalFormatting>
  <conditionalFormatting sqref="R2253">
    <cfRule type="expression" dxfId="18987" priority="11070">
      <formula>IF(FIND("!",E557),TRUE)</formula>
    </cfRule>
  </conditionalFormatting>
  <conditionalFormatting sqref="R2254">
    <cfRule type="expression" dxfId="18986" priority="11071">
      <formula>IF(AND(E557="",$C557=$X$4),TRUE)</formula>
    </cfRule>
  </conditionalFormatting>
  <conditionalFormatting sqref="R2254">
    <cfRule type="expression" dxfId="18985" priority="11072">
      <formula>IF(FIND("!",E557),TRUE)</formula>
    </cfRule>
  </conditionalFormatting>
  <conditionalFormatting sqref="R2255">
    <cfRule type="expression" dxfId="18984" priority="11073">
      <formula>IF(AND(E557="",$C557=$X$4),TRUE)</formula>
    </cfRule>
  </conditionalFormatting>
  <conditionalFormatting sqref="R2255">
    <cfRule type="expression" dxfId="18983" priority="11074">
      <formula>IF(FIND("!",E557),TRUE)</formula>
    </cfRule>
  </conditionalFormatting>
  <conditionalFormatting sqref="R2256">
    <cfRule type="expression" dxfId="18982" priority="11075">
      <formula>IF(AND(E557="",$C557=$X$4),TRUE)</formula>
    </cfRule>
  </conditionalFormatting>
  <conditionalFormatting sqref="R2256">
    <cfRule type="expression" dxfId="18981" priority="11076">
      <formula>IF(FIND("!",E557),TRUE)</formula>
    </cfRule>
  </conditionalFormatting>
  <conditionalFormatting sqref="R2257">
    <cfRule type="expression" dxfId="18980" priority="11077">
      <formula>IF(AND(E557="",$C557=$X$4),TRUE)</formula>
    </cfRule>
  </conditionalFormatting>
  <conditionalFormatting sqref="R2257">
    <cfRule type="expression" dxfId="18979" priority="11078">
      <formula>IF(FIND("!",E557),TRUE)</formula>
    </cfRule>
  </conditionalFormatting>
  <conditionalFormatting sqref="R2258">
    <cfRule type="expression" dxfId="18978" priority="11079">
      <formula>IF(AND(E557="",$C557=$X$4),TRUE)</formula>
    </cfRule>
  </conditionalFormatting>
  <conditionalFormatting sqref="R2258">
    <cfRule type="expression" dxfId="18977" priority="11080">
      <formula>IF(FIND("!",E557),TRUE)</formula>
    </cfRule>
  </conditionalFormatting>
  <conditionalFormatting sqref="R2259">
    <cfRule type="expression" dxfId="18976" priority="11081">
      <formula>IF(AND(E557="",$C557=$X$4),TRUE)</formula>
    </cfRule>
  </conditionalFormatting>
  <conditionalFormatting sqref="R2259">
    <cfRule type="expression" dxfId="18975" priority="11082">
      <formula>IF(FIND("!",E557),TRUE)</formula>
    </cfRule>
  </conditionalFormatting>
  <conditionalFormatting sqref="R2260">
    <cfRule type="expression" dxfId="18974" priority="11083">
      <formula>IF(AND(E557="",$C557=$X$4),TRUE)</formula>
    </cfRule>
  </conditionalFormatting>
  <conditionalFormatting sqref="R2260">
    <cfRule type="expression" dxfId="18973" priority="11084">
      <formula>IF(FIND("!",E557),TRUE)</formula>
    </cfRule>
  </conditionalFormatting>
  <conditionalFormatting sqref="R2261">
    <cfRule type="expression" dxfId="18972" priority="11085">
      <formula>IF(AND(E557="",$C557=$X$4),TRUE)</formula>
    </cfRule>
  </conditionalFormatting>
  <conditionalFormatting sqref="R2261">
    <cfRule type="expression" dxfId="18971" priority="11086">
      <formula>IF(FIND("!",E557),TRUE)</formula>
    </cfRule>
  </conditionalFormatting>
  <conditionalFormatting sqref="R2262">
    <cfRule type="expression" dxfId="18970" priority="11087">
      <formula>IF(AND(E557="",$C557=$X$4),TRUE)</formula>
    </cfRule>
  </conditionalFormatting>
  <conditionalFormatting sqref="R2262">
    <cfRule type="expression" dxfId="18969" priority="11088">
      <formula>IF(FIND("!",E557),TRUE)</formula>
    </cfRule>
  </conditionalFormatting>
  <conditionalFormatting sqref="R2263">
    <cfRule type="expression" dxfId="18968" priority="11089">
      <formula>IF(AND(E557="",$C557=$X$4),TRUE)</formula>
    </cfRule>
  </conditionalFormatting>
  <conditionalFormatting sqref="R2263">
    <cfRule type="expression" dxfId="18967" priority="11090">
      <formula>IF(FIND("!",E557),TRUE)</formula>
    </cfRule>
  </conditionalFormatting>
  <conditionalFormatting sqref="R2264">
    <cfRule type="expression" dxfId="18966" priority="11091">
      <formula>IF(AND(E557="",$C557=$X$4),TRUE)</formula>
    </cfRule>
  </conditionalFormatting>
  <conditionalFormatting sqref="R2264">
    <cfRule type="expression" dxfId="18965" priority="11092">
      <formula>IF(FIND("!",E557),TRUE)</formula>
    </cfRule>
  </conditionalFormatting>
  <conditionalFormatting sqref="R2265">
    <cfRule type="expression" dxfId="18964" priority="11093">
      <formula>IF(AND(E557="",$C557=$X$4),TRUE)</formula>
    </cfRule>
  </conditionalFormatting>
  <conditionalFormatting sqref="R2265">
    <cfRule type="expression" dxfId="18963" priority="11094">
      <formula>IF(FIND("!",E557),TRUE)</formula>
    </cfRule>
  </conditionalFormatting>
  <conditionalFormatting sqref="R2266">
    <cfRule type="expression" dxfId="18962" priority="11095">
      <formula>IF(AND(E557="",$C557=$X$4),TRUE)</formula>
    </cfRule>
  </conditionalFormatting>
  <conditionalFormatting sqref="R2266">
    <cfRule type="expression" dxfId="18961" priority="11096">
      <formula>IF(FIND("!",E557),TRUE)</formula>
    </cfRule>
  </conditionalFormatting>
  <conditionalFormatting sqref="R2267">
    <cfRule type="expression" dxfId="18960" priority="11097">
      <formula>IF(AND(E557="",$C557=$X$4),TRUE)</formula>
    </cfRule>
  </conditionalFormatting>
  <conditionalFormatting sqref="R2267">
    <cfRule type="expression" dxfId="18959" priority="11098">
      <formula>IF(FIND("!",E557),TRUE)</formula>
    </cfRule>
  </conditionalFormatting>
  <conditionalFormatting sqref="R2268">
    <cfRule type="expression" dxfId="18958" priority="11099">
      <formula>IF(AND(E557="",$C557=$X$4),TRUE)</formula>
    </cfRule>
  </conditionalFormatting>
  <conditionalFormatting sqref="R2268">
    <cfRule type="expression" dxfId="18957" priority="11100">
      <formula>IF(FIND("!",E557),TRUE)</formula>
    </cfRule>
  </conditionalFormatting>
  <conditionalFormatting sqref="R2269">
    <cfRule type="expression" dxfId="18956" priority="11101">
      <formula>IF(AND(E557="",$C557=$X$4),TRUE)</formula>
    </cfRule>
  </conditionalFormatting>
  <conditionalFormatting sqref="R2269">
    <cfRule type="expression" dxfId="18955" priority="11102">
      <formula>IF(FIND("!",E557),TRUE)</formula>
    </cfRule>
  </conditionalFormatting>
  <conditionalFormatting sqref="R2270">
    <cfRule type="expression" dxfId="18954" priority="11103">
      <formula>IF(AND(E557="",$C557=$X$4),TRUE)</formula>
    </cfRule>
  </conditionalFormatting>
  <conditionalFormatting sqref="R2270">
    <cfRule type="expression" dxfId="18953" priority="11104">
      <formula>IF(FIND("!",E557),TRUE)</formula>
    </cfRule>
  </conditionalFormatting>
  <conditionalFormatting sqref="R2271">
    <cfRule type="expression" dxfId="18952" priority="11105">
      <formula>IF(AND(E557="",$C557=$X$4),TRUE)</formula>
    </cfRule>
  </conditionalFormatting>
  <conditionalFormatting sqref="R2271">
    <cfRule type="expression" dxfId="18951" priority="11106">
      <formula>IF(FIND("!",E557),TRUE)</formula>
    </cfRule>
  </conditionalFormatting>
  <conditionalFormatting sqref="R2272">
    <cfRule type="expression" dxfId="18950" priority="11107">
      <formula>IF(AND(E557="",$C557=$X$4),TRUE)</formula>
    </cfRule>
  </conditionalFormatting>
  <conditionalFormatting sqref="R2272">
    <cfRule type="expression" dxfId="18949" priority="11108">
      <formula>IF(FIND("!",E557),TRUE)</formula>
    </cfRule>
  </conditionalFormatting>
  <conditionalFormatting sqref="R2273">
    <cfRule type="expression" dxfId="18948" priority="11109">
      <formula>IF(AND(E557="",$C557=$X$4),TRUE)</formula>
    </cfRule>
  </conditionalFormatting>
  <conditionalFormatting sqref="R2273">
    <cfRule type="expression" dxfId="18947" priority="11110">
      <formula>IF(FIND("!",E557),TRUE)</formula>
    </cfRule>
  </conditionalFormatting>
  <conditionalFormatting sqref="R2274">
    <cfRule type="expression" dxfId="18946" priority="11111">
      <formula>IF(AND(E557="",$C557=$X$4),TRUE)</formula>
    </cfRule>
  </conditionalFormatting>
  <conditionalFormatting sqref="R2274">
    <cfRule type="expression" dxfId="18945" priority="11112">
      <formula>IF(FIND("!",E557),TRUE)</formula>
    </cfRule>
  </conditionalFormatting>
  <conditionalFormatting sqref="R2275">
    <cfRule type="expression" dxfId="18944" priority="11113">
      <formula>IF(AND(E557="",$C557=$X$4),TRUE)</formula>
    </cfRule>
  </conditionalFormatting>
  <conditionalFormatting sqref="R2275">
    <cfRule type="expression" dxfId="18943" priority="11114">
      <formula>IF(FIND("!",E557),TRUE)</formula>
    </cfRule>
  </conditionalFormatting>
  <conditionalFormatting sqref="R2276">
    <cfRule type="expression" dxfId="18942" priority="11115">
      <formula>IF(AND(E557="",$C557=$X$4),TRUE)</formula>
    </cfRule>
  </conditionalFormatting>
  <conditionalFormatting sqref="R2276">
    <cfRule type="expression" dxfId="18941" priority="11116">
      <formula>IF(FIND("!",E557),TRUE)</formula>
    </cfRule>
  </conditionalFormatting>
  <conditionalFormatting sqref="R2277">
    <cfRule type="expression" dxfId="18940" priority="11117">
      <formula>IF(AND(E557="",$C557=$X$4),TRUE)</formula>
    </cfRule>
  </conditionalFormatting>
  <conditionalFormatting sqref="R2277">
    <cfRule type="expression" dxfId="18939" priority="11118">
      <formula>IF(FIND("!",E557),TRUE)</formula>
    </cfRule>
  </conditionalFormatting>
  <conditionalFormatting sqref="R2278">
    <cfRule type="expression" dxfId="18938" priority="11119">
      <formula>IF(AND(E557="",$C557=$X$4),TRUE)</formula>
    </cfRule>
  </conditionalFormatting>
  <conditionalFormatting sqref="R2278">
    <cfRule type="expression" dxfId="18937" priority="11120">
      <formula>IF(FIND("!",E557),TRUE)</formula>
    </cfRule>
  </conditionalFormatting>
  <conditionalFormatting sqref="R2279">
    <cfRule type="expression" dxfId="18936" priority="11121">
      <formula>IF(AND(E557="",$C557=$X$4),TRUE)</formula>
    </cfRule>
  </conditionalFormatting>
  <conditionalFormatting sqref="R2279">
    <cfRule type="expression" dxfId="18935" priority="11122">
      <formula>IF(FIND("!",E557),TRUE)</formula>
    </cfRule>
  </conditionalFormatting>
  <conditionalFormatting sqref="R2280">
    <cfRule type="expression" dxfId="18934" priority="11123">
      <formula>IF(AND(E557="",$C557=$X$4),TRUE)</formula>
    </cfRule>
  </conditionalFormatting>
  <conditionalFormatting sqref="R2280">
    <cfRule type="expression" dxfId="18933" priority="11124">
      <formula>IF(FIND("!",E557),TRUE)</formula>
    </cfRule>
  </conditionalFormatting>
  <conditionalFormatting sqref="R2281">
    <cfRule type="expression" dxfId="18932" priority="11125">
      <formula>IF(AND(E557="",$C557=$X$4),TRUE)</formula>
    </cfRule>
  </conditionalFormatting>
  <conditionalFormatting sqref="R2281">
    <cfRule type="expression" dxfId="18931" priority="11126">
      <formula>IF(FIND("!",E557),TRUE)</formula>
    </cfRule>
  </conditionalFormatting>
  <conditionalFormatting sqref="R2282">
    <cfRule type="expression" dxfId="18930" priority="11127">
      <formula>IF(AND(E557="",$C557=$X$4),TRUE)</formula>
    </cfRule>
  </conditionalFormatting>
  <conditionalFormatting sqref="R2282">
    <cfRule type="expression" dxfId="18929" priority="11128">
      <formula>IF(FIND("!",E557),TRUE)</formula>
    </cfRule>
  </conditionalFormatting>
  <conditionalFormatting sqref="R2283">
    <cfRule type="expression" dxfId="18928" priority="11129">
      <formula>IF(AND(E557="",$C557=$X$4),TRUE)</formula>
    </cfRule>
  </conditionalFormatting>
  <conditionalFormatting sqref="R2283">
    <cfRule type="expression" dxfId="18927" priority="11130">
      <formula>IF(FIND("!",E557),TRUE)</formula>
    </cfRule>
  </conditionalFormatting>
  <conditionalFormatting sqref="R2284">
    <cfRule type="expression" dxfId="18926" priority="11131">
      <formula>IF(AND(E557="",$C557=$X$4),TRUE)</formula>
    </cfRule>
  </conditionalFormatting>
  <conditionalFormatting sqref="R2284">
    <cfRule type="expression" dxfId="18925" priority="11132">
      <formula>IF(FIND("!",E557),TRUE)</formula>
    </cfRule>
  </conditionalFormatting>
  <conditionalFormatting sqref="R2285">
    <cfRule type="expression" dxfId="18924" priority="11133">
      <formula>IF(AND(E557="",$C557=$X$4),TRUE)</formula>
    </cfRule>
  </conditionalFormatting>
  <conditionalFormatting sqref="R2285">
    <cfRule type="expression" dxfId="18923" priority="11134">
      <formula>IF(FIND("!",E557),TRUE)</formula>
    </cfRule>
  </conditionalFormatting>
  <conditionalFormatting sqref="R2286">
    <cfRule type="expression" dxfId="18922" priority="11135">
      <formula>IF(AND(E557="",$C557=$X$4),TRUE)</formula>
    </cfRule>
  </conditionalFormatting>
  <conditionalFormatting sqref="R2286">
    <cfRule type="expression" dxfId="18921" priority="11136">
      <formula>IF(FIND("!",E557),TRUE)</formula>
    </cfRule>
  </conditionalFormatting>
  <conditionalFormatting sqref="R2287">
    <cfRule type="expression" dxfId="18920" priority="11137">
      <formula>IF(AND(E557="",$C557=$X$4),TRUE)</formula>
    </cfRule>
  </conditionalFormatting>
  <conditionalFormatting sqref="R2287">
    <cfRule type="expression" dxfId="18919" priority="11138">
      <formula>IF(FIND("!",E557),TRUE)</formula>
    </cfRule>
  </conditionalFormatting>
  <conditionalFormatting sqref="R2288">
    <cfRule type="expression" dxfId="18918" priority="11139">
      <formula>IF(AND(E557="",$C557=$X$4),TRUE)</formula>
    </cfRule>
  </conditionalFormatting>
  <conditionalFormatting sqref="R2288">
    <cfRule type="expression" dxfId="18917" priority="11140">
      <formula>IF(FIND("!",E557),TRUE)</formula>
    </cfRule>
  </conditionalFormatting>
  <conditionalFormatting sqref="R2289">
    <cfRule type="expression" dxfId="18916" priority="11141">
      <formula>IF(AND(E557="",$C557=$X$4),TRUE)</formula>
    </cfRule>
  </conditionalFormatting>
  <conditionalFormatting sqref="R2289">
    <cfRule type="expression" dxfId="18915" priority="11142">
      <formula>IF(FIND("!",E557),TRUE)</formula>
    </cfRule>
  </conditionalFormatting>
  <conditionalFormatting sqref="R2290">
    <cfRule type="expression" dxfId="18914" priority="11143">
      <formula>IF(AND(E557="",$C557=$X$4),TRUE)</formula>
    </cfRule>
  </conditionalFormatting>
  <conditionalFormatting sqref="R2290">
    <cfRule type="expression" dxfId="18913" priority="11144">
      <formula>IF(FIND("!",E557),TRUE)</formula>
    </cfRule>
  </conditionalFormatting>
  <conditionalFormatting sqref="R2291">
    <cfRule type="expression" dxfId="18912" priority="11145">
      <formula>IF(AND(E557="",$C557=$X$4),TRUE)</formula>
    </cfRule>
  </conditionalFormatting>
  <conditionalFormatting sqref="R2291">
    <cfRule type="expression" dxfId="18911" priority="11146">
      <formula>IF(FIND("!",E557),TRUE)</formula>
    </cfRule>
  </conditionalFormatting>
  <conditionalFormatting sqref="R2292">
    <cfRule type="expression" dxfId="18910" priority="11147">
      <formula>IF(AND(E557="",$C557=$X$4),TRUE)</formula>
    </cfRule>
  </conditionalFormatting>
  <conditionalFormatting sqref="R2292">
    <cfRule type="expression" dxfId="18909" priority="11148">
      <formula>IF(FIND("!",E557),TRUE)</formula>
    </cfRule>
  </conditionalFormatting>
  <conditionalFormatting sqref="R2293">
    <cfRule type="expression" dxfId="18908" priority="11149">
      <formula>IF(AND(E557="",$C557=$X$4),TRUE)</formula>
    </cfRule>
  </conditionalFormatting>
  <conditionalFormatting sqref="R2293">
    <cfRule type="expression" dxfId="18907" priority="11150">
      <formula>IF(FIND("!",E557),TRUE)</formula>
    </cfRule>
  </conditionalFormatting>
  <conditionalFormatting sqref="R2294">
    <cfRule type="expression" dxfId="18906" priority="11151">
      <formula>IF(AND(E557="",$C557=$X$4),TRUE)</formula>
    </cfRule>
  </conditionalFormatting>
  <conditionalFormatting sqref="R2294">
    <cfRule type="expression" dxfId="18905" priority="11152">
      <formula>IF(FIND("!",E557),TRUE)</formula>
    </cfRule>
  </conditionalFormatting>
  <conditionalFormatting sqref="R2295">
    <cfRule type="expression" dxfId="18904" priority="11153">
      <formula>IF(AND(E557="",$C557=$X$4),TRUE)</formula>
    </cfRule>
  </conditionalFormatting>
  <conditionalFormatting sqref="R2295">
    <cfRule type="expression" dxfId="18903" priority="11154">
      <formula>IF(FIND("!",E557),TRUE)</formula>
    </cfRule>
  </conditionalFormatting>
  <conditionalFormatting sqref="R2296">
    <cfRule type="expression" dxfId="18902" priority="11155">
      <formula>IF(AND(E557="",$C557=$X$4),TRUE)</formula>
    </cfRule>
  </conditionalFormatting>
  <conditionalFormatting sqref="R2296">
    <cfRule type="expression" dxfId="18901" priority="11156">
      <formula>IF(FIND("!",E557),TRUE)</formula>
    </cfRule>
  </conditionalFormatting>
  <conditionalFormatting sqref="R2297">
    <cfRule type="expression" dxfId="18900" priority="11157">
      <formula>IF(AND(E557="",$C557=$X$4),TRUE)</formula>
    </cfRule>
  </conditionalFormatting>
  <conditionalFormatting sqref="R2297">
    <cfRule type="expression" dxfId="18899" priority="11158">
      <formula>IF(FIND("!",E557),TRUE)</formula>
    </cfRule>
  </conditionalFormatting>
  <conditionalFormatting sqref="R2298">
    <cfRule type="expression" dxfId="18898" priority="11159">
      <formula>IF(AND(E557="",$C557=$X$4),TRUE)</formula>
    </cfRule>
  </conditionalFormatting>
  <conditionalFormatting sqref="R2298">
    <cfRule type="expression" dxfId="18897" priority="11160">
      <formula>IF(FIND("!",E557),TRUE)</formula>
    </cfRule>
  </conditionalFormatting>
  <conditionalFormatting sqref="R2299">
    <cfRule type="expression" dxfId="18896" priority="11161">
      <formula>IF(AND(E557="",$C557=$X$4),TRUE)</formula>
    </cfRule>
  </conditionalFormatting>
  <conditionalFormatting sqref="R2299">
    <cfRule type="expression" dxfId="18895" priority="11162">
      <formula>IF(FIND("!",E557),TRUE)</formula>
    </cfRule>
  </conditionalFormatting>
  <conditionalFormatting sqref="R2300">
    <cfRule type="expression" dxfId="18894" priority="11163">
      <formula>IF(AND(E557="",$C557=$X$4),TRUE)</formula>
    </cfRule>
  </conditionalFormatting>
  <conditionalFormatting sqref="R2300">
    <cfRule type="expression" dxfId="18893" priority="11164">
      <formula>IF(FIND("!",E557),TRUE)</formula>
    </cfRule>
  </conditionalFormatting>
  <conditionalFormatting sqref="R2301">
    <cfRule type="expression" dxfId="18892" priority="11165">
      <formula>IF(AND(E557="",$C557=$X$4),TRUE)</formula>
    </cfRule>
  </conditionalFormatting>
  <conditionalFormatting sqref="R2301">
    <cfRule type="expression" dxfId="18891" priority="11166">
      <formula>IF(FIND("!",E557),TRUE)</formula>
    </cfRule>
  </conditionalFormatting>
  <conditionalFormatting sqref="R2302">
    <cfRule type="expression" dxfId="18890" priority="11167">
      <formula>IF(AND(E557="",$C557=$X$4),TRUE)</formula>
    </cfRule>
  </conditionalFormatting>
  <conditionalFormatting sqref="R2302">
    <cfRule type="expression" dxfId="18889" priority="11168">
      <formula>IF(FIND("!",E557),TRUE)</formula>
    </cfRule>
  </conditionalFormatting>
  <conditionalFormatting sqref="R2303">
    <cfRule type="expression" dxfId="18888" priority="11169">
      <formula>IF(AND(E557="",$C557=$X$4),TRUE)</formula>
    </cfRule>
  </conditionalFormatting>
  <conditionalFormatting sqref="R2303">
    <cfRule type="expression" dxfId="18887" priority="11170">
      <formula>IF(FIND("!",E557),TRUE)</formula>
    </cfRule>
  </conditionalFormatting>
  <conditionalFormatting sqref="R2304">
    <cfRule type="expression" dxfId="18886" priority="11171">
      <formula>IF(AND(E557="",$C557=$X$4),TRUE)</formula>
    </cfRule>
  </conditionalFormatting>
  <conditionalFormatting sqref="R2304">
    <cfRule type="expression" dxfId="18885" priority="11172">
      <formula>IF(FIND("!",E557),TRUE)</formula>
    </cfRule>
  </conditionalFormatting>
  <conditionalFormatting sqref="R2305">
    <cfRule type="expression" dxfId="18884" priority="11173">
      <formula>IF(AND(E557="",$C557=$X$4),TRUE)</formula>
    </cfRule>
  </conditionalFormatting>
  <conditionalFormatting sqref="R2305">
    <cfRule type="expression" dxfId="18883" priority="11174">
      <formula>IF(FIND("!",E557),TRUE)</formula>
    </cfRule>
  </conditionalFormatting>
  <conditionalFormatting sqref="R2306">
    <cfRule type="expression" dxfId="18882" priority="11175">
      <formula>IF(AND(E557="",$C557=$X$4),TRUE)</formula>
    </cfRule>
  </conditionalFormatting>
  <conditionalFormatting sqref="R2306">
    <cfRule type="expression" dxfId="18881" priority="11176">
      <formula>IF(FIND("!",E557),TRUE)</formula>
    </cfRule>
  </conditionalFormatting>
  <conditionalFormatting sqref="R2307">
    <cfRule type="expression" dxfId="18880" priority="11177">
      <formula>IF(AND(E557="",$C557=$X$4),TRUE)</formula>
    </cfRule>
  </conditionalFormatting>
  <conditionalFormatting sqref="R2307">
    <cfRule type="expression" dxfId="18879" priority="11178">
      <formula>IF(FIND("!",E557),TRUE)</formula>
    </cfRule>
  </conditionalFormatting>
  <conditionalFormatting sqref="R2308">
    <cfRule type="expression" dxfId="18878" priority="11179">
      <formula>IF(AND(E557="",$C557=$X$4),TRUE)</formula>
    </cfRule>
  </conditionalFormatting>
  <conditionalFormatting sqref="R2308">
    <cfRule type="expression" dxfId="18877" priority="11180">
      <formula>IF(FIND("!",E557),TRUE)</formula>
    </cfRule>
  </conditionalFormatting>
  <conditionalFormatting sqref="R2309">
    <cfRule type="expression" dxfId="18876" priority="11181">
      <formula>IF(AND(E557="",$C557=$X$4),TRUE)</formula>
    </cfRule>
  </conditionalFormatting>
  <conditionalFormatting sqref="R2309">
    <cfRule type="expression" dxfId="18875" priority="11182">
      <formula>IF(FIND("!",E557),TRUE)</formula>
    </cfRule>
  </conditionalFormatting>
  <conditionalFormatting sqref="R2310">
    <cfRule type="expression" dxfId="18874" priority="11183">
      <formula>IF(AND(E557="",$C557=$X$4),TRUE)</formula>
    </cfRule>
  </conditionalFormatting>
  <conditionalFormatting sqref="R2310">
    <cfRule type="expression" dxfId="18873" priority="11184">
      <formula>IF(FIND("!",E557),TRUE)</formula>
    </cfRule>
  </conditionalFormatting>
  <conditionalFormatting sqref="R2311">
    <cfRule type="expression" dxfId="18872" priority="11185">
      <formula>IF(AND(E557="",$C557=$X$4),TRUE)</formula>
    </cfRule>
  </conditionalFormatting>
  <conditionalFormatting sqref="R2311">
    <cfRule type="expression" dxfId="18871" priority="11186">
      <formula>IF(FIND("!",E557),TRUE)</formula>
    </cfRule>
  </conditionalFormatting>
  <conditionalFormatting sqref="R2312">
    <cfRule type="expression" dxfId="18870" priority="11187">
      <formula>IF(AND(E557="",$C557=$X$4),TRUE)</formula>
    </cfRule>
  </conditionalFormatting>
  <conditionalFormatting sqref="R2312">
    <cfRule type="expression" dxfId="18869" priority="11188">
      <formula>IF(FIND("!",E557),TRUE)</formula>
    </cfRule>
  </conditionalFormatting>
  <conditionalFormatting sqref="R2313">
    <cfRule type="expression" dxfId="18868" priority="11189">
      <formula>IF(AND(E557="",$C557=$X$4),TRUE)</formula>
    </cfRule>
  </conditionalFormatting>
  <conditionalFormatting sqref="R2313">
    <cfRule type="expression" dxfId="18867" priority="11190">
      <formula>IF(FIND("!",E557),TRUE)</formula>
    </cfRule>
  </conditionalFormatting>
  <conditionalFormatting sqref="R2314">
    <cfRule type="expression" dxfId="18866" priority="11191">
      <formula>IF(AND(E557="",$C557=$X$4),TRUE)</formula>
    </cfRule>
  </conditionalFormatting>
  <conditionalFormatting sqref="R2314">
    <cfRule type="expression" dxfId="18865" priority="11192">
      <formula>IF(FIND("!",E557),TRUE)</formula>
    </cfRule>
  </conditionalFormatting>
  <conditionalFormatting sqref="R2315">
    <cfRule type="expression" dxfId="18864" priority="11193">
      <formula>IF(AND(E557="",$C557=$X$4),TRUE)</formula>
    </cfRule>
  </conditionalFormatting>
  <conditionalFormatting sqref="R2315">
    <cfRule type="expression" dxfId="18863" priority="11194">
      <formula>IF(FIND("!",E557),TRUE)</formula>
    </cfRule>
  </conditionalFormatting>
  <conditionalFormatting sqref="R2316">
    <cfRule type="expression" dxfId="18862" priority="11195">
      <formula>IF(AND(E557="",$C557=$X$4),TRUE)</formula>
    </cfRule>
  </conditionalFormatting>
  <conditionalFormatting sqref="R2316">
    <cfRule type="expression" dxfId="18861" priority="11196">
      <formula>IF(FIND("!",E557),TRUE)</formula>
    </cfRule>
  </conditionalFormatting>
  <conditionalFormatting sqref="R2317">
    <cfRule type="expression" dxfId="18860" priority="11197">
      <formula>IF(AND(E557="",$C557=$X$4),TRUE)</formula>
    </cfRule>
  </conditionalFormatting>
  <conditionalFormatting sqref="R2317">
    <cfRule type="expression" dxfId="18859" priority="11198">
      <formula>IF(FIND("!",E557),TRUE)</formula>
    </cfRule>
  </conditionalFormatting>
  <conditionalFormatting sqref="R2318">
    <cfRule type="expression" dxfId="18858" priority="11199">
      <formula>IF(AND(E557="",$C557=$X$4),TRUE)</formula>
    </cfRule>
  </conditionalFormatting>
  <conditionalFormatting sqref="R2318">
    <cfRule type="expression" dxfId="18857" priority="11200">
      <formula>IF(FIND("!",E557),TRUE)</formula>
    </cfRule>
  </conditionalFormatting>
  <conditionalFormatting sqref="R2319">
    <cfRule type="expression" dxfId="18856" priority="11201">
      <formula>IF(AND(E557="",$C557=$X$4),TRUE)</formula>
    </cfRule>
  </conditionalFormatting>
  <conditionalFormatting sqref="R2319">
    <cfRule type="expression" dxfId="18855" priority="11202">
      <formula>IF(FIND("!",E557),TRUE)</formula>
    </cfRule>
  </conditionalFormatting>
  <conditionalFormatting sqref="R2320">
    <cfRule type="expression" dxfId="18854" priority="11203">
      <formula>IF(AND(E557="",$C557=$X$4),TRUE)</formula>
    </cfRule>
  </conditionalFormatting>
  <conditionalFormatting sqref="R2320">
    <cfRule type="expression" dxfId="18853" priority="11204">
      <formula>IF(FIND("!",E557),TRUE)</formula>
    </cfRule>
  </conditionalFormatting>
  <conditionalFormatting sqref="R2321">
    <cfRule type="expression" dxfId="18852" priority="11205">
      <formula>IF(AND(E557="",$C557=$X$4),TRUE)</formula>
    </cfRule>
  </conditionalFormatting>
  <conditionalFormatting sqref="R2321">
    <cfRule type="expression" dxfId="18851" priority="11206">
      <formula>IF(FIND("!",E557),TRUE)</formula>
    </cfRule>
  </conditionalFormatting>
  <conditionalFormatting sqref="R2322">
    <cfRule type="expression" dxfId="18850" priority="11207">
      <formula>IF(AND(E557="",$C557=$X$4),TRUE)</formula>
    </cfRule>
  </conditionalFormatting>
  <conditionalFormatting sqref="R2322">
    <cfRule type="expression" dxfId="18849" priority="11208">
      <formula>IF(FIND("!",E557),TRUE)</formula>
    </cfRule>
  </conditionalFormatting>
  <conditionalFormatting sqref="R2323">
    <cfRule type="expression" dxfId="18848" priority="11209">
      <formula>IF(AND(E557="",$C557=$X$4),TRUE)</formula>
    </cfRule>
  </conditionalFormatting>
  <conditionalFormatting sqref="R2323">
    <cfRule type="expression" dxfId="18847" priority="11210">
      <formula>IF(FIND("!",E557),TRUE)</formula>
    </cfRule>
  </conditionalFormatting>
  <conditionalFormatting sqref="R2324">
    <cfRule type="expression" dxfId="18846" priority="11211">
      <formula>IF(AND(E557="",$C557=$X$4),TRUE)</formula>
    </cfRule>
  </conditionalFormatting>
  <conditionalFormatting sqref="R2324">
    <cfRule type="expression" dxfId="18845" priority="11212">
      <formula>IF(FIND("!",E557),TRUE)</formula>
    </cfRule>
  </conditionalFormatting>
  <conditionalFormatting sqref="R2325">
    <cfRule type="expression" dxfId="18844" priority="11213">
      <formula>IF(AND(E557="",$C557=$X$4),TRUE)</formula>
    </cfRule>
  </conditionalFormatting>
  <conditionalFormatting sqref="R2325">
    <cfRule type="expression" dxfId="18843" priority="11214">
      <formula>IF(FIND("!",E557),TRUE)</formula>
    </cfRule>
  </conditionalFormatting>
  <conditionalFormatting sqref="R2326">
    <cfRule type="expression" dxfId="18842" priority="11215">
      <formula>IF(AND(E557="",$C557=$X$4),TRUE)</formula>
    </cfRule>
  </conditionalFormatting>
  <conditionalFormatting sqref="R2326">
    <cfRule type="expression" dxfId="18841" priority="11216">
      <formula>IF(FIND("!",E557),TRUE)</formula>
    </cfRule>
  </conditionalFormatting>
  <conditionalFormatting sqref="R2327">
    <cfRule type="expression" dxfId="18840" priority="11217">
      <formula>IF(AND(E557="",$C557=$X$4),TRUE)</formula>
    </cfRule>
  </conditionalFormatting>
  <conditionalFormatting sqref="R2327">
    <cfRule type="expression" dxfId="18839" priority="11218">
      <formula>IF(FIND("!",E557),TRUE)</formula>
    </cfRule>
  </conditionalFormatting>
  <conditionalFormatting sqref="R2328">
    <cfRule type="expression" dxfId="18838" priority="11219">
      <formula>IF(AND(E557="",$C557=$X$4),TRUE)</formula>
    </cfRule>
  </conditionalFormatting>
  <conditionalFormatting sqref="R2328">
    <cfRule type="expression" dxfId="18837" priority="11220">
      <formula>IF(FIND("!",E557),TRUE)</formula>
    </cfRule>
  </conditionalFormatting>
  <conditionalFormatting sqref="R2329">
    <cfRule type="expression" dxfId="18836" priority="11221">
      <formula>IF(AND(E557="",$C557=$X$4),TRUE)</formula>
    </cfRule>
  </conditionalFormatting>
  <conditionalFormatting sqref="R2329">
    <cfRule type="expression" dxfId="18835" priority="11222">
      <formula>IF(FIND("!",E557),TRUE)</formula>
    </cfRule>
  </conditionalFormatting>
  <conditionalFormatting sqref="R2330">
    <cfRule type="expression" dxfId="18834" priority="11223">
      <formula>IF(AND(E557="",$C557=$X$4),TRUE)</formula>
    </cfRule>
  </conditionalFormatting>
  <conditionalFormatting sqref="R2330">
    <cfRule type="expression" dxfId="18833" priority="11224">
      <formula>IF(FIND("!",E557),TRUE)</formula>
    </cfRule>
  </conditionalFormatting>
  <conditionalFormatting sqref="R2331">
    <cfRule type="expression" dxfId="18832" priority="11225">
      <formula>IF(AND(E557="",$C557=$X$4),TRUE)</formula>
    </cfRule>
  </conditionalFormatting>
  <conditionalFormatting sqref="R2331">
    <cfRule type="expression" dxfId="18831" priority="11226">
      <formula>IF(FIND("!",E557),TRUE)</formula>
    </cfRule>
  </conditionalFormatting>
  <conditionalFormatting sqref="R2332">
    <cfRule type="expression" dxfId="18830" priority="11227">
      <formula>IF(AND(E557="",$C557=$X$4),TRUE)</formula>
    </cfRule>
  </conditionalFormatting>
  <conditionalFormatting sqref="R2332">
    <cfRule type="expression" dxfId="18829" priority="11228">
      <formula>IF(FIND("!",E557),TRUE)</formula>
    </cfRule>
  </conditionalFormatting>
  <conditionalFormatting sqref="R2333">
    <cfRule type="expression" dxfId="18828" priority="11229">
      <formula>IF(AND(E557="",$C557=$X$4),TRUE)</formula>
    </cfRule>
  </conditionalFormatting>
  <conditionalFormatting sqref="R2333">
    <cfRule type="expression" dxfId="18827" priority="11230">
      <formula>IF(FIND("!",E557),TRUE)</formula>
    </cfRule>
  </conditionalFormatting>
  <conditionalFormatting sqref="R2334">
    <cfRule type="expression" dxfId="18826" priority="11231">
      <formula>IF(AND(E557="",$C557=$X$4),TRUE)</formula>
    </cfRule>
  </conditionalFormatting>
  <conditionalFormatting sqref="R2334">
    <cfRule type="expression" dxfId="18825" priority="11232">
      <formula>IF(FIND("!",E557),TRUE)</formula>
    </cfRule>
  </conditionalFormatting>
  <conditionalFormatting sqref="R2335">
    <cfRule type="expression" dxfId="18824" priority="11233">
      <formula>IF(AND(E557="",$C557=$X$4),TRUE)</formula>
    </cfRule>
  </conditionalFormatting>
  <conditionalFormatting sqref="R2335">
    <cfRule type="expression" dxfId="18823" priority="11234">
      <formula>IF(FIND("!",E557),TRUE)</formula>
    </cfRule>
  </conditionalFormatting>
  <conditionalFormatting sqref="R2336">
    <cfRule type="expression" dxfId="18822" priority="11235">
      <formula>IF(AND(E557="",$C557=$X$4),TRUE)</formula>
    </cfRule>
  </conditionalFormatting>
  <conditionalFormatting sqref="R2336">
    <cfRule type="expression" dxfId="18821" priority="11236">
      <formula>IF(FIND("!",E557),TRUE)</formula>
    </cfRule>
  </conditionalFormatting>
  <conditionalFormatting sqref="R2337">
    <cfRule type="expression" dxfId="18820" priority="11237">
      <formula>IF(AND(E557="",$C557=$X$4),TRUE)</formula>
    </cfRule>
  </conditionalFormatting>
  <conditionalFormatting sqref="R2337">
    <cfRule type="expression" dxfId="18819" priority="11238">
      <formula>IF(FIND("!",E557),TRUE)</formula>
    </cfRule>
  </conditionalFormatting>
  <conditionalFormatting sqref="R2338">
    <cfRule type="expression" dxfId="18818" priority="11239">
      <formula>IF(AND(E557="",$C557=$X$4),TRUE)</formula>
    </cfRule>
  </conditionalFormatting>
  <conditionalFormatting sqref="R2338">
    <cfRule type="expression" dxfId="18817" priority="11240">
      <formula>IF(FIND("!",E557),TRUE)</formula>
    </cfRule>
  </conditionalFormatting>
  <conditionalFormatting sqref="R2339">
    <cfRule type="expression" dxfId="18816" priority="11241">
      <formula>IF(AND(E557="",$C557=$X$4),TRUE)</formula>
    </cfRule>
  </conditionalFormatting>
  <conditionalFormatting sqref="R2339">
    <cfRule type="expression" dxfId="18815" priority="11242">
      <formula>IF(FIND("!",E557),TRUE)</formula>
    </cfRule>
  </conditionalFormatting>
  <conditionalFormatting sqref="R2340">
    <cfRule type="expression" dxfId="18814" priority="11243">
      <formula>IF(AND(E557="",$C557=$X$4),TRUE)</formula>
    </cfRule>
  </conditionalFormatting>
  <conditionalFormatting sqref="R2340">
    <cfRule type="expression" dxfId="18813" priority="11244">
      <formula>IF(FIND("!",E557),TRUE)</formula>
    </cfRule>
  </conditionalFormatting>
  <conditionalFormatting sqref="R2341">
    <cfRule type="expression" dxfId="18812" priority="11245">
      <formula>IF(AND(E557="",$C557=$X$4),TRUE)</formula>
    </cfRule>
  </conditionalFormatting>
  <conditionalFormatting sqref="R2341">
    <cfRule type="expression" dxfId="18811" priority="11246">
      <formula>IF(FIND("!",E557),TRUE)</formula>
    </cfRule>
  </conditionalFormatting>
  <conditionalFormatting sqref="R2342">
    <cfRule type="expression" dxfId="18810" priority="11247">
      <formula>IF(AND(E557="",$C557=$X$4),TRUE)</formula>
    </cfRule>
  </conditionalFormatting>
  <conditionalFormatting sqref="R2342">
    <cfRule type="expression" dxfId="18809" priority="11248">
      <formula>IF(FIND("!",E557),TRUE)</formula>
    </cfRule>
  </conditionalFormatting>
  <conditionalFormatting sqref="R2343">
    <cfRule type="expression" dxfId="18808" priority="11249">
      <formula>IF(AND(E557="",$C557=$X$4),TRUE)</formula>
    </cfRule>
  </conditionalFormatting>
  <conditionalFormatting sqref="R2343">
    <cfRule type="expression" dxfId="18807" priority="11250">
      <formula>IF(FIND("!",E557),TRUE)</formula>
    </cfRule>
  </conditionalFormatting>
  <conditionalFormatting sqref="R2344">
    <cfRule type="expression" dxfId="18806" priority="11251">
      <formula>IF(AND(E557="",$C557=$X$4),TRUE)</formula>
    </cfRule>
  </conditionalFormatting>
  <conditionalFormatting sqref="R2344">
    <cfRule type="expression" dxfId="18805" priority="11252">
      <formula>IF(FIND("!",E557),TRUE)</formula>
    </cfRule>
  </conditionalFormatting>
  <conditionalFormatting sqref="R2345">
    <cfRule type="expression" dxfId="18804" priority="11253">
      <formula>IF(AND(E557="",$C557=$X$4),TRUE)</formula>
    </cfRule>
  </conditionalFormatting>
  <conditionalFormatting sqref="R2345">
    <cfRule type="expression" dxfId="18803" priority="11254">
      <formula>IF(FIND("!",E557),TRUE)</formula>
    </cfRule>
  </conditionalFormatting>
  <conditionalFormatting sqref="R2346">
    <cfRule type="expression" dxfId="18802" priority="11255">
      <formula>IF(AND(E557="",$C557=$X$4),TRUE)</formula>
    </cfRule>
  </conditionalFormatting>
  <conditionalFormatting sqref="R2346">
    <cfRule type="expression" dxfId="18801" priority="11256">
      <formula>IF(FIND("!",E557),TRUE)</formula>
    </cfRule>
  </conditionalFormatting>
  <conditionalFormatting sqref="R2347">
    <cfRule type="expression" dxfId="18800" priority="11257">
      <formula>IF(AND(E557="",$C557=$X$4),TRUE)</formula>
    </cfRule>
  </conditionalFormatting>
  <conditionalFormatting sqref="R2347">
    <cfRule type="expression" dxfId="18799" priority="11258">
      <formula>IF(FIND("!",E557),TRUE)</formula>
    </cfRule>
  </conditionalFormatting>
  <conditionalFormatting sqref="R2348">
    <cfRule type="expression" dxfId="18798" priority="11259">
      <formula>IF(AND(E557="",$C557=$X$4),TRUE)</formula>
    </cfRule>
  </conditionalFormatting>
  <conditionalFormatting sqref="R2348">
    <cfRule type="expression" dxfId="18797" priority="11260">
      <formula>IF(FIND("!",E557),TRUE)</formula>
    </cfRule>
  </conditionalFormatting>
  <conditionalFormatting sqref="R2349">
    <cfRule type="expression" dxfId="18796" priority="11261">
      <formula>IF(AND(E557="",$C557=$X$4),TRUE)</formula>
    </cfRule>
  </conditionalFormatting>
  <conditionalFormatting sqref="R2349">
    <cfRule type="expression" dxfId="18795" priority="11262">
      <formula>IF(FIND("!",E557),TRUE)</formula>
    </cfRule>
  </conditionalFormatting>
  <conditionalFormatting sqref="R2350">
    <cfRule type="expression" dxfId="18794" priority="11263">
      <formula>IF(AND(E557="",$C557=$X$4),TRUE)</formula>
    </cfRule>
  </conditionalFormatting>
  <conditionalFormatting sqref="R2350">
    <cfRule type="expression" dxfId="18793" priority="11264">
      <formula>IF(FIND("!",E557),TRUE)</formula>
    </cfRule>
  </conditionalFormatting>
  <conditionalFormatting sqref="R2351">
    <cfRule type="expression" dxfId="18792" priority="11265">
      <formula>IF(AND(E557="",$C557=$X$4),TRUE)</formula>
    </cfRule>
  </conditionalFormatting>
  <conditionalFormatting sqref="R2351">
    <cfRule type="expression" dxfId="18791" priority="11266">
      <formula>IF(FIND("!",E557),TRUE)</formula>
    </cfRule>
  </conditionalFormatting>
  <conditionalFormatting sqref="R2352">
    <cfRule type="expression" dxfId="18790" priority="11267">
      <formula>IF(AND(E557="",$C557=$X$4),TRUE)</formula>
    </cfRule>
  </conditionalFormatting>
  <conditionalFormatting sqref="R2352">
    <cfRule type="expression" dxfId="18789" priority="11268">
      <formula>IF(FIND("!",E557),TRUE)</formula>
    </cfRule>
  </conditionalFormatting>
  <conditionalFormatting sqref="R2353">
    <cfRule type="expression" dxfId="18788" priority="11269">
      <formula>IF(AND(E557="",$C557=$X$4),TRUE)</formula>
    </cfRule>
  </conditionalFormatting>
  <conditionalFormatting sqref="R2353">
    <cfRule type="expression" dxfId="18787" priority="11270">
      <formula>IF(FIND("!",E557),TRUE)</formula>
    </cfRule>
  </conditionalFormatting>
  <conditionalFormatting sqref="R2354">
    <cfRule type="expression" dxfId="18786" priority="11271">
      <formula>IF(AND(E557="",$C557=$X$4),TRUE)</formula>
    </cfRule>
  </conditionalFormatting>
  <conditionalFormatting sqref="R2354">
    <cfRule type="expression" dxfId="18785" priority="11272">
      <formula>IF(FIND("!",E557),TRUE)</formula>
    </cfRule>
  </conditionalFormatting>
  <conditionalFormatting sqref="R2355">
    <cfRule type="expression" dxfId="18784" priority="11273">
      <formula>IF(AND(E557="",$C557=$X$4),TRUE)</formula>
    </cfRule>
  </conditionalFormatting>
  <conditionalFormatting sqref="R2355">
    <cfRule type="expression" dxfId="18783" priority="11274">
      <formula>IF(FIND("!",E557),TRUE)</formula>
    </cfRule>
  </conditionalFormatting>
  <conditionalFormatting sqref="R2356">
    <cfRule type="expression" dxfId="18782" priority="11275">
      <formula>IF(AND(E557="",$C557=$X$4),TRUE)</formula>
    </cfRule>
  </conditionalFormatting>
  <conditionalFormatting sqref="R2356">
    <cfRule type="expression" dxfId="18781" priority="11276">
      <formula>IF(FIND("!",E557),TRUE)</formula>
    </cfRule>
  </conditionalFormatting>
  <conditionalFormatting sqref="R2357">
    <cfRule type="expression" dxfId="18780" priority="11277">
      <formula>IF(AND(E557="",$C557=$X$4),TRUE)</formula>
    </cfRule>
  </conditionalFormatting>
  <conditionalFormatting sqref="R2357">
    <cfRule type="expression" dxfId="18779" priority="11278">
      <formula>IF(FIND("!",E557),TRUE)</formula>
    </cfRule>
  </conditionalFormatting>
  <conditionalFormatting sqref="R2358">
    <cfRule type="expression" dxfId="18778" priority="11279">
      <formula>IF(AND(E557="",$C557=$X$4),TRUE)</formula>
    </cfRule>
  </conditionalFormatting>
  <conditionalFormatting sqref="R2358">
    <cfRule type="expression" dxfId="18777" priority="11280">
      <formula>IF(FIND("!",E557),TRUE)</formula>
    </cfRule>
  </conditionalFormatting>
  <conditionalFormatting sqref="R2359">
    <cfRule type="expression" dxfId="18776" priority="11281">
      <formula>IF(AND(E557="",$C557=$X$4),TRUE)</formula>
    </cfRule>
  </conditionalFormatting>
  <conditionalFormatting sqref="R2359">
    <cfRule type="expression" dxfId="18775" priority="11282">
      <formula>IF(FIND("!",E557),TRUE)</formula>
    </cfRule>
  </conditionalFormatting>
  <conditionalFormatting sqref="R2360">
    <cfRule type="expression" dxfId="18774" priority="11283">
      <formula>IF(AND(E557="",$C557=$X$4),TRUE)</formula>
    </cfRule>
  </conditionalFormatting>
  <conditionalFormatting sqref="R2360">
    <cfRule type="expression" dxfId="18773" priority="11284">
      <formula>IF(FIND("!",E557),TRUE)</formula>
    </cfRule>
  </conditionalFormatting>
  <conditionalFormatting sqref="R2361">
    <cfRule type="expression" dxfId="18772" priority="11285">
      <formula>IF(AND(E557="",$C557=$X$4),TRUE)</formula>
    </cfRule>
  </conditionalFormatting>
  <conditionalFormatting sqref="R2361">
    <cfRule type="expression" dxfId="18771" priority="11286">
      <formula>IF(FIND("!",E557),TRUE)</formula>
    </cfRule>
  </conditionalFormatting>
  <conditionalFormatting sqref="R2362">
    <cfRule type="expression" dxfId="18770" priority="11287">
      <formula>IF(AND(E557="",$C557=$X$4),TRUE)</formula>
    </cfRule>
  </conditionalFormatting>
  <conditionalFormatting sqref="R2362">
    <cfRule type="expression" dxfId="18769" priority="11288">
      <formula>IF(FIND("!",E557),TRUE)</formula>
    </cfRule>
  </conditionalFormatting>
  <conditionalFormatting sqref="R2363">
    <cfRule type="expression" dxfId="18768" priority="11289">
      <formula>IF(AND(E557="",$C557=$X$4),TRUE)</formula>
    </cfRule>
  </conditionalFormatting>
  <conditionalFormatting sqref="R2363">
    <cfRule type="expression" dxfId="18767" priority="11290">
      <formula>IF(FIND("!",E557),TRUE)</formula>
    </cfRule>
  </conditionalFormatting>
  <conditionalFormatting sqref="R2364">
    <cfRule type="expression" dxfId="18766" priority="11291">
      <formula>IF(AND(E557="",$C557=$X$4),TRUE)</formula>
    </cfRule>
  </conditionalFormatting>
  <conditionalFormatting sqref="R2364">
    <cfRule type="expression" dxfId="18765" priority="11292">
      <formula>IF(FIND("!",E557),TRUE)</formula>
    </cfRule>
  </conditionalFormatting>
  <conditionalFormatting sqref="R2365">
    <cfRule type="expression" dxfId="18764" priority="11293">
      <formula>IF(AND(E557="",$C557=$X$4),TRUE)</formula>
    </cfRule>
  </conditionalFormatting>
  <conditionalFormatting sqref="R2365">
    <cfRule type="expression" dxfId="18763" priority="11294">
      <formula>IF(FIND("!",E557),TRUE)</formula>
    </cfRule>
  </conditionalFormatting>
  <conditionalFormatting sqref="R2366">
    <cfRule type="expression" dxfId="18762" priority="11295">
      <formula>IF(AND(E557="",$C557=$X$4),TRUE)</formula>
    </cfRule>
  </conditionalFormatting>
  <conditionalFormatting sqref="R2366">
    <cfRule type="expression" dxfId="18761" priority="11296">
      <formula>IF(FIND("!",E557),TRUE)</formula>
    </cfRule>
  </conditionalFormatting>
  <conditionalFormatting sqref="R2367">
    <cfRule type="expression" dxfId="18760" priority="11297">
      <formula>IF(AND(E557="",$C557=$X$4),TRUE)</formula>
    </cfRule>
  </conditionalFormatting>
  <conditionalFormatting sqref="R2367">
    <cfRule type="expression" dxfId="18759" priority="11298">
      <formula>IF(FIND("!",E557),TRUE)</formula>
    </cfRule>
  </conditionalFormatting>
  <conditionalFormatting sqref="R2368">
    <cfRule type="expression" dxfId="18758" priority="11299">
      <formula>IF(AND(E557="",$C557=$X$4),TRUE)</formula>
    </cfRule>
  </conditionalFormatting>
  <conditionalFormatting sqref="R2368">
    <cfRule type="expression" dxfId="18757" priority="11300">
      <formula>IF(FIND("!",E557),TRUE)</formula>
    </cfRule>
  </conditionalFormatting>
  <conditionalFormatting sqref="R2369">
    <cfRule type="expression" dxfId="18756" priority="11301">
      <formula>IF(AND(E557="",$C557=$X$4),TRUE)</formula>
    </cfRule>
  </conditionalFormatting>
  <conditionalFormatting sqref="R2369">
    <cfRule type="expression" dxfId="18755" priority="11302">
      <formula>IF(FIND("!",E557),TRUE)</formula>
    </cfRule>
  </conditionalFormatting>
  <conditionalFormatting sqref="R2370">
    <cfRule type="expression" dxfId="18754" priority="11303">
      <formula>IF(AND(E557="",$C557=$X$4),TRUE)</formula>
    </cfRule>
  </conditionalFormatting>
  <conditionalFormatting sqref="R2370">
    <cfRule type="expression" dxfId="18753" priority="11304">
      <formula>IF(FIND("!",E557),TRUE)</formula>
    </cfRule>
  </conditionalFormatting>
  <conditionalFormatting sqref="R2371">
    <cfRule type="expression" dxfId="18752" priority="11305">
      <formula>IF(AND(E557="",$C557=$X$4),TRUE)</formula>
    </cfRule>
  </conditionalFormatting>
  <conditionalFormatting sqref="R2371">
    <cfRule type="expression" dxfId="18751" priority="11306">
      <formula>IF(FIND("!",E557),TRUE)</formula>
    </cfRule>
  </conditionalFormatting>
  <conditionalFormatting sqref="R2372">
    <cfRule type="expression" dxfId="18750" priority="11307">
      <formula>IF(AND(E557="",$C557=$X$4),TRUE)</formula>
    </cfRule>
  </conditionalFormatting>
  <conditionalFormatting sqref="R2372">
    <cfRule type="expression" dxfId="18749" priority="11308">
      <formula>IF(FIND("!",E557),TRUE)</formula>
    </cfRule>
  </conditionalFormatting>
  <conditionalFormatting sqref="R2373">
    <cfRule type="expression" dxfId="18748" priority="11309">
      <formula>IF(AND(E557="",$C557=$X$4),TRUE)</formula>
    </cfRule>
  </conditionalFormatting>
  <conditionalFormatting sqref="R2373">
    <cfRule type="expression" dxfId="18747" priority="11310">
      <formula>IF(FIND("!",E557),TRUE)</formula>
    </cfRule>
  </conditionalFormatting>
  <conditionalFormatting sqref="R2374">
    <cfRule type="expression" dxfId="18746" priority="11311">
      <formula>IF(AND(E557="",$C557=$X$4),TRUE)</formula>
    </cfRule>
  </conditionalFormatting>
  <conditionalFormatting sqref="R2374">
    <cfRule type="expression" dxfId="18745" priority="11312">
      <formula>IF(FIND("!",E557),TRUE)</formula>
    </cfRule>
  </conditionalFormatting>
  <conditionalFormatting sqref="R2375">
    <cfRule type="expression" dxfId="18744" priority="11313">
      <formula>IF(AND(E557="",$C557=$X$4),TRUE)</formula>
    </cfRule>
  </conditionalFormatting>
  <conditionalFormatting sqref="R2375">
    <cfRule type="expression" dxfId="18743" priority="11314">
      <formula>IF(FIND("!",E557),TRUE)</formula>
    </cfRule>
  </conditionalFormatting>
  <conditionalFormatting sqref="R2376">
    <cfRule type="expression" dxfId="18742" priority="11315">
      <formula>IF(AND(E557="",$C557=$X$4),TRUE)</formula>
    </cfRule>
  </conditionalFormatting>
  <conditionalFormatting sqref="R2376">
    <cfRule type="expression" dxfId="18741" priority="11316">
      <formula>IF(FIND("!",E557),TRUE)</formula>
    </cfRule>
  </conditionalFormatting>
  <conditionalFormatting sqref="R2377">
    <cfRule type="expression" dxfId="18740" priority="11317">
      <formula>IF(AND(E557="",$C557=$X$4),TRUE)</formula>
    </cfRule>
  </conditionalFormatting>
  <conditionalFormatting sqref="R2377">
    <cfRule type="expression" dxfId="18739" priority="11318">
      <formula>IF(FIND("!",E557),TRUE)</formula>
    </cfRule>
  </conditionalFormatting>
  <conditionalFormatting sqref="R2378">
    <cfRule type="expression" dxfId="18738" priority="11319">
      <formula>IF(AND(E557="",$C557=$X$4),TRUE)</formula>
    </cfRule>
  </conditionalFormatting>
  <conditionalFormatting sqref="R2378">
    <cfRule type="expression" dxfId="18737" priority="11320">
      <formula>IF(FIND("!",E557),TRUE)</formula>
    </cfRule>
  </conditionalFormatting>
  <conditionalFormatting sqref="R2379">
    <cfRule type="expression" dxfId="18736" priority="11321">
      <formula>IF(AND(E557="",$C557=$X$4),TRUE)</formula>
    </cfRule>
  </conditionalFormatting>
  <conditionalFormatting sqref="R2379">
    <cfRule type="expression" dxfId="18735" priority="11322">
      <formula>IF(FIND("!",E557),TRUE)</formula>
    </cfRule>
  </conditionalFormatting>
  <conditionalFormatting sqref="R2380">
    <cfRule type="expression" dxfId="18734" priority="11323">
      <formula>IF(AND(E557="",$C557=$X$4),TRUE)</formula>
    </cfRule>
  </conditionalFormatting>
  <conditionalFormatting sqref="R2380">
    <cfRule type="expression" dxfId="18733" priority="11324">
      <formula>IF(FIND("!",E557),TRUE)</formula>
    </cfRule>
  </conditionalFormatting>
  <conditionalFormatting sqref="R2381">
    <cfRule type="expression" dxfId="18732" priority="11325">
      <formula>IF(AND(E557="",$C557=$X$4),TRUE)</formula>
    </cfRule>
  </conditionalFormatting>
  <conditionalFormatting sqref="R2381">
    <cfRule type="expression" dxfId="18731" priority="11326">
      <formula>IF(FIND("!",E557),TRUE)</formula>
    </cfRule>
  </conditionalFormatting>
  <conditionalFormatting sqref="R2382">
    <cfRule type="expression" dxfId="18730" priority="11327">
      <formula>IF(AND(E557="",$C557=$X$4),TRUE)</formula>
    </cfRule>
  </conditionalFormatting>
  <conditionalFormatting sqref="R2382">
    <cfRule type="expression" dxfId="18729" priority="11328">
      <formula>IF(FIND("!",E557),TRUE)</formula>
    </cfRule>
  </conditionalFormatting>
  <conditionalFormatting sqref="R2383">
    <cfRule type="expression" dxfId="18728" priority="11329">
      <formula>IF(AND(E557="",$C557=$X$4),TRUE)</formula>
    </cfRule>
  </conditionalFormatting>
  <conditionalFormatting sqref="R2383">
    <cfRule type="expression" dxfId="18727" priority="11330">
      <formula>IF(FIND("!",E557),TRUE)</formula>
    </cfRule>
  </conditionalFormatting>
  <conditionalFormatting sqref="R2384">
    <cfRule type="expression" dxfId="18726" priority="11331">
      <formula>IF(AND(E557="",$C557=$X$4),TRUE)</formula>
    </cfRule>
  </conditionalFormatting>
  <conditionalFormatting sqref="R2384">
    <cfRule type="expression" dxfId="18725" priority="11332">
      <formula>IF(FIND("!",E557),TRUE)</formula>
    </cfRule>
  </conditionalFormatting>
  <conditionalFormatting sqref="R2385">
    <cfRule type="expression" dxfId="18724" priority="11333">
      <formula>IF(AND(E557="",$C557=$X$4),TRUE)</formula>
    </cfRule>
  </conditionalFormatting>
  <conditionalFormatting sqref="R2385">
    <cfRule type="expression" dxfId="18723" priority="11334">
      <formula>IF(FIND("!",E557),TRUE)</formula>
    </cfRule>
  </conditionalFormatting>
  <conditionalFormatting sqref="R2386">
    <cfRule type="expression" dxfId="18722" priority="11335">
      <formula>IF(AND(E557="",$C557=$X$4),TRUE)</formula>
    </cfRule>
  </conditionalFormatting>
  <conditionalFormatting sqref="R2386">
    <cfRule type="expression" dxfId="18721" priority="11336">
      <formula>IF(FIND("!",E557),TRUE)</formula>
    </cfRule>
  </conditionalFormatting>
  <conditionalFormatting sqref="R2387">
    <cfRule type="expression" dxfId="18720" priority="11337">
      <formula>IF(AND(E557="",$C557=$X$4),TRUE)</formula>
    </cfRule>
  </conditionalFormatting>
  <conditionalFormatting sqref="R2387">
    <cfRule type="expression" dxfId="18719" priority="11338">
      <formula>IF(FIND("!",E557),TRUE)</formula>
    </cfRule>
  </conditionalFormatting>
  <conditionalFormatting sqref="R2388">
    <cfRule type="expression" dxfId="18718" priority="11339">
      <formula>IF(AND(E557="",$C557=$X$4),TRUE)</formula>
    </cfRule>
  </conditionalFormatting>
  <conditionalFormatting sqref="R2388">
    <cfRule type="expression" dxfId="18717" priority="11340">
      <formula>IF(FIND("!",E557),TRUE)</formula>
    </cfRule>
  </conditionalFormatting>
  <conditionalFormatting sqref="R2389">
    <cfRule type="expression" dxfId="18716" priority="11341">
      <formula>IF(AND(E557="",$C557=$X$4),TRUE)</formula>
    </cfRule>
  </conditionalFormatting>
  <conditionalFormatting sqref="R2389">
    <cfRule type="expression" dxfId="18715" priority="11342">
      <formula>IF(FIND("!",E557),TRUE)</formula>
    </cfRule>
  </conditionalFormatting>
  <conditionalFormatting sqref="R2390">
    <cfRule type="expression" dxfId="18714" priority="11343">
      <formula>IF(AND(E557="",$C557=$X$4),TRUE)</formula>
    </cfRule>
  </conditionalFormatting>
  <conditionalFormatting sqref="R2390">
    <cfRule type="expression" dxfId="18713" priority="11344">
      <formula>IF(FIND("!",E557),TRUE)</formula>
    </cfRule>
  </conditionalFormatting>
  <conditionalFormatting sqref="R2391">
    <cfRule type="expression" dxfId="18712" priority="11345">
      <formula>IF(AND(E557="",$C557=$X$4),TRUE)</formula>
    </cfRule>
  </conditionalFormatting>
  <conditionalFormatting sqref="R2391">
    <cfRule type="expression" dxfId="18711" priority="11346">
      <formula>IF(FIND("!",E557),TRUE)</formula>
    </cfRule>
  </conditionalFormatting>
  <conditionalFormatting sqref="R2392">
    <cfRule type="expression" dxfId="18710" priority="11347">
      <formula>IF(AND(E557="",$C557=$X$4),TRUE)</formula>
    </cfRule>
  </conditionalFormatting>
  <conditionalFormatting sqref="R2392">
    <cfRule type="expression" dxfId="18709" priority="11348">
      <formula>IF(FIND("!",E557),TRUE)</formula>
    </cfRule>
  </conditionalFormatting>
  <conditionalFormatting sqref="R2393">
    <cfRule type="expression" dxfId="18708" priority="11349">
      <formula>IF(AND(E557="",$C557=$X$4),TRUE)</formula>
    </cfRule>
  </conditionalFormatting>
  <conditionalFormatting sqref="R2393">
    <cfRule type="expression" dxfId="18707" priority="11350">
      <formula>IF(FIND("!",E557),TRUE)</formula>
    </cfRule>
  </conditionalFormatting>
  <conditionalFormatting sqref="R2394">
    <cfRule type="expression" dxfId="18706" priority="11351">
      <formula>IF(AND(E557="",$C557=$X$4),TRUE)</formula>
    </cfRule>
  </conditionalFormatting>
  <conditionalFormatting sqref="R2394">
    <cfRule type="expression" dxfId="18705" priority="11352">
      <formula>IF(FIND("!",E557),TRUE)</formula>
    </cfRule>
  </conditionalFormatting>
  <conditionalFormatting sqref="R2395">
    <cfRule type="expression" dxfId="18704" priority="11353">
      <formula>IF(AND(E557="",$C557=$X$4),TRUE)</formula>
    </cfRule>
  </conditionalFormatting>
  <conditionalFormatting sqref="R2395">
    <cfRule type="expression" dxfId="18703" priority="11354">
      <formula>IF(FIND("!",E557),TRUE)</formula>
    </cfRule>
  </conditionalFormatting>
  <conditionalFormatting sqref="R2396">
    <cfRule type="expression" dxfId="18702" priority="11355">
      <formula>IF(AND(E557="",$C557=$X$4),TRUE)</formula>
    </cfRule>
  </conditionalFormatting>
  <conditionalFormatting sqref="R2396">
    <cfRule type="expression" dxfId="18701" priority="11356">
      <formula>IF(FIND("!",E557),TRUE)</formula>
    </cfRule>
  </conditionalFormatting>
  <conditionalFormatting sqref="R2397">
    <cfRule type="expression" dxfId="18700" priority="11357">
      <formula>IF(AND(E557="",$C557=$X$4),TRUE)</formula>
    </cfRule>
  </conditionalFormatting>
  <conditionalFormatting sqref="R2397">
    <cfRule type="expression" dxfId="18699" priority="11358">
      <formula>IF(FIND("!",E557),TRUE)</formula>
    </cfRule>
  </conditionalFormatting>
  <conditionalFormatting sqref="R2398">
    <cfRule type="expression" dxfId="18698" priority="11359">
      <formula>IF(AND(E557="",$C557=$X$4),TRUE)</formula>
    </cfRule>
  </conditionalFormatting>
  <conditionalFormatting sqref="R2398">
    <cfRule type="expression" dxfId="18697" priority="11360">
      <formula>IF(FIND("!",E557),TRUE)</formula>
    </cfRule>
  </conditionalFormatting>
  <conditionalFormatting sqref="R2399">
    <cfRule type="expression" dxfId="18696" priority="11361">
      <formula>IF(AND(E557="",$C557=$X$4),TRUE)</formula>
    </cfRule>
  </conditionalFormatting>
  <conditionalFormatting sqref="R2399">
    <cfRule type="expression" dxfId="18695" priority="11362">
      <formula>IF(FIND("!",E557),TRUE)</formula>
    </cfRule>
  </conditionalFormatting>
  <conditionalFormatting sqref="R2400">
    <cfRule type="expression" dxfId="18694" priority="11363">
      <formula>IF(AND(E557="",$C557=$X$4),TRUE)</formula>
    </cfRule>
  </conditionalFormatting>
  <conditionalFormatting sqref="R2400">
    <cfRule type="expression" dxfId="18693" priority="11364">
      <formula>IF(FIND("!",E557),TRUE)</formula>
    </cfRule>
  </conditionalFormatting>
  <conditionalFormatting sqref="R2401">
    <cfRule type="expression" dxfId="18692" priority="11365">
      <formula>IF(AND(E557="",$C557=$X$4),TRUE)</formula>
    </cfRule>
  </conditionalFormatting>
  <conditionalFormatting sqref="R2401">
    <cfRule type="expression" dxfId="18691" priority="11366">
      <formula>IF(FIND("!",E557),TRUE)</formula>
    </cfRule>
  </conditionalFormatting>
  <conditionalFormatting sqref="R2402">
    <cfRule type="expression" dxfId="18690" priority="11367">
      <formula>IF(AND(E557="",$C557=$X$4),TRUE)</formula>
    </cfRule>
  </conditionalFormatting>
  <conditionalFormatting sqref="R2402">
    <cfRule type="expression" dxfId="18689" priority="11368">
      <formula>IF(FIND("!",E557),TRUE)</formula>
    </cfRule>
  </conditionalFormatting>
  <conditionalFormatting sqref="R2403">
    <cfRule type="expression" dxfId="18688" priority="11369">
      <formula>IF(AND(E557="",$C557=$X$4),TRUE)</formula>
    </cfRule>
  </conditionalFormatting>
  <conditionalFormatting sqref="R2403">
    <cfRule type="expression" dxfId="18687" priority="11370">
      <formula>IF(FIND("!",E557),TRUE)</formula>
    </cfRule>
  </conditionalFormatting>
  <conditionalFormatting sqref="R2404">
    <cfRule type="expression" dxfId="18686" priority="11371">
      <formula>IF(AND(E557="",$C557=$X$4),TRUE)</formula>
    </cfRule>
  </conditionalFormatting>
  <conditionalFormatting sqref="R2404">
    <cfRule type="expression" dxfId="18685" priority="11372">
      <formula>IF(FIND("!",E557),TRUE)</formula>
    </cfRule>
  </conditionalFormatting>
  <conditionalFormatting sqref="R2405">
    <cfRule type="expression" dxfId="18684" priority="11373">
      <formula>IF(AND(E557="",$C557=$X$4),TRUE)</formula>
    </cfRule>
  </conditionalFormatting>
  <conditionalFormatting sqref="R2405">
    <cfRule type="expression" dxfId="18683" priority="11374">
      <formula>IF(FIND("!",E557),TRUE)</formula>
    </cfRule>
  </conditionalFormatting>
  <conditionalFormatting sqref="R2406">
    <cfRule type="expression" dxfId="18682" priority="11375">
      <formula>IF(AND(E557="",$C557=$X$4),TRUE)</formula>
    </cfRule>
  </conditionalFormatting>
  <conditionalFormatting sqref="R2406">
    <cfRule type="expression" dxfId="18681" priority="11376">
      <formula>IF(FIND("!",E557),TRUE)</formula>
    </cfRule>
  </conditionalFormatting>
  <conditionalFormatting sqref="R2407">
    <cfRule type="expression" dxfId="18680" priority="11377">
      <formula>IF(AND(E557="",$C557=$X$4),TRUE)</formula>
    </cfRule>
  </conditionalFormatting>
  <conditionalFormatting sqref="R2407">
    <cfRule type="expression" dxfId="18679" priority="11378">
      <formula>IF(FIND("!",E557),TRUE)</formula>
    </cfRule>
  </conditionalFormatting>
  <conditionalFormatting sqref="R2408">
    <cfRule type="expression" dxfId="18678" priority="11379">
      <formula>IF(AND(E557="",$C557=$X$4),TRUE)</formula>
    </cfRule>
  </conditionalFormatting>
  <conditionalFormatting sqref="R2408">
    <cfRule type="expression" dxfId="18677" priority="11380">
      <formula>IF(FIND("!",E557),TRUE)</formula>
    </cfRule>
  </conditionalFormatting>
  <conditionalFormatting sqref="R2409">
    <cfRule type="expression" dxfId="18676" priority="11381">
      <formula>IF(AND(E557="",$C557=$X$4),TRUE)</formula>
    </cfRule>
  </conditionalFormatting>
  <conditionalFormatting sqref="R2409">
    <cfRule type="expression" dxfId="18675" priority="11382">
      <formula>IF(FIND("!",E557),TRUE)</formula>
    </cfRule>
  </conditionalFormatting>
  <conditionalFormatting sqref="R2410">
    <cfRule type="expression" dxfId="18674" priority="11383">
      <formula>IF(AND(E557="",$C557=$X$4),TRUE)</formula>
    </cfRule>
  </conditionalFormatting>
  <conditionalFormatting sqref="R2410">
    <cfRule type="expression" dxfId="18673" priority="11384">
      <formula>IF(FIND("!",E557),TRUE)</formula>
    </cfRule>
  </conditionalFormatting>
  <conditionalFormatting sqref="R2411">
    <cfRule type="expression" dxfId="18672" priority="11385">
      <formula>IF(AND(E557="",$C557=$X$4),TRUE)</formula>
    </cfRule>
  </conditionalFormatting>
  <conditionalFormatting sqref="R2411">
    <cfRule type="expression" dxfId="18671" priority="11386">
      <formula>IF(FIND("!",E557),TRUE)</formula>
    </cfRule>
  </conditionalFormatting>
  <conditionalFormatting sqref="R2412">
    <cfRule type="expression" dxfId="18670" priority="11387">
      <formula>IF(AND(E557="",$C557=$X$4),TRUE)</formula>
    </cfRule>
  </conditionalFormatting>
  <conditionalFormatting sqref="R2412">
    <cfRule type="expression" dxfId="18669" priority="11388">
      <formula>IF(FIND("!",E557),TRUE)</formula>
    </cfRule>
  </conditionalFormatting>
  <conditionalFormatting sqref="R2413">
    <cfRule type="expression" dxfId="18668" priority="11389">
      <formula>IF(AND(E557="",$C557=$X$4),TRUE)</formula>
    </cfRule>
  </conditionalFormatting>
  <conditionalFormatting sqref="R2413">
    <cfRule type="expression" dxfId="18667" priority="11390">
      <formula>IF(FIND("!",E557),TRUE)</formula>
    </cfRule>
  </conditionalFormatting>
  <conditionalFormatting sqref="R2414">
    <cfRule type="expression" dxfId="18666" priority="11391">
      <formula>IF(AND(E557="",$C557=$X$4),TRUE)</formula>
    </cfRule>
  </conditionalFormatting>
  <conditionalFormatting sqref="R2414">
    <cfRule type="expression" dxfId="18665" priority="11392">
      <formula>IF(FIND("!",E557),TRUE)</formula>
    </cfRule>
  </conditionalFormatting>
  <conditionalFormatting sqref="R2415">
    <cfRule type="expression" dxfId="18664" priority="11393">
      <formula>IF(AND(E557="",$C557=$X$4),TRUE)</formula>
    </cfRule>
  </conditionalFormatting>
  <conditionalFormatting sqref="R2415">
    <cfRule type="expression" dxfId="18663" priority="11394">
      <formula>IF(FIND("!",E557),TRUE)</formula>
    </cfRule>
  </conditionalFormatting>
  <conditionalFormatting sqref="R2416">
    <cfRule type="expression" dxfId="18662" priority="11395">
      <formula>IF(AND(E557="",$C557=$X$4),TRUE)</formula>
    </cfRule>
  </conditionalFormatting>
  <conditionalFormatting sqref="R2416">
    <cfRule type="expression" dxfId="18661" priority="11396">
      <formula>IF(FIND("!",E557),TRUE)</formula>
    </cfRule>
  </conditionalFormatting>
  <conditionalFormatting sqref="R2417">
    <cfRule type="expression" dxfId="18660" priority="11397">
      <formula>IF(AND(E557="",$C557=$X$4),TRUE)</formula>
    </cfRule>
  </conditionalFormatting>
  <conditionalFormatting sqref="R2417">
    <cfRule type="expression" dxfId="18659" priority="11398">
      <formula>IF(FIND("!",E557),TRUE)</formula>
    </cfRule>
  </conditionalFormatting>
  <conditionalFormatting sqref="R2418">
    <cfRule type="expression" dxfId="18658" priority="11399">
      <formula>IF(AND(E557="",$C557=$X$4),TRUE)</formula>
    </cfRule>
  </conditionalFormatting>
  <conditionalFormatting sqref="R2418">
    <cfRule type="expression" dxfId="18657" priority="11400">
      <formula>IF(FIND("!",E557),TRUE)</formula>
    </cfRule>
  </conditionalFormatting>
  <conditionalFormatting sqref="R2419">
    <cfRule type="expression" dxfId="18656" priority="11401">
      <formula>IF(AND(E557="",$C557=$X$4),TRUE)</formula>
    </cfRule>
  </conditionalFormatting>
  <conditionalFormatting sqref="R2419">
    <cfRule type="expression" dxfId="18655" priority="11402">
      <formula>IF(FIND("!",E557),TRUE)</formula>
    </cfRule>
  </conditionalFormatting>
  <conditionalFormatting sqref="R2420">
    <cfRule type="expression" dxfId="18654" priority="11403">
      <formula>IF(AND(E557="",$C557=$X$4),TRUE)</formula>
    </cfRule>
  </conditionalFormatting>
  <conditionalFormatting sqref="R2420">
    <cfRule type="expression" dxfId="18653" priority="11404">
      <formula>IF(FIND("!",E557),TRUE)</formula>
    </cfRule>
  </conditionalFormatting>
  <conditionalFormatting sqref="R2421">
    <cfRule type="expression" dxfId="18652" priority="11405">
      <formula>IF(AND(E557="",$C557=$X$4),TRUE)</formula>
    </cfRule>
  </conditionalFormatting>
  <conditionalFormatting sqref="R2421">
    <cfRule type="expression" dxfId="18651" priority="11406">
      <formula>IF(FIND("!",E557),TRUE)</formula>
    </cfRule>
  </conditionalFormatting>
  <conditionalFormatting sqref="R2422">
    <cfRule type="expression" dxfId="18650" priority="11407">
      <formula>IF(AND(E557="",$C557=$X$4),TRUE)</formula>
    </cfRule>
  </conditionalFormatting>
  <conditionalFormatting sqref="R2422">
    <cfRule type="expression" dxfId="18649" priority="11408">
      <formula>IF(FIND("!",E557),TRUE)</formula>
    </cfRule>
  </conditionalFormatting>
  <conditionalFormatting sqref="R2423">
    <cfRule type="expression" dxfId="18648" priority="11409">
      <formula>IF(AND(E557="",$C557=$X$4),TRUE)</formula>
    </cfRule>
  </conditionalFormatting>
  <conditionalFormatting sqref="R2423">
    <cfRule type="expression" dxfId="18647" priority="11410">
      <formula>IF(FIND("!",E557),TRUE)</formula>
    </cfRule>
  </conditionalFormatting>
  <conditionalFormatting sqref="R2424">
    <cfRule type="expression" dxfId="18646" priority="11411">
      <formula>IF(AND(E557="",$C557=$X$4),TRUE)</formula>
    </cfRule>
  </conditionalFormatting>
  <conditionalFormatting sqref="R2424">
    <cfRule type="expression" dxfId="18645" priority="11412">
      <formula>IF(FIND("!",E557),TRUE)</formula>
    </cfRule>
  </conditionalFormatting>
  <conditionalFormatting sqref="R2425">
    <cfRule type="expression" dxfId="18644" priority="11413">
      <formula>IF(AND(E557="",$C557=$X$4),TRUE)</formula>
    </cfRule>
  </conditionalFormatting>
  <conditionalFormatting sqref="R2425">
    <cfRule type="expression" dxfId="18643" priority="11414">
      <formula>IF(FIND("!",E557),TRUE)</formula>
    </cfRule>
  </conditionalFormatting>
  <conditionalFormatting sqref="R2426">
    <cfRule type="expression" dxfId="18642" priority="11415">
      <formula>IF(AND(E557="",$C557=$X$4),TRUE)</formula>
    </cfRule>
  </conditionalFormatting>
  <conditionalFormatting sqref="R2426">
    <cfRule type="expression" dxfId="18641" priority="11416">
      <formula>IF(FIND("!",E557),TRUE)</formula>
    </cfRule>
  </conditionalFormatting>
  <conditionalFormatting sqref="R2427">
    <cfRule type="expression" dxfId="18640" priority="11417">
      <formula>IF(AND(E557="",$C557=$X$4),TRUE)</formula>
    </cfRule>
  </conditionalFormatting>
  <conditionalFormatting sqref="R2427">
    <cfRule type="expression" dxfId="18639" priority="11418">
      <formula>IF(FIND("!",E557),TRUE)</formula>
    </cfRule>
  </conditionalFormatting>
  <conditionalFormatting sqref="R2428">
    <cfRule type="expression" dxfId="18638" priority="11419">
      <formula>IF(AND(E557="",$C557=$X$4),TRUE)</formula>
    </cfRule>
  </conditionalFormatting>
  <conditionalFormatting sqref="R2428">
    <cfRule type="expression" dxfId="18637" priority="11420">
      <formula>IF(FIND("!",E557),TRUE)</formula>
    </cfRule>
  </conditionalFormatting>
  <conditionalFormatting sqref="R2429">
    <cfRule type="expression" dxfId="18636" priority="11421">
      <formula>IF(AND(E557="",$C557=$X$4),TRUE)</formula>
    </cfRule>
  </conditionalFormatting>
  <conditionalFormatting sqref="R2429">
    <cfRule type="expression" dxfId="18635" priority="11422">
      <formula>IF(FIND("!",E557),TRUE)</formula>
    </cfRule>
  </conditionalFormatting>
  <conditionalFormatting sqref="R2430">
    <cfRule type="expression" dxfId="18634" priority="11423">
      <formula>IF(AND(E557="",$C557=$X$4),TRUE)</formula>
    </cfRule>
  </conditionalFormatting>
  <conditionalFormatting sqref="R2430">
    <cfRule type="expression" dxfId="18633" priority="11424">
      <formula>IF(FIND("!",E557),TRUE)</formula>
    </cfRule>
  </conditionalFormatting>
  <conditionalFormatting sqref="R2431">
    <cfRule type="expression" dxfId="18632" priority="11425">
      <formula>IF(AND(E557="",$C557=$X$4),TRUE)</formula>
    </cfRule>
  </conditionalFormatting>
  <conditionalFormatting sqref="R2431">
    <cfRule type="expression" dxfId="18631" priority="11426">
      <formula>IF(FIND("!",E557),TRUE)</formula>
    </cfRule>
  </conditionalFormatting>
  <conditionalFormatting sqref="R2432">
    <cfRule type="expression" dxfId="18630" priority="11427">
      <formula>IF(AND(E557="",$C557=$X$4),TRUE)</formula>
    </cfRule>
  </conditionalFormatting>
  <conditionalFormatting sqref="R2432">
    <cfRule type="expression" dxfId="18629" priority="11428">
      <formula>IF(FIND("!",E557),TRUE)</formula>
    </cfRule>
  </conditionalFormatting>
  <conditionalFormatting sqref="R2433">
    <cfRule type="expression" dxfId="18628" priority="11429">
      <formula>IF(AND(E557="",$C557=$X$4),TRUE)</formula>
    </cfRule>
  </conditionalFormatting>
  <conditionalFormatting sqref="R2433">
    <cfRule type="expression" dxfId="18627" priority="11430">
      <formula>IF(FIND("!",E557),TRUE)</formula>
    </cfRule>
  </conditionalFormatting>
  <conditionalFormatting sqref="R2434">
    <cfRule type="expression" dxfId="18626" priority="11431">
      <formula>IF(AND(E557="",$C557=$X$4),TRUE)</formula>
    </cfRule>
  </conditionalFormatting>
  <conditionalFormatting sqref="R2434">
    <cfRule type="expression" dxfId="18625" priority="11432">
      <formula>IF(FIND("!",E557),TRUE)</formula>
    </cfRule>
  </conditionalFormatting>
  <conditionalFormatting sqref="R2435">
    <cfRule type="expression" dxfId="18624" priority="11433">
      <formula>IF(AND(E557="",$C557=$X$4),TRUE)</formula>
    </cfRule>
  </conditionalFormatting>
  <conditionalFormatting sqref="R2435">
    <cfRule type="expression" dxfId="18623" priority="11434">
      <formula>IF(FIND("!",E557),TRUE)</formula>
    </cfRule>
  </conditionalFormatting>
  <conditionalFormatting sqref="R2436">
    <cfRule type="expression" dxfId="18622" priority="11435">
      <formula>IF(AND(E557="",$C557=$X$4),TRUE)</formula>
    </cfRule>
  </conditionalFormatting>
  <conditionalFormatting sqref="R2436">
    <cfRule type="expression" dxfId="18621" priority="11436">
      <formula>IF(FIND("!",E557),TRUE)</formula>
    </cfRule>
  </conditionalFormatting>
  <conditionalFormatting sqref="R2437">
    <cfRule type="expression" dxfId="18620" priority="11437">
      <formula>IF(AND(E557="",$C557=$X$4),TRUE)</formula>
    </cfRule>
  </conditionalFormatting>
  <conditionalFormatting sqref="R2437">
    <cfRule type="expression" dxfId="18619" priority="11438">
      <formula>IF(FIND("!",E557),TRUE)</formula>
    </cfRule>
  </conditionalFormatting>
  <conditionalFormatting sqref="R2438">
    <cfRule type="expression" dxfId="18618" priority="11439">
      <formula>IF(AND(E557="",$C557=$X$4),TRUE)</formula>
    </cfRule>
  </conditionalFormatting>
  <conditionalFormatting sqref="R2438">
    <cfRule type="expression" dxfId="18617" priority="11440">
      <formula>IF(FIND("!",E557),TRUE)</formula>
    </cfRule>
  </conditionalFormatting>
  <conditionalFormatting sqref="R2439">
    <cfRule type="expression" dxfId="18616" priority="11441">
      <formula>IF(AND(E557="",$C557=$X$4),TRUE)</formula>
    </cfRule>
  </conditionalFormatting>
  <conditionalFormatting sqref="R2439">
    <cfRule type="expression" dxfId="18615" priority="11442">
      <formula>IF(FIND("!",E557),TRUE)</formula>
    </cfRule>
  </conditionalFormatting>
  <conditionalFormatting sqref="R2440">
    <cfRule type="expression" dxfId="18614" priority="11443">
      <formula>IF(AND(E557="",$C557=$X$4),TRUE)</formula>
    </cfRule>
  </conditionalFormatting>
  <conditionalFormatting sqref="R2440">
    <cfRule type="expression" dxfId="18613" priority="11444">
      <formula>IF(FIND("!",E557),TRUE)</formula>
    </cfRule>
  </conditionalFormatting>
  <conditionalFormatting sqref="R2441">
    <cfRule type="expression" dxfId="18612" priority="11445">
      <formula>IF(AND(E557="",$C557=$X$4),TRUE)</formula>
    </cfRule>
  </conditionalFormatting>
  <conditionalFormatting sqref="R2441">
    <cfRule type="expression" dxfId="18611" priority="11446">
      <formula>IF(FIND("!",E557),TRUE)</formula>
    </cfRule>
  </conditionalFormatting>
  <conditionalFormatting sqref="R2442">
    <cfRule type="expression" dxfId="18610" priority="11447">
      <formula>IF(AND(E557="",$C557=$X$4),TRUE)</formula>
    </cfRule>
  </conditionalFormatting>
  <conditionalFormatting sqref="R2442">
    <cfRule type="expression" dxfId="18609" priority="11448">
      <formula>IF(FIND("!",E557),TRUE)</formula>
    </cfRule>
  </conditionalFormatting>
  <conditionalFormatting sqref="R2443">
    <cfRule type="expression" dxfId="18608" priority="11449">
      <formula>IF(AND(E557="",$C557=$X$4),TRUE)</formula>
    </cfRule>
  </conditionalFormatting>
  <conditionalFormatting sqref="R2443">
    <cfRule type="expression" dxfId="18607" priority="11450">
      <formula>IF(FIND("!",E557),TRUE)</formula>
    </cfRule>
  </conditionalFormatting>
  <conditionalFormatting sqref="R2444">
    <cfRule type="expression" dxfId="18606" priority="11451">
      <formula>IF(AND(E557="",$C557=$X$4),TRUE)</formula>
    </cfRule>
  </conditionalFormatting>
  <conditionalFormatting sqref="R2444">
    <cfRule type="expression" dxfId="18605" priority="11452">
      <formula>IF(FIND("!",E557),TRUE)</formula>
    </cfRule>
  </conditionalFormatting>
  <conditionalFormatting sqref="R2445">
    <cfRule type="expression" dxfId="18604" priority="11453">
      <formula>IF(AND(E557="",$C557=$X$4),TRUE)</formula>
    </cfRule>
  </conditionalFormatting>
  <conditionalFormatting sqref="R2445">
    <cfRule type="expression" dxfId="18603" priority="11454">
      <formula>IF(FIND("!",E557),TRUE)</formula>
    </cfRule>
  </conditionalFormatting>
  <conditionalFormatting sqref="R2446">
    <cfRule type="expression" dxfId="18602" priority="11455">
      <formula>IF(AND(E557="",$C557=$X$4),TRUE)</formula>
    </cfRule>
  </conditionalFormatting>
  <conditionalFormatting sqref="R2446">
    <cfRule type="expression" dxfId="18601" priority="11456">
      <formula>IF(FIND("!",E557),TRUE)</formula>
    </cfRule>
  </conditionalFormatting>
  <conditionalFormatting sqref="R2447">
    <cfRule type="expression" dxfId="18600" priority="11457">
      <formula>IF(AND(E557="",$C557=$X$4),TRUE)</formula>
    </cfRule>
  </conditionalFormatting>
  <conditionalFormatting sqref="R2447">
    <cfRule type="expression" dxfId="18599" priority="11458">
      <formula>IF(FIND("!",E557),TRUE)</formula>
    </cfRule>
  </conditionalFormatting>
  <conditionalFormatting sqref="R2448">
    <cfRule type="expression" dxfId="18598" priority="11459">
      <formula>IF(AND(E557="",$C557=$X$4),TRUE)</formula>
    </cfRule>
  </conditionalFormatting>
  <conditionalFormatting sqref="R2448">
    <cfRule type="expression" dxfId="18597" priority="11460">
      <formula>IF(FIND("!",E557),TRUE)</formula>
    </cfRule>
  </conditionalFormatting>
  <conditionalFormatting sqref="R2449">
    <cfRule type="expression" dxfId="18596" priority="11461">
      <formula>IF(AND(E557="",$C557=$X$4),TRUE)</formula>
    </cfRule>
  </conditionalFormatting>
  <conditionalFormatting sqref="R2449">
    <cfRule type="expression" dxfId="18595" priority="11462">
      <formula>IF(FIND("!",E557),TRUE)</formula>
    </cfRule>
  </conditionalFormatting>
  <conditionalFormatting sqref="R2450">
    <cfRule type="expression" dxfId="18594" priority="11463">
      <formula>IF(AND(E557="",$C557=$X$4),TRUE)</formula>
    </cfRule>
  </conditionalFormatting>
  <conditionalFormatting sqref="R2450">
    <cfRule type="expression" dxfId="18593" priority="11464">
      <formula>IF(FIND("!",E557),TRUE)</formula>
    </cfRule>
  </conditionalFormatting>
  <conditionalFormatting sqref="R2451">
    <cfRule type="expression" dxfId="18592" priority="11465">
      <formula>IF(AND(E557="",$C557=$X$4),TRUE)</formula>
    </cfRule>
  </conditionalFormatting>
  <conditionalFormatting sqref="R2451">
    <cfRule type="expression" dxfId="18591" priority="11466">
      <formula>IF(FIND("!",E557),TRUE)</formula>
    </cfRule>
  </conditionalFormatting>
  <conditionalFormatting sqref="R2452">
    <cfRule type="expression" dxfId="18590" priority="11467">
      <formula>IF(AND(E557="",$C557=$X$4),TRUE)</formula>
    </cfRule>
  </conditionalFormatting>
  <conditionalFormatting sqref="R2452">
    <cfRule type="expression" dxfId="18589" priority="11468">
      <formula>IF(FIND("!",E557),TRUE)</formula>
    </cfRule>
  </conditionalFormatting>
  <conditionalFormatting sqref="R2453">
    <cfRule type="expression" dxfId="18588" priority="11469">
      <formula>IF(AND(E557="",$C557=$X$4),TRUE)</formula>
    </cfRule>
  </conditionalFormatting>
  <conditionalFormatting sqref="R2453">
    <cfRule type="expression" dxfId="18587" priority="11470">
      <formula>IF(FIND("!",E557),TRUE)</formula>
    </cfRule>
  </conditionalFormatting>
  <conditionalFormatting sqref="R2454">
    <cfRule type="expression" dxfId="18586" priority="11471">
      <formula>IF(AND(E557="",$C557=$X$4),TRUE)</formula>
    </cfRule>
  </conditionalFormatting>
  <conditionalFormatting sqref="R2454">
    <cfRule type="expression" dxfId="18585" priority="11472">
      <formula>IF(FIND("!",E557),TRUE)</formula>
    </cfRule>
  </conditionalFormatting>
  <conditionalFormatting sqref="R2455">
    <cfRule type="expression" dxfId="18584" priority="11473">
      <formula>IF(AND(E557="",$C557=$X$4),TRUE)</formula>
    </cfRule>
  </conditionalFormatting>
  <conditionalFormatting sqref="R2455">
    <cfRule type="expression" dxfId="18583" priority="11474">
      <formula>IF(FIND("!",E557),TRUE)</formula>
    </cfRule>
  </conditionalFormatting>
  <conditionalFormatting sqref="R2456">
    <cfRule type="expression" dxfId="18582" priority="11475">
      <formula>IF(AND(E557="",$C557=$X$4),TRUE)</formula>
    </cfRule>
  </conditionalFormatting>
  <conditionalFormatting sqref="R2456">
    <cfRule type="expression" dxfId="18581" priority="11476">
      <formula>IF(FIND("!",E557),TRUE)</formula>
    </cfRule>
  </conditionalFormatting>
  <conditionalFormatting sqref="R2457">
    <cfRule type="expression" dxfId="18580" priority="11477">
      <formula>IF(AND(E557="",$C557=$X$4),TRUE)</formula>
    </cfRule>
  </conditionalFormatting>
  <conditionalFormatting sqref="R2457">
    <cfRule type="expression" dxfId="18579" priority="11478">
      <formula>IF(FIND("!",E557),TRUE)</formula>
    </cfRule>
  </conditionalFormatting>
  <conditionalFormatting sqref="R2458">
    <cfRule type="expression" dxfId="18578" priority="11479">
      <formula>IF(AND(E557="",$C557=$X$4),TRUE)</formula>
    </cfRule>
  </conditionalFormatting>
  <conditionalFormatting sqref="R2458">
    <cfRule type="expression" dxfId="18577" priority="11480">
      <formula>IF(FIND("!",E557),TRUE)</formula>
    </cfRule>
  </conditionalFormatting>
  <conditionalFormatting sqref="R2459">
    <cfRule type="expression" dxfId="18576" priority="11481">
      <formula>IF(AND(E557="",$C557=$X$4),TRUE)</formula>
    </cfRule>
  </conditionalFormatting>
  <conditionalFormatting sqref="R2459">
    <cfRule type="expression" dxfId="18575" priority="11482">
      <formula>IF(FIND("!",E557),TRUE)</formula>
    </cfRule>
  </conditionalFormatting>
  <conditionalFormatting sqref="R2460">
    <cfRule type="expression" dxfId="18574" priority="11483">
      <formula>IF(AND(E557="",$C557=$X$4),TRUE)</formula>
    </cfRule>
  </conditionalFormatting>
  <conditionalFormatting sqref="R2460">
    <cfRule type="expression" dxfId="18573" priority="11484">
      <formula>IF(FIND("!",E557),TRUE)</formula>
    </cfRule>
  </conditionalFormatting>
  <conditionalFormatting sqref="R2461">
    <cfRule type="expression" dxfId="18572" priority="11485">
      <formula>IF(AND(E557="",$C557=$X$4),TRUE)</formula>
    </cfRule>
  </conditionalFormatting>
  <conditionalFormatting sqref="R2461">
    <cfRule type="expression" dxfId="18571" priority="11486">
      <formula>IF(FIND("!",E557),TRUE)</formula>
    </cfRule>
  </conditionalFormatting>
  <conditionalFormatting sqref="R2462">
    <cfRule type="expression" dxfId="18570" priority="11487">
      <formula>IF(AND(E557="",$C557=$X$4),TRUE)</formula>
    </cfRule>
  </conditionalFormatting>
  <conditionalFormatting sqref="R2462">
    <cfRule type="expression" dxfId="18569" priority="11488">
      <formula>IF(FIND("!",E557),TRUE)</formula>
    </cfRule>
  </conditionalFormatting>
  <conditionalFormatting sqref="R2463">
    <cfRule type="expression" dxfId="18568" priority="11489">
      <formula>IF(AND(E557="",$C557=$X$4),TRUE)</formula>
    </cfRule>
  </conditionalFormatting>
  <conditionalFormatting sqref="R2463">
    <cfRule type="expression" dxfId="18567" priority="11490">
      <formula>IF(FIND("!",E557),TRUE)</formula>
    </cfRule>
  </conditionalFormatting>
  <conditionalFormatting sqref="R2464">
    <cfRule type="expression" dxfId="18566" priority="11491">
      <formula>IF(AND(E557="",$C557=$X$4),TRUE)</formula>
    </cfRule>
  </conditionalFormatting>
  <conditionalFormatting sqref="R2464">
    <cfRule type="expression" dxfId="18565" priority="11492">
      <formula>IF(FIND("!",E557),TRUE)</formula>
    </cfRule>
  </conditionalFormatting>
  <conditionalFormatting sqref="R2465">
    <cfRule type="expression" dxfId="18564" priority="11493">
      <formula>IF(AND(E557="",$C557=$X$4),TRUE)</formula>
    </cfRule>
  </conditionalFormatting>
  <conditionalFormatting sqref="R2465">
    <cfRule type="expression" dxfId="18563" priority="11494">
      <formula>IF(FIND("!",E557),TRUE)</formula>
    </cfRule>
  </conditionalFormatting>
  <conditionalFormatting sqref="R2466">
    <cfRule type="expression" dxfId="18562" priority="11495">
      <formula>IF(AND(E557="",$C557=$X$4),TRUE)</formula>
    </cfRule>
  </conditionalFormatting>
  <conditionalFormatting sqref="R2466">
    <cfRule type="expression" dxfId="18561" priority="11496">
      <formula>IF(FIND("!",E557),TRUE)</formula>
    </cfRule>
  </conditionalFormatting>
  <conditionalFormatting sqref="R2467">
    <cfRule type="expression" dxfId="18560" priority="11497">
      <formula>IF(AND(E557="",$C557=$X$4),TRUE)</formula>
    </cfRule>
  </conditionalFormatting>
  <conditionalFormatting sqref="R2467">
    <cfRule type="expression" dxfId="18559" priority="11498">
      <formula>IF(FIND("!",E557),TRUE)</formula>
    </cfRule>
  </conditionalFormatting>
  <conditionalFormatting sqref="R2468">
    <cfRule type="expression" dxfId="18558" priority="11499">
      <formula>IF(AND(E557="",$C557=$X$4),TRUE)</formula>
    </cfRule>
  </conditionalFormatting>
  <conditionalFormatting sqref="R2468">
    <cfRule type="expression" dxfId="18557" priority="11500">
      <formula>IF(FIND("!",E557),TRUE)</formula>
    </cfRule>
  </conditionalFormatting>
  <conditionalFormatting sqref="R2469">
    <cfRule type="expression" dxfId="18556" priority="11501">
      <formula>IF(AND(E557="",$C557=$X$4),TRUE)</formula>
    </cfRule>
  </conditionalFormatting>
  <conditionalFormatting sqref="R2469">
    <cfRule type="expression" dxfId="18555" priority="11502">
      <formula>IF(FIND("!",E557),TRUE)</formula>
    </cfRule>
  </conditionalFormatting>
  <conditionalFormatting sqref="R2470">
    <cfRule type="expression" dxfId="18554" priority="11503">
      <formula>IF(AND(E557="",$C557=$X$4),TRUE)</formula>
    </cfRule>
  </conditionalFormatting>
  <conditionalFormatting sqref="R2470">
    <cfRule type="expression" dxfId="18553" priority="11504">
      <formula>IF(FIND("!",E557),TRUE)</formula>
    </cfRule>
  </conditionalFormatting>
  <conditionalFormatting sqref="R2471">
    <cfRule type="expression" dxfId="18552" priority="11505">
      <formula>IF(AND(E557="",$C557=$X$4),TRUE)</formula>
    </cfRule>
  </conditionalFormatting>
  <conditionalFormatting sqref="R2471">
    <cfRule type="expression" dxfId="18551" priority="11506">
      <formula>IF(FIND("!",E557),TRUE)</formula>
    </cfRule>
  </conditionalFormatting>
  <conditionalFormatting sqref="R2472">
    <cfRule type="expression" dxfId="18550" priority="11507">
      <formula>IF(AND(E557="",$C557=$X$4),TRUE)</formula>
    </cfRule>
  </conditionalFormatting>
  <conditionalFormatting sqref="R2472">
    <cfRule type="expression" dxfId="18549" priority="11508">
      <formula>IF(FIND("!",E557),TRUE)</formula>
    </cfRule>
  </conditionalFormatting>
  <conditionalFormatting sqref="R2473">
    <cfRule type="expression" dxfId="18548" priority="11509">
      <formula>IF(AND(E557="",$C557=$X$4),TRUE)</formula>
    </cfRule>
  </conditionalFormatting>
  <conditionalFormatting sqref="R2473">
    <cfRule type="expression" dxfId="18547" priority="11510">
      <formula>IF(FIND("!",E557),TRUE)</formula>
    </cfRule>
  </conditionalFormatting>
  <conditionalFormatting sqref="R2474">
    <cfRule type="expression" dxfId="18546" priority="11511">
      <formula>IF(AND(E557="",$C557=$X$4),TRUE)</formula>
    </cfRule>
  </conditionalFormatting>
  <conditionalFormatting sqref="R2474">
    <cfRule type="expression" dxfId="18545" priority="11512">
      <formula>IF(FIND("!",E557),TRUE)</formula>
    </cfRule>
  </conditionalFormatting>
  <conditionalFormatting sqref="R2475">
    <cfRule type="expression" dxfId="18544" priority="11513">
      <formula>IF(AND(E557="",$C557=$X$4),TRUE)</formula>
    </cfRule>
  </conditionalFormatting>
  <conditionalFormatting sqref="R2475">
    <cfRule type="expression" dxfId="18543" priority="11514">
      <formula>IF(FIND("!",E557),TRUE)</formula>
    </cfRule>
  </conditionalFormatting>
  <conditionalFormatting sqref="R2476">
    <cfRule type="expression" dxfId="18542" priority="11515">
      <formula>IF(AND(E557="",$C557=$X$4),TRUE)</formula>
    </cfRule>
  </conditionalFormatting>
  <conditionalFormatting sqref="R2476">
    <cfRule type="expression" dxfId="18541" priority="11516">
      <formula>IF(FIND("!",E557),TRUE)</formula>
    </cfRule>
  </conditionalFormatting>
  <conditionalFormatting sqref="F557">
    <cfRule type="expression" dxfId="18540" priority="11517">
      <formula>IF(AND(LEN($A557)&gt;0,$A557&lt;&gt;$F557),TRUE,FALSE)</formula>
    </cfRule>
  </conditionalFormatting>
  <conditionalFormatting sqref="F558">
    <cfRule type="expression" dxfId="18539" priority="11518">
      <formula>IF(AND(LEN($A557)&gt;0,$A557&lt;&gt;$F557),TRUE,FALSE)</formula>
    </cfRule>
  </conditionalFormatting>
  <conditionalFormatting sqref="F559">
    <cfRule type="expression" dxfId="18538" priority="11519">
      <formula>IF(AND(LEN($A557)&gt;0,$A557&lt;&gt;$F557),TRUE,FALSE)</formula>
    </cfRule>
  </conditionalFormatting>
  <conditionalFormatting sqref="F560">
    <cfRule type="expression" dxfId="18537" priority="11520">
      <formula>IF(AND(LEN($A557)&gt;0,$A557&lt;&gt;$F557),TRUE,FALSE)</formula>
    </cfRule>
  </conditionalFormatting>
  <conditionalFormatting sqref="F561">
    <cfRule type="expression" dxfId="18536" priority="11521">
      <formula>IF(AND(LEN($A557)&gt;0,$A557&lt;&gt;$F557),TRUE,FALSE)</formula>
    </cfRule>
  </conditionalFormatting>
  <conditionalFormatting sqref="F562">
    <cfRule type="expression" dxfId="18535" priority="11522">
      <formula>IF(AND(LEN($A557)&gt;0,$A557&lt;&gt;$F557),TRUE,FALSE)</formula>
    </cfRule>
  </conditionalFormatting>
  <conditionalFormatting sqref="F563">
    <cfRule type="expression" dxfId="18534" priority="11523">
      <formula>IF(AND(LEN($A557)&gt;0,$A557&lt;&gt;$F557),TRUE,FALSE)</formula>
    </cfRule>
  </conditionalFormatting>
  <conditionalFormatting sqref="F564">
    <cfRule type="expression" dxfId="18533" priority="11524">
      <formula>IF(AND(LEN($A557)&gt;0,$A557&lt;&gt;$F557),TRUE,FALSE)</formula>
    </cfRule>
  </conditionalFormatting>
  <conditionalFormatting sqref="F565">
    <cfRule type="expression" dxfId="18532" priority="11525">
      <formula>IF(AND(LEN($A557)&gt;0,$A557&lt;&gt;$F557),TRUE,FALSE)</formula>
    </cfRule>
  </conditionalFormatting>
  <conditionalFormatting sqref="F566">
    <cfRule type="expression" dxfId="18531" priority="11526">
      <formula>IF(AND(LEN($A557)&gt;0,$A557&lt;&gt;$F557),TRUE,FALSE)</formula>
    </cfRule>
  </conditionalFormatting>
  <conditionalFormatting sqref="F567">
    <cfRule type="expression" dxfId="18530" priority="11527">
      <formula>IF(AND(LEN($A557)&gt;0,$A557&lt;&gt;$F557),TRUE,FALSE)</formula>
    </cfRule>
  </conditionalFormatting>
  <conditionalFormatting sqref="F568">
    <cfRule type="expression" dxfId="18529" priority="11528">
      <formula>IF(AND(LEN($A557)&gt;0,$A557&lt;&gt;$F557),TRUE,FALSE)</formula>
    </cfRule>
  </conditionalFormatting>
  <conditionalFormatting sqref="F569">
    <cfRule type="expression" dxfId="18528" priority="11529">
      <formula>IF(AND(LEN($A557)&gt;0,$A557&lt;&gt;$F557),TRUE,FALSE)</formula>
    </cfRule>
  </conditionalFormatting>
  <conditionalFormatting sqref="F570">
    <cfRule type="expression" dxfId="18527" priority="11530">
      <formula>IF(AND(LEN($A557)&gt;0,$A557&lt;&gt;$F557),TRUE,FALSE)</formula>
    </cfRule>
  </conditionalFormatting>
  <conditionalFormatting sqref="F571">
    <cfRule type="expression" dxfId="18526" priority="11531">
      <formula>IF(AND(LEN($A557)&gt;0,$A557&lt;&gt;$F557),TRUE,FALSE)</formula>
    </cfRule>
  </conditionalFormatting>
  <conditionalFormatting sqref="F572">
    <cfRule type="expression" dxfId="18525" priority="11532">
      <formula>IF(AND(LEN($A557)&gt;0,$A557&lt;&gt;$F557),TRUE,FALSE)</formula>
    </cfRule>
  </conditionalFormatting>
  <conditionalFormatting sqref="F573">
    <cfRule type="expression" dxfId="18524" priority="11533">
      <formula>IF(AND(LEN($A557)&gt;0,$A557&lt;&gt;$F557),TRUE,FALSE)</formula>
    </cfRule>
  </conditionalFormatting>
  <conditionalFormatting sqref="F574">
    <cfRule type="expression" dxfId="18523" priority="11534">
      <formula>IF(AND(LEN($A557)&gt;0,$A557&lt;&gt;$F557),TRUE,FALSE)</formula>
    </cfRule>
  </conditionalFormatting>
  <conditionalFormatting sqref="F575">
    <cfRule type="expression" dxfId="18522" priority="11535">
      <formula>IF(AND(LEN($A557)&gt;0,$A557&lt;&gt;$F557),TRUE,FALSE)</formula>
    </cfRule>
  </conditionalFormatting>
  <conditionalFormatting sqref="F576">
    <cfRule type="expression" dxfId="18521" priority="11536">
      <formula>IF(AND(LEN($A557)&gt;0,$A557&lt;&gt;$F557),TRUE,FALSE)</formula>
    </cfRule>
  </conditionalFormatting>
  <conditionalFormatting sqref="F577">
    <cfRule type="expression" dxfId="18520" priority="11537">
      <formula>IF(AND(LEN($A557)&gt;0,$A557&lt;&gt;$F557),TRUE,FALSE)</formula>
    </cfRule>
  </conditionalFormatting>
  <conditionalFormatting sqref="F578">
    <cfRule type="expression" dxfId="18519" priority="11538">
      <formula>IF(AND(LEN($A557)&gt;0,$A557&lt;&gt;$F557),TRUE,FALSE)</formula>
    </cfRule>
  </conditionalFormatting>
  <conditionalFormatting sqref="F579">
    <cfRule type="expression" dxfId="18518" priority="11539">
      <formula>IF(AND(LEN($A557)&gt;0,$A557&lt;&gt;$F557),TRUE,FALSE)</formula>
    </cfRule>
  </conditionalFormatting>
  <conditionalFormatting sqref="F580">
    <cfRule type="expression" dxfId="18517" priority="11540">
      <formula>IF(AND(LEN($A557)&gt;0,$A557&lt;&gt;$F557),TRUE,FALSE)</formula>
    </cfRule>
  </conditionalFormatting>
  <conditionalFormatting sqref="F581">
    <cfRule type="expression" dxfId="18516" priority="11541">
      <formula>IF(AND(LEN($A557)&gt;0,$A557&lt;&gt;$F557),TRUE,FALSE)</formula>
    </cfRule>
  </conditionalFormatting>
  <conditionalFormatting sqref="F582">
    <cfRule type="expression" dxfId="18515" priority="11542">
      <formula>IF(AND(LEN($A557)&gt;0,$A557&lt;&gt;$F557),TRUE,FALSE)</formula>
    </cfRule>
  </conditionalFormatting>
  <conditionalFormatting sqref="F583">
    <cfRule type="expression" dxfId="18514" priority="11543">
      <formula>IF(AND(LEN($A557)&gt;0,$A557&lt;&gt;$F557),TRUE,FALSE)</formula>
    </cfRule>
  </conditionalFormatting>
  <conditionalFormatting sqref="F584">
    <cfRule type="expression" dxfId="18513" priority="11544">
      <formula>IF(AND(LEN($A557)&gt;0,$A557&lt;&gt;$F557),TRUE,FALSE)</formula>
    </cfRule>
  </conditionalFormatting>
  <conditionalFormatting sqref="F585">
    <cfRule type="expression" dxfId="18512" priority="11545">
      <formula>IF(AND(LEN($A557)&gt;0,$A557&lt;&gt;$F557),TRUE,FALSE)</formula>
    </cfRule>
  </conditionalFormatting>
  <conditionalFormatting sqref="F586">
    <cfRule type="expression" dxfId="18511" priority="11546">
      <formula>IF(AND(LEN($A557)&gt;0,$A557&lt;&gt;$F557),TRUE,FALSE)</formula>
    </cfRule>
  </conditionalFormatting>
  <conditionalFormatting sqref="F587">
    <cfRule type="expression" dxfId="18510" priority="11547">
      <formula>IF(AND(LEN($A557)&gt;0,$A557&lt;&gt;$F557),TRUE,FALSE)</formula>
    </cfRule>
  </conditionalFormatting>
  <conditionalFormatting sqref="F588">
    <cfRule type="expression" dxfId="18509" priority="11548">
      <formula>IF(AND(LEN($A557)&gt;0,$A557&lt;&gt;$F557),TRUE,FALSE)</formula>
    </cfRule>
  </conditionalFormatting>
  <conditionalFormatting sqref="F589">
    <cfRule type="expression" dxfId="18508" priority="11549">
      <formula>IF(AND(LEN($A557)&gt;0,$A557&lt;&gt;$F557),TRUE,FALSE)</formula>
    </cfRule>
  </conditionalFormatting>
  <conditionalFormatting sqref="F590">
    <cfRule type="expression" dxfId="18507" priority="11550">
      <formula>IF(AND(LEN($A557)&gt;0,$A557&lt;&gt;$F557),TRUE,FALSE)</formula>
    </cfRule>
  </conditionalFormatting>
  <conditionalFormatting sqref="F591">
    <cfRule type="expression" dxfId="18506" priority="11551">
      <formula>IF(AND(LEN($A557)&gt;0,$A557&lt;&gt;$F557),TRUE,FALSE)</formula>
    </cfRule>
  </conditionalFormatting>
  <conditionalFormatting sqref="F592">
    <cfRule type="expression" dxfId="18505" priority="11552">
      <formula>IF(AND(LEN($A557)&gt;0,$A557&lt;&gt;$F557),TRUE,FALSE)</formula>
    </cfRule>
  </conditionalFormatting>
  <conditionalFormatting sqref="F593">
    <cfRule type="expression" dxfId="18504" priority="11553">
      <formula>IF(AND(LEN($A557)&gt;0,$A557&lt;&gt;$F557),TRUE,FALSE)</formula>
    </cfRule>
  </conditionalFormatting>
  <conditionalFormatting sqref="F594">
    <cfRule type="expression" dxfId="18503" priority="11554">
      <formula>IF(AND(LEN($A557)&gt;0,$A557&lt;&gt;$F557),TRUE,FALSE)</formula>
    </cfRule>
  </conditionalFormatting>
  <conditionalFormatting sqref="F595">
    <cfRule type="expression" dxfId="18502" priority="11555">
      <formula>IF(AND(LEN($A557)&gt;0,$A557&lt;&gt;$F557),TRUE,FALSE)</formula>
    </cfRule>
  </conditionalFormatting>
  <conditionalFormatting sqref="F596">
    <cfRule type="expression" dxfId="18501" priority="11556">
      <formula>IF(AND(LEN($A557)&gt;0,$A557&lt;&gt;$F557),TRUE,FALSE)</formula>
    </cfRule>
  </conditionalFormatting>
  <conditionalFormatting sqref="F597">
    <cfRule type="expression" dxfId="18500" priority="11557">
      <formula>IF(AND(LEN($A557)&gt;0,$A557&lt;&gt;$F557),TRUE,FALSE)</formula>
    </cfRule>
  </conditionalFormatting>
  <conditionalFormatting sqref="F598">
    <cfRule type="expression" dxfId="18499" priority="11558">
      <formula>IF(AND(LEN($A557)&gt;0,$A557&lt;&gt;$F557),TRUE,FALSE)</formula>
    </cfRule>
  </conditionalFormatting>
  <conditionalFormatting sqref="F599">
    <cfRule type="expression" dxfId="18498" priority="11559">
      <formula>IF(AND(LEN($A557)&gt;0,$A557&lt;&gt;$F557),TRUE,FALSE)</formula>
    </cfRule>
  </conditionalFormatting>
  <conditionalFormatting sqref="F600">
    <cfRule type="expression" dxfId="18497" priority="11560">
      <formula>IF(AND(LEN($A557)&gt;0,$A557&lt;&gt;$F557),TRUE,FALSE)</formula>
    </cfRule>
  </conditionalFormatting>
  <conditionalFormatting sqref="F601">
    <cfRule type="expression" dxfId="18496" priority="11561">
      <formula>IF(AND(LEN($A557)&gt;0,$A557&lt;&gt;$F557),TRUE,FALSE)</formula>
    </cfRule>
  </conditionalFormatting>
  <conditionalFormatting sqref="F602">
    <cfRule type="expression" dxfId="18495" priority="11562">
      <formula>IF(AND(LEN($A557)&gt;0,$A557&lt;&gt;$F557),TRUE,FALSE)</formula>
    </cfRule>
  </conditionalFormatting>
  <conditionalFormatting sqref="F603">
    <cfRule type="expression" dxfId="18494" priority="11563">
      <formula>IF(AND(LEN($A557)&gt;0,$A557&lt;&gt;$F557),TRUE,FALSE)</formula>
    </cfRule>
  </conditionalFormatting>
  <conditionalFormatting sqref="F604">
    <cfRule type="expression" dxfId="18493" priority="11564">
      <formula>IF(AND(LEN($A557)&gt;0,$A557&lt;&gt;$F557),TRUE,FALSE)</formula>
    </cfRule>
  </conditionalFormatting>
  <conditionalFormatting sqref="F605">
    <cfRule type="expression" dxfId="18492" priority="11565">
      <formula>IF(AND(LEN($A557)&gt;0,$A557&lt;&gt;$F557),TRUE,FALSE)</formula>
    </cfRule>
  </conditionalFormatting>
  <conditionalFormatting sqref="F606">
    <cfRule type="expression" dxfId="18491" priority="11566">
      <formula>IF(AND(LEN($A557)&gt;0,$A557&lt;&gt;$F557),TRUE,FALSE)</formula>
    </cfRule>
  </conditionalFormatting>
  <conditionalFormatting sqref="F607">
    <cfRule type="expression" dxfId="18490" priority="11567">
      <formula>IF(AND(LEN($A557)&gt;0,$A557&lt;&gt;$F557),TRUE,FALSE)</formula>
    </cfRule>
  </conditionalFormatting>
  <conditionalFormatting sqref="F608">
    <cfRule type="expression" dxfId="18489" priority="11568">
      <formula>IF(AND(LEN($A557)&gt;0,$A557&lt;&gt;$F557),TRUE,FALSE)</formula>
    </cfRule>
  </conditionalFormatting>
  <conditionalFormatting sqref="F609">
    <cfRule type="expression" dxfId="18488" priority="11569">
      <formula>IF(AND(LEN($A557)&gt;0,$A557&lt;&gt;$F557),TRUE,FALSE)</formula>
    </cfRule>
  </conditionalFormatting>
  <conditionalFormatting sqref="F610">
    <cfRule type="expression" dxfId="18487" priority="11570">
      <formula>IF(AND(LEN($A557)&gt;0,$A557&lt;&gt;$F557),TRUE,FALSE)</formula>
    </cfRule>
  </conditionalFormatting>
  <conditionalFormatting sqref="F611">
    <cfRule type="expression" dxfId="18486" priority="11571">
      <formula>IF(AND(LEN($A557)&gt;0,$A557&lt;&gt;$F557),TRUE,FALSE)</formula>
    </cfRule>
  </conditionalFormatting>
  <conditionalFormatting sqref="F612">
    <cfRule type="expression" dxfId="18485" priority="11572">
      <formula>IF(AND(LEN($A557)&gt;0,$A557&lt;&gt;$F557),TRUE,FALSE)</formula>
    </cfRule>
  </conditionalFormatting>
  <conditionalFormatting sqref="F613">
    <cfRule type="expression" dxfId="18484" priority="11573">
      <formula>IF(AND(LEN($A557)&gt;0,$A557&lt;&gt;$F557),TRUE,FALSE)</formula>
    </cfRule>
  </conditionalFormatting>
  <conditionalFormatting sqref="F614">
    <cfRule type="expression" dxfId="18483" priority="11574">
      <formula>IF(AND(LEN($A557)&gt;0,$A557&lt;&gt;$F557),TRUE,FALSE)</formula>
    </cfRule>
  </conditionalFormatting>
  <conditionalFormatting sqref="F615">
    <cfRule type="expression" dxfId="18482" priority="11575">
      <formula>IF(AND(LEN($A557)&gt;0,$A557&lt;&gt;$F557),TRUE,FALSE)</formula>
    </cfRule>
  </conditionalFormatting>
  <conditionalFormatting sqref="F616">
    <cfRule type="expression" dxfId="18481" priority="11576">
      <formula>IF(AND(LEN($A557)&gt;0,$A557&lt;&gt;$F557),TRUE,FALSE)</formula>
    </cfRule>
  </conditionalFormatting>
  <conditionalFormatting sqref="F617">
    <cfRule type="expression" dxfId="18480" priority="11577">
      <formula>IF(AND(LEN($A557)&gt;0,$A557&lt;&gt;$F557),TRUE,FALSE)</formula>
    </cfRule>
  </conditionalFormatting>
  <conditionalFormatting sqref="F618">
    <cfRule type="expression" dxfId="18479" priority="11578">
      <formula>IF(AND(LEN($A557)&gt;0,$A557&lt;&gt;$F557),TRUE,FALSE)</formula>
    </cfRule>
  </conditionalFormatting>
  <conditionalFormatting sqref="F619">
    <cfRule type="expression" dxfId="18478" priority="11579">
      <formula>IF(AND(LEN($A557)&gt;0,$A557&lt;&gt;$F557),TRUE,FALSE)</formula>
    </cfRule>
  </conditionalFormatting>
  <conditionalFormatting sqref="F620">
    <cfRule type="expression" dxfId="18477" priority="11580">
      <formula>IF(AND(LEN($A557)&gt;0,$A557&lt;&gt;$F557),TRUE,FALSE)</formula>
    </cfRule>
  </conditionalFormatting>
  <conditionalFormatting sqref="F621">
    <cfRule type="expression" dxfId="18476" priority="11581">
      <formula>IF(AND(LEN($A557)&gt;0,$A557&lt;&gt;$F557),TRUE,FALSE)</formula>
    </cfRule>
  </conditionalFormatting>
  <conditionalFormatting sqref="F622">
    <cfRule type="expression" dxfId="18475" priority="11582">
      <formula>IF(AND(LEN($A557)&gt;0,$A557&lt;&gt;$F557),TRUE,FALSE)</formula>
    </cfRule>
  </conditionalFormatting>
  <conditionalFormatting sqref="F623">
    <cfRule type="expression" dxfId="18474" priority="11583">
      <formula>IF(AND(LEN($A557)&gt;0,$A557&lt;&gt;$F557),TRUE,FALSE)</formula>
    </cfRule>
  </conditionalFormatting>
  <conditionalFormatting sqref="F624">
    <cfRule type="expression" dxfId="18473" priority="11584">
      <formula>IF(AND(LEN($A557)&gt;0,$A557&lt;&gt;$F557),TRUE,FALSE)</formula>
    </cfRule>
  </conditionalFormatting>
  <conditionalFormatting sqref="F625">
    <cfRule type="expression" dxfId="18472" priority="11585">
      <formula>IF(AND(LEN($A557)&gt;0,$A557&lt;&gt;$F557),TRUE,FALSE)</formula>
    </cfRule>
  </conditionalFormatting>
  <conditionalFormatting sqref="F626">
    <cfRule type="expression" dxfId="18471" priority="11586">
      <formula>IF(AND(LEN($A557)&gt;0,$A557&lt;&gt;$F557),TRUE,FALSE)</formula>
    </cfRule>
  </conditionalFormatting>
  <conditionalFormatting sqref="F627">
    <cfRule type="expression" dxfId="18470" priority="11587">
      <formula>IF(AND(LEN($A557)&gt;0,$A557&lt;&gt;$F557),TRUE,FALSE)</formula>
    </cfRule>
  </conditionalFormatting>
  <conditionalFormatting sqref="F628">
    <cfRule type="expression" dxfId="18469" priority="11588">
      <formula>IF(AND(LEN($A557)&gt;0,$A557&lt;&gt;$F557),TRUE,FALSE)</formula>
    </cfRule>
  </conditionalFormatting>
  <conditionalFormatting sqref="F629">
    <cfRule type="expression" dxfId="18468" priority="11589">
      <formula>IF(AND(LEN($A557)&gt;0,$A557&lt;&gt;$F557),TRUE,FALSE)</formula>
    </cfRule>
  </conditionalFormatting>
  <conditionalFormatting sqref="F630">
    <cfRule type="expression" dxfId="18467" priority="11590">
      <formula>IF(AND(LEN($A557)&gt;0,$A557&lt;&gt;$F557),TRUE,FALSE)</formula>
    </cfRule>
  </conditionalFormatting>
  <conditionalFormatting sqref="F631">
    <cfRule type="expression" dxfId="18466" priority="11591">
      <formula>IF(AND(LEN($A557)&gt;0,$A557&lt;&gt;$F557),TRUE,FALSE)</formula>
    </cfRule>
  </conditionalFormatting>
  <conditionalFormatting sqref="F632">
    <cfRule type="expression" dxfId="18465" priority="11592">
      <formula>IF(AND(LEN($A557)&gt;0,$A557&lt;&gt;$F557),TRUE,FALSE)</formula>
    </cfRule>
  </conditionalFormatting>
  <conditionalFormatting sqref="F633">
    <cfRule type="expression" dxfId="18464" priority="11593">
      <formula>IF(AND(LEN($A557)&gt;0,$A557&lt;&gt;$F557),TRUE,FALSE)</formula>
    </cfRule>
  </conditionalFormatting>
  <conditionalFormatting sqref="F634">
    <cfRule type="expression" dxfId="18463" priority="11594">
      <formula>IF(AND(LEN($A557)&gt;0,$A557&lt;&gt;$F557),TRUE,FALSE)</formula>
    </cfRule>
  </conditionalFormatting>
  <conditionalFormatting sqref="F635">
    <cfRule type="expression" dxfId="18462" priority="11595">
      <formula>IF(AND(LEN($A557)&gt;0,$A557&lt;&gt;$F557),TRUE,FALSE)</formula>
    </cfRule>
  </conditionalFormatting>
  <conditionalFormatting sqref="F636">
    <cfRule type="expression" dxfId="18461" priority="11596">
      <formula>IF(AND(LEN($A557)&gt;0,$A557&lt;&gt;$F557),TRUE,FALSE)</formula>
    </cfRule>
  </conditionalFormatting>
  <conditionalFormatting sqref="F637">
    <cfRule type="expression" dxfId="18460" priority="11597">
      <formula>IF(AND(LEN($A557)&gt;0,$A557&lt;&gt;$F557),TRUE,FALSE)</formula>
    </cfRule>
  </conditionalFormatting>
  <conditionalFormatting sqref="F638">
    <cfRule type="expression" dxfId="18459" priority="11598">
      <formula>IF(AND(LEN($A557)&gt;0,$A557&lt;&gt;$F557),TRUE,FALSE)</formula>
    </cfRule>
  </conditionalFormatting>
  <conditionalFormatting sqref="F639">
    <cfRule type="expression" dxfId="18458" priority="11599">
      <formula>IF(AND(LEN($A557)&gt;0,$A557&lt;&gt;$F557),TRUE,FALSE)</formula>
    </cfRule>
  </conditionalFormatting>
  <conditionalFormatting sqref="F640">
    <cfRule type="expression" dxfId="18457" priority="11600">
      <formula>IF(AND(LEN($A557)&gt;0,$A557&lt;&gt;$F557),TRUE,FALSE)</formula>
    </cfRule>
  </conditionalFormatting>
  <conditionalFormatting sqref="F641">
    <cfRule type="expression" dxfId="18456" priority="11601">
      <formula>IF(AND(LEN($A557)&gt;0,$A557&lt;&gt;$F557),TRUE,FALSE)</formula>
    </cfRule>
  </conditionalFormatting>
  <conditionalFormatting sqref="F642">
    <cfRule type="expression" dxfId="18455" priority="11602">
      <formula>IF(AND(LEN($A557)&gt;0,$A557&lt;&gt;$F557),TRUE,FALSE)</formula>
    </cfRule>
  </conditionalFormatting>
  <conditionalFormatting sqref="F643">
    <cfRule type="expression" dxfId="18454" priority="11603">
      <formula>IF(AND(LEN($A557)&gt;0,$A557&lt;&gt;$F557),TRUE,FALSE)</formula>
    </cfRule>
  </conditionalFormatting>
  <conditionalFormatting sqref="F644">
    <cfRule type="expression" dxfId="18453" priority="11604">
      <formula>IF(AND(LEN($A557)&gt;0,$A557&lt;&gt;$F557),TRUE,FALSE)</formula>
    </cfRule>
  </conditionalFormatting>
  <conditionalFormatting sqref="F645">
    <cfRule type="expression" dxfId="18452" priority="11605">
      <formula>IF(AND(LEN($A557)&gt;0,$A557&lt;&gt;$F557),TRUE,FALSE)</formula>
    </cfRule>
  </conditionalFormatting>
  <conditionalFormatting sqref="F646">
    <cfRule type="expression" dxfId="18451" priority="11606">
      <formula>IF(AND(LEN($A557)&gt;0,$A557&lt;&gt;$F557),TRUE,FALSE)</formula>
    </cfRule>
  </conditionalFormatting>
  <conditionalFormatting sqref="F647">
    <cfRule type="expression" dxfId="18450" priority="11607">
      <formula>IF(AND(LEN($A557)&gt;0,$A557&lt;&gt;$F557),TRUE,FALSE)</formula>
    </cfRule>
  </conditionalFormatting>
  <conditionalFormatting sqref="F648">
    <cfRule type="expression" dxfId="18449" priority="11608">
      <formula>IF(AND(LEN($A557)&gt;0,$A557&lt;&gt;$F557),TRUE,FALSE)</formula>
    </cfRule>
  </conditionalFormatting>
  <conditionalFormatting sqref="F649">
    <cfRule type="expression" dxfId="18448" priority="11609">
      <formula>IF(AND(LEN($A557)&gt;0,$A557&lt;&gt;$F557),TRUE,FALSE)</formula>
    </cfRule>
  </conditionalFormatting>
  <conditionalFormatting sqref="F650">
    <cfRule type="expression" dxfId="18447" priority="11610">
      <formula>IF(AND(LEN($A557)&gt;0,$A557&lt;&gt;$F557),TRUE,FALSE)</formula>
    </cfRule>
  </conditionalFormatting>
  <conditionalFormatting sqref="F651">
    <cfRule type="expression" dxfId="18446" priority="11611">
      <formula>IF(AND(LEN($A557)&gt;0,$A557&lt;&gt;$F557),TRUE,FALSE)</formula>
    </cfRule>
  </conditionalFormatting>
  <conditionalFormatting sqref="F652">
    <cfRule type="expression" dxfId="18445" priority="11612">
      <formula>IF(AND(LEN($A557)&gt;0,$A557&lt;&gt;$F557),TRUE,FALSE)</formula>
    </cfRule>
  </conditionalFormatting>
  <conditionalFormatting sqref="F653">
    <cfRule type="expression" dxfId="18444" priority="11613">
      <formula>IF(AND(LEN($A557)&gt;0,$A557&lt;&gt;$F557),TRUE,FALSE)</formula>
    </cfRule>
  </conditionalFormatting>
  <conditionalFormatting sqref="F654">
    <cfRule type="expression" dxfId="18443" priority="11614">
      <formula>IF(AND(LEN($A557)&gt;0,$A557&lt;&gt;$F557),TRUE,FALSE)</formula>
    </cfRule>
  </conditionalFormatting>
  <conditionalFormatting sqref="F655">
    <cfRule type="expression" dxfId="18442" priority="11615">
      <formula>IF(AND(LEN($A557)&gt;0,$A557&lt;&gt;$F557),TRUE,FALSE)</formula>
    </cfRule>
  </conditionalFormatting>
  <conditionalFormatting sqref="F656">
    <cfRule type="expression" dxfId="18441" priority="11616">
      <formula>IF(AND(LEN($A557)&gt;0,$A557&lt;&gt;$F557),TRUE,FALSE)</formula>
    </cfRule>
  </conditionalFormatting>
  <conditionalFormatting sqref="F657">
    <cfRule type="expression" dxfId="18440" priority="11617">
      <formula>IF(AND(LEN($A557)&gt;0,$A557&lt;&gt;$F557),TRUE,FALSE)</formula>
    </cfRule>
  </conditionalFormatting>
  <conditionalFormatting sqref="F658">
    <cfRule type="expression" dxfId="18439" priority="11618">
      <formula>IF(AND(LEN($A557)&gt;0,$A557&lt;&gt;$F557),TRUE,FALSE)</formula>
    </cfRule>
  </conditionalFormatting>
  <conditionalFormatting sqref="F659">
    <cfRule type="expression" dxfId="18438" priority="11619">
      <formula>IF(AND(LEN($A557)&gt;0,$A557&lt;&gt;$F557),TRUE,FALSE)</formula>
    </cfRule>
  </conditionalFormatting>
  <conditionalFormatting sqref="F660">
    <cfRule type="expression" dxfId="18437" priority="11620">
      <formula>IF(AND(LEN($A557)&gt;0,$A557&lt;&gt;$F557),TRUE,FALSE)</formula>
    </cfRule>
  </conditionalFormatting>
  <conditionalFormatting sqref="F661">
    <cfRule type="expression" dxfId="18436" priority="11621">
      <formula>IF(AND(LEN($A557)&gt;0,$A557&lt;&gt;$F557),TRUE,FALSE)</formula>
    </cfRule>
  </conditionalFormatting>
  <conditionalFormatting sqref="F662">
    <cfRule type="expression" dxfId="18435" priority="11622">
      <formula>IF(AND(LEN($A557)&gt;0,$A557&lt;&gt;$F557),TRUE,FALSE)</formula>
    </cfRule>
  </conditionalFormatting>
  <conditionalFormatting sqref="F663">
    <cfRule type="expression" dxfId="18434" priority="11623">
      <formula>IF(AND(LEN($A557)&gt;0,$A557&lt;&gt;$F557),TRUE,FALSE)</formula>
    </cfRule>
  </conditionalFormatting>
  <conditionalFormatting sqref="F664">
    <cfRule type="expression" dxfId="18433" priority="11624">
      <formula>IF(AND(LEN($A557)&gt;0,$A557&lt;&gt;$F557),TRUE,FALSE)</formula>
    </cfRule>
  </conditionalFormatting>
  <conditionalFormatting sqref="F665">
    <cfRule type="expression" dxfId="18432" priority="11625">
      <formula>IF(AND(LEN($A557)&gt;0,$A557&lt;&gt;$F557),TRUE,FALSE)</formula>
    </cfRule>
  </conditionalFormatting>
  <conditionalFormatting sqref="F666">
    <cfRule type="expression" dxfId="18431" priority="11626">
      <formula>IF(AND(LEN($A557)&gt;0,$A557&lt;&gt;$F557),TRUE,FALSE)</formula>
    </cfRule>
  </conditionalFormatting>
  <conditionalFormatting sqref="F667">
    <cfRule type="expression" dxfId="18430" priority="11627">
      <formula>IF(AND(LEN($A557)&gt;0,$A557&lt;&gt;$F557),TRUE,FALSE)</formula>
    </cfRule>
  </conditionalFormatting>
  <conditionalFormatting sqref="F668">
    <cfRule type="expression" dxfId="18429" priority="11628">
      <formula>IF(AND(LEN($A557)&gt;0,$A557&lt;&gt;$F557),TRUE,FALSE)</formula>
    </cfRule>
  </conditionalFormatting>
  <conditionalFormatting sqref="F669">
    <cfRule type="expression" dxfId="18428" priority="11629">
      <formula>IF(AND(LEN($A557)&gt;0,$A557&lt;&gt;$F557),TRUE,FALSE)</formula>
    </cfRule>
  </conditionalFormatting>
  <conditionalFormatting sqref="F670">
    <cfRule type="expression" dxfId="18427" priority="11630">
      <formula>IF(AND(LEN($A557)&gt;0,$A557&lt;&gt;$F557),TRUE,FALSE)</formula>
    </cfRule>
  </conditionalFormatting>
  <conditionalFormatting sqref="F671">
    <cfRule type="expression" dxfId="18426" priority="11631">
      <formula>IF(AND(LEN($A557)&gt;0,$A557&lt;&gt;$F557),TRUE,FALSE)</formula>
    </cfRule>
  </conditionalFormatting>
  <conditionalFormatting sqref="F672">
    <cfRule type="expression" dxfId="18425" priority="11632">
      <formula>IF(AND(LEN($A557)&gt;0,$A557&lt;&gt;$F557),TRUE,FALSE)</formula>
    </cfRule>
  </conditionalFormatting>
  <conditionalFormatting sqref="F673">
    <cfRule type="expression" dxfId="18424" priority="11633">
      <formula>IF(AND(LEN($A557)&gt;0,$A557&lt;&gt;$F557),TRUE,FALSE)</formula>
    </cfRule>
  </conditionalFormatting>
  <conditionalFormatting sqref="F674">
    <cfRule type="expression" dxfId="18423" priority="11634">
      <formula>IF(AND(LEN($A557)&gt;0,$A557&lt;&gt;$F557),TRUE,FALSE)</formula>
    </cfRule>
  </conditionalFormatting>
  <conditionalFormatting sqref="F675">
    <cfRule type="expression" dxfId="18422" priority="11635">
      <formula>IF(AND(LEN($A557)&gt;0,$A557&lt;&gt;$F557),TRUE,FALSE)</formula>
    </cfRule>
  </conditionalFormatting>
  <conditionalFormatting sqref="F676">
    <cfRule type="expression" dxfId="18421" priority="11636">
      <formula>IF(AND(LEN($A557)&gt;0,$A557&lt;&gt;$F557),TRUE,FALSE)</formula>
    </cfRule>
  </conditionalFormatting>
  <conditionalFormatting sqref="F677">
    <cfRule type="expression" dxfId="18420" priority="11637">
      <formula>IF(AND(LEN($A557)&gt;0,$A557&lt;&gt;$F557),TRUE,FALSE)</formula>
    </cfRule>
  </conditionalFormatting>
  <conditionalFormatting sqref="F678">
    <cfRule type="expression" dxfId="18419" priority="11638">
      <formula>IF(AND(LEN($A557)&gt;0,$A557&lt;&gt;$F557),TRUE,FALSE)</formula>
    </cfRule>
  </conditionalFormatting>
  <conditionalFormatting sqref="F679">
    <cfRule type="expression" dxfId="18418" priority="11639">
      <formula>IF(AND(LEN($A557)&gt;0,$A557&lt;&gt;$F557),TRUE,FALSE)</formula>
    </cfRule>
  </conditionalFormatting>
  <conditionalFormatting sqref="F680">
    <cfRule type="expression" dxfId="18417" priority="11640">
      <formula>IF(AND(LEN($A557)&gt;0,$A557&lt;&gt;$F557),TRUE,FALSE)</formula>
    </cfRule>
  </conditionalFormatting>
  <conditionalFormatting sqref="F681">
    <cfRule type="expression" dxfId="18416" priority="11641">
      <formula>IF(AND(LEN($A557)&gt;0,$A557&lt;&gt;$F557),TRUE,FALSE)</formula>
    </cfRule>
  </conditionalFormatting>
  <conditionalFormatting sqref="F682">
    <cfRule type="expression" dxfId="18415" priority="11642">
      <formula>IF(AND(LEN($A557)&gt;0,$A557&lt;&gt;$F557),TRUE,FALSE)</formula>
    </cfRule>
  </conditionalFormatting>
  <conditionalFormatting sqref="F683">
    <cfRule type="expression" dxfId="18414" priority="11643">
      <formula>IF(AND(LEN($A557)&gt;0,$A557&lt;&gt;$F557),TRUE,FALSE)</formula>
    </cfRule>
  </conditionalFormatting>
  <conditionalFormatting sqref="F684">
    <cfRule type="expression" dxfId="18413" priority="11644">
      <formula>IF(AND(LEN($A557)&gt;0,$A557&lt;&gt;$F557),TRUE,FALSE)</formula>
    </cfRule>
  </conditionalFormatting>
  <conditionalFormatting sqref="F685">
    <cfRule type="expression" dxfId="18412" priority="11645">
      <formula>IF(AND(LEN($A557)&gt;0,$A557&lt;&gt;$F557),TRUE,FALSE)</formula>
    </cfRule>
  </conditionalFormatting>
  <conditionalFormatting sqref="F686">
    <cfRule type="expression" dxfId="18411" priority="11646">
      <formula>IF(AND(LEN($A557)&gt;0,$A557&lt;&gt;$F557),TRUE,FALSE)</formula>
    </cfRule>
  </conditionalFormatting>
  <conditionalFormatting sqref="F687">
    <cfRule type="expression" dxfId="18410" priority="11647">
      <formula>IF(AND(LEN($A557)&gt;0,$A557&lt;&gt;$F557),TRUE,FALSE)</formula>
    </cfRule>
  </conditionalFormatting>
  <conditionalFormatting sqref="F688">
    <cfRule type="expression" dxfId="18409" priority="11648">
      <formula>IF(AND(LEN($A557)&gt;0,$A557&lt;&gt;$F557),TRUE,FALSE)</formula>
    </cfRule>
  </conditionalFormatting>
  <conditionalFormatting sqref="F689">
    <cfRule type="expression" dxfId="18408" priority="11649">
      <formula>IF(AND(LEN($A557)&gt;0,$A557&lt;&gt;$F557),TRUE,FALSE)</formula>
    </cfRule>
  </conditionalFormatting>
  <conditionalFormatting sqref="F690">
    <cfRule type="expression" dxfId="18407" priority="11650">
      <formula>IF(AND(LEN($A557)&gt;0,$A557&lt;&gt;$F557),TRUE,FALSE)</formula>
    </cfRule>
  </conditionalFormatting>
  <conditionalFormatting sqref="F691">
    <cfRule type="expression" dxfId="18406" priority="11651">
      <formula>IF(AND(LEN($A557)&gt;0,$A557&lt;&gt;$F557),TRUE,FALSE)</formula>
    </cfRule>
  </conditionalFormatting>
  <conditionalFormatting sqref="F692">
    <cfRule type="expression" dxfId="18405" priority="11652">
      <formula>IF(AND(LEN($A557)&gt;0,$A557&lt;&gt;$F557),TRUE,FALSE)</formula>
    </cfRule>
  </conditionalFormatting>
  <conditionalFormatting sqref="F693">
    <cfRule type="expression" dxfId="18404" priority="11653">
      <formula>IF(AND(LEN($A557)&gt;0,$A557&lt;&gt;$F557),TRUE,FALSE)</formula>
    </cfRule>
  </conditionalFormatting>
  <conditionalFormatting sqref="F694">
    <cfRule type="expression" dxfId="18403" priority="11654">
      <formula>IF(AND(LEN($A557)&gt;0,$A557&lt;&gt;$F557),TRUE,FALSE)</formula>
    </cfRule>
  </conditionalFormatting>
  <conditionalFormatting sqref="F695">
    <cfRule type="expression" dxfId="18402" priority="11655">
      <formula>IF(AND(LEN($A557)&gt;0,$A557&lt;&gt;$F557),TRUE,FALSE)</formula>
    </cfRule>
  </conditionalFormatting>
  <conditionalFormatting sqref="F696">
    <cfRule type="expression" dxfId="18401" priority="11656">
      <formula>IF(AND(LEN($A557)&gt;0,$A557&lt;&gt;$F557),TRUE,FALSE)</formula>
    </cfRule>
  </conditionalFormatting>
  <conditionalFormatting sqref="F697">
    <cfRule type="expression" dxfId="18400" priority="11657">
      <formula>IF(AND(LEN($A557)&gt;0,$A557&lt;&gt;$F557),TRUE,FALSE)</formula>
    </cfRule>
  </conditionalFormatting>
  <conditionalFormatting sqref="F698">
    <cfRule type="expression" dxfId="18399" priority="11658">
      <formula>IF(AND(LEN($A557)&gt;0,$A557&lt;&gt;$F557),TRUE,FALSE)</formula>
    </cfRule>
  </conditionalFormatting>
  <conditionalFormatting sqref="F699">
    <cfRule type="expression" dxfId="18398" priority="11659">
      <formula>IF(AND(LEN($A557)&gt;0,$A557&lt;&gt;$F557),TRUE,FALSE)</formula>
    </cfRule>
  </conditionalFormatting>
  <conditionalFormatting sqref="F700">
    <cfRule type="expression" dxfId="18397" priority="11660">
      <formula>IF(AND(LEN($A557)&gt;0,$A557&lt;&gt;$F557),TRUE,FALSE)</formula>
    </cfRule>
  </conditionalFormatting>
  <conditionalFormatting sqref="F701">
    <cfRule type="expression" dxfId="18396" priority="11661">
      <formula>IF(AND(LEN($A557)&gt;0,$A557&lt;&gt;$F557),TRUE,FALSE)</formula>
    </cfRule>
  </conditionalFormatting>
  <conditionalFormatting sqref="F702">
    <cfRule type="expression" dxfId="18395" priority="11662">
      <formula>IF(AND(LEN($A557)&gt;0,$A557&lt;&gt;$F557),TRUE,FALSE)</formula>
    </cfRule>
  </conditionalFormatting>
  <conditionalFormatting sqref="F703">
    <cfRule type="expression" dxfId="18394" priority="11663">
      <formula>IF(AND(LEN($A557)&gt;0,$A557&lt;&gt;$F557),TRUE,FALSE)</formula>
    </cfRule>
  </conditionalFormatting>
  <conditionalFormatting sqref="F704">
    <cfRule type="expression" dxfId="18393" priority="11664">
      <formula>IF(AND(LEN($A557)&gt;0,$A557&lt;&gt;$F557),TRUE,FALSE)</formula>
    </cfRule>
  </conditionalFormatting>
  <conditionalFormatting sqref="F705">
    <cfRule type="expression" dxfId="18392" priority="11665">
      <formula>IF(AND(LEN($A557)&gt;0,$A557&lt;&gt;$F557),TRUE,FALSE)</formula>
    </cfRule>
  </conditionalFormatting>
  <conditionalFormatting sqref="F706">
    <cfRule type="expression" dxfId="18391" priority="11666">
      <formula>IF(AND(LEN($A557)&gt;0,$A557&lt;&gt;$F557),TRUE,FALSE)</formula>
    </cfRule>
  </conditionalFormatting>
  <conditionalFormatting sqref="F707">
    <cfRule type="expression" dxfId="18390" priority="11667">
      <formula>IF(AND(LEN($A557)&gt;0,$A557&lt;&gt;$F557),TRUE,FALSE)</formula>
    </cfRule>
  </conditionalFormatting>
  <conditionalFormatting sqref="F708">
    <cfRule type="expression" dxfId="18389" priority="11668">
      <formula>IF(AND(LEN($A557)&gt;0,$A557&lt;&gt;$F557),TRUE,FALSE)</formula>
    </cfRule>
  </conditionalFormatting>
  <conditionalFormatting sqref="F709">
    <cfRule type="expression" dxfId="18388" priority="11669">
      <formula>IF(AND(LEN($A557)&gt;0,$A557&lt;&gt;$F557),TRUE,FALSE)</formula>
    </cfRule>
  </conditionalFormatting>
  <conditionalFormatting sqref="F710">
    <cfRule type="expression" dxfId="18387" priority="11670">
      <formula>IF(AND(LEN($A557)&gt;0,$A557&lt;&gt;$F557),TRUE,FALSE)</formula>
    </cfRule>
  </conditionalFormatting>
  <conditionalFormatting sqref="F711">
    <cfRule type="expression" dxfId="18386" priority="11671">
      <formula>IF(AND(LEN($A557)&gt;0,$A557&lt;&gt;$F557),TRUE,FALSE)</formula>
    </cfRule>
  </conditionalFormatting>
  <conditionalFormatting sqref="F712">
    <cfRule type="expression" dxfId="18385" priority="11672">
      <formula>IF(AND(LEN($A557)&gt;0,$A557&lt;&gt;$F557),TRUE,FALSE)</formula>
    </cfRule>
  </conditionalFormatting>
  <conditionalFormatting sqref="F713">
    <cfRule type="expression" dxfId="18384" priority="11673">
      <formula>IF(AND(LEN($A557)&gt;0,$A557&lt;&gt;$F557),TRUE,FALSE)</formula>
    </cfRule>
  </conditionalFormatting>
  <conditionalFormatting sqref="F714">
    <cfRule type="expression" dxfId="18383" priority="11674">
      <formula>IF(AND(LEN($A557)&gt;0,$A557&lt;&gt;$F557),TRUE,FALSE)</formula>
    </cfRule>
  </conditionalFormatting>
  <conditionalFormatting sqref="F715">
    <cfRule type="expression" dxfId="18382" priority="11675">
      <formula>IF(AND(LEN($A557)&gt;0,$A557&lt;&gt;$F557),TRUE,FALSE)</formula>
    </cfRule>
  </conditionalFormatting>
  <conditionalFormatting sqref="F716">
    <cfRule type="expression" dxfId="18381" priority="11676">
      <formula>IF(AND(LEN($A557)&gt;0,$A557&lt;&gt;$F557),TRUE,FALSE)</formula>
    </cfRule>
  </conditionalFormatting>
  <conditionalFormatting sqref="F717">
    <cfRule type="expression" dxfId="18380" priority="11677">
      <formula>IF(AND(LEN($A557)&gt;0,$A557&lt;&gt;$F557),TRUE,FALSE)</formula>
    </cfRule>
  </conditionalFormatting>
  <conditionalFormatting sqref="F718">
    <cfRule type="expression" dxfId="18379" priority="11678">
      <formula>IF(AND(LEN($A557)&gt;0,$A557&lt;&gt;$F557),TRUE,FALSE)</formula>
    </cfRule>
  </conditionalFormatting>
  <conditionalFormatting sqref="F719">
    <cfRule type="expression" dxfId="18378" priority="11679">
      <formula>IF(AND(LEN($A557)&gt;0,$A557&lt;&gt;$F557),TRUE,FALSE)</formula>
    </cfRule>
  </conditionalFormatting>
  <conditionalFormatting sqref="F720">
    <cfRule type="expression" dxfId="18377" priority="11680">
      <formula>IF(AND(LEN($A557)&gt;0,$A557&lt;&gt;$F557),TRUE,FALSE)</formula>
    </cfRule>
  </conditionalFormatting>
  <conditionalFormatting sqref="F721">
    <cfRule type="expression" dxfId="18376" priority="11681">
      <formula>IF(AND(LEN($A557)&gt;0,$A557&lt;&gt;$F557),TRUE,FALSE)</formula>
    </cfRule>
  </conditionalFormatting>
  <conditionalFormatting sqref="F722">
    <cfRule type="expression" dxfId="18375" priority="11682">
      <formula>IF(AND(LEN($A557)&gt;0,$A557&lt;&gt;$F557),TRUE,FALSE)</formula>
    </cfRule>
  </conditionalFormatting>
  <conditionalFormatting sqref="F723">
    <cfRule type="expression" dxfId="18374" priority="11683">
      <formula>IF(AND(LEN($A557)&gt;0,$A557&lt;&gt;$F557),TRUE,FALSE)</formula>
    </cfRule>
  </conditionalFormatting>
  <conditionalFormatting sqref="F724">
    <cfRule type="expression" dxfId="18373" priority="11684">
      <formula>IF(AND(LEN($A557)&gt;0,$A557&lt;&gt;$F557),TRUE,FALSE)</formula>
    </cfRule>
  </conditionalFormatting>
  <conditionalFormatting sqref="F725">
    <cfRule type="expression" dxfId="18372" priority="11685">
      <formula>IF(AND(LEN($A557)&gt;0,$A557&lt;&gt;$F557),TRUE,FALSE)</formula>
    </cfRule>
  </conditionalFormatting>
  <conditionalFormatting sqref="F726">
    <cfRule type="expression" dxfId="18371" priority="11686">
      <formula>IF(AND(LEN($A557)&gt;0,$A557&lt;&gt;$F557),TRUE,FALSE)</formula>
    </cfRule>
  </conditionalFormatting>
  <conditionalFormatting sqref="F727">
    <cfRule type="expression" dxfId="18370" priority="11687">
      <formula>IF(AND(LEN($A557)&gt;0,$A557&lt;&gt;$F557),TRUE,FALSE)</formula>
    </cfRule>
  </conditionalFormatting>
  <conditionalFormatting sqref="F728">
    <cfRule type="expression" dxfId="18369" priority="11688">
      <formula>IF(AND(LEN($A557)&gt;0,$A557&lt;&gt;$F557),TRUE,FALSE)</formula>
    </cfRule>
  </conditionalFormatting>
  <conditionalFormatting sqref="F729">
    <cfRule type="expression" dxfId="18368" priority="11689">
      <formula>IF(AND(LEN($A557)&gt;0,$A557&lt;&gt;$F557),TRUE,FALSE)</formula>
    </cfRule>
  </conditionalFormatting>
  <conditionalFormatting sqref="F730">
    <cfRule type="expression" dxfId="18367" priority="11690">
      <formula>IF(AND(LEN($A557)&gt;0,$A557&lt;&gt;$F557),TRUE,FALSE)</formula>
    </cfRule>
  </conditionalFormatting>
  <conditionalFormatting sqref="F731">
    <cfRule type="expression" dxfId="18366" priority="11691">
      <formula>IF(AND(LEN($A557)&gt;0,$A557&lt;&gt;$F557),TRUE,FALSE)</formula>
    </cfRule>
  </conditionalFormatting>
  <conditionalFormatting sqref="F732">
    <cfRule type="expression" dxfId="18365" priority="11692">
      <formula>IF(AND(LEN($A557)&gt;0,$A557&lt;&gt;$F557),TRUE,FALSE)</formula>
    </cfRule>
  </conditionalFormatting>
  <conditionalFormatting sqref="F733">
    <cfRule type="expression" dxfId="18364" priority="11693">
      <formula>IF(AND(LEN($A557)&gt;0,$A557&lt;&gt;$F557),TRUE,FALSE)</formula>
    </cfRule>
  </conditionalFormatting>
  <conditionalFormatting sqref="F734">
    <cfRule type="expression" dxfId="18363" priority="11694">
      <formula>IF(AND(LEN($A557)&gt;0,$A557&lt;&gt;$F557),TRUE,FALSE)</formula>
    </cfRule>
  </conditionalFormatting>
  <conditionalFormatting sqref="F735">
    <cfRule type="expression" dxfId="18362" priority="11695">
      <formula>IF(AND(LEN($A557)&gt;0,$A557&lt;&gt;$F557),TRUE,FALSE)</formula>
    </cfRule>
  </conditionalFormatting>
  <conditionalFormatting sqref="F736">
    <cfRule type="expression" dxfId="18361" priority="11696">
      <formula>IF(AND(LEN($A557)&gt;0,$A557&lt;&gt;$F557),TRUE,FALSE)</formula>
    </cfRule>
  </conditionalFormatting>
  <conditionalFormatting sqref="F737">
    <cfRule type="expression" dxfId="18360" priority="11697">
      <formula>IF(AND(LEN($A557)&gt;0,$A557&lt;&gt;$F557),TRUE,FALSE)</formula>
    </cfRule>
  </conditionalFormatting>
  <conditionalFormatting sqref="F738">
    <cfRule type="expression" dxfId="18359" priority="11698">
      <formula>IF(AND(LEN($A557)&gt;0,$A557&lt;&gt;$F557),TRUE,FALSE)</formula>
    </cfRule>
  </conditionalFormatting>
  <conditionalFormatting sqref="F739">
    <cfRule type="expression" dxfId="18358" priority="11699">
      <formula>IF(AND(LEN($A557)&gt;0,$A557&lt;&gt;$F557),TRUE,FALSE)</formula>
    </cfRule>
  </conditionalFormatting>
  <conditionalFormatting sqref="F740">
    <cfRule type="expression" dxfId="18357" priority="11700">
      <formula>IF(AND(LEN($A557)&gt;0,$A557&lt;&gt;$F557),TRUE,FALSE)</formula>
    </cfRule>
  </conditionalFormatting>
  <conditionalFormatting sqref="F741">
    <cfRule type="expression" dxfId="18356" priority="11701">
      <formula>IF(AND(LEN($A557)&gt;0,$A557&lt;&gt;$F557),TRUE,FALSE)</formula>
    </cfRule>
  </conditionalFormatting>
  <conditionalFormatting sqref="F742">
    <cfRule type="expression" dxfId="18355" priority="11702">
      <formula>IF(AND(LEN($A557)&gt;0,$A557&lt;&gt;$F557),TRUE,FALSE)</formula>
    </cfRule>
  </conditionalFormatting>
  <conditionalFormatting sqref="F743">
    <cfRule type="expression" dxfId="18354" priority="11703">
      <formula>IF(AND(LEN($A557)&gt;0,$A557&lt;&gt;$F557),TRUE,FALSE)</formula>
    </cfRule>
  </conditionalFormatting>
  <conditionalFormatting sqref="F744">
    <cfRule type="expression" dxfId="18353" priority="11704">
      <formula>IF(AND(LEN($A557)&gt;0,$A557&lt;&gt;$F557),TRUE,FALSE)</formula>
    </cfRule>
  </conditionalFormatting>
  <conditionalFormatting sqref="F745">
    <cfRule type="expression" dxfId="18352" priority="11705">
      <formula>IF(AND(LEN($A557)&gt;0,$A557&lt;&gt;$F557),TRUE,FALSE)</formula>
    </cfRule>
  </conditionalFormatting>
  <conditionalFormatting sqref="F746">
    <cfRule type="expression" dxfId="18351" priority="11706">
      <formula>IF(AND(LEN($A557)&gt;0,$A557&lt;&gt;$F557),TRUE,FALSE)</formula>
    </cfRule>
  </conditionalFormatting>
  <conditionalFormatting sqref="F747">
    <cfRule type="expression" dxfId="18350" priority="11707">
      <formula>IF(AND(LEN($A557)&gt;0,$A557&lt;&gt;$F557),TRUE,FALSE)</formula>
    </cfRule>
  </conditionalFormatting>
  <conditionalFormatting sqref="F748">
    <cfRule type="expression" dxfId="18349" priority="11708">
      <formula>IF(AND(LEN($A557)&gt;0,$A557&lt;&gt;$F557),TRUE,FALSE)</formula>
    </cfRule>
  </conditionalFormatting>
  <conditionalFormatting sqref="F749">
    <cfRule type="expression" dxfId="18348" priority="11709">
      <formula>IF(AND(LEN($A557)&gt;0,$A557&lt;&gt;$F557),TRUE,FALSE)</formula>
    </cfRule>
  </conditionalFormatting>
  <conditionalFormatting sqref="F750">
    <cfRule type="expression" dxfId="18347" priority="11710">
      <formula>IF(AND(LEN($A557)&gt;0,$A557&lt;&gt;$F557),TRUE,FALSE)</formula>
    </cfRule>
  </conditionalFormatting>
  <conditionalFormatting sqref="F751">
    <cfRule type="expression" dxfId="18346" priority="11711">
      <formula>IF(AND(LEN($A557)&gt;0,$A557&lt;&gt;$F557),TRUE,FALSE)</formula>
    </cfRule>
  </conditionalFormatting>
  <conditionalFormatting sqref="F752">
    <cfRule type="expression" dxfId="18345" priority="11712">
      <formula>IF(AND(LEN($A557)&gt;0,$A557&lt;&gt;$F557),TRUE,FALSE)</formula>
    </cfRule>
  </conditionalFormatting>
  <conditionalFormatting sqref="F753">
    <cfRule type="expression" dxfId="18344" priority="11713">
      <formula>IF(AND(LEN($A557)&gt;0,$A557&lt;&gt;$F557),TRUE,FALSE)</formula>
    </cfRule>
  </conditionalFormatting>
  <conditionalFormatting sqref="F754">
    <cfRule type="expression" dxfId="18343" priority="11714">
      <formula>IF(AND(LEN($A557)&gt;0,$A557&lt;&gt;$F557),TRUE,FALSE)</formula>
    </cfRule>
  </conditionalFormatting>
  <conditionalFormatting sqref="F755">
    <cfRule type="expression" dxfId="18342" priority="11715">
      <formula>IF(AND(LEN($A557)&gt;0,$A557&lt;&gt;$F557),TRUE,FALSE)</formula>
    </cfRule>
  </conditionalFormatting>
  <conditionalFormatting sqref="F756">
    <cfRule type="expression" dxfId="18341" priority="11716">
      <formula>IF(AND(LEN($A557)&gt;0,$A557&lt;&gt;$F557),TRUE,FALSE)</formula>
    </cfRule>
  </conditionalFormatting>
  <conditionalFormatting sqref="F757">
    <cfRule type="expression" dxfId="18340" priority="11717">
      <formula>IF(AND(LEN($A557)&gt;0,$A557&lt;&gt;$F557),TRUE,FALSE)</formula>
    </cfRule>
  </conditionalFormatting>
  <conditionalFormatting sqref="F758">
    <cfRule type="expression" dxfId="18339" priority="11718">
      <formula>IF(AND(LEN($A557)&gt;0,$A557&lt;&gt;$F557),TRUE,FALSE)</formula>
    </cfRule>
  </conditionalFormatting>
  <conditionalFormatting sqref="F759">
    <cfRule type="expression" dxfId="18338" priority="11719">
      <formula>IF(AND(LEN($A557)&gt;0,$A557&lt;&gt;$F557),TRUE,FALSE)</formula>
    </cfRule>
  </conditionalFormatting>
  <conditionalFormatting sqref="F760">
    <cfRule type="expression" dxfId="18337" priority="11720">
      <formula>IF(AND(LEN($A557)&gt;0,$A557&lt;&gt;$F557),TRUE,FALSE)</formula>
    </cfRule>
  </conditionalFormatting>
  <conditionalFormatting sqref="F761">
    <cfRule type="expression" dxfId="18336" priority="11721">
      <formula>IF(AND(LEN($A557)&gt;0,$A557&lt;&gt;$F557),TRUE,FALSE)</formula>
    </cfRule>
  </conditionalFormatting>
  <conditionalFormatting sqref="F762">
    <cfRule type="expression" dxfId="18335" priority="11722">
      <formula>IF(AND(LEN($A557)&gt;0,$A557&lt;&gt;$F557),TRUE,FALSE)</formula>
    </cfRule>
  </conditionalFormatting>
  <conditionalFormatting sqref="F763">
    <cfRule type="expression" dxfId="18334" priority="11723">
      <formula>IF(AND(LEN($A557)&gt;0,$A557&lt;&gt;$F557),TRUE,FALSE)</formula>
    </cfRule>
  </conditionalFormatting>
  <conditionalFormatting sqref="F764">
    <cfRule type="expression" dxfId="18333" priority="11724">
      <formula>IF(AND(LEN($A557)&gt;0,$A557&lt;&gt;$F557),TRUE,FALSE)</formula>
    </cfRule>
  </conditionalFormatting>
  <conditionalFormatting sqref="F765">
    <cfRule type="expression" dxfId="18332" priority="11725">
      <formula>IF(AND(LEN($A557)&gt;0,$A557&lt;&gt;$F557),TRUE,FALSE)</formula>
    </cfRule>
  </conditionalFormatting>
  <conditionalFormatting sqref="F766">
    <cfRule type="expression" dxfId="18331" priority="11726">
      <formula>IF(AND(LEN($A557)&gt;0,$A557&lt;&gt;$F557),TRUE,FALSE)</formula>
    </cfRule>
  </conditionalFormatting>
  <conditionalFormatting sqref="F767">
    <cfRule type="expression" dxfId="18330" priority="11727">
      <formula>IF(AND(LEN($A557)&gt;0,$A557&lt;&gt;$F557),TRUE,FALSE)</formula>
    </cfRule>
  </conditionalFormatting>
  <conditionalFormatting sqref="F768">
    <cfRule type="expression" dxfId="18329" priority="11728">
      <formula>IF(AND(LEN($A557)&gt;0,$A557&lt;&gt;$F557),TRUE,FALSE)</formula>
    </cfRule>
  </conditionalFormatting>
  <conditionalFormatting sqref="F769">
    <cfRule type="expression" dxfId="18328" priority="11729">
      <formula>IF(AND(LEN($A557)&gt;0,$A557&lt;&gt;$F557),TRUE,FALSE)</formula>
    </cfRule>
  </conditionalFormatting>
  <conditionalFormatting sqref="F770">
    <cfRule type="expression" dxfId="18327" priority="11730">
      <formula>IF(AND(LEN($A557)&gt;0,$A557&lt;&gt;$F557),TRUE,FALSE)</formula>
    </cfRule>
  </conditionalFormatting>
  <conditionalFormatting sqref="F771">
    <cfRule type="expression" dxfId="18326" priority="11731">
      <formula>IF(AND(LEN($A557)&gt;0,$A557&lt;&gt;$F557),TRUE,FALSE)</formula>
    </cfRule>
  </conditionalFormatting>
  <conditionalFormatting sqref="F772">
    <cfRule type="expression" dxfId="18325" priority="11732">
      <formula>IF(AND(LEN($A557)&gt;0,$A557&lt;&gt;$F557),TRUE,FALSE)</formula>
    </cfRule>
  </conditionalFormatting>
  <conditionalFormatting sqref="F773">
    <cfRule type="expression" dxfId="18324" priority="11733">
      <formula>IF(AND(LEN($A557)&gt;0,$A557&lt;&gt;$F557),TRUE,FALSE)</formula>
    </cfRule>
  </conditionalFormatting>
  <conditionalFormatting sqref="F774">
    <cfRule type="expression" dxfId="18323" priority="11734">
      <formula>IF(AND(LEN($A557)&gt;0,$A557&lt;&gt;$F557),TRUE,FALSE)</formula>
    </cfRule>
  </conditionalFormatting>
  <conditionalFormatting sqref="F775">
    <cfRule type="expression" dxfId="18322" priority="11735">
      <formula>IF(AND(LEN($A557)&gt;0,$A557&lt;&gt;$F557),TRUE,FALSE)</formula>
    </cfRule>
  </conditionalFormatting>
  <conditionalFormatting sqref="F776">
    <cfRule type="expression" dxfId="18321" priority="11736">
      <formula>IF(AND(LEN($A557)&gt;0,$A557&lt;&gt;$F557),TRUE,FALSE)</formula>
    </cfRule>
  </conditionalFormatting>
  <conditionalFormatting sqref="F777">
    <cfRule type="expression" dxfId="18320" priority="11737">
      <formula>IF(AND(LEN($A557)&gt;0,$A557&lt;&gt;$F557),TRUE,FALSE)</formula>
    </cfRule>
  </conditionalFormatting>
  <conditionalFormatting sqref="F778">
    <cfRule type="expression" dxfId="18319" priority="11738">
      <formula>IF(AND(LEN($A557)&gt;0,$A557&lt;&gt;$F557),TRUE,FALSE)</formula>
    </cfRule>
  </conditionalFormatting>
  <conditionalFormatting sqref="F779">
    <cfRule type="expression" dxfId="18318" priority="11739">
      <formula>IF(AND(LEN($A557)&gt;0,$A557&lt;&gt;$F557),TRUE,FALSE)</formula>
    </cfRule>
  </conditionalFormatting>
  <conditionalFormatting sqref="F780">
    <cfRule type="expression" dxfId="18317" priority="11740">
      <formula>IF(AND(LEN($A557)&gt;0,$A557&lt;&gt;$F557),TRUE,FALSE)</formula>
    </cfRule>
  </conditionalFormatting>
  <conditionalFormatting sqref="F781">
    <cfRule type="expression" dxfId="18316" priority="11741">
      <formula>IF(AND(LEN($A557)&gt;0,$A557&lt;&gt;$F557),TRUE,FALSE)</formula>
    </cfRule>
  </conditionalFormatting>
  <conditionalFormatting sqref="F782">
    <cfRule type="expression" dxfId="18315" priority="11742">
      <formula>IF(AND(LEN($A557)&gt;0,$A557&lt;&gt;$F557),TRUE,FALSE)</formula>
    </cfRule>
  </conditionalFormatting>
  <conditionalFormatting sqref="F783">
    <cfRule type="expression" dxfId="18314" priority="11743">
      <formula>IF(AND(LEN($A557)&gt;0,$A557&lt;&gt;$F557),TRUE,FALSE)</formula>
    </cfRule>
  </conditionalFormatting>
  <conditionalFormatting sqref="F784">
    <cfRule type="expression" dxfId="18313" priority="11744">
      <formula>IF(AND(LEN($A557)&gt;0,$A557&lt;&gt;$F557),TRUE,FALSE)</formula>
    </cfRule>
  </conditionalFormatting>
  <conditionalFormatting sqref="F785">
    <cfRule type="expression" dxfId="18312" priority="11745">
      <formula>IF(AND(LEN($A557)&gt;0,$A557&lt;&gt;$F557),TRUE,FALSE)</formula>
    </cfRule>
  </conditionalFormatting>
  <conditionalFormatting sqref="F786">
    <cfRule type="expression" dxfId="18311" priority="11746">
      <formula>IF(AND(LEN($A557)&gt;0,$A557&lt;&gt;$F557),TRUE,FALSE)</formula>
    </cfRule>
  </conditionalFormatting>
  <conditionalFormatting sqref="F787">
    <cfRule type="expression" dxfId="18310" priority="11747">
      <formula>IF(AND(LEN($A557)&gt;0,$A557&lt;&gt;$F557),TRUE,FALSE)</formula>
    </cfRule>
  </conditionalFormatting>
  <conditionalFormatting sqref="F788">
    <cfRule type="expression" dxfId="18309" priority="11748">
      <formula>IF(AND(LEN($A557)&gt;0,$A557&lt;&gt;$F557),TRUE,FALSE)</formula>
    </cfRule>
  </conditionalFormatting>
  <conditionalFormatting sqref="F789">
    <cfRule type="expression" dxfId="18308" priority="11749">
      <formula>IF(AND(LEN($A557)&gt;0,$A557&lt;&gt;$F557),TRUE,FALSE)</formula>
    </cfRule>
  </conditionalFormatting>
  <conditionalFormatting sqref="F790">
    <cfRule type="expression" dxfId="18307" priority="11750">
      <formula>IF(AND(LEN($A557)&gt;0,$A557&lt;&gt;$F557),TRUE,FALSE)</formula>
    </cfRule>
  </conditionalFormatting>
  <conditionalFormatting sqref="F791">
    <cfRule type="expression" dxfId="18306" priority="11751">
      <formula>IF(AND(LEN($A557)&gt;0,$A557&lt;&gt;$F557),TRUE,FALSE)</formula>
    </cfRule>
  </conditionalFormatting>
  <conditionalFormatting sqref="F792">
    <cfRule type="expression" dxfId="18305" priority="11752">
      <formula>IF(AND(LEN($A557)&gt;0,$A557&lt;&gt;$F557),TRUE,FALSE)</formula>
    </cfRule>
  </conditionalFormatting>
  <conditionalFormatting sqref="F793">
    <cfRule type="expression" dxfId="18304" priority="11753">
      <formula>IF(AND(LEN($A557)&gt;0,$A557&lt;&gt;$F557),TRUE,FALSE)</formula>
    </cfRule>
  </conditionalFormatting>
  <conditionalFormatting sqref="F794">
    <cfRule type="expression" dxfId="18303" priority="11754">
      <formula>IF(AND(LEN($A557)&gt;0,$A557&lt;&gt;$F557),TRUE,FALSE)</formula>
    </cfRule>
  </conditionalFormatting>
  <conditionalFormatting sqref="F795">
    <cfRule type="expression" dxfId="18302" priority="11755">
      <formula>IF(AND(LEN($A557)&gt;0,$A557&lt;&gt;$F557),TRUE,FALSE)</formula>
    </cfRule>
  </conditionalFormatting>
  <conditionalFormatting sqref="F796">
    <cfRule type="expression" dxfId="18301" priority="11756">
      <formula>IF(AND(LEN($A557)&gt;0,$A557&lt;&gt;$F557),TRUE,FALSE)</formula>
    </cfRule>
  </conditionalFormatting>
  <conditionalFormatting sqref="F797">
    <cfRule type="expression" dxfId="18300" priority="11757">
      <formula>IF(AND(LEN($A557)&gt;0,$A557&lt;&gt;$F557),TRUE,FALSE)</formula>
    </cfRule>
  </conditionalFormatting>
  <conditionalFormatting sqref="F798">
    <cfRule type="expression" dxfId="18299" priority="11758">
      <formula>IF(AND(LEN($A557)&gt;0,$A557&lt;&gt;$F557),TRUE,FALSE)</formula>
    </cfRule>
  </conditionalFormatting>
  <conditionalFormatting sqref="F799">
    <cfRule type="expression" dxfId="18298" priority="11759">
      <formula>IF(AND(LEN($A557)&gt;0,$A557&lt;&gt;$F557),TRUE,FALSE)</formula>
    </cfRule>
  </conditionalFormatting>
  <conditionalFormatting sqref="F800">
    <cfRule type="expression" dxfId="18297" priority="11760">
      <formula>IF(AND(LEN($A557)&gt;0,$A557&lt;&gt;$F557),TRUE,FALSE)</formula>
    </cfRule>
  </conditionalFormatting>
  <conditionalFormatting sqref="F801">
    <cfRule type="expression" dxfId="18296" priority="11761">
      <formula>IF(AND(LEN($A557)&gt;0,$A557&lt;&gt;$F557),TRUE,FALSE)</formula>
    </cfRule>
  </conditionalFormatting>
  <conditionalFormatting sqref="F802">
    <cfRule type="expression" dxfId="18295" priority="11762">
      <formula>IF(AND(LEN($A557)&gt;0,$A557&lt;&gt;$F557),TRUE,FALSE)</formula>
    </cfRule>
  </conditionalFormatting>
  <conditionalFormatting sqref="F803">
    <cfRule type="expression" dxfId="18294" priority="11763">
      <formula>IF(AND(LEN($A557)&gt;0,$A557&lt;&gt;$F557),TRUE,FALSE)</formula>
    </cfRule>
  </conditionalFormatting>
  <conditionalFormatting sqref="F804">
    <cfRule type="expression" dxfId="18293" priority="11764">
      <formula>IF(AND(LEN($A557)&gt;0,$A557&lt;&gt;$F557),TRUE,FALSE)</formula>
    </cfRule>
  </conditionalFormatting>
  <conditionalFormatting sqref="F805">
    <cfRule type="expression" dxfId="18292" priority="11765">
      <formula>IF(AND(LEN($A557)&gt;0,$A557&lt;&gt;$F557),TRUE,FALSE)</formula>
    </cfRule>
  </conditionalFormatting>
  <conditionalFormatting sqref="F806">
    <cfRule type="expression" dxfId="18291" priority="11766">
      <formula>IF(AND(LEN($A557)&gt;0,$A557&lt;&gt;$F557),TRUE,FALSE)</formula>
    </cfRule>
  </conditionalFormatting>
  <conditionalFormatting sqref="F807">
    <cfRule type="expression" dxfId="18290" priority="11767">
      <formula>IF(AND(LEN($A557)&gt;0,$A557&lt;&gt;$F557),TRUE,FALSE)</formula>
    </cfRule>
  </conditionalFormatting>
  <conditionalFormatting sqref="F808">
    <cfRule type="expression" dxfId="18289" priority="11768">
      <formula>IF(AND(LEN($A557)&gt;0,$A557&lt;&gt;$F557),TRUE,FALSE)</formula>
    </cfRule>
  </conditionalFormatting>
  <conditionalFormatting sqref="F809">
    <cfRule type="expression" dxfId="18288" priority="11769">
      <formula>IF(AND(LEN($A557)&gt;0,$A557&lt;&gt;$F557),TRUE,FALSE)</formula>
    </cfRule>
  </conditionalFormatting>
  <conditionalFormatting sqref="F810">
    <cfRule type="expression" dxfId="18287" priority="11770">
      <formula>IF(AND(LEN($A557)&gt;0,$A557&lt;&gt;$F557),TRUE,FALSE)</formula>
    </cfRule>
  </conditionalFormatting>
  <conditionalFormatting sqref="F811">
    <cfRule type="expression" dxfId="18286" priority="11771">
      <formula>IF(AND(LEN($A557)&gt;0,$A557&lt;&gt;$F557),TRUE,FALSE)</formula>
    </cfRule>
  </conditionalFormatting>
  <conditionalFormatting sqref="F812">
    <cfRule type="expression" dxfId="18285" priority="11772">
      <formula>IF(AND(LEN($A557)&gt;0,$A557&lt;&gt;$F557),TRUE,FALSE)</formula>
    </cfRule>
  </conditionalFormatting>
  <conditionalFormatting sqref="F813">
    <cfRule type="expression" dxfId="18284" priority="11773">
      <formula>IF(AND(LEN($A557)&gt;0,$A557&lt;&gt;$F557),TRUE,FALSE)</formula>
    </cfRule>
  </conditionalFormatting>
  <conditionalFormatting sqref="F814">
    <cfRule type="expression" dxfId="18283" priority="11774">
      <formula>IF(AND(LEN($A557)&gt;0,$A557&lt;&gt;$F557),TRUE,FALSE)</formula>
    </cfRule>
  </conditionalFormatting>
  <conditionalFormatting sqref="F815">
    <cfRule type="expression" dxfId="18282" priority="11775">
      <formula>IF(AND(LEN($A557)&gt;0,$A557&lt;&gt;$F557),TRUE,FALSE)</formula>
    </cfRule>
  </conditionalFormatting>
  <conditionalFormatting sqref="F816">
    <cfRule type="expression" dxfId="18281" priority="11776">
      <formula>IF(AND(LEN($A557)&gt;0,$A557&lt;&gt;$F557),TRUE,FALSE)</formula>
    </cfRule>
  </conditionalFormatting>
  <conditionalFormatting sqref="F817">
    <cfRule type="expression" dxfId="18280" priority="11777">
      <formula>IF(AND(LEN($A557)&gt;0,$A557&lt;&gt;$F557),TRUE,FALSE)</formula>
    </cfRule>
  </conditionalFormatting>
  <conditionalFormatting sqref="F818">
    <cfRule type="expression" dxfId="18279" priority="11778">
      <formula>IF(AND(LEN($A557)&gt;0,$A557&lt;&gt;$F557),TRUE,FALSE)</formula>
    </cfRule>
  </conditionalFormatting>
  <conditionalFormatting sqref="F819">
    <cfRule type="expression" dxfId="18278" priority="11779">
      <formula>IF(AND(LEN($A557)&gt;0,$A557&lt;&gt;$F557),TRUE,FALSE)</formula>
    </cfRule>
  </conditionalFormatting>
  <conditionalFormatting sqref="F820">
    <cfRule type="expression" dxfId="18277" priority="11780">
      <formula>IF(AND(LEN($A557)&gt;0,$A557&lt;&gt;$F557),TRUE,FALSE)</formula>
    </cfRule>
  </conditionalFormatting>
  <conditionalFormatting sqref="F821">
    <cfRule type="expression" dxfId="18276" priority="11781">
      <formula>IF(AND(LEN($A557)&gt;0,$A557&lt;&gt;$F557),TRUE,FALSE)</formula>
    </cfRule>
  </conditionalFormatting>
  <conditionalFormatting sqref="F822">
    <cfRule type="expression" dxfId="18275" priority="11782">
      <formula>IF(AND(LEN($A557)&gt;0,$A557&lt;&gt;$F557),TRUE,FALSE)</formula>
    </cfRule>
  </conditionalFormatting>
  <conditionalFormatting sqref="F823">
    <cfRule type="expression" dxfId="18274" priority="11783">
      <formula>IF(AND(LEN($A557)&gt;0,$A557&lt;&gt;$F557),TRUE,FALSE)</formula>
    </cfRule>
  </conditionalFormatting>
  <conditionalFormatting sqref="F824">
    <cfRule type="expression" dxfId="18273" priority="11784">
      <formula>IF(AND(LEN($A557)&gt;0,$A557&lt;&gt;$F557),TRUE,FALSE)</formula>
    </cfRule>
  </conditionalFormatting>
  <conditionalFormatting sqref="F825">
    <cfRule type="expression" dxfId="18272" priority="11785">
      <formula>IF(AND(LEN($A557)&gt;0,$A557&lt;&gt;$F557),TRUE,FALSE)</formula>
    </cfRule>
  </conditionalFormatting>
  <conditionalFormatting sqref="F826">
    <cfRule type="expression" dxfId="18271" priority="11786">
      <formula>IF(AND(LEN($A557)&gt;0,$A557&lt;&gt;$F557),TRUE,FALSE)</formula>
    </cfRule>
  </conditionalFormatting>
  <conditionalFormatting sqref="F827">
    <cfRule type="expression" dxfId="18270" priority="11787">
      <formula>IF(AND(LEN($A557)&gt;0,$A557&lt;&gt;$F557),TRUE,FALSE)</formula>
    </cfRule>
  </conditionalFormatting>
  <conditionalFormatting sqref="F828">
    <cfRule type="expression" dxfId="18269" priority="11788">
      <formula>IF(AND(LEN($A557)&gt;0,$A557&lt;&gt;$F557),TRUE,FALSE)</formula>
    </cfRule>
  </conditionalFormatting>
  <conditionalFormatting sqref="F829">
    <cfRule type="expression" dxfId="18268" priority="11789">
      <formula>IF(AND(LEN($A557)&gt;0,$A557&lt;&gt;$F557),TRUE,FALSE)</formula>
    </cfRule>
  </conditionalFormatting>
  <conditionalFormatting sqref="F830">
    <cfRule type="expression" dxfId="18267" priority="11790">
      <formula>IF(AND(LEN($A557)&gt;0,$A557&lt;&gt;$F557),TRUE,FALSE)</formula>
    </cfRule>
  </conditionalFormatting>
  <conditionalFormatting sqref="F831">
    <cfRule type="expression" dxfId="18266" priority="11791">
      <formula>IF(AND(LEN($A557)&gt;0,$A557&lt;&gt;$F557),TRUE,FALSE)</formula>
    </cfRule>
  </conditionalFormatting>
  <conditionalFormatting sqref="F832">
    <cfRule type="expression" dxfId="18265" priority="11792">
      <formula>IF(AND(LEN($A557)&gt;0,$A557&lt;&gt;$F557),TRUE,FALSE)</formula>
    </cfRule>
  </conditionalFormatting>
  <conditionalFormatting sqref="F833">
    <cfRule type="expression" dxfId="18264" priority="11793">
      <formula>IF(AND(LEN($A557)&gt;0,$A557&lt;&gt;$F557),TRUE,FALSE)</formula>
    </cfRule>
  </conditionalFormatting>
  <conditionalFormatting sqref="F834">
    <cfRule type="expression" dxfId="18263" priority="11794">
      <formula>IF(AND(LEN($A557)&gt;0,$A557&lt;&gt;$F557),TRUE,FALSE)</formula>
    </cfRule>
  </conditionalFormatting>
  <conditionalFormatting sqref="F835">
    <cfRule type="expression" dxfId="18262" priority="11795">
      <formula>IF(AND(LEN($A557)&gt;0,$A557&lt;&gt;$F557),TRUE,FALSE)</formula>
    </cfRule>
  </conditionalFormatting>
  <conditionalFormatting sqref="F836">
    <cfRule type="expression" dxfId="18261" priority="11796">
      <formula>IF(AND(LEN($A557)&gt;0,$A557&lt;&gt;$F557),TRUE,FALSE)</formula>
    </cfRule>
  </conditionalFormatting>
  <conditionalFormatting sqref="F837">
    <cfRule type="expression" dxfId="18260" priority="11797">
      <formula>IF(AND(LEN($A557)&gt;0,$A557&lt;&gt;$F557),TRUE,FALSE)</formula>
    </cfRule>
  </conditionalFormatting>
  <conditionalFormatting sqref="F838">
    <cfRule type="expression" dxfId="18259" priority="11798">
      <formula>IF(AND(LEN($A557)&gt;0,$A557&lt;&gt;$F557),TRUE,FALSE)</formula>
    </cfRule>
  </conditionalFormatting>
  <conditionalFormatting sqref="F839">
    <cfRule type="expression" dxfId="18258" priority="11799">
      <formula>IF(AND(LEN($A557)&gt;0,$A557&lt;&gt;$F557),TRUE,FALSE)</formula>
    </cfRule>
  </conditionalFormatting>
  <conditionalFormatting sqref="F840">
    <cfRule type="expression" dxfId="18257" priority="11800">
      <formula>IF(AND(LEN($A557)&gt;0,$A557&lt;&gt;$F557),TRUE,FALSE)</formula>
    </cfRule>
  </conditionalFormatting>
  <conditionalFormatting sqref="F841">
    <cfRule type="expression" dxfId="18256" priority="11801">
      <formula>IF(AND(LEN($A557)&gt;0,$A557&lt;&gt;$F557),TRUE,FALSE)</formula>
    </cfRule>
  </conditionalFormatting>
  <conditionalFormatting sqref="F842">
    <cfRule type="expression" dxfId="18255" priority="11802">
      <formula>IF(AND(LEN($A557)&gt;0,$A557&lt;&gt;$F557),TRUE,FALSE)</formula>
    </cfRule>
  </conditionalFormatting>
  <conditionalFormatting sqref="F843">
    <cfRule type="expression" dxfId="18254" priority="11803">
      <formula>IF(AND(LEN($A557)&gt;0,$A557&lt;&gt;$F557),TRUE,FALSE)</formula>
    </cfRule>
  </conditionalFormatting>
  <conditionalFormatting sqref="F844">
    <cfRule type="expression" dxfId="18253" priority="11804">
      <formula>IF(AND(LEN($A557)&gt;0,$A557&lt;&gt;$F557),TRUE,FALSE)</formula>
    </cfRule>
  </conditionalFormatting>
  <conditionalFormatting sqref="F845">
    <cfRule type="expression" dxfId="18252" priority="11805">
      <formula>IF(AND(LEN($A557)&gt;0,$A557&lt;&gt;$F557),TRUE,FALSE)</formula>
    </cfRule>
  </conditionalFormatting>
  <conditionalFormatting sqref="F846">
    <cfRule type="expression" dxfId="18251" priority="11806">
      <formula>IF(AND(LEN($A557)&gt;0,$A557&lt;&gt;$F557),TRUE,FALSE)</formula>
    </cfRule>
  </conditionalFormatting>
  <conditionalFormatting sqref="F847">
    <cfRule type="expression" dxfId="18250" priority="11807">
      <formula>IF(AND(LEN($A557)&gt;0,$A557&lt;&gt;$F557),TRUE,FALSE)</formula>
    </cfRule>
  </conditionalFormatting>
  <conditionalFormatting sqref="F848">
    <cfRule type="expression" dxfId="18249" priority="11808">
      <formula>IF(AND(LEN($A557)&gt;0,$A557&lt;&gt;$F557),TRUE,FALSE)</formula>
    </cfRule>
  </conditionalFormatting>
  <conditionalFormatting sqref="F849">
    <cfRule type="expression" dxfId="18248" priority="11809">
      <formula>IF(AND(LEN($A557)&gt;0,$A557&lt;&gt;$F557),TRUE,FALSE)</formula>
    </cfRule>
  </conditionalFormatting>
  <conditionalFormatting sqref="F850">
    <cfRule type="expression" dxfId="18247" priority="11810">
      <formula>IF(AND(LEN($A557)&gt;0,$A557&lt;&gt;$F557),TRUE,FALSE)</formula>
    </cfRule>
  </conditionalFormatting>
  <conditionalFormatting sqref="F851">
    <cfRule type="expression" dxfId="18246" priority="11811">
      <formula>IF(AND(LEN($A557)&gt;0,$A557&lt;&gt;$F557),TRUE,FALSE)</formula>
    </cfRule>
  </conditionalFormatting>
  <conditionalFormatting sqref="F852">
    <cfRule type="expression" dxfId="18245" priority="11812">
      <formula>IF(AND(LEN($A557)&gt;0,$A557&lt;&gt;$F557),TRUE,FALSE)</formula>
    </cfRule>
  </conditionalFormatting>
  <conditionalFormatting sqref="F853">
    <cfRule type="expression" dxfId="18244" priority="11813">
      <formula>IF(AND(LEN($A557)&gt;0,$A557&lt;&gt;$F557),TRUE,FALSE)</formula>
    </cfRule>
  </conditionalFormatting>
  <conditionalFormatting sqref="F854">
    <cfRule type="expression" dxfId="18243" priority="11814">
      <formula>IF(AND(LEN($A557)&gt;0,$A557&lt;&gt;$F557),TRUE,FALSE)</formula>
    </cfRule>
  </conditionalFormatting>
  <conditionalFormatting sqref="F855">
    <cfRule type="expression" dxfId="18242" priority="11815">
      <formula>IF(AND(LEN($A557)&gt;0,$A557&lt;&gt;$F557),TRUE,FALSE)</formula>
    </cfRule>
  </conditionalFormatting>
  <conditionalFormatting sqref="F856">
    <cfRule type="expression" dxfId="18241" priority="11816">
      <formula>IF(AND(LEN($A557)&gt;0,$A557&lt;&gt;$F557),TRUE,FALSE)</formula>
    </cfRule>
  </conditionalFormatting>
  <conditionalFormatting sqref="F857">
    <cfRule type="expression" dxfId="18240" priority="11817">
      <formula>IF(AND(LEN($A557)&gt;0,$A557&lt;&gt;$F557),TRUE,FALSE)</formula>
    </cfRule>
  </conditionalFormatting>
  <conditionalFormatting sqref="F858">
    <cfRule type="expression" dxfId="18239" priority="11818">
      <formula>IF(AND(LEN($A557)&gt;0,$A557&lt;&gt;$F557),TRUE,FALSE)</formula>
    </cfRule>
  </conditionalFormatting>
  <conditionalFormatting sqref="F859">
    <cfRule type="expression" dxfId="18238" priority="11819">
      <formula>IF(AND(LEN($A557)&gt;0,$A557&lt;&gt;$F557),TRUE,FALSE)</formula>
    </cfRule>
  </conditionalFormatting>
  <conditionalFormatting sqref="F860">
    <cfRule type="expression" dxfId="18237" priority="11820">
      <formula>IF(AND(LEN($A557)&gt;0,$A557&lt;&gt;$F557),TRUE,FALSE)</formula>
    </cfRule>
  </conditionalFormatting>
  <conditionalFormatting sqref="F861">
    <cfRule type="expression" dxfId="18236" priority="11821">
      <formula>IF(AND(LEN($A557)&gt;0,$A557&lt;&gt;$F557),TRUE,FALSE)</formula>
    </cfRule>
  </conditionalFormatting>
  <conditionalFormatting sqref="F862">
    <cfRule type="expression" dxfId="18235" priority="11822">
      <formula>IF(AND(LEN($A557)&gt;0,$A557&lt;&gt;$F557),TRUE,FALSE)</formula>
    </cfRule>
  </conditionalFormatting>
  <conditionalFormatting sqref="F863">
    <cfRule type="expression" dxfId="18234" priority="11823">
      <formula>IF(AND(LEN($A557)&gt;0,$A557&lt;&gt;$F557),TRUE,FALSE)</formula>
    </cfRule>
  </conditionalFormatting>
  <conditionalFormatting sqref="F864">
    <cfRule type="expression" dxfId="18233" priority="11824">
      <formula>IF(AND(LEN($A557)&gt;0,$A557&lt;&gt;$F557),TRUE,FALSE)</formula>
    </cfRule>
  </conditionalFormatting>
  <conditionalFormatting sqref="F865">
    <cfRule type="expression" dxfId="18232" priority="11825">
      <formula>IF(AND(LEN($A557)&gt;0,$A557&lt;&gt;$F557),TRUE,FALSE)</formula>
    </cfRule>
  </conditionalFormatting>
  <conditionalFormatting sqref="F866">
    <cfRule type="expression" dxfId="18231" priority="11826">
      <formula>IF(AND(LEN($A557)&gt;0,$A557&lt;&gt;$F557),TRUE,FALSE)</formula>
    </cfRule>
  </conditionalFormatting>
  <conditionalFormatting sqref="F867">
    <cfRule type="expression" dxfId="18230" priority="11827">
      <formula>IF(AND(LEN($A557)&gt;0,$A557&lt;&gt;$F557),TRUE,FALSE)</formula>
    </cfRule>
  </conditionalFormatting>
  <conditionalFormatting sqref="F868">
    <cfRule type="expression" dxfId="18229" priority="11828">
      <formula>IF(AND(LEN($A557)&gt;0,$A557&lt;&gt;$F557),TRUE,FALSE)</formula>
    </cfRule>
  </conditionalFormatting>
  <conditionalFormatting sqref="F869">
    <cfRule type="expression" dxfId="18228" priority="11829">
      <formula>IF(AND(LEN($A557)&gt;0,$A557&lt;&gt;$F557),TRUE,FALSE)</formula>
    </cfRule>
  </conditionalFormatting>
  <conditionalFormatting sqref="F870">
    <cfRule type="expression" dxfId="18227" priority="11830">
      <formula>IF(AND(LEN($A557)&gt;0,$A557&lt;&gt;$F557),TRUE,FALSE)</formula>
    </cfRule>
  </conditionalFormatting>
  <conditionalFormatting sqref="F871">
    <cfRule type="expression" dxfId="18226" priority="11831">
      <formula>IF(AND(LEN($A557)&gt;0,$A557&lt;&gt;$F557),TRUE,FALSE)</formula>
    </cfRule>
  </conditionalFormatting>
  <conditionalFormatting sqref="F872">
    <cfRule type="expression" dxfId="18225" priority="11832">
      <formula>IF(AND(LEN($A557)&gt;0,$A557&lt;&gt;$F557),TRUE,FALSE)</formula>
    </cfRule>
  </conditionalFormatting>
  <conditionalFormatting sqref="F873">
    <cfRule type="expression" dxfId="18224" priority="11833">
      <formula>IF(AND(LEN($A557)&gt;0,$A557&lt;&gt;$F557),TRUE,FALSE)</formula>
    </cfRule>
  </conditionalFormatting>
  <conditionalFormatting sqref="F874">
    <cfRule type="expression" dxfId="18223" priority="11834">
      <formula>IF(AND(LEN($A557)&gt;0,$A557&lt;&gt;$F557),TRUE,FALSE)</formula>
    </cfRule>
  </conditionalFormatting>
  <conditionalFormatting sqref="F875">
    <cfRule type="expression" dxfId="18222" priority="11835">
      <formula>IF(AND(LEN($A557)&gt;0,$A557&lt;&gt;$F557),TRUE,FALSE)</formula>
    </cfRule>
  </conditionalFormatting>
  <conditionalFormatting sqref="F876">
    <cfRule type="expression" dxfId="18221" priority="11836">
      <formula>IF(AND(LEN($A557)&gt;0,$A557&lt;&gt;$F557),TRUE,FALSE)</formula>
    </cfRule>
  </conditionalFormatting>
  <conditionalFormatting sqref="F877">
    <cfRule type="expression" dxfId="18220" priority="11837">
      <formula>IF(AND(LEN($A557)&gt;0,$A557&lt;&gt;$F557),TRUE,FALSE)</formula>
    </cfRule>
  </conditionalFormatting>
  <conditionalFormatting sqref="F878">
    <cfRule type="expression" dxfId="18219" priority="11838">
      <formula>IF(AND(LEN($A557)&gt;0,$A557&lt;&gt;$F557),TRUE,FALSE)</formula>
    </cfRule>
  </conditionalFormatting>
  <conditionalFormatting sqref="F879">
    <cfRule type="expression" dxfId="18218" priority="11839">
      <formula>IF(AND(LEN($A557)&gt;0,$A557&lt;&gt;$F557),TRUE,FALSE)</formula>
    </cfRule>
  </conditionalFormatting>
  <conditionalFormatting sqref="F880">
    <cfRule type="expression" dxfId="18217" priority="11840">
      <formula>IF(AND(LEN($A557)&gt;0,$A557&lt;&gt;$F557),TRUE,FALSE)</formula>
    </cfRule>
  </conditionalFormatting>
  <conditionalFormatting sqref="F881">
    <cfRule type="expression" dxfId="18216" priority="11841">
      <formula>IF(AND(LEN($A557)&gt;0,$A557&lt;&gt;$F557),TRUE,FALSE)</formula>
    </cfRule>
  </conditionalFormatting>
  <conditionalFormatting sqref="F882">
    <cfRule type="expression" dxfId="18215" priority="11842">
      <formula>IF(AND(LEN($A557)&gt;0,$A557&lt;&gt;$F557),TRUE,FALSE)</formula>
    </cfRule>
  </conditionalFormatting>
  <conditionalFormatting sqref="F883">
    <cfRule type="expression" dxfId="18214" priority="11843">
      <formula>IF(AND(LEN($A557)&gt;0,$A557&lt;&gt;$F557),TRUE,FALSE)</formula>
    </cfRule>
  </conditionalFormatting>
  <conditionalFormatting sqref="F884">
    <cfRule type="expression" dxfId="18213" priority="11844">
      <formula>IF(AND(LEN($A557)&gt;0,$A557&lt;&gt;$F557),TRUE,FALSE)</formula>
    </cfRule>
  </conditionalFormatting>
  <conditionalFormatting sqref="F885">
    <cfRule type="expression" dxfId="18212" priority="11845">
      <formula>IF(AND(LEN($A557)&gt;0,$A557&lt;&gt;$F557),TRUE,FALSE)</formula>
    </cfRule>
  </conditionalFormatting>
  <conditionalFormatting sqref="F886">
    <cfRule type="expression" dxfId="18211" priority="11846">
      <formula>IF(AND(LEN($A557)&gt;0,$A557&lt;&gt;$F557),TRUE,FALSE)</formula>
    </cfRule>
  </conditionalFormatting>
  <conditionalFormatting sqref="F887">
    <cfRule type="expression" dxfId="18210" priority="11847">
      <formula>IF(AND(LEN($A557)&gt;0,$A557&lt;&gt;$F557),TRUE,FALSE)</formula>
    </cfRule>
  </conditionalFormatting>
  <conditionalFormatting sqref="F888">
    <cfRule type="expression" dxfId="18209" priority="11848">
      <formula>IF(AND(LEN($A557)&gt;0,$A557&lt;&gt;$F557),TRUE,FALSE)</formula>
    </cfRule>
  </conditionalFormatting>
  <conditionalFormatting sqref="F889">
    <cfRule type="expression" dxfId="18208" priority="11849">
      <formula>IF(AND(LEN($A557)&gt;0,$A557&lt;&gt;$F557),TRUE,FALSE)</formula>
    </cfRule>
  </conditionalFormatting>
  <conditionalFormatting sqref="F890">
    <cfRule type="expression" dxfId="18207" priority="11850">
      <formula>IF(AND(LEN($A557)&gt;0,$A557&lt;&gt;$F557),TRUE,FALSE)</formula>
    </cfRule>
  </conditionalFormatting>
  <conditionalFormatting sqref="F891">
    <cfRule type="expression" dxfId="18206" priority="11851">
      <formula>IF(AND(LEN($A557)&gt;0,$A557&lt;&gt;$F557),TRUE,FALSE)</formula>
    </cfRule>
  </conditionalFormatting>
  <conditionalFormatting sqref="F892">
    <cfRule type="expression" dxfId="18205" priority="11852">
      <formula>IF(AND(LEN($A557)&gt;0,$A557&lt;&gt;$F557),TRUE,FALSE)</formula>
    </cfRule>
  </conditionalFormatting>
  <conditionalFormatting sqref="F893">
    <cfRule type="expression" dxfId="18204" priority="11853">
      <formula>IF(AND(LEN($A557)&gt;0,$A557&lt;&gt;$F557),TRUE,FALSE)</formula>
    </cfRule>
  </conditionalFormatting>
  <conditionalFormatting sqref="F894">
    <cfRule type="expression" dxfId="18203" priority="11854">
      <formula>IF(AND(LEN($A557)&gt;0,$A557&lt;&gt;$F557),TRUE,FALSE)</formula>
    </cfRule>
  </conditionalFormatting>
  <conditionalFormatting sqref="F895">
    <cfRule type="expression" dxfId="18202" priority="11855">
      <formula>IF(AND(LEN($A557)&gt;0,$A557&lt;&gt;$F557),TRUE,FALSE)</formula>
    </cfRule>
  </conditionalFormatting>
  <conditionalFormatting sqref="F896">
    <cfRule type="expression" dxfId="18201" priority="11856">
      <formula>IF(AND(LEN($A557)&gt;0,$A557&lt;&gt;$F557),TRUE,FALSE)</formula>
    </cfRule>
  </conditionalFormatting>
  <conditionalFormatting sqref="F897">
    <cfRule type="expression" dxfId="18200" priority="11857">
      <formula>IF(AND(LEN($A557)&gt;0,$A557&lt;&gt;$F557),TRUE,FALSE)</formula>
    </cfRule>
  </conditionalFormatting>
  <conditionalFormatting sqref="F898">
    <cfRule type="expression" dxfId="18199" priority="11858">
      <formula>IF(AND(LEN($A557)&gt;0,$A557&lt;&gt;$F557),TRUE,FALSE)</formula>
    </cfRule>
  </conditionalFormatting>
  <conditionalFormatting sqref="F899">
    <cfRule type="expression" dxfId="18198" priority="11859">
      <formula>IF(AND(LEN($A557)&gt;0,$A557&lt;&gt;$F557),TRUE,FALSE)</formula>
    </cfRule>
  </conditionalFormatting>
  <conditionalFormatting sqref="F900">
    <cfRule type="expression" dxfId="18197" priority="11860">
      <formula>IF(AND(LEN($A557)&gt;0,$A557&lt;&gt;$F557),TRUE,FALSE)</formula>
    </cfRule>
  </conditionalFormatting>
  <conditionalFormatting sqref="F901">
    <cfRule type="expression" dxfId="18196" priority="11861">
      <formula>IF(AND(LEN($A557)&gt;0,$A557&lt;&gt;$F557),TRUE,FALSE)</formula>
    </cfRule>
  </conditionalFormatting>
  <conditionalFormatting sqref="F902">
    <cfRule type="expression" dxfId="18195" priority="11862">
      <formula>IF(AND(LEN($A557)&gt;0,$A557&lt;&gt;$F557),TRUE,FALSE)</formula>
    </cfRule>
  </conditionalFormatting>
  <conditionalFormatting sqref="F903">
    <cfRule type="expression" dxfId="18194" priority="11863">
      <formula>IF(AND(LEN($A557)&gt;0,$A557&lt;&gt;$F557),TRUE,FALSE)</formula>
    </cfRule>
  </conditionalFormatting>
  <conditionalFormatting sqref="F904">
    <cfRule type="expression" dxfId="18193" priority="11864">
      <formula>IF(AND(LEN($A557)&gt;0,$A557&lt;&gt;$F557),TRUE,FALSE)</formula>
    </cfRule>
  </conditionalFormatting>
  <conditionalFormatting sqref="F905">
    <cfRule type="expression" dxfId="18192" priority="11865">
      <formula>IF(AND(LEN($A557)&gt;0,$A557&lt;&gt;$F557),TRUE,FALSE)</formula>
    </cfRule>
  </conditionalFormatting>
  <conditionalFormatting sqref="F906">
    <cfRule type="expression" dxfId="18191" priority="11866">
      <formula>IF(AND(LEN($A557)&gt;0,$A557&lt;&gt;$F557),TRUE,FALSE)</formula>
    </cfRule>
  </conditionalFormatting>
  <conditionalFormatting sqref="F907">
    <cfRule type="expression" dxfId="18190" priority="11867">
      <formula>IF(AND(LEN($A557)&gt;0,$A557&lt;&gt;$F557),TRUE,FALSE)</formula>
    </cfRule>
  </conditionalFormatting>
  <conditionalFormatting sqref="F908">
    <cfRule type="expression" dxfId="18189" priority="11868">
      <formula>IF(AND(LEN($A557)&gt;0,$A557&lt;&gt;$F557),TRUE,FALSE)</formula>
    </cfRule>
  </conditionalFormatting>
  <conditionalFormatting sqref="F909">
    <cfRule type="expression" dxfId="18188" priority="11869">
      <formula>IF(AND(LEN($A557)&gt;0,$A557&lt;&gt;$F557),TRUE,FALSE)</formula>
    </cfRule>
  </conditionalFormatting>
  <conditionalFormatting sqref="F910">
    <cfRule type="expression" dxfId="18187" priority="11870">
      <formula>IF(AND(LEN($A557)&gt;0,$A557&lt;&gt;$F557),TRUE,FALSE)</formula>
    </cfRule>
  </conditionalFormatting>
  <conditionalFormatting sqref="F911">
    <cfRule type="expression" dxfId="18186" priority="11871">
      <formula>IF(AND(LEN($A557)&gt;0,$A557&lt;&gt;$F557),TRUE,FALSE)</formula>
    </cfRule>
  </conditionalFormatting>
  <conditionalFormatting sqref="F912">
    <cfRule type="expression" dxfId="18185" priority="11872">
      <formula>IF(AND(LEN($A557)&gt;0,$A557&lt;&gt;$F557),TRUE,FALSE)</formula>
    </cfRule>
  </conditionalFormatting>
  <conditionalFormatting sqref="F913">
    <cfRule type="expression" dxfId="18184" priority="11873">
      <formula>IF(AND(LEN($A557)&gt;0,$A557&lt;&gt;$F557),TRUE,FALSE)</formula>
    </cfRule>
  </conditionalFormatting>
  <conditionalFormatting sqref="F914">
    <cfRule type="expression" dxfId="18183" priority="11874">
      <formula>IF(AND(LEN($A557)&gt;0,$A557&lt;&gt;$F557),TRUE,FALSE)</formula>
    </cfRule>
  </conditionalFormatting>
  <conditionalFormatting sqref="F915">
    <cfRule type="expression" dxfId="18182" priority="11875">
      <formula>IF(AND(LEN($A557)&gt;0,$A557&lt;&gt;$F557),TRUE,FALSE)</formula>
    </cfRule>
  </conditionalFormatting>
  <conditionalFormatting sqref="F916">
    <cfRule type="expression" dxfId="18181" priority="11876">
      <formula>IF(AND(LEN($A557)&gt;0,$A557&lt;&gt;$F557),TRUE,FALSE)</formula>
    </cfRule>
  </conditionalFormatting>
  <conditionalFormatting sqref="F917">
    <cfRule type="expression" dxfId="18180" priority="11877">
      <formula>IF(AND(LEN($A557)&gt;0,$A557&lt;&gt;$F557),TRUE,FALSE)</formula>
    </cfRule>
  </conditionalFormatting>
  <conditionalFormatting sqref="F918">
    <cfRule type="expression" dxfId="18179" priority="11878">
      <formula>IF(AND(LEN($A557)&gt;0,$A557&lt;&gt;$F557),TRUE,FALSE)</formula>
    </cfRule>
  </conditionalFormatting>
  <conditionalFormatting sqref="F919">
    <cfRule type="expression" dxfId="18178" priority="11879">
      <formula>IF(AND(LEN($A557)&gt;0,$A557&lt;&gt;$F557),TRUE,FALSE)</formula>
    </cfRule>
  </conditionalFormatting>
  <conditionalFormatting sqref="F920">
    <cfRule type="expression" dxfId="18177" priority="11880">
      <formula>IF(AND(LEN($A557)&gt;0,$A557&lt;&gt;$F557),TRUE,FALSE)</formula>
    </cfRule>
  </conditionalFormatting>
  <conditionalFormatting sqref="F921">
    <cfRule type="expression" dxfId="18176" priority="11881">
      <formula>IF(AND(LEN($A557)&gt;0,$A557&lt;&gt;$F557),TRUE,FALSE)</formula>
    </cfRule>
  </conditionalFormatting>
  <conditionalFormatting sqref="F922">
    <cfRule type="expression" dxfId="18175" priority="11882">
      <formula>IF(AND(LEN($A557)&gt;0,$A557&lt;&gt;$F557),TRUE,FALSE)</formula>
    </cfRule>
  </conditionalFormatting>
  <conditionalFormatting sqref="F923">
    <cfRule type="expression" dxfId="18174" priority="11883">
      <formula>IF(AND(LEN($A557)&gt;0,$A557&lt;&gt;$F557),TRUE,FALSE)</formula>
    </cfRule>
  </conditionalFormatting>
  <conditionalFormatting sqref="F924">
    <cfRule type="expression" dxfId="18173" priority="11884">
      <formula>IF(AND(LEN($A557)&gt;0,$A557&lt;&gt;$F557),TRUE,FALSE)</formula>
    </cfRule>
  </conditionalFormatting>
  <conditionalFormatting sqref="F925">
    <cfRule type="expression" dxfId="18172" priority="11885">
      <formula>IF(AND(LEN($A557)&gt;0,$A557&lt;&gt;$F557),TRUE,FALSE)</formula>
    </cfRule>
  </conditionalFormatting>
  <conditionalFormatting sqref="F926">
    <cfRule type="expression" dxfId="18171" priority="11886">
      <formula>IF(AND(LEN($A557)&gt;0,$A557&lt;&gt;$F557),TRUE,FALSE)</formula>
    </cfRule>
  </conditionalFormatting>
  <conditionalFormatting sqref="F927">
    <cfRule type="expression" dxfId="18170" priority="11887">
      <formula>IF(AND(LEN($A557)&gt;0,$A557&lt;&gt;$F557),TRUE,FALSE)</formula>
    </cfRule>
  </conditionalFormatting>
  <conditionalFormatting sqref="F928">
    <cfRule type="expression" dxfId="18169" priority="11888">
      <formula>IF(AND(LEN($A557)&gt;0,$A557&lt;&gt;$F557),TRUE,FALSE)</formula>
    </cfRule>
  </conditionalFormatting>
  <conditionalFormatting sqref="F929">
    <cfRule type="expression" dxfId="18168" priority="11889">
      <formula>IF(AND(LEN($A557)&gt;0,$A557&lt;&gt;$F557),TRUE,FALSE)</formula>
    </cfRule>
  </conditionalFormatting>
  <conditionalFormatting sqref="F930">
    <cfRule type="expression" dxfId="18167" priority="11890">
      <formula>IF(AND(LEN($A557)&gt;0,$A557&lt;&gt;$F557),TRUE,FALSE)</formula>
    </cfRule>
  </conditionalFormatting>
  <conditionalFormatting sqref="F931">
    <cfRule type="expression" dxfId="18166" priority="11891">
      <formula>IF(AND(LEN($A557)&gt;0,$A557&lt;&gt;$F557),TRUE,FALSE)</formula>
    </cfRule>
  </conditionalFormatting>
  <conditionalFormatting sqref="F932">
    <cfRule type="expression" dxfId="18165" priority="11892">
      <formula>IF(AND(LEN($A557)&gt;0,$A557&lt;&gt;$F557),TRUE,FALSE)</formula>
    </cfRule>
  </conditionalFormatting>
  <conditionalFormatting sqref="F933">
    <cfRule type="expression" dxfId="18164" priority="11893">
      <formula>IF(AND(LEN($A557)&gt;0,$A557&lt;&gt;$F557),TRUE,FALSE)</formula>
    </cfRule>
  </conditionalFormatting>
  <conditionalFormatting sqref="F934">
    <cfRule type="expression" dxfId="18163" priority="11894">
      <formula>IF(AND(LEN($A557)&gt;0,$A557&lt;&gt;$F557),TRUE,FALSE)</formula>
    </cfRule>
  </conditionalFormatting>
  <conditionalFormatting sqref="F935">
    <cfRule type="expression" dxfId="18162" priority="11895">
      <formula>IF(AND(LEN($A557)&gt;0,$A557&lt;&gt;$F557),TRUE,FALSE)</formula>
    </cfRule>
  </conditionalFormatting>
  <conditionalFormatting sqref="F936">
    <cfRule type="expression" dxfId="18161" priority="11896">
      <formula>IF(AND(LEN($A557)&gt;0,$A557&lt;&gt;$F557),TRUE,FALSE)</formula>
    </cfRule>
  </conditionalFormatting>
  <conditionalFormatting sqref="F937">
    <cfRule type="expression" dxfId="18160" priority="11897">
      <formula>IF(AND(LEN($A557)&gt;0,$A557&lt;&gt;$F557),TRUE,FALSE)</formula>
    </cfRule>
  </conditionalFormatting>
  <conditionalFormatting sqref="F938">
    <cfRule type="expression" dxfId="18159" priority="11898">
      <formula>IF(AND(LEN($A557)&gt;0,$A557&lt;&gt;$F557),TRUE,FALSE)</formula>
    </cfRule>
  </conditionalFormatting>
  <conditionalFormatting sqref="F939">
    <cfRule type="expression" dxfId="18158" priority="11899">
      <formula>IF(AND(LEN($A557)&gt;0,$A557&lt;&gt;$F557),TRUE,FALSE)</formula>
    </cfRule>
  </conditionalFormatting>
  <conditionalFormatting sqref="F940">
    <cfRule type="expression" dxfId="18157" priority="11900">
      <formula>IF(AND(LEN($A557)&gt;0,$A557&lt;&gt;$F557),TRUE,FALSE)</formula>
    </cfRule>
  </conditionalFormatting>
  <conditionalFormatting sqref="F941">
    <cfRule type="expression" dxfId="18156" priority="11901">
      <formula>IF(AND(LEN($A557)&gt;0,$A557&lt;&gt;$F557),TRUE,FALSE)</formula>
    </cfRule>
  </conditionalFormatting>
  <conditionalFormatting sqref="F942">
    <cfRule type="expression" dxfId="18155" priority="11902">
      <formula>IF(AND(LEN($A557)&gt;0,$A557&lt;&gt;$F557),TRUE,FALSE)</formula>
    </cfRule>
  </conditionalFormatting>
  <conditionalFormatting sqref="F943">
    <cfRule type="expression" dxfId="18154" priority="11903">
      <formula>IF(AND(LEN($A557)&gt;0,$A557&lt;&gt;$F557),TRUE,FALSE)</formula>
    </cfRule>
  </conditionalFormatting>
  <conditionalFormatting sqref="F944">
    <cfRule type="expression" dxfId="18153" priority="11904">
      <formula>IF(AND(LEN($A557)&gt;0,$A557&lt;&gt;$F557),TRUE,FALSE)</formula>
    </cfRule>
  </conditionalFormatting>
  <conditionalFormatting sqref="F945">
    <cfRule type="expression" dxfId="18152" priority="11905">
      <formula>IF(AND(LEN($A557)&gt;0,$A557&lt;&gt;$F557),TRUE,FALSE)</formula>
    </cfRule>
  </conditionalFormatting>
  <conditionalFormatting sqref="F946">
    <cfRule type="expression" dxfId="18151" priority="11906">
      <formula>IF(AND(LEN($A557)&gt;0,$A557&lt;&gt;$F557),TRUE,FALSE)</formula>
    </cfRule>
  </conditionalFormatting>
  <conditionalFormatting sqref="F947">
    <cfRule type="expression" dxfId="18150" priority="11907">
      <formula>IF(AND(LEN($A557)&gt;0,$A557&lt;&gt;$F557),TRUE,FALSE)</formula>
    </cfRule>
  </conditionalFormatting>
  <conditionalFormatting sqref="F948">
    <cfRule type="expression" dxfId="18149" priority="11908">
      <formula>IF(AND(LEN($A557)&gt;0,$A557&lt;&gt;$F557),TRUE,FALSE)</formula>
    </cfRule>
  </conditionalFormatting>
  <conditionalFormatting sqref="F949">
    <cfRule type="expression" dxfId="18148" priority="11909">
      <formula>IF(AND(LEN($A557)&gt;0,$A557&lt;&gt;$F557),TRUE,FALSE)</formula>
    </cfRule>
  </conditionalFormatting>
  <conditionalFormatting sqref="F950">
    <cfRule type="expression" dxfId="18147" priority="11910">
      <formula>IF(AND(LEN($A557)&gt;0,$A557&lt;&gt;$F557),TRUE,FALSE)</formula>
    </cfRule>
  </conditionalFormatting>
  <conditionalFormatting sqref="F951">
    <cfRule type="expression" dxfId="18146" priority="11911">
      <formula>IF(AND(LEN($A557)&gt;0,$A557&lt;&gt;$F557),TRUE,FALSE)</formula>
    </cfRule>
  </conditionalFormatting>
  <conditionalFormatting sqref="F952">
    <cfRule type="expression" dxfId="18145" priority="11912">
      <formula>IF(AND(LEN($A557)&gt;0,$A557&lt;&gt;$F557),TRUE,FALSE)</formula>
    </cfRule>
  </conditionalFormatting>
  <conditionalFormatting sqref="F953">
    <cfRule type="expression" dxfId="18144" priority="11913">
      <formula>IF(AND(LEN($A557)&gt;0,$A557&lt;&gt;$F557),TRUE,FALSE)</formula>
    </cfRule>
  </conditionalFormatting>
  <conditionalFormatting sqref="F954">
    <cfRule type="expression" dxfId="18143" priority="11914">
      <formula>IF(AND(LEN($A557)&gt;0,$A557&lt;&gt;$F557),TRUE,FALSE)</formula>
    </cfRule>
  </conditionalFormatting>
  <conditionalFormatting sqref="F955">
    <cfRule type="expression" dxfId="18142" priority="11915">
      <formula>IF(AND(LEN($A557)&gt;0,$A557&lt;&gt;$F557),TRUE,FALSE)</formula>
    </cfRule>
  </conditionalFormatting>
  <conditionalFormatting sqref="F956">
    <cfRule type="expression" dxfId="18141" priority="11916">
      <formula>IF(AND(LEN($A557)&gt;0,$A557&lt;&gt;$F557),TRUE,FALSE)</formula>
    </cfRule>
  </conditionalFormatting>
  <conditionalFormatting sqref="F957">
    <cfRule type="expression" dxfId="18140" priority="11917">
      <formula>IF(AND(LEN($A557)&gt;0,$A557&lt;&gt;$F557),TRUE,FALSE)</formula>
    </cfRule>
  </conditionalFormatting>
  <conditionalFormatting sqref="F958">
    <cfRule type="expression" dxfId="18139" priority="11918">
      <formula>IF(AND(LEN($A557)&gt;0,$A557&lt;&gt;$F557),TRUE,FALSE)</formula>
    </cfRule>
  </conditionalFormatting>
  <conditionalFormatting sqref="F959">
    <cfRule type="expression" dxfId="18138" priority="11919">
      <formula>IF(AND(LEN($A557)&gt;0,$A557&lt;&gt;$F557),TRUE,FALSE)</formula>
    </cfRule>
  </conditionalFormatting>
  <conditionalFormatting sqref="F960">
    <cfRule type="expression" dxfId="18137" priority="11920">
      <formula>IF(AND(LEN($A557)&gt;0,$A557&lt;&gt;$F557),TRUE,FALSE)</formula>
    </cfRule>
  </conditionalFormatting>
  <conditionalFormatting sqref="F961">
    <cfRule type="expression" dxfId="18136" priority="11921">
      <formula>IF(AND(LEN($A557)&gt;0,$A557&lt;&gt;$F557),TRUE,FALSE)</formula>
    </cfRule>
  </conditionalFormatting>
  <conditionalFormatting sqref="F962">
    <cfRule type="expression" dxfId="18135" priority="11922">
      <formula>IF(AND(LEN($A557)&gt;0,$A557&lt;&gt;$F557),TRUE,FALSE)</formula>
    </cfRule>
  </conditionalFormatting>
  <conditionalFormatting sqref="F963">
    <cfRule type="expression" dxfId="18134" priority="11923">
      <formula>IF(AND(LEN($A557)&gt;0,$A557&lt;&gt;$F557),TRUE,FALSE)</formula>
    </cfRule>
  </conditionalFormatting>
  <conditionalFormatting sqref="F964">
    <cfRule type="expression" dxfId="18133" priority="11924">
      <formula>IF(AND(LEN($A557)&gt;0,$A557&lt;&gt;$F557),TRUE,FALSE)</formula>
    </cfRule>
  </conditionalFormatting>
  <conditionalFormatting sqref="F965">
    <cfRule type="expression" dxfId="18132" priority="11925">
      <formula>IF(AND(LEN($A557)&gt;0,$A557&lt;&gt;$F557),TRUE,FALSE)</formula>
    </cfRule>
  </conditionalFormatting>
  <conditionalFormatting sqref="F966">
    <cfRule type="expression" dxfId="18131" priority="11926">
      <formula>IF(AND(LEN($A557)&gt;0,$A557&lt;&gt;$F557),TRUE,FALSE)</formula>
    </cfRule>
  </conditionalFormatting>
  <conditionalFormatting sqref="F967">
    <cfRule type="expression" dxfId="18130" priority="11927">
      <formula>IF(AND(LEN($A557)&gt;0,$A557&lt;&gt;$F557),TRUE,FALSE)</formula>
    </cfRule>
  </conditionalFormatting>
  <conditionalFormatting sqref="F968">
    <cfRule type="expression" dxfId="18129" priority="11928">
      <formula>IF(AND(LEN($A557)&gt;0,$A557&lt;&gt;$F557),TRUE,FALSE)</formula>
    </cfRule>
  </conditionalFormatting>
  <conditionalFormatting sqref="F969">
    <cfRule type="expression" dxfId="18128" priority="11929">
      <formula>IF(AND(LEN($A557)&gt;0,$A557&lt;&gt;$F557),TRUE,FALSE)</formula>
    </cfRule>
  </conditionalFormatting>
  <conditionalFormatting sqref="F970">
    <cfRule type="expression" dxfId="18127" priority="11930">
      <formula>IF(AND(LEN($A557)&gt;0,$A557&lt;&gt;$F557),TRUE,FALSE)</formula>
    </cfRule>
  </conditionalFormatting>
  <conditionalFormatting sqref="F971">
    <cfRule type="expression" dxfId="18126" priority="11931">
      <formula>IF(AND(LEN($A557)&gt;0,$A557&lt;&gt;$F557),TRUE,FALSE)</formula>
    </cfRule>
  </conditionalFormatting>
  <conditionalFormatting sqref="F972">
    <cfRule type="expression" dxfId="18125" priority="11932">
      <formula>IF(AND(LEN($A557)&gt;0,$A557&lt;&gt;$F557),TRUE,FALSE)</formula>
    </cfRule>
  </conditionalFormatting>
  <conditionalFormatting sqref="F973">
    <cfRule type="expression" dxfId="18124" priority="11933">
      <formula>IF(AND(LEN($A557)&gt;0,$A557&lt;&gt;$F557),TRUE,FALSE)</formula>
    </cfRule>
  </conditionalFormatting>
  <conditionalFormatting sqref="F974">
    <cfRule type="expression" dxfId="18123" priority="11934">
      <formula>IF(AND(LEN($A557)&gt;0,$A557&lt;&gt;$F557),TRUE,FALSE)</formula>
    </cfRule>
  </conditionalFormatting>
  <conditionalFormatting sqref="F975">
    <cfRule type="expression" dxfId="18122" priority="11935">
      <formula>IF(AND(LEN($A557)&gt;0,$A557&lt;&gt;$F557),TRUE,FALSE)</formula>
    </cfRule>
  </conditionalFormatting>
  <conditionalFormatting sqref="F976">
    <cfRule type="expression" dxfId="18121" priority="11936">
      <formula>IF(AND(LEN($A557)&gt;0,$A557&lt;&gt;$F557),TRUE,FALSE)</formula>
    </cfRule>
  </conditionalFormatting>
  <conditionalFormatting sqref="F977">
    <cfRule type="expression" dxfId="18120" priority="11937">
      <formula>IF(AND(LEN($A557)&gt;0,$A557&lt;&gt;$F557),TRUE,FALSE)</formula>
    </cfRule>
  </conditionalFormatting>
  <conditionalFormatting sqref="F978">
    <cfRule type="expression" dxfId="18119" priority="11938">
      <formula>IF(AND(LEN($A557)&gt;0,$A557&lt;&gt;$F557),TRUE,FALSE)</formula>
    </cfRule>
  </conditionalFormatting>
  <conditionalFormatting sqref="F979">
    <cfRule type="expression" dxfId="18118" priority="11939">
      <formula>IF(AND(LEN($A557)&gt;0,$A557&lt;&gt;$F557),TRUE,FALSE)</formula>
    </cfRule>
  </conditionalFormatting>
  <conditionalFormatting sqref="F980">
    <cfRule type="expression" dxfId="18117" priority="11940">
      <formula>IF(AND(LEN($A557)&gt;0,$A557&lt;&gt;$F557),TRUE,FALSE)</formula>
    </cfRule>
  </conditionalFormatting>
  <conditionalFormatting sqref="F981">
    <cfRule type="expression" dxfId="18116" priority="11941">
      <formula>IF(AND(LEN($A557)&gt;0,$A557&lt;&gt;$F557),TRUE,FALSE)</formula>
    </cfRule>
  </conditionalFormatting>
  <conditionalFormatting sqref="F982">
    <cfRule type="expression" dxfId="18115" priority="11942">
      <formula>IF(AND(LEN($A557)&gt;0,$A557&lt;&gt;$F557),TRUE,FALSE)</formula>
    </cfRule>
  </conditionalFormatting>
  <conditionalFormatting sqref="F983">
    <cfRule type="expression" dxfId="18114" priority="11943">
      <formula>IF(AND(LEN($A557)&gt;0,$A557&lt;&gt;$F557),TRUE,FALSE)</formula>
    </cfRule>
  </conditionalFormatting>
  <conditionalFormatting sqref="F984">
    <cfRule type="expression" dxfId="18113" priority="11944">
      <formula>IF(AND(LEN($A557)&gt;0,$A557&lt;&gt;$F557),TRUE,FALSE)</formula>
    </cfRule>
  </conditionalFormatting>
  <conditionalFormatting sqref="F985">
    <cfRule type="expression" dxfId="18112" priority="11945">
      <formula>IF(AND(LEN($A557)&gt;0,$A557&lt;&gt;$F557),TRUE,FALSE)</formula>
    </cfRule>
  </conditionalFormatting>
  <conditionalFormatting sqref="F986">
    <cfRule type="expression" dxfId="18111" priority="11946">
      <formula>IF(AND(LEN($A557)&gt;0,$A557&lt;&gt;$F557),TRUE,FALSE)</formula>
    </cfRule>
  </conditionalFormatting>
  <conditionalFormatting sqref="F987">
    <cfRule type="expression" dxfId="18110" priority="11947">
      <formula>IF(AND(LEN($A557)&gt;0,$A557&lt;&gt;$F557),TRUE,FALSE)</formula>
    </cfRule>
  </conditionalFormatting>
  <conditionalFormatting sqref="F988">
    <cfRule type="expression" dxfId="18109" priority="11948">
      <formula>IF(AND(LEN($A557)&gt;0,$A557&lt;&gt;$F557),TRUE,FALSE)</formula>
    </cfRule>
  </conditionalFormatting>
  <conditionalFormatting sqref="F989">
    <cfRule type="expression" dxfId="18108" priority="11949">
      <formula>IF(AND(LEN($A557)&gt;0,$A557&lt;&gt;$F557),TRUE,FALSE)</formula>
    </cfRule>
  </conditionalFormatting>
  <conditionalFormatting sqref="F990">
    <cfRule type="expression" dxfId="18107" priority="11950">
      <formula>IF(AND(LEN($A557)&gt;0,$A557&lt;&gt;$F557),TRUE,FALSE)</formula>
    </cfRule>
  </conditionalFormatting>
  <conditionalFormatting sqref="F991">
    <cfRule type="expression" dxfId="18106" priority="11951">
      <formula>IF(AND(LEN($A557)&gt;0,$A557&lt;&gt;$F557),TRUE,FALSE)</formula>
    </cfRule>
  </conditionalFormatting>
  <conditionalFormatting sqref="F992">
    <cfRule type="expression" dxfId="18105" priority="11952">
      <formula>IF(AND(LEN($A557)&gt;0,$A557&lt;&gt;$F557),TRUE,FALSE)</formula>
    </cfRule>
  </conditionalFormatting>
  <conditionalFormatting sqref="F993">
    <cfRule type="expression" dxfId="18104" priority="11953">
      <formula>IF(AND(LEN($A557)&gt;0,$A557&lt;&gt;$F557),TRUE,FALSE)</formula>
    </cfRule>
  </conditionalFormatting>
  <conditionalFormatting sqref="F994">
    <cfRule type="expression" dxfId="18103" priority="11954">
      <formula>IF(AND(LEN($A557)&gt;0,$A557&lt;&gt;$F557),TRUE,FALSE)</formula>
    </cfRule>
  </conditionalFormatting>
  <conditionalFormatting sqref="F995">
    <cfRule type="expression" dxfId="18102" priority="11955">
      <formula>IF(AND(LEN($A557)&gt;0,$A557&lt;&gt;$F557),TRUE,FALSE)</formula>
    </cfRule>
  </conditionalFormatting>
  <conditionalFormatting sqref="F996">
    <cfRule type="expression" dxfId="18101" priority="11956">
      <formula>IF(AND(LEN($A557)&gt;0,$A557&lt;&gt;$F557),TRUE,FALSE)</formula>
    </cfRule>
  </conditionalFormatting>
  <conditionalFormatting sqref="F997">
    <cfRule type="expression" dxfId="18100" priority="11957">
      <formula>IF(AND(LEN($A557)&gt;0,$A557&lt;&gt;$F557),TRUE,FALSE)</formula>
    </cfRule>
  </conditionalFormatting>
  <conditionalFormatting sqref="F998">
    <cfRule type="expression" dxfId="18099" priority="11958">
      <formula>IF(AND(LEN($A557)&gt;0,$A557&lt;&gt;$F557),TRUE,FALSE)</formula>
    </cfRule>
  </conditionalFormatting>
  <conditionalFormatting sqref="F999">
    <cfRule type="expression" dxfId="18098" priority="11959">
      <formula>IF(AND(LEN($A557)&gt;0,$A557&lt;&gt;$F557),TRUE,FALSE)</formula>
    </cfRule>
  </conditionalFormatting>
  <conditionalFormatting sqref="F1000">
    <cfRule type="expression" dxfId="18097" priority="11960">
      <formula>IF(AND(LEN($A557)&gt;0,$A557&lt;&gt;$F557),TRUE,FALSE)</formula>
    </cfRule>
  </conditionalFormatting>
  <conditionalFormatting sqref="F1001">
    <cfRule type="expression" dxfId="18096" priority="11961">
      <formula>IF(AND(LEN($A557)&gt;0,$A557&lt;&gt;$F557),TRUE,FALSE)</formula>
    </cfRule>
  </conditionalFormatting>
  <conditionalFormatting sqref="F1002">
    <cfRule type="expression" dxfId="18095" priority="11962">
      <formula>IF(AND(LEN($A557)&gt;0,$A557&lt;&gt;$F557),TRUE,FALSE)</formula>
    </cfRule>
  </conditionalFormatting>
  <conditionalFormatting sqref="F1003">
    <cfRule type="expression" dxfId="18094" priority="11963">
      <formula>IF(AND(LEN($A557)&gt;0,$A557&lt;&gt;$F557),TRUE,FALSE)</formula>
    </cfRule>
  </conditionalFormatting>
  <conditionalFormatting sqref="F1004">
    <cfRule type="expression" dxfId="18093" priority="11964">
      <formula>IF(AND(LEN($A557)&gt;0,$A557&lt;&gt;$F557),TRUE,FALSE)</formula>
    </cfRule>
  </conditionalFormatting>
  <conditionalFormatting sqref="F1005">
    <cfRule type="expression" dxfId="18092" priority="11965">
      <formula>IF(AND(LEN($A557)&gt;0,$A557&lt;&gt;$F557),TRUE,FALSE)</formula>
    </cfRule>
  </conditionalFormatting>
  <conditionalFormatting sqref="F1006">
    <cfRule type="expression" dxfId="18091" priority="11966">
      <formula>IF(AND(LEN($A557)&gt;0,$A557&lt;&gt;$F557),TRUE,FALSE)</formula>
    </cfRule>
  </conditionalFormatting>
  <conditionalFormatting sqref="F1007">
    <cfRule type="expression" dxfId="18090" priority="11967">
      <formula>IF(AND(LEN($A557)&gt;0,$A557&lt;&gt;$F557),TRUE,FALSE)</formula>
    </cfRule>
  </conditionalFormatting>
  <conditionalFormatting sqref="F1008">
    <cfRule type="expression" dxfId="18089" priority="11968">
      <formula>IF(AND(LEN($A557)&gt;0,$A557&lt;&gt;$F557),TRUE,FALSE)</formula>
    </cfRule>
  </conditionalFormatting>
  <conditionalFormatting sqref="F1009">
    <cfRule type="expression" dxfId="18088" priority="11969">
      <formula>IF(AND(LEN($A557)&gt;0,$A557&lt;&gt;$F557),TRUE,FALSE)</formula>
    </cfRule>
  </conditionalFormatting>
  <conditionalFormatting sqref="F1010">
    <cfRule type="expression" dxfId="18087" priority="11970">
      <formula>IF(AND(LEN($A557)&gt;0,$A557&lt;&gt;$F557),TRUE,FALSE)</formula>
    </cfRule>
  </conditionalFormatting>
  <conditionalFormatting sqref="F1011">
    <cfRule type="expression" dxfId="18086" priority="11971">
      <formula>IF(AND(LEN($A557)&gt;0,$A557&lt;&gt;$F557),TRUE,FALSE)</formula>
    </cfRule>
  </conditionalFormatting>
  <conditionalFormatting sqref="F1012">
    <cfRule type="expression" dxfId="18085" priority="11972">
      <formula>IF(AND(LEN($A557)&gt;0,$A557&lt;&gt;$F557),TRUE,FALSE)</formula>
    </cfRule>
  </conditionalFormatting>
  <conditionalFormatting sqref="F1013">
    <cfRule type="expression" dxfId="18084" priority="11973">
      <formula>IF(AND(LEN($A557)&gt;0,$A557&lt;&gt;$F557),TRUE,FALSE)</formula>
    </cfRule>
  </conditionalFormatting>
  <conditionalFormatting sqref="F1014">
    <cfRule type="expression" dxfId="18083" priority="11974">
      <formula>IF(AND(LEN($A557)&gt;0,$A557&lt;&gt;$F557),TRUE,FALSE)</formula>
    </cfRule>
  </conditionalFormatting>
  <conditionalFormatting sqref="F1015">
    <cfRule type="expression" dxfId="18082" priority="11975">
      <formula>IF(AND(LEN($A557)&gt;0,$A557&lt;&gt;$F557),TRUE,FALSE)</formula>
    </cfRule>
  </conditionalFormatting>
  <conditionalFormatting sqref="F1016">
    <cfRule type="expression" dxfId="18081" priority="11976">
      <formula>IF(AND(LEN($A557)&gt;0,$A557&lt;&gt;$F557),TRUE,FALSE)</formula>
    </cfRule>
  </conditionalFormatting>
  <conditionalFormatting sqref="F1017">
    <cfRule type="expression" dxfId="18080" priority="11977">
      <formula>IF(AND(LEN($A557)&gt;0,$A557&lt;&gt;$F557),TRUE,FALSE)</formula>
    </cfRule>
  </conditionalFormatting>
  <conditionalFormatting sqref="F1018">
    <cfRule type="expression" dxfId="18079" priority="11978">
      <formula>IF(AND(LEN($A557)&gt;0,$A557&lt;&gt;$F557),TRUE,FALSE)</formula>
    </cfRule>
  </conditionalFormatting>
  <conditionalFormatting sqref="F1019">
    <cfRule type="expression" dxfId="18078" priority="11979">
      <formula>IF(AND(LEN($A557)&gt;0,$A557&lt;&gt;$F557),TRUE,FALSE)</formula>
    </cfRule>
  </conditionalFormatting>
  <conditionalFormatting sqref="F1020">
    <cfRule type="expression" dxfId="18077" priority="11980">
      <formula>IF(AND(LEN($A557)&gt;0,$A557&lt;&gt;$F557),TRUE,FALSE)</formula>
    </cfRule>
  </conditionalFormatting>
  <conditionalFormatting sqref="F1021">
    <cfRule type="expression" dxfId="18076" priority="11981">
      <formula>IF(AND(LEN($A557)&gt;0,$A557&lt;&gt;$F557),TRUE,FALSE)</formula>
    </cfRule>
  </conditionalFormatting>
  <conditionalFormatting sqref="F1022">
    <cfRule type="expression" dxfId="18075" priority="11982">
      <formula>IF(AND(LEN($A557)&gt;0,$A557&lt;&gt;$F557),TRUE,FALSE)</formula>
    </cfRule>
  </conditionalFormatting>
  <conditionalFormatting sqref="F1023">
    <cfRule type="expression" dxfId="18074" priority="11983">
      <formula>IF(AND(LEN($A557)&gt;0,$A557&lt;&gt;$F557),TRUE,FALSE)</formula>
    </cfRule>
  </conditionalFormatting>
  <conditionalFormatting sqref="F1024">
    <cfRule type="expression" dxfId="18073" priority="11984">
      <formula>IF(AND(LEN($A557)&gt;0,$A557&lt;&gt;$F557),TRUE,FALSE)</formula>
    </cfRule>
  </conditionalFormatting>
  <conditionalFormatting sqref="F1025">
    <cfRule type="expression" dxfId="18072" priority="11985">
      <formula>IF(AND(LEN($A557)&gt;0,$A557&lt;&gt;$F557),TRUE,FALSE)</formula>
    </cfRule>
  </conditionalFormatting>
  <conditionalFormatting sqref="F1026">
    <cfRule type="expression" dxfId="18071" priority="11986">
      <formula>IF(AND(LEN($A557)&gt;0,$A557&lt;&gt;$F557),TRUE,FALSE)</formula>
    </cfRule>
  </conditionalFormatting>
  <conditionalFormatting sqref="F1027">
    <cfRule type="expression" dxfId="18070" priority="11987">
      <formula>IF(AND(LEN($A557)&gt;0,$A557&lt;&gt;$F557),TRUE,FALSE)</formula>
    </cfRule>
  </conditionalFormatting>
  <conditionalFormatting sqref="F1028">
    <cfRule type="expression" dxfId="18069" priority="11988">
      <formula>IF(AND(LEN($A557)&gt;0,$A557&lt;&gt;$F557),TRUE,FALSE)</formula>
    </cfRule>
  </conditionalFormatting>
  <conditionalFormatting sqref="F1029">
    <cfRule type="expression" dxfId="18068" priority="11989">
      <formula>IF(AND(LEN($A557)&gt;0,$A557&lt;&gt;$F557),TRUE,FALSE)</formula>
    </cfRule>
  </conditionalFormatting>
  <conditionalFormatting sqref="F1030">
    <cfRule type="expression" dxfId="18067" priority="11990">
      <formula>IF(AND(LEN($A557)&gt;0,$A557&lt;&gt;$F557),TRUE,FALSE)</formula>
    </cfRule>
  </conditionalFormatting>
  <conditionalFormatting sqref="F1031">
    <cfRule type="expression" dxfId="18066" priority="11991">
      <formula>IF(AND(LEN($A557)&gt;0,$A557&lt;&gt;$F557),TRUE,FALSE)</formula>
    </cfRule>
  </conditionalFormatting>
  <conditionalFormatting sqref="F1032">
    <cfRule type="expression" dxfId="18065" priority="11992">
      <formula>IF(AND(LEN($A557)&gt;0,$A557&lt;&gt;$F557),TRUE,FALSE)</formula>
    </cfRule>
  </conditionalFormatting>
  <conditionalFormatting sqref="F1033">
    <cfRule type="expression" dxfId="18064" priority="11993">
      <formula>IF(AND(LEN($A557)&gt;0,$A557&lt;&gt;$F557),TRUE,FALSE)</formula>
    </cfRule>
  </conditionalFormatting>
  <conditionalFormatting sqref="F1034">
    <cfRule type="expression" dxfId="18063" priority="11994">
      <formula>IF(AND(LEN($A557)&gt;0,$A557&lt;&gt;$F557),TRUE,FALSE)</formula>
    </cfRule>
  </conditionalFormatting>
  <conditionalFormatting sqref="F1035">
    <cfRule type="expression" dxfId="18062" priority="11995">
      <formula>IF(AND(LEN($A557)&gt;0,$A557&lt;&gt;$F557),TRUE,FALSE)</formula>
    </cfRule>
  </conditionalFormatting>
  <conditionalFormatting sqref="F1036">
    <cfRule type="expression" dxfId="18061" priority="11996">
      <formula>IF(AND(LEN($A557)&gt;0,$A557&lt;&gt;$F557),TRUE,FALSE)</formula>
    </cfRule>
  </conditionalFormatting>
  <conditionalFormatting sqref="F1037">
    <cfRule type="expression" dxfId="18060" priority="11997">
      <formula>IF(AND(LEN($A557)&gt;0,$A557&lt;&gt;$F557),TRUE,FALSE)</formula>
    </cfRule>
  </conditionalFormatting>
  <conditionalFormatting sqref="F1038">
    <cfRule type="expression" dxfId="18059" priority="11998">
      <formula>IF(AND(LEN($A557)&gt;0,$A557&lt;&gt;$F557),TRUE,FALSE)</formula>
    </cfRule>
  </conditionalFormatting>
  <conditionalFormatting sqref="F1039">
    <cfRule type="expression" dxfId="18058" priority="11999">
      <formula>IF(AND(LEN($A557)&gt;0,$A557&lt;&gt;$F557),TRUE,FALSE)</formula>
    </cfRule>
  </conditionalFormatting>
  <conditionalFormatting sqref="F1040">
    <cfRule type="expression" dxfId="18057" priority="12000">
      <formula>IF(AND(LEN($A557)&gt;0,$A557&lt;&gt;$F557),TRUE,FALSE)</formula>
    </cfRule>
  </conditionalFormatting>
  <conditionalFormatting sqref="F1041">
    <cfRule type="expression" dxfId="18056" priority="12001">
      <formula>IF(AND(LEN($A557)&gt;0,$A557&lt;&gt;$F557),TRUE,FALSE)</formula>
    </cfRule>
  </conditionalFormatting>
  <conditionalFormatting sqref="F1042">
    <cfRule type="expression" dxfId="18055" priority="12002">
      <formula>IF(AND(LEN($A557)&gt;0,$A557&lt;&gt;$F557),TRUE,FALSE)</formula>
    </cfRule>
  </conditionalFormatting>
  <conditionalFormatting sqref="F1043">
    <cfRule type="expression" dxfId="18054" priority="12003">
      <formula>IF(AND(LEN($A557)&gt;0,$A557&lt;&gt;$F557),TRUE,FALSE)</formula>
    </cfRule>
  </conditionalFormatting>
  <conditionalFormatting sqref="F1044">
    <cfRule type="expression" dxfId="18053" priority="12004">
      <formula>IF(AND(LEN($A557)&gt;0,$A557&lt;&gt;$F557),TRUE,FALSE)</formula>
    </cfRule>
  </conditionalFormatting>
  <conditionalFormatting sqref="F1045">
    <cfRule type="expression" dxfId="18052" priority="12005">
      <formula>IF(AND(LEN($A557)&gt;0,$A557&lt;&gt;$F557),TRUE,FALSE)</formula>
    </cfRule>
  </conditionalFormatting>
  <conditionalFormatting sqref="F1046">
    <cfRule type="expression" dxfId="18051" priority="12006">
      <formula>IF(AND(LEN($A557)&gt;0,$A557&lt;&gt;$F557),TRUE,FALSE)</formula>
    </cfRule>
  </conditionalFormatting>
  <conditionalFormatting sqref="F1047">
    <cfRule type="expression" dxfId="18050" priority="12007">
      <formula>IF(AND(LEN($A557)&gt;0,$A557&lt;&gt;$F557),TRUE,FALSE)</formula>
    </cfRule>
  </conditionalFormatting>
  <conditionalFormatting sqref="F1048">
    <cfRule type="expression" dxfId="18049" priority="12008">
      <formula>IF(AND(LEN($A557)&gt;0,$A557&lt;&gt;$F557),TRUE,FALSE)</formula>
    </cfRule>
  </conditionalFormatting>
  <conditionalFormatting sqref="F1049">
    <cfRule type="expression" dxfId="18048" priority="12009">
      <formula>IF(AND(LEN($A557)&gt;0,$A557&lt;&gt;$F557),TRUE,FALSE)</formula>
    </cfRule>
  </conditionalFormatting>
  <conditionalFormatting sqref="F1050">
    <cfRule type="expression" dxfId="18047" priority="12010">
      <formula>IF(AND(LEN($A557)&gt;0,$A557&lt;&gt;$F557),TRUE,FALSE)</formula>
    </cfRule>
  </conditionalFormatting>
  <conditionalFormatting sqref="F1051">
    <cfRule type="expression" dxfId="18046" priority="12011">
      <formula>IF(AND(LEN($A557)&gt;0,$A557&lt;&gt;$F557),TRUE,FALSE)</formula>
    </cfRule>
  </conditionalFormatting>
  <conditionalFormatting sqref="F1052">
    <cfRule type="expression" dxfId="18045" priority="12012">
      <formula>IF(AND(LEN($A557)&gt;0,$A557&lt;&gt;$F557),TRUE,FALSE)</formula>
    </cfRule>
  </conditionalFormatting>
  <conditionalFormatting sqref="F1053">
    <cfRule type="expression" dxfId="18044" priority="12013">
      <formula>IF(AND(LEN($A557)&gt;0,$A557&lt;&gt;$F557),TRUE,FALSE)</formula>
    </cfRule>
  </conditionalFormatting>
  <conditionalFormatting sqref="F1054">
    <cfRule type="expression" dxfId="18043" priority="12014">
      <formula>IF(AND(LEN($A557)&gt;0,$A557&lt;&gt;$F557),TRUE,FALSE)</formula>
    </cfRule>
  </conditionalFormatting>
  <conditionalFormatting sqref="F1055">
    <cfRule type="expression" dxfId="18042" priority="12015">
      <formula>IF(AND(LEN($A557)&gt;0,$A557&lt;&gt;$F557),TRUE,FALSE)</formula>
    </cfRule>
  </conditionalFormatting>
  <conditionalFormatting sqref="F1056">
    <cfRule type="expression" dxfId="18041" priority="12016">
      <formula>IF(AND(LEN($A557)&gt;0,$A557&lt;&gt;$F557),TRUE,FALSE)</formula>
    </cfRule>
  </conditionalFormatting>
  <conditionalFormatting sqref="F1057">
    <cfRule type="expression" dxfId="18040" priority="12017">
      <formula>IF(AND(LEN($A557)&gt;0,$A557&lt;&gt;$F557),TRUE,FALSE)</formula>
    </cfRule>
  </conditionalFormatting>
  <conditionalFormatting sqref="F1058">
    <cfRule type="expression" dxfId="18039" priority="12018">
      <formula>IF(AND(LEN($A557)&gt;0,$A557&lt;&gt;$F557),TRUE,FALSE)</formula>
    </cfRule>
  </conditionalFormatting>
  <conditionalFormatting sqref="F1059">
    <cfRule type="expression" dxfId="18038" priority="12019">
      <formula>IF(AND(LEN($A557)&gt;0,$A557&lt;&gt;$F557),TRUE,FALSE)</formula>
    </cfRule>
  </conditionalFormatting>
  <conditionalFormatting sqref="F1060">
    <cfRule type="expression" dxfId="18037" priority="12020">
      <formula>IF(AND(LEN($A557)&gt;0,$A557&lt;&gt;$F557),TRUE,FALSE)</formula>
    </cfRule>
  </conditionalFormatting>
  <conditionalFormatting sqref="F1061">
    <cfRule type="expression" dxfId="18036" priority="12021">
      <formula>IF(AND(LEN($A557)&gt;0,$A557&lt;&gt;$F557),TRUE,FALSE)</formula>
    </cfRule>
  </conditionalFormatting>
  <conditionalFormatting sqref="F1062">
    <cfRule type="expression" dxfId="18035" priority="12022">
      <formula>IF(AND(LEN($A557)&gt;0,$A557&lt;&gt;$F557),TRUE,FALSE)</formula>
    </cfRule>
  </conditionalFormatting>
  <conditionalFormatting sqref="F1063">
    <cfRule type="expression" dxfId="18034" priority="12023">
      <formula>IF(AND(LEN($A557)&gt;0,$A557&lt;&gt;$F557),TRUE,FALSE)</formula>
    </cfRule>
  </conditionalFormatting>
  <conditionalFormatting sqref="F1064">
    <cfRule type="expression" dxfId="18033" priority="12024">
      <formula>IF(AND(LEN($A557)&gt;0,$A557&lt;&gt;$F557),TRUE,FALSE)</formula>
    </cfRule>
  </conditionalFormatting>
  <conditionalFormatting sqref="F1065">
    <cfRule type="expression" dxfId="18032" priority="12025">
      <formula>IF(AND(LEN($A557)&gt;0,$A557&lt;&gt;$F557),TRUE,FALSE)</formula>
    </cfRule>
  </conditionalFormatting>
  <conditionalFormatting sqref="F1066">
    <cfRule type="expression" dxfId="18031" priority="12026">
      <formula>IF(AND(LEN($A557)&gt;0,$A557&lt;&gt;$F557),TRUE,FALSE)</formula>
    </cfRule>
  </conditionalFormatting>
  <conditionalFormatting sqref="F1067">
    <cfRule type="expression" dxfId="18030" priority="12027">
      <formula>IF(AND(LEN($A557)&gt;0,$A557&lt;&gt;$F557),TRUE,FALSE)</formula>
    </cfRule>
  </conditionalFormatting>
  <conditionalFormatting sqref="F1068">
    <cfRule type="expression" dxfId="18029" priority="12028">
      <formula>IF(AND(LEN($A557)&gt;0,$A557&lt;&gt;$F557),TRUE,FALSE)</formula>
    </cfRule>
  </conditionalFormatting>
  <conditionalFormatting sqref="F1069">
    <cfRule type="expression" dxfId="18028" priority="12029">
      <formula>IF(AND(LEN($A557)&gt;0,$A557&lt;&gt;$F557),TRUE,FALSE)</formula>
    </cfRule>
  </conditionalFormatting>
  <conditionalFormatting sqref="F1070">
    <cfRule type="expression" dxfId="18027" priority="12030">
      <formula>IF(AND(LEN($A557)&gt;0,$A557&lt;&gt;$F557),TRUE,FALSE)</formula>
    </cfRule>
  </conditionalFormatting>
  <conditionalFormatting sqref="F1071">
    <cfRule type="expression" dxfId="18026" priority="12031">
      <formula>IF(AND(LEN($A557)&gt;0,$A557&lt;&gt;$F557),TRUE,FALSE)</formula>
    </cfRule>
  </conditionalFormatting>
  <conditionalFormatting sqref="F1072">
    <cfRule type="expression" dxfId="18025" priority="12032">
      <formula>IF(AND(LEN($A557)&gt;0,$A557&lt;&gt;$F557),TRUE,FALSE)</formula>
    </cfRule>
  </conditionalFormatting>
  <conditionalFormatting sqref="F1073">
    <cfRule type="expression" dxfId="18024" priority="12033">
      <formula>IF(AND(LEN($A557)&gt;0,$A557&lt;&gt;$F557),TRUE,FALSE)</formula>
    </cfRule>
  </conditionalFormatting>
  <conditionalFormatting sqref="F1074">
    <cfRule type="expression" dxfId="18023" priority="12034">
      <formula>IF(AND(LEN($A557)&gt;0,$A557&lt;&gt;$F557),TRUE,FALSE)</formula>
    </cfRule>
  </conditionalFormatting>
  <conditionalFormatting sqref="F1075">
    <cfRule type="expression" dxfId="18022" priority="12035">
      <formula>IF(AND(LEN($A557)&gt;0,$A557&lt;&gt;$F557),TRUE,FALSE)</formula>
    </cfRule>
  </conditionalFormatting>
  <conditionalFormatting sqref="F1076">
    <cfRule type="expression" dxfId="18021" priority="12036">
      <formula>IF(AND(LEN($A557)&gt;0,$A557&lt;&gt;$F557),TRUE,FALSE)</formula>
    </cfRule>
  </conditionalFormatting>
  <conditionalFormatting sqref="F1077">
    <cfRule type="expression" dxfId="18020" priority="12037">
      <formula>IF(AND(LEN($A557)&gt;0,$A557&lt;&gt;$F557),TRUE,FALSE)</formula>
    </cfRule>
  </conditionalFormatting>
  <conditionalFormatting sqref="F1078">
    <cfRule type="expression" dxfId="18019" priority="12038">
      <formula>IF(AND(LEN($A557)&gt;0,$A557&lt;&gt;$F557),TRUE,FALSE)</formula>
    </cfRule>
  </conditionalFormatting>
  <conditionalFormatting sqref="F1079">
    <cfRule type="expression" dxfId="18018" priority="12039">
      <formula>IF(AND(LEN($A557)&gt;0,$A557&lt;&gt;$F557),TRUE,FALSE)</formula>
    </cfRule>
  </conditionalFormatting>
  <conditionalFormatting sqref="F1080">
    <cfRule type="expression" dxfId="18017" priority="12040">
      <formula>IF(AND(LEN($A557)&gt;0,$A557&lt;&gt;$F557),TRUE,FALSE)</formula>
    </cfRule>
  </conditionalFormatting>
  <conditionalFormatting sqref="F1081">
    <cfRule type="expression" dxfId="18016" priority="12041">
      <formula>IF(AND(LEN($A557)&gt;0,$A557&lt;&gt;$F557),TRUE,FALSE)</formula>
    </cfRule>
  </conditionalFormatting>
  <conditionalFormatting sqref="F1082">
    <cfRule type="expression" dxfId="18015" priority="12042">
      <formula>IF(AND(LEN($A557)&gt;0,$A557&lt;&gt;$F557),TRUE,FALSE)</formula>
    </cfRule>
  </conditionalFormatting>
  <conditionalFormatting sqref="F1083">
    <cfRule type="expression" dxfId="18014" priority="12043">
      <formula>IF(AND(LEN($A557)&gt;0,$A557&lt;&gt;$F557),TRUE,FALSE)</formula>
    </cfRule>
  </conditionalFormatting>
  <conditionalFormatting sqref="F1084">
    <cfRule type="expression" dxfId="18013" priority="12044">
      <formula>IF(AND(LEN($A557)&gt;0,$A557&lt;&gt;$F557),TRUE,FALSE)</formula>
    </cfRule>
  </conditionalFormatting>
  <conditionalFormatting sqref="F1085">
    <cfRule type="expression" dxfId="18012" priority="12045">
      <formula>IF(AND(LEN($A557)&gt;0,$A557&lt;&gt;$F557),TRUE,FALSE)</formula>
    </cfRule>
  </conditionalFormatting>
  <conditionalFormatting sqref="F1086">
    <cfRule type="expression" dxfId="18011" priority="12046">
      <formula>IF(AND(LEN($A557)&gt;0,$A557&lt;&gt;$F557),TRUE,FALSE)</formula>
    </cfRule>
  </conditionalFormatting>
  <conditionalFormatting sqref="F1087">
    <cfRule type="expression" dxfId="18010" priority="12047">
      <formula>IF(AND(LEN($A557)&gt;0,$A557&lt;&gt;$F557),TRUE,FALSE)</formula>
    </cfRule>
  </conditionalFormatting>
  <conditionalFormatting sqref="F1088">
    <cfRule type="expression" dxfId="18009" priority="12048">
      <formula>IF(AND(LEN($A557)&gt;0,$A557&lt;&gt;$F557),TRUE,FALSE)</formula>
    </cfRule>
  </conditionalFormatting>
  <conditionalFormatting sqref="F1089">
    <cfRule type="expression" dxfId="18008" priority="12049">
      <formula>IF(AND(LEN($A557)&gt;0,$A557&lt;&gt;$F557),TRUE,FALSE)</formula>
    </cfRule>
  </conditionalFormatting>
  <conditionalFormatting sqref="F1090">
    <cfRule type="expression" dxfId="18007" priority="12050">
      <formula>IF(AND(LEN($A557)&gt;0,$A557&lt;&gt;$F557),TRUE,FALSE)</formula>
    </cfRule>
  </conditionalFormatting>
  <conditionalFormatting sqref="F1091">
    <cfRule type="expression" dxfId="18006" priority="12051">
      <formula>IF(AND(LEN($A557)&gt;0,$A557&lt;&gt;$F557),TRUE,FALSE)</formula>
    </cfRule>
  </conditionalFormatting>
  <conditionalFormatting sqref="F1092">
    <cfRule type="expression" dxfId="18005" priority="12052">
      <formula>IF(AND(LEN($A557)&gt;0,$A557&lt;&gt;$F557),TRUE,FALSE)</formula>
    </cfRule>
  </conditionalFormatting>
  <conditionalFormatting sqref="F1093">
    <cfRule type="expression" dxfId="18004" priority="12053">
      <formula>IF(AND(LEN($A557)&gt;0,$A557&lt;&gt;$F557),TRUE,FALSE)</formula>
    </cfRule>
  </conditionalFormatting>
  <conditionalFormatting sqref="F1094">
    <cfRule type="expression" dxfId="18003" priority="12054">
      <formula>IF(AND(LEN($A557)&gt;0,$A557&lt;&gt;$F557),TRUE,FALSE)</formula>
    </cfRule>
  </conditionalFormatting>
  <conditionalFormatting sqref="F1095">
    <cfRule type="expression" dxfId="18002" priority="12055">
      <formula>IF(AND(LEN($A557)&gt;0,$A557&lt;&gt;$F557),TRUE,FALSE)</formula>
    </cfRule>
  </conditionalFormatting>
  <conditionalFormatting sqref="F1096">
    <cfRule type="expression" dxfId="18001" priority="12056">
      <formula>IF(AND(LEN($A557)&gt;0,$A557&lt;&gt;$F557),TRUE,FALSE)</formula>
    </cfRule>
  </conditionalFormatting>
  <conditionalFormatting sqref="F1097">
    <cfRule type="expression" dxfId="18000" priority="12057">
      <formula>IF(AND(LEN($A557)&gt;0,$A557&lt;&gt;$F557),TRUE,FALSE)</formula>
    </cfRule>
  </conditionalFormatting>
  <conditionalFormatting sqref="F1098">
    <cfRule type="expression" dxfId="17999" priority="12058">
      <formula>IF(AND(LEN($A557)&gt;0,$A557&lt;&gt;$F557),TRUE,FALSE)</formula>
    </cfRule>
  </conditionalFormatting>
  <conditionalFormatting sqref="F1099">
    <cfRule type="expression" dxfId="17998" priority="12059">
      <formula>IF(AND(LEN($A557)&gt;0,$A557&lt;&gt;$F557),TRUE,FALSE)</formula>
    </cfRule>
  </conditionalFormatting>
  <conditionalFormatting sqref="F1100">
    <cfRule type="expression" dxfId="17997" priority="12060">
      <formula>IF(AND(LEN($A557)&gt;0,$A557&lt;&gt;$F557),TRUE,FALSE)</formula>
    </cfRule>
  </conditionalFormatting>
  <conditionalFormatting sqref="F1101">
    <cfRule type="expression" dxfId="17996" priority="12061">
      <formula>IF(AND(LEN($A557)&gt;0,$A557&lt;&gt;$F557),TRUE,FALSE)</formula>
    </cfRule>
  </conditionalFormatting>
  <conditionalFormatting sqref="F1102">
    <cfRule type="expression" dxfId="17995" priority="12062">
      <formula>IF(AND(LEN($A557)&gt;0,$A557&lt;&gt;$F557),TRUE,FALSE)</formula>
    </cfRule>
  </conditionalFormatting>
  <conditionalFormatting sqref="F1103">
    <cfRule type="expression" dxfId="17994" priority="12063">
      <formula>IF(AND(LEN($A557)&gt;0,$A557&lt;&gt;$F557),TRUE,FALSE)</formula>
    </cfRule>
  </conditionalFormatting>
  <conditionalFormatting sqref="F1104">
    <cfRule type="expression" dxfId="17993" priority="12064">
      <formula>IF(AND(LEN($A557)&gt;0,$A557&lt;&gt;$F557),TRUE,FALSE)</formula>
    </cfRule>
  </conditionalFormatting>
  <conditionalFormatting sqref="F1105">
    <cfRule type="expression" dxfId="17992" priority="12065">
      <formula>IF(AND(LEN($A557)&gt;0,$A557&lt;&gt;$F557),TRUE,FALSE)</formula>
    </cfRule>
  </conditionalFormatting>
  <conditionalFormatting sqref="F1106">
    <cfRule type="expression" dxfId="17991" priority="12066">
      <formula>IF(AND(LEN($A557)&gt;0,$A557&lt;&gt;$F557),TRUE,FALSE)</formula>
    </cfRule>
  </conditionalFormatting>
  <conditionalFormatting sqref="F1107">
    <cfRule type="expression" dxfId="17990" priority="12067">
      <formula>IF(AND(LEN($A557)&gt;0,$A557&lt;&gt;$F557),TRUE,FALSE)</formula>
    </cfRule>
  </conditionalFormatting>
  <conditionalFormatting sqref="F1108">
    <cfRule type="expression" dxfId="17989" priority="12068">
      <formula>IF(AND(LEN($A557)&gt;0,$A557&lt;&gt;$F557),TRUE,FALSE)</formula>
    </cfRule>
  </conditionalFormatting>
  <conditionalFormatting sqref="F1109">
    <cfRule type="expression" dxfId="17988" priority="12069">
      <formula>IF(AND(LEN($A557)&gt;0,$A557&lt;&gt;$F557),TRUE,FALSE)</formula>
    </cfRule>
  </conditionalFormatting>
  <conditionalFormatting sqref="F1110">
    <cfRule type="expression" dxfId="17987" priority="12070">
      <formula>IF(AND(LEN($A557)&gt;0,$A557&lt;&gt;$F557),TRUE,FALSE)</formula>
    </cfRule>
  </conditionalFormatting>
  <conditionalFormatting sqref="F1111">
    <cfRule type="expression" dxfId="17986" priority="12071">
      <formula>IF(AND(LEN($A557)&gt;0,$A557&lt;&gt;$F557),TRUE,FALSE)</formula>
    </cfRule>
  </conditionalFormatting>
  <conditionalFormatting sqref="F1112">
    <cfRule type="expression" dxfId="17985" priority="12072">
      <formula>IF(AND(LEN($A557)&gt;0,$A557&lt;&gt;$F557),TRUE,FALSE)</formula>
    </cfRule>
  </conditionalFormatting>
  <conditionalFormatting sqref="F1113">
    <cfRule type="expression" dxfId="17984" priority="12073">
      <formula>IF(AND(LEN($A557)&gt;0,$A557&lt;&gt;$F557),TRUE,FALSE)</formula>
    </cfRule>
  </conditionalFormatting>
  <conditionalFormatting sqref="F1114">
    <cfRule type="expression" dxfId="17983" priority="12074">
      <formula>IF(AND(LEN($A557)&gt;0,$A557&lt;&gt;$F557),TRUE,FALSE)</formula>
    </cfRule>
  </conditionalFormatting>
  <conditionalFormatting sqref="F1115">
    <cfRule type="expression" dxfId="17982" priority="12075">
      <formula>IF(AND(LEN($A557)&gt;0,$A557&lt;&gt;$F557),TRUE,FALSE)</formula>
    </cfRule>
  </conditionalFormatting>
  <conditionalFormatting sqref="F1116">
    <cfRule type="expression" dxfId="17981" priority="12076">
      <formula>IF(AND(LEN($A557)&gt;0,$A557&lt;&gt;$F557),TRUE,FALSE)</formula>
    </cfRule>
  </conditionalFormatting>
  <conditionalFormatting sqref="F1117">
    <cfRule type="expression" dxfId="17980" priority="12077">
      <formula>IF(AND(LEN($A557)&gt;0,$A557&lt;&gt;$F557),TRUE,FALSE)</formula>
    </cfRule>
  </conditionalFormatting>
  <conditionalFormatting sqref="F1118">
    <cfRule type="expression" dxfId="17979" priority="12078">
      <formula>IF(AND(LEN($A557)&gt;0,$A557&lt;&gt;$F557),TRUE,FALSE)</formula>
    </cfRule>
  </conditionalFormatting>
  <conditionalFormatting sqref="F1119">
    <cfRule type="expression" dxfId="17978" priority="12079">
      <formula>IF(AND(LEN($A557)&gt;0,$A557&lt;&gt;$F557),TRUE,FALSE)</formula>
    </cfRule>
  </conditionalFormatting>
  <conditionalFormatting sqref="F1120">
    <cfRule type="expression" dxfId="17977" priority="12080">
      <formula>IF(AND(LEN($A557)&gt;0,$A557&lt;&gt;$F557),TRUE,FALSE)</formula>
    </cfRule>
  </conditionalFormatting>
  <conditionalFormatting sqref="F1121">
    <cfRule type="expression" dxfId="17976" priority="12081">
      <formula>IF(AND(LEN($A557)&gt;0,$A557&lt;&gt;$F557),TRUE,FALSE)</formula>
    </cfRule>
  </conditionalFormatting>
  <conditionalFormatting sqref="F1122">
    <cfRule type="expression" dxfId="17975" priority="12082">
      <formula>IF(AND(LEN($A557)&gt;0,$A557&lt;&gt;$F557),TRUE,FALSE)</formula>
    </cfRule>
  </conditionalFormatting>
  <conditionalFormatting sqref="F1123">
    <cfRule type="expression" dxfId="17974" priority="12083">
      <formula>IF(AND(LEN($A557)&gt;0,$A557&lt;&gt;$F557),TRUE,FALSE)</formula>
    </cfRule>
  </conditionalFormatting>
  <conditionalFormatting sqref="F1124">
    <cfRule type="expression" dxfId="17973" priority="12084">
      <formula>IF(AND(LEN($A557)&gt;0,$A557&lt;&gt;$F557),TRUE,FALSE)</formula>
    </cfRule>
  </conditionalFormatting>
  <conditionalFormatting sqref="F1125">
    <cfRule type="expression" dxfId="17972" priority="12085">
      <formula>IF(AND(LEN($A557)&gt;0,$A557&lt;&gt;$F557),TRUE,FALSE)</formula>
    </cfRule>
  </conditionalFormatting>
  <conditionalFormatting sqref="F1126">
    <cfRule type="expression" dxfId="17971" priority="12086">
      <formula>IF(AND(LEN($A557)&gt;0,$A557&lt;&gt;$F557),TRUE,FALSE)</formula>
    </cfRule>
  </conditionalFormatting>
  <conditionalFormatting sqref="F1127">
    <cfRule type="expression" dxfId="17970" priority="12087">
      <formula>IF(AND(LEN($A557)&gt;0,$A557&lt;&gt;$F557),TRUE,FALSE)</formula>
    </cfRule>
  </conditionalFormatting>
  <conditionalFormatting sqref="F1128">
    <cfRule type="expression" dxfId="17969" priority="12088">
      <formula>IF(AND(LEN($A557)&gt;0,$A557&lt;&gt;$F557),TRUE,FALSE)</formula>
    </cfRule>
  </conditionalFormatting>
  <conditionalFormatting sqref="F1129">
    <cfRule type="expression" dxfId="17968" priority="12089">
      <formula>IF(AND(LEN($A557)&gt;0,$A557&lt;&gt;$F557),TRUE,FALSE)</formula>
    </cfRule>
  </conditionalFormatting>
  <conditionalFormatting sqref="F1130">
    <cfRule type="expression" dxfId="17967" priority="12090">
      <formula>IF(AND(LEN($A557)&gt;0,$A557&lt;&gt;$F557),TRUE,FALSE)</formula>
    </cfRule>
  </conditionalFormatting>
  <conditionalFormatting sqref="F1131">
    <cfRule type="expression" dxfId="17966" priority="12091">
      <formula>IF(AND(LEN($A557)&gt;0,$A557&lt;&gt;$F557),TRUE,FALSE)</formula>
    </cfRule>
  </conditionalFormatting>
  <conditionalFormatting sqref="F1132">
    <cfRule type="expression" dxfId="17965" priority="12092">
      <formula>IF(AND(LEN($A557)&gt;0,$A557&lt;&gt;$F557),TRUE,FALSE)</formula>
    </cfRule>
  </conditionalFormatting>
  <conditionalFormatting sqref="F1133">
    <cfRule type="expression" dxfId="17964" priority="12093">
      <formula>IF(AND(LEN($A557)&gt;0,$A557&lt;&gt;$F557),TRUE,FALSE)</formula>
    </cfRule>
  </conditionalFormatting>
  <conditionalFormatting sqref="F1134">
    <cfRule type="expression" dxfId="17963" priority="12094">
      <formula>IF(AND(LEN($A557)&gt;0,$A557&lt;&gt;$F557),TRUE,FALSE)</formula>
    </cfRule>
  </conditionalFormatting>
  <conditionalFormatting sqref="F1135">
    <cfRule type="expression" dxfId="17962" priority="12095">
      <formula>IF(AND(LEN($A557)&gt;0,$A557&lt;&gt;$F557),TRUE,FALSE)</formula>
    </cfRule>
  </conditionalFormatting>
  <conditionalFormatting sqref="F1136">
    <cfRule type="expression" dxfId="17961" priority="12096">
      <formula>IF(AND(LEN($A557)&gt;0,$A557&lt;&gt;$F557),TRUE,FALSE)</formula>
    </cfRule>
  </conditionalFormatting>
  <conditionalFormatting sqref="F1137">
    <cfRule type="expression" dxfId="17960" priority="12097">
      <formula>IF(AND(LEN($A557)&gt;0,$A557&lt;&gt;$F557),TRUE,FALSE)</formula>
    </cfRule>
  </conditionalFormatting>
  <conditionalFormatting sqref="F1138">
    <cfRule type="expression" dxfId="17959" priority="12098">
      <formula>IF(AND(LEN($A557)&gt;0,$A557&lt;&gt;$F557),TRUE,FALSE)</formula>
    </cfRule>
  </conditionalFormatting>
  <conditionalFormatting sqref="F1139">
    <cfRule type="expression" dxfId="17958" priority="12099">
      <formula>IF(AND(LEN($A557)&gt;0,$A557&lt;&gt;$F557),TRUE,FALSE)</formula>
    </cfRule>
  </conditionalFormatting>
  <conditionalFormatting sqref="F1140">
    <cfRule type="expression" dxfId="17957" priority="12100">
      <formula>IF(AND(LEN($A557)&gt;0,$A557&lt;&gt;$F557),TRUE,FALSE)</formula>
    </cfRule>
  </conditionalFormatting>
  <conditionalFormatting sqref="F1141">
    <cfRule type="expression" dxfId="17956" priority="12101">
      <formula>IF(AND(LEN($A557)&gt;0,$A557&lt;&gt;$F557),TRUE,FALSE)</formula>
    </cfRule>
  </conditionalFormatting>
  <conditionalFormatting sqref="F1142">
    <cfRule type="expression" dxfId="17955" priority="12102">
      <formula>IF(AND(LEN($A557)&gt;0,$A557&lt;&gt;$F557),TRUE,FALSE)</formula>
    </cfRule>
  </conditionalFormatting>
  <conditionalFormatting sqref="F1143">
    <cfRule type="expression" dxfId="17954" priority="12103">
      <formula>IF(AND(LEN($A557)&gt;0,$A557&lt;&gt;$F557),TRUE,FALSE)</formula>
    </cfRule>
  </conditionalFormatting>
  <conditionalFormatting sqref="F1144">
    <cfRule type="expression" dxfId="17953" priority="12104">
      <formula>IF(AND(LEN($A557)&gt;0,$A557&lt;&gt;$F557),TRUE,FALSE)</formula>
    </cfRule>
  </conditionalFormatting>
  <conditionalFormatting sqref="F1145">
    <cfRule type="expression" dxfId="17952" priority="12105">
      <formula>IF(AND(LEN($A557)&gt;0,$A557&lt;&gt;$F557),TRUE,FALSE)</formula>
    </cfRule>
  </conditionalFormatting>
  <conditionalFormatting sqref="F1146">
    <cfRule type="expression" dxfId="17951" priority="12106">
      <formula>IF(AND(LEN($A557)&gt;0,$A557&lt;&gt;$F557),TRUE,FALSE)</formula>
    </cfRule>
  </conditionalFormatting>
  <conditionalFormatting sqref="F1147">
    <cfRule type="expression" dxfId="17950" priority="12107">
      <formula>IF(AND(LEN($A557)&gt;0,$A557&lt;&gt;$F557),TRUE,FALSE)</formula>
    </cfRule>
  </conditionalFormatting>
  <conditionalFormatting sqref="F1148">
    <cfRule type="expression" dxfId="17949" priority="12108">
      <formula>IF(AND(LEN($A557)&gt;0,$A557&lt;&gt;$F557),TRUE,FALSE)</formula>
    </cfRule>
  </conditionalFormatting>
  <conditionalFormatting sqref="F1149">
    <cfRule type="expression" dxfId="17948" priority="12109">
      <formula>IF(AND(LEN($A557)&gt;0,$A557&lt;&gt;$F557),TRUE,FALSE)</formula>
    </cfRule>
  </conditionalFormatting>
  <conditionalFormatting sqref="F1150">
    <cfRule type="expression" dxfId="17947" priority="12110">
      <formula>IF(AND(LEN($A557)&gt;0,$A557&lt;&gt;$F557),TRUE,FALSE)</formula>
    </cfRule>
  </conditionalFormatting>
  <conditionalFormatting sqref="F1151">
    <cfRule type="expression" dxfId="17946" priority="12111">
      <formula>IF(AND(LEN($A557)&gt;0,$A557&lt;&gt;$F557),TRUE,FALSE)</formula>
    </cfRule>
  </conditionalFormatting>
  <conditionalFormatting sqref="F1152">
    <cfRule type="expression" dxfId="17945" priority="12112">
      <formula>IF(AND(LEN($A557)&gt;0,$A557&lt;&gt;$F557),TRUE,FALSE)</formula>
    </cfRule>
  </conditionalFormatting>
  <conditionalFormatting sqref="F1153">
    <cfRule type="expression" dxfId="17944" priority="12113">
      <formula>IF(AND(LEN($A557)&gt;0,$A557&lt;&gt;$F557),TRUE,FALSE)</formula>
    </cfRule>
  </conditionalFormatting>
  <conditionalFormatting sqref="F1154">
    <cfRule type="expression" dxfId="17943" priority="12114">
      <formula>IF(AND(LEN($A557)&gt;0,$A557&lt;&gt;$F557),TRUE,FALSE)</formula>
    </cfRule>
  </conditionalFormatting>
  <conditionalFormatting sqref="F1155">
    <cfRule type="expression" dxfId="17942" priority="12115">
      <formula>IF(AND(LEN($A557)&gt;0,$A557&lt;&gt;$F557),TRUE,FALSE)</formula>
    </cfRule>
  </conditionalFormatting>
  <conditionalFormatting sqref="F1156">
    <cfRule type="expression" dxfId="17941" priority="12116">
      <formula>IF(AND(LEN($A557)&gt;0,$A557&lt;&gt;$F557),TRUE,FALSE)</formula>
    </cfRule>
  </conditionalFormatting>
  <conditionalFormatting sqref="F1157">
    <cfRule type="expression" dxfId="17940" priority="12117">
      <formula>IF(AND(LEN($A557)&gt;0,$A557&lt;&gt;$F557),TRUE,FALSE)</formula>
    </cfRule>
  </conditionalFormatting>
  <conditionalFormatting sqref="F1158">
    <cfRule type="expression" dxfId="17939" priority="12118">
      <formula>IF(AND(LEN($A557)&gt;0,$A557&lt;&gt;$F557),TRUE,FALSE)</formula>
    </cfRule>
  </conditionalFormatting>
  <conditionalFormatting sqref="F1159">
    <cfRule type="expression" dxfId="17938" priority="12119">
      <formula>IF(AND(LEN($A557)&gt;0,$A557&lt;&gt;$F557),TRUE,FALSE)</formula>
    </cfRule>
  </conditionalFormatting>
  <conditionalFormatting sqref="F1160">
    <cfRule type="expression" dxfId="17937" priority="12120">
      <formula>IF(AND(LEN($A557)&gt;0,$A557&lt;&gt;$F557),TRUE,FALSE)</formula>
    </cfRule>
  </conditionalFormatting>
  <conditionalFormatting sqref="F1161">
    <cfRule type="expression" dxfId="17936" priority="12121">
      <formula>IF(AND(LEN($A557)&gt;0,$A557&lt;&gt;$F557),TRUE,FALSE)</formula>
    </cfRule>
  </conditionalFormatting>
  <conditionalFormatting sqref="F1162">
    <cfRule type="expression" dxfId="17935" priority="12122">
      <formula>IF(AND(LEN($A557)&gt;0,$A557&lt;&gt;$F557),TRUE,FALSE)</formula>
    </cfRule>
  </conditionalFormatting>
  <conditionalFormatting sqref="F1163">
    <cfRule type="expression" dxfId="17934" priority="12123">
      <formula>IF(AND(LEN($A557)&gt;0,$A557&lt;&gt;$F557),TRUE,FALSE)</formula>
    </cfRule>
  </conditionalFormatting>
  <conditionalFormatting sqref="F1164">
    <cfRule type="expression" dxfId="17933" priority="12124">
      <formula>IF(AND(LEN($A557)&gt;0,$A557&lt;&gt;$F557),TRUE,FALSE)</formula>
    </cfRule>
  </conditionalFormatting>
  <conditionalFormatting sqref="F1165">
    <cfRule type="expression" dxfId="17932" priority="12125">
      <formula>IF(AND(LEN($A557)&gt;0,$A557&lt;&gt;$F557),TRUE,FALSE)</formula>
    </cfRule>
  </conditionalFormatting>
  <conditionalFormatting sqref="F1166">
    <cfRule type="expression" dxfId="17931" priority="12126">
      <formula>IF(AND(LEN($A557)&gt;0,$A557&lt;&gt;$F557),TRUE,FALSE)</formula>
    </cfRule>
  </conditionalFormatting>
  <conditionalFormatting sqref="F1167">
    <cfRule type="expression" dxfId="17930" priority="12127">
      <formula>IF(AND(LEN($A557)&gt;0,$A557&lt;&gt;$F557),TRUE,FALSE)</formula>
    </cfRule>
  </conditionalFormatting>
  <conditionalFormatting sqref="F1168">
    <cfRule type="expression" dxfId="17929" priority="12128">
      <formula>IF(AND(LEN($A557)&gt;0,$A557&lt;&gt;$F557),TRUE,FALSE)</formula>
    </cfRule>
  </conditionalFormatting>
  <conditionalFormatting sqref="F1169">
    <cfRule type="expression" dxfId="17928" priority="12129">
      <formula>IF(AND(LEN($A557)&gt;0,$A557&lt;&gt;$F557),TRUE,FALSE)</formula>
    </cfRule>
  </conditionalFormatting>
  <conditionalFormatting sqref="F1170">
    <cfRule type="expression" dxfId="17927" priority="12130">
      <formula>IF(AND(LEN($A557)&gt;0,$A557&lt;&gt;$F557),TRUE,FALSE)</formula>
    </cfRule>
  </conditionalFormatting>
  <conditionalFormatting sqref="F1171">
    <cfRule type="expression" dxfId="17926" priority="12131">
      <formula>IF(AND(LEN($A557)&gt;0,$A557&lt;&gt;$F557),TRUE,FALSE)</formula>
    </cfRule>
  </conditionalFormatting>
  <conditionalFormatting sqref="F1172">
    <cfRule type="expression" dxfId="17925" priority="12132">
      <formula>IF(AND(LEN($A557)&gt;0,$A557&lt;&gt;$F557),TRUE,FALSE)</formula>
    </cfRule>
  </conditionalFormatting>
  <conditionalFormatting sqref="F1173">
    <cfRule type="expression" dxfId="17924" priority="12133">
      <formula>IF(AND(LEN($A557)&gt;0,$A557&lt;&gt;$F557),TRUE,FALSE)</formula>
    </cfRule>
  </conditionalFormatting>
  <conditionalFormatting sqref="F1174">
    <cfRule type="expression" dxfId="17923" priority="12134">
      <formula>IF(AND(LEN($A557)&gt;0,$A557&lt;&gt;$F557),TRUE,FALSE)</formula>
    </cfRule>
  </conditionalFormatting>
  <conditionalFormatting sqref="F1175">
    <cfRule type="expression" dxfId="17922" priority="12135">
      <formula>IF(AND(LEN($A557)&gt;0,$A557&lt;&gt;$F557),TRUE,FALSE)</formula>
    </cfRule>
  </conditionalFormatting>
  <conditionalFormatting sqref="F1176">
    <cfRule type="expression" dxfId="17921" priority="12136">
      <formula>IF(AND(LEN($A557)&gt;0,$A557&lt;&gt;$F557),TRUE,FALSE)</formula>
    </cfRule>
  </conditionalFormatting>
  <conditionalFormatting sqref="F1177">
    <cfRule type="expression" dxfId="17920" priority="12137">
      <formula>IF(AND(LEN($A557)&gt;0,$A557&lt;&gt;$F557),TRUE,FALSE)</formula>
    </cfRule>
  </conditionalFormatting>
  <conditionalFormatting sqref="F1178">
    <cfRule type="expression" dxfId="17919" priority="12138">
      <formula>IF(AND(LEN($A557)&gt;0,$A557&lt;&gt;$F557),TRUE,FALSE)</formula>
    </cfRule>
  </conditionalFormatting>
  <conditionalFormatting sqref="F1179">
    <cfRule type="expression" dxfId="17918" priority="12139">
      <formula>IF(AND(LEN($A557)&gt;0,$A557&lt;&gt;$F557),TRUE,FALSE)</formula>
    </cfRule>
  </conditionalFormatting>
  <conditionalFormatting sqref="F1180">
    <cfRule type="expression" dxfId="17917" priority="12140">
      <formula>IF(AND(LEN($A557)&gt;0,$A557&lt;&gt;$F557),TRUE,FALSE)</formula>
    </cfRule>
  </conditionalFormatting>
  <conditionalFormatting sqref="F1181">
    <cfRule type="expression" dxfId="17916" priority="12141">
      <formula>IF(AND(LEN($A557)&gt;0,$A557&lt;&gt;$F557),TRUE,FALSE)</formula>
    </cfRule>
  </conditionalFormatting>
  <conditionalFormatting sqref="F1182">
    <cfRule type="expression" dxfId="17915" priority="12142">
      <formula>IF(AND(LEN($A557)&gt;0,$A557&lt;&gt;$F557),TRUE,FALSE)</formula>
    </cfRule>
  </conditionalFormatting>
  <conditionalFormatting sqref="F1183">
    <cfRule type="expression" dxfId="17914" priority="12143">
      <formula>IF(AND(LEN($A557)&gt;0,$A557&lt;&gt;$F557),TRUE,FALSE)</formula>
    </cfRule>
  </conditionalFormatting>
  <conditionalFormatting sqref="F1184">
    <cfRule type="expression" dxfId="17913" priority="12144">
      <formula>IF(AND(LEN($A557)&gt;0,$A557&lt;&gt;$F557),TRUE,FALSE)</formula>
    </cfRule>
  </conditionalFormatting>
  <conditionalFormatting sqref="F1185">
    <cfRule type="expression" dxfId="17912" priority="12145">
      <formula>IF(AND(LEN($A557)&gt;0,$A557&lt;&gt;$F557),TRUE,FALSE)</formula>
    </cfRule>
  </conditionalFormatting>
  <conditionalFormatting sqref="F1186">
    <cfRule type="expression" dxfId="17911" priority="12146">
      <formula>IF(AND(LEN($A557)&gt;0,$A557&lt;&gt;$F557),TRUE,FALSE)</formula>
    </cfRule>
  </conditionalFormatting>
  <conditionalFormatting sqref="F1187">
    <cfRule type="expression" dxfId="17910" priority="12147">
      <formula>IF(AND(LEN($A557)&gt;0,$A557&lt;&gt;$F557),TRUE,FALSE)</formula>
    </cfRule>
  </conditionalFormatting>
  <conditionalFormatting sqref="F1188">
    <cfRule type="expression" dxfId="17909" priority="12148">
      <formula>IF(AND(LEN($A557)&gt;0,$A557&lt;&gt;$F557),TRUE,FALSE)</formula>
    </cfRule>
  </conditionalFormatting>
  <conditionalFormatting sqref="F1189">
    <cfRule type="expression" dxfId="17908" priority="12149">
      <formula>IF(AND(LEN($A557)&gt;0,$A557&lt;&gt;$F557),TRUE,FALSE)</formula>
    </cfRule>
  </conditionalFormatting>
  <conditionalFormatting sqref="F1190">
    <cfRule type="expression" dxfId="17907" priority="12150">
      <formula>IF(AND(LEN($A557)&gt;0,$A557&lt;&gt;$F557),TRUE,FALSE)</formula>
    </cfRule>
  </conditionalFormatting>
  <conditionalFormatting sqref="F1191">
    <cfRule type="expression" dxfId="17906" priority="12151">
      <formula>IF(AND(LEN($A557)&gt;0,$A557&lt;&gt;$F557),TRUE,FALSE)</formula>
    </cfRule>
  </conditionalFormatting>
  <conditionalFormatting sqref="F1192">
    <cfRule type="expression" dxfId="17905" priority="12152">
      <formula>IF(AND(LEN($A557)&gt;0,$A557&lt;&gt;$F557),TRUE,FALSE)</formula>
    </cfRule>
  </conditionalFormatting>
  <conditionalFormatting sqref="F1193">
    <cfRule type="expression" dxfId="17904" priority="12153">
      <formula>IF(AND(LEN($A557)&gt;0,$A557&lt;&gt;$F557),TRUE,FALSE)</formula>
    </cfRule>
  </conditionalFormatting>
  <conditionalFormatting sqref="F1194">
    <cfRule type="expression" dxfId="17903" priority="12154">
      <formula>IF(AND(LEN($A557)&gt;0,$A557&lt;&gt;$F557),TRUE,FALSE)</formula>
    </cfRule>
  </conditionalFormatting>
  <conditionalFormatting sqref="F1195">
    <cfRule type="expression" dxfId="17902" priority="12155">
      <formula>IF(AND(LEN($A557)&gt;0,$A557&lt;&gt;$F557),TRUE,FALSE)</formula>
    </cfRule>
  </conditionalFormatting>
  <conditionalFormatting sqref="F1196">
    <cfRule type="expression" dxfId="17901" priority="12156">
      <formula>IF(AND(LEN($A557)&gt;0,$A557&lt;&gt;$F557),TRUE,FALSE)</formula>
    </cfRule>
  </conditionalFormatting>
  <conditionalFormatting sqref="F1197">
    <cfRule type="expression" dxfId="17900" priority="12157">
      <formula>IF(AND(LEN($A557)&gt;0,$A557&lt;&gt;$F557),TRUE,FALSE)</formula>
    </cfRule>
  </conditionalFormatting>
  <conditionalFormatting sqref="F1198">
    <cfRule type="expression" dxfId="17899" priority="12158">
      <formula>IF(AND(LEN($A557)&gt;0,$A557&lt;&gt;$F557),TRUE,FALSE)</formula>
    </cfRule>
  </conditionalFormatting>
  <conditionalFormatting sqref="F1199">
    <cfRule type="expression" dxfId="17898" priority="12159">
      <formula>IF(AND(LEN($A557)&gt;0,$A557&lt;&gt;$F557),TRUE,FALSE)</formula>
    </cfRule>
  </conditionalFormatting>
  <conditionalFormatting sqref="F1200">
    <cfRule type="expression" dxfId="17897" priority="12160">
      <formula>IF(AND(LEN($A557)&gt;0,$A557&lt;&gt;$F557),TRUE,FALSE)</formula>
    </cfRule>
  </conditionalFormatting>
  <conditionalFormatting sqref="F1201">
    <cfRule type="expression" dxfId="17896" priority="12161">
      <formula>IF(AND(LEN($A557)&gt;0,$A557&lt;&gt;$F557),TRUE,FALSE)</formula>
    </cfRule>
  </conditionalFormatting>
  <conditionalFormatting sqref="F1202">
    <cfRule type="expression" dxfId="17895" priority="12162">
      <formula>IF(AND(LEN($A557)&gt;0,$A557&lt;&gt;$F557),TRUE,FALSE)</formula>
    </cfRule>
  </conditionalFormatting>
  <conditionalFormatting sqref="F1203">
    <cfRule type="expression" dxfId="17894" priority="12163">
      <formula>IF(AND(LEN($A557)&gt;0,$A557&lt;&gt;$F557),TRUE,FALSE)</formula>
    </cfRule>
  </conditionalFormatting>
  <conditionalFormatting sqref="F1204">
    <cfRule type="expression" dxfId="17893" priority="12164">
      <formula>IF(AND(LEN($A557)&gt;0,$A557&lt;&gt;$F557),TRUE,FALSE)</formula>
    </cfRule>
  </conditionalFormatting>
  <conditionalFormatting sqref="F1205">
    <cfRule type="expression" dxfId="17892" priority="12165">
      <formula>IF(AND(LEN($A557)&gt;0,$A557&lt;&gt;$F557),TRUE,FALSE)</formula>
    </cfRule>
  </conditionalFormatting>
  <conditionalFormatting sqref="F1206">
    <cfRule type="expression" dxfId="17891" priority="12166">
      <formula>IF(AND(LEN($A557)&gt;0,$A557&lt;&gt;$F557),TRUE,FALSE)</formula>
    </cfRule>
  </conditionalFormatting>
  <conditionalFormatting sqref="F1207">
    <cfRule type="expression" dxfId="17890" priority="12167">
      <formula>IF(AND(LEN($A557)&gt;0,$A557&lt;&gt;$F557),TRUE,FALSE)</formula>
    </cfRule>
  </conditionalFormatting>
  <conditionalFormatting sqref="F1208">
    <cfRule type="expression" dxfId="17889" priority="12168">
      <formula>IF(AND(LEN($A557)&gt;0,$A557&lt;&gt;$F557),TRUE,FALSE)</formula>
    </cfRule>
  </conditionalFormatting>
  <conditionalFormatting sqref="F1209">
    <cfRule type="expression" dxfId="17888" priority="12169">
      <formula>IF(AND(LEN($A557)&gt;0,$A557&lt;&gt;$F557),TRUE,FALSE)</formula>
    </cfRule>
  </conditionalFormatting>
  <conditionalFormatting sqref="F1210">
    <cfRule type="expression" dxfId="17887" priority="12170">
      <formula>IF(AND(LEN($A557)&gt;0,$A557&lt;&gt;$F557),TRUE,FALSE)</formula>
    </cfRule>
  </conditionalFormatting>
  <conditionalFormatting sqref="F1211">
    <cfRule type="expression" dxfId="17886" priority="12171">
      <formula>IF(AND(LEN($A557)&gt;0,$A557&lt;&gt;$F557),TRUE,FALSE)</formula>
    </cfRule>
  </conditionalFormatting>
  <conditionalFormatting sqref="F1212">
    <cfRule type="expression" dxfId="17885" priority="12172">
      <formula>IF(AND(LEN($A557)&gt;0,$A557&lt;&gt;$F557),TRUE,FALSE)</formula>
    </cfRule>
  </conditionalFormatting>
  <conditionalFormatting sqref="F1213">
    <cfRule type="expression" dxfId="17884" priority="12173">
      <formula>IF(AND(LEN($A557)&gt;0,$A557&lt;&gt;$F557),TRUE,FALSE)</formula>
    </cfRule>
  </conditionalFormatting>
  <conditionalFormatting sqref="F1214">
    <cfRule type="expression" dxfId="17883" priority="12174">
      <formula>IF(AND(LEN($A557)&gt;0,$A557&lt;&gt;$F557),TRUE,FALSE)</formula>
    </cfRule>
  </conditionalFormatting>
  <conditionalFormatting sqref="F1215">
    <cfRule type="expression" dxfId="17882" priority="12175">
      <formula>IF(AND(LEN($A557)&gt;0,$A557&lt;&gt;$F557),TRUE,FALSE)</formula>
    </cfRule>
  </conditionalFormatting>
  <conditionalFormatting sqref="F1216">
    <cfRule type="expression" dxfId="17881" priority="12176">
      <formula>IF(AND(LEN($A557)&gt;0,$A557&lt;&gt;$F557),TRUE,FALSE)</formula>
    </cfRule>
  </conditionalFormatting>
  <conditionalFormatting sqref="F1217">
    <cfRule type="expression" dxfId="17880" priority="12177">
      <formula>IF(AND(LEN($A557)&gt;0,$A557&lt;&gt;$F557),TRUE,FALSE)</formula>
    </cfRule>
  </conditionalFormatting>
  <conditionalFormatting sqref="F1218">
    <cfRule type="expression" dxfId="17879" priority="12178">
      <formula>IF(AND(LEN($A557)&gt;0,$A557&lt;&gt;$F557),TRUE,FALSE)</formula>
    </cfRule>
  </conditionalFormatting>
  <conditionalFormatting sqref="F1219">
    <cfRule type="expression" dxfId="17878" priority="12179">
      <formula>IF(AND(LEN($A557)&gt;0,$A557&lt;&gt;$F557),TRUE,FALSE)</formula>
    </cfRule>
  </conditionalFormatting>
  <conditionalFormatting sqref="F1220">
    <cfRule type="expression" dxfId="17877" priority="12180">
      <formula>IF(AND(LEN($A557)&gt;0,$A557&lt;&gt;$F557),TRUE,FALSE)</formula>
    </cfRule>
  </conditionalFormatting>
  <conditionalFormatting sqref="F1221">
    <cfRule type="expression" dxfId="17876" priority="12181">
      <formula>IF(AND(LEN($A557)&gt;0,$A557&lt;&gt;$F557),TRUE,FALSE)</formula>
    </cfRule>
  </conditionalFormatting>
  <conditionalFormatting sqref="F1222">
    <cfRule type="expression" dxfId="17875" priority="12182">
      <formula>IF(AND(LEN($A557)&gt;0,$A557&lt;&gt;$F557),TRUE,FALSE)</formula>
    </cfRule>
  </conditionalFormatting>
  <conditionalFormatting sqref="F1223">
    <cfRule type="expression" dxfId="17874" priority="12183">
      <formula>IF(AND(LEN($A557)&gt;0,$A557&lt;&gt;$F557),TRUE,FALSE)</formula>
    </cfRule>
  </conditionalFormatting>
  <conditionalFormatting sqref="F1224">
    <cfRule type="expression" dxfId="17873" priority="12184">
      <formula>IF(AND(LEN($A557)&gt;0,$A557&lt;&gt;$F557),TRUE,FALSE)</formula>
    </cfRule>
  </conditionalFormatting>
  <conditionalFormatting sqref="F1225">
    <cfRule type="expression" dxfId="17872" priority="12185">
      <formula>IF(AND(LEN($A557)&gt;0,$A557&lt;&gt;$F557),TRUE,FALSE)</formula>
    </cfRule>
  </conditionalFormatting>
  <conditionalFormatting sqref="F1226">
    <cfRule type="expression" dxfId="17871" priority="12186">
      <formula>IF(AND(LEN($A557)&gt;0,$A557&lt;&gt;$F557),TRUE,FALSE)</formula>
    </cfRule>
  </conditionalFormatting>
  <conditionalFormatting sqref="F1227">
    <cfRule type="expression" dxfId="17870" priority="12187">
      <formula>IF(AND(LEN($A557)&gt;0,$A557&lt;&gt;$F557),TRUE,FALSE)</formula>
    </cfRule>
  </conditionalFormatting>
  <conditionalFormatting sqref="F1228">
    <cfRule type="expression" dxfId="17869" priority="12188">
      <formula>IF(AND(LEN($A557)&gt;0,$A557&lt;&gt;$F557),TRUE,FALSE)</formula>
    </cfRule>
  </conditionalFormatting>
  <conditionalFormatting sqref="F1229">
    <cfRule type="expression" dxfId="17868" priority="12189">
      <formula>IF(AND(LEN($A557)&gt;0,$A557&lt;&gt;$F557),TRUE,FALSE)</formula>
    </cfRule>
  </conditionalFormatting>
  <conditionalFormatting sqref="F1230">
    <cfRule type="expression" dxfId="17867" priority="12190">
      <formula>IF(AND(LEN($A557)&gt;0,$A557&lt;&gt;$F557),TRUE,FALSE)</formula>
    </cfRule>
  </conditionalFormatting>
  <conditionalFormatting sqref="F1231">
    <cfRule type="expression" dxfId="17866" priority="12191">
      <formula>IF(AND(LEN($A557)&gt;0,$A557&lt;&gt;$F557),TRUE,FALSE)</formula>
    </cfRule>
  </conditionalFormatting>
  <conditionalFormatting sqref="F1232">
    <cfRule type="expression" dxfId="17865" priority="12192">
      <formula>IF(AND(LEN($A557)&gt;0,$A557&lt;&gt;$F557),TRUE,FALSE)</formula>
    </cfRule>
  </conditionalFormatting>
  <conditionalFormatting sqref="F1233">
    <cfRule type="expression" dxfId="17864" priority="12193">
      <formula>IF(AND(LEN($A557)&gt;0,$A557&lt;&gt;$F557),TRUE,FALSE)</formula>
    </cfRule>
  </conditionalFormatting>
  <conditionalFormatting sqref="F1234">
    <cfRule type="expression" dxfId="17863" priority="12194">
      <formula>IF(AND(LEN($A557)&gt;0,$A557&lt;&gt;$F557),TRUE,FALSE)</formula>
    </cfRule>
  </conditionalFormatting>
  <conditionalFormatting sqref="F1235">
    <cfRule type="expression" dxfId="17862" priority="12195">
      <formula>IF(AND(LEN($A557)&gt;0,$A557&lt;&gt;$F557),TRUE,FALSE)</formula>
    </cfRule>
  </conditionalFormatting>
  <conditionalFormatting sqref="F1236">
    <cfRule type="expression" dxfId="17861" priority="12196">
      <formula>IF(AND(LEN($A557)&gt;0,$A557&lt;&gt;$F557),TRUE,FALSE)</formula>
    </cfRule>
  </conditionalFormatting>
  <conditionalFormatting sqref="F1237">
    <cfRule type="expression" dxfId="17860" priority="12197">
      <formula>IF(AND(LEN($A557)&gt;0,$A557&lt;&gt;$F557),TRUE,FALSE)</formula>
    </cfRule>
  </conditionalFormatting>
  <conditionalFormatting sqref="F1238">
    <cfRule type="expression" dxfId="17859" priority="12198">
      <formula>IF(AND(LEN($A557)&gt;0,$A557&lt;&gt;$F557),TRUE,FALSE)</formula>
    </cfRule>
  </conditionalFormatting>
  <conditionalFormatting sqref="F1239">
    <cfRule type="expression" dxfId="17858" priority="12199">
      <formula>IF(AND(LEN($A557)&gt;0,$A557&lt;&gt;$F557),TRUE,FALSE)</formula>
    </cfRule>
  </conditionalFormatting>
  <conditionalFormatting sqref="F1240">
    <cfRule type="expression" dxfId="17857" priority="12200">
      <formula>IF(AND(LEN($A557)&gt;0,$A557&lt;&gt;$F557),TRUE,FALSE)</formula>
    </cfRule>
  </conditionalFormatting>
  <conditionalFormatting sqref="F1241">
    <cfRule type="expression" dxfId="17856" priority="12201">
      <formula>IF(AND(LEN($A557)&gt;0,$A557&lt;&gt;$F557),TRUE,FALSE)</formula>
    </cfRule>
  </conditionalFormatting>
  <conditionalFormatting sqref="F1242">
    <cfRule type="expression" dxfId="17855" priority="12202">
      <formula>IF(AND(LEN($A557)&gt;0,$A557&lt;&gt;$F557),TRUE,FALSE)</formula>
    </cfRule>
  </conditionalFormatting>
  <conditionalFormatting sqref="F1243">
    <cfRule type="expression" dxfId="17854" priority="12203">
      <formula>IF(AND(LEN($A557)&gt;0,$A557&lt;&gt;$F557),TRUE,FALSE)</formula>
    </cfRule>
  </conditionalFormatting>
  <conditionalFormatting sqref="F1244">
    <cfRule type="expression" dxfId="17853" priority="12204">
      <formula>IF(AND(LEN($A557)&gt;0,$A557&lt;&gt;$F557),TRUE,FALSE)</formula>
    </cfRule>
  </conditionalFormatting>
  <conditionalFormatting sqref="F1245">
    <cfRule type="expression" dxfId="17852" priority="12205">
      <formula>IF(AND(LEN($A557)&gt;0,$A557&lt;&gt;$F557),TRUE,FALSE)</formula>
    </cfRule>
  </conditionalFormatting>
  <conditionalFormatting sqref="F1246">
    <cfRule type="expression" dxfId="17851" priority="12206">
      <formula>IF(AND(LEN($A557)&gt;0,$A557&lt;&gt;$F557),TRUE,FALSE)</formula>
    </cfRule>
  </conditionalFormatting>
  <conditionalFormatting sqref="F1247">
    <cfRule type="expression" dxfId="17850" priority="12207">
      <formula>IF(AND(LEN($A557)&gt;0,$A557&lt;&gt;$F557),TRUE,FALSE)</formula>
    </cfRule>
  </conditionalFormatting>
  <conditionalFormatting sqref="F1248">
    <cfRule type="expression" dxfId="17849" priority="12208">
      <formula>IF(AND(LEN($A557)&gt;0,$A557&lt;&gt;$F557),TRUE,FALSE)</formula>
    </cfRule>
  </conditionalFormatting>
  <conditionalFormatting sqref="F1249">
    <cfRule type="expression" dxfId="17848" priority="12209">
      <formula>IF(AND(LEN($A557)&gt;0,$A557&lt;&gt;$F557),TRUE,FALSE)</formula>
    </cfRule>
  </conditionalFormatting>
  <conditionalFormatting sqref="F1250">
    <cfRule type="expression" dxfId="17847" priority="12210">
      <formula>IF(AND(LEN($A557)&gt;0,$A557&lt;&gt;$F557),TRUE,FALSE)</formula>
    </cfRule>
  </conditionalFormatting>
  <conditionalFormatting sqref="F1251">
    <cfRule type="expression" dxfId="17846" priority="12211">
      <formula>IF(AND(LEN($A557)&gt;0,$A557&lt;&gt;$F557),TRUE,FALSE)</formula>
    </cfRule>
  </conditionalFormatting>
  <conditionalFormatting sqref="F1252">
    <cfRule type="expression" dxfId="17845" priority="12212">
      <formula>IF(AND(LEN($A557)&gt;0,$A557&lt;&gt;$F557),TRUE,FALSE)</formula>
    </cfRule>
  </conditionalFormatting>
  <conditionalFormatting sqref="F1253">
    <cfRule type="expression" dxfId="17844" priority="12213">
      <formula>IF(AND(LEN($A557)&gt;0,$A557&lt;&gt;$F557),TRUE,FALSE)</formula>
    </cfRule>
  </conditionalFormatting>
  <conditionalFormatting sqref="F1254">
    <cfRule type="expression" dxfId="17843" priority="12214">
      <formula>IF(AND(LEN($A557)&gt;0,$A557&lt;&gt;$F557),TRUE,FALSE)</formula>
    </cfRule>
  </conditionalFormatting>
  <conditionalFormatting sqref="F1255">
    <cfRule type="expression" dxfId="17842" priority="12215">
      <formula>IF(AND(LEN($A557)&gt;0,$A557&lt;&gt;$F557),TRUE,FALSE)</formula>
    </cfRule>
  </conditionalFormatting>
  <conditionalFormatting sqref="F1256">
    <cfRule type="expression" dxfId="17841" priority="12216">
      <formula>IF(AND(LEN($A557)&gt;0,$A557&lt;&gt;$F557),TRUE,FALSE)</formula>
    </cfRule>
  </conditionalFormatting>
  <conditionalFormatting sqref="F1257">
    <cfRule type="expression" dxfId="17840" priority="12217">
      <formula>IF(AND(LEN($A557)&gt;0,$A557&lt;&gt;$F557),TRUE,FALSE)</formula>
    </cfRule>
  </conditionalFormatting>
  <conditionalFormatting sqref="F1258">
    <cfRule type="expression" dxfId="17839" priority="12218">
      <formula>IF(AND(LEN($A557)&gt;0,$A557&lt;&gt;$F557),TRUE,FALSE)</formula>
    </cfRule>
  </conditionalFormatting>
  <conditionalFormatting sqref="F1259">
    <cfRule type="expression" dxfId="17838" priority="12219">
      <formula>IF(AND(LEN($A557)&gt;0,$A557&lt;&gt;$F557),TRUE,FALSE)</formula>
    </cfRule>
  </conditionalFormatting>
  <conditionalFormatting sqref="F1260">
    <cfRule type="expression" dxfId="17837" priority="12220">
      <formula>IF(AND(LEN($A557)&gt;0,$A557&lt;&gt;$F557),TRUE,FALSE)</formula>
    </cfRule>
  </conditionalFormatting>
  <conditionalFormatting sqref="F1261">
    <cfRule type="expression" dxfId="17836" priority="12221">
      <formula>IF(AND(LEN($A557)&gt;0,$A557&lt;&gt;$F557),TRUE,FALSE)</formula>
    </cfRule>
  </conditionalFormatting>
  <conditionalFormatting sqref="F1262">
    <cfRule type="expression" dxfId="17835" priority="12222">
      <formula>IF(AND(LEN($A557)&gt;0,$A557&lt;&gt;$F557),TRUE,FALSE)</formula>
    </cfRule>
  </conditionalFormatting>
  <conditionalFormatting sqref="F1263">
    <cfRule type="expression" dxfId="17834" priority="12223">
      <formula>IF(AND(LEN($A557)&gt;0,$A557&lt;&gt;$F557),TRUE,FALSE)</formula>
    </cfRule>
  </conditionalFormatting>
  <conditionalFormatting sqref="F1264">
    <cfRule type="expression" dxfId="17833" priority="12224">
      <formula>IF(AND(LEN($A557)&gt;0,$A557&lt;&gt;$F557),TRUE,FALSE)</formula>
    </cfRule>
  </conditionalFormatting>
  <conditionalFormatting sqref="F1265">
    <cfRule type="expression" dxfId="17832" priority="12225">
      <formula>IF(AND(LEN($A557)&gt;0,$A557&lt;&gt;$F557),TRUE,FALSE)</formula>
    </cfRule>
  </conditionalFormatting>
  <conditionalFormatting sqref="F1266">
    <cfRule type="expression" dxfId="17831" priority="12226">
      <formula>IF(AND(LEN($A557)&gt;0,$A557&lt;&gt;$F557),TRUE,FALSE)</formula>
    </cfRule>
  </conditionalFormatting>
  <conditionalFormatting sqref="F1267">
    <cfRule type="expression" dxfId="17830" priority="12227">
      <formula>IF(AND(LEN($A557)&gt;0,$A557&lt;&gt;$F557),TRUE,FALSE)</formula>
    </cfRule>
  </conditionalFormatting>
  <conditionalFormatting sqref="F1268">
    <cfRule type="expression" dxfId="17829" priority="12228">
      <formula>IF(AND(LEN($A557)&gt;0,$A557&lt;&gt;$F557),TRUE,FALSE)</formula>
    </cfRule>
  </conditionalFormatting>
  <conditionalFormatting sqref="F1269">
    <cfRule type="expression" dxfId="17828" priority="12229">
      <formula>IF(AND(LEN($A557)&gt;0,$A557&lt;&gt;$F557),TRUE,FALSE)</formula>
    </cfRule>
  </conditionalFormatting>
  <conditionalFormatting sqref="F1270">
    <cfRule type="expression" dxfId="17827" priority="12230">
      <formula>IF(AND(LEN($A557)&gt;0,$A557&lt;&gt;$F557),TRUE,FALSE)</formula>
    </cfRule>
  </conditionalFormatting>
  <conditionalFormatting sqref="F1271">
    <cfRule type="expression" dxfId="17826" priority="12231">
      <formula>IF(AND(LEN($A557)&gt;0,$A557&lt;&gt;$F557),TRUE,FALSE)</formula>
    </cfRule>
  </conditionalFormatting>
  <conditionalFormatting sqref="F1272">
    <cfRule type="expression" dxfId="17825" priority="12232">
      <formula>IF(AND(LEN($A557)&gt;0,$A557&lt;&gt;$F557),TRUE,FALSE)</formula>
    </cfRule>
  </conditionalFormatting>
  <conditionalFormatting sqref="F1273">
    <cfRule type="expression" dxfId="17824" priority="12233">
      <formula>IF(AND(LEN($A557)&gt;0,$A557&lt;&gt;$F557),TRUE,FALSE)</formula>
    </cfRule>
  </conditionalFormatting>
  <conditionalFormatting sqref="F1274">
    <cfRule type="expression" dxfId="17823" priority="12234">
      <formula>IF(AND(LEN($A557)&gt;0,$A557&lt;&gt;$F557),TRUE,FALSE)</formula>
    </cfRule>
  </conditionalFormatting>
  <conditionalFormatting sqref="F1275">
    <cfRule type="expression" dxfId="17822" priority="12235">
      <formula>IF(AND(LEN($A557)&gt;0,$A557&lt;&gt;$F557),TRUE,FALSE)</formula>
    </cfRule>
  </conditionalFormatting>
  <conditionalFormatting sqref="F1276">
    <cfRule type="expression" dxfId="17821" priority="12236">
      <formula>IF(AND(LEN($A557)&gt;0,$A557&lt;&gt;$F557),TRUE,FALSE)</formula>
    </cfRule>
  </conditionalFormatting>
  <conditionalFormatting sqref="F1277">
    <cfRule type="expression" dxfId="17820" priority="12237">
      <formula>IF(AND(LEN($A557)&gt;0,$A557&lt;&gt;$F557),TRUE,FALSE)</formula>
    </cfRule>
  </conditionalFormatting>
  <conditionalFormatting sqref="F1278">
    <cfRule type="expression" dxfId="17819" priority="12238">
      <formula>IF(AND(LEN($A557)&gt;0,$A557&lt;&gt;$F557),TRUE,FALSE)</formula>
    </cfRule>
  </conditionalFormatting>
  <conditionalFormatting sqref="F1279">
    <cfRule type="expression" dxfId="17818" priority="12239">
      <formula>IF(AND(LEN($A557)&gt;0,$A557&lt;&gt;$F557),TRUE,FALSE)</formula>
    </cfRule>
  </conditionalFormatting>
  <conditionalFormatting sqref="F1280">
    <cfRule type="expression" dxfId="17817" priority="12240">
      <formula>IF(AND(LEN($A557)&gt;0,$A557&lt;&gt;$F557),TRUE,FALSE)</formula>
    </cfRule>
  </conditionalFormatting>
  <conditionalFormatting sqref="F1281">
    <cfRule type="expression" dxfId="17816" priority="12241">
      <formula>IF(AND(LEN($A557)&gt;0,$A557&lt;&gt;$F557),TRUE,FALSE)</formula>
    </cfRule>
  </conditionalFormatting>
  <conditionalFormatting sqref="F1282">
    <cfRule type="expression" dxfId="17815" priority="12242">
      <formula>IF(AND(LEN($A557)&gt;0,$A557&lt;&gt;$F557),TRUE,FALSE)</formula>
    </cfRule>
  </conditionalFormatting>
  <conditionalFormatting sqref="F1283">
    <cfRule type="expression" dxfId="17814" priority="12243">
      <formula>IF(AND(LEN($A557)&gt;0,$A557&lt;&gt;$F557),TRUE,FALSE)</formula>
    </cfRule>
  </conditionalFormatting>
  <conditionalFormatting sqref="F1284">
    <cfRule type="expression" dxfId="17813" priority="12244">
      <formula>IF(AND(LEN($A557)&gt;0,$A557&lt;&gt;$F557),TRUE,FALSE)</formula>
    </cfRule>
  </conditionalFormatting>
  <conditionalFormatting sqref="F1285">
    <cfRule type="expression" dxfId="17812" priority="12245">
      <formula>IF(AND(LEN($A557)&gt;0,$A557&lt;&gt;$F557),TRUE,FALSE)</formula>
    </cfRule>
  </conditionalFormatting>
  <conditionalFormatting sqref="F1286">
    <cfRule type="expression" dxfId="17811" priority="12246">
      <formula>IF(AND(LEN($A557)&gt;0,$A557&lt;&gt;$F557),TRUE,FALSE)</formula>
    </cfRule>
  </conditionalFormatting>
  <conditionalFormatting sqref="F1287">
    <cfRule type="expression" dxfId="17810" priority="12247">
      <formula>IF(AND(LEN($A557)&gt;0,$A557&lt;&gt;$F557),TRUE,FALSE)</formula>
    </cfRule>
  </conditionalFormatting>
  <conditionalFormatting sqref="F1288">
    <cfRule type="expression" dxfId="17809" priority="12248">
      <formula>IF(AND(LEN($A557)&gt;0,$A557&lt;&gt;$F557),TRUE,FALSE)</formula>
    </cfRule>
  </conditionalFormatting>
  <conditionalFormatting sqref="F1289">
    <cfRule type="expression" dxfId="17808" priority="12249">
      <formula>IF(AND(LEN($A557)&gt;0,$A557&lt;&gt;$F557),TRUE,FALSE)</formula>
    </cfRule>
  </conditionalFormatting>
  <conditionalFormatting sqref="F1290">
    <cfRule type="expression" dxfId="17807" priority="12250">
      <formula>IF(AND(LEN($A557)&gt;0,$A557&lt;&gt;$F557),TRUE,FALSE)</formula>
    </cfRule>
  </conditionalFormatting>
  <conditionalFormatting sqref="F1291">
    <cfRule type="expression" dxfId="17806" priority="12251">
      <formula>IF(AND(LEN($A557)&gt;0,$A557&lt;&gt;$F557),TRUE,FALSE)</formula>
    </cfRule>
  </conditionalFormatting>
  <conditionalFormatting sqref="F1292">
    <cfRule type="expression" dxfId="17805" priority="12252">
      <formula>IF(AND(LEN($A557)&gt;0,$A557&lt;&gt;$F557),TRUE,FALSE)</formula>
    </cfRule>
  </conditionalFormatting>
  <conditionalFormatting sqref="F1293">
    <cfRule type="expression" dxfId="17804" priority="12253">
      <formula>IF(AND(LEN($A557)&gt;0,$A557&lt;&gt;$F557),TRUE,FALSE)</formula>
    </cfRule>
  </conditionalFormatting>
  <conditionalFormatting sqref="F1294">
    <cfRule type="expression" dxfId="17803" priority="12254">
      <formula>IF(AND(LEN($A557)&gt;0,$A557&lt;&gt;$F557),TRUE,FALSE)</formula>
    </cfRule>
  </conditionalFormatting>
  <conditionalFormatting sqref="F1295">
    <cfRule type="expression" dxfId="17802" priority="12255">
      <formula>IF(AND(LEN($A557)&gt;0,$A557&lt;&gt;$F557),TRUE,FALSE)</formula>
    </cfRule>
  </conditionalFormatting>
  <conditionalFormatting sqref="F1296">
    <cfRule type="expression" dxfId="17801" priority="12256">
      <formula>IF(AND(LEN($A557)&gt;0,$A557&lt;&gt;$F557),TRUE,FALSE)</formula>
    </cfRule>
  </conditionalFormatting>
  <conditionalFormatting sqref="F1297">
    <cfRule type="expression" dxfId="17800" priority="12257">
      <formula>IF(AND(LEN($A557)&gt;0,$A557&lt;&gt;$F557),TRUE,FALSE)</formula>
    </cfRule>
  </conditionalFormatting>
  <conditionalFormatting sqref="F1298">
    <cfRule type="expression" dxfId="17799" priority="12258">
      <formula>IF(AND(LEN($A557)&gt;0,$A557&lt;&gt;$F557),TRUE,FALSE)</formula>
    </cfRule>
  </conditionalFormatting>
  <conditionalFormatting sqref="F1299">
    <cfRule type="expression" dxfId="17798" priority="12259">
      <formula>IF(AND(LEN($A557)&gt;0,$A557&lt;&gt;$F557),TRUE,FALSE)</formula>
    </cfRule>
  </conditionalFormatting>
  <conditionalFormatting sqref="F1300">
    <cfRule type="expression" dxfId="17797" priority="12260">
      <formula>IF(AND(LEN($A557)&gt;0,$A557&lt;&gt;$F557),TRUE,FALSE)</formula>
    </cfRule>
  </conditionalFormatting>
  <conditionalFormatting sqref="F1301">
    <cfRule type="expression" dxfId="17796" priority="12261">
      <formula>IF(AND(LEN($A557)&gt;0,$A557&lt;&gt;$F557),TRUE,FALSE)</formula>
    </cfRule>
  </conditionalFormatting>
  <conditionalFormatting sqref="F1302">
    <cfRule type="expression" dxfId="17795" priority="12262">
      <formula>IF(AND(LEN($A557)&gt;0,$A557&lt;&gt;$F557),TRUE,FALSE)</formula>
    </cfRule>
  </conditionalFormatting>
  <conditionalFormatting sqref="F1303">
    <cfRule type="expression" dxfId="17794" priority="12263">
      <formula>IF(AND(LEN($A557)&gt;0,$A557&lt;&gt;$F557),TRUE,FALSE)</formula>
    </cfRule>
  </conditionalFormatting>
  <conditionalFormatting sqref="F1304">
    <cfRule type="expression" dxfId="17793" priority="12264">
      <formula>IF(AND(LEN($A557)&gt;0,$A557&lt;&gt;$F557),TRUE,FALSE)</formula>
    </cfRule>
  </conditionalFormatting>
  <conditionalFormatting sqref="F1305">
    <cfRule type="expression" dxfId="17792" priority="12265">
      <formula>IF(AND(LEN($A557)&gt;0,$A557&lt;&gt;$F557),TRUE,FALSE)</formula>
    </cfRule>
  </conditionalFormatting>
  <conditionalFormatting sqref="F1306">
    <cfRule type="expression" dxfId="17791" priority="12266">
      <formula>IF(AND(LEN($A557)&gt;0,$A557&lt;&gt;$F557),TRUE,FALSE)</formula>
    </cfRule>
  </conditionalFormatting>
  <conditionalFormatting sqref="F1307">
    <cfRule type="expression" dxfId="17790" priority="12267">
      <formula>IF(AND(LEN($A557)&gt;0,$A557&lt;&gt;$F557),TRUE,FALSE)</formula>
    </cfRule>
  </conditionalFormatting>
  <conditionalFormatting sqref="F1308">
    <cfRule type="expression" dxfId="17789" priority="12268">
      <formula>IF(AND(LEN($A557)&gt;0,$A557&lt;&gt;$F557),TRUE,FALSE)</formula>
    </cfRule>
  </conditionalFormatting>
  <conditionalFormatting sqref="F1309">
    <cfRule type="expression" dxfId="17788" priority="12269">
      <formula>IF(AND(LEN($A557)&gt;0,$A557&lt;&gt;$F557),TRUE,FALSE)</formula>
    </cfRule>
  </conditionalFormatting>
  <conditionalFormatting sqref="F1310">
    <cfRule type="expression" dxfId="17787" priority="12270">
      <formula>IF(AND(LEN($A557)&gt;0,$A557&lt;&gt;$F557),TRUE,FALSE)</formula>
    </cfRule>
  </conditionalFormatting>
  <conditionalFormatting sqref="F1311">
    <cfRule type="expression" dxfId="17786" priority="12271">
      <formula>IF(AND(LEN($A557)&gt;0,$A557&lt;&gt;$F557),TRUE,FALSE)</formula>
    </cfRule>
  </conditionalFormatting>
  <conditionalFormatting sqref="F1312">
    <cfRule type="expression" dxfId="17785" priority="12272">
      <formula>IF(AND(LEN($A557)&gt;0,$A557&lt;&gt;$F557),TRUE,FALSE)</formula>
    </cfRule>
  </conditionalFormatting>
  <conditionalFormatting sqref="F1313">
    <cfRule type="expression" dxfId="17784" priority="12273">
      <formula>IF(AND(LEN($A557)&gt;0,$A557&lt;&gt;$F557),TRUE,FALSE)</formula>
    </cfRule>
  </conditionalFormatting>
  <conditionalFormatting sqref="F1314">
    <cfRule type="expression" dxfId="17783" priority="12274">
      <formula>IF(AND(LEN($A557)&gt;0,$A557&lt;&gt;$F557),TRUE,FALSE)</formula>
    </cfRule>
  </conditionalFormatting>
  <conditionalFormatting sqref="F1315">
    <cfRule type="expression" dxfId="17782" priority="12275">
      <formula>IF(AND(LEN($A557)&gt;0,$A557&lt;&gt;$F557),TRUE,FALSE)</formula>
    </cfRule>
  </conditionalFormatting>
  <conditionalFormatting sqref="F1316">
    <cfRule type="expression" dxfId="17781" priority="12276">
      <formula>IF(AND(LEN($A557)&gt;0,$A557&lt;&gt;$F557),TRUE,FALSE)</formula>
    </cfRule>
  </conditionalFormatting>
  <conditionalFormatting sqref="F1317">
    <cfRule type="expression" dxfId="17780" priority="12277">
      <formula>IF(AND(LEN($A557)&gt;0,$A557&lt;&gt;$F557),TRUE,FALSE)</formula>
    </cfRule>
  </conditionalFormatting>
  <conditionalFormatting sqref="F1318">
    <cfRule type="expression" dxfId="17779" priority="12278">
      <formula>IF(AND(LEN($A557)&gt;0,$A557&lt;&gt;$F557),TRUE,FALSE)</formula>
    </cfRule>
  </conditionalFormatting>
  <conditionalFormatting sqref="F1319">
    <cfRule type="expression" dxfId="17778" priority="12279">
      <formula>IF(AND(LEN($A557)&gt;0,$A557&lt;&gt;$F557),TRUE,FALSE)</formula>
    </cfRule>
  </conditionalFormatting>
  <conditionalFormatting sqref="F1320">
    <cfRule type="expression" dxfId="17777" priority="12280">
      <formula>IF(AND(LEN($A557)&gt;0,$A557&lt;&gt;$F557),TRUE,FALSE)</formula>
    </cfRule>
  </conditionalFormatting>
  <conditionalFormatting sqref="F1321">
    <cfRule type="expression" dxfId="17776" priority="12281">
      <formula>IF(AND(LEN($A557)&gt;0,$A557&lt;&gt;$F557),TRUE,FALSE)</formula>
    </cfRule>
  </conditionalFormatting>
  <conditionalFormatting sqref="F1322">
    <cfRule type="expression" dxfId="17775" priority="12282">
      <formula>IF(AND(LEN($A557)&gt;0,$A557&lt;&gt;$F557),TRUE,FALSE)</formula>
    </cfRule>
  </conditionalFormatting>
  <conditionalFormatting sqref="F1323">
    <cfRule type="expression" dxfId="17774" priority="12283">
      <formula>IF(AND(LEN($A557)&gt;0,$A557&lt;&gt;$F557),TRUE,FALSE)</formula>
    </cfRule>
  </conditionalFormatting>
  <conditionalFormatting sqref="F1324">
    <cfRule type="expression" dxfId="17773" priority="12284">
      <formula>IF(AND(LEN($A557)&gt;0,$A557&lt;&gt;$F557),TRUE,FALSE)</formula>
    </cfRule>
  </conditionalFormatting>
  <conditionalFormatting sqref="F1325">
    <cfRule type="expression" dxfId="17772" priority="12285">
      <formula>IF(AND(LEN($A557)&gt;0,$A557&lt;&gt;$F557),TRUE,FALSE)</formula>
    </cfRule>
  </conditionalFormatting>
  <conditionalFormatting sqref="F1326">
    <cfRule type="expression" dxfId="17771" priority="12286">
      <formula>IF(AND(LEN($A557)&gt;0,$A557&lt;&gt;$F557),TRUE,FALSE)</formula>
    </cfRule>
  </conditionalFormatting>
  <conditionalFormatting sqref="F1327">
    <cfRule type="expression" dxfId="17770" priority="12287">
      <formula>IF(AND(LEN($A557)&gt;0,$A557&lt;&gt;$F557),TRUE,FALSE)</formula>
    </cfRule>
  </conditionalFormatting>
  <conditionalFormatting sqref="F1328">
    <cfRule type="expression" dxfId="17769" priority="12288">
      <formula>IF(AND(LEN($A557)&gt;0,$A557&lt;&gt;$F557),TRUE,FALSE)</formula>
    </cfRule>
  </conditionalFormatting>
  <conditionalFormatting sqref="F1329">
    <cfRule type="expression" dxfId="17768" priority="12289">
      <formula>IF(AND(LEN($A557)&gt;0,$A557&lt;&gt;$F557),TRUE,FALSE)</formula>
    </cfRule>
  </conditionalFormatting>
  <conditionalFormatting sqref="F1330">
    <cfRule type="expression" dxfId="17767" priority="12290">
      <formula>IF(AND(LEN($A557)&gt;0,$A557&lt;&gt;$F557),TRUE,FALSE)</formula>
    </cfRule>
  </conditionalFormatting>
  <conditionalFormatting sqref="F1331">
    <cfRule type="expression" dxfId="17766" priority="12291">
      <formula>IF(AND(LEN($A557)&gt;0,$A557&lt;&gt;$F557),TRUE,FALSE)</formula>
    </cfRule>
  </conditionalFormatting>
  <conditionalFormatting sqref="F1332">
    <cfRule type="expression" dxfId="17765" priority="12292">
      <formula>IF(AND(LEN($A557)&gt;0,$A557&lt;&gt;$F557),TRUE,FALSE)</formula>
    </cfRule>
  </conditionalFormatting>
  <conditionalFormatting sqref="F1333">
    <cfRule type="expression" dxfId="17764" priority="12293">
      <formula>IF(AND(LEN($A557)&gt;0,$A557&lt;&gt;$F557),TRUE,FALSE)</formula>
    </cfRule>
  </conditionalFormatting>
  <conditionalFormatting sqref="F1334">
    <cfRule type="expression" dxfId="17763" priority="12294">
      <formula>IF(AND(LEN($A557)&gt;0,$A557&lt;&gt;$F557),TRUE,FALSE)</formula>
    </cfRule>
  </conditionalFormatting>
  <conditionalFormatting sqref="F1335">
    <cfRule type="expression" dxfId="17762" priority="12295">
      <formula>IF(AND(LEN($A557)&gt;0,$A557&lt;&gt;$F557),TRUE,FALSE)</formula>
    </cfRule>
  </conditionalFormatting>
  <conditionalFormatting sqref="F1336">
    <cfRule type="expression" dxfId="17761" priority="12296">
      <formula>IF(AND(LEN($A557)&gt;0,$A557&lt;&gt;$F557),TRUE,FALSE)</formula>
    </cfRule>
  </conditionalFormatting>
  <conditionalFormatting sqref="F1337">
    <cfRule type="expression" dxfId="17760" priority="12297">
      <formula>IF(AND(LEN($A557)&gt;0,$A557&lt;&gt;$F557),TRUE,FALSE)</formula>
    </cfRule>
  </conditionalFormatting>
  <conditionalFormatting sqref="F1338">
    <cfRule type="expression" dxfId="17759" priority="12298">
      <formula>IF(AND(LEN($A557)&gt;0,$A557&lt;&gt;$F557),TRUE,FALSE)</formula>
    </cfRule>
  </conditionalFormatting>
  <conditionalFormatting sqref="F1339">
    <cfRule type="expression" dxfId="17758" priority="12299">
      <formula>IF(AND(LEN($A557)&gt;0,$A557&lt;&gt;$F557),TRUE,FALSE)</formula>
    </cfRule>
  </conditionalFormatting>
  <conditionalFormatting sqref="F1340">
    <cfRule type="expression" dxfId="17757" priority="12300">
      <formula>IF(AND(LEN($A557)&gt;0,$A557&lt;&gt;$F557),TRUE,FALSE)</formula>
    </cfRule>
  </conditionalFormatting>
  <conditionalFormatting sqref="F1341">
    <cfRule type="expression" dxfId="17756" priority="12301">
      <formula>IF(AND(LEN($A557)&gt;0,$A557&lt;&gt;$F557),TRUE,FALSE)</formula>
    </cfRule>
  </conditionalFormatting>
  <conditionalFormatting sqref="F1342">
    <cfRule type="expression" dxfId="17755" priority="12302">
      <formula>IF(AND(LEN($A557)&gt;0,$A557&lt;&gt;$F557),TRUE,FALSE)</formula>
    </cfRule>
  </conditionalFormatting>
  <conditionalFormatting sqref="F1343">
    <cfRule type="expression" dxfId="17754" priority="12303">
      <formula>IF(AND(LEN($A557)&gt;0,$A557&lt;&gt;$F557),TRUE,FALSE)</formula>
    </cfRule>
  </conditionalFormatting>
  <conditionalFormatting sqref="F1344">
    <cfRule type="expression" dxfId="17753" priority="12304">
      <formula>IF(AND(LEN($A557)&gt;0,$A557&lt;&gt;$F557),TRUE,FALSE)</formula>
    </cfRule>
  </conditionalFormatting>
  <conditionalFormatting sqref="F1345">
    <cfRule type="expression" dxfId="17752" priority="12305">
      <formula>IF(AND(LEN($A557)&gt;0,$A557&lt;&gt;$F557),TRUE,FALSE)</formula>
    </cfRule>
  </conditionalFormatting>
  <conditionalFormatting sqref="F1346">
    <cfRule type="expression" dxfId="17751" priority="12306">
      <formula>IF(AND(LEN($A557)&gt;0,$A557&lt;&gt;$F557),TRUE,FALSE)</formula>
    </cfRule>
  </conditionalFormatting>
  <conditionalFormatting sqref="F1347">
    <cfRule type="expression" dxfId="17750" priority="12307">
      <formula>IF(AND(LEN($A557)&gt;0,$A557&lt;&gt;$F557),TRUE,FALSE)</formula>
    </cfRule>
  </conditionalFormatting>
  <conditionalFormatting sqref="F1348">
    <cfRule type="expression" dxfId="17749" priority="12308">
      <formula>IF(AND(LEN($A557)&gt;0,$A557&lt;&gt;$F557),TRUE,FALSE)</formula>
    </cfRule>
  </conditionalFormatting>
  <conditionalFormatting sqref="F1349">
    <cfRule type="expression" dxfId="17748" priority="12309">
      <formula>IF(AND(LEN($A557)&gt;0,$A557&lt;&gt;$F557),TRUE,FALSE)</formula>
    </cfRule>
  </conditionalFormatting>
  <conditionalFormatting sqref="F1350">
    <cfRule type="expression" dxfId="17747" priority="12310">
      <formula>IF(AND(LEN($A557)&gt;0,$A557&lt;&gt;$F557),TRUE,FALSE)</formula>
    </cfRule>
  </conditionalFormatting>
  <conditionalFormatting sqref="F1351">
    <cfRule type="expression" dxfId="17746" priority="12311">
      <formula>IF(AND(LEN($A557)&gt;0,$A557&lt;&gt;$F557),TRUE,FALSE)</formula>
    </cfRule>
  </conditionalFormatting>
  <conditionalFormatting sqref="F1352">
    <cfRule type="expression" dxfId="17745" priority="12312">
      <formula>IF(AND(LEN($A557)&gt;0,$A557&lt;&gt;$F557),TRUE,FALSE)</formula>
    </cfRule>
  </conditionalFormatting>
  <conditionalFormatting sqref="F1353">
    <cfRule type="expression" dxfId="17744" priority="12313">
      <formula>IF(AND(LEN($A557)&gt;0,$A557&lt;&gt;$F557),TRUE,FALSE)</formula>
    </cfRule>
  </conditionalFormatting>
  <conditionalFormatting sqref="F1354">
    <cfRule type="expression" dxfId="17743" priority="12314">
      <formula>IF(AND(LEN($A557)&gt;0,$A557&lt;&gt;$F557),TRUE,FALSE)</formula>
    </cfRule>
  </conditionalFormatting>
  <conditionalFormatting sqref="F1355">
    <cfRule type="expression" dxfId="17742" priority="12315">
      <formula>IF(AND(LEN($A557)&gt;0,$A557&lt;&gt;$F557),TRUE,FALSE)</formula>
    </cfRule>
  </conditionalFormatting>
  <conditionalFormatting sqref="F1356">
    <cfRule type="expression" dxfId="17741" priority="12316">
      <formula>IF(AND(LEN($A557)&gt;0,$A557&lt;&gt;$F557),TRUE,FALSE)</formula>
    </cfRule>
  </conditionalFormatting>
  <conditionalFormatting sqref="F1357">
    <cfRule type="expression" dxfId="17740" priority="12317">
      <formula>IF(AND(LEN($A557)&gt;0,$A557&lt;&gt;$F557),TRUE,FALSE)</formula>
    </cfRule>
  </conditionalFormatting>
  <conditionalFormatting sqref="F1358">
    <cfRule type="expression" dxfId="17739" priority="12318">
      <formula>IF(AND(LEN($A557)&gt;0,$A557&lt;&gt;$F557),TRUE,FALSE)</formula>
    </cfRule>
  </conditionalFormatting>
  <conditionalFormatting sqref="F1359">
    <cfRule type="expression" dxfId="17738" priority="12319">
      <formula>IF(AND(LEN($A557)&gt;0,$A557&lt;&gt;$F557),TRUE,FALSE)</formula>
    </cfRule>
  </conditionalFormatting>
  <conditionalFormatting sqref="F1360">
    <cfRule type="expression" dxfId="17737" priority="12320">
      <formula>IF(AND(LEN($A557)&gt;0,$A557&lt;&gt;$F557),TRUE,FALSE)</formula>
    </cfRule>
  </conditionalFormatting>
  <conditionalFormatting sqref="F1361">
    <cfRule type="expression" dxfId="17736" priority="12321">
      <formula>IF(AND(LEN($A557)&gt;0,$A557&lt;&gt;$F557),TRUE,FALSE)</formula>
    </cfRule>
  </conditionalFormatting>
  <conditionalFormatting sqref="F1362">
    <cfRule type="expression" dxfId="17735" priority="12322">
      <formula>IF(AND(LEN($A557)&gt;0,$A557&lt;&gt;$F557),TRUE,FALSE)</formula>
    </cfRule>
  </conditionalFormatting>
  <conditionalFormatting sqref="F1363">
    <cfRule type="expression" dxfId="17734" priority="12323">
      <formula>IF(AND(LEN($A557)&gt;0,$A557&lt;&gt;$F557),TRUE,FALSE)</formula>
    </cfRule>
  </conditionalFormatting>
  <conditionalFormatting sqref="F1364">
    <cfRule type="expression" dxfId="17733" priority="12324">
      <formula>IF(AND(LEN($A557)&gt;0,$A557&lt;&gt;$F557),TRUE,FALSE)</formula>
    </cfRule>
  </conditionalFormatting>
  <conditionalFormatting sqref="F1365">
    <cfRule type="expression" dxfId="17732" priority="12325">
      <formula>IF(AND(LEN($A557)&gt;0,$A557&lt;&gt;$F557),TRUE,FALSE)</formula>
    </cfRule>
  </conditionalFormatting>
  <conditionalFormatting sqref="F1366">
    <cfRule type="expression" dxfId="17731" priority="12326">
      <formula>IF(AND(LEN($A557)&gt;0,$A557&lt;&gt;$F557),TRUE,FALSE)</formula>
    </cfRule>
  </conditionalFormatting>
  <conditionalFormatting sqref="F1367">
    <cfRule type="expression" dxfId="17730" priority="12327">
      <formula>IF(AND(LEN($A557)&gt;0,$A557&lt;&gt;$F557),TRUE,FALSE)</formula>
    </cfRule>
  </conditionalFormatting>
  <conditionalFormatting sqref="F1368">
    <cfRule type="expression" dxfId="17729" priority="12328">
      <formula>IF(AND(LEN($A557)&gt;0,$A557&lt;&gt;$F557),TRUE,FALSE)</formula>
    </cfRule>
  </conditionalFormatting>
  <conditionalFormatting sqref="F1369">
    <cfRule type="expression" dxfId="17728" priority="12329">
      <formula>IF(AND(LEN($A557)&gt;0,$A557&lt;&gt;$F557),TRUE,FALSE)</formula>
    </cfRule>
  </conditionalFormatting>
  <conditionalFormatting sqref="F1370">
    <cfRule type="expression" dxfId="17727" priority="12330">
      <formula>IF(AND(LEN($A557)&gt;0,$A557&lt;&gt;$F557),TRUE,FALSE)</formula>
    </cfRule>
  </conditionalFormatting>
  <conditionalFormatting sqref="F1371">
    <cfRule type="expression" dxfId="17726" priority="12331">
      <formula>IF(AND(LEN($A557)&gt;0,$A557&lt;&gt;$F557),TRUE,FALSE)</formula>
    </cfRule>
  </conditionalFormatting>
  <conditionalFormatting sqref="F1372">
    <cfRule type="expression" dxfId="17725" priority="12332">
      <formula>IF(AND(LEN($A557)&gt;0,$A557&lt;&gt;$F557),TRUE,FALSE)</formula>
    </cfRule>
  </conditionalFormatting>
  <conditionalFormatting sqref="F1373">
    <cfRule type="expression" dxfId="17724" priority="12333">
      <formula>IF(AND(LEN($A557)&gt;0,$A557&lt;&gt;$F557),TRUE,FALSE)</formula>
    </cfRule>
  </conditionalFormatting>
  <conditionalFormatting sqref="F1374">
    <cfRule type="expression" dxfId="17723" priority="12334">
      <formula>IF(AND(LEN($A557)&gt;0,$A557&lt;&gt;$F557),TRUE,FALSE)</formula>
    </cfRule>
  </conditionalFormatting>
  <conditionalFormatting sqref="F1375">
    <cfRule type="expression" dxfId="17722" priority="12335">
      <formula>IF(AND(LEN($A557)&gt;0,$A557&lt;&gt;$F557),TRUE,FALSE)</formula>
    </cfRule>
  </conditionalFormatting>
  <conditionalFormatting sqref="F1376">
    <cfRule type="expression" dxfId="17721" priority="12336">
      <formula>IF(AND(LEN($A557)&gt;0,$A557&lt;&gt;$F557),TRUE,FALSE)</formula>
    </cfRule>
  </conditionalFormatting>
  <conditionalFormatting sqref="F1377">
    <cfRule type="expression" dxfId="17720" priority="12337">
      <formula>IF(AND(LEN($A557)&gt;0,$A557&lt;&gt;$F557),TRUE,FALSE)</formula>
    </cfRule>
  </conditionalFormatting>
  <conditionalFormatting sqref="F1378">
    <cfRule type="expression" dxfId="17719" priority="12338">
      <formula>IF(AND(LEN($A557)&gt;0,$A557&lt;&gt;$F557),TRUE,FALSE)</formula>
    </cfRule>
  </conditionalFormatting>
  <conditionalFormatting sqref="F1379">
    <cfRule type="expression" dxfId="17718" priority="12339">
      <formula>IF(AND(LEN($A557)&gt;0,$A557&lt;&gt;$F557),TRUE,FALSE)</formula>
    </cfRule>
  </conditionalFormatting>
  <conditionalFormatting sqref="F1380">
    <cfRule type="expression" dxfId="17717" priority="12340">
      <formula>IF(AND(LEN($A557)&gt;0,$A557&lt;&gt;$F557),TRUE,FALSE)</formula>
    </cfRule>
  </conditionalFormatting>
  <conditionalFormatting sqref="F1381">
    <cfRule type="expression" dxfId="17716" priority="12341">
      <formula>IF(AND(LEN($A557)&gt;0,$A557&lt;&gt;$F557),TRUE,FALSE)</formula>
    </cfRule>
  </conditionalFormatting>
  <conditionalFormatting sqref="F1382">
    <cfRule type="expression" dxfId="17715" priority="12342">
      <formula>IF(AND(LEN($A557)&gt;0,$A557&lt;&gt;$F557),TRUE,FALSE)</formula>
    </cfRule>
  </conditionalFormatting>
  <conditionalFormatting sqref="F1383">
    <cfRule type="expression" dxfId="17714" priority="12343">
      <formula>IF(AND(LEN($A557)&gt;0,$A557&lt;&gt;$F557),TRUE,FALSE)</formula>
    </cfRule>
  </conditionalFormatting>
  <conditionalFormatting sqref="F1384">
    <cfRule type="expression" dxfId="17713" priority="12344">
      <formula>IF(AND(LEN($A557)&gt;0,$A557&lt;&gt;$F557),TRUE,FALSE)</formula>
    </cfRule>
  </conditionalFormatting>
  <conditionalFormatting sqref="F1385">
    <cfRule type="expression" dxfId="17712" priority="12345">
      <formula>IF(AND(LEN($A557)&gt;0,$A557&lt;&gt;$F557),TRUE,FALSE)</formula>
    </cfRule>
  </conditionalFormatting>
  <conditionalFormatting sqref="F1386">
    <cfRule type="expression" dxfId="17711" priority="12346">
      <formula>IF(AND(LEN($A557)&gt;0,$A557&lt;&gt;$F557),TRUE,FALSE)</formula>
    </cfRule>
  </conditionalFormatting>
  <conditionalFormatting sqref="F1387">
    <cfRule type="expression" dxfId="17710" priority="12347">
      <formula>IF(AND(LEN($A557)&gt;0,$A557&lt;&gt;$F557),TRUE,FALSE)</formula>
    </cfRule>
  </conditionalFormatting>
  <conditionalFormatting sqref="F1388">
    <cfRule type="expression" dxfId="17709" priority="12348">
      <formula>IF(AND(LEN($A557)&gt;0,$A557&lt;&gt;$F557),TRUE,FALSE)</formula>
    </cfRule>
  </conditionalFormatting>
  <conditionalFormatting sqref="F1389">
    <cfRule type="expression" dxfId="17708" priority="12349">
      <formula>IF(AND(LEN($A557)&gt;0,$A557&lt;&gt;$F557),TRUE,FALSE)</formula>
    </cfRule>
  </conditionalFormatting>
  <conditionalFormatting sqref="F1390">
    <cfRule type="expression" dxfId="17707" priority="12350">
      <formula>IF(AND(LEN($A557)&gt;0,$A557&lt;&gt;$F557),TRUE,FALSE)</formula>
    </cfRule>
  </conditionalFormatting>
  <conditionalFormatting sqref="F1391">
    <cfRule type="expression" dxfId="17706" priority="12351">
      <formula>IF(AND(LEN($A557)&gt;0,$A557&lt;&gt;$F557),TRUE,FALSE)</formula>
    </cfRule>
  </conditionalFormatting>
  <conditionalFormatting sqref="F1392">
    <cfRule type="expression" dxfId="17705" priority="12352">
      <formula>IF(AND(LEN($A557)&gt;0,$A557&lt;&gt;$F557),TRUE,FALSE)</formula>
    </cfRule>
  </conditionalFormatting>
  <conditionalFormatting sqref="F1393">
    <cfRule type="expression" dxfId="17704" priority="12353">
      <formula>IF(AND(LEN($A557)&gt;0,$A557&lt;&gt;$F557),TRUE,FALSE)</formula>
    </cfRule>
  </conditionalFormatting>
  <conditionalFormatting sqref="F1394">
    <cfRule type="expression" dxfId="17703" priority="12354">
      <formula>IF(AND(LEN($A557)&gt;0,$A557&lt;&gt;$F557),TRUE,FALSE)</formula>
    </cfRule>
  </conditionalFormatting>
  <conditionalFormatting sqref="F1395">
    <cfRule type="expression" dxfId="17702" priority="12355">
      <formula>IF(AND(LEN($A557)&gt;0,$A557&lt;&gt;$F557),TRUE,FALSE)</formula>
    </cfRule>
  </conditionalFormatting>
  <conditionalFormatting sqref="F1396">
    <cfRule type="expression" dxfId="17701" priority="12356">
      <formula>IF(AND(LEN($A557)&gt;0,$A557&lt;&gt;$F557),TRUE,FALSE)</formula>
    </cfRule>
  </conditionalFormatting>
  <conditionalFormatting sqref="F1397">
    <cfRule type="expression" dxfId="17700" priority="12357">
      <formula>IF(AND(LEN($A557)&gt;0,$A557&lt;&gt;$F557),TRUE,FALSE)</formula>
    </cfRule>
  </conditionalFormatting>
  <conditionalFormatting sqref="F1398">
    <cfRule type="expression" dxfId="17699" priority="12358">
      <formula>IF(AND(LEN($A557)&gt;0,$A557&lt;&gt;$F557),TRUE,FALSE)</formula>
    </cfRule>
  </conditionalFormatting>
  <conditionalFormatting sqref="F1399">
    <cfRule type="expression" dxfId="17698" priority="12359">
      <formula>IF(AND(LEN($A557)&gt;0,$A557&lt;&gt;$F557),TRUE,FALSE)</formula>
    </cfRule>
  </conditionalFormatting>
  <conditionalFormatting sqref="F1400">
    <cfRule type="expression" dxfId="17697" priority="12360">
      <formula>IF(AND(LEN($A557)&gt;0,$A557&lt;&gt;$F557),TRUE,FALSE)</formula>
    </cfRule>
  </conditionalFormatting>
  <conditionalFormatting sqref="F1401">
    <cfRule type="expression" dxfId="17696" priority="12361">
      <formula>IF(AND(LEN($A557)&gt;0,$A557&lt;&gt;$F557),TRUE,FALSE)</formula>
    </cfRule>
  </conditionalFormatting>
  <conditionalFormatting sqref="F1402">
    <cfRule type="expression" dxfId="17695" priority="12362">
      <formula>IF(AND(LEN($A557)&gt;0,$A557&lt;&gt;$F557),TRUE,FALSE)</formula>
    </cfRule>
  </conditionalFormatting>
  <conditionalFormatting sqref="F1403">
    <cfRule type="expression" dxfId="17694" priority="12363">
      <formula>IF(AND(LEN($A557)&gt;0,$A557&lt;&gt;$F557),TRUE,FALSE)</formula>
    </cfRule>
  </conditionalFormatting>
  <conditionalFormatting sqref="F1404">
    <cfRule type="expression" dxfId="17693" priority="12364">
      <formula>IF(AND(LEN($A557)&gt;0,$A557&lt;&gt;$F557),TRUE,FALSE)</formula>
    </cfRule>
  </conditionalFormatting>
  <conditionalFormatting sqref="F1405">
    <cfRule type="expression" dxfId="17692" priority="12365">
      <formula>IF(AND(LEN($A557)&gt;0,$A557&lt;&gt;$F557),TRUE,FALSE)</formula>
    </cfRule>
  </conditionalFormatting>
  <conditionalFormatting sqref="F1406">
    <cfRule type="expression" dxfId="17691" priority="12366">
      <formula>IF(AND(LEN($A557)&gt;0,$A557&lt;&gt;$F557),TRUE,FALSE)</formula>
    </cfRule>
  </conditionalFormatting>
  <conditionalFormatting sqref="F1407">
    <cfRule type="expression" dxfId="17690" priority="12367">
      <formula>IF(AND(LEN($A557)&gt;0,$A557&lt;&gt;$F557),TRUE,FALSE)</formula>
    </cfRule>
  </conditionalFormatting>
  <conditionalFormatting sqref="F1408">
    <cfRule type="expression" dxfId="17689" priority="12368">
      <formula>IF(AND(LEN($A557)&gt;0,$A557&lt;&gt;$F557),TRUE,FALSE)</formula>
    </cfRule>
  </conditionalFormatting>
  <conditionalFormatting sqref="F1409">
    <cfRule type="expression" dxfId="17688" priority="12369">
      <formula>IF(AND(LEN($A557)&gt;0,$A557&lt;&gt;$F557),TRUE,FALSE)</formula>
    </cfRule>
  </conditionalFormatting>
  <conditionalFormatting sqref="F1410">
    <cfRule type="expression" dxfId="17687" priority="12370">
      <formula>IF(AND(LEN($A557)&gt;0,$A557&lt;&gt;$F557),TRUE,FALSE)</formula>
    </cfRule>
  </conditionalFormatting>
  <conditionalFormatting sqref="F1411">
    <cfRule type="expression" dxfId="17686" priority="12371">
      <formula>IF(AND(LEN($A557)&gt;0,$A557&lt;&gt;$F557),TRUE,FALSE)</formula>
    </cfRule>
  </conditionalFormatting>
  <conditionalFormatting sqref="F1412">
    <cfRule type="expression" dxfId="17685" priority="12372">
      <formula>IF(AND(LEN($A557)&gt;0,$A557&lt;&gt;$F557),TRUE,FALSE)</formula>
    </cfRule>
  </conditionalFormatting>
  <conditionalFormatting sqref="F1413">
    <cfRule type="expression" dxfId="17684" priority="12373">
      <formula>IF(AND(LEN($A557)&gt;0,$A557&lt;&gt;$F557),TRUE,FALSE)</formula>
    </cfRule>
  </conditionalFormatting>
  <conditionalFormatting sqref="F1414">
    <cfRule type="expression" dxfId="17683" priority="12374">
      <formula>IF(AND(LEN($A557)&gt;0,$A557&lt;&gt;$F557),TRUE,FALSE)</formula>
    </cfRule>
  </conditionalFormatting>
  <conditionalFormatting sqref="F1415">
    <cfRule type="expression" dxfId="17682" priority="12375">
      <formula>IF(AND(LEN($A557)&gt;0,$A557&lt;&gt;$F557),TRUE,FALSE)</formula>
    </cfRule>
  </conditionalFormatting>
  <conditionalFormatting sqref="F1416">
    <cfRule type="expression" dxfId="17681" priority="12376">
      <formula>IF(AND(LEN($A557)&gt;0,$A557&lt;&gt;$F557),TRUE,FALSE)</formula>
    </cfRule>
  </conditionalFormatting>
  <conditionalFormatting sqref="F1417">
    <cfRule type="expression" dxfId="17680" priority="12377">
      <formula>IF(AND(LEN($A557)&gt;0,$A557&lt;&gt;$F557),TRUE,FALSE)</formula>
    </cfRule>
  </conditionalFormatting>
  <conditionalFormatting sqref="F1418">
    <cfRule type="expression" dxfId="17679" priority="12378">
      <formula>IF(AND(LEN($A557)&gt;0,$A557&lt;&gt;$F557),TRUE,FALSE)</formula>
    </cfRule>
  </conditionalFormatting>
  <conditionalFormatting sqref="F1419">
    <cfRule type="expression" dxfId="17678" priority="12379">
      <formula>IF(AND(LEN($A557)&gt;0,$A557&lt;&gt;$F557),TRUE,FALSE)</formula>
    </cfRule>
  </conditionalFormatting>
  <conditionalFormatting sqref="F1420">
    <cfRule type="expression" dxfId="17677" priority="12380">
      <formula>IF(AND(LEN($A557)&gt;0,$A557&lt;&gt;$F557),TRUE,FALSE)</formula>
    </cfRule>
  </conditionalFormatting>
  <conditionalFormatting sqref="F1421">
    <cfRule type="expression" dxfId="17676" priority="12381">
      <formula>IF(AND(LEN($A557)&gt;0,$A557&lt;&gt;$F557),TRUE,FALSE)</formula>
    </cfRule>
  </conditionalFormatting>
  <conditionalFormatting sqref="F1422">
    <cfRule type="expression" dxfId="17675" priority="12382">
      <formula>IF(AND(LEN($A557)&gt;0,$A557&lt;&gt;$F557),TRUE,FALSE)</formula>
    </cfRule>
  </conditionalFormatting>
  <conditionalFormatting sqref="F1423">
    <cfRule type="expression" dxfId="17674" priority="12383">
      <formula>IF(AND(LEN($A557)&gt;0,$A557&lt;&gt;$F557),TRUE,FALSE)</formula>
    </cfRule>
  </conditionalFormatting>
  <conditionalFormatting sqref="F1424">
    <cfRule type="expression" dxfId="17673" priority="12384">
      <formula>IF(AND(LEN($A557)&gt;0,$A557&lt;&gt;$F557),TRUE,FALSE)</formula>
    </cfRule>
  </conditionalFormatting>
  <conditionalFormatting sqref="F1425">
    <cfRule type="expression" dxfId="17672" priority="12385">
      <formula>IF(AND(LEN($A557)&gt;0,$A557&lt;&gt;$F557),TRUE,FALSE)</formula>
    </cfRule>
  </conditionalFormatting>
  <conditionalFormatting sqref="F1426">
    <cfRule type="expression" dxfId="17671" priority="12386">
      <formula>IF(AND(LEN($A557)&gt;0,$A557&lt;&gt;$F557),TRUE,FALSE)</formula>
    </cfRule>
  </conditionalFormatting>
  <conditionalFormatting sqref="F1427">
    <cfRule type="expression" dxfId="17670" priority="12387">
      <formula>IF(AND(LEN($A557)&gt;0,$A557&lt;&gt;$F557),TRUE,FALSE)</formula>
    </cfRule>
  </conditionalFormatting>
  <conditionalFormatting sqref="F1428">
    <cfRule type="expression" dxfId="17669" priority="12388">
      <formula>IF(AND(LEN($A557)&gt;0,$A557&lt;&gt;$F557),TRUE,FALSE)</formula>
    </cfRule>
  </conditionalFormatting>
  <conditionalFormatting sqref="F1429">
    <cfRule type="expression" dxfId="17668" priority="12389">
      <formula>IF(AND(LEN($A557)&gt;0,$A557&lt;&gt;$F557),TRUE,FALSE)</formula>
    </cfRule>
  </conditionalFormatting>
  <conditionalFormatting sqref="F1430">
    <cfRule type="expression" dxfId="17667" priority="12390">
      <formula>IF(AND(LEN($A557)&gt;0,$A557&lt;&gt;$F557),TRUE,FALSE)</formula>
    </cfRule>
  </conditionalFormatting>
  <conditionalFormatting sqref="F1431">
    <cfRule type="expression" dxfId="17666" priority="12391">
      <formula>IF(AND(LEN($A557)&gt;0,$A557&lt;&gt;$F557),TRUE,FALSE)</formula>
    </cfRule>
  </conditionalFormatting>
  <conditionalFormatting sqref="F1432">
    <cfRule type="expression" dxfId="17665" priority="12392">
      <formula>IF(AND(LEN($A557)&gt;0,$A557&lt;&gt;$F557),TRUE,FALSE)</formula>
    </cfRule>
  </conditionalFormatting>
  <conditionalFormatting sqref="F1433">
    <cfRule type="expression" dxfId="17664" priority="12393">
      <formula>IF(AND(LEN($A557)&gt;0,$A557&lt;&gt;$F557),TRUE,FALSE)</formula>
    </cfRule>
  </conditionalFormatting>
  <conditionalFormatting sqref="F1434">
    <cfRule type="expression" dxfId="17663" priority="12394">
      <formula>IF(AND(LEN($A557)&gt;0,$A557&lt;&gt;$F557),TRUE,FALSE)</formula>
    </cfRule>
  </conditionalFormatting>
  <conditionalFormatting sqref="F1435">
    <cfRule type="expression" dxfId="17662" priority="12395">
      <formula>IF(AND(LEN($A557)&gt;0,$A557&lt;&gt;$F557),TRUE,FALSE)</formula>
    </cfRule>
  </conditionalFormatting>
  <conditionalFormatting sqref="F1436">
    <cfRule type="expression" dxfId="17661" priority="12396">
      <formula>IF(AND(LEN($A557)&gt;0,$A557&lt;&gt;$F557),TRUE,FALSE)</formula>
    </cfRule>
  </conditionalFormatting>
  <conditionalFormatting sqref="F1437">
    <cfRule type="expression" dxfId="17660" priority="12397">
      <formula>IF(AND(LEN($A557)&gt;0,$A557&lt;&gt;$F557),TRUE,FALSE)</formula>
    </cfRule>
  </conditionalFormatting>
  <conditionalFormatting sqref="F1438">
    <cfRule type="expression" dxfId="17659" priority="12398">
      <formula>IF(AND(LEN($A557)&gt;0,$A557&lt;&gt;$F557),TRUE,FALSE)</formula>
    </cfRule>
  </conditionalFormatting>
  <conditionalFormatting sqref="F1439">
    <cfRule type="expression" dxfId="17658" priority="12399">
      <formula>IF(AND(LEN($A557)&gt;0,$A557&lt;&gt;$F557),TRUE,FALSE)</formula>
    </cfRule>
  </conditionalFormatting>
  <conditionalFormatting sqref="F1440">
    <cfRule type="expression" dxfId="17657" priority="12400">
      <formula>IF(AND(LEN($A557)&gt;0,$A557&lt;&gt;$F557),TRUE,FALSE)</formula>
    </cfRule>
  </conditionalFormatting>
  <conditionalFormatting sqref="F1441">
    <cfRule type="expression" dxfId="17656" priority="12401">
      <formula>IF(AND(LEN($A557)&gt;0,$A557&lt;&gt;$F557),TRUE,FALSE)</formula>
    </cfRule>
  </conditionalFormatting>
  <conditionalFormatting sqref="F1442">
    <cfRule type="expression" dxfId="17655" priority="12402">
      <formula>IF(AND(LEN($A557)&gt;0,$A557&lt;&gt;$F557),TRUE,FALSE)</formula>
    </cfRule>
  </conditionalFormatting>
  <conditionalFormatting sqref="F1443">
    <cfRule type="expression" dxfId="17654" priority="12403">
      <formula>IF(AND(LEN($A557)&gt;0,$A557&lt;&gt;$F557),TRUE,FALSE)</formula>
    </cfRule>
  </conditionalFormatting>
  <conditionalFormatting sqref="F1444">
    <cfRule type="expression" dxfId="17653" priority="12404">
      <formula>IF(AND(LEN($A557)&gt;0,$A557&lt;&gt;$F557),TRUE,FALSE)</formula>
    </cfRule>
  </conditionalFormatting>
  <conditionalFormatting sqref="F1445">
    <cfRule type="expression" dxfId="17652" priority="12405">
      <formula>IF(AND(LEN($A557)&gt;0,$A557&lt;&gt;$F557),TRUE,FALSE)</formula>
    </cfRule>
  </conditionalFormatting>
  <conditionalFormatting sqref="F1446">
    <cfRule type="expression" dxfId="17651" priority="12406">
      <formula>IF(AND(LEN($A557)&gt;0,$A557&lt;&gt;$F557),TRUE,FALSE)</formula>
    </cfRule>
  </conditionalFormatting>
  <conditionalFormatting sqref="F1447">
    <cfRule type="expression" dxfId="17650" priority="12407">
      <formula>IF(AND(LEN($A557)&gt;0,$A557&lt;&gt;$F557),TRUE,FALSE)</formula>
    </cfRule>
  </conditionalFormatting>
  <conditionalFormatting sqref="F1448">
    <cfRule type="expression" dxfId="17649" priority="12408">
      <formula>IF(AND(LEN($A557)&gt;0,$A557&lt;&gt;$F557),TRUE,FALSE)</formula>
    </cfRule>
  </conditionalFormatting>
  <conditionalFormatting sqref="F1449">
    <cfRule type="expression" dxfId="17648" priority="12409">
      <formula>IF(AND(LEN($A557)&gt;0,$A557&lt;&gt;$F557),TRUE,FALSE)</formula>
    </cfRule>
  </conditionalFormatting>
  <conditionalFormatting sqref="F1450">
    <cfRule type="expression" dxfId="17647" priority="12410">
      <formula>IF(AND(LEN($A557)&gt;0,$A557&lt;&gt;$F557),TRUE,FALSE)</formula>
    </cfRule>
  </conditionalFormatting>
  <conditionalFormatting sqref="F1451">
    <cfRule type="expression" dxfId="17646" priority="12411">
      <formula>IF(AND(LEN($A557)&gt;0,$A557&lt;&gt;$F557),TRUE,FALSE)</formula>
    </cfRule>
  </conditionalFormatting>
  <conditionalFormatting sqref="F1452">
    <cfRule type="expression" dxfId="17645" priority="12412">
      <formula>IF(AND(LEN($A557)&gt;0,$A557&lt;&gt;$F557),TRUE,FALSE)</formula>
    </cfRule>
  </conditionalFormatting>
  <conditionalFormatting sqref="F1453">
    <cfRule type="expression" dxfId="17644" priority="12413">
      <formula>IF(AND(LEN($A557)&gt;0,$A557&lt;&gt;$F557),TRUE,FALSE)</formula>
    </cfRule>
  </conditionalFormatting>
  <conditionalFormatting sqref="F1454">
    <cfRule type="expression" dxfId="17643" priority="12414">
      <formula>IF(AND(LEN($A557)&gt;0,$A557&lt;&gt;$F557),TRUE,FALSE)</formula>
    </cfRule>
  </conditionalFormatting>
  <conditionalFormatting sqref="F1455">
    <cfRule type="expression" dxfId="17642" priority="12415">
      <formula>IF(AND(LEN($A557)&gt;0,$A557&lt;&gt;$F557),TRUE,FALSE)</formula>
    </cfRule>
  </conditionalFormatting>
  <conditionalFormatting sqref="F1456">
    <cfRule type="expression" dxfId="17641" priority="12416">
      <formula>IF(AND(LEN($A557)&gt;0,$A557&lt;&gt;$F557),TRUE,FALSE)</formula>
    </cfRule>
  </conditionalFormatting>
  <conditionalFormatting sqref="F1457">
    <cfRule type="expression" dxfId="17640" priority="12417">
      <formula>IF(AND(LEN($A557)&gt;0,$A557&lt;&gt;$F557),TRUE,FALSE)</formula>
    </cfRule>
  </conditionalFormatting>
  <conditionalFormatting sqref="F1458">
    <cfRule type="expression" dxfId="17639" priority="12418">
      <formula>IF(AND(LEN($A557)&gt;0,$A557&lt;&gt;$F557),TRUE,FALSE)</formula>
    </cfRule>
  </conditionalFormatting>
  <conditionalFormatting sqref="F1459">
    <cfRule type="expression" dxfId="17638" priority="12419">
      <formula>IF(AND(LEN($A557)&gt;0,$A557&lt;&gt;$F557),TRUE,FALSE)</formula>
    </cfRule>
  </conditionalFormatting>
  <conditionalFormatting sqref="F1460">
    <cfRule type="expression" dxfId="17637" priority="12420">
      <formula>IF(AND(LEN($A557)&gt;0,$A557&lt;&gt;$F557),TRUE,FALSE)</formula>
    </cfRule>
  </conditionalFormatting>
  <conditionalFormatting sqref="F1461">
    <cfRule type="expression" dxfId="17636" priority="12421">
      <formula>IF(AND(LEN($A557)&gt;0,$A557&lt;&gt;$F557),TRUE,FALSE)</formula>
    </cfRule>
  </conditionalFormatting>
  <conditionalFormatting sqref="F1462">
    <cfRule type="expression" dxfId="17635" priority="12422">
      <formula>IF(AND(LEN($A557)&gt;0,$A557&lt;&gt;$F557),TRUE,FALSE)</formula>
    </cfRule>
  </conditionalFormatting>
  <conditionalFormatting sqref="F1463">
    <cfRule type="expression" dxfId="17634" priority="12423">
      <formula>IF(AND(LEN($A557)&gt;0,$A557&lt;&gt;$F557),TRUE,FALSE)</formula>
    </cfRule>
  </conditionalFormatting>
  <conditionalFormatting sqref="F1464">
    <cfRule type="expression" dxfId="17633" priority="12424">
      <formula>IF(AND(LEN($A557)&gt;0,$A557&lt;&gt;$F557),TRUE,FALSE)</formula>
    </cfRule>
  </conditionalFormatting>
  <conditionalFormatting sqref="F1465">
    <cfRule type="expression" dxfId="17632" priority="12425">
      <formula>IF(AND(LEN($A557)&gt;0,$A557&lt;&gt;$F557),TRUE,FALSE)</formula>
    </cfRule>
  </conditionalFormatting>
  <conditionalFormatting sqref="F1466">
    <cfRule type="expression" dxfId="17631" priority="12426">
      <formula>IF(AND(LEN($A557)&gt;0,$A557&lt;&gt;$F557),TRUE,FALSE)</formula>
    </cfRule>
  </conditionalFormatting>
  <conditionalFormatting sqref="F1467">
    <cfRule type="expression" dxfId="17630" priority="12427">
      <formula>IF(AND(LEN($A557)&gt;0,$A557&lt;&gt;$F557),TRUE,FALSE)</formula>
    </cfRule>
  </conditionalFormatting>
  <conditionalFormatting sqref="F1468">
    <cfRule type="expression" dxfId="17629" priority="12428">
      <formula>IF(AND(LEN($A557)&gt;0,$A557&lt;&gt;$F557),TRUE,FALSE)</formula>
    </cfRule>
  </conditionalFormatting>
  <conditionalFormatting sqref="F1469">
    <cfRule type="expression" dxfId="17628" priority="12429">
      <formula>IF(AND(LEN($A557)&gt;0,$A557&lt;&gt;$F557),TRUE,FALSE)</formula>
    </cfRule>
  </conditionalFormatting>
  <conditionalFormatting sqref="F1470">
    <cfRule type="expression" dxfId="17627" priority="12430">
      <formula>IF(AND(LEN($A557)&gt;0,$A557&lt;&gt;$F557),TRUE,FALSE)</formula>
    </cfRule>
  </conditionalFormatting>
  <conditionalFormatting sqref="F1471">
    <cfRule type="expression" dxfId="17626" priority="12431">
      <formula>IF(AND(LEN($A557)&gt;0,$A557&lt;&gt;$F557),TRUE,FALSE)</formula>
    </cfRule>
  </conditionalFormatting>
  <conditionalFormatting sqref="F1472">
    <cfRule type="expression" dxfId="17625" priority="12432">
      <formula>IF(AND(LEN($A557)&gt;0,$A557&lt;&gt;$F557),TRUE,FALSE)</formula>
    </cfRule>
  </conditionalFormatting>
  <conditionalFormatting sqref="F1473">
    <cfRule type="expression" dxfId="17624" priority="12433">
      <formula>IF(AND(LEN($A557)&gt;0,$A557&lt;&gt;$F557),TRUE,FALSE)</formula>
    </cfRule>
  </conditionalFormatting>
  <conditionalFormatting sqref="F1474">
    <cfRule type="expression" dxfId="17623" priority="12434">
      <formula>IF(AND(LEN($A557)&gt;0,$A557&lt;&gt;$F557),TRUE,FALSE)</formula>
    </cfRule>
  </conditionalFormatting>
  <conditionalFormatting sqref="F1475">
    <cfRule type="expression" dxfId="17622" priority="12435">
      <formula>IF(AND(LEN($A557)&gt;0,$A557&lt;&gt;$F557),TRUE,FALSE)</formula>
    </cfRule>
  </conditionalFormatting>
  <conditionalFormatting sqref="F1476">
    <cfRule type="expression" dxfId="17621" priority="12436">
      <formula>IF(AND(LEN($A557)&gt;0,$A557&lt;&gt;$F557),TRUE,FALSE)</formula>
    </cfRule>
  </conditionalFormatting>
  <conditionalFormatting sqref="F1477">
    <cfRule type="expression" dxfId="17620" priority="12437">
      <formula>IF(AND(LEN($A557)&gt;0,$A557&lt;&gt;$F557),TRUE,FALSE)</formula>
    </cfRule>
  </conditionalFormatting>
  <conditionalFormatting sqref="F1478">
    <cfRule type="expression" dxfId="17619" priority="12438">
      <formula>IF(AND(LEN($A557)&gt;0,$A557&lt;&gt;$F557),TRUE,FALSE)</formula>
    </cfRule>
  </conditionalFormatting>
  <conditionalFormatting sqref="F1479">
    <cfRule type="expression" dxfId="17618" priority="12439">
      <formula>IF(AND(LEN($A557)&gt;0,$A557&lt;&gt;$F557),TRUE,FALSE)</formula>
    </cfRule>
  </conditionalFormatting>
  <conditionalFormatting sqref="F1480">
    <cfRule type="expression" dxfId="17617" priority="12440">
      <formula>IF(AND(LEN($A557)&gt;0,$A557&lt;&gt;$F557),TRUE,FALSE)</formula>
    </cfRule>
  </conditionalFormatting>
  <conditionalFormatting sqref="F1481">
    <cfRule type="expression" dxfId="17616" priority="12441">
      <formula>IF(AND(LEN($A557)&gt;0,$A557&lt;&gt;$F557),TRUE,FALSE)</formula>
    </cfRule>
  </conditionalFormatting>
  <conditionalFormatting sqref="F1482">
    <cfRule type="expression" dxfId="17615" priority="12442">
      <formula>IF(AND(LEN($A557)&gt;0,$A557&lt;&gt;$F557),TRUE,FALSE)</formula>
    </cfRule>
  </conditionalFormatting>
  <conditionalFormatting sqref="F1483">
    <cfRule type="expression" dxfId="17614" priority="12443">
      <formula>IF(AND(LEN($A557)&gt;0,$A557&lt;&gt;$F557),TRUE,FALSE)</formula>
    </cfRule>
  </conditionalFormatting>
  <conditionalFormatting sqref="F1484">
    <cfRule type="expression" dxfId="17613" priority="12444">
      <formula>IF(AND(LEN($A557)&gt;0,$A557&lt;&gt;$F557),TRUE,FALSE)</formula>
    </cfRule>
  </conditionalFormatting>
  <conditionalFormatting sqref="F1485">
    <cfRule type="expression" dxfId="17612" priority="12445">
      <formula>IF(AND(LEN($A557)&gt;0,$A557&lt;&gt;$F557),TRUE,FALSE)</formula>
    </cfRule>
  </conditionalFormatting>
  <conditionalFormatting sqref="F1486">
    <cfRule type="expression" dxfId="17611" priority="12446">
      <formula>IF(AND(LEN($A557)&gt;0,$A557&lt;&gt;$F557),TRUE,FALSE)</formula>
    </cfRule>
  </conditionalFormatting>
  <conditionalFormatting sqref="F1487">
    <cfRule type="expression" dxfId="17610" priority="12447">
      <formula>IF(AND(LEN($A557)&gt;0,$A557&lt;&gt;$F557),TRUE,FALSE)</formula>
    </cfRule>
  </conditionalFormatting>
  <conditionalFormatting sqref="F1488">
    <cfRule type="expression" dxfId="17609" priority="12448">
      <formula>IF(AND(LEN($A557)&gt;0,$A557&lt;&gt;$F557),TRUE,FALSE)</formula>
    </cfRule>
  </conditionalFormatting>
  <conditionalFormatting sqref="F1489">
    <cfRule type="expression" dxfId="17608" priority="12449">
      <formula>IF(AND(LEN($A557)&gt;0,$A557&lt;&gt;$F557),TRUE,FALSE)</formula>
    </cfRule>
  </conditionalFormatting>
  <conditionalFormatting sqref="F1490">
    <cfRule type="expression" dxfId="17607" priority="12450">
      <formula>IF(AND(LEN($A557)&gt;0,$A557&lt;&gt;$F557),TRUE,FALSE)</formula>
    </cfRule>
  </conditionalFormatting>
  <conditionalFormatting sqref="F1491">
    <cfRule type="expression" dxfId="17606" priority="12451">
      <formula>IF(AND(LEN($A557)&gt;0,$A557&lt;&gt;$F557),TRUE,FALSE)</formula>
    </cfRule>
  </conditionalFormatting>
  <conditionalFormatting sqref="F1492">
    <cfRule type="expression" dxfId="17605" priority="12452">
      <formula>IF(AND(LEN($A557)&gt;0,$A557&lt;&gt;$F557),TRUE,FALSE)</formula>
    </cfRule>
  </conditionalFormatting>
  <conditionalFormatting sqref="F1493">
    <cfRule type="expression" dxfId="17604" priority="12453">
      <formula>IF(AND(LEN($A557)&gt;0,$A557&lt;&gt;$F557),TRUE,FALSE)</formula>
    </cfRule>
  </conditionalFormatting>
  <conditionalFormatting sqref="F1494">
    <cfRule type="expression" dxfId="17603" priority="12454">
      <formula>IF(AND(LEN($A557)&gt;0,$A557&lt;&gt;$F557),TRUE,FALSE)</formula>
    </cfRule>
  </conditionalFormatting>
  <conditionalFormatting sqref="F1495">
    <cfRule type="expression" dxfId="17602" priority="12455">
      <formula>IF(AND(LEN($A557)&gt;0,$A557&lt;&gt;$F557),TRUE,FALSE)</formula>
    </cfRule>
  </conditionalFormatting>
  <conditionalFormatting sqref="F1496">
    <cfRule type="expression" dxfId="17601" priority="12456">
      <formula>IF(AND(LEN($A557)&gt;0,$A557&lt;&gt;$F557),TRUE,FALSE)</formula>
    </cfRule>
  </conditionalFormatting>
  <conditionalFormatting sqref="F1497">
    <cfRule type="expression" dxfId="17600" priority="12457">
      <formula>IF(AND(LEN($A557)&gt;0,$A557&lt;&gt;$F557),TRUE,FALSE)</formula>
    </cfRule>
  </conditionalFormatting>
  <conditionalFormatting sqref="F1498">
    <cfRule type="expression" dxfId="17599" priority="12458">
      <formula>IF(AND(LEN($A557)&gt;0,$A557&lt;&gt;$F557),TRUE,FALSE)</formula>
    </cfRule>
  </conditionalFormatting>
  <conditionalFormatting sqref="F1499">
    <cfRule type="expression" dxfId="17598" priority="12459">
      <formula>IF(AND(LEN($A557)&gt;0,$A557&lt;&gt;$F557),TRUE,FALSE)</formula>
    </cfRule>
  </conditionalFormatting>
  <conditionalFormatting sqref="F1500">
    <cfRule type="expression" dxfId="17597" priority="12460">
      <formula>IF(AND(LEN($A557)&gt;0,$A557&lt;&gt;$F557),TRUE,FALSE)</formula>
    </cfRule>
  </conditionalFormatting>
  <conditionalFormatting sqref="F1501">
    <cfRule type="expression" dxfId="17596" priority="12461">
      <formula>IF(AND(LEN($A557)&gt;0,$A557&lt;&gt;$F557),TRUE,FALSE)</formula>
    </cfRule>
  </conditionalFormatting>
  <conditionalFormatting sqref="F1502">
    <cfRule type="expression" dxfId="17595" priority="12462">
      <formula>IF(AND(LEN($A557)&gt;0,$A557&lt;&gt;$F557),TRUE,FALSE)</formula>
    </cfRule>
  </conditionalFormatting>
  <conditionalFormatting sqref="F1503">
    <cfRule type="expression" dxfId="17594" priority="12463">
      <formula>IF(AND(LEN($A557)&gt;0,$A557&lt;&gt;$F557),TRUE,FALSE)</formula>
    </cfRule>
  </conditionalFormatting>
  <conditionalFormatting sqref="F1504">
    <cfRule type="expression" dxfId="17593" priority="12464">
      <formula>IF(AND(LEN($A557)&gt;0,$A557&lt;&gt;$F557),TRUE,FALSE)</formula>
    </cfRule>
  </conditionalFormatting>
  <conditionalFormatting sqref="F1505">
    <cfRule type="expression" dxfId="17592" priority="12465">
      <formula>IF(AND(LEN($A557)&gt;0,$A557&lt;&gt;$F557),TRUE,FALSE)</formula>
    </cfRule>
  </conditionalFormatting>
  <conditionalFormatting sqref="F1506">
    <cfRule type="expression" dxfId="17591" priority="12466">
      <formula>IF(AND(LEN($A557)&gt;0,$A557&lt;&gt;$F557),TRUE,FALSE)</formula>
    </cfRule>
  </conditionalFormatting>
  <conditionalFormatting sqref="F1507">
    <cfRule type="expression" dxfId="17590" priority="12467">
      <formula>IF(AND(LEN($A557)&gt;0,$A557&lt;&gt;$F557),TRUE,FALSE)</formula>
    </cfRule>
  </conditionalFormatting>
  <conditionalFormatting sqref="F1508">
    <cfRule type="expression" dxfId="17589" priority="12468">
      <formula>IF(AND(LEN($A557)&gt;0,$A557&lt;&gt;$F557),TRUE,FALSE)</formula>
    </cfRule>
  </conditionalFormatting>
  <conditionalFormatting sqref="F1509">
    <cfRule type="expression" dxfId="17588" priority="12469">
      <formula>IF(AND(LEN($A557)&gt;0,$A557&lt;&gt;$F557),TRUE,FALSE)</formula>
    </cfRule>
  </conditionalFormatting>
  <conditionalFormatting sqref="F1510">
    <cfRule type="expression" dxfId="17587" priority="12470">
      <formula>IF(AND(LEN($A557)&gt;0,$A557&lt;&gt;$F557),TRUE,FALSE)</formula>
    </cfRule>
  </conditionalFormatting>
  <conditionalFormatting sqref="F1511">
    <cfRule type="expression" dxfId="17586" priority="12471">
      <formula>IF(AND(LEN($A557)&gt;0,$A557&lt;&gt;$F557),TRUE,FALSE)</formula>
    </cfRule>
  </conditionalFormatting>
  <conditionalFormatting sqref="F1512">
    <cfRule type="expression" dxfId="17585" priority="12472">
      <formula>IF(AND(LEN($A557)&gt;0,$A557&lt;&gt;$F557),TRUE,FALSE)</formula>
    </cfRule>
  </conditionalFormatting>
  <conditionalFormatting sqref="F1513">
    <cfRule type="expression" dxfId="17584" priority="12473">
      <formula>IF(AND(LEN($A557)&gt;0,$A557&lt;&gt;$F557),TRUE,FALSE)</formula>
    </cfRule>
  </conditionalFormatting>
  <conditionalFormatting sqref="F1514">
    <cfRule type="expression" dxfId="17583" priority="12474">
      <formula>IF(AND(LEN($A557)&gt;0,$A557&lt;&gt;$F557),TRUE,FALSE)</formula>
    </cfRule>
  </conditionalFormatting>
  <conditionalFormatting sqref="F1515">
    <cfRule type="expression" dxfId="17582" priority="12475">
      <formula>IF(AND(LEN($A557)&gt;0,$A557&lt;&gt;$F557),TRUE,FALSE)</formula>
    </cfRule>
  </conditionalFormatting>
  <conditionalFormatting sqref="F1516">
    <cfRule type="expression" dxfId="17581" priority="12476">
      <formula>IF(AND(LEN($A557)&gt;0,$A557&lt;&gt;$F557),TRUE,FALSE)</formula>
    </cfRule>
  </conditionalFormatting>
  <conditionalFormatting sqref="F1517">
    <cfRule type="expression" dxfId="17580" priority="12477">
      <formula>IF(AND(LEN($A557)&gt;0,$A557&lt;&gt;$F557),TRUE,FALSE)</formula>
    </cfRule>
  </conditionalFormatting>
  <conditionalFormatting sqref="F1518">
    <cfRule type="expression" dxfId="17579" priority="12478">
      <formula>IF(AND(LEN($A557)&gt;0,$A557&lt;&gt;$F557),TRUE,FALSE)</formula>
    </cfRule>
  </conditionalFormatting>
  <conditionalFormatting sqref="F1519">
    <cfRule type="expression" dxfId="17578" priority="12479">
      <formula>IF(AND(LEN($A557)&gt;0,$A557&lt;&gt;$F557),TRUE,FALSE)</formula>
    </cfRule>
  </conditionalFormatting>
  <conditionalFormatting sqref="F1520">
    <cfRule type="expression" dxfId="17577" priority="12480">
      <formula>IF(AND(LEN($A557)&gt;0,$A557&lt;&gt;$F557),TRUE,FALSE)</formula>
    </cfRule>
  </conditionalFormatting>
  <conditionalFormatting sqref="F1521">
    <cfRule type="expression" dxfId="17576" priority="12481">
      <formula>IF(AND(LEN($A557)&gt;0,$A557&lt;&gt;$F557),TRUE,FALSE)</formula>
    </cfRule>
  </conditionalFormatting>
  <conditionalFormatting sqref="F1522">
    <cfRule type="expression" dxfId="17575" priority="12482">
      <formula>IF(AND(LEN($A557)&gt;0,$A557&lt;&gt;$F557),TRUE,FALSE)</formula>
    </cfRule>
  </conditionalFormatting>
  <conditionalFormatting sqref="F1523">
    <cfRule type="expression" dxfId="17574" priority="12483">
      <formula>IF(AND(LEN($A557)&gt;0,$A557&lt;&gt;$F557),TRUE,FALSE)</formula>
    </cfRule>
  </conditionalFormatting>
  <conditionalFormatting sqref="F1524">
    <cfRule type="expression" dxfId="17573" priority="12484">
      <formula>IF(AND(LEN($A557)&gt;0,$A557&lt;&gt;$F557),TRUE,FALSE)</formula>
    </cfRule>
  </conditionalFormatting>
  <conditionalFormatting sqref="F1525">
    <cfRule type="expression" dxfId="17572" priority="12485">
      <formula>IF(AND(LEN($A557)&gt;0,$A557&lt;&gt;$F557),TRUE,FALSE)</formula>
    </cfRule>
  </conditionalFormatting>
  <conditionalFormatting sqref="F1526">
    <cfRule type="expression" dxfId="17571" priority="12486">
      <formula>IF(AND(LEN($A557)&gt;0,$A557&lt;&gt;$F557),TRUE,FALSE)</formula>
    </cfRule>
  </conditionalFormatting>
  <conditionalFormatting sqref="F1527">
    <cfRule type="expression" dxfId="17570" priority="12487">
      <formula>IF(AND(LEN($A557)&gt;0,$A557&lt;&gt;$F557),TRUE,FALSE)</formula>
    </cfRule>
  </conditionalFormatting>
  <conditionalFormatting sqref="F1528">
    <cfRule type="expression" dxfId="17569" priority="12488">
      <formula>IF(AND(LEN($A557)&gt;0,$A557&lt;&gt;$F557),TRUE,FALSE)</formula>
    </cfRule>
  </conditionalFormatting>
  <conditionalFormatting sqref="F1529">
    <cfRule type="expression" dxfId="17568" priority="12489">
      <formula>IF(AND(LEN($A557)&gt;0,$A557&lt;&gt;$F557),TRUE,FALSE)</formula>
    </cfRule>
  </conditionalFormatting>
  <conditionalFormatting sqref="F1530">
    <cfRule type="expression" dxfId="17567" priority="12490">
      <formula>IF(AND(LEN($A557)&gt;0,$A557&lt;&gt;$F557),TRUE,FALSE)</formula>
    </cfRule>
  </conditionalFormatting>
  <conditionalFormatting sqref="F1531">
    <cfRule type="expression" dxfId="17566" priority="12491">
      <formula>IF(AND(LEN($A557)&gt;0,$A557&lt;&gt;$F557),TRUE,FALSE)</formula>
    </cfRule>
  </conditionalFormatting>
  <conditionalFormatting sqref="F1532">
    <cfRule type="expression" dxfId="17565" priority="12492">
      <formula>IF(AND(LEN($A557)&gt;0,$A557&lt;&gt;$F557),TRUE,FALSE)</formula>
    </cfRule>
  </conditionalFormatting>
  <conditionalFormatting sqref="F1533">
    <cfRule type="expression" dxfId="17564" priority="12493">
      <formula>IF(AND(LEN($A557)&gt;0,$A557&lt;&gt;$F557),TRUE,FALSE)</formula>
    </cfRule>
  </conditionalFormatting>
  <conditionalFormatting sqref="F1534">
    <cfRule type="expression" dxfId="17563" priority="12494">
      <formula>IF(AND(LEN($A557)&gt;0,$A557&lt;&gt;$F557),TRUE,FALSE)</formula>
    </cfRule>
  </conditionalFormatting>
  <conditionalFormatting sqref="F1535">
    <cfRule type="expression" dxfId="17562" priority="12495">
      <formula>IF(AND(LEN($A557)&gt;0,$A557&lt;&gt;$F557),TRUE,FALSE)</formula>
    </cfRule>
  </conditionalFormatting>
  <conditionalFormatting sqref="F1536">
    <cfRule type="expression" dxfId="17561" priority="12496">
      <formula>IF(AND(LEN($A557)&gt;0,$A557&lt;&gt;$F557),TRUE,FALSE)</formula>
    </cfRule>
  </conditionalFormatting>
  <conditionalFormatting sqref="F1537">
    <cfRule type="expression" dxfId="17560" priority="12497">
      <formula>IF(AND(LEN($A557)&gt;0,$A557&lt;&gt;$F557),TRUE,FALSE)</formula>
    </cfRule>
  </conditionalFormatting>
  <conditionalFormatting sqref="F1538">
    <cfRule type="expression" dxfId="17559" priority="12498">
      <formula>IF(AND(LEN($A557)&gt;0,$A557&lt;&gt;$F557),TRUE,FALSE)</formula>
    </cfRule>
  </conditionalFormatting>
  <conditionalFormatting sqref="F1539">
    <cfRule type="expression" dxfId="17558" priority="12499">
      <formula>IF(AND(LEN($A557)&gt;0,$A557&lt;&gt;$F557),TRUE,FALSE)</formula>
    </cfRule>
  </conditionalFormatting>
  <conditionalFormatting sqref="F1540">
    <cfRule type="expression" dxfId="17557" priority="12500">
      <formula>IF(AND(LEN($A557)&gt;0,$A557&lt;&gt;$F557),TRUE,FALSE)</formula>
    </cfRule>
  </conditionalFormatting>
  <conditionalFormatting sqref="F1541">
    <cfRule type="expression" dxfId="17556" priority="12501">
      <formula>IF(AND(LEN($A557)&gt;0,$A557&lt;&gt;$F557),TRUE,FALSE)</formula>
    </cfRule>
  </conditionalFormatting>
  <conditionalFormatting sqref="F1542">
    <cfRule type="expression" dxfId="17555" priority="12502">
      <formula>IF(AND(LEN($A557)&gt;0,$A557&lt;&gt;$F557),TRUE,FALSE)</formula>
    </cfRule>
  </conditionalFormatting>
  <conditionalFormatting sqref="F1543">
    <cfRule type="expression" dxfId="17554" priority="12503">
      <formula>IF(AND(LEN($A557)&gt;0,$A557&lt;&gt;$F557),TRUE,FALSE)</formula>
    </cfRule>
  </conditionalFormatting>
  <conditionalFormatting sqref="F1544">
    <cfRule type="expression" dxfId="17553" priority="12504">
      <formula>IF(AND(LEN($A557)&gt;0,$A557&lt;&gt;$F557),TRUE,FALSE)</formula>
    </cfRule>
  </conditionalFormatting>
  <conditionalFormatting sqref="F1545">
    <cfRule type="expression" dxfId="17552" priority="12505">
      <formula>IF(AND(LEN($A557)&gt;0,$A557&lt;&gt;$F557),TRUE,FALSE)</formula>
    </cfRule>
  </conditionalFormatting>
  <conditionalFormatting sqref="F1546">
    <cfRule type="expression" dxfId="17551" priority="12506">
      <formula>IF(AND(LEN($A557)&gt;0,$A557&lt;&gt;$F557),TRUE,FALSE)</formula>
    </cfRule>
  </conditionalFormatting>
  <conditionalFormatting sqref="F1547">
    <cfRule type="expression" dxfId="17550" priority="12507">
      <formula>IF(AND(LEN($A557)&gt;0,$A557&lt;&gt;$F557),TRUE,FALSE)</formula>
    </cfRule>
  </conditionalFormatting>
  <conditionalFormatting sqref="F1548">
    <cfRule type="expression" dxfId="17549" priority="12508">
      <formula>IF(AND(LEN($A557)&gt;0,$A557&lt;&gt;$F557),TRUE,FALSE)</formula>
    </cfRule>
  </conditionalFormatting>
  <conditionalFormatting sqref="F1549">
    <cfRule type="expression" dxfId="17548" priority="12509">
      <formula>IF(AND(LEN($A557)&gt;0,$A557&lt;&gt;$F557),TRUE,FALSE)</formula>
    </cfRule>
  </conditionalFormatting>
  <conditionalFormatting sqref="F1550">
    <cfRule type="expression" dxfId="17547" priority="12510">
      <formula>IF(AND(LEN($A557)&gt;0,$A557&lt;&gt;$F557),TRUE,FALSE)</formula>
    </cfRule>
  </conditionalFormatting>
  <conditionalFormatting sqref="F1551">
    <cfRule type="expression" dxfId="17546" priority="12511">
      <formula>IF(AND(LEN($A557)&gt;0,$A557&lt;&gt;$F557),TRUE,FALSE)</formula>
    </cfRule>
  </conditionalFormatting>
  <conditionalFormatting sqref="F1552">
    <cfRule type="expression" dxfId="17545" priority="12512">
      <formula>IF(AND(LEN($A557)&gt;0,$A557&lt;&gt;$F557),TRUE,FALSE)</formula>
    </cfRule>
  </conditionalFormatting>
  <conditionalFormatting sqref="F1553">
    <cfRule type="expression" dxfId="17544" priority="12513">
      <formula>IF(AND(LEN($A557)&gt;0,$A557&lt;&gt;$F557),TRUE,FALSE)</formula>
    </cfRule>
  </conditionalFormatting>
  <conditionalFormatting sqref="F1554">
    <cfRule type="expression" dxfId="17543" priority="12514">
      <formula>IF(AND(LEN($A557)&gt;0,$A557&lt;&gt;$F557),TRUE,FALSE)</formula>
    </cfRule>
  </conditionalFormatting>
  <conditionalFormatting sqref="F1555">
    <cfRule type="expression" dxfId="17542" priority="12515">
      <formula>IF(AND(LEN($A557)&gt;0,$A557&lt;&gt;$F557),TRUE,FALSE)</formula>
    </cfRule>
  </conditionalFormatting>
  <conditionalFormatting sqref="F1556">
    <cfRule type="expression" dxfId="17541" priority="12516">
      <formula>IF(AND(LEN($A557)&gt;0,$A557&lt;&gt;$F557),TRUE,FALSE)</formula>
    </cfRule>
  </conditionalFormatting>
  <conditionalFormatting sqref="F1557">
    <cfRule type="expression" dxfId="17540" priority="12517">
      <formula>IF(AND(LEN($A557)&gt;0,$A557&lt;&gt;$F557),TRUE,FALSE)</formula>
    </cfRule>
  </conditionalFormatting>
  <conditionalFormatting sqref="F1558">
    <cfRule type="expression" dxfId="17539" priority="12518">
      <formula>IF(AND(LEN($A557)&gt;0,$A557&lt;&gt;$F557),TRUE,FALSE)</formula>
    </cfRule>
  </conditionalFormatting>
  <conditionalFormatting sqref="F1559">
    <cfRule type="expression" dxfId="17538" priority="12519">
      <formula>IF(AND(LEN($A557)&gt;0,$A557&lt;&gt;$F557),TRUE,FALSE)</formula>
    </cfRule>
  </conditionalFormatting>
  <conditionalFormatting sqref="F1560">
    <cfRule type="expression" dxfId="17537" priority="12520">
      <formula>IF(AND(LEN($A557)&gt;0,$A557&lt;&gt;$F557),TRUE,FALSE)</formula>
    </cfRule>
  </conditionalFormatting>
  <conditionalFormatting sqref="F1561">
    <cfRule type="expression" dxfId="17536" priority="12521">
      <formula>IF(AND(LEN($A557)&gt;0,$A557&lt;&gt;$F557),TRUE,FALSE)</formula>
    </cfRule>
  </conditionalFormatting>
  <conditionalFormatting sqref="F1562">
    <cfRule type="expression" dxfId="17535" priority="12522">
      <formula>IF(AND(LEN($A557)&gt;0,$A557&lt;&gt;$F557),TRUE,FALSE)</formula>
    </cfRule>
  </conditionalFormatting>
  <conditionalFormatting sqref="F1563">
    <cfRule type="expression" dxfId="17534" priority="12523">
      <formula>IF(AND(LEN($A557)&gt;0,$A557&lt;&gt;$F557),TRUE,FALSE)</formula>
    </cfRule>
  </conditionalFormatting>
  <conditionalFormatting sqref="F1564">
    <cfRule type="expression" dxfId="17533" priority="12524">
      <formula>IF(AND(LEN($A557)&gt;0,$A557&lt;&gt;$F557),TRUE,FALSE)</formula>
    </cfRule>
  </conditionalFormatting>
  <conditionalFormatting sqref="F1565">
    <cfRule type="expression" dxfId="17532" priority="12525">
      <formula>IF(AND(LEN($A557)&gt;0,$A557&lt;&gt;$F557),TRUE,FALSE)</formula>
    </cfRule>
  </conditionalFormatting>
  <conditionalFormatting sqref="F1566">
    <cfRule type="expression" dxfId="17531" priority="12526">
      <formula>IF(AND(LEN($A557)&gt;0,$A557&lt;&gt;$F557),TRUE,FALSE)</formula>
    </cfRule>
  </conditionalFormatting>
  <conditionalFormatting sqref="F1567">
    <cfRule type="expression" dxfId="17530" priority="12527">
      <formula>IF(AND(LEN($A557)&gt;0,$A557&lt;&gt;$F557),TRUE,FALSE)</formula>
    </cfRule>
  </conditionalFormatting>
  <conditionalFormatting sqref="F1568">
    <cfRule type="expression" dxfId="17529" priority="12528">
      <formula>IF(AND(LEN($A557)&gt;0,$A557&lt;&gt;$F557),TRUE,FALSE)</formula>
    </cfRule>
  </conditionalFormatting>
  <conditionalFormatting sqref="F1569">
    <cfRule type="expression" dxfId="17528" priority="12529">
      <formula>IF(AND(LEN($A557)&gt;0,$A557&lt;&gt;$F557),TRUE,FALSE)</formula>
    </cfRule>
  </conditionalFormatting>
  <conditionalFormatting sqref="F1570">
    <cfRule type="expression" dxfId="17527" priority="12530">
      <formula>IF(AND(LEN($A557)&gt;0,$A557&lt;&gt;$F557),TRUE,FALSE)</formula>
    </cfRule>
  </conditionalFormatting>
  <conditionalFormatting sqref="F1571">
    <cfRule type="expression" dxfId="17526" priority="12531">
      <formula>IF(AND(LEN($A557)&gt;0,$A557&lt;&gt;$F557),TRUE,FALSE)</formula>
    </cfRule>
  </conditionalFormatting>
  <conditionalFormatting sqref="F1572">
    <cfRule type="expression" dxfId="17525" priority="12532">
      <formula>IF(AND(LEN($A557)&gt;0,$A557&lt;&gt;$F557),TRUE,FALSE)</formula>
    </cfRule>
  </conditionalFormatting>
  <conditionalFormatting sqref="F1573">
    <cfRule type="expression" dxfId="17524" priority="12533">
      <formula>IF(AND(LEN($A557)&gt;0,$A557&lt;&gt;$F557),TRUE,FALSE)</formula>
    </cfRule>
  </conditionalFormatting>
  <conditionalFormatting sqref="F1574">
    <cfRule type="expression" dxfId="17523" priority="12534">
      <formula>IF(AND(LEN($A557)&gt;0,$A557&lt;&gt;$F557),TRUE,FALSE)</formula>
    </cfRule>
  </conditionalFormatting>
  <conditionalFormatting sqref="F1575">
    <cfRule type="expression" dxfId="17522" priority="12535">
      <formula>IF(AND(LEN($A557)&gt;0,$A557&lt;&gt;$F557),TRUE,FALSE)</formula>
    </cfRule>
  </conditionalFormatting>
  <conditionalFormatting sqref="F1576">
    <cfRule type="expression" dxfId="17521" priority="12536">
      <formula>IF(AND(LEN($A557)&gt;0,$A557&lt;&gt;$F557),TRUE,FALSE)</formula>
    </cfRule>
  </conditionalFormatting>
  <conditionalFormatting sqref="F1577">
    <cfRule type="expression" dxfId="17520" priority="12537">
      <formula>IF(AND(LEN($A557)&gt;0,$A557&lt;&gt;$F557),TRUE,FALSE)</formula>
    </cfRule>
  </conditionalFormatting>
  <conditionalFormatting sqref="F1578">
    <cfRule type="expression" dxfId="17519" priority="12538">
      <formula>IF(AND(LEN($A557)&gt;0,$A557&lt;&gt;$F557),TRUE,FALSE)</formula>
    </cfRule>
  </conditionalFormatting>
  <conditionalFormatting sqref="F1579">
    <cfRule type="expression" dxfId="17518" priority="12539">
      <formula>IF(AND(LEN($A557)&gt;0,$A557&lt;&gt;$F557),TRUE,FALSE)</formula>
    </cfRule>
  </conditionalFormatting>
  <conditionalFormatting sqref="F1580">
    <cfRule type="expression" dxfId="17517" priority="12540">
      <formula>IF(AND(LEN($A557)&gt;0,$A557&lt;&gt;$F557),TRUE,FALSE)</formula>
    </cfRule>
  </conditionalFormatting>
  <conditionalFormatting sqref="F1581">
    <cfRule type="expression" dxfId="17516" priority="12541">
      <formula>IF(AND(LEN($A557)&gt;0,$A557&lt;&gt;$F557),TRUE,FALSE)</formula>
    </cfRule>
  </conditionalFormatting>
  <conditionalFormatting sqref="F1582">
    <cfRule type="expression" dxfId="17515" priority="12542">
      <formula>IF(AND(LEN($A557)&gt;0,$A557&lt;&gt;$F557),TRUE,FALSE)</formula>
    </cfRule>
  </conditionalFormatting>
  <conditionalFormatting sqref="F1583">
    <cfRule type="expression" dxfId="17514" priority="12543">
      <formula>IF(AND(LEN($A557)&gt;0,$A557&lt;&gt;$F557),TRUE,FALSE)</formula>
    </cfRule>
  </conditionalFormatting>
  <conditionalFormatting sqref="F1584">
    <cfRule type="expression" dxfId="17513" priority="12544">
      <formula>IF(AND(LEN($A557)&gt;0,$A557&lt;&gt;$F557),TRUE,FALSE)</formula>
    </cfRule>
  </conditionalFormatting>
  <conditionalFormatting sqref="F1585">
    <cfRule type="expression" dxfId="17512" priority="12545">
      <formula>IF(AND(LEN($A557)&gt;0,$A557&lt;&gt;$F557),TRUE,FALSE)</formula>
    </cfRule>
  </conditionalFormatting>
  <conditionalFormatting sqref="F1586">
    <cfRule type="expression" dxfId="17511" priority="12546">
      <formula>IF(AND(LEN($A557)&gt;0,$A557&lt;&gt;$F557),TRUE,FALSE)</formula>
    </cfRule>
  </conditionalFormatting>
  <conditionalFormatting sqref="F1587">
    <cfRule type="expression" dxfId="17510" priority="12547">
      <formula>IF(AND(LEN($A557)&gt;0,$A557&lt;&gt;$F557),TRUE,FALSE)</formula>
    </cfRule>
  </conditionalFormatting>
  <conditionalFormatting sqref="F1588">
    <cfRule type="expression" dxfId="17509" priority="12548">
      <formula>IF(AND(LEN($A557)&gt;0,$A557&lt;&gt;$F557),TRUE,FALSE)</formula>
    </cfRule>
  </conditionalFormatting>
  <conditionalFormatting sqref="F1589">
    <cfRule type="expression" dxfId="17508" priority="12549">
      <formula>IF(AND(LEN($A557)&gt;0,$A557&lt;&gt;$F557),TRUE,FALSE)</formula>
    </cfRule>
  </conditionalFormatting>
  <conditionalFormatting sqref="F1590">
    <cfRule type="expression" dxfId="17507" priority="12550">
      <formula>IF(AND(LEN($A557)&gt;0,$A557&lt;&gt;$F557),TRUE,FALSE)</formula>
    </cfRule>
  </conditionalFormatting>
  <conditionalFormatting sqref="F1591">
    <cfRule type="expression" dxfId="17506" priority="12551">
      <formula>IF(AND(LEN($A557)&gt;0,$A557&lt;&gt;$F557),TRUE,FALSE)</formula>
    </cfRule>
  </conditionalFormatting>
  <conditionalFormatting sqref="F1592">
    <cfRule type="expression" dxfId="17505" priority="12552">
      <formula>IF(AND(LEN($A557)&gt;0,$A557&lt;&gt;$F557),TRUE,FALSE)</formula>
    </cfRule>
  </conditionalFormatting>
  <conditionalFormatting sqref="F1593">
    <cfRule type="expression" dxfId="17504" priority="12553">
      <formula>IF(AND(LEN($A557)&gt;0,$A557&lt;&gt;$F557),TRUE,FALSE)</formula>
    </cfRule>
  </conditionalFormatting>
  <conditionalFormatting sqref="F1594">
    <cfRule type="expression" dxfId="17503" priority="12554">
      <formula>IF(AND(LEN($A557)&gt;0,$A557&lt;&gt;$F557),TRUE,FALSE)</formula>
    </cfRule>
  </conditionalFormatting>
  <conditionalFormatting sqref="F1595">
    <cfRule type="expression" dxfId="17502" priority="12555">
      <formula>IF(AND(LEN($A557)&gt;0,$A557&lt;&gt;$F557),TRUE,FALSE)</formula>
    </cfRule>
  </conditionalFormatting>
  <conditionalFormatting sqref="F1596">
    <cfRule type="expression" dxfId="17501" priority="12556">
      <formula>IF(AND(LEN($A557)&gt;0,$A557&lt;&gt;$F557),TRUE,FALSE)</formula>
    </cfRule>
  </conditionalFormatting>
  <conditionalFormatting sqref="F1597">
    <cfRule type="expression" dxfId="17500" priority="12557">
      <formula>IF(AND(LEN($A557)&gt;0,$A557&lt;&gt;$F557),TRUE,FALSE)</formula>
    </cfRule>
  </conditionalFormatting>
  <conditionalFormatting sqref="F1598">
    <cfRule type="expression" dxfId="17499" priority="12558">
      <formula>IF(AND(LEN($A557)&gt;0,$A557&lt;&gt;$F557),TRUE,FALSE)</formula>
    </cfRule>
  </conditionalFormatting>
  <conditionalFormatting sqref="F1599">
    <cfRule type="expression" dxfId="17498" priority="12559">
      <formula>IF(AND(LEN($A557)&gt;0,$A557&lt;&gt;$F557),TRUE,FALSE)</formula>
    </cfRule>
  </conditionalFormatting>
  <conditionalFormatting sqref="F1600">
    <cfRule type="expression" dxfId="17497" priority="12560">
      <formula>IF(AND(LEN($A557)&gt;0,$A557&lt;&gt;$F557),TRUE,FALSE)</formula>
    </cfRule>
  </conditionalFormatting>
  <conditionalFormatting sqref="F1601">
    <cfRule type="expression" dxfId="17496" priority="12561">
      <formula>IF(AND(LEN($A557)&gt;0,$A557&lt;&gt;$F557),TRUE,FALSE)</formula>
    </cfRule>
  </conditionalFormatting>
  <conditionalFormatting sqref="F1602">
    <cfRule type="expression" dxfId="17495" priority="12562">
      <formula>IF(AND(LEN($A557)&gt;0,$A557&lt;&gt;$F557),TRUE,FALSE)</formula>
    </cfRule>
  </conditionalFormatting>
  <conditionalFormatting sqref="F1603">
    <cfRule type="expression" dxfId="17494" priority="12563">
      <formula>IF(AND(LEN($A557)&gt;0,$A557&lt;&gt;$F557),TRUE,FALSE)</formula>
    </cfRule>
  </conditionalFormatting>
  <conditionalFormatting sqref="F1604">
    <cfRule type="expression" dxfId="17493" priority="12564">
      <formula>IF(AND(LEN($A557)&gt;0,$A557&lt;&gt;$F557),TRUE,FALSE)</formula>
    </cfRule>
  </conditionalFormatting>
  <conditionalFormatting sqref="F1605">
    <cfRule type="expression" dxfId="17492" priority="12565">
      <formula>IF(AND(LEN($A557)&gt;0,$A557&lt;&gt;$F557),TRUE,FALSE)</formula>
    </cfRule>
  </conditionalFormatting>
  <conditionalFormatting sqref="F1606">
    <cfRule type="expression" dxfId="17491" priority="12566">
      <formula>IF(AND(LEN($A557)&gt;0,$A557&lt;&gt;$F557),TRUE,FALSE)</formula>
    </cfRule>
  </conditionalFormatting>
  <conditionalFormatting sqref="F1607">
    <cfRule type="expression" dxfId="17490" priority="12567">
      <formula>IF(AND(LEN($A557)&gt;0,$A557&lt;&gt;$F557),TRUE,FALSE)</formula>
    </cfRule>
  </conditionalFormatting>
  <conditionalFormatting sqref="F1608">
    <cfRule type="expression" dxfId="17489" priority="12568">
      <formula>IF(AND(LEN($A557)&gt;0,$A557&lt;&gt;$F557),TRUE,FALSE)</formula>
    </cfRule>
  </conditionalFormatting>
  <conditionalFormatting sqref="F1609">
    <cfRule type="expression" dxfId="17488" priority="12569">
      <formula>IF(AND(LEN($A557)&gt;0,$A557&lt;&gt;$F557),TRUE,FALSE)</formula>
    </cfRule>
  </conditionalFormatting>
  <conditionalFormatting sqref="F1610">
    <cfRule type="expression" dxfId="17487" priority="12570">
      <formula>IF(AND(LEN($A557)&gt;0,$A557&lt;&gt;$F557),TRUE,FALSE)</formula>
    </cfRule>
  </conditionalFormatting>
  <conditionalFormatting sqref="F1611">
    <cfRule type="expression" dxfId="17486" priority="12571">
      <formula>IF(AND(LEN($A557)&gt;0,$A557&lt;&gt;$F557),TRUE,FALSE)</formula>
    </cfRule>
  </conditionalFormatting>
  <conditionalFormatting sqref="F1612">
    <cfRule type="expression" dxfId="17485" priority="12572">
      <formula>IF(AND(LEN($A557)&gt;0,$A557&lt;&gt;$F557),TRUE,FALSE)</formula>
    </cfRule>
  </conditionalFormatting>
  <conditionalFormatting sqref="F1613">
    <cfRule type="expression" dxfId="17484" priority="12573">
      <formula>IF(AND(LEN($A557)&gt;0,$A557&lt;&gt;$F557),TRUE,FALSE)</formula>
    </cfRule>
  </conditionalFormatting>
  <conditionalFormatting sqref="F1614">
    <cfRule type="expression" dxfId="17483" priority="12574">
      <formula>IF(AND(LEN($A557)&gt;0,$A557&lt;&gt;$F557),TRUE,FALSE)</formula>
    </cfRule>
  </conditionalFormatting>
  <conditionalFormatting sqref="F1615">
    <cfRule type="expression" dxfId="17482" priority="12575">
      <formula>IF(AND(LEN($A557)&gt;0,$A557&lt;&gt;$F557),TRUE,FALSE)</formula>
    </cfRule>
  </conditionalFormatting>
  <conditionalFormatting sqref="F1616">
    <cfRule type="expression" dxfId="17481" priority="12576">
      <formula>IF(AND(LEN($A557)&gt;0,$A557&lt;&gt;$F557),TRUE,FALSE)</formula>
    </cfRule>
  </conditionalFormatting>
  <conditionalFormatting sqref="F1617">
    <cfRule type="expression" dxfId="17480" priority="12577">
      <formula>IF(AND(LEN($A557)&gt;0,$A557&lt;&gt;$F557),TRUE,FALSE)</formula>
    </cfRule>
  </conditionalFormatting>
  <conditionalFormatting sqref="F1618">
    <cfRule type="expression" dxfId="17479" priority="12578">
      <formula>IF(AND(LEN($A557)&gt;0,$A557&lt;&gt;$F557),TRUE,FALSE)</formula>
    </cfRule>
  </conditionalFormatting>
  <conditionalFormatting sqref="F1619">
    <cfRule type="expression" dxfId="17478" priority="12579">
      <formula>IF(AND(LEN($A557)&gt;0,$A557&lt;&gt;$F557),TRUE,FALSE)</formula>
    </cfRule>
  </conditionalFormatting>
  <conditionalFormatting sqref="F1620">
    <cfRule type="expression" dxfId="17477" priority="12580">
      <formula>IF(AND(LEN($A557)&gt;0,$A557&lt;&gt;$F557),TRUE,FALSE)</formula>
    </cfRule>
  </conditionalFormatting>
  <conditionalFormatting sqref="F1621">
    <cfRule type="expression" dxfId="17476" priority="12581">
      <formula>IF(AND(LEN($A557)&gt;0,$A557&lt;&gt;$F557),TRUE,FALSE)</formula>
    </cfRule>
  </conditionalFormatting>
  <conditionalFormatting sqref="F1622">
    <cfRule type="expression" dxfId="17475" priority="12582">
      <formula>IF(AND(LEN($A557)&gt;0,$A557&lt;&gt;$F557),TRUE,FALSE)</formula>
    </cfRule>
  </conditionalFormatting>
  <conditionalFormatting sqref="F1623">
    <cfRule type="expression" dxfId="17474" priority="12583">
      <formula>IF(AND(LEN($A557)&gt;0,$A557&lt;&gt;$F557),TRUE,FALSE)</formula>
    </cfRule>
  </conditionalFormatting>
  <conditionalFormatting sqref="F1624">
    <cfRule type="expression" dxfId="17473" priority="12584">
      <formula>IF(AND(LEN($A557)&gt;0,$A557&lt;&gt;$F557),TRUE,FALSE)</formula>
    </cfRule>
  </conditionalFormatting>
  <conditionalFormatting sqref="F1625">
    <cfRule type="expression" dxfId="17472" priority="12585">
      <formula>IF(AND(LEN($A557)&gt;0,$A557&lt;&gt;$F557),TRUE,FALSE)</formula>
    </cfRule>
  </conditionalFormatting>
  <conditionalFormatting sqref="F1626">
    <cfRule type="expression" dxfId="17471" priority="12586">
      <formula>IF(AND(LEN($A557)&gt;0,$A557&lt;&gt;$F557),TRUE,FALSE)</formula>
    </cfRule>
  </conditionalFormatting>
  <conditionalFormatting sqref="F1627">
    <cfRule type="expression" dxfId="17470" priority="12587">
      <formula>IF(AND(LEN($A557)&gt;0,$A557&lt;&gt;$F557),TRUE,FALSE)</formula>
    </cfRule>
  </conditionalFormatting>
  <conditionalFormatting sqref="F1628">
    <cfRule type="expression" dxfId="17469" priority="12588">
      <formula>IF(AND(LEN($A557)&gt;0,$A557&lt;&gt;$F557),TRUE,FALSE)</formula>
    </cfRule>
  </conditionalFormatting>
  <conditionalFormatting sqref="F1629">
    <cfRule type="expression" dxfId="17468" priority="12589">
      <formula>IF(AND(LEN($A557)&gt;0,$A557&lt;&gt;$F557),TRUE,FALSE)</formula>
    </cfRule>
  </conditionalFormatting>
  <conditionalFormatting sqref="F1630">
    <cfRule type="expression" dxfId="17467" priority="12590">
      <formula>IF(AND(LEN($A557)&gt;0,$A557&lt;&gt;$F557),TRUE,FALSE)</formula>
    </cfRule>
  </conditionalFormatting>
  <conditionalFormatting sqref="F1631">
    <cfRule type="expression" dxfId="17466" priority="12591">
      <formula>IF(AND(LEN($A557)&gt;0,$A557&lt;&gt;$F557),TRUE,FALSE)</formula>
    </cfRule>
  </conditionalFormatting>
  <conditionalFormatting sqref="F1632">
    <cfRule type="expression" dxfId="17465" priority="12592">
      <formula>IF(AND(LEN($A557)&gt;0,$A557&lt;&gt;$F557),TRUE,FALSE)</formula>
    </cfRule>
  </conditionalFormatting>
  <conditionalFormatting sqref="F1633">
    <cfRule type="expression" dxfId="17464" priority="12593">
      <formula>IF(AND(LEN($A557)&gt;0,$A557&lt;&gt;$F557),TRUE,FALSE)</formula>
    </cfRule>
  </conditionalFormatting>
  <conditionalFormatting sqref="F1634">
    <cfRule type="expression" dxfId="17463" priority="12594">
      <formula>IF(AND(LEN($A557)&gt;0,$A557&lt;&gt;$F557),TRUE,FALSE)</formula>
    </cfRule>
  </conditionalFormatting>
  <conditionalFormatting sqref="F1635">
    <cfRule type="expression" dxfId="17462" priority="12595">
      <formula>IF(AND(LEN($A557)&gt;0,$A557&lt;&gt;$F557),TRUE,FALSE)</formula>
    </cfRule>
  </conditionalFormatting>
  <conditionalFormatting sqref="F1636">
    <cfRule type="expression" dxfId="17461" priority="12596">
      <formula>IF(AND(LEN($A557)&gt;0,$A557&lt;&gt;$F557),TRUE,FALSE)</formula>
    </cfRule>
  </conditionalFormatting>
  <conditionalFormatting sqref="F1637">
    <cfRule type="expression" dxfId="17460" priority="12597">
      <formula>IF(AND(LEN($A557)&gt;0,$A557&lt;&gt;$F557),TRUE,FALSE)</formula>
    </cfRule>
  </conditionalFormatting>
  <conditionalFormatting sqref="F1638">
    <cfRule type="expression" dxfId="17459" priority="12598">
      <formula>IF(AND(LEN($A557)&gt;0,$A557&lt;&gt;$F557),TRUE,FALSE)</formula>
    </cfRule>
  </conditionalFormatting>
  <conditionalFormatting sqref="F1639">
    <cfRule type="expression" dxfId="17458" priority="12599">
      <formula>IF(AND(LEN($A557)&gt;0,$A557&lt;&gt;$F557),TRUE,FALSE)</formula>
    </cfRule>
  </conditionalFormatting>
  <conditionalFormatting sqref="F1640">
    <cfRule type="expression" dxfId="17457" priority="12600">
      <formula>IF(AND(LEN($A557)&gt;0,$A557&lt;&gt;$F557),TRUE,FALSE)</formula>
    </cfRule>
  </conditionalFormatting>
  <conditionalFormatting sqref="F1641">
    <cfRule type="expression" dxfId="17456" priority="12601">
      <formula>IF(AND(LEN($A557)&gt;0,$A557&lt;&gt;$F557),TRUE,FALSE)</formula>
    </cfRule>
  </conditionalFormatting>
  <conditionalFormatting sqref="F1642">
    <cfRule type="expression" dxfId="17455" priority="12602">
      <formula>IF(AND(LEN($A557)&gt;0,$A557&lt;&gt;$F557),TRUE,FALSE)</formula>
    </cfRule>
  </conditionalFormatting>
  <conditionalFormatting sqref="F1643">
    <cfRule type="expression" dxfId="17454" priority="12603">
      <formula>IF(AND(LEN($A557)&gt;0,$A557&lt;&gt;$F557),TRUE,FALSE)</formula>
    </cfRule>
  </conditionalFormatting>
  <conditionalFormatting sqref="F1644">
    <cfRule type="expression" dxfId="17453" priority="12604">
      <formula>IF(AND(LEN($A557)&gt;0,$A557&lt;&gt;$F557),TRUE,FALSE)</formula>
    </cfRule>
  </conditionalFormatting>
  <conditionalFormatting sqref="F1645">
    <cfRule type="expression" dxfId="17452" priority="12605">
      <formula>IF(AND(LEN($A557)&gt;0,$A557&lt;&gt;$F557),TRUE,FALSE)</formula>
    </cfRule>
  </conditionalFormatting>
  <conditionalFormatting sqref="F1646">
    <cfRule type="expression" dxfId="17451" priority="12606">
      <formula>IF(AND(LEN($A557)&gt;0,$A557&lt;&gt;$F557),TRUE,FALSE)</formula>
    </cfRule>
  </conditionalFormatting>
  <conditionalFormatting sqref="F1647">
    <cfRule type="expression" dxfId="17450" priority="12607">
      <formula>IF(AND(LEN($A557)&gt;0,$A557&lt;&gt;$F557),TRUE,FALSE)</formula>
    </cfRule>
  </conditionalFormatting>
  <conditionalFormatting sqref="F1648">
    <cfRule type="expression" dxfId="17449" priority="12608">
      <formula>IF(AND(LEN($A557)&gt;0,$A557&lt;&gt;$F557),TRUE,FALSE)</formula>
    </cfRule>
  </conditionalFormatting>
  <conditionalFormatting sqref="F1649">
    <cfRule type="expression" dxfId="17448" priority="12609">
      <formula>IF(AND(LEN($A557)&gt;0,$A557&lt;&gt;$F557),TRUE,FALSE)</formula>
    </cfRule>
  </conditionalFormatting>
  <conditionalFormatting sqref="F1650">
    <cfRule type="expression" dxfId="17447" priority="12610">
      <formula>IF(AND(LEN($A557)&gt;0,$A557&lt;&gt;$F557),TRUE,FALSE)</formula>
    </cfRule>
  </conditionalFormatting>
  <conditionalFormatting sqref="F1651">
    <cfRule type="expression" dxfId="17446" priority="12611">
      <formula>IF(AND(LEN($A557)&gt;0,$A557&lt;&gt;$F557),TRUE,FALSE)</formula>
    </cfRule>
  </conditionalFormatting>
  <conditionalFormatting sqref="F1652">
    <cfRule type="expression" dxfId="17445" priority="12612">
      <formula>IF(AND(LEN($A557)&gt;0,$A557&lt;&gt;$F557),TRUE,FALSE)</formula>
    </cfRule>
  </conditionalFormatting>
  <conditionalFormatting sqref="F1653">
    <cfRule type="expression" dxfId="17444" priority="12613">
      <formula>IF(AND(LEN($A557)&gt;0,$A557&lt;&gt;$F557),TRUE,FALSE)</formula>
    </cfRule>
  </conditionalFormatting>
  <conditionalFormatting sqref="F1654">
    <cfRule type="expression" dxfId="17443" priority="12614">
      <formula>IF(AND(LEN($A557)&gt;0,$A557&lt;&gt;$F557),TRUE,FALSE)</formula>
    </cfRule>
  </conditionalFormatting>
  <conditionalFormatting sqref="F1655">
    <cfRule type="expression" dxfId="17442" priority="12615">
      <formula>IF(AND(LEN($A557)&gt;0,$A557&lt;&gt;$F557),TRUE,FALSE)</formula>
    </cfRule>
  </conditionalFormatting>
  <conditionalFormatting sqref="F1656">
    <cfRule type="expression" dxfId="17441" priority="12616">
      <formula>IF(AND(LEN($A557)&gt;0,$A557&lt;&gt;$F557),TRUE,FALSE)</formula>
    </cfRule>
  </conditionalFormatting>
  <conditionalFormatting sqref="F1657">
    <cfRule type="expression" dxfId="17440" priority="12617">
      <formula>IF(AND(LEN($A557)&gt;0,$A557&lt;&gt;$F557),TRUE,FALSE)</formula>
    </cfRule>
  </conditionalFormatting>
  <conditionalFormatting sqref="F1658">
    <cfRule type="expression" dxfId="17439" priority="12618">
      <formula>IF(AND(LEN($A557)&gt;0,$A557&lt;&gt;$F557),TRUE,FALSE)</formula>
    </cfRule>
  </conditionalFormatting>
  <conditionalFormatting sqref="F1659">
    <cfRule type="expression" dxfId="17438" priority="12619">
      <formula>IF(AND(LEN($A557)&gt;0,$A557&lt;&gt;$F557),TRUE,FALSE)</formula>
    </cfRule>
  </conditionalFormatting>
  <conditionalFormatting sqref="F1660">
    <cfRule type="expression" dxfId="17437" priority="12620">
      <formula>IF(AND(LEN($A557)&gt;0,$A557&lt;&gt;$F557),TRUE,FALSE)</formula>
    </cfRule>
  </conditionalFormatting>
  <conditionalFormatting sqref="F1661">
    <cfRule type="expression" dxfId="17436" priority="12621">
      <formula>IF(AND(LEN($A557)&gt;0,$A557&lt;&gt;$F557),TRUE,FALSE)</formula>
    </cfRule>
  </conditionalFormatting>
  <conditionalFormatting sqref="F1662">
    <cfRule type="expression" dxfId="17435" priority="12622">
      <formula>IF(AND(LEN($A557)&gt;0,$A557&lt;&gt;$F557),TRUE,FALSE)</formula>
    </cfRule>
  </conditionalFormatting>
  <conditionalFormatting sqref="F1663">
    <cfRule type="expression" dxfId="17434" priority="12623">
      <formula>IF(AND(LEN($A557)&gt;0,$A557&lt;&gt;$F557),TRUE,FALSE)</formula>
    </cfRule>
  </conditionalFormatting>
  <conditionalFormatting sqref="F1664">
    <cfRule type="expression" dxfId="17433" priority="12624">
      <formula>IF(AND(LEN($A557)&gt;0,$A557&lt;&gt;$F557),TRUE,FALSE)</formula>
    </cfRule>
  </conditionalFormatting>
  <conditionalFormatting sqref="F1665">
    <cfRule type="expression" dxfId="17432" priority="12625">
      <formula>IF(AND(LEN($A557)&gt;0,$A557&lt;&gt;$F557),TRUE,FALSE)</formula>
    </cfRule>
  </conditionalFormatting>
  <conditionalFormatting sqref="F1666">
    <cfRule type="expression" dxfId="17431" priority="12626">
      <formula>IF(AND(LEN($A557)&gt;0,$A557&lt;&gt;$F557),TRUE,FALSE)</formula>
    </cfRule>
  </conditionalFormatting>
  <conditionalFormatting sqref="F1667">
    <cfRule type="expression" dxfId="17430" priority="12627">
      <formula>IF(AND(LEN($A557)&gt;0,$A557&lt;&gt;$F557),TRUE,FALSE)</formula>
    </cfRule>
  </conditionalFormatting>
  <conditionalFormatting sqref="F1668">
    <cfRule type="expression" dxfId="17429" priority="12628">
      <formula>IF(AND(LEN($A557)&gt;0,$A557&lt;&gt;$F557),TRUE,FALSE)</formula>
    </cfRule>
  </conditionalFormatting>
  <conditionalFormatting sqref="F1669">
    <cfRule type="expression" dxfId="17428" priority="12629">
      <formula>IF(AND(LEN($A557)&gt;0,$A557&lt;&gt;$F557),TRUE,FALSE)</formula>
    </cfRule>
  </conditionalFormatting>
  <conditionalFormatting sqref="F1670">
    <cfRule type="expression" dxfId="17427" priority="12630">
      <formula>IF(AND(LEN($A557)&gt;0,$A557&lt;&gt;$F557),TRUE,FALSE)</formula>
    </cfRule>
  </conditionalFormatting>
  <conditionalFormatting sqref="F1671">
    <cfRule type="expression" dxfId="17426" priority="12631">
      <formula>IF(AND(LEN($A557)&gt;0,$A557&lt;&gt;$F557),TRUE,FALSE)</formula>
    </cfRule>
  </conditionalFormatting>
  <conditionalFormatting sqref="F1672">
    <cfRule type="expression" dxfId="17425" priority="12632">
      <formula>IF(AND(LEN($A557)&gt;0,$A557&lt;&gt;$F557),TRUE,FALSE)</formula>
    </cfRule>
  </conditionalFormatting>
  <conditionalFormatting sqref="F1673">
    <cfRule type="expression" dxfId="17424" priority="12633">
      <formula>IF(AND(LEN($A557)&gt;0,$A557&lt;&gt;$F557),TRUE,FALSE)</formula>
    </cfRule>
  </conditionalFormatting>
  <conditionalFormatting sqref="F1674">
    <cfRule type="expression" dxfId="17423" priority="12634">
      <formula>IF(AND(LEN($A557)&gt;0,$A557&lt;&gt;$F557),TRUE,FALSE)</formula>
    </cfRule>
  </conditionalFormatting>
  <conditionalFormatting sqref="F1675">
    <cfRule type="expression" dxfId="17422" priority="12635">
      <formula>IF(AND(LEN($A557)&gt;0,$A557&lt;&gt;$F557),TRUE,FALSE)</formula>
    </cfRule>
  </conditionalFormatting>
  <conditionalFormatting sqref="F1676">
    <cfRule type="expression" dxfId="17421" priority="12636">
      <formula>IF(AND(LEN($A557)&gt;0,$A557&lt;&gt;$F557),TRUE,FALSE)</formula>
    </cfRule>
  </conditionalFormatting>
  <conditionalFormatting sqref="F1677">
    <cfRule type="expression" dxfId="17420" priority="12637">
      <formula>IF(AND(LEN($A557)&gt;0,$A557&lt;&gt;$F557),TRUE,FALSE)</formula>
    </cfRule>
  </conditionalFormatting>
  <conditionalFormatting sqref="F1678">
    <cfRule type="expression" dxfId="17419" priority="12638">
      <formula>IF(AND(LEN($A557)&gt;0,$A557&lt;&gt;$F557),TRUE,FALSE)</formula>
    </cfRule>
  </conditionalFormatting>
  <conditionalFormatting sqref="F1679">
    <cfRule type="expression" dxfId="17418" priority="12639">
      <formula>IF(AND(LEN($A557)&gt;0,$A557&lt;&gt;$F557),TRUE,FALSE)</formula>
    </cfRule>
  </conditionalFormatting>
  <conditionalFormatting sqref="F1680">
    <cfRule type="expression" dxfId="17417" priority="12640">
      <formula>IF(AND(LEN($A557)&gt;0,$A557&lt;&gt;$F557),TRUE,FALSE)</formula>
    </cfRule>
  </conditionalFormatting>
  <conditionalFormatting sqref="F1681">
    <cfRule type="expression" dxfId="17416" priority="12641">
      <formula>IF(AND(LEN($A557)&gt;0,$A557&lt;&gt;$F557),TRUE,FALSE)</formula>
    </cfRule>
  </conditionalFormatting>
  <conditionalFormatting sqref="F1682">
    <cfRule type="expression" dxfId="17415" priority="12642">
      <formula>IF(AND(LEN($A557)&gt;0,$A557&lt;&gt;$F557),TRUE,FALSE)</formula>
    </cfRule>
  </conditionalFormatting>
  <conditionalFormatting sqref="F1683">
    <cfRule type="expression" dxfId="17414" priority="12643">
      <formula>IF(AND(LEN($A557)&gt;0,$A557&lt;&gt;$F557),TRUE,FALSE)</formula>
    </cfRule>
  </conditionalFormatting>
  <conditionalFormatting sqref="F1684">
    <cfRule type="expression" dxfId="17413" priority="12644">
      <formula>IF(AND(LEN($A557)&gt;0,$A557&lt;&gt;$F557),TRUE,FALSE)</formula>
    </cfRule>
  </conditionalFormatting>
  <conditionalFormatting sqref="F1685">
    <cfRule type="expression" dxfId="17412" priority="12645">
      <formula>IF(AND(LEN($A557)&gt;0,$A557&lt;&gt;$F557),TRUE,FALSE)</formula>
    </cfRule>
  </conditionalFormatting>
  <conditionalFormatting sqref="F1686">
    <cfRule type="expression" dxfId="17411" priority="12646">
      <formula>IF(AND(LEN($A557)&gt;0,$A557&lt;&gt;$F557),TRUE,FALSE)</formula>
    </cfRule>
  </conditionalFormatting>
  <conditionalFormatting sqref="F1687">
    <cfRule type="expression" dxfId="17410" priority="12647">
      <formula>IF(AND(LEN($A557)&gt;0,$A557&lt;&gt;$F557),TRUE,FALSE)</formula>
    </cfRule>
  </conditionalFormatting>
  <conditionalFormatting sqref="F1688">
    <cfRule type="expression" dxfId="17409" priority="12648">
      <formula>IF(AND(LEN($A557)&gt;0,$A557&lt;&gt;$F557),TRUE,FALSE)</formula>
    </cfRule>
  </conditionalFormatting>
  <conditionalFormatting sqref="F1689">
    <cfRule type="expression" dxfId="17408" priority="12649">
      <formula>IF(AND(LEN($A557)&gt;0,$A557&lt;&gt;$F557),TRUE,FALSE)</formula>
    </cfRule>
  </conditionalFormatting>
  <conditionalFormatting sqref="F1690">
    <cfRule type="expression" dxfId="17407" priority="12650">
      <formula>IF(AND(LEN($A557)&gt;0,$A557&lt;&gt;$F557),TRUE,FALSE)</formula>
    </cfRule>
  </conditionalFormatting>
  <conditionalFormatting sqref="F1691">
    <cfRule type="expression" dxfId="17406" priority="12651">
      <formula>IF(AND(LEN($A557)&gt;0,$A557&lt;&gt;$F557),TRUE,FALSE)</formula>
    </cfRule>
  </conditionalFormatting>
  <conditionalFormatting sqref="F1692">
    <cfRule type="expression" dxfId="17405" priority="12652">
      <formula>IF(AND(LEN($A557)&gt;0,$A557&lt;&gt;$F557),TRUE,FALSE)</formula>
    </cfRule>
  </conditionalFormatting>
  <conditionalFormatting sqref="F1693">
    <cfRule type="expression" dxfId="17404" priority="12653">
      <formula>IF(AND(LEN($A557)&gt;0,$A557&lt;&gt;$F557),TRUE,FALSE)</formula>
    </cfRule>
  </conditionalFormatting>
  <conditionalFormatting sqref="F1694">
    <cfRule type="expression" dxfId="17403" priority="12654">
      <formula>IF(AND(LEN($A557)&gt;0,$A557&lt;&gt;$F557),TRUE,FALSE)</formula>
    </cfRule>
  </conditionalFormatting>
  <conditionalFormatting sqref="F1695">
    <cfRule type="expression" dxfId="17402" priority="12655">
      <formula>IF(AND(LEN($A557)&gt;0,$A557&lt;&gt;$F557),TRUE,FALSE)</formula>
    </cfRule>
  </conditionalFormatting>
  <conditionalFormatting sqref="F1696">
    <cfRule type="expression" dxfId="17401" priority="12656">
      <formula>IF(AND(LEN($A557)&gt;0,$A557&lt;&gt;$F557),TRUE,FALSE)</formula>
    </cfRule>
  </conditionalFormatting>
  <conditionalFormatting sqref="F1697">
    <cfRule type="expression" dxfId="17400" priority="12657">
      <formula>IF(AND(LEN($A557)&gt;0,$A557&lt;&gt;$F557),TRUE,FALSE)</formula>
    </cfRule>
  </conditionalFormatting>
  <conditionalFormatting sqref="F1698">
    <cfRule type="expression" dxfId="17399" priority="12658">
      <formula>IF(AND(LEN($A557)&gt;0,$A557&lt;&gt;$F557),TRUE,FALSE)</formula>
    </cfRule>
  </conditionalFormatting>
  <conditionalFormatting sqref="F1699">
    <cfRule type="expression" dxfId="17398" priority="12659">
      <formula>IF(AND(LEN($A557)&gt;0,$A557&lt;&gt;$F557),TRUE,FALSE)</formula>
    </cfRule>
  </conditionalFormatting>
  <conditionalFormatting sqref="F1700">
    <cfRule type="expression" dxfId="17397" priority="12660">
      <formula>IF(AND(LEN($A557)&gt;0,$A557&lt;&gt;$F557),TRUE,FALSE)</formula>
    </cfRule>
  </conditionalFormatting>
  <conditionalFormatting sqref="F1701">
    <cfRule type="expression" dxfId="17396" priority="12661">
      <formula>IF(AND(LEN($A557)&gt;0,$A557&lt;&gt;$F557),TRUE,FALSE)</formula>
    </cfRule>
  </conditionalFormatting>
  <conditionalFormatting sqref="F1702">
    <cfRule type="expression" dxfId="17395" priority="12662">
      <formula>IF(AND(LEN($A557)&gt;0,$A557&lt;&gt;$F557),TRUE,FALSE)</formula>
    </cfRule>
  </conditionalFormatting>
  <conditionalFormatting sqref="F1703">
    <cfRule type="expression" dxfId="17394" priority="12663">
      <formula>IF(AND(LEN($A557)&gt;0,$A557&lt;&gt;$F557),TRUE,FALSE)</formula>
    </cfRule>
  </conditionalFormatting>
  <conditionalFormatting sqref="F1704">
    <cfRule type="expression" dxfId="17393" priority="12664">
      <formula>IF(AND(LEN($A557)&gt;0,$A557&lt;&gt;$F557),TRUE,FALSE)</formula>
    </cfRule>
  </conditionalFormatting>
  <conditionalFormatting sqref="F1705">
    <cfRule type="expression" dxfId="17392" priority="12665">
      <formula>IF(AND(LEN($A557)&gt;0,$A557&lt;&gt;$F557),TRUE,FALSE)</formula>
    </cfRule>
  </conditionalFormatting>
  <conditionalFormatting sqref="F1706">
    <cfRule type="expression" dxfId="17391" priority="12666">
      <formula>IF(AND(LEN($A557)&gt;0,$A557&lt;&gt;$F557),TRUE,FALSE)</formula>
    </cfRule>
  </conditionalFormatting>
  <conditionalFormatting sqref="F1707">
    <cfRule type="expression" dxfId="17390" priority="12667">
      <formula>IF(AND(LEN($A557)&gt;0,$A557&lt;&gt;$F557),TRUE,FALSE)</formula>
    </cfRule>
  </conditionalFormatting>
  <conditionalFormatting sqref="F1708">
    <cfRule type="expression" dxfId="17389" priority="12668">
      <formula>IF(AND(LEN($A557)&gt;0,$A557&lt;&gt;$F557),TRUE,FALSE)</formula>
    </cfRule>
  </conditionalFormatting>
  <conditionalFormatting sqref="F1709">
    <cfRule type="expression" dxfId="17388" priority="12669">
      <formula>IF(AND(LEN($A557)&gt;0,$A557&lt;&gt;$F557),TRUE,FALSE)</formula>
    </cfRule>
  </conditionalFormatting>
  <conditionalFormatting sqref="F1710">
    <cfRule type="expression" dxfId="17387" priority="12670">
      <formula>IF(AND(LEN($A557)&gt;0,$A557&lt;&gt;$F557),TRUE,FALSE)</formula>
    </cfRule>
  </conditionalFormatting>
  <conditionalFormatting sqref="F1711">
    <cfRule type="expression" dxfId="17386" priority="12671">
      <formula>IF(AND(LEN($A557)&gt;0,$A557&lt;&gt;$F557),TRUE,FALSE)</formula>
    </cfRule>
  </conditionalFormatting>
  <conditionalFormatting sqref="F1712">
    <cfRule type="expression" dxfId="17385" priority="12672">
      <formula>IF(AND(LEN($A557)&gt;0,$A557&lt;&gt;$F557),TRUE,FALSE)</formula>
    </cfRule>
  </conditionalFormatting>
  <conditionalFormatting sqref="F1713">
    <cfRule type="expression" dxfId="17384" priority="12673">
      <formula>IF(AND(LEN($A557)&gt;0,$A557&lt;&gt;$F557),TRUE,FALSE)</formula>
    </cfRule>
  </conditionalFormatting>
  <conditionalFormatting sqref="F1714">
    <cfRule type="expression" dxfId="17383" priority="12674">
      <formula>IF(AND(LEN($A557)&gt;0,$A557&lt;&gt;$F557),TRUE,FALSE)</formula>
    </cfRule>
  </conditionalFormatting>
  <conditionalFormatting sqref="F1715">
    <cfRule type="expression" dxfId="17382" priority="12675">
      <formula>IF(AND(LEN($A557)&gt;0,$A557&lt;&gt;$F557),TRUE,FALSE)</formula>
    </cfRule>
  </conditionalFormatting>
  <conditionalFormatting sqref="F1716">
    <cfRule type="expression" dxfId="17381" priority="12676">
      <formula>IF(AND(LEN($A557)&gt;0,$A557&lt;&gt;$F557),TRUE,FALSE)</formula>
    </cfRule>
  </conditionalFormatting>
  <conditionalFormatting sqref="F1717">
    <cfRule type="expression" dxfId="17380" priority="12677">
      <formula>IF(AND(LEN($A557)&gt;0,$A557&lt;&gt;$F557),TRUE,FALSE)</formula>
    </cfRule>
  </conditionalFormatting>
  <conditionalFormatting sqref="F1718">
    <cfRule type="expression" dxfId="17379" priority="12678">
      <formula>IF(AND(LEN($A557)&gt;0,$A557&lt;&gt;$F557),TRUE,FALSE)</formula>
    </cfRule>
  </conditionalFormatting>
  <conditionalFormatting sqref="F1719">
    <cfRule type="expression" dxfId="17378" priority="12679">
      <formula>IF(AND(LEN($A557)&gt;0,$A557&lt;&gt;$F557),TRUE,FALSE)</formula>
    </cfRule>
  </conditionalFormatting>
  <conditionalFormatting sqref="F1720">
    <cfRule type="expression" dxfId="17377" priority="12680">
      <formula>IF(AND(LEN($A557)&gt;0,$A557&lt;&gt;$F557),TRUE,FALSE)</formula>
    </cfRule>
  </conditionalFormatting>
  <conditionalFormatting sqref="F1721">
    <cfRule type="expression" dxfId="17376" priority="12681">
      <formula>IF(AND(LEN($A557)&gt;0,$A557&lt;&gt;$F557),TRUE,FALSE)</formula>
    </cfRule>
  </conditionalFormatting>
  <conditionalFormatting sqref="F1722">
    <cfRule type="expression" dxfId="17375" priority="12682">
      <formula>IF(AND(LEN($A557)&gt;0,$A557&lt;&gt;$F557),TRUE,FALSE)</formula>
    </cfRule>
  </conditionalFormatting>
  <conditionalFormatting sqref="F1723">
    <cfRule type="expression" dxfId="17374" priority="12683">
      <formula>IF(AND(LEN($A557)&gt;0,$A557&lt;&gt;$F557),TRUE,FALSE)</formula>
    </cfRule>
  </conditionalFormatting>
  <conditionalFormatting sqref="F1724">
    <cfRule type="expression" dxfId="17373" priority="12684">
      <formula>IF(AND(LEN($A557)&gt;0,$A557&lt;&gt;$F557),TRUE,FALSE)</formula>
    </cfRule>
  </conditionalFormatting>
  <conditionalFormatting sqref="F1725">
    <cfRule type="expression" dxfId="17372" priority="12685">
      <formula>IF(AND(LEN($A557)&gt;0,$A557&lt;&gt;$F557),TRUE,FALSE)</formula>
    </cfRule>
  </conditionalFormatting>
  <conditionalFormatting sqref="F1726">
    <cfRule type="expression" dxfId="17371" priority="12686">
      <formula>IF(AND(LEN($A557)&gt;0,$A557&lt;&gt;$F557),TRUE,FALSE)</formula>
    </cfRule>
  </conditionalFormatting>
  <conditionalFormatting sqref="F1727">
    <cfRule type="expression" dxfId="17370" priority="12687">
      <formula>IF(AND(LEN($A557)&gt;0,$A557&lt;&gt;$F557),TRUE,FALSE)</formula>
    </cfRule>
  </conditionalFormatting>
  <conditionalFormatting sqref="F1728">
    <cfRule type="expression" dxfId="17369" priority="12688">
      <formula>IF(AND(LEN($A557)&gt;0,$A557&lt;&gt;$F557),TRUE,FALSE)</formula>
    </cfRule>
  </conditionalFormatting>
  <conditionalFormatting sqref="F1729">
    <cfRule type="expression" dxfId="17368" priority="12689">
      <formula>IF(AND(LEN($A557)&gt;0,$A557&lt;&gt;$F557),TRUE,FALSE)</formula>
    </cfRule>
  </conditionalFormatting>
  <conditionalFormatting sqref="F1730">
    <cfRule type="expression" dxfId="17367" priority="12690">
      <formula>IF(AND(LEN($A557)&gt;0,$A557&lt;&gt;$F557),TRUE,FALSE)</formula>
    </cfRule>
  </conditionalFormatting>
  <conditionalFormatting sqref="F1731">
    <cfRule type="expression" dxfId="17366" priority="12691">
      <formula>IF(AND(LEN($A557)&gt;0,$A557&lt;&gt;$F557),TRUE,FALSE)</formula>
    </cfRule>
  </conditionalFormatting>
  <conditionalFormatting sqref="F1732">
    <cfRule type="expression" dxfId="17365" priority="12692">
      <formula>IF(AND(LEN($A557)&gt;0,$A557&lt;&gt;$F557),TRUE,FALSE)</formula>
    </cfRule>
  </conditionalFormatting>
  <conditionalFormatting sqref="F1733">
    <cfRule type="expression" dxfId="17364" priority="12693">
      <formula>IF(AND(LEN($A557)&gt;0,$A557&lt;&gt;$F557),TRUE,FALSE)</formula>
    </cfRule>
  </conditionalFormatting>
  <conditionalFormatting sqref="F1734">
    <cfRule type="expression" dxfId="17363" priority="12694">
      <formula>IF(AND(LEN($A557)&gt;0,$A557&lt;&gt;$F557),TRUE,FALSE)</formula>
    </cfRule>
  </conditionalFormatting>
  <conditionalFormatting sqref="F1735">
    <cfRule type="expression" dxfId="17362" priority="12695">
      <formula>IF(AND(LEN($A557)&gt;0,$A557&lt;&gt;$F557),TRUE,FALSE)</formula>
    </cfRule>
  </conditionalFormatting>
  <conditionalFormatting sqref="F1736">
    <cfRule type="expression" dxfId="17361" priority="12696">
      <formula>IF(AND(LEN($A557)&gt;0,$A557&lt;&gt;$F557),TRUE,FALSE)</formula>
    </cfRule>
  </conditionalFormatting>
  <conditionalFormatting sqref="F1737">
    <cfRule type="expression" dxfId="17360" priority="12697">
      <formula>IF(AND(LEN($A557)&gt;0,$A557&lt;&gt;$F557),TRUE,FALSE)</formula>
    </cfRule>
  </conditionalFormatting>
  <conditionalFormatting sqref="F1738">
    <cfRule type="expression" dxfId="17359" priority="12698">
      <formula>IF(AND(LEN($A557)&gt;0,$A557&lt;&gt;$F557),TRUE,FALSE)</formula>
    </cfRule>
  </conditionalFormatting>
  <conditionalFormatting sqref="F1739">
    <cfRule type="expression" dxfId="17358" priority="12699">
      <formula>IF(AND(LEN($A557)&gt;0,$A557&lt;&gt;$F557),TRUE,FALSE)</formula>
    </cfRule>
  </conditionalFormatting>
  <conditionalFormatting sqref="F1740">
    <cfRule type="expression" dxfId="17357" priority="12700">
      <formula>IF(AND(LEN($A557)&gt;0,$A557&lt;&gt;$F557),TRUE,FALSE)</formula>
    </cfRule>
  </conditionalFormatting>
  <conditionalFormatting sqref="F1741">
    <cfRule type="expression" dxfId="17356" priority="12701">
      <formula>IF(AND(LEN($A557)&gt;0,$A557&lt;&gt;$F557),TRUE,FALSE)</formula>
    </cfRule>
  </conditionalFormatting>
  <conditionalFormatting sqref="F1742">
    <cfRule type="expression" dxfId="17355" priority="12702">
      <formula>IF(AND(LEN($A557)&gt;0,$A557&lt;&gt;$F557),TRUE,FALSE)</formula>
    </cfRule>
  </conditionalFormatting>
  <conditionalFormatting sqref="F1743">
    <cfRule type="expression" dxfId="17354" priority="12703">
      <formula>IF(AND(LEN($A557)&gt;0,$A557&lt;&gt;$F557),TRUE,FALSE)</formula>
    </cfRule>
  </conditionalFormatting>
  <conditionalFormatting sqref="F1744">
    <cfRule type="expression" dxfId="17353" priority="12704">
      <formula>IF(AND(LEN($A557)&gt;0,$A557&lt;&gt;$F557),TRUE,FALSE)</formula>
    </cfRule>
  </conditionalFormatting>
  <conditionalFormatting sqref="F1745">
    <cfRule type="expression" dxfId="17352" priority="12705">
      <formula>IF(AND(LEN($A557)&gt;0,$A557&lt;&gt;$F557),TRUE,FALSE)</formula>
    </cfRule>
  </conditionalFormatting>
  <conditionalFormatting sqref="F1746">
    <cfRule type="expression" dxfId="17351" priority="12706">
      <formula>IF(AND(LEN($A557)&gt;0,$A557&lt;&gt;$F557),TRUE,FALSE)</formula>
    </cfRule>
  </conditionalFormatting>
  <conditionalFormatting sqref="F1747">
    <cfRule type="expression" dxfId="17350" priority="12707">
      <formula>IF(AND(LEN($A557)&gt;0,$A557&lt;&gt;$F557),TRUE,FALSE)</formula>
    </cfRule>
  </conditionalFormatting>
  <conditionalFormatting sqref="F1748">
    <cfRule type="expression" dxfId="17349" priority="12708">
      <formula>IF(AND(LEN($A557)&gt;0,$A557&lt;&gt;$F557),TRUE,FALSE)</formula>
    </cfRule>
  </conditionalFormatting>
  <conditionalFormatting sqref="F1749">
    <cfRule type="expression" dxfId="17348" priority="12709">
      <formula>IF(AND(LEN($A557)&gt;0,$A557&lt;&gt;$F557),TRUE,FALSE)</formula>
    </cfRule>
  </conditionalFormatting>
  <conditionalFormatting sqref="F1750">
    <cfRule type="expression" dxfId="17347" priority="12710">
      <formula>IF(AND(LEN($A557)&gt;0,$A557&lt;&gt;$F557),TRUE,FALSE)</formula>
    </cfRule>
  </conditionalFormatting>
  <conditionalFormatting sqref="F1751">
    <cfRule type="expression" dxfId="17346" priority="12711">
      <formula>IF(AND(LEN($A557)&gt;0,$A557&lt;&gt;$F557),TRUE,FALSE)</formula>
    </cfRule>
  </conditionalFormatting>
  <conditionalFormatting sqref="F1752">
    <cfRule type="expression" dxfId="17345" priority="12712">
      <formula>IF(AND(LEN($A557)&gt;0,$A557&lt;&gt;$F557),TRUE,FALSE)</formula>
    </cfRule>
  </conditionalFormatting>
  <conditionalFormatting sqref="F1753">
    <cfRule type="expression" dxfId="17344" priority="12713">
      <formula>IF(AND(LEN($A557)&gt;0,$A557&lt;&gt;$F557),TRUE,FALSE)</formula>
    </cfRule>
  </conditionalFormatting>
  <conditionalFormatting sqref="F1754">
    <cfRule type="expression" dxfId="17343" priority="12714">
      <formula>IF(AND(LEN($A557)&gt;0,$A557&lt;&gt;$F557),TRUE,FALSE)</formula>
    </cfRule>
  </conditionalFormatting>
  <conditionalFormatting sqref="F1755">
    <cfRule type="expression" dxfId="17342" priority="12715">
      <formula>IF(AND(LEN($A557)&gt;0,$A557&lt;&gt;$F557),TRUE,FALSE)</formula>
    </cfRule>
  </conditionalFormatting>
  <conditionalFormatting sqref="F1756">
    <cfRule type="expression" dxfId="17341" priority="12716">
      <formula>IF(AND(LEN($A557)&gt;0,$A557&lt;&gt;$F557),TRUE,FALSE)</formula>
    </cfRule>
  </conditionalFormatting>
  <conditionalFormatting sqref="F1757">
    <cfRule type="expression" dxfId="17340" priority="12717">
      <formula>IF(AND(LEN($A557)&gt;0,$A557&lt;&gt;$F557),TRUE,FALSE)</formula>
    </cfRule>
  </conditionalFormatting>
  <conditionalFormatting sqref="F1758">
    <cfRule type="expression" dxfId="17339" priority="12718">
      <formula>IF(AND(LEN($A557)&gt;0,$A557&lt;&gt;$F557),TRUE,FALSE)</formula>
    </cfRule>
  </conditionalFormatting>
  <conditionalFormatting sqref="F1759">
    <cfRule type="expression" dxfId="17338" priority="12719">
      <formula>IF(AND(LEN($A557)&gt;0,$A557&lt;&gt;$F557),TRUE,FALSE)</formula>
    </cfRule>
  </conditionalFormatting>
  <conditionalFormatting sqref="F1760">
    <cfRule type="expression" dxfId="17337" priority="12720">
      <formula>IF(AND(LEN($A557)&gt;0,$A557&lt;&gt;$F557),TRUE,FALSE)</formula>
    </cfRule>
  </conditionalFormatting>
  <conditionalFormatting sqref="F1761">
    <cfRule type="expression" dxfId="17336" priority="12721">
      <formula>IF(AND(LEN($A557)&gt;0,$A557&lt;&gt;$F557),TRUE,FALSE)</formula>
    </cfRule>
  </conditionalFormatting>
  <conditionalFormatting sqref="F1762">
    <cfRule type="expression" dxfId="17335" priority="12722">
      <formula>IF(AND(LEN($A557)&gt;0,$A557&lt;&gt;$F557),TRUE,FALSE)</formula>
    </cfRule>
  </conditionalFormatting>
  <conditionalFormatting sqref="F1763">
    <cfRule type="expression" dxfId="17334" priority="12723">
      <formula>IF(AND(LEN($A557)&gt;0,$A557&lt;&gt;$F557),TRUE,FALSE)</formula>
    </cfRule>
  </conditionalFormatting>
  <conditionalFormatting sqref="F1764">
    <cfRule type="expression" dxfId="17333" priority="12724">
      <formula>IF(AND(LEN($A557)&gt;0,$A557&lt;&gt;$F557),TRUE,FALSE)</formula>
    </cfRule>
  </conditionalFormatting>
  <conditionalFormatting sqref="F1765">
    <cfRule type="expression" dxfId="17332" priority="12725">
      <formula>IF(AND(LEN($A557)&gt;0,$A557&lt;&gt;$F557),TRUE,FALSE)</formula>
    </cfRule>
  </conditionalFormatting>
  <conditionalFormatting sqref="F1766">
    <cfRule type="expression" dxfId="17331" priority="12726">
      <formula>IF(AND(LEN($A557)&gt;0,$A557&lt;&gt;$F557),TRUE,FALSE)</formula>
    </cfRule>
  </conditionalFormatting>
  <conditionalFormatting sqref="F1767">
    <cfRule type="expression" dxfId="17330" priority="12727">
      <formula>IF(AND(LEN($A557)&gt;0,$A557&lt;&gt;$F557),TRUE,FALSE)</formula>
    </cfRule>
  </conditionalFormatting>
  <conditionalFormatting sqref="F1768">
    <cfRule type="expression" dxfId="17329" priority="12728">
      <formula>IF(AND(LEN($A557)&gt;0,$A557&lt;&gt;$F557),TRUE,FALSE)</formula>
    </cfRule>
  </conditionalFormatting>
  <conditionalFormatting sqref="F1769">
    <cfRule type="expression" dxfId="17328" priority="12729">
      <formula>IF(AND(LEN($A557)&gt;0,$A557&lt;&gt;$F557),TRUE,FALSE)</formula>
    </cfRule>
  </conditionalFormatting>
  <conditionalFormatting sqref="F1770">
    <cfRule type="expression" dxfId="17327" priority="12730">
      <formula>IF(AND(LEN($A557)&gt;0,$A557&lt;&gt;$F557),TRUE,FALSE)</formula>
    </cfRule>
  </conditionalFormatting>
  <conditionalFormatting sqref="F1771">
    <cfRule type="expression" dxfId="17326" priority="12731">
      <formula>IF(AND(LEN($A557)&gt;0,$A557&lt;&gt;$F557),TRUE,FALSE)</formula>
    </cfRule>
  </conditionalFormatting>
  <conditionalFormatting sqref="F1772">
    <cfRule type="expression" dxfId="17325" priority="12732">
      <formula>IF(AND(LEN($A557)&gt;0,$A557&lt;&gt;$F557),TRUE,FALSE)</formula>
    </cfRule>
  </conditionalFormatting>
  <conditionalFormatting sqref="F1773">
    <cfRule type="expression" dxfId="17324" priority="12733">
      <formula>IF(AND(LEN($A557)&gt;0,$A557&lt;&gt;$F557),TRUE,FALSE)</formula>
    </cfRule>
  </conditionalFormatting>
  <conditionalFormatting sqref="F1774">
    <cfRule type="expression" dxfId="17323" priority="12734">
      <formula>IF(AND(LEN($A557)&gt;0,$A557&lt;&gt;$F557),TRUE,FALSE)</formula>
    </cfRule>
  </conditionalFormatting>
  <conditionalFormatting sqref="F1775">
    <cfRule type="expression" dxfId="17322" priority="12735">
      <formula>IF(AND(LEN($A557)&gt;0,$A557&lt;&gt;$F557),TRUE,FALSE)</formula>
    </cfRule>
  </conditionalFormatting>
  <conditionalFormatting sqref="F1776">
    <cfRule type="expression" dxfId="17321" priority="12736">
      <formula>IF(AND(LEN($A557)&gt;0,$A557&lt;&gt;$F557),TRUE,FALSE)</formula>
    </cfRule>
  </conditionalFormatting>
  <conditionalFormatting sqref="F1777">
    <cfRule type="expression" dxfId="17320" priority="12737">
      <formula>IF(AND(LEN($A557)&gt;0,$A557&lt;&gt;$F557),TRUE,FALSE)</formula>
    </cfRule>
  </conditionalFormatting>
  <conditionalFormatting sqref="F1778">
    <cfRule type="expression" dxfId="17319" priority="12738">
      <formula>IF(AND(LEN($A557)&gt;0,$A557&lt;&gt;$F557),TRUE,FALSE)</formula>
    </cfRule>
  </conditionalFormatting>
  <conditionalFormatting sqref="F1779">
    <cfRule type="expression" dxfId="17318" priority="12739">
      <formula>IF(AND(LEN($A557)&gt;0,$A557&lt;&gt;$F557),TRUE,FALSE)</formula>
    </cfRule>
  </conditionalFormatting>
  <conditionalFormatting sqref="F1780">
    <cfRule type="expression" dxfId="17317" priority="12740">
      <formula>IF(AND(LEN($A557)&gt;0,$A557&lt;&gt;$F557),TRUE,FALSE)</formula>
    </cfRule>
  </conditionalFormatting>
  <conditionalFormatting sqref="F1781">
    <cfRule type="expression" dxfId="17316" priority="12741">
      <formula>IF(AND(LEN($A557)&gt;0,$A557&lt;&gt;$F557),TRUE,FALSE)</formula>
    </cfRule>
  </conditionalFormatting>
  <conditionalFormatting sqref="F1782">
    <cfRule type="expression" dxfId="17315" priority="12742">
      <formula>IF(AND(LEN($A557)&gt;0,$A557&lt;&gt;$F557),TRUE,FALSE)</formula>
    </cfRule>
  </conditionalFormatting>
  <conditionalFormatting sqref="F1783">
    <cfRule type="expression" dxfId="17314" priority="12743">
      <formula>IF(AND(LEN($A557)&gt;0,$A557&lt;&gt;$F557),TRUE,FALSE)</formula>
    </cfRule>
  </conditionalFormatting>
  <conditionalFormatting sqref="F1784">
    <cfRule type="expression" dxfId="17313" priority="12744">
      <formula>IF(AND(LEN($A557)&gt;0,$A557&lt;&gt;$F557),TRUE,FALSE)</formula>
    </cfRule>
  </conditionalFormatting>
  <conditionalFormatting sqref="F1785">
    <cfRule type="expression" dxfId="17312" priority="12745">
      <formula>IF(AND(LEN($A557)&gt;0,$A557&lt;&gt;$F557),TRUE,FALSE)</formula>
    </cfRule>
  </conditionalFormatting>
  <conditionalFormatting sqref="F1786">
    <cfRule type="expression" dxfId="17311" priority="12746">
      <formula>IF(AND(LEN($A557)&gt;0,$A557&lt;&gt;$F557),TRUE,FALSE)</formula>
    </cfRule>
  </conditionalFormatting>
  <conditionalFormatting sqref="F1787">
    <cfRule type="expression" dxfId="17310" priority="12747">
      <formula>IF(AND(LEN($A557)&gt;0,$A557&lt;&gt;$F557),TRUE,FALSE)</formula>
    </cfRule>
  </conditionalFormatting>
  <conditionalFormatting sqref="F1788">
    <cfRule type="expression" dxfId="17309" priority="12748">
      <formula>IF(AND(LEN($A557)&gt;0,$A557&lt;&gt;$F557),TRUE,FALSE)</formula>
    </cfRule>
  </conditionalFormatting>
  <conditionalFormatting sqref="F1789">
    <cfRule type="expression" dxfId="17308" priority="12749">
      <formula>IF(AND(LEN($A557)&gt;0,$A557&lt;&gt;$F557),TRUE,FALSE)</formula>
    </cfRule>
  </conditionalFormatting>
  <conditionalFormatting sqref="F1790">
    <cfRule type="expression" dxfId="17307" priority="12750">
      <formula>IF(AND(LEN($A557)&gt;0,$A557&lt;&gt;$F557),TRUE,FALSE)</formula>
    </cfRule>
  </conditionalFormatting>
  <conditionalFormatting sqref="F1791">
    <cfRule type="expression" dxfId="17306" priority="12751">
      <formula>IF(AND(LEN($A557)&gt;0,$A557&lt;&gt;$F557),TRUE,FALSE)</formula>
    </cfRule>
  </conditionalFormatting>
  <conditionalFormatting sqref="F1792">
    <cfRule type="expression" dxfId="17305" priority="12752">
      <formula>IF(AND(LEN($A557)&gt;0,$A557&lt;&gt;$F557),TRUE,FALSE)</formula>
    </cfRule>
  </conditionalFormatting>
  <conditionalFormatting sqref="F1793">
    <cfRule type="expression" dxfId="17304" priority="12753">
      <formula>IF(AND(LEN($A557)&gt;0,$A557&lt;&gt;$F557),TRUE,FALSE)</formula>
    </cfRule>
  </conditionalFormatting>
  <conditionalFormatting sqref="F1794">
    <cfRule type="expression" dxfId="17303" priority="12754">
      <formula>IF(AND(LEN($A557)&gt;0,$A557&lt;&gt;$F557),TRUE,FALSE)</formula>
    </cfRule>
  </conditionalFormatting>
  <conditionalFormatting sqref="F1795">
    <cfRule type="expression" dxfId="17302" priority="12755">
      <formula>IF(AND(LEN($A557)&gt;0,$A557&lt;&gt;$F557),TRUE,FALSE)</formula>
    </cfRule>
  </conditionalFormatting>
  <conditionalFormatting sqref="F1796">
    <cfRule type="expression" dxfId="17301" priority="12756">
      <formula>IF(AND(LEN($A557)&gt;0,$A557&lt;&gt;$F557),TRUE,FALSE)</formula>
    </cfRule>
  </conditionalFormatting>
  <conditionalFormatting sqref="F1797">
    <cfRule type="expression" dxfId="17300" priority="12757">
      <formula>IF(AND(LEN($A557)&gt;0,$A557&lt;&gt;$F557),TRUE,FALSE)</formula>
    </cfRule>
  </conditionalFormatting>
  <conditionalFormatting sqref="F1798">
    <cfRule type="expression" dxfId="17299" priority="12758">
      <formula>IF(AND(LEN($A557)&gt;0,$A557&lt;&gt;$F557),TRUE,FALSE)</formula>
    </cfRule>
  </conditionalFormatting>
  <conditionalFormatting sqref="F1799">
    <cfRule type="expression" dxfId="17298" priority="12759">
      <formula>IF(AND(LEN($A557)&gt;0,$A557&lt;&gt;$F557),TRUE,FALSE)</formula>
    </cfRule>
  </conditionalFormatting>
  <conditionalFormatting sqref="F1800">
    <cfRule type="expression" dxfId="17297" priority="12760">
      <formula>IF(AND(LEN($A557)&gt;0,$A557&lt;&gt;$F557),TRUE,FALSE)</formula>
    </cfRule>
  </conditionalFormatting>
  <conditionalFormatting sqref="F1801">
    <cfRule type="expression" dxfId="17296" priority="12761">
      <formula>IF(AND(LEN($A557)&gt;0,$A557&lt;&gt;$F557),TRUE,FALSE)</formula>
    </cfRule>
  </conditionalFormatting>
  <conditionalFormatting sqref="F1802">
    <cfRule type="expression" dxfId="17295" priority="12762">
      <formula>IF(AND(LEN($A557)&gt;0,$A557&lt;&gt;$F557),TRUE,FALSE)</formula>
    </cfRule>
  </conditionalFormatting>
  <conditionalFormatting sqref="F1803">
    <cfRule type="expression" dxfId="17294" priority="12763">
      <formula>IF(AND(LEN($A557)&gt;0,$A557&lt;&gt;$F557),TRUE,FALSE)</formula>
    </cfRule>
  </conditionalFormatting>
  <conditionalFormatting sqref="F1804">
    <cfRule type="expression" dxfId="17293" priority="12764">
      <formula>IF(AND(LEN($A557)&gt;0,$A557&lt;&gt;$F557),TRUE,FALSE)</formula>
    </cfRule>
  </conditionalFormatting>
  <conditionalFormatting sqref="F1805">
    <cfRule type="expression" dxfId="17292" priority="12765">
      <formula>IF(AND(LEN($A557)&gt;0,$A557&lt;&gt;$F557),TRUE,FALSE)</formula>
    </cfRule>
  </conditionalFormatting>
  <conditionalFormatting sqref="F1806">
    <cfRule type="expression" dxfId="17291" priority="12766">
      <formula>IF(AND(LEN($A557)&gt;0,$A557&lt;&gt;$F557),TRUE,FALSE)</formula>
    </cfRule>
  </conditionalFormatting>
  <conditionalFormatting sqref="F1807">
    <cfRule type="expression" dxfId="17290" priority="12767">
      <formula>IF(AND(LEN($A557)&gt;0,$A557&lt;&gt;$F557),TRUE,FALSE)</formula>
    </cfRule>
  </conditionalFormatting>
  <conditionalFormatting sqref="F1808">
    <cfRule type="expression" dxfId="17289" priority="12768">
      <formula>IF(AND(LEN($A557)&gt;0,$A557&lt;&gt;$F557),TRUE,FALSE)</formula>
    </cfRule>
  </conditionalFormatting>
  <conditionalFormatting sqref="F1809">
    <cfRule type="expression" dxfId="17288" priority="12769">
      <formula>IF(AND(LEN($A557)&gt;0,$A557&lt;&gt;$F557),TRUE,FALSE)</formula>
    </cfRule>
  </conditionalFormatting>
  <conditionalFormatting sqref="F1810">
    <cfRule type="expression" dxfId="17287" priority="12770">
      <formula>IF(AND(LEN($A557)&gt;0,$A557&lt;&gt;$F557),TRUE,FALSE)</formula>
    </cfRule>
  </conditionalFormatting>
  <conditionalFormatting sqref="F1811">
    <cfRule type="expression" dxfId="17286" priority="12771">
      <formula>IF(AND(LEN($A557)&gt;0,$A557&lt;&gt;$F557),TRUE,FALSE)</formula>
    </cfRule>
  </conditionalFormatting>
  <conditionalFormatting sqref="F1812">
    <cfRule type="expression" dxfId="17285" priority="12772">
      <formula>IF(AND(LEN($A557)&gt;0,$A557&lt;&gt;$F557),TRUE,FALSE)</formula>
    </cfRule>
  </conditionalFormatting>
  <conditionalFormatting sqref="F1813">
    <cfRule type="expression" dxfId="17284" priority="12773">
      <formula>IF(AND(LEN($A557)&gt;0,$A557&lt;&gt;$F557),TRUE,FALSE)</formula>
    </cfRule>
  </conditionalFormatting>
  <conditionalFormatting sqref="F1814">
    <cfRule type="expression" dxfId="17283" priority="12774">
      <formula>IF(AND(LEN($A557)&gt;0,$A557&lt;&gt;$F557),TRUE,FALSE)</formula>
    </cfRule>
  </conditionalFormatting>
  <conditionalFormatting sqref="F1815">
    <cfRule type="expression" dxfId="17282" priority="12775">
      <formula>IF(AND(LEN($A557)&gt;0,$A557&lt;&gt;$F557),TRUE,FALSE)</formula>
    </cfRule>
  </conditionalFormatting>
  <conditionalFormatting sqref="F1816">
    <cfRule type="expression" dxfId="17281" priority="12776">
      <formula>IF(AND(LEN($A557)&gt;0,$A557&lt;&gt;$F557),TRUE,FALSE)</formula>
    </cfRule>
  </conditionalFormatting>
  <conditionalFormatting sqref="F1817">
    <cfRule type="expression" dxfId="17280" priority="12777">
      <formula>IF(AND(LEN($A557)&gt;0,$A557&lt;&gt;$F557),TRUE,FALSE)</formula>
    </cfRule>
  </conditionalFormatting>
  <conditionalFormatting sqref="F1818">
    <cfRule type="expression" dxfId="17279" priority="12778">
      <formula>IF(AND(LEN($A557)&gt;0,$A557&lt;&gt;$F557),TRUE,FALSE)</formula>
    </cfRule>
  </conditionalFormatting>
  <conditionalFormatting sqref="F1819">
    <cfRule type="expression" dxfId="17278" priority="12779">
      <formula>IF(AND(LEN($A557)&gt;0,$A557&lt;&gt;$F557),TRUE,FALSE)</formula>
    </cfRule>
  </conditionalFormatting>
  <conditionalFormatting sqref="F1820">
    <cfRule type="expression" dxfId="17277" priority="12780">
      <formula>IF(AND(LEN($A557)&gt;0,$A557&lt;&gt;$F557),TRUE,FALSE)</formula>
    </cfRule>
  </conditionalFormatting>
  <conditionalFormatting sqref="F1821">
    <cfRule type="expression" dxfId="17276" priority="12781">
      <formula>IF(AND(LEN($A557)&gt;0,$A557&lt;&gt;$F557),TRUE,FALSE)</formula>
    </cfRule>
  </conditionalFormatting>
  <conditionalFormatting sqref="F1822">
    <cfRule type="expression" dxfId="17275" priority="12782">
      <formula>IF(AND(LEN($A557)&gt;0,$A557&lt;&gt;$F557),TRUE,FALSE)</formula>
    </cfRule>
  </conditionalFormatting>
  <conditionalFormatting sqref="F1823">
    <cfRule type="expression" dxfId="17274" priority="12783">
      <formula>IF(AND(LEN($A557)&gt;0,$A557&lt;&gt;$F557),TRUE,FALSE)</formula>
    </cfRule>
  </conditionalFormatting>
  <conditionalFormatting sqref="F1824">
    <cfRule type="expression" dxfId="17273" priority="12784">
      <formula>IF(AND(LEN($A557)&gt;0,$A557&lt;&gt;$F557),TRUE,FALSE)</formula>
    </cfRule>
  </conditionalFormatting>
  <conditionalFormatting sqref="F1825">
    <cfRule type="expression" dxfId="17272" priority="12785">
      <formula>IF(AND(LEN($A557)&gt;0,$A557&lt;&gt;$F557),TRUE,FALSE)</formula>
    </cfRule>
  </conditionalFormatting>
  <conditionalFormatting sqref="F1826">
    <cfRule type="expression" dxfId="17271" priority="12786">
      <formula>IF(AND(LEN($A557)&gt;0,$A557&lt;&gt;$F557),TRUE,FALSE)</formula>
    </cfRule>
  </conditionalFormatting>
  <conditionalFormatting sqref="F1827">
    <cfRule type="expression" dxfId="17270" priority="12787">
      <formula>IF(AND(LEN($A557)&gt;0,$A557&lt;&gt;$F557),TRUE,FALSE)</formula>
    </cfRule>
  </conditionalFormatting>
  <conditionalFormatting sqref="F1828">
    <cfRule type="expression" dxfId="17269" priority="12788">
      <formula>IF(AND(LEN($A557)&gt;0,$A557&lt;&gt;$F557),TRUE,FALSE)</formula>
    </cfRule>
  </conditionalFormatting>
  <conditionalFormatting sqref="F1829">
    <cfRule type="expression" dxfId="17268" priority="12789">
      <formula>IF(AND(LEN($A557)&gt;0,$A557&lt;&gt;$F557),TRUE,FALSE)</formula>
    </cfRule>
  </conditionalFormatting>
  <conditionalFormatting sqref="F1830">
    <cfRule type="expression" dxfId="17267" priority="12790">
      <formula>IF(AND(LEN($A557)&gt;0,$A557&lt;&gt;$F557),TRUE,FALSE)</formula>
    </cfRule>
  </conditionalFormatting>
  <conditionalFormatting sqref="F1831">
    <cfRule type="expression" dxfId="17266" priority="12791">
      <formula>IF(AND(LEN($A557)&gt;0,$A557&lt;&gt;$F557),TRUE,FALSE)</formula>
    </cfRule>
  </conditionalFormatting>
  <conditionalFormatting sqref="F1832">
    <cfRule type="expression" dxfId="17265" priority="12792">
      <formula>IF(AND(LEN($A557)&gt;0,$A557&lt;&gt;$F557),TRUE,FALSE)</formula>
    </cfRule>
  </conditionalFormatting>
  <conditionalFormatting sqref="F1833">
    <cfRule type="expression" dxfId="17264" priority="12793">
      <formula>IF(AND(LEN($A557)&gt;0,$A557&lt;&gt;$F557),TRUE,FALSE)</formula>
    </cfRule>
  </conditionalFormatting>
  <conditionalFormatting sqref="F1834">
    <cfRule type="expression" dxfId="17263" priority="12794">
      <formula>IF(AND(LEN($A557)&gt;0,$A557&lt;&gt;$F557),TRUE,FALSE)</formula>
    </cfRule>
  </conditionalFormatting>
  <conditionalFormatting sqref="F1835">
    <cfRule type="expression" dxfId="17262" priority="12795">
      <formula>IF(AND(LEN($A557)&gt;0,$A557&lt;&gt;$F557),TRUE,FALSE)</formula>
    </cfRule>
  </conditionalFormatting>
  <conditionalFormatting sqref="F1836">
    <cfRule type="expression" dxfId="17261" priority="12796">
      <formula>IF(AND(LEN($A557)&gt;0,$A557&lt;&gt;$F557),TRUE,FALSE)</formula>
    </cfRule>
  </conditionalFormatting>
  <conditionalFormatting sqref="F1837">
    <cfRule type="expression" dxfId="17260" priority="12797">
      <formula>IF(AND(LEN($A557)&gt;0,$A557&lt;&gt;$F557),TRUE,FALSE)</formula>
    </cfRule>
  </conditionalFormatting>
  <conditionalFormatting sqref="F1838">
    <cfRule type="expression" dxfId="17259" priority="12798">
      <formula>IF(AND(LEN($A557)&gt;0,$A557&lt;&gt;$F557),TRUE,FALSE)</formula>
    </cfRule>
  </conditionalFormatting>
  <conditionalFormatting sqref="F1839">
    <cfRule type="expression" dxfId="17258" priority="12799">
      <formula>IF(AND(LEN($A557)&gt;0,$A557&lt;&gt;$F557),TRUE,FALSE)</formula>
    </cfRule>
  </conditionalFormatting>
  <conditionalFormatting sqref="F1840">
    <cfRule type="expression" dxfId="17257" priority="12800">
      <formula>IF(AND(LEN($A557)&gt;0,$A557&lt;&gt;$F557),TRUE,FALSE)</formula>
    </cfRule>
  </conditionalFormatting>
  <conditionalFormatting sqref="F1841">
    <cfRule type="expression" dxfId="17256" priority="12801">
      <formula>IF(AND(LEN($A557)&gt;0,$A557&lt;&gt;$F557),TRUE,FALSE)</formula>
    </cfRule>
  </conditionalFormatting>
  <conditionalFormatting sqref="F1842">
    <cfRule type="expression" dxfId="17255" priority="12802">
      <formula>IF(AND(LEN($A557)&gt;0,$A557&lt;&gt;$F557),TRUE,FALSE)</formula>
    </cfRule>
  </conditionalFormatting>
  <conditionalFormatting sqref="F1843">
    <cfRule type="expression" dxfId="17254" priority="12803">
      <formula>IF(AND(LEN($A557)&gt;0,$A557&lt;&gt;$F557),TRUE,FALSE)</formula>
    </cfRule>
  </conditionalFormatting>
  <conditionalFormatting sqref="F1844">
    <cfRule type="expression" dxfId="17253" priority="12804">
      <formula>IF(AND(LEN($A557)&gt;0,$A557&lt;&gt;$F557),TRUE,FALSE)</formula>
    </cfRule>
  </conditionalFormatting>
  <conditionalFormatting sqref="F1845">
    <cfRule type="expression" dxfId="17252" priority="12805">
      <formula>IF(AND(LEN($A557)&gt;0,$A557&lt;&gt;$F557),TRUE,FALSE)</formula>
    </cfRule>
  </conditionalFormatting>
  <conditionalFormatting sqref="F1846">
    <cfRule type="expression" dxfId="17251" priority="12806">
      <formula>IF(AND(LEN($A557)&gt;0,$A557&lt;&gt;$F557),TRUE,FALSE)</formula>
    </cfRule>
  </conditionalFormatting>
  <conditionalFormatting sqref="F1847">
    <cfRule type="expression" dxfId="17250" priority="12807">
      <formula>IF(AND(LEN($A557)&gt;0,$A557&lt;&gt;$F557),TRUE,FALSE)</formula>
    </cfRule>
  </conditionalFormatting>
  <conditionalFormatting sqref="F1848">
    <cfRule type="expression" dxfId="17249" priority="12808">
      <formula>IF(AND(LEN($A557)&gt;0,$A557&lt;&gt;$F557),TRUE,FALSE)</formula>
    </cfRule>
  </conditionalFormatting>
  <conditionalFormatting sqref="F1849">
    <cfRule type="expression" dxfId="17248" priority="12809">
      <formula>IF(AND(LEN($A557)&gt;0,$A557&lt;&gt;$F557),TRUE,FALSE)</formula>
    </cfRule>
  </conditionalFormatting>
  <conditionalFormatting sqref="F1850">
    <cfRule type="expression" dxfId="17247" priority="12810">
      <formula>IF(AND(LEN($A557)&gt;0,$A557&lt;&gt;$F557),TRUE,FALSE)</formula>
    </cfRule>
  </conditionalFormatting>
  <conditionalFormatting sqref="F1851">
    <cfRule type="expression" dxfId="17246" priority="12811">
      <formula>IF(AND(LEN($A557)&gt;0,$A557&lt;&gt;$F557),TRUE,FALSE)</formula>
    </cfRule>
  </conditionalFormatting>
  <conditionalFormatting sqref="F1852">
    <cfRule type="expression" dxfId="17245" priority="12812">
      <formula>IF(AND(LEN($A557)&gt;0,$A557&lt;&gt;$F557),TRUE,FALSE)</formula>
    </cfRule>
  </conditionalFormatting>
  <conditionalFormatting sqref="F1853">
    <cfRule type="expression" dxfId="17244" priority="12813">
      <formula>IF(AND(LEN($A557)&gt;0,$A557&lt;&gt;$F557),TRUE,FALSE)</formula>
    </cfRule>
  </conditionalFormatting>
  <conditionalFormatting sqref="F1854">
    <cfRule type="expression" dxfId="17243" priority="12814">
      <formula>IF(AND(LEN($A557)&gt;0,$A557&lt;&gt;$F557),TRUE,FALSE)</formula>
    </cfRule>
  </conditionalFormatting>
  <conditionalFormatting sqref="F1855">
    <cfRule type="expression" dxfId="17242" priority="12815">
      <formula>IF(AND(LEN($A557)&gt;0,$A557&lt;&gt;$F557),TRUE,FALSE)</formula>
    </cfRule>
  </conditionalFormatting>
  <conditionalFormatting sqref="F1856">
    <cfRule type="expression" dxfId="17241" priority="12816">
      <formula>IF(AND(LEN($A557)&gt;0,$A557&lt;&gt;$F557),TRUE,FALSE)</formula>
    </cfRule>
  </conditionalFormatting>
  <conditionalFormatting sqref="F1857">
    <cfRule type="expression" dxfId="17240" priority="12817">
      <formula>IF(AND(LEN($A557)&gt;0,$A557&lt;&gt;$F557),TRUE,FALSE)</formula>
    </cfRule>
  </conditionalFormatting>
  <conditionalFormatting sqref="F1858">
    <cfRule type="expression" dxfId="17239" priority="12818">
      <formula>IF(AND(LEN($A557)&gt;0,$A557&lt;&gt;$F557),TRUE,FALSE)</formula>
    </cfRule>
  </conditionalFormatting>
  <conditionalFormatting sqref="F1859">
    <cfRule type="expression" dxfId="17238" priority="12819">
      <formula>IF(AND(LEN($A557)&gt;0,$A557&lt;&gt;$F557),TRUE,FALSE)</formula>
    </cfRule>
  </conditionalFormatting>
  <conditionalFormatting sqref="F1860">
    <cfRule type="expression" dxfId="17237" priority="12820">
      <formula>IF(AND(LEN($A557)&gt;0,$A557&lt;&gt;$F557),TRUE,FALSE)</formula>
    </cfRule>
  </conditionalFormatting>
  <conditionalFormatting sqref="F1861">
    <cfRule type="expression" dxfId="17236" priority="12821">
      <formula>IF(AND(LEN($A557)&gt;0,$A557&lt;&gt;$F557),TRUE,FALSE)</formula>
    </cfRule>
  </conditionalFormatting>
  <conditionalFormatting sqref="F1862">
    <cfRule type="expression" dxfId="17235" priority="12822">
      <formula>IF(AND(LEN($A557)&gt;0,$A557&lt;&gt;$F557),TRUE,FALSE)</formula>
    </cfRule>
  </conditionalFormatting>
  <conditionalFormatting sqref="F1863">
    <cfRule type="expression" dxfId="17234" priority="12823">
      <formula>IF(AND(LEN($A557)&gt;0,$A557&lt;&gt;$F557),TRUE,FALSE)</formula>
    </cfRule>
  </conditionalFormatting>
  <conditionalFormatting sqref="F1864">
    <cfRule type="expression" dxfId="17233" priority="12824">
      <formula>IF(AND(LEN($A557)&gt;0,$A557&lt;&gt;$F557),TRUE,FALSE)</formula>
    </cfRule>
  </conditionalFormatting>
  <conditionalFormatting sqref="F1865">
    <cfRule type="expression" dxfId="17232" priority="12825">
      <formula>IF(AND(LEN($A557)&gt;0,$A557&lt;&gt;$F557),TRUE,FALSE)</formula>
    </cfRule>
  </conditionalFormatting>
  <conditionalFormatting sqref="F1866">
    <cfRule type="expression" dxfId="17231" priority="12826">
      <formula>IF(AND(LEN($A557)&gt;0,$A557&lt;&gt;$F557),TRUE,FALSE)</formula>
    </cfRule>
  </conditionalFormatting>
  <conditionalFormatting sqref="F1867">
    <cfRule type="expression" dxfId="17230" priority="12827">
      <formula>IF(AND(LEN($A557)&gt;0,$A557&lt;&gt;$F557),TRUE,FALSE)</formula>
    </cfRule>
  </conditionalFormatting>
  <conditionalFormatting sqref="F1868">
    <cfRule type="expression" dxfId="17229" priority="12828">
      <formula>IF(AND(LEN($A557)&gt;0,$A557&lt;&gt;$F557),TRUE,FALSE)</formula>
    </cfRule>
  </conditionalFormatting>
  <conditionalFormatting sqref="F1869">
    <cfRule type="expression" dxfId="17228" priority="12829">
      <formula>IF(AND(LEN($A557)&gt;0,$A557&lt;&gt;$F557),TRUE,FALSE)</formula>
    </cfRule>
  </conditionalFormatting>
  <conditionalFormatting sqref="F1870">
    <cfRule type="expression" dxfId="17227" priority="12830">
      <formula>IF(AND(LEN($A557)&gt;0,$A557&lt;&gt;$F557),TRUE,FALSE)</formula>
    </cfRule>
  </conditionalFormatting>
  <conditionalFormatting sqref="F1871">
    <cfRule type="expression" dxfId="17226" priority="12831">
      <formula>IF(AND(LEN($A557)&gt;0,$A557&lt;&gt;$F557),TRUE,FALSE)</formula>
    </cfRule>
  </conditionalFormatting>
  <conditionalFormatting sqref="F1872">
    <cfRule type="expression" dxfId="17225" priority="12832">
      <formula>IF(AND(LEN($A557)&gt;0,$A557&lt;&gt;$F557),TRUE,FALSE)</formula>
    </cfRule>
  </conditionalFormatting>
  <conditionalFormatting sqref="F1873">
    <cfRule type="expression" dxfId="17224" priority="12833">
      <formula>IF(AND(LEN($A557)&gt;0,$A557&lt;&gt;$F557),TRUE,FALSE)</formula>
    </cfRule>
  </conditionalFormatting>
  <conditionalFormatting sqref="F1874">
    <cfRule type="expression" dxfId="17223" priority="12834">
      <formula>IF(AND(LEN($A557)&gt;0,$A557&lt;&gt;$F557),TRUE,FALSE)</formula>
    </cfRule>
  </conditionalFormatting>
  <conditionalFormatting sqref="F1875">
    <cfRule type="expression" dxfId="17222" priority="12835">
      <formula>IF(AND(LEN($A557)&gt;0,$A557&lt;&gt;$F557),TRUE,FALSE)</formula>
    </cfRule>
  </conditionalFormatting>
  <conditionalFormatting sqref="F1876">
    <cfRule type="expression" dxfId="17221" priority="12836">
      <formula>IF(AND(LEN($A557)&gt;0,$A557&lt;&gt;$F557),TRUE,FALSE)</formula>
    </cfRule>
  </conditionalFormatting>
  <conditionalFormatting sqref="F1877">
    <cfRule type="expression" dxfId="17220" priority="12837">
      <formula>IF(AND(LEN($A557)&gt;0,$A557&lt;&gt;$F557),TRUE,FALSE)</formula>
    </cfRule>
  </conditionalFormatting>
  <conditionalFormatting sqref="F1878">
    <cfRule type="expression" dxfId="17219" priority="12838">
      <formula>IF(AND(LEN($A557)&gt;0,$A557&lt;&gt;$F557),TRUE,FALSE)</formula>
    </cfRule>
  </conditionalFormatting>
  <conditionalFormatting sqref="F1879">
    <cfRule type="expression" dxfId="17218" priority="12839">
      <formula>IF(AND(LEN($A557)&gt;0,$A557&lt;&gt;$F557),TRUE,FALSE)</formula>
    </cfRule>
  </conditionalFormatting>
  <conditionalFormatting sqref="F1880">
    <cfRule type="expression" dxfId="17217" priority="12840">
      <formula>IF(AND(LEN($A557)&gt;0,$A557&lt;&gt;$F557),TRUE,FALSE)</formula>
    </cfRule>
  </conditionalFormatting>
  <conditionalFormatting sqref="F1881">
    <cfRule type="expression" dxfId="17216" priority="12841">
      <formula>IF(AND(LEN($A557)&gt;0,$A557&lt;&gt;$F557),TRUE,FALSE)</formula>
    </cfRule>
  </conditionalFormatting>
  <conditionalFormatting sqref="F1882">
    <cfRule type="expression" dxfId="17215" priority="12842">
      <formula>IF(AND(LEN($A557)&gt;0,$A557&lt;&gt;$F557),TRUE,FALSE)</formula>
    </cfRule>
  </conditionalFormatting>
  <conditionalFormatting sqref="F1883">
    <cfRule type="expression" dxfId="17214" priority="12843">
      <formula>IF(AND(LEN($A557)&gt;0,$A557&lt;&gt;$F557),TRUE,FALSE)</formula>
    </cfRule>
  </conditionalFormatting>
  <conditionalFormatting sqref="F1884">
    <cfRule type="expression" dxfId="17213" priority="12844">
      <formula>IF(AND(LEN($A557)&gt;0,$A557&lt;&gt;$F557),TRUE,FALSE)</formula>
    </cfRule>
  </conditionalFormatting>
  <conditionalFormatting sqref="F1885">
    <cfRule type="expression" dxfId="17212" priority="12845">
      <formula>IF(AND(LEN($A557)&gt;0,$A557&lt;&gt;$F557),TRUE,FALSE)</formula>
    </cfRule>
  </conditionalFormatting>
  <conditionalFormatting sqref="F1886">
    <cfRule type="expression" dxfId="17211" priority="12846">
      <formula>IF(AND(LEN($A557)&gt;0,$A557&lt;&gt;$F557),TRUE,FALSE)</formula>
    </cfRule>
  </conditionalFormatting>
  <conditionalFormatting sqref="F1887">
    <cfRule type="expression" dxfId="17210" priority="12847">
      <formula>IF(AND(LEN($A557)&gt;0,$A557&lt;&gt;$F557),TRUE,FALSE)</formula>
    </cfRule>
  </conditionalFormatting>
  <conditionalFormatting sqref="F1888">
    <cfRule type="expression" dxfId="17209" priority="12848">
      <formula>IF(AND(LEN($A557)&gt;0,$A557&lt;&gt;$F557),TRUE,FALSE)</formula>
    </cfRule>
  </conditionalFormatting>
  <conditionalFormatting sqref="F1889">
    <cfRule type="expression" dxfId="17208" priority="12849">
      <formula>IF(AND(LEN($A557)&gt;0,$A557&lt;&gt;$F557),TRUE,FALSE)</formula>
    </cfRule>
  </conditionalFormatting>
  <conditionalFormatting sqref="F1890">
    <cfRule type="expression" dxfId="17207" priority="12850">
      <formula>IF(AND(LEN($A557)&gt;0,$A557&lt;&gt;$F557),TRUE,FALSE)</formula>
    </cfRule>
  </conditionalFormatting>
  <conditionalFormatting sqref="F1891">
    <cfRule type="expression" dxfId="17206" priority="12851">
      <formula>IF(AND(LEN($A557)&gt;0,$A557&lt;&gt;$F557),TRUE,FALSE)</formula>
    </cfRule>
  </conditionalFormatting>
  <conditionalFormatting sqref="F1892">
    <cfRule type="expression" dxfId="17205" priority="12852">
      <formula>IF(AND(LEN($A557)&gt;0,$A557&lt;&gt;$F557),TRUE,FALSE)</formula>
    </cfRule>
  </conditionalFormatting>
  <conditionalFormatting sqref="F1893">
    <cfRule type="expression" dxfId="17204" priority="12853">
      <formula>IF(AND(LEN($A557)&gt;0,$A557&lt;&gt;$F557),TRUE,FALSE)</formula>
    </cfRule>
  </conditionalFormatting>
  <conditionalFormatting sqref="F1894">
    <cfRule type="expression" dxfId="17203" priority="12854">
      <formula>IF(AND(LEN($A557)&gt;0,$A557&lt;&gt;$F557),TRUE,FALSE)</formula>
    </cfRule>
  </conditionalFormatting>
  <conditionalFormatting sqref="F1895">
    <cfRule type="expression" dxfId="17202" priority="12855">
      <formula>IF(AND(LEN($A557)&gt;0,$A557&lt;&gt;$F557),TRUE,FALSE)</formula>
    </cfRule>
  </conditionalFormatting>
  <conditionalFormatting sqref="F1896">
    <cfRule type="expression" dxfId="17201" priority="12856">
      <formula>IF(AND(LEN($A557)&gt;0,$A557&lt;&gt;$F557),TRUE,FALSE)</formula>
    </cfRule>
  </conditionalFormatting>
  <conditionalFormatting sqref="F1897">
    <cfRule type="expression" dxfId="17200" priority="12857">
      <formula>IF(AND(LEN($A557)&gt;0,$A557&lt;&gt;$F557),TRUE,FALSE)</formula>
    </cfRule>
  </conditionalFormatting>
  <conditionalFormatting sqref="F1898">
    <cfRule type="expression" dxfId="17199" priority="12858">
      <formula>IF(AND(LEN($A557)&gt;0,$A557&lt;&gt;$F557),TRUE,FALSE)</formula>
    </cfRule>
  </conditionalFormatting>
  <conditionalFormatting sqref="F1899">
    <cfRule type="expression" dxfId="17198" priority="12859">
      <formula>IF(AND(LEN($A557)&gt;0,$A557&lt;&gt;$F557),TRUE,FALSE)</formula>
    </cfRule>
  </conditionalFormatting>
  <conditionalFormatting sqref="F1900">
    <cfRule type="expression" dxfId="17197" priority="12860">
      <formula>IF(AND(LEN($A557)&gt;0,$A557&lt;&gt;$F557),TRUE,FALSE)</formula>
    </cfRule>
  </conditionalFormatting>
  <conditionalFormatting sqref="F1901">
    <cfRule type="expression" dxfId="17196" priority="12861">
      <formula>IF(AND(LEN($A557)&gt;0,$A557&lt;&gt;$F557),TRUE,FALSE)</formula>
    </cfRule>
  </conditionalFormatting>
  <conditionalFormatting sqref="F1902">
    <cfRule type="expression" dxfId="17195" priority="12862">
      <formula>IF(AND(LEN($A557)&gt;0,$A557&lt;&gt;$F557),TRUE,FALSE)</formula>
    </cfRule>
  </conditionalFormatting>
  <conditionalFormatting sqref="F1903">
    <cfRule type="expression" dxfId="17194" priority="12863">
      <formula>IF(AND(LEN($A557)&gt;0,$A557&lt;&gt;$F557),TRUE,FALSE)</formula>
    </cfRule>
  </conditionalFormatting>
  <conditionalFormatting sqref="F1904">
    <cfRule type="expression" dxfId="17193" priority="12864">
      <formula>IF(AND(LEN($A557)&gt;0,$A557&lt;&gt;$F557),TRUE,FALSE)</formula>
    </cfRule>
  </conditionalFormatting>
  <conditionalFormatting sqref="F1905">
    <cfRule type="expression" dxfId="17192" priority="12865">
      <formula>IF(AND(LEN($A557)&gt;0,$A557&lt;&gt;$F557),TRUE,FALSE)</formula>
    </cfRule>
  </conditionalFormatting>
  <conditionalFormatting sqref="F1906">
    <cfRule type="expression" dxfId="17191" priority="12866">
      <formula>IF(AND(LEN($A557)&gt;0,$A557&lt;&gt;$F557),TRUE,FALSE)</formula>
    </cfRule>
  </conditionalFormatting>
  <conditionalFormatting sqref="F1907">
    <cfRule type="expression" dxfId="17190" priority="12867">
      <formula>IF(AND(LEN($A557)&gt;0,$A557&lt;&gt;$F557),TRUE,FALSE)</formula>
    </cfRule>
  </conditionalFormatting>
  <conditionalFormatting sqref="F1908">
    <cfRule type="expression" dxfId="17189" priority="12868">
      <formula>IF(AND(LEN($A557)&gt;0,$A557&lt;&gt;$F557),TRUE,FALSE)</formula>
    </cfRule>
  </conditionalFormatting>
  <conditionalFormatting sqref="F1909">
    <cfRule type="expression" dxfId="17188" priority="12869">
      <formula>IF(AND(LEN($A557)&gt;0,$A557&lt;&gt;$F557),TRUE,FALSE)</formula>
    </cfRule>
  </conditionalFormatting>
  <conditionalFormatting sqref="F1910">
    <cfRule type="expression" dxfId="17187" priority="12870">
      <formula>IF(AND(LEN($A557)&gt;0,$A557&lt;&gt;$F557),TRUE,FALSE)</formula>
    </cfRule>
  </conditionalFormatting>
  <conditionalFormatting sqref="F1911">
    <cfRule type="expression" dxfId="17186" priority="12871">
      <formula>IF(AND(LEN($A557)&gt;0,$A557&lt;&gt;$F557),TRUE,FALSE)</formula>
    </cfRule>
  </conditionalFormatting>
  <conditionalFormatting sqref="F1912">
    <cfRule type="expression" dxfId="17185" priority="12872">
      <formula>IF(AND(LEN($A557)&gt;0,$A557&lt;&gt;$F557),TRUE,FALSE)</formula>
    </cfRule>
  </conditionalFormatting>
  <conditionalFormatting sqref="F1913">
    <cfRule type="expression" dxfId="17184" priority="12873">
      <formula>IF(AND(LEN($A557)&gt;0,$A557&lt;&gt;$F557),TRUE,FALSE)</formula>
    </cfRule>
  </conditionalFormatting>
  <conditionalFormatting sqref="F1914">
    <cfRule type="expression" dxfId="17183" priority="12874">
      <formula>IF(AND(LEN($A557)&gt;0,$A557&lt;&gt;$F557),TRUE,FALSE)</formula>
    </cfRule>
  </conditionalFormatting>
  <conditionalFormatting sqref="F1915">
    <cfRule type="expression" dxfId="17182" priority="12875">
      <formula>IF(AND(LEN($A557)&gt;0,$A557&lt;&gt;$F557),TRUE,FALSE)</formula>
    </cfRule>
  </conditionalFormatting>
  <conditionalFormatting sqref="F1916">
    <cfRule type="expression" dxfId="17181" priority="12876">
      <formula>IF(AND(LEN($A557)&gt;0,$A557&lt;&gt;$F557),TRUE,FALSE)</formula>
    </cfRule>
  </conditionalFormatting>
  <conditionalFormatting sqref="F1917">
    <cfRule type="expression" dxfId="17180" priority="12877">
      <formula>IF(AND(LEN($A557)&gt;0,$A557&lt;&gt;$F557),TRUE,FALSE)</formula>
    </cfRule>
  </conditionalFormatting>
  <conditionalFormatting sqref="F1918">
    <cfRule type="expression" dxfId="17179" priority="12878">
      <formula>IF(AND(LEN($A557)&gt;0,$A557&lt;&gt;$F557),TRUE,FALSE)</formula>
    </cfRule>
  </conditionalFormatting>
  <conditionalFormatting sqref="F1919">
    <cfRule type="expression" dxfId="17178" priority="12879">
      <formula>IF(AND(LEN($A557)&gt;0,$A557&lt;&gt;$F557),TRUE,FALSE)</formula>
    </cfRule>
  </conditionalFormatting>
  <conditionalFormatting sqref="F1920">
    <cfRule type="expression" dxfId="17177" priority="12880">
      <formula>IF(AND(LEN($A557)&gt;0,$A557&lt;&gt;$F557),TRUE,FALSE)</formula>
    </cfRule>
  </conditionalFormatting>
  <conditionalFormatting sqref="F1921">
    <cfRule type="expression" dxfId="17176" priority="12881">
      <formula>IF(AND(LEN($A557)&gt;0,$A557&lt;&gt;$F557),TRUE,FALSE)</formula>
    </cfRule>
  </conditionalFormatting>
  <conditionalFormatting sqref="F1922">
    <cfRule type="expression" dxfId="17175" priority="12882">
      <formula>IF(AND(LEN($A557)&gt;0,$A557&lt;&gt;$F557),TRUE,FALSE)</formula>
    </cfRule>
  </conditionalFormatting>
  <conditionalFormatting sqref="F1923">
    <cfRule type="expression" dxfId="17174" priority="12883">
      <formula>IF(AND(LEN($A557)&gt;0,$A557&lt;&gt;$F557),TRUE,FALSE)</formula>
    </cfRule>
  </conditionalFormatting>
  <conditionalFormatting sqref="F1924">
    <cfRule type="expression" dxfId="17173" priority="12884">
      <formula>IF(AND(LEN($A557)&gt;0,$A557&lt;&gt;$F557),TRUE,FALSE)</formula>
    </cfRule>
  </conditionalFormatting>
  <conditionalFormatting sqref="F1925">
    <cfRule type="expression" dxfId="17172" priority="12885">
      <formula>IF(AND(LEN($A557)&gt;0,$A557&lt;&gt;$F557),TRUE,FALSE)</formula>
    </cfRule>
  </conditionalFormatting>
  <conditionalFormatting sqref="F1926">
    <cfRule type="expression" dxfId="17171" priority="12886">
      <formula>IF(AND(LEN($A557)&gt;0,$A557&lt;&gt;$F557),TRUE,FALSE)</formula>
    </cfRule>
  </conditionalFormatting>
  <conditionalFormatting sqref="F1927">
    <cfRule type="expression" dxfId="17170" priority="12887">
      <formula>IF(AND(LEN($A557)&gt;0,$A557&lt;&gt;$F557),TRUE,FALSE)</formula>
    </cfRule>
  </conditionalFormatting>
  <conditionalFormatting sqref="F1928">
    <cfRule type="expression" dxfId="17169" priority="12888">
      <formula>IF(AND(LEN($A557)&gt;0,$A557&lt;&gt;$F557),TRUE,FALSE)</formula>
    </cfRule>
  </conditionalFormatting>
  <conditionalFormatting sqref="F1929">
    <cfRule type="expression" dxfId="17168" priority="12889">
      <formula>IF(AND(LEN($A557)&gt;0,$A557&lt;&gt;$F557),TRUE,FALSE)</formula>
    </cfRule>
  </conditionalFormatting>
  <conditionalFormatting sqref="F1930">
    <cfRule type="expression" dxfId="17167" priority="12890">
      <formula>IF(AND(LEN($A557)&gt;0,$A557&lt;&gt;$F557),TRUE,FALSE)</formula>
    </cfRule>
  </conditionalFormatting>
  <conditionalFormatting sqref="F1931">
    <cfRule type="expression" dxfId="17166" priority="12891">
      <formula>IF(AND(LEN($A557)&gt;0,$A557&lt;&gt;$F557),TRUE,FALSE)</formula>
    </cfRule>
  </conditionalFormatting>
  <conditionalFormatting sqref="F1932">
    <cfRule type="expression" dxfId="17165" priority="12892">
      <formula>IF(AND(LEN($A557)&gt;0,$A557&lt;&gt;$F557),TRUE,FALSE)</formula>
    </cfRule>
  </conditionalFormatting>
  <conditionalFormatting sqref="F1933">
    <cfRule type="expression" dxfId="17164" priority="12893">
      <formula>IF(AND(LEN($A557)&gt;0,$A557&lt;&gt;$F557),TRUE,FALSE)</formula>
    </cfRule>
  </conditionalFormatting>
  <conditionalFormatting sqref="F1934">
    <cfRule type="expression" dxfId="17163" priority="12894">
      <formula>IF(AND(LEN($A557)&gt;0,$A557&lt;&gt;$F557),TRUE,FALSE)</formula>
    </cfRule>
  </conditionalFormatting>
  <conditionalFormatting sqref="F1935">
    <cfRule type="expression" dxfId="17162" priority="12895">
      <formula>IF(AND(LEN($A557)&gt;0,$A557&lt;&gt;$F557),TRUE,FALSE)</formula>
    </cfRule>
  </conditionalFormatting>
  <conditionalFormatting sqref="F1936">
    <cfRule type="expression" dxfId="17161" priority="12896">
      <formula>IF(AND(LEN($A557)&gt;0,$A557&lt;&gt;$F557),TRUE,FALSE)</formula>
    </cfRule>
  </conditionalFormatting>
  <conditionalFormatting sqref="F1937">
    <cfRule type="expression" dxfId="17160" priority="12897">
      <formula>IF(AND(LEN($A557)&gt;0,$A557&lt;&gt;$F557),TRUE,FALSE)</formula>
    </cfRule>
  </conditionalFormatting>
  <conditionalFormatting sqref="F1938">
    <cfRule type="expression" dxfId="17159" priority="12898">
      <formula>IF(AND(LEN($A557)&gt;0,$A557&lt;&gt;$F557),TRUE,FALSE)</formula>
    </cfRule>
  </conditionalFormatting>
  <conditionalFormatting sqref="F1939">
    <cfRule type="expression" dxfId="17158" priority="12899">
      <formula>IF(AND(LEN($A557)&gt;0,$A557&lt;&gt;$F557),TRUE,FALSE)</formula>
    </cfRule>
  </conditionalFormatting>
  <conditionalFormatting sqref="F1940">
    <cfRule type="expression" dxfId="17157" priority="12900">
      <formula>IF(AND(LEN($A557)&gt;0,$A557&lt;&gt;$F557),TRUE,FALSE)</formula>
    </cfRule>
  </conditionalFormatting>
  <conditionalFormatting sqref="F1941">
    <cfRule type="expression" dxfId="17156" priority="12901">
      <formula>IF(AND(LEN($A557)&gt;0,$A557&lt;&gt;$F557),TRUE,FALSE)</formula>
    </cfRule>
  </conditionalFormatting>
  <conditionalFormatting sqref="F1942">
    <cfRule type="expression" dxfId="17155" priority="12902">
      <formula>IF(AND(LEN($A557)&gt;0,$A557&lt;&gt;$F557),TRUE,FALSE)</formula>
    </cfRule>
  </conditionalFormatting>
  <conditionalFormatting sqref="F1943">
    <cfRule type="expression" dxfId="17154" priority="12903">
      <formula>IF(AND(LEN($A557)&gt;0,$A557&lt;&gt;$F557),TRUE,FALSE)</formula>
    </cfRule>
  </conditionalFormatting>
  <conditionalFormatting sqref="F1944">
    <cfRule type="expression" dxfId="17153" priority="12904">
      <formula>IF(AND(LEN($A557)&gt;0,$A557&lt;&gt;$F557),TRUE,FALSE)</formula>
    </cfRule>
  </conditionalFormatting>
  <conditionalFormatting sqref="F1945">
    <cfRule type="expression" dxfId="17152" priority="12905">
      <formula>IF(AND(LEN($A557)&gt;0,$A557&lt;&gt;$F557),TRUE,FALSE)</formula>
    </cfRule>
  </conditionalFormatting>
  <conditionalFormatting sqref="F1946">
    <cfRule type="expression" dxfId="17151" priority="12906">
      <formula>IF(AND(LEN($A557)&gt;0,$A557&lt;&gt;$F557),TRUE,FALSE)</formula>
    </cfRule>
  </conditionalFormatting>
  <conditionalFormatting sqref="F1947">
    <cfRule type="expression" dxfId="17150" priority="12907">
      <formula>IF(AND(LEN($A557)&gt;0,$A557&lt;&gt;$F557),TRUE,FALSE)</formula>
    </cfRule>
  </conditionalFormatting>
  <conditionalFormatting sqref="F1948">
    <cfRule type="expression" dxfId="17149" priority="12908">
      <formula>IF(AND(LEN($A557)&gt;0,$A557&lt;&gt;$F557),TRUE,FALSE)</formula>
    </cfRule>
  </conditionalFormatting>
  <conditionalFormatting sqref="F1949">
    <cfRule type="expression" dxfId="17148" priority="12909">
      <formula>IF(AND(LEN($A557)&gt;0,$A557&lt;&gt;$F557),TRUE,FALSE)</formula>
    </cfRule>
  </conditionalFormatting>
  <conditionalFormatting sqref="F1950">
    <cfRule type="expression" dxfId="17147" priority="12910">
      <formula>IF(AND(LEN($A557)&gt;0,$A557&lt;&gt;$F557),TRUE,FALSE)</formula>
    </cfRule>
  </conditionalFormatting>
  <conditionalFormatting sqref="F1951">
    <cfRule type="expression" dxfId="17146" priority="12911">
      <formula>IF(AND(LEN($A557)&gt;0,$A557&lt;&gt;$F557),TRUE,FALSE)</formula>
    </cfRule>
  </conditionalFormatting>
  <conditionalFormatting sqref="F1952">
    <cfRule type="expression" dxfId="17145" priority="12912">
      <formula>IF(AND(LEN($A557)&gt;0,$A557&lt;&gt;$F557),TRUE,FALSE)</formula>
    </cfRule>
  </conditionalFormatting>
  <conditionalFormatting sqref="F1953">
    <cfRule type="expression" dxfId="17144" priority="12913">
      <formula>IF(AND(LEN($A557)&gt;0,$A557&lt;&gt;$F557),TRUE,FALSE)</formula>
    </cfRule>
  </conditionalFormatting>
  <conditionalFormatting sqref="F1954">
    <cfRule type="expression" dxfId="17143" priority="12914">
      <formula>IF(AND(LEN($A557)&gt;0,$A557&lt;&gt;$F557),TRUE,FALSE)</formula>
    </cfRule>
  </conditionalFormatting>
  <conditionalFormatting sqref="F1955">
    <cfRule type="expression" dxfId="17142" priority="12915">
      <formula>IF(AND(LEN($A557)&gt;0,$A557&lt;&gt;$F557),TRUE,FALSE)</formula>
    </cfRule>
  </conditionalFormatting>
  <conditionalFormatting sqref="F1956">
    <cfRule type="expression" dxfId="17141" priority="12916">
      <formula>IF(AND(LEN($A557)&gt;0,$A557&lt;&gt;$F557),TRUE,FALSE)</formula>
    </cfRule>
  </conditionalFormatting>
  <conditionalFormatting sqref="F1957">
    <cfRule type="expression" dxfId="17140" priority="12917">
      <formula>IF(AND(LEN($A557)&gt;0,$A557&lt;&gt;$F557),TRUE,FALSE)</formula>
    </cfRule>
  </conditionalFormatting>
  <conditionalFormatting sqref="F1958">
    <cfRule type="expression" dxfId="17139" priority="12918">
      <formula>IF(AND(LEN($A557)&gt;0,$A557&lt;&gt;$F557),TRUE,FALSE)</formula>
    </cfRule>
  </conditionalFormatting>
  <conditionalFormatting sqref="F1959">
    <cfRule type="expression" dxfId="17138" priority="12919">
      <formula>IF(AND(LEN($A557)&gt;0,$A557&lt;&gt;$F557),TRUE,FALSE)</formula>
    </cfRule>
  </conditionalFormatting>
  <conditionalFormatting sqref="F1960">
    <cfRule type="expression" dxfId="17137" priority="12920">
      <formula>IF(AND(LEN($A557)&gt;0,$A557&lt;&gt;$F557),TRUE,FALSE)</formula>
    </cfRule>
  </conditionalFormatting>
  <conditionalFormatting sqref="F1961">
    <cfRule type="expression" dxfId="17136" priority="12921">
      <formula>IF(AND(LEN($A557)&gt;0,$A557&lt;&gt;$F557),TRUE,FALSE)</formula>
    </cfRule>
  </conditionalFormatting>
  <conditionalFormatting sqref="F1962">
    <cfRule type="expression" dxfId="17135" priority="12922">
      <formula>IF(AND(LEN($A557)&gt;0,$A557&lt;&gt;$F557),TRUE,FALSE)</formula>
    </cfRule>
  </conditionalFormatting>
  <conditionalFormatting sqref="F1963">
    <cfRule type="expression" dxfId="17134" priority="12923">
      <formula>IF(AND(LEN($A557)&gt;0,$A557&lt;&gt;$F557),TRUE,FALSE)</formula>
    </cfRule>
  </conditionalFormatting>
  <conditionalFormatting sqref="F1964">
    <cfRule type="expression" dxfId="17133" priority="12924">
      <formula>IF(AND(LEN($A557)&gt;0,$A557&lt;&gt;$F557),TRUE,FALSE)</formula>
    </cfRule>
  </conditionalFormatting>
  <conditionalFormatting sqref="F1965">
    <cfRule type="expression" dxfId="17132" priority="12925">
      <formula>IF(AND(LEN($A557)&gt;0,$A557&lt;&gt;$F557),TRUE,FALSE)</formula>
    </cfRule>
  </conditionalFormatting>
  <conditionalFormatting sqref="F1966">
    <cfRule type="expression" dxfId="17131" priority="12926">
      <formula>IF(AND(LEN($A557)&gt;0,$A557&lt;&gt;$F557),TRUE,FALSE)</formula>
    </cfRule>
  </conditionalFormatting>
  <conditionalFormatting sqref="F1967">
    <cfRule type="expression" dxfId="17130" priority="12927">
      <formula>IF(AND(LEN($A557)&gt;0,$A557&lt;&gt;$F557),TRUE,FALSE)</formula>
    </cfRule>
  </conditionalFormatting>
  <conditionalFormatting sqref="F1968">
    <cfRule type="expression" dxfId="17129" priority="12928">
      <formula>IF(AND(LEN($A557)&gt;0,$A557&lt;&gt;$F557),TRUE,FALSE)</formula>
    </cfRule>
  </conditionalFormatting>
  <conditionalFormatting sqref="F1969">
    <cfRule type="expression" dxfId="17128" priority="12929">
      <formula>IF(AND(LEN($A557)&gt;0,$A557&lt;&gt;$F557),TRUE,FALSE)</formula>
    </cfRule>
  </conditionalFormatting>
  <conditionalFormatting sqref="F1970">
    <cfRule type="expression" dxfId="17127" priority="12930">
      <formula>IF(AND(LEN($A557)&gt;0,$A557&lt;&gt;$F557),TRUE,FALSE)</formula>
    </cfRule>
  </conditionalFormatting>
  <conditionalFormatting sqref="F1971">
    <cfRule type="expression" dxfId="17126" priority="12931">
      <formula>IF(AND(LEN($A557)&gt;0,$A557&lt;&gt;$F557),TRUE,FALSE)</formula>
    </cfRule>
  </conditionalFormatting>
  <conditionalFormatting sqref="F1972">
    <cfRule type="expression" dxfId="17125" priority="12932">
      <formula>IF(AND(LEN($A557)&gt;0,$A557&lt;&gt;$F557),TRUE,FALSE)</formula>
    </cfRule>
  </conditionalFormatting>
  <conditionalFormatting sqref="F1973">
    <cfRule type="expression" dxfId="17124" priority="12933">
      <formula>IF(AND(LEN($A557)&gt;0,$A557&lt;&gt;$F557),TRUE,FALSE)</formula>
    </cfRule>
  </conditionalFormatting>
  <conditionalFormatting sqref="F1974">
    <cfRule type="expression" dxfId="17123" priority="12934">
      <formula>IF(AND(LEN($A557)&gt;0,$A557&lt;&gt;$F557),TRUE,FALSE)</formula>
    </cfRule>
  </conditionalFormatting>
  <conditionalFormatting sqref="F1975">
    <cfRule type="expression" dxfId="17122" priority="12935">
      <formula>IF(AND(LEN($A557)&gt;0,$A557&lt;&gt;$F557),TRUE,FALSE)</formula>
    </cfRule>
  </conditionalFormatting>
  <conditionalFormatting sqref="F1976">
    <cfRule type="expression" dxfId="17121" priority="12936">
      <formula>IF(AND(LEN($A557)&gt;0,$A557&lt;&gt;$F557),TRUE,FALSE)</formula>
    </cfRule>
  </conditionalFormatting>
  <conditionalFormatting sqref="F1977">
    <cfRule type="expression" dxfId="17120" priority="12937">
      <formula>IF(AND(LEN($A557)&gt;0,$A557&lt;&gt;$F557),TRUE,FALSE)</formula>
    </cfRule>
  </conditionalFormatting>
  <conditionalFormatting sqref="F1978">
    <cfRule type="expression" dxfId="17119" priority="12938">
      <formula>IF(AND(LEN($A557)&gt;0,$A557&lt;&gt;$F557),TRUE,FALSE)</formula>
    </cfRule>
  </conditionalFormatting>
  <conditionalFormatting sqref="F1979">
    <cfRule type="expression" dxfId="17118" priority="12939">
      <formula>IF(AND(LEN($A557)&gt;0,$A557&lt;&gt;$F557),TRUE,FALSE)</formula>
    </cfRule>
  </conditionalFormatting>
  <conditionalFormatting sqref="F1980">
    <cfRule type="expression" dxfId="17117" priority="12940">
      <formula>IF(AND(LEN($A557)&gt;0,$A557&lt;&gt;$F557),TRUE,FALSE)</formula>
    </cfRule>
  </conditionalFormatting>
  <conditionalFormatting sqref="F1981">
    <cfRule type="expression" dxfId="17116" priority="12941">
      <formula>IF(AND(LEN($A557)&gt;0,$A557&lt;&gt;$F557),TRUE,FALSE)</formula>
    </cfRule>
  </conditionalFormatting>
  <conditionalFormatting sqref="F1982">
    <cfRule type="expression" dxfId="17115" priority="12942">
      <formula>IF(AND(LEN($A557)&gt;0,$A557&lt;&gt;$F557),TRUE,FALSE)</formula>
    </cfRule>
  </conditionalFormatting>
  <conditionalFormatting sqref="F1983">
    <cfRule type="expression" dxfId="17114" priority="12943">
      <formula>IF(AND(LEN($A557)&gt;0,$A557&lt;&gt;$F557),TRUE,FALSE)</formula>
    </cfRule>
  </conditionalFormatting>
  <conditionalFormatting sqref="F1984">
    <cfRule type="expression" dxfId="17113" priority="12944">
      <formula>IF(AND(LEN($A557)&gt;0,$A557&lt;&gt;$F557),TRUE,FALSE)</formula>
    </cfRule>
  </conditionalFormatting>
  <conditionalFormatting sqref="F1985">
    <cfRule type="expression" dxfId="17112" priority="12945">
      <formula>IF(AND(LEN($A557)&gt;0,$A557&lt;&gt;$F557),TRUE,FALSE)</formula>
    </cfRule>
  </conditionalFormatting>
  <conditionalFormatting sqref="F1986">
    <cfRule type="expression" dxfId="17111" priority="12946">
      <formula>IF(AND(LEN($A557)&gt;0,$A557&lt;&gt;$F557),TRUE,FALSE)</formula>
    </cfRule>
  </conditionalFormatting>
  <conditionalFormatting sqref="F1987">
    <cfRule type="expression" dxfId="17110" priority="12947">
      <formula>IF(AND(LEN($A557)&gt;0,$A557&lt;&gt;$F557),TRUE,FALSE)</formula>
    </cfRule>
  </conditionalFormatting>
  <conditionalFormatting sqref="F1988">
    <cfRule type="expression" dxfId="17109" priority="12948">
      <formula>IF(AND(LEN($A557)&gt;0,$A557&lt;&gt;$F557),TRUE,FALSE)</formula>
    </cfRule>
  </conditionalFormatting>
  <conditionalFormatting sqref="F1989">
    <cfRule type="expression" dxfId="17108" priority="12949">
      <formula>IF(AND(LEN($A557)&gt;0,$A557&lt;&gt;$F557),TRUE,FALSE)</formula>
    </cfRule>
  </conditionalFormatting>
  <conditionalFormatting sqref="F1990">
    <cfRule type="expression" dxfId="17107" priority="12950">
      <formula>IF(AND(LEN($A557)&gt;0,$A557&lt;&gt;$F557),TRUE,FALSE)</formula>
    </cfRule>
  </conditionalFormatting>
  <conditionalFormatting sqref="F1991">
    <cfRule type="expression" dxfId="17106" priority="12951">
      <formula>IF(AND(LEN($A557)&gt;0,$A557&lt;&gt;$F557),TRUE,FALSE)</formula>
    </cfRule>
  </conditionalFormatting>
  <conditionalFormatting sqref="F1992">
    <cfRule type="expression" dxfId="17105" priority="12952">
      <formula>IF(AND(LEN($A557)&gt;0,$A557&lt;&gt;$F557),TRUE,FALSE)</formula>
    </cfRule>
  </conditionalFormatting>
  <conditionalFormatting sqref="F1993">
    <cfRule type="expression" dxfId="17104" priority="12953">
      <formula>IF(AND(LEN($A557)&gt;0,$A557&lt;&gt;$F557),TRUE,FALSE)</formula>
    </cfRule>
  </conditionalFormatting>
  <conditionalFormatting sqref="F1994">
    <cfRule type="expression" dxfId="17103" priority="12954">
      <formula>IF(AND(LEN($A557)&gt;0,$A557&lt;&gt;$F557),TRUE,FALSE)</formula>
    </cfRule>
  </conditionalFormatting>
  <conditionalFormatting sqref="F1995">
    <cfRule type="expression" dxfId="17102" priority="12955">
      <formula>IF(AND(LEN($A557)&gt;0,$A557&lt;&gt;$F557),TRUE,FALSE)</formula>
    </cfRule>
  </conditionalFormatting>
  <conditionalFormatting sqref="F1996">
    <cfRule type="expression" dxfId="17101" priority="12956">
      <formula>IF(AND(LEN($A557)&gt;0,$A557&lt;&gt;$F557),TRUE,FALSE)</formula>
    </cfRule>
  </conditionalFormatting>
  <conditionalFormatting sqref="F1997">
    <cfRule type="expression" dxfId="17100" priority="12957">
      <formula>IF(AND(LEN($A557)&gt;0,$A557&lt;&gt;$F557),TRUE,FALSE)</formula>
    </cfRule>
  </conditionalFormatting>
  <conditionalFormatting sqref="F1998">
    <cfRule type="expression" dxfId="17099" priority="12958">
      <formula>IF(AND(LEN($A557)&gt;0,$A557&lt;&gt;$F557),TRUE,FALSE)</formula>
    </cfRule>
  </conditionalFormatting>
  <conditionalFormatting sqref="F1999">
    <cfRule type="expression" dxfId="17098" priority="12959">
      <formula>IF(AND(LEN($A557)&gt;0,$A557&lt;&gt;$F557),TRUE,FALSE)</formula>
    </cfRule>
  </conditionalFormatting>
  <conditionalFormatting sqref="F2000">
    <cfRule type="expression" dxfId="17097" priority="12960">
      <formula>IF(AND(LEN($A557)&gt;0,$A557&lt;&gt;$F557),TRUE,FALSE)</formula>
    </cfRule>
  </conditionalFormatting>
  <conditionalFormatting sqref="F2001">
    <cfRule type="expression" dxfId="17096" priority="12961">
      <formula>IF(AND(LEN($A557)&gt;0,$A557&lt;&gt;$F557),TRUE,FALSE)</formula>
    </cfRule>
  </conditionalFormatting>
  <conditionalFormatting sqref="F2002">
    <cfRule type="expression" dxfId="17095" priority="12962">
      <formula>IF(AND(LEN($A557)&gt;0,$A557&lt;&gt;$F557),TRUE,FALSE)</formula>
    </cfRule>
  </conditionalFormatting>
  <conditionalFormatting sqref="F2003">
    <cfRule type="expression" dxfId="17094" priority="12963">
      <formula>IF(AND(LEN($A557)&gt;0,$A557&lt;&gt;$F557),TRUE,FALSE)</formula>
    </cfRule>
  </conditionalFormatting>
  <conditionalFormatting sqref="F2004">
    <cfRule type="expression" dxfId="17093" priority="12964">
      <formula>IF(AND(LEN($A557)&gt;0,$A557&lt;&gt;$F557),TRUE,FALSE)</formula>
    </cfRule>
  </conditionalFormatting>
  <conditionalFormatting sqref="F2005">
    <cfRule type="expression" dxfId="17092" priority="12965">
      <formula>IF(AND(LEN($A557)&gt;0,$A557&lt;&gt;$F557),TRUE,FALSE)</formula>
    </cfRule>
  </conditionalFormatting>
  <conditionalFormatting sqref="F2006">
    <cfRule type="expression" dxfId="17091" priority="12966">
      <formula>IF(AND(LEN($A557)&gt;0,$A557&lt;&gt;$F557),TRUE,FALSE)</formula>
    </cfRule>
  </conditionalFormatting>
  <conditionalFormatting sqref="F2007">
    <cfRule type="expression" dxfId="17090" priority="12967">
      <formula>IF(AND(LEN($A557)&gt;0,$A557&lt;&gt;$F557),TRUE,FALSE)</formula>
    </cfRule>
  </conditionalFormatting>
  <conditionalFormatting sqref="F2008">
    <cfRule type="expression" dxfId="17089" priority="12968">
      <formula>IF(AND(LEN($A557)&gt;0,$A557&lt;&gt;$F557),TRUE,FALSE)</formula>
    </cfRule>
  </conditionalFormatting>
  <conditionalFormatting sqref="F2009">
    <cfRule type="expression" dxfId="17088" priority="12969">
      <formula>IF(AND(LEN($A557)&gt;0,$A557&lt;&gt;$F557),TRUE,FALSE)</formula>
    </cfRule>
  </conditionalFormatting>
  <conditionalFormatting sqref="F2010">
    <cfRule type="expression" dxfId="17087" priority="12970">
      <formula>IF(AND(LEN($A557)&gt;0,$A557&lt;&gt;$F557),TRUE,FALSE)</formula>
    </cfRule>
  </conditionalFormatting>
  <conditionalFormatting sqref="F2011">
    <cfRule type="expression" dxfId="17086" priority="12971">
      <formula>IF(AND(LEN($A557)&gt;0,$A557&lt;&gt;$F557),TRUE,FALSE)</formula>
    </cfRule>
  </conditionalFormatting>
  <conditionalFormatting sqref="F2012">
    <cfRule type="expression" dxfId="17085" priority="12972">
      <formula>IF(AND(LEN($A557)&gt;0,$A557&lt;&gt;$F557),TRUE,FALSE)</formula>
    </cfRule>
  </conditionalFormatting>
  <conditionalFormatting sqref="F2013">
    <cfRule type="expression" dxfId="17084" priority="12973">
      <formula>IF(AND(LEN($A557)&gt;0,$A557&lt;&gt;$F557),TRUE,FALSE)</formula>
    </cfRule>
  </conditionalFormatting>
  <conditionalFormatting sqref="F2014">
    <cfRule type="expression" dxfId="17083" priority="12974">
      <formula>IF(AND(LEN($A557)&gt;0,$A557&lt;&gt;$F557),TRUE,FALSE)</formula>
    </cfRule>
  </conditionalFormatting>
  <conditionalFormatting sqref="F2015">
    <cfRule type="expression" dxfId="17082" priority="12975">
      <formula>IF(AND(LEN($A557)&gt;0,$A557&lt;&gt;$F557),TRUE,FALSE)</formula>
    </cfRule>
  </conditionalFormatting>
  <conditionalFormatting sqref="F2016">
    <cfRule type="expression" dxfId="17081" priority="12976">
      <formula>IF(AND(LEN($A557)&gt;0,$A557&lt;&gt;$F557),TRUE,FALSE)</formula>
    </cfRule>
  </conditionalFormatting>
  <conditionalFormatting sqref="F2017">
    <cfRule type="expression" dxfId="17080" priority="12977">
      <formula>IF(AND(LEN($A557)&gt;0,$A557&lt;&gt;$F557),TRUE,FALSE)</formula>
    </cfRule>
  </conditionalFormatting>
  <conditionalFormatting sqref="F2018">
    <cfRule type="expression" dxfId="17079" priority="12978">
      <formula>IF(AND(LEN($A557)&gt;0,$A557&lt;&gt;$F557),TRUE,FALSE)</formula>
    </cfRule>
  </conditionalFormatting>
  <conditionalFormatting sqref="F2019">
    <cfRule type="expression" dxfId="17078" priority="12979">
      <formula>IF(AND(LEN($A557)&gt;0,$A557&lt;&gt;$F557),TRUE,FALSE)</formula>
    </cfRule>
  </conditionalFormatting>
  <conditionalFormatting sqref="F2020">
    <cfRule type="expression" dxfId="17077" priority="12980">
      <formula>IF(AND(LEN($A557)&gt;0,$A557&lt;&gt;$F557),TRUE,FALSE)</formula>
    </cfRule>
  </conditionalFormatting>
  <conditionalFormatting sqref="F2021">
    <cfRule type="expression" dxfId="17076" priority="12981">
      <formula>IF(AND(LEN($A557)&gt;0,$A557&lt;&gt;$F557),TRUE,FALSE)</formula>
    </cfRule>
  </conditionalFormatting>
  <conditionalFormatting sqref="F2022">
    <cfRule type="expression" dxfId="17075" priority="12982">
      <formula>IF(AND(LEN($A557)&gt;0,$A557&lt;&gt;$F557),TRUE,FALSE)</formula>
    </cfRule>
  </conditionalFormatting>
  <conditionalFormatting sqref="F2023">
    <cfRule type="expression" dxfId="17074" priority="12983">
      <formula>IF(AND(LEN($A557)&gt;0,$A557&lt;&gt;$F557),TRUE,FALSE)</formula>
    </cfRule>
  </conditionalFormatting>
  <conditionalFormatting sqref="F2024">
    <cfRule type="expression" dxfId="17073" priority="12984">
      <formula>IF(AND(LEN($A557)&gt;0,$A557&lt;&gt;$F557),TRUE,FALSE)</formula>
    </cfRule>
  </conditionalFormatting>
  <conditionalFormatting sqref="F2025">
    <cfRule type="expression" dxfId="17072" priority="12985">
      <formula>IF(AND(LEN($A557)&gt;0,$A557&lt;&gt;$F557),TRUE,FALSE)</formula>
    </cfRule>
  </conditionalFormatting>
  <conditionalFormatting sqref="F2026">
    <cfRule type="expression" dxfId="17071" priority="12986">
      <formula>IF(AND(LEN($A557)&gt;0,$A557&lt;&gt;$F557),TRUE,FALSE)</formula>
    </cfRule>
  </conditionalFormatting>
  <conditionalFormatting sqref="F2027">
    <cfRule type="expression" dxfId="17070" priority="12987">
      <formula>IF(AND(LEN($A557)&gt;0,$A557&lt;&gt;$F557),TRUE,FALSE)</formula>
    </cfRule>
  </conditionalFormatting>
  <conditionalFormatting sqref="F2028">
    <cfRule type="expression" dxfId="17069" priority="12988">
      <formula>IF(AND(LEN($A557)&gt;0,$A557&lt;&gt;$F557),TRUE,FALSE)</formula>
    </cfRule>
  </conditionalFormatting>
  <conditionalFormatting sqref="F2029">
    <cfRule type="expression" dxfId="17068" priority="12989">
      <formula>IF(AND(LEN($A557)&gt;0,$A557&lt;&gt;$F557),TRUE,FALSE)</formula>
    </cfRule>
  </conditionalFormatting>
  <conditionalFormatting sqref="F2030">
    <cfRule type="expression" dxfId="17067" priority="12990">
      <formula>IF(AND(LEN($A557)&gt;0,$A557&lt;&gt;$F557),TRUE,FALSE)</formula>
    </cfRule>
  </conditionalFormatting>
  <conditionalFormatting sqref="F2031">
    <cfRule type="expression" dxfId="17066" priority="12991">
      <formula>IF(AND(LEN($A557)&gt;0,$A557&lt;&gt;$F557),TRUE,FALSE)</formula>
    </cfRule>
  </conditionalFormatting>
  <conditionalFormatting sqref="F2032">
    <cfRule type="expression" dxfId="17065" priority="12992">
      <formula>IF(AND(LEN($A557)&gt;0,$A557&lt;&gt;$F557),TRUE,FALSE)</formula>
    </cfRule>
  </conditionalFormatting>
  <conditionalFormatting sqref="F2033">
    <cfRule type="expression" dxfId="17064" priority="12993">
      <formula>IF(AND(LEN($A557)&gt;0,$A557&lt;&gt;$F557),TRUE,FALSE)</formula>
    </cfRule>
  </conditionalFormatting>
  <conditionalFormatting sqref="F2034">
    <cfRule type="expression" dxfId="17063" priority="12994">
      <formula>IF(AND(LEN($A557)&gt;0,$A557&lt;&gt;$F557),TRUE,FALSE)</formula>
    </cfRule>
  </conditionalFormatting>
  <conditionalFormatting sqref="F2035">
    <cfRule type="expression" dxfId="17062" priority="12995">
      <formula>IF(AND(LEN($A557)&gt;0,$A557&lt;&gt;$F557),TRUE,FALSE)</formula>
    </cfRule>
  </conditionalFormatting>
  <conditionalFormatting sqref="F2036">
    <cfRule type="expression" dxfId="17061" priority="12996">
      <formula>IF(AND(LEN($A557)&gt;0,$A557&lt;&gt;$F557),TRUE,FALSE)</formula>
    </cfRule>
  </conditionalFormatting>
  <conditionalFormatting sqref="F2037">
    <cfRule type="expression" dxfId="17060" priority="12997">
      <formula>IF(AND(LEN($A557)&gt;0,$A557&lt;&gt;$F557),TRUE,FALSE)</formula>
    </cfRule>
  </conditionalFormatting>
  <conditionalFormatting sqref="F2038">
    <cfRule type="expression" dxfId="17059" priority="12998">
      <formula>IF(AND(LEN($A557)&gt;0,$A557&lt;&gt;$F557),TRUE,FALSE)</formula>
    </cfRule>
  </conditionalFormatting>
  <conditionalFormatting sqref="F2039">
    <cfRule type="expression" dxfId="17058" priority="12999">
      <formula>IF(AND(LEN($A557)&gt;0,$A557&lt;&gt;$F557),TRUE,FALSE)</formula>
    </cfRule>
  </conditionalFormatting>
  <conditionalFormatting sqref="F2040">
    <cfRule type="expression" dxfId="17057" priority="13000">
      <formula>IF(AND(LEN($A557)&gt;0,$A557&lt;&gt;$F557),TRUE,FALSE)</formula>
    </cfRule>
  </conditionalFormatting>
  <conditionalFormatting sqref="F2041">
    <cfRule type="expression" dxfId="17056" priority="13001">
      <formula>IF(AND(LEN($A557)&gt;0,$A557&lt;&gt;$F557),TRUE,FALSE)</formula>
    </cfRule>
  </conditionalFormatting>
  <conditionalFormatting sqref="F2042">
    <cfRule type="expression" dxfId="17055" priority="13002">
      <formula>IF(AND(LEN($A557)&gt;0,$A557&lt;&gt;$F557),TRUE,FALSE)</formula>
    </cfRule>
  </conditionalFormatting>
  <conditionalFormatting sqref="F2043">
    <cfRule type="expression" dxfId="17054" priority="13003">
      <formula>IF(AND(LEN($A557)&gt;0,$A557&lt;&gt;$F557),TRUE,FALSE)</formula>
    </cfRule>
  </conditionalFormatting>
  <conditionalFormatting sqref="F2044">
    <cfRule type="expression" dxfId="17053" priority="13004">
      <formula>IF(AND(LEN($A557)&gt;0,$A557&lt;&gt;$F557),TRUE,FALSE)</formula>
    </cfRule>
  </conditionalFormatting>
  <conditionalFormatting sqref="F2045">
    <cfRule type="expression" dxfId="17052" priority="13005">
      <formula>IF(AND(LEN($A557)&gt;0,$A557&lt;&gt;$F557),TRUE,FALSE)</formula>
    </cfRule>
  </conditionalFormatting>
  <conditionalFormatting sqref="F2046">
    <cfRule type="expression" dxfId="17051" priority="13006">
      <formula>IF(AND(LEN($A557)&gt;0,$A557&lt;&gt;$F557),TRUE,FALSE)</formula>
    </cfRule>
  </conditionalFormatting>
  <conditionalFormatting sqref="F2047">
    <cfRule type="expression" dxfId="17050" priority="13007">
      <formula>IF(AND(LEN($A557)&gt;0,$A557&lt;&gt;$F557),TRUE,FALSE)</formula>
    </cfRule>
  </conditionalFormatting>
  <conditionalFormatting sqref="F2048">
    <cfRule type="expression" dxfId="17049" priority="13008">
      <formula>IF(AND(LEN($A557)&gt;0,$A557&lt;&gt;$F557),TRUE,FALSE)</formula>
    </cfRule>
  </conditionalFormatting>
  <conditionalFormatting sqref="F2049">
    <cfRule type="expression" dxfId="17048" priority="13009">
      <formula>IF(AND(LEN($A557)&gt;0,$A557&lt;&gt;$F557),TRUE,FALSE)</formula>
    </cfRule>
  </conditionalFormatting>
  <conditionalFormatting sqref="F2050">
    <cfRule type="expression" dxfId="17047" priority="13010">
      <formula>IF(AND(LEN($A557)&gt;0,$A557&lt;&gt;$F557),TRUE,FALSE)</formula>
    </cfRule>
  </conditionalFormatting>
  <conditionalFormatting sqref="F2051">
    <cfRule type="expression" dxfId="17046" priority="13011">
      <formula>IF(AND(LEN($A557)&gt;0,$A557&lt;&gt;$F557),TRUE,FALSE)</formula>
    </cfRule>
  </conditionalFormatting>
  <conditionalFormatting sqref="F2052">
    <cfRule type="expression" dxfId="17045" priority="13012">
      <formula>IF(AND(LEN($A557)&gt;0,$A557&lt;&gt;$F557),TRUE,FALSE)</formula>
    </cfRule>
  </conditionalFormatting>
  <conditionalFormatting sqref="F2053">
    <cfRule type="expression" dxfId="17044" priority="13013">
      <formula>IF(AND(LEN($A557)&gt;0,$A557&lt;&gt;$F557),TRUE,FALSE)</formula>
    </cfRule>
  </conditionalFormatting>
  <conditionalFormatting sqref="F2054">
    <cfRule type="expression" dxfId="17043" priority="13014">
      <formula>IF(AND(LEN($A557)&gt;0,$A557&lt;&gt;$F557),TRUE,FALSE)</formula>
    </cfRule>
  </conditionalFormatting>
  <conditionalFormatting sqref="F2055">
    <cfRule type="expression" dxfId="17042" priority="13015">
      <formula>IF(AND(LEN($A557)&gt;0,$A557&lt;&gt;$F557),TRUE,FALSE)</formula>
    </cfRule>
  </conditionalFormatting>
  <conditionalFormatting sqref="F2056">
    <cfRule type="expression" dxfId="17041" priority="13016">
      <formula>IF(AND(LEN($A557)&gt;0,$A557&lt;&gt;$F557),TRUE,FALSE)</formula>
    </cfRule>
  </conditionalFormatting>
  <conditionalFormatting sqref="F2057">
    <cfRule type="expression" dxfId="17040" priority="13017">
      <formula>IF(AND(LEN($A557)&gt;0,$A557&lt;&gt;$F557),TRUE,FALSE)</formula>
    </cfRule>
  </conditionalFormatting>
  <conditionalFormatting sqref="F2058">
    <cfRule type="expression" dxfId="17039" priority="13018">
      <formula>IF(AND(LEN($A557)&gt;0,$A557&lt;&gt;$F557),TRUE,FALSE)</formula>
    </cfRule>
  </conditionalFormatting>
  <conditionalFormatting sqref="F2059">
    <cfRule type="expression" dxfId="17038" priority="13019">
      <formula>IF(AND(LEN($A557)&gt;0,$A557&lt;&gt;$F557),TRUE,FALSE)</formula>
    </cfRule>
  </conditionalFormatting>
  <conditionalFormatting sqref="F2060">
    <cfRule type="expression" dxfId="17037" priority="13020">
      <formula>IF(AND(LEN($A557)&gt;0,$A557&lt;&gt;$F557),TRUE,FALSE)</formula>
    </cfRule>
  </conditionalFormatting>
  <conditionalFormatting sqref="F2061">
    <cfRule type="expression" dxfId="17036" priority="13021">
      <formula>IF(AND(LEN($A557)&gt;0,$A557&lt;&gt;$F557),TRUE,FALSE)</formula>
    </cfRule>
  </conditionalFormatting>
  <conditionalFormatting sqref="F2062">
    <cfRule type="expression" dxfId="17035" priority="13022">
      <formula>IF(AND(LEN($A557)&gt;0,$A557&lt;&gt;$F557),TRUE,FALSE)</formula>
    </cfRule>
  </conditionalFormatting>
  <conditionalFormatting sqref="F2063">
    <cfRule type="expression" dxfId="17034" priority="13023">
      <formula>IF(AND(LEN($A557)&gt;0,$A557&lt;&gt;$F557),TRUE,FALSE)</formula>
    </cfRule>
  </conditionalFormatting>
  <conditionalFormatting sqref="F2064">
    <cfRule type="expression" dxfId="17033" priority="13024">
      <formula>IF(AND(LEN($A557)&gt;0,$A557&lt;&gt;$F557),TRUE,FALSE)</formula>
    </cfRule>
  </conditionalFormatting>
  <conditionalFormatting sqref="F2065">
    <cfRule type="expression" dxfId="17032" priority="13025">
      <formula>IF(AND(LEN($A557)&gt;0,$A557&lt;&gt;$F557),TRUE,FALSE)</formula>
    </cfRule>
  </conditionalFormatting>
  <conditionalFormatting sqref="F2066">
    <cfRule type="expression" dxfId="17031" priority="13026">
      <formula>IF(AND(LEN($A557)&gt;0,$A557&lt;&gt;$F557),TRUE,FALSE)</formula>
    </cfRule>
  </conditionalFormatting>
  <conditionalFormatting sqref="F2067">
    <cfRule type="expression" dxfId="17030" priority="13027">
      <formula>IF(AND(LEN($A557)&gt;0,$A557&lt;&gt;$F557),TRUE,FALSE)</formula>
    </cfRule>
  </conditionalFormatting>
  <conditionalFormatting sqref="F2068">
    <cfRule type="expression" dxfId="17029" priority="13028">
      <formula>IF(AND(LEN($A557)&gt;0,$A557&lt;&gt;$F557),TRUE,FALSE)</formula>
    </cfRule>
  </conditionalFormatting>
  <conditionalFormatting sqref="F2069">
    <cfRule type="expression" dxfId="17028" priority="13029">
      <formula>IF(AND(LEN($A557)&gt;0,$A557&lt;&gt;$F557),TRUE,FALSE)</formula>
    </cfRule>
  </conditionalFormatting>
  <conditionalFormatting sqref="F2070">
    <cfRule type="expression" dxfId="17027" priority="13030">
      <formula>IF(AND(LEN($A557)&gt;0,$A557&lt;&gt;$F557),TRUE,FALSE)</formula>
    </cfRule>
  </conditionalFormatting>
  <conditionalFormatting sqref="F2071">
    <cfRule type="expression" dxfId="17026" priority="13031">
      <formula>IF(AND(LEN($A557)&gt;0,$A557&lt;&gt;$F557),TRUE,FALSE)</formula>
    </cfRule>
  </conditionalFormatting>
  <conditionalFormatting sqref="F2072">
    <cfRule type="expression" dxfId="17025" priority="13032">
      <formula>IF(AND(LEN($A557)&gt;0,$A557&lt;&gt;$F557),TRUE,FALSE)</formula>
    </cfRule>
  </conditionalFormatting>
  <conditionalFormatting sqref="F2073">
    <cfRule type="expression" dxfId="17024" priority="13033">
      <formula>IF(AND(LEN($A557)&gt;0,$A557&lt;&gt;$F557),TRUE,FALSE)</formula>
    </cfRule>
  </conditionalFormatting>
  <conditionalFormatting sqref="F2074">
    <cfRule type="expression" dxfId="17023" priority="13034">
      <formula>IF(AND(LEN($A557)&gt;0,$A557&lt;&gt;$F557),TRUE,FALSE)</formula>
    </cfRule>
  </conditionalFormatting>
  <conditionalFormatting sqref="F2075">
    <cfRule type="expression" dxfId="17022" priority="13035">
      <formula>IF(AND(LEN($A557)&gt;0,$A557&lt;&gt;$F557),TRUE,FALSE)</formula>
    </cfRule>
  </conditionalFormatting>
  <conditionalFormatting sqref="F2076">
    <cfRule type="expression" dxfId="17021" priority="13036">
      <formula>IF(AND(LEN($A557)&gt;0,$A557&lt;&gt;$F557),TRUE,FALSE)</formula>
    </cfRule>
  </conditionalFormatting>
  <conditionalFormatting sqref="F2077">
    <cfRule type="expression" dxfId="17020" priority="13037">
      <formula>IF(AND(LEN($A557)&gt;0,$A557&lt;&gt;$F557),TRUE,FALSE)</formula>
    </cfRule>
  </conditionalFormatting>
  <conditionalFormatting sqref="F2078">
    <cfRule type="expression" dxfId="17019" priority="13038">
      <formula>IF(AND(LEN($A557)&gt;0,$A557&lt;&gt;$F557),TRUE,FALSE)</formula>
    </cfRule>
  </conditionalFormatting>
  <conditionalFormatting sqref="F2079">
    <cfRule type="expression" dxfId="17018" priority="13039">
      <formula>IF(AND(LEN($A557)&gt;0,$A557&lt;&gt;$F557),TRUE,FALSE)</formula>
    </cfRule>
  </conditionalFormatting>
  <conditionalFormatting sqref="F2080">
    <cfRule type="expression" dxfId="17017" priority="13040">
      <formula>IF(AND(LEN($A557)&gt;0,$A557&lt;&gt;$F557),TRUE,FALSE)</formula>
    </cfRule>
  </conditionalFormatting>
  <conditionalFormatting sqref="F2081">
    <cfRule type="expression" dxfId="17016" priority="13041">
      <formula>IF(AND(LEN($A557)&gt;0,$A557&lt;&gt;$F557),TRUE,FALSE)</formula>
    </cfRule>
  </conditionalFormatting>
  <conditionalFormatting sqref="F2082">
    <cfRule type="expression" dxfId="17015" priority="13042">
      <formula>IF(AND(LEN($A557)&gt;0,$A557&lt;&gt;$F557),TRUE,FALSE)</formula>
    </cfRule>
  </conditionalFormatting>
  <conditionalFormatting sqref="F2083">
    <cfRule type="expression" dxfId="17014" priority="13043">
      <formula>IF(AND(LEN($A557)&gt;0,$A557&lt;&gt;$F557),TRUE,FALSE)</formula>
    </cfRule>
  </conditionalFormatting>
  <conditionalFormatting sqref="F2084">
    <cfRule type="expression" dxfId="17013" priority="13044">
      <formula>IF(AND(LEN($A557)&gt;0,$A557&lt;&gt;$F557),TRUE,FALSE)</formula>
    </cfRule>
  </conditionalFormatting>
  <conditionalFormatting sqref="F2085">
    <cfRule type="expression" dxfId="17012" priority="13045">
      <formula>IF(AND(LEN($A557)&gt;0,$A557&lt;&gt;$F557),TRUE,FALSE)</formula>
    </cfRule>
  </conditionalFormatting>
  <conditionalFormatting sqref="F2086">
    <cfRule type="expression" dxfId="17011" priority="13046">
      <formula>IF(AND(LEN($A557)&gt;0,$A557&lt;&gt;$F557),TRUE,FALSE)</formula>
    </cfRule>
  </conditionalFormatting>
  <conditionalFormatting sqref="F2087">
    <cfRule type="expression" dxfId="17010" priority="13047">
      <formula>IF(AND(LEN($A557)&gt;0,$A557&lt;&gt;$F557),TRUE,FALSE)</formula>
    </cfRule>
  </conditionalFormatting>
  <conditionalFormatting sqref="F2088">
    <cfRule type="expression" dxfId="17009" priority="13048">
      <formula>IF(AND(LEN($A557)&gt;0,$A557&lt;&gt;$F557),TRUE,FALSE)</formula>
    </cfRule>
  </conditionalFormatting>
  <conditionalFormatting sqref="F2089">
    <cfRule type="expression" dxfId="17008" priority="13049">
      <formula>IF(AND(LEN($A557)&gt;0,$A557&lt;&gt;$F557),TRUE,FALSE)</formula>
    </cfRule>
  </conditionalFormatting>
  <conditionalFormatting sqref="F2090">
    <cfRule type="expression" dxfId="17007" priority="13050">
      <formula>IF(AND(LEN($A557)&gt;0,$A557&lt;&gt;$F557),TRUE,FALSE)</formula>
    </cfRule>
  </conditionalFormatting>
  <conditionalFormatting sqref="F2091">
    <cfRule type="expression" dxfId="17006" priority="13051">
      <formula>IF(AND(LEN($A557)&gt;0,$A557&lt;&gt;$F557),TRUE,FALSE)</formula>
    </cfRule>
  </conditionalFormatting>
  <conditionalFormatting sqref="F2092">
    <cfRule type="expression" dxfId="17005" priority="13052">
      <formula>IF(AND(LEN($A557)&gt;0,$A557&lt;&gt;$F557),TRUE,FALSE)</formula>
    </cfRule>
  </conditionalFormatting>
  <conditionalFormatting sqref="F2093">
    <cfRule type="expression" dxfId="17004" priority="13053">
      <formula>IF(AND(LEN($A557)&gt;0,$A557&lt;&gt;$F557),TRUE,FALSE)</formula>
    </cfRule>
  </conditionalFormatting>
  <conditionalFormatting sqref="F2094">
    <cfRule type="expression" dxfId="17003" priority="13054">
      <formula>IF(AND(LEN($A557)&gt;0,$A557&lt;&gt;$F557),TRUE,FALSE)</formula>
    </cfRule>
  </conditionalFormatting>
  <conditionalFormatting sqref="F2095">
    <cfRule type="expression" dxfId="17002" priority="13055">
      <formula>IF(AND(LEN($A557)&gt;0,$A557&lt;&gt;$F557),TRUE,FALSE)</formula>
    </cfRule>
  </conditionalFormatting>
  <conditionalFormatting sqref="F2096">
    <cfRule type="expression" dxfId="17001" priority="13056">
      <formula>IF(AND(LEN($A557)&gt;0,$A557&lt;&gt;$F557),TRUE,FALSE)</formula>
    </cfRule>
  </conditionalFormatting>
  <conditionalFormatting sqref="F2097">
    <cfRule type="expression" dxfId="17000" priority="13057">
      <formula>IF(AND(LEN($A557)&gt;0,$A557&lt;&gt;$F557),TRUE,FALSE)</formula>
    </cfRule>
  </conditionalFormatting>
  <conditionalFormatting sqref="F2098">
    <cfRule type="expression" dxfId="16999" priority="13058">
      <formula>IF(AND(LEN($A557)&gt;0,$A557&lt;&gt;$F557),TRUE,FALSE)</formula>
    </cfRule>
  </conditionalFormatting>
  <conditionalFormatting sqref="F2099">
    <cfRule type="expression" dxfId="16998" priority="13059">
      <formula>IF(AND(LEN($A557)&gt;0,$A557&lt;&gt;$F557),TRUE,FALSE)</formula>
    </cfRule>
  </conditionalFormatting>
  <conditionalFormatting sqref="F2100">
    <cfRule type="expression" dxfId="16997" priority="13060">
      <formula>IF(AND(LEN($A557)&gt;0,$A557&lt;&gt;$F557),TRUE,FALSE)</formula>
    </cfRule>
  </conditionalFormatting>
  <conditionalFormatting sqref="F2101">
    <cfRule type="expression" dxfId="16996" priority="13061">
      <formula>IF(AND(LEN($A557)&gt;0,$A557&lt;&gt;$F557),TRUE,FALSE)</formula>
    </cfRule>
  </conditionalFormatting>
  <conditionalFormatting sqref="F2102">
    <cfRule type="expression" dxfId="16995" priority="13062">
      <formula>IF(AND(LEN($A557)&gt;0,$A557&lt;&gt;$F557),TRUE,FALSE)</formula>
    </cfRule>
  </conditionalFormatting>
  <conditionalFormatting sqref="F2103">
    <cfRule type="expression" dxfId="16994" priority="13063">
      <formula>IF(AND(LEN($A557)&gt;0,$A557&lt;&gt;$F557),TRUE,FALSE)</formula>
    </cfRule>
  </conditionalFormatting>
  <conditionalFormatting sqref="F2104">
    <cfRule type="expression" dxfId="16993" priority="13064">
      <formula>IF(AND(LEN($A557)&gt;0,$A557&lt;&gt;$F557),TRUE,FALSE)</formula>
    </cfRule>
  </conditionalFormatting>
  <conditionalFormatting sqref="F2105">
    <cfRule type="expression" dxfId="16992" priority="13065">
      <formula>IF(AND(LEN($A557)&gt;0,$A557&lt;&gt;$F557),TRUE,FALSE)</formula>
    </cfRule>
  </conditionalFormatting>
  <conditionalFormatting sqref="F2106">
    <cfRule type="expression" dxfId="16991" priority="13066">
      <formula>IF(AND(LEN($A557)&gt;0,$A557&lt;&gt;$F557),TRUE,FALSE)</formula>
    </cfRule>
  </conditionalFormatting>
  <conditionalFormatting sqref="F2107">
    <cfRule type="expression" dxfId="16990" priority="13067">
      <formula>IF(AND(LEN($A557)&gt;0,$A557&lt;&gt;$F557),TRUE,FALSE)</formula>
    </cfRule>
  </conditionalFormatting>
  <conditionalFormatting sqref="F2108">
    <cfRule type="expression" dxfId="16989" priority="13068">
      <formula>IF(AND(LEN($A557)&gt;0,$A557&lt;&gt;$F557),TRUE,FALSE)</formula>
    </cfRule>
  </conditionalFormatting>
  <conditionalFormatting sqref="F2109">
    <cfRule type="expression" dxfId="16988" priority="13069">
      <formula>IF(AND(LEN($A557)&gt;0,$A557&lt;&gt;$F557),TRUE,FALSE)</formula>
    </cfRule>
  </conditionalFormatting>
  <conditionalFormatting sqref="F2110">
    <cfRule type="expression" dxfId="16987" priority="13070">
      <formula>IF(AND(LEN($A557)&gt;0,$A557&lt;&gt;$F557),TRUE,FALSE)</formula>
    </cfRule>
  </conditionalFormatting>
  <conditionalFormatting sqref="F2111">
    <cfRule type="expression" dxfId="16986" priority="13071">
      <formula>IF(AND(LEN($A557)&gt;0,$A557&lt;&gt;$F557),TRUE,FALSE)</formula>
    </cfRule>
  </conditionalFormatting>
  <conditionalFormatting sqref="F2112">
    <cfRule type="expression" dxfId="16985" priority="13072">
      <formula>IF(AND(LEN($A557)&gt;0,$A557&lt;&gt;$F557),TRUE,FALSE)</formula>
    </cfRule>
  </conditionalFormatting>
  <conditionalFormatting sqref="F2113">
    <cfRule type="expression" dxfId="16984" priority="13073">
      <formula>IF(AND(LEN($A557)&gt;0,$A557&lt;&gt;$F557),TRUE,FALSE)</formula>
    </cfRule>
  </conditionalFormatting>
  <conditionalFormatting sqref="F2114">
    <cfRule type="expression" dxfId="16983" priority="13074">
      <formula>IF(AND(LEN($A557)&gt;0,$A557&lt;&gt;$F557),TRUE,FALSE)</formula>
    </cfRule>
  </conditionalFormatting>
  <conditionalFormatting sqref="F2115">
    <cfRule type="expression" dxfId="16982" priority="13075">
      <formula>IF(AND(LEN($A557)&gt;0,$A557&lt;&gt;$F557),TRUE,FALSE)</formula>
    </cfRule>
  </conditionalFormatting>
  <conditionalFormatting sqref="F2116">
    <cfRule type="expression" dxfId="16981" priority="13076">
      <formula>IF(AND(LEN($A557)&gt;0,$A557&lt;&gt;$F557),TRUE,FALSE)</formula>
    </cfRule>
  </conditionalFormatting>
  <conditionalFormatting sqref="F2117">
    <cfRule type="expression" dxfId="16980" priority="13077">
      <formula>IF(AND(LEN($A557)&gt;0,$A557&lt;&gt;$F557),TRUE,FALSE)</formula>
    </cfRule>
  </conditionalFormatting>
  <conditionalFormatting sqref="F2118">
    <cfRule type="expression" dxfId="16979" priority="13078">
      <formula>IF(AND(LEN($A557)&gt;0,$A557&lt;&gt;$F557),TRUE,FALSE)</formula>
    </cfRule>
  </conditionalFormatting>
  <conditionalFormatting sqref="F2119">
    <cfRule type="expression" dxfId="16978" priority="13079">
      <formula>IF(AND(LEN($A557)&gt;0,$A557&lt;&gt;$F557),TRUE,FALSE)</formula>
    </cfRule>
  </conditionalFormatting>
  <conditionalFormatting sqref="F2120">
    <cfRule type="expression" dxfId="16977" priority="13080">
      <formula>IF(AND(LEN($A557)&gt;0,$A557&lt;&gt;$F557),TRUE,FALSE)</formula>
    </cfRule>
  </conditionalFormatting>
  <conditionalFormatting sqref="F2121">
    <cfRule type="expression" dxfId="16976" priority="13081">
      <formula>IF(AND(LEN($A557)&gt;0,$A557&lt;&gt;$F557),TRUE,FALSE)</formula>
    </cfRule>
  </conditionalFormatting>
  <conditionalFormatting sqref="F2122">
    <cfRule type="expression" dxfId="16975" priority="13082">
      <formula>IF(AND(LEN($A557)&gt;0,$A557&lt;&gt;$F557),TRUE,FALSE)</formula>
    </cfRule>
  </conditionalFormatting>
  <conditionalFormatting sqref="F2123">
    <cfRule type="expression" dxfId="16974" priority="13083">
      <formula>IF(AND(LEN($A557)&gt;0,$A557&lt;&gt;$F557),TRUE,FALSE)</formula>
    </cfRule>
  </conditionalFormatting>
  <conditionalFormatting sqref="F2124">
    <cfRule type="expression" dxfId="16973" priority="13084">
      <formula>IF(AND(LEN($A557)&gt;0,$A557&lt;&gt;$F557),TRUE,FALSE)</formula>
    </cfRule>
  </conditionalFormatting>
  <conditionalFormatting sqref="F2125">
    <cfRule type="expression" dxfId="16972" priority="13085">
      <formula>IF(AND(LEN($A557)&gt;0,$A557&lt;&gt;$F557),TRUE,FALSE)</formula>
    </cfRule>
  </conditionalFormatting>
  <conditionalFormatting sqref="F2126">
    <cfRule type="expression" dxfId="16971" priority="13086">
      <formula>IF(AND(LEN($A557)&gt;0,$A557&lt;&gt;$F557),TRUE,FALSE)</formula>
    </cfRule>
  </conditionalFormatting>
  <conditionalFormatting sqref="F2127">
    <cfRule type="expression" dxfId="16970" priority="13087">
      <formula>IF(AND(LEN($A557)&gt;0,$A557&lt;&gt;$F557),TRUE,FALSE)</formula>
    </cfRule>
  </conditionalFormatting>
  <conditionalFormatting sqref="F2128">
    <cfRule type="expression" dxfId="16969" priority="13088">
      <formula>IF(AND(LEN($A557)&gt;0,$A557&lt;&gt;$F557),TRUE,FALSE)</formula>
    </cfRule>
  </conditionalFormatting>
  <conditionalFormatting sqref="F2129">
    <cfRule type="expression" dxfId="16968" priority="13089">
      <formula>IF(AND(LEN($A557)&gt;0,$A557&lt;&gt;$F557),TRUE,FALSE)</formula>
    </cfRule>
  </conditionalFormatting>
  <conditionalFormatting sqref="F2130">
    <cfRule type="expression" dxfId="16967" priority="13090">
      <formula>IF(AND(LEN($A557)&gt;0,$A557&lt;&gt;$F557),TRUE,FALSE)</formula>
    </cfRule>
  </conditionalFormatting>
  <conditionalFormatting sqref="F2131">
    <cfRule type="expression" dxfId="16966" priority="13091">
      <formula>IF(AND(LEN($A557)&gt;0,$A557&lt;&gt;$F557),TRUE,FALSE)</formula>
    </cfRule>
  </conditionalFormatting>
  <conditionalFormatting sqref="F2132">
    <cfRule type="expression" dxfId="16965" priority="13092">
      <formula>IF(AND(LEN($A557)&gt;0,$A557&lt;&gt;$F557),TRUE,FALSE)</formula>
    </cfRule>
  </conditionalFormatting>
  <conditionalFormatting sqref="F2133">
    <cfRule type="expression" dxfId="16964" priority="13093">
      <formula>IF(AND(LEN($A557)&gt;0,$A557&lt;&gt;$F557),TRUE,FALSE)</formula>
    </cfRule>
  </conditionalFormatting>
  <conditionalFormatting sqref="F2134">
    <cfRule type="expression" dxfId="16963" priority="13094">
      <formula>IF(AND(LEN($A557)&gt;0,$A557&lt;&gt;$F557),TRUE,FALSE)</formula>
    </cfRule>
  </conditionalFormatting>
  <conditionalFormatting sqref="F2135">
    <cfRule type="expression" dxfId="16962" priority="13095">
      <formula>IF(AND(LEN($A557)&gt;0,$A557&lt;&gt;$F557),TRUE,FALSE)</formula>
    </cfRule>
  </conditionalFormatting>
  <conditionalFormatting sqref="F2136">
    <cfRule type="expression" dxfId="16961" priority="13096">
      <formula>IF(AND(LEN($A557)&gt;0,$A557&lt;&gt;$F557),TRUE,FALSE)</formula>
    </cfRule>
  </conditionalFormatting>
  <conditionalFormatting sqref="F2137">
    <cfRule type="expression" dxfId="16960" priority="13097">
      <formula>IF(AND(LEN($A557)&gt;0,$A557&lt;&gt;$F557),TRUE,FALSE)</formula>
    </cfRule>
  </conditionalFormatting>
  <conditionalFormatting sqref="F2138">
    <cfRule type="expression" dxfId="16959" priority="13098">
      <formula>IF(AND(LEN($A557)&gt;0,$A557&lt;&gt;$F557),TRUE,FALSE)</formula>
    </cfRule>
  </conditionalFormatting>
  <conditionalFormatting sqref="F2139">
    <cfRule type="expression" dxfId="16958" priority="13099">
      <formula>IF(AND(LEN($A557)&gt;0,$A557&lt;&gt;$F557),TRUE,FALSE)</formula>
    </cfRule>
  </conditionalFormatting>
  <conditionalFormatting sqref="F2140">
    <cfRule type="expression" dxfId="16957" priority="13100">
      <formula>IF(AND(LEN($A557)&gt;0,$A557&lt;&gt;$F557),TRUE,FALSE)</formula>
    </cfRule>
  </conditionalFormatting>
  <conditionalFormatting sqref="F2141">
    <cfRule type="expression" dxfId="16956" priority="13101">
      <formula>IF(AND(LEN($A557)&gt;0,$A557&lt;&gt;$F557),TRUE,FALSE)</formula>
    </cfRule>
  </conditionalFormatting>
  <conditionalFormatting sqref="F2142">
    <cfRule type="expression" dxfId="16955" priority="13102">
      <formula>IF(AND(LEN($A557)&gt;0,$A557&lt;&gt;$F557),TRUE,FALSE)</formula>
    </cfRule>
  </conditionalFormatting>
  <conditionalFormatting sqref="F2143">
    <cfRule type="expression" dxfId="16954" priority="13103">
      <formula>IF(AND(LEN($A557)&gt;0,$A557&lt;&gt;$F557),TRUE,FALSE)</formula>
    </cfRule>
  </conditionalFormatting>
  <conditionalFormatting sqref="F2144">
    <cfRule type="expression" dxfId="16953" priority="13104">
      <formula>IF(AND(LEN($A557)&gt;0,$A557&lt;&gt;$F557),TRUE,FALSE)</formula>
    </cfRule>
  </conditionalFormatting>
  <conditionalFormatting sqref="F2145">
    <cfRule type="expression" dxfId="16952" priority="13105">
      <formula>IF(AND(LEN($A557)&gt;0,$A557&lt;&gt;$F557),TRUE,FALSE)</formula>
    </cfRule>
  </conditionalFormatting>
  <conditionalFormatting sqref="F2146">
    <cfRule type="expression" dxfId="16951" priority="13106">
      <formula>IF(AND(LEN($A557)&gt;0,$A557&lt;&gt;$F557),TRUE,FALSE)</formula>
    </cfRule>
  </conditionalFormatting>
  <conditionalFormatting sqref="F2147">
    <cfRule type="expression" dxfId="16950" priority="13107">
      <formula>IF(AND(LEN($A557)&gt;0,$A557&lt;&gt;$F557),TRUE,FALSE)</formula>
    </cfRule>
  </conditionalFormatting>
  <conditionalFormatting sqref="F2148">
    <cfRule type="expression" dxfId="16949" priority="13108">
      <formula>IF(AND(LEN($A557)&gt;0,$A557&lt;&gt;$F557),TRUE,FALSE)</formula>
    </cfRule>
  </conditionalFormatting>
  <conditionalFormatting sqref="F2149">
    <cfRule type="expression" dxfId="16948" priority="13109">
      <formula>IF(AND(LEN($A557)&gt;0,$A557&lt;&gt;$F557),TRUE,FALSE)</formula>
    </cfRule>
  </conditionalFormatting>
  <conditionalFormatting sqref="F2150">
    <cfRule type="expression" dxfId="16947" priority="13110">
      <formula>IF(AND(LEN($A557)&gt;0,$A557&lt;&gt;$F557),TRUE,FALSE)</formula>
    </cfRule>
  </conditionalFormatting>
  <conditionalFormatting sqref="F2151">
    <cfRule type="expression" dxfId="16946" priority="13111">
      <formula>IF(AND(LEN($A557)&gt;0,$A557&lt;&gt;$F557),TRUE,FALSE)</formula>
    </cfRule>
  </conditionalFormatting>
  <conditionalFormatting sqref="F2152">
    <cfRule type="expression" dxfId="16945" priority="13112">
      <formula>IF(AND(LEN($A557)&gt;0,$A557&lt;&gt;$F557),TRUE,FALSE)</formula>
    </cfRule>
  </conditionalFormatting>
  <conditionalFormatting sqref="F2153">
    <cfRule type="expression" dxfId="16944" priority="13113">
      <formula>IF(AND(LEN($A557)&gt;0,$A557&lt;&gt;$F557),TRUE,FALSE)</formula>
    </cfRule>
  </conditionalFormatting>
  <conditionalFormatting sqref="F2154">
    <cfRule type="expression" dxfId="16943" priority="13114">
      <formula>IF(AND(LEN($A557)&gt;0,$A557&lt;&gt;$F557),TRUE,FALSE)</formula>
    </cfRule>
  </conditionalFormatting>
  <conditionalFormatting sqref="F2155">
    <cfRule type="expression" dxfId="16942" priority="13115">
      <formula>IF(AND(LEN($A557)&gt;0,$A557&lt;&gt;$F557),TRUE,FALSE)</formula>
    </cfRule>
  </conditionalFormatting>
  <conditionalFormatting sqref="F2156">
    <cfRule type="expression" dxfId="16941" priority="13116">
      <formula>IF(AND(LEN($A557)&gt;0,$A557&lt;&gt;$F557),TRUE,FALSE)</formula>
    </cfRule>
  </conditionalFormatting>
  <conditionalFormatting sqref="F2157">
    <cfRule type="expression" dxfId="16940" priority="13117">
      <formula>IF(AND(LEN($A557)&gt;0,$A557&lt;&gt;$F557),TRUE,FALSE)</formula>
    </cfRule>
  </conditionalFormatting>
  <conditionalFormatting sqref="F2158">
    <cfRule type="expression" dxfId="16939" priority="13118">
      <formula>IF(AND(LEN($A557)&gt;0,$A557&lt;&gt;$F557),TRUE,FALSE)</formula>
    </cfRule>
  </conditionalFormatting>
  <conditionalFormatting sqref="F2159">
    <cfRule type="expression" dxfId="16938" priority="13119">
      <formula>IF(AND(LEN($A557)&gt;0,$A557&lt;&gt;$F557),TRUE,FALSE)</formula>
    </cfRule>
  </conditionalFormatting>
  <conditionalFormatting sqref="F2160">
    <cfRule type="expression" dxfId="16937" priority="13120">
      <formula>IF(AND(LEN($A557)&gt;0,$A557&lt;&gt;$F557),TRUE,FALSE)</formula>
    </cfRule>
  </conditionalFormatting>
  <conditionalFormatting sqref="F2161">
    <cfRule type="expression" dxfId="16936" priority="13121">
      <formula>IF(AND(LEN($A557)&gt;0,$A557&lt;&gt;$F557),TRUE,FALSE)</formula>
    </cfRule>
  </conditionalFormatting>
  <conditionalFormatting sqref="F2162">
    <cfRule type="expression" dxfId="16935" priority="13122">
      <formula>IF(AND(LEN($A557)&gt;0,$A557&lt;&gt;$F557),TRUE,FALSE)</formula>
    </cfRule>
  </conditionalFormatting>
  <conditionalFormatting sqref="F2163">
    <cfRule type="expression" dxfId="16934" priority="13123">
      <formula>IF(AND(LEN($A557)&gt;0,$A557&lt;&gt;$F557),TRUE,FALSE)</formula>
    </cfRule>
  </conditionalFormatting>
  <conditionalFormatting sqref="F2164">
    <cfRule type="expression" dxfId="16933" priority="13124">
      <formula>IF(AND(LEN($A557)&gt;0,$A557&lt;&gt;$F557),TRUE,FALSE)</formula>
    </cfRule>
  </conditionalFormatting>
  <conditionalFormatting sqref="F2165">
    <cfRule type="expression" dxfId="16932" priority="13125">
      <formula>IF(AND(LEN($A557)&gt;0,$A557&lt;&gt;$F557),TRUE,FALSE)</formula>
    </cfRule>
  </conditionalFormatting>
  <conditionalFormatting sqref="F2166">
    <cfRule type="expression" dxfId="16931" priority="13126">
      <formula>IF(AND(LEN($A557)&gt;0,$A557&lt;&gt;$F557),TRUE,FALSE)</formula>
    </cfRule>
  </conditionalFormatting>
  <conditionalFormatting sqref="F2167">
    <cfRule type="expression" dxfId="16930" priority="13127">
      <formula>IF(AND(LEN($A557)&gt;0,$A557&lt;&gt;$F557),TRUE,FALSE)</formula>
    </cfRule>
  </conditionalFormatting>
  <conditionalFormatting sqref="F2168">
    <cfRule type="expression" dxfId="16929" priority="13128">
      <formula>IF(AND(LEN($A557)&gt;0,$A557&lt;&gt;$F557),TRUE,FALSE)</formula>
    </cfRule>
  </conditionalFormatting>
  <conditionalFormatting sqref="F2169">
    <cfRule type="expression" dxfId="16928" priority="13129">
      <formula>IF(AND(LEN($A557)&gt;0,$A557&lt;&gt;$F557),TRUE,FALSE)</formula>
    </cfRule>
  </conditionalFormatting>
  <conditionalFormatting sqref="F2170">
    <cfRule type="expression" dxfId="16927" priority="13130">
      <formula>IF(AND(LEN($A557)&gt;0,$A557&lt;&gt;$F557),TRUE,FALSE)</formula>
    </cfRule>
  </conditionalFormatting>
  <conditionalFormatting sqref="F2171">
    <cfRule type="expression" dxfId="16926" priority="13131">
      <formula>IF(AND(LEN($A557)&gt;0,$A557&lt;&gt;$F557),TRUE,FALSE)</formula>
    </cfRule>
  </conditionalFormatting>
  <conditionalFormatting sqref="F2172">
    <cfRule type="expression" dxfId="16925" priority="13132">
      <formula>IF(AND(LEN($A557)&gt;0,$A557&lt;&gt;$F557),TRUE,FALSE)</formula>
    </cfRule>
  </conditionalFormatting>
  <conditionalFormatting sqref="F2173">
    <cfRule type="expression" dxfId="16924" priority="13133">
      <formula>IF(AND(LEN($A557)&gt;0,$A557&lt;&gt;$F557),TRUE,FALSE)</formula>
    </cfRule>
  </conditionalFormatting>
  <conditionalFormatting sqref="F2174">
    <cfRule type="expression" dxfId="16923" priority="13134">
      <formula>IF(AND(LEN($A557)&gt;0,$A557&lt;&gt;$F557),TRUE,FALSE)</formula>
    </cfRule>
  </conditionalFormatting>
  <conditionalFormatting sqref="F2175">
    <cfRule type="expression" dxfId="16922" priority="13135">
      <formula>IF(AND(LEN($A557)&gt;0,$A557&lt;&gt;$F557),TRUE,FALSE)</formula>
    </cfRule>
  </conditionalFormatting>
  <conditionalFormatting sqref="F2176">
    <cfRule type="expression" dxfId="16921" priority="13136">
      <formula>IF(AND(LEN($A557)&gt;0,$A557&lt;&gt;$F557),TRUE,FALSE)</formula>
    </cfRule>
  </conditionalFormatting>
  <conditionalFormatting sqref="F2177">
    <cfRule type="expression" dxfId="16920" priority="13137">
      <formula>IF(AND(LEN($A557)&gt;0,$A557&lt;&gt;$F557),TRUE,FALSE)</formula>
    </cfRule>
  </conditionalFormatting>
  <conditionalFormatting sqref="F2178">
    <cfRule type="expression" dxfId="16919" priority="13138">
      <formula>IF(AND(LEN($A557)&gt;0,$A557&lt;&gt;$F557),TRUE,FALSE)</formula>
    </cfRule>
  </conditionalFormatting>
  <conditionalFormatting sqref="F2179">
    <cfRule type="expression" dxfId="16918" priority="13139">
      <formula>IF(AND(LEN($A557)&gt;0,$A557&lt;&gt;$F557),TRUE,FALSE)</formula>
    </cfRule>
  </conditionalFormatting>
  <conditionalFormatting sqref="F2180">
    <cfRule type="expression" dxfId="16917" priority="13140">
      <formula>IF(AND(LEN($A557)&gt;0,$A557&lt;&gt;$F557),TRUE,FALSE)</formula>
    </cfRule>
  </conditionalFormatting>
  <conditionalFormatting sqref="F2181">
    <cfRule type="expression" dxfId="16916" priority="13141">
      <formula>IF(AND(LEN($A557)&gt;0,$A557&lt;&gt;$F557),TRUE,FALSE)</formula>
    </cfRule>
  </conditionalFormatting>
  <conditionalFormatting sqref="F2182">
    <cfRule type="expression" dxfId="16915" priority="13142">
      <formula>IF(AND(LEN($A557)&gt;0,$A557&lt;&gt;$F557),TRUE,FALSE)</formula>
    </cfRule>
  </conditionalFormatting>
  <conditionalFormatting sqref="F2183">
    <cfRule type="expression" dxfId="16914" priority="13143">
      <formula>IF(AND(LEN($A557)&gt;0,$A557&lt;&gt;$F557),TRUE,FALSE)</formula>
    </cfRule>
  </conditionalFormatting>
  <conditionalFormatting sqref="F2184">
    <cfRule type="expression" dxfId="16913" priority="13144">
      <formula>IF(AND(LEN($A557)&gt;0,$A557&lt;&gt;$F557),TRUE,FALSE)</formula>
    </cfRule>
  </conditionalFormatting>
  <conditionalFormatting sqref="F2185">
    <cfRule type="expression" dxfId="16912" priority="13145">
      <formula>IF(AND(LEN($A557)&gt;0,$A557&lt;&gt;$F557),TRUE,FALSE)</formula>
    </cfRule>
  </conditionalFormatting>
  <conditionalFormatting sqref="F2186">
    <cfRule type="expression" dxfId="16911" priority="13146">
      <formula>IF(AND(LEN($A557)&gt;0,$A557&lt;&gt;$F557),TRUE,FALSE)</formula>
    </cfRule>
  </conditionalFormatting>
  <conditionalFormatting sqref="F2187">
    <cfRule type="expression" dxfId="16910" priority="13147">
      <formula>IF(AND(LEN($A557)&gt;0,$A557&lt;&gt;$F557),TRUE,FALSE)</formula>
    </cfRule>
  </conditionalFormatting>
  <conditionalFormatting sqref="F2188">
    <cfRule type="expression" dxfId="16909" priority="13148">
      <formula>IF(AND(LEN($A557)&gt;0,$A557&lt;&gt;$F557),TRUE,FALSE)</formula>
    </cfRule>
  </conditionalFormatting>
  <conditionalFormatting sqref="F2189">
    <cfRule type="expression" dxfId="16908" priority="13149">
      <formula>IF(AND(LEN($A557)&gt;0,$A557&lt;&gt;$F557),TRUE,FALSE)</formula>
    </cfRule>
  </conditionalFormatting>
  <conditionalFormatting sqref="F2190">
    <cfRule type="expression" dxfId="16907" priority="13150">
      <formula>IF(AND(LEN($A557)&gt;0,$A557&lt;&gt;$F557),TRUE,FALSE)</formula>
    </cfRule>
  </conditionalFormatting>
  <conditionalFormatting sqref="F2191">
    <cfRule type="expression" dxfId="16906" priority="13151">
      <formula>IF(AND(LEN($A557)&gt;0,$A557&lt;&gt;$F557),TRUE,FALSE)</formula>
    </cfRule>
  </conditionalFormatting>
  <conditionalFormatting sqref="F2192">
    <cfRule type="expression" dxfId="16905" priority="13152">
      <formula>IF(AND(LEN($A557)&gt;0,$A557&lt;&gt;$F557),TRUE,FALSE)</formula>
    </cfRule>
  </conditionalFormatting>
  <conditionalFormatting sqref="F2193">
    <cfRule type="expression" dxfId="16904" priority="13153">
      <formula>IF(AND(LEN($A557)&gt;0,$A557&lt;&gt;$F557),TRUE,FALSE)</formula>
    </cfRule>
  </conditionalFormatting>
  <conditionalFormatting sqref="F2194">
    <cfRule type="expression" dxfId="16903" priority="13154">
      <formula>IF(AND(LEN($A557)&gt;0,$A557&lt;&gt;$F557),TRUE,FALSE)</formula>
    </cfRule>
  </conditionalFormatting>
  <conditionalFormatting sqref="F2195">
    <cfRule type="expression" dxfId="16902" priority="13155">
      <formula>IF(AND(LEN($A557)&gt;0,$A557&lt;&gt;$F557),TRUE,FALSE)</formula>
    </cfRule>
  </conditionalFormatting>
  <conditionalFormatting sqref="F2196">
    <cfRule type="expression" dxfId="16901" priority="13156">
      <formula>IF(AND(LEN($A557)&gt;0,$A557&lt;&gt;$F557),TRUE,FALSE)</formula>
    </cfRule>
  </conditionalFormatting>
  <conditionalFormatting sqref="F2197">
    <cfRule type="expression" dxfId="16900" priority="13157">
      <formula>IF(AND(LEN($A557)&gt;0,$A557&lt;&gt;$F557),TRUE,FALSE)</formula>
    </cfRule>
  </conditionalFormatting>
  <conditionalFormatting sqref="F2198">
    <cfRule type="expression" dxfId="16899" priority="13158">
      <formula>IF(AND(LEN($A557)&gt;0,$A557&lt;&gt;$F557),TRUE,FALSE)</formula>
    </cfRule>
  </conditionalFormatting>
  <conditionalFormatting sqref="F2199">
    <cfRule type="expression" dxfId="16898" priority="13159">
      <formula>IF(AND(LEN($A557)&gt;0,$A557&lt;&gt;$F557),TRUE,FALSE)</formula>
    </cfRule>
  </conditionalFormatting>
  <conditionalFormatting sqref="F2200">
    <cfRule type="expression" dxfId="16897" priority="13160">
      <formula>IF(AND(LEN($A557)&gt;0,$A557&lt;&gt;$F557),TRUE,FALSE)</formula>
    </cfRule>
  </conditionalFormatting>
  <conditionalFormatting sqref="F2201">
    <cfRule type="expression" dxfId="16896" priority="13161">
      <formula>IF(AND(LEN($A557)&gt;0,$A557&lt;&gt;$F557),TRUE,FALSE)</formula>
    </cfRule>
  </conditionalFormatting>
  <conditionalFormatting sqref="F2202">
    <cfRule type="expression" dxfId="16895" priority="13162">
      <formula>IF(AND(LEN($A557)&gt;0,$A557&lt;&gt;$F557),TRUE,FALSE)</formula>
    </cfRule>
  </conditionalFormatting>
  <conditionalFormatting sqref="F2203">
    <cfRule type="expression" dxfId="16894" priority="13163">
      <formula>IF(AND(LEN($A557)&gt;0,$A557&lt;&gt;$F557),TRUE,FALSE)</formula>
    </cfRule>
  </conditionalFormatting>
  <conditionalFormatting sqref="F2204">
    <cfRule type="expression" dxfId="16893" priority="13164">
      <formula>IF(AND(LEN($A557)&gt;0,$A557&lt;&gt;$F557),TRUE,FALSE)</formula>
    </cfRule>
  </conditionalFormatting>
  <conditionalFormatting sqref="F2205">
    <cfRule type="expression" dxfId="16892" priority="13165">
      <formula>IF(AND(LEN($A557)&gt;0,$A557&lt;&gt;$F557),TRUE,FALSE)</formula>
    </cfRule>
  </conditionalFormatting>
  <conditionalFormatting sqref="F2206">
    <cfRule type="expression" dxfId="16891" priority="13166">
      <formula>IF(AND(LEN($A557)&gt;0,$A557&lt;&gt;$F557),TRUE,FALSE)</formula>
    </cfRule>
  </conditionalFormatting>
  <conditionalFormatting sqref="F2207">
    <cfRule type="expression" dxfId="16890" priority="13167">
      <formula>IF(AND(LEN($A557)&gt;0,$A557&lt;&gt;$F557),TRUE,FALSE)</formula>
    </cfRule>
  </conditionalFormatting>
  <conditionalFormatting sqref="F2208">
    <cfRule type="expression" dxfId="16889" priority="13168">
      <formula>IF(AND(LEN($A557)&gt;0,$A557&lt;&gt;$F557),TRUE,FALSE)</formula>
    </cfRule>
  </conditionalFormatting>
  <conditionalFormatting sqref="F2209">
    <cfRule type="expression" dxfId="16888" priority="13169">
      <formula>IF(AND(LEN($A557)&gt;0,$A557&lt;&gt;$F557),TRUE,FALSE)</formula>
    </cfRule>
  </conditionalFormatting>
  <conditionalFormatting sqref="F2210">
    <cfRule type="expression" dxfId="16887" priority="13170">
      <formula>IF(AND(LEN($A557)&gt;0,$A557&lt;&gt;$F557),TRUE,FALSE)</formula>
    </cfRule>
  </conditionalFormatting>
  <conditionalFormatting sqref="F2211">
    <cfRule type="expression" dxfId="16886" priority="13171">
      <formula>IF(AND(LEN($A557)&gt;0,$A557&lt;&gt;$F557),TRUE,FALSE)</formula>
    </cfRule>
  </conditionalFormatting>
  <conditionalFormatting sqref="F2212">
    <cfRule type="expression" dxfId="16885" priority="13172">
      <formula>IF(AND(LEN($A557)&gt;0,$A557&lt;&gt;$F557),TRUE,FALSE)</formula>
    </cfRule>
  </conditionalFormatting>
  <conditionalFormatting sqref="F2213">
    <cfRule type="expression" dxfId="16884" priority="13173">
      <formula>IF(AND(LEN($A557)&gt;0,$A557&lt;&gt;$F557),TRUE,FALSE)</formula>
    </cfRule>
  </conditionalFormatting>
  <conditionalFormatting sqref="F2214">
    <cfRule type="expression" dxfId="16883" priority="13174">
      <formula>IF(AND(LEN($A557)&gt;0,$A557&lt;&gt;$F557),TRUE,FALSE)</formula>
    </cfRule>
  </conditionalFormatting>
  <conditionalFormatting sqref="F2215">
    <cfRule type="expression" dxfId="16882" priority="13175">
      <formula>IF(AND(LEN($A557)&gt;0,$A557&lt;&gt;$F557),TRUE,FALSE)</formula>
    </cfRule>
  </conditionalFormatting>
  <conditionalFormatting sqref="F2216">
    <cfRule type="expression" dxfId="16881" priority="13176">
      <formula>IF(AND(LEN($A557)&gt;0,$A557&lt;&gt;$F557),TRUE,FALSE)</formula>
    </cfRule>
  </conditionalFormatting>
  <conditionalFormatting sqref="F2217">
    <cfRule type="expression" dxfId="16880" priority="13177">
      <formula>IF(AND(LEN($A557)&gt;0,$A557&lt;&gt;$F557),TRUE,FALSE)</formula>
    </cfRule>
  </conditionalFormatting>
  <conditionalFormatting sqref="F2218">
    <cfRule type="expression" dxfId="16879" priority="13178">
      <formula>IF(AND(LEN($A557)&gt;0,$A557&lt;&gt;$F557),TRUE,FALSE)</formula>
    </cfRule>
  </conditionalFormatting>
  <conditionalFormatting sqref="F2219">
    <cfRule type="expression" dxfId="16878" priority="13179">
      <formula>IF(AND(LEN($A557)&gt;0,$A557&lt;&gt;$F557),TRUE,FALSE)</formula>
    </cfRule>
  </conditionalFormatting>
  <conditionalFormatting sqref="F2220">
    <cfRule type="expression" dxfId="16877" priority="13180">
      <formula>IF(AND(LEN($A557)&gt;0,$A557&lt;&gt;$F557),TRUE,FALSE)</formula>
    </cfRule>
  </conditionalFormatting>
  <conditionalFormatting sqref="F2221">
    <cfRule type="expression" dxfId="16876" priority="13181">
      <formula>IF(AND(LEN($A557)&gt;0,$A557&lt;&gt;$F557),TRUE,FALSE)</formula>
    </cfRule>
  </conditionalFormatting>
  <conditionalFormatting sqref="F2222">
    <cfRule type="expression" dxfId="16875" priority="13182">
      <formula>IF(AND(LEN($A557)&gt;0,$A557&lt;&gt;$F557),TRUE,FALSE)</formula>
    </cfRule>
  </conditionalFormatting>
  <conditionalFormatting sqref="F2223">
    <cfRule type="expression" dxfId="16874" priority="13183">
      <formula>IF(AND(LEN($A557)&gt;0,$A557&lt;&gt;$F557),TRUE,FALSE)</formula>
    </cfRule>
  </conditionalFormatting>
  <conditionalFormatting sqref="F2224">
    <cfRule type="expression" dxfId="16873" priority="13184">
      <formula>IF(AND(LEN($A557)&gt;0,$A557&lt;&gt;$F557),TRUE,FALSE)</formula>
    </cfRule>
  </conditionalFormatting>
  <conditionalFormatting sqref="F2225">
    <cfRule type="expression" dxfId="16872" priority="13185">
      <formula>IF(AND(LEN($A557)&gt;0,$A557&lt;&gt;$F557),TRUE,FALSE)</formula>
    </cfRule>
  </conditionalFormatting>
  <conditionalFormatting sqref="F2226">
    <cfRule type="expression" dxfId="16871" priority="13186">
      <formula>IF(AND(LEN($A557)&gt;0,$A557&lt;&gt;$F557),TRUE,FALSE)</formula>
    </cfRule>
  </conditionalFormatting>
  <conditionalFormatting sqref="F2227">
    <cfRule type="expression" dxfId="16870" priority="13187">
      <formula>IF(AND(LEN($A557)&gt;0,$A557&lt;&gt;$F557),TRUE,FALSE)</formula>
    </cfRule>
  </conditionalFormatting>
  <conditionalFormatting sqref="F2228">
    <cfRule type="expression" dxfId="16869" priority="13188">
      <formula>IF(AND(LEN($A557)&gt;0,$A557&lt;&gt;$F557),TRUE,FALSE)</formula>
    </cfRule>
  </conditionalFormatting>
  <conditionalFormatting sqref="F2229">
    <cfRule type="expression" dxfId="16868" priority="13189">
      <formula>IF(AND(LEN($A557)&gt;0,$A557&lt;&gt;$F557),TRUE,FALSE)</formula>
    </cfRule>
  </conditionalFormatting>
  <conditionalFormatting sqref="F2230">
    <cfRule type="expression" dxfId="16867" priority="13190">
      <formula>IF(AND(LEN($A557)&gt;0,$A557&lt;&gt;$F557),TRUE,FALSE)</formula>
    </cfRule>
  </conditionalFormatting>
  <conditionalFormatting sqref="F2231">
    <cfRule type="expression" dxfId="16866" priority="13191">
      <formula>IF(AND(LEN($A557)&gt;0,$A557&lt;&gt;$F557),TRUE,FALSE)</formula>
    </cfRule>
  </conditionalFormatting>
  <conditionalFormatting sqref="F2232">
    <cfRule type="expression" dxfId="16865" priority="13192">
      <formula>IF(AND(LEN($A557)&gt;0,$A557&lt;&gt;$F557),TRUE,FALSE)</formula>
    </cfRule>
  </conditionalFormatting>
  <conditionalFormatting sqref="F2233">
    <cfRule type="expression" dxfId="16864" priority="13193">
      <formula>IF(AND(LEN($A557)&gt;0,$A557&lt;&gt;$F557),TRUE,FALSE)</formula>
    </cfRule>
  </conditionalFormatting>
  <conditionalFormatting sqref="F2234">
    <cfRule type="expression" dxfId="16863" priority="13194">
      <formula>IF(AND(LEN($A557)&gt;0,$A557&lt;&gt;$F557),TRUE,FALSE)</formula>
    </cfRule>
  </conditionalFormatting>
  <conditionalFormatting sqref="F2235">
    <cfRule type="expression" dxfId="16862" priority="13195">
      <formula>IF(AND(LEN($A557)&gt;0,$A557&lt;&gt;$F557),TRUE,FALSE)</formula>
    </cfRule>
  </conditionalFormatting>
  <conditionalFormatting sqref="F2236">
    <cfRule type="expression" dxfId="16861" priority="13196">
      <formula>IF(AND(LEN($A557)&gt;0,$A557&lt;&gt;$F557),TRUE,FALSE)</formula>
    </cfRule>
  </conditionalFormatting>
  <conditionalFormatting sqref="F2237">
    <cfRule type="expression" dxfId="16860" priority="13197">
      <formula>IF(AND(LEN($A557)&gt;0,$A557&lt;&gt;$F557),TRUE,FALSE)</formula>
    </cfRule>
  </conditionalFormatting>
  <conditionalFormatting sqref="F2238">
    <cfRule type="expression" dxfId="16859" priority="13198">
      <formula>IF(AND(LEN($A557)&gt;0,$A557&lt;&gt;$F557),TRUE,FALSE)</formula>
    </cfRule>
  </conditionalFormatting>
  <conditionalFormatting sqref="F2239">
    <cfRule type="expression" dxfId="16858" priority="13199">
      <formula>IF(AND(LEN($A557)&gt;0,$A557&lt;&gt;$F557),TRUE,FALSE)</formula>
    </cfRule>
  </conditionalFormatting>
  <conditionalFormatting sqref="F2240">
    <cfRule type="expression" dxfId="16857" priority="13200">
      <formula>IF(AND(LEN($A557)&gt;0,$A557&lt;&gt;$F557),TRUE,FALSE)</formula>
    </cfRule>
  </conditionalFormatting>
  <conditionalFormatting sqref="F2241">
    <cfRule type="expression" dxfId="16856" priority="13201">
      <formula>IF(AND(LEN($A557)&gt;0,$A557&lt;&gt;$F557),TRUE,FALSE)</formula>
    </cfRule>
  </conditionalFormatting>
  <conditionalFormatting sqref="F2242">
    <cfRule type="expression" dxfId="16855" priority="13202">
      <formula>IF(AND(LEN($A557)&gt;0,$A557&lt;&gt;$F557),TRUE,FALSE)</formula>
    </cfRule>
  </conditionalFormatting>
  <conditionalFormatting sqref="F2243">
    <cfRule type="expression" dxfId="16854" priority="13203">
      <formula>IF(AND(LEN($A557)&gt;0,$A557&lt;&gt;$F557),TRUE,FALSE)</formula>
    </cfRule>
  </conditionalFormatting>
  <conditionalFormatting sqref="F2244">
    <cfRule type="expression" dxfId="16853" priority="13204">
      <formula>IF(AND(LEN($A557)&gt;0,$A557&lt;&gt;$F557),TRUE,FALSE)</formula>
    </cfRule>
  </conditionalFormatting>
  <conditionalFormatting sqref="F2245">
    <cfRule type="expression" dxfId="16852" priority="13205">
      <formula>IF(AND(LEN($A557)&gt;0,$A557&lt;&gt;$F557),TRUE,FALSE)</formula>
    </cfRule>
  </conditionalFormatting>
  <conditionalFormatting sqref="F2246">
    <cfRule type="expression" dxfId="16851" priority="13206">
      <formula>IF(AND(LEN($A557)&gt;0,$A557&lt;&gt;$F557),TRUE,FALSE)</formula>
    </cfRule>
  </conditionalFormatting>
  <conditionalFormatting sqref="F2247">
    <cfRule type="expression" dxfId="16850" priority="13207">
      <formula>IF(AND(LEN($A557)&gt;0,$A557&lt;&gt;$F557),TRUE,FALSE)</formula>
    </cfRule>
  </conditionalFormatting>
  <conditionalFormatting sqref="F2248">
    <cfRule type="expression" dxfId="16849" priority="13208">
      <formula>IF(AND(LEN($A557)&gt;0,$A557&lt;&gt;$F557),TRUE,FALSE)</formula>
    </cfRule>
  </conditionalFormatting>
  <conditionalFormatting sqref="F2249">
    <cfRule type="expression" dxfId="16848" priority="13209">
      <formula>IF(AND(LEN($A557)&gt;0,$A557&lt;&gt;$F557),TRUE,FALSE)</formula>
    </cfRule>
  </conditionalFormatting>
  <conditionalFormatting sqref="F2250">
    <cfRule type="expression" dxfId="16847" priority="13210">
      <formula>IF(AND(LEN($A557)&gt;0,$A557&lt;&gt;$F557),TRUE,FALSE)</formula>
    </cfRule>
  </conditionalFormatting>
  <conditionalFormatting sqref="F2251">
    <cfRule type="expression" dxfId="16846" priority="13211">
      <formula>IF(AND(LEN($A557)&gt;0,$A557&lt;&gt;$F557),TRUE,FALSE)</formula>
    </cfRule>
  </conditionalFormatting>
  <conditionalFormatting sqref="F2252">
    <cfRule type="expression" dxfId="16845" priority="13212">
      <formula>IF(AND(LEN($A557)&gt;0,$A557&lt;&gt;$F557),TRUE,FALSE)</formula>
    </cfRule>
  </conditionalFormatting>
  <conditionalFormatting sqref="F2253">
    <cfRule type="expression" dxfId="16844" priority="13213">
      <formula>IF(AND(LEN($A557)&gt;0,$A557&lt;&gt;$F557),TRUE,FALSE)</formula>
    </cfRule>
  </conditionalFormatting>
  <conditionalFormatting sqref="F2254">
    <cfRule type="expression" dxfId="16843" priority="13214">
      <formula>IF(AND(LEN($A557)&gt;0,$A557&lt;&gt;$F557),TRUE,FALSE)</formula>
    </cfRule>
  </conditionalFormatting>
  <conditionalFormatting sqref="F2255">
    <cfRule type="expression" dxfId="16842" priority="13215">
      <formula>IF(AND(LEN($A557)&gt;0,$A557&lt;&gt;$F557),TRUE,FALSE)</formula>
    </cfRule>
  </conditionalFormatting>
  <conditionalFormatting sqref="F2256">
    <cfRule type="expression" dxfId="16841" priority="13216">
      <formula>IF(AND(LEN($A557)&gt;0,$A557&lt;&gt;$F557),TRUE,FALSE)</formula>
    </cfRule>
  </conditionalFormatting>
  <conditionalFormatting sqref="F2257">
    <cfRule type="expression" dxfId="16840" priority="13217">
      <formula>IF(AND(LEN($A557)&gt;0,$A557&lt;&gt;$F557),TRUE,FALSE)</formula>
    </cfRule>
  </conditionalFormatting>
  <conditionalFormatting sqref="F2258">
    <cfRule type="expression" dxfId="16839" priority="13218">
      <formula>IF(AND(LEN($A557)&gt;0,$A557&lt;&gt;$F557),TRUE,FALSE)</formula>
    </cfRule>
  </conditionalFormatting>
  <conditionalFormatting sqref="F2259">
    <cfRule type="expression" dxfId="16838" priority="13219">
      <formula>IF(AND(LEN($A557)&gt;0,$A557&lt;&gt;$F557),TRUE,FALSE)</formula>
    </cfRule>
  </conditionalFormatting>
  <conditionalFormatting sqref="F2260">
    <cfRule type="expression" dxfId="16837" priority="13220">
      <formula>IF(AND(LEN($A557)&gt;0,$A557&lt;&gt;$F557),TRUE,FALSE)</formula>
    </cfRule>
  </conditionalFormatting>
  <conditionalFormatting sqref="F2261">
    <cfRule type="expression" dxfId="16836" priority="13221">
      <formula>IF(AND(LEN($A557)&gt;0,$A557&lt;&gt;$F557),TRUE,FALSE)</formula>
    </cfRule>
  </conditionalFormatting>
  <conditionalFormatting sqref="F2262">
    <cfRule type="expression" dxfId="16835" priority="13222">
      <formula>IF(AND(LEN($A557)&gt;0,$A557&lt;&gt;$F557),TRUE,FALSE)</formula>
    </cfRule>
  </conditionalFormatting>
  <conditionalFormatting sqref="F2263">
    <cfRule type="expression" dxfId="16834" priority="13223">
      <formula>IF(AND(LEN($A557)&gt;0,$A557&lt;&gt;$F557),TRUE,FALSE)</formula>
    </cfRule>
  </conditionalFormatting>
  <conditionalFormatting sqref="F2264">
    <cfRule type="expression" dxfId="16833" priority="13224">
      <formula>IF(AND(LEN($A557)&gt;0,$A557&lt;&gt;$F557),TRUE,FALSE)</formula>
    </cfRule>
  </conditionalFormatting>
  <conditionalFormatting sqref="F2265">
    <cfRule type="expression" dxfId="16832" priority="13225">
      <formula>IF(AND(LEN($A557)&gt;0,$A557&lt;&gt;$F557),TRUE,FALSE)</formula>
    </cfRule>
  </conditionalFormatting>
  <conditionalFormatting sqref="F2266">
    <cfRule type="expression" dxfId="16831" priority="13226">
      <formula>IF(AND(LEN($A557)&gt;0,$A557&lt;&gt;$F557),TRUE,FALSE)</formula>
    </cfRule>
  </conditionalFormatting>
  <conditionalFormatting sqref="F2267">
    <cfRule type="expression" dxfId="16830" priority="13227">
      <formula>IF(AND(LEN($A557)&gt;0,$A557&lt;&gt;$F557),TRUE,FALSE)</formula>
    </cfRule>
  </conditionalFormatting>
  <conditionalFormatting sqref="F2268">
    <cfRule type="expression" dxfId="16829" priority="13228">
      <formula>IF(AND(LEN($A557)&gt;0,$A557&lt;&gt;$F557),TRUE,FALSE)</formula>
    </cfRule>
  </conditionalFormatting>
  <conditionalFormatting sqref="F2269">
    <cfRule type="expression" dxfId="16828" priority="13229">
      <formula>IF(AND(LEN($A557)&gt;0,$A557&lt;&gt;$F557),TRUE,FALSE)</formula>
    </cfRule>
  </conditionalFormatting>
  <conditionalFormatting sqref="F2270">
    <cfRule type="expression" dxfId="16827" priority="13230">
      <formula>IF(AND(LEN($A557)&gt;0,$A557&lt;&gt;$F557),TRUE,FALSE)</formula>
    </cfRule>
  </conditionalFormatting>
  <conditionalFormatting sqref="F2271">
    <cfRule type="expression" dxfId="16826" priority="13231">
      <formula>IF(AND(LEN($A557)&gt;0,$A557&lt;&gt;$F557),TRUE,FALSE)</formula>
    </cfRule>
  </conditionalFormatting>
  <conditionalFormatting sqref="F2272">
    <cfRule type="expression" dxfId="16825" priority="13232">
      <formula>IF(AND(LEN($A557)&gt;0,$A557&lt;&gt;$F557),TRUE,FALSE)</formula>
    </cfRule>
  </conditionalFormatting>
  <conditionalFormatting sqref="F2273">
    <cfRule type="expression" dxfId="16824" priority="13233">
      <formula>IF(AND(LEN($A557)&gt;0,$A557&lt;&gt;$F557),TRUE,FALSE)</formula>
    </cfRule>
  </conditionalFormatting>
  <conditionalFormatting sqref="F2274">
    <cfRule type="expression" dxfId="16823" priority="13234">
      <formula>IF(AND(LEN($A557)&gt;0,$A557&lt;&gt;$F557),TRUE,FALSE)</formula>
    </cfRule>
  </conditionalFormatting>
  <conditionalFormatting sqref="F2275">
    <cfRule type="expression" dxfId="16822" priority="13235">
      <formula>IF(AND(LEN($A557)&gt;0,$A557&lt;&gt;$F557),TRUE,FALSE)</formula>
    </cfRule>
  </conditionalFormatting>
  <conditionalFormatting sqref="F2276">
    <cfRule type="expression" dxfId="16821" priority="13236">
      <formula>IF(AND(LEN($A557)&gt;0,$A557&lt;&gt;$F557),TRUE,FALSE)</formula>
    </cfRule>
  </conditionalFormatting>
  <conditionalFormatting sqref="F2277">
    <cfRule type="expression" dxfId="16820" priority="13237">
      <formula>IF(AND(LEN($A557)&gt;0,$A557&lt;&gt;$F557),TRUE,FALSE)</formula>
    </cfRule>
  </conditionalFormatting>
  <conditionalFormatting sqref="F2278">
    <cfRule type="expression" dxfId="16819" priority="13238">
      <formula>IF(AND(LEN($A557)&gt;0,$A557&lt;&gt;$F557),TRUE,FALSE)</formula>
    </cfRule>
  </conditionalFormatting>
  <conditionalFormatting sqref="F2279">
    <cfRule type="expression" dxfId="16818" priority="13239">
      <formula>IF(AND(LEN($A557)&gt;0,$A557&lt;&gt;$F557),TRUE,FALSE)</formula>
    </cfRule>
  </conditionalFormatting>
  <conditionalFormatting sqref="F2280">
    <cfRule type="expression" dxfId="16817" priority="13240">
      <formula>IF(AND(LEN($A557)&gt;0,$A557&lt;&gt;$F557),TRUE,FALSE)</formula>
    </cfRule>
  </conditionalFormatting>
  <conditionalFormatting sqref="F2281">
    <cfRule type="expression" dxfId="16816" priority="13241">
      <formula>IF(AND(LEN($A557)&gt;0,$A557&lt;&gt;$F557),TRUE,FALSE)</formula>
    </cfRule>
  </conditionalFormatting>
  <conditionalFormatting sqref="F2282">
    <cfRule type="expression" dxfId="16815" priority="13242">
      <formula>IF(AND(LEN($A557)&gt;0,$A557&lt;&gt;$F557),TRUE,FALSE)</formula>
    </cfRule>
  </conditionalFormatting>
  <conditionalFormatting sqref="F2283">
    <cfRule type="expression" dxfId="16814" priority="13243">
      <formula>IF(AND(LEN($A557)&gt;0,$A557&lt;&gt;$F557),TRUE,FALSE)</formula>
    </cfRule>
  </conditionalFormatting>
  <conditionalFormatting sqref="F2284">
    <cfRule type="expression" dxfId="16813" priority="13244">
      <formula>IF(AND(LEN($A557)&gt;0,$A557&lt;&gt;$F557),TRUE,FALSE)</formula>
    </cfRule>
  </conditionalFormatting>
  <conditionalFormatting sqref="F2285">
    <cfRule type="expression" dxfId="16812" priority="13245">
      <formula>IF(AND(LEN($A557)&gt;0,$A557&lt;&gt;$F557),TRUE,FALSE)</formula>
    </cfRule>
  </conditionalFormatting>
  <conditionalFormatting sqref="F2286">
    <cfRule type="expression" dxfId="16811" priority="13246">
      <formula>IF(AND(LEN($A557)&gt;0,$A557&lt;&gt;$F557),TRUE,FALSE)</formula>
    </cfRule>
  </conditionalFormatting>
  <conditionalFormatting sqref="F2287">
    <cfRule type="expression" dxfId="16810" priority="13247">
      <formula>IF(AND(LEN($A557)&gt;0,$A557&lt;&gt;$F557),TRUE,FALSE)</formula>
    </cfRule>
  </conditionalFormatting>
  <conditionalFormatting sqref="F2288">
    <cfRule type="expression" dxfId="16809" priority="13248">
      <formula>IF(AND(LEN($A557)&gt;0,$A557&lt;&gt;$F557),TRUE,FALSE)</formula>
    </cfRule>
  </conditionalFormatting>
  <conditionalFormatting sqref="F2289">
    <cfRule type="expression" dxfId="16808" priority="13249">
      <formula>IF(AND(LEN($A557)&gt;0,$A557&lt;&gt;$F557),TRUE,FALSE)</formula>
    </cfRule>
  </conditionalFormatting>
  <conditionalFormatting sqref="F2290">
    <cfRule type="expression" dxfId="16807" priority="13250">
      <formula>IF(AND(LEN($A557)&gt;0,$A557&lt;&gt;$F557),TRUE,FALSE)</formula>
    </cfRule>
  </conditionalFormatting>
  <conditionalFormatting sqref="F2291">
    <cfRule type="expression" dxfId="16806" priority="13251">
      <formula>IF(AND(LEN($A557)&gt;0,$A557&lt;&gt;$F557),TRUE,FALSE)</formula>
    </cfRule>
  </conditionalFormatting>
  <conditionalFormatting sqref="F2292">
    <cfRule type="expression" dxfId="16805" priority="13252">
      <formula>IF(AND(LEN($A557)&gt;0,$A557&lt;&gt;$F557),TRUE,FALSE)</formula>
    </cfRule>
  </conditionalFormatting>
  <conditionalFormatting sqref="F2293">
    <cfRule type="expression" dxfId="16804" priority="13253">
      <formula>IF(AND(LEN($A557)&gt;0,$A557&lt;&gt;$F557),TRUE,FALSE)</formula>
    </cfRule>
  </conditionalFormatting>
  <conditionalFormatting sqref="F2294">
    <cfRule type="expression" dxfId="16803" priority="13254">
      <formula>IF(AND(LEN($A557)&gt;0,$A557&lt;&gt;$F557),TRUE,FALSE)</formula>
    </cfRule>
  </conditionalFormatting>
  <conditionalFormatting sqref="F2295">
    <cfRule type="expression" dxfId="16802" priority="13255">
      <formula>IF(AND(LEN($A557)&gt;0,$A557&lt;&gt;$F557),TRUE,FALSE)</formula>
    </cfRule>
  </conditionalFormatting>
  <conditionalFormatting sqref="F2296">
    <cfRule type="expression" dxfId="16801" priority="13256">
      <formula>IF(AND(LEN($A557)&gt;0,$A557&lt;&gt;$F557),TRUE,FALSE)</formula>
    </cfRule>
  </conditionalFormatting>
  <conditionalFormatting sqref="F2297">
    <cfRule type="expression" dxfId="16800" priority="13257">
      <formula>IF(AND(LEN($A557)&gt;0,$A557&lt;&gt;$F557),TRUE,FALSE)</formula>
    </cfRule>
  </conditionalFormatting>
  <conditionalFormatting sqref="F2298">
    <cfRule type="expression" dxfId="16799" priority="13258">
      <formula>IF(AND(LEN($A557)&gt;0,$A557&lt;&gt;$F557),TRUE,FALSE)</formula>
    </cfRule>
  </conditionalFormatting>
  <conditionalFormatting sqref="F2299">
    <cfRule type="expression" dxfId="16798" priority="13259">
      <formula>IF(AND(LEN($A557)&gt;0,$A557&lt;&gt;$F557),TRUE,FALSE)</formula>
    </cfRule>
  </conditionalFormatting>
  <conditionalFormatting sqref="F2300">
    <cfRule type="expression" dxfId="16797" priority="13260">
      <formula>IF(AND(LEN($A557)&gt;0,$A557&lt;&gt;$F557),TRUE,FALSE)</formula>
    </cfRule>
  </conditionalFormatting>
  <conditionalFormatting sqref="F2301">
    <cfRule type="expression" dxfId="16796" priority="13261">
      <formula>IF(AND(LEN($A557)&gt;0,$A557&lt;&gt;$F557),TRUE,FALSE)</formula>
    </cfRule>
  </conditionalFormatting>
  <conditionalFormatting sqref="F2302">
    <cfRule type="expression" dxfId="16795" priority="13262">
      <formula>IF(AND(LEN($A557)&gt;0,$A557&lt;&gt;$F557),TRUE,FALSE)</formula>
    </cfRule>
  </conditionalFormatting>
  <conditionalFormatting sqref="F2303">
    <cfRule type="expression" dxfId="16794" priority="13263">
      <formula>IF(AND(LEN($A557)&gt;0,$A557&lt;&gt;$F557),TRUE,FALSE)</formula>
    </cfRule>
  </conditionalFormatting>
  <conditionalFormatting sqref="F2304">
    <cfRule type="expression" dxfId="16793" priority="13264">
      <formula>IF(AND(LEN($A557)&gt;0,$A557&lt;&gt;$F557),TRUE,FALSE)</formula>
    </cfRule>
  </conditionalFormatting>
  <conditionalFormatting sqref="F2305">
    <cfRule type="expression" dxfId="16792" priority="13265">
      <formula>IF(AND(LEN($A557)&gt;0,$A557&lt;&gt;$F557),TRUE,FALSE)</formula>
    </cfRule>
  </conditionalFormatting>
  <conditionalFormatting sqref="F2306">
    <cfRule type="expression" dxfId="16791" priority="13266">
      <formula>IF(AND(LEN($A557)&gt;0,$A557&lt;&gt;$F557),TRUE,FALSE)</formula>
    </cfRule>
  </conditionalFormatting>
  <conditionalFormatting sqref="F2307">
    <cfRule type="expression" dxfId="16790" priority="13267">
      <formula>IF(AND(LEN($A557)&gt;0,$A557&lt;&gt;$F557),TRUE,FALSE)</formula>
    </cfRule>
  </conditionalFormatting>
  <conditionalFormatting sqref="F2308">
    <cfRule type="expression" dxfId="16789" priority="13268">
      <formula>IF(AND(LEN($A557)&gt;0,$A557&lt;&gt;$F557),TRUE,FALSE)</formula>
    </cfRule>
  </conditionalFormatting>
  <conditionalFormatting sqref="F2309">
    <cfRule type="expression" dxfId="16788" priority="13269">
      <formula>IF(AND(LEN($A557)&gt;0,$A557&lt;&gt;$F557),TRUE,FALSE)</formula>
    </cfRule>
  </conditionalFormatting>
  <conditionalFormatting sqref="F2310">
    <cfRule type="expression" dxfId="16787" priority="13270">
      <formula>IF(AND(LEN($A557)&gt;0,$A557&lt;&gt;$F557),TRUE,FALSE)</formula>
    </cfRule>
  </conditionalFormatting>
  <conditionalFormatting sqref="F2311">
    <cfRule type="expression" dxfId="16786" priority="13271">
      <formula>IF(AND(LEN($A557)&gt;0,$A557&lt;&gt;$F557),TRUE,FALSE)</formula>
    </cfRule>
  </conditionalFormatting>
  <conditionalFormatting sqref="F2312">
    <cfRule type="expression" dxfId="16785" priority="13272">
      <formula>IF(AND(LEN($A557)&gt;0,$A557&lt;&gt;$F557),TRUE,FALSE)</formula>
    </cfRule>
  </conditionalFormatting>
  <conditionalFormatting sqref="F2313">
    <cfRule type="expression" dxfId="16784" priority="13273">
      <formula>IF(AND(LEN($A557)&gt;0,$A557&lt;&gt;$F557),TRUE,FALSE)</formula>
    </cfRule>
  </conditionalFormatting>
  <conditionalFormatting sqref="F2314">
    <cfRule type="expression" dxfId="16783" priority="13274">
      <formula>IF(AND(LEN($A557)&gt;0,$A557&lt;&gt;$F557),TRUE,FALSE)</formula>
    </cfRule>
  </conditionalFormatting>
  <conditionalFormatting sqref="F2315">
    <cfRule type="expression" dxfId="16782" priority="13275">
      <formula>IF(AND(LEN($A557)&gt;0,$A557&lt;&gt;$F557),TRUE,FALSE)</formula>
    </cfRule>
  </conditionalFormatting>
  <conditionalFormatting sqref="F2316">
    <cfRule type="expression" dxfId="16781" priority="13276">
      <formula>IF(AND(LEN($A557)&gt;0,$A557&lt;&gt;$F557),TRUE,FALSE)</formula>
    </cfRule>
  </conditionalFormatting>
  <conditionalFormatting sqref="F2317">
    <cfRule type="expression" dxfId="16780" priority="13277">
      <formula>IF(AND(LEN($A557)&gt;0,$A557&lt;&gt;$F557),TRUE,FALSE)</formula>
    </cfRule>
  </conditionalFormatting>
  <conditionalFormatting sqref="F2318">
    <cfRule type="expression" dxfId="16779" priority="13278">
      <formula>IF(AND(LEN($A557)&gt;0,$A557&lt;&gt;$F557),TRUE,FALSE)</formula>
    </cfRule>
  </conditionalFormatting>
  <conditionalFormatting sqref="F2319">
    <cfRule type="expression" dxfId="16778" priority="13279">
      <formula>IF(AND(LEN($A557)&gt;0,$A557&lt;&gt;$F557),TRUE,FALSE)</formula>
    </cfRule>
  </conditionalFormatting>
  <conditionalFormatting sqref="F2320">
    <cfRule type="expression" dxfId="16777" priority="13280">
      <formula>IF(AND(LEN($A557)&gt;0,$A557&lt;&gt;$F557),TRUE,FALSE)</formula>
    </cfRule>
  </conditionalFormatting>
  <conditionalFormatting sqref="F2321">
    <cfRule type="expression" dxfId="16776" priority="13281">
      <formula>IF(AND(LEN($A557)&gt;0,$A557&lt;&gt;$F557),TRUE,FALSE)</formula>
    </cfRule>
  </conditionalFormatting>
  <conditionalFormatting sqref="F2322">
    <cfRule type="expression" dxfId="16775" priority="13282">
      <formula>IF(AND(LEN($A557)&gt;0,$A557&lt;&gt;$F557),TRUE,FALSE)</formula>
    </cfRule>
  </conditionalFormatting>
  <conditionalFormatting sqref="F2323">
    <cfRule type="expression" dxfId="16774" priority="13283">
      <formula>IF(AND(LEN($A557)&gt;0,$A557&lt;&gt;$F557),TRUE,FALSE)</formula>
    </cfRule>
  </conditionalFormatting>
  <conditionalFormatting sqref="F2324">
    <cfRule type="expression" dxfId="16773" priority="13284">
      <formula>IF(AND(LEN($A557)&gt;0,$A557&lt;&gt;$F557),TRUE,FALSE)</formula>
    </cfRule>
  </conditionalFormatting>
  <conditionalFormatting sqref="F2325">
    <cfRule type="expression" dxfId="16772" priority="13285">
      <formula>IF(AND(LEN($A557)&gt;0,$A557&lt;&gt;$F557),TRUE,FALSE)</formula>
    </cfRule>
  </conditionalFormatting>
  <conditionalFormatting sqref="F2326">
    <cfRule type="expression" dxfId="16771" priority="13286">
      <formula>IF(AND(LEN($A557)&gt;0,$A557&lt;&gt;$F557),TRUE,FALSE)</formula>
    </cfRule>
  </conditionalFormatting>
  <conditionalFormatting sqref="F2327">
    <cfRule type="expression" dxfId="16770" priority="13287">
      <formula>IF(AND(LEN($A557)&gt;0,$A557&lt;&gt;$F557),TRUE,FALSE)</formula>
    </cfRule>
  </conditionalFormatting>
  <conditionalFormatting sqref="F2328">
    <cfRule type="expression" dxfId="16769" priority="13288">
      <formula>IF(AND(LEN($A557)&gt;0,$A557&lt;&gt;$F557),TRUE,FALSE)</formula>
    </cfRule>
  </conditionalFormatting>
  <conditionalFormatting sqref="F2329">
    <cfRule type="expression" dxfId="16768" priority="13289">
      <formula>IF(AND(LEN($A557)&gt;0,$A557&lt;&gt;$F557),TRUE,FALSE)</formula>
    </cfRule>
  </conditionalFormatting>
  <conditionalFormatting sqref="F2330">
    <cfRule type="expression" dxfId="16767" priority="13290">
      <formula>IF(AND(LEN($A557)&gt;0,$A557&lt;&gt;$F557),TRUE,FALSE)</formula>
    </cfRule>
  </conditionalFormatting>
  <conditionalFormatting sqref="F2331">
    <cfRule type="expression" dxfId="16766" priority="13291">
      <formula>IF(AND(LEN($A557)&gt;0,$A557&lt;&gt;$F557),TRUE,FALSE)</formula>
    </cfRule>
  </conditionalFormatting>
  <conditionalFormatting sqref="F2332">
    <cfRule type="expression" dxfId="16765" priority="13292">
      <formula>IF(AND(LEN($A557)&gt;0,$A557&lt;&gt;$F557),TRUE,FALSE)</formula>
    </cfRule>
  </conditionalFormatting>
  <conditionalFormatting sqref="F2333">
    <cfRule type="expression" dxfId="16764" priority="13293">
      <formula>IF(AND(LEN($A557)&gt;0,$A557&lt;&gt;$F557),TRUE,FALSE)</formula>
    </cfRule>
  </conditionalFormatting>
  <conditionalFormatting sqref="F2334">
    <cfRule type="expression" dxfId="16763" priority="13294">
      <formula>IF(AND(LEN($A557)&gt;0,$A557&lt;&gt;$F557),TRUE,FALSE)</formula>
    </cfRule>
  </conditionalFormatting>
  <conditionalFormatting sqref="F2335">
    <cfRule type="expression" dxfId="16762" priority="13295">
      <formula>IF(AND(LEN($A557)&gt;0,$A557&lt;&gt;$F557),TRUE,FALSE)</formula>
    </cfRule>
  </conditionalFormatting>
  <conditionalFormatting sqref="F2336">
    <cfRule type="expression" dxfId="16761" priority="13296">
      <formula>IF(AND(LEN($A557)&gt;0,$A557&lt;&gt;$F557),TRUE,FALSE)</formula>
    </cfRule>
  </conditionalFormatting>
  <conditionalFormatting sqref="F2337">
    <cfRule type="expression" dxfId="16760" priority="13297">
      <formula>IF(AND(LEN($A557)&gt;0,$A557&lt;&gt;$F557),TRUE,FALSE)</formula>
    </cfRule>
  </conditionalFormatting>
  <conditionalFormatting sqref="F2338">
    <cfRule type="expression" dxfId="16759" priority="13298">
      <formula>IF(AND(LEN($A557)&gt;0,$A557&lt;&gt;$F557),TRUE,FALSE)</formula>
    </cfRule>
  </conditionalFormatting>
  <conditionalFormatting sqref="F2339">
    <cfRule type="expression" dxfId="16758" priority="13299">
      <formula>IF(AND(LEN($A557)&gt;0,$A557&lt;&gt;$F557),TRUE,FALSE)</formula>
    </cfRule>
  </conditionalFormatting>
  <conditionalFormatting sqref="F2340">
    <cfRule type="expression" dxfId="16757" priority="13300">
      <formula>IF(AND(LEN($A557)&gt;0,$A557&lt;&gt;$F557),TRUE,FALSE)</formula>
    </cfRule>
  </conditionalFormatting>
  <conditionalFormatting sqref="F2341">
    <cfRule type="expression" dxfId="16756" priority="13301">
      <formula>IF(AND(LEN($A557)&gt;0,$A557&lt;&gt;$F557),TRUE,FALSE)</formula>
    </cfRule>
  </conditionalFormatting>
  <conditionalFormatting sqref="F2342">
    <cfRule type="expression" dxfId="16755" priority="13302">
      <formula>IF(AND(LEN($A557)&gt;0,$A557&lt;&gt;$F557),TRUE,FALSE)</formula>
    </cfRule>
  </conditionalFormatting>
  <conditionalFormatting sqref="F2343">
    <cfRule type="expression" dxfId="16754" priority="13303">
      <formula>IF(AND(LEN($A557)&gt;0,$A557&lt;&gt;$F557),TRUE,FALSE)</formula>
    </cfRule>
  </conditionalFormatting>
  <conditionalFormatting sqref="F2344">
    <cfRule type="expression" dxfId="16753" priority="13304">
      <formula>IF(AND(LEN($A557)&gt;0,$A557&lt;&gt;$F557),TRUE,FALSE)</formula>
    </cfRule>
  </conditionalFormatting>
  <conditionalFormatting sqref="F2345">
    <cfRule type="expression" dxfId="16752" priority="13305">
      <formula>IF(AND(LEN($A557)&gt;0,$A557&lt;&gt;$F557),TRUE,FALSE)</formula>
    </cfRule>
  </conditionalFormatting>
  <conditionalFormatting sqref="F2346">
    <cfRule type="expression" dxfId="16751" priority="13306">
      <formula>IF(AND(LEN($A557)&gt;0,$A557&lt;&gt;$F557),TRUE,FALSE)</formula>
    </cfRule>
  </conditionalFormatting>
  <conditionalFormatting sqref="F2347">
    <cfRule type="expression" dxfId="16750" priority="13307">
      <formula>IF(AND(LEN($A557)&gt;0,$A557&lt;&gt;$F557),TRUE,FALSE)</formula>
    </cfRule>
  </conditionalFormatting>
  <conditionalFormatting sqref="F2348">
    <cfRule type="expression" dxfId="16749" priority="13308">
      <formula>IF(AND(LEN($A557)&gt;0,$A557&lt;&gt;$F557),TRUE,FALSE)</formula>
    </cfRule>
  </conditionalFormatting>
  <conditionalFormatting sqref="F2349">
    <cfRule type="expression" dxfId="16748" priority="13309">
      <formula>IF(AND(LEN($A557)&gt;0,$A557&lt;&gt;$F557),TRUE,FALSE)</formula>
    </cfRule>
  </conditionalFormatting>
  <conditionalFormatting sqref="F2350">
    <cfRule type="expression" dxfId="16747" priority="13310">
      <formula>IF(AND(LEN($A557)&gt;0,$A557&lt;&gt;$F557),TRUE,FALSE)</formula>
    </cfRule>
  </conditionalFormatting>
  <conditionalFormatting sqref="F2351">
    <cfRule type="expression" dxfId="16746" priority="13311">
      <formula>IF(AND(LEN($A557)&gt;0,$A557&lt;&gt;$F557),TRUE,FALSE)</formula>
    </cfRule>
  </conditionalFormatting>
  <conditionalFormatting sqref="F2352">
    <cfRule type="expression" dxfId="16745" priority="13312">
      <formula>IF(AND(LEN($A557)&gt;0,$A557&lt;&gt;$F557),TRUE,FALSE)</formula>
    </cfRule>
  </conditionalFormatting>
  <conditionalFormatting sqref="F2353">
    <cfRule type="expression" dxfId="16744" priority="13313">
      <formula>IF(AND(LEN($A557)&gt;0,$A557&lt;&gt;$F557),TRUE,FALSE)</formula>
    </cfRule>
  </conditionalFormatting>
  <conditionalFormatting sqref="F2354">
    <cfRule type="expression" dxfId="16743" priority="13314">
      <formula>IF(AND(LEN($A557)&gt;0,$A557&lt;&gt;$F557),TRUE,FALSE)</formula>
    </cfRule>
  </conditionalFormatting>
  <conditionalFormatting sqref="F2355">
    <cfRule type="expression" dxfId="16742" priority="13315">
      <formula>IF(AND(LEN($A557)&gt;0,$A557&lt;&gt;$F557),TRUE,FALSE)</formula>
    </cfRule>
  </conditionalFormatting>
  <conditionalFormatting sqref="F2356">
    <cfRule type="expression" dxfId="16741" priority="13316">
      <formula>IF(AND(LEN($A557)&gt;0,$A557&lt;&gt;$F557),TRUE,FALSE)</formula>
    </cfRule>
  </conditionalFormatting>
  <conditionalFormatting sqref="F2357">
    <cfRule type="expression" dxfId="16740" priority="13317">
      <formula>IF(AND(LEN($A557)&gt;0,$A557&lt;&gt;$F557),TRUE,FALSE)</formula>
    </cfRule>
  </conditionalFormatting>
  <conditionalFormatting sqref="F2358">
    <cfRule type="expression" dxfId="16739" priority="13318">
      <formula>IF(AND(LEN($A557)&gt;0,$A557&lt;&gt;$F557),TRUE,FALSE)</formula>
    </cfRule>
  </conditionalFormatting>
  <conditionalFormatting sqref="F2359">
    <cfRule type="expression" dxfId="16738" priority="13319">
      <formula>IF(AND(LEN($A557)&gt;0,$A557&lt;&gt;$F557),TRUE,FALSE)</formula>
    </cfRule>
  </conditionalFormatting>
  <conditionalFormatting sqref="F2360">
    <cfRule type="expression" dxfId="16737" priority="13320">
      <formula>IF(AND(LEN($A557)&gt;0,$A557&lt;&gt;$F557),TRUE,FALSE)</formula>
    </cfRule>
  </conditionalFormatting>
  <conditionalFormatting sqref="F2361">
    <cfRule type="expression" dxfId="16736" priority="13321">
      <formula>IF(AND(LEN($A557)&gt;0,$A557&lt;&gt;$F557),TRUE,FALSE)</formula>
    </cfRule>
  </conditionalFormatting>
  <conditionalFormatting sqref="F2362">
    <cfRule type="expression" dxfId="16735" priority="13322">
      <formula>IF(AND(LEN($A557)&gt;0,$A557&lt;&gt;$F557),TRUE,FALSE)</formula>
    </cfRule>
  </conditionalFormatting>
  <conditionalFormatting sqref="F2363">
    <cfRule type="expression" dxfId="16734" priority="13323">
      <formula>IF(AND(LEN($A557)&gt;0,$A557&lt;&gt;$F557),TRUE,FALSE)</formula>
    </cfRule>
  </conditionalFormatting>
  <conditionalFormatting sqref="F2364">
    <cfRule type="expression" dxfId="16733" priority="13324">
      <formula>IF(AND(LEN($A557)&gt;0,$A557&lt;&gt;$F557),TRUE,FALSE)</formula>
    </cfRule>
  </conditionalFormatting>
  <conditionalFormatting sqref="F2365">
    <cfRule type="expression" dxfId="16732" priority="13325">
      <formula>IF(AND(LEN($A557)&gt;0,$A557&lt;&gt;$F557),TRUE,FALSE)</formula>
    </cfRule>
  </conditionalFormatting>
  <conditionalFormatting sqref="F2366">
    <cfRule type="expression" dxfId="16731" priority="13326">
      <formula>IF(AND(LEN($A557)&gt;0,$A557&lt;&gt;$F557),TRUE,FALSE)</formula>
    </cfRule>
  </conditionalFormatting>
  <conditionalFormatting sqref="F2367">
    <cfRule type="expression" dxfId="16730" priority="13327">
      <formula>IF(AND(LEN($A557)&gt;0,$A557&lt;&gt;$F557),TRUE,FALSE)</formula>
    </cfRule>
  </conditionalFormatting>
  <conditionalFormatting sqref="F2368">
    <cfRule type="expression" dxfId="16729" priority="13328">
      <formula>IF(AND(LEN($A557)&gt;0,$A557&lt;&gt;$F557),TRUE,FALSE)</formula>
    </cfRule>
  </conditionalFormatting>
  <conditionalFormatting sqref="F2369">
    <cfRule type="expression" dxfId="16728" priority="13329">
      <formula>IF(AND(LEN($A557)&gt;0,$A557&lt;&gt;$F557),TRUE,FALSE)</formula>
    </cfRule>
  </conditionalFormatting>
  <conditionalFormatting sqref="F2370">
    <cfRule type="expression" dxfId="16727" priority="13330">
      <formula>IF(AND(LEN($A557)&gt;0,$A557&lt;&gt;$F557),TRUE,FALSE)</formula>
    </cfRule>
  </conditionalFormatting>
  <conditionalFormatting sqref="F2371">
    <cfRule type="expression" dxfId="16726" priority="13331">
      <formula>IF(AND(LEN($A557)&gt;0,$A557&lt;&gt;$F557),TRUE,FALSE)</formula>
    </cfRule>
  </conditionalFormatting>
  <conditionalFormatting sqref="F2372">
    <cfRule type="expression" dxfId="16725" priority="13332">
      <formula>IF(AND(LEN($A557)&gt;0,$A557&lt;&gt;$F557),TRUE,FALSE)</formula>
    </cfRule>
  </conditionalFormatting>
  <conditionalFormatting sqref="F2373">
    <cfRule type="expression" dxfId="16724" priority="13333">
      <formula>IF(AND(LEN($A557)&gt;0,$A557&lt;&gt;$F557),TRUE,FALSE)</formula>
    </cfRule>
  </conditionalFormatting>
  <conditionalFormatting sqref="F2374">
    <cfRule type="expression" dxfId="16723" priority="13334">
      <formula>IF(AND(LEN($A557)&gt;0,$A557&lt;&gt;$F557),TRUE,FALSE)</formula>
    </cfRule>
  </conditionalFormatting>
  <conditionalFormatting sqref="F2375">
    <cfRule type="expression" dxfId="16722" priority="13335">
      <formula>IF(AND(LEN($A557)&gt;0,$A557&lt;&gt;$F557),TRUE,FALSE)</formula>
    </cfRule>
  </conditionalFormatting>
  <conditionalFormatting sqref="F2376">
    <cfRule type="expression" dxfId="16721" priority="13336">
      <formula>IF(AND(LEN($A557)&gt;0,$A557&lt;&gt;$F557),TRUE,FALSE)</formula>
    </cfRule>
  </conditionalFormatting>
  <conditionalFormatting sqref="F2377">
    <cfRule type="expression" dxfId="16720" priority="13337">
      <formula>IF(AND(LEN($A557)&gt;0,$A557&lt;&gt;$F557),TRUE,FALSE)</formula>
    </cfRule>
  </conditionalFormatting>
  <conditionalFormatting sqref="F2378">
    <cfRule type="expression" dxfId="16719" priority="13338">
      <formula>IF(AND(LEN($A557)&gt;0,$A557&lt;&gt;$F557),TRUE,FALSE)</formula>
    </cfRule>
  </conditionalFormatting>
  <conditionalFormatting sqref="F2379">
    <cfRule type="expression" dxfId="16718" priority="13339">
      <formula>IF(AND(LEN($A557)&gt;0,$A557&lt;&gt;$F557),TRUE,FALSE)</formula>
    </cfRule>
  </conditionalFormatting>
  <conditionalFormatting sqref="F2380">
    <cfRule type="expression" dxfId="16717" priority="13340">
      <formula>IF(AND(LEN($A557)&gt;0,$A557&lt;&gt;$F557),TRUE,FALSE)</formula>
    </cfRule>
  </conditionalFormatting>
  <conditionalFormatting sqref="F2381">
    <cfRule type="expression" dxfId="16716" priority="13341">
      <formula>IF(AND(LEN($A557)&gt;0,$A557&lt;&gt;$F557),TRUE,FALSE)</formula>
    </cfRule>
  </conditionalFormatting>
  <conditionalFormatting sqref="F2382">
    <cfRule type="expression" dxfId="16715" priority="13342">
      <formula>IF(AND(LEN($A557)&gt;0,$A557&lt;&gt;$F557),TRUE,FALSE)</formula>
    </cfRule>
  </conditionalFormatting>
  <conditionalFormatting sqref="F2383">
    <cfRule type="expression" dxfId="16714" priority="13343">
      <formula>IF(AND(LEN($A557)&gt;0,$A557&lt;&gt;$F557),TRUE,FALSE)</formula>
    </cfRule>
  </conditionalFormatting>
  <conditionalFormatting sqref="F2384">
    <cfRule type="expression" dxfId="16713" priority="13344">
      <formula>IF(AND(LEN($A557)&gt;0,$A557&lt;&gt;$F557),TRUE,FALSE)</formula>
    </cfRule>
  </conditionalFormatting>
  <conditionalFormatting sqref="F2385">
    <cfRule type="expression" dxfId="16712" priority="13345">
      <formula>IF(AND(LEN($A557)&gt;0,$A557&lt;&gt;$F557),TRUE,FALSE)</formula>
    </cfRule>
  </conditionalFormatting>
  <conditionalFormatting sqref="F2386">
    <cfRule type="expression" dxfId="16711" priority="13346">
      <formula>IF(AND(LEN($A557)&gt;0,$A557&lt;&gt;$F557),TRUE,FALSE)</formula>
    </cfRule>
  </conditionalFormatting>
  <conditionalFormatting sqref="F2387">
    <cfRule type="expression" dxfId="16710" priority="13347">
      <formula>IF(AND(LEN($A557)&gt;0,$A557&lt;&gt;$F557),TRUE,FALSE)</formula>
    </cfRule>
  </conditionalFormatting>
  <conditionalFormatting sqref="F2388">
    <cfRule type="expression" dxfId="16709" priority="13348">
      <formula>IF(AND(LEN($A557)&gt;0,$A557&lt;&gt;$F557),TRUE,FALSE)</formula>
    </cfRule>
  </conditionalFormatting>
  <conditionalFormatting sqref="F2389">
    <cfRule type="expression" dxfId="16708" priority="13349">
      <formula>IF(AND(LEN($A557)&gt;0,$A557&lt;&gt;$F557),TRUE,FALSE)</formula>
    </cfRule>
  </conditionalFormatting>
  <conditionalFormatting sqref="F2390">
    <cfRule type="expression" dxfId="16707" priority="13350">
      <formula>IF(AND(LEN($A557)&gt;0,$A557&lt;&gt;$F557),TRUE,FALSE)</formula>
    </cfRule>
  </conditionalFormatting>
  <conditionalFormatting sqref="F2391">
    <cfRule type="expression" dxfId="16706" priority="13351">
      <formula>IF(AND(LEN($A557)&gt;0,$A557&lt;&gt;$F557),TRUE,FALSE)</formula>
    </cfRule>
  </conditionalFormatting>
  <conditionalFormatting sqref="F2392">
    <cfRule type="expression" dxfId="16705" priority="13352">
      <formula>IF(AND(LEN($A557)&gt;0,$A557&lt;&gt;$F557),TRUE,FALSE)</formula>
    </cfRule>
  </conditionalFormatting>
  <conditionalFormatting sqref="F2393">
    <cfRule type="expression" dxfId="16704" priority="13353">
      <formula>IF(AND(LEN($A557)&gt;0,$A557&lt;&gt;$F557),TRUE,FALSE)</formula>
    </cfRule>
  </conditionalFormatting>
  <conditionalFormatting sqref="F2394">
    <cfRule type="expression" dxfId="16703" priority="13354">
      <formula>IF(AND(LEN($A557)&gt;0,$A557&lt;&gt;$F557),TRUE,FALSE)</formula>
    </cfRule>
  </conditionalFormatting>
  <conditionalFormatting sqref="F2395">
    <cfRule type="expression" dxfId="16702" priority="13355">
      <formula>IF(AND(LEN($A557)&gt;0,$A557&lt;&gt;$F557),TRUE,FALSE)</formula>
    </cfRule>
  </conditionalFormatting>
  <conditionalFormatting sqref="F2396">
    <cfRule type="expression" dxfId="16701" priority="13356">
      <formula>IF(AND(LEN($A557)&gt;0,$A557&lt;&gt;$F557),TRUE,FALSE)</formula>
    </cfRule>
  </conditionalFormatting>
  <conditionalFormatting sqref="F2397">
    <cfRule type="expression" dxfId="16700" priority="13357">
      <formula>IF(AND(LEN($A557)&gt;0,$A557&lt;&gt;$F557),TRUE,FALSE)</formula>
    </cfRule>
  </conditionalFormatting>
  <conditionalFormatting sqref="F2398">
    <cfRule type="expression" dxfId="16699" priority="13358">
      <formula>IF(AND(LEN($A557)&gt;0,$A557&lt;&gt;$F557),TRUE,FALSE)</formula>
    </cfRule>
  </conditionalFormatting>
  <conditionalFormatting sqref="F2399">
    <cfRule type="expression" dxfId="16698" priority="13359">
      <formula>IF(AND(LEN($A557)&gt;0,$A557&lt;&gt;$F557),TRUE,FALSE)</formula>
    </cfRule>
  </conditionalFormatting>
  <conditionalFormatting sqref="F2400">
    <cfRule type="expression" dxfId="16697" priority="13360">
      <formula>IF(AND(LEN($A557)&gt;0,$A557&lt;&gt;$F557),TRUE,FALSE)</formula>
    </cfRule>
  </conditionalFormatting>
  <conditionalFormatting sqref="F2401">
    <cfRule type="expression" dxfId="16696" priority="13361">
      <formula>IF(AND(LEN($A557)&gt;0,$A557&lt;&gt;$F557),TRUE,FALSE)</formula>
    </cfRule>
  </conditionalFormatting>
  <conditionalFormatting sqref="F2402">
    <cfRule type="expression" dxfId="16695" priority="13362">
      <formula>IF(AND(LEN($A557)&gt;0,$A557&lt;&gt;$F557),TRUE,FALSE)</formula>
    </cfRule>
  </conditionalFormatting>
  <conditionalFormatting sqref="F2403">
    <cfRule type="expression" dxfId="16694" priority="13363">
      <formula>IF(AND(LEN($A557)&gt;0,$A557&lt;&gt;$F557),TRUE,FALSE)</formula>
    </cfRule>
  </conditionalFormatting>
  <conditionalFormatting sqref="F2404">
    <cfRule type="expression" dxfId="16693" priority="13364">
      <formula>IF(AND(LEN($A557)&gt;0,$A557&lt;&gt;$F557),TRUE,FALSE)</formula>
    </cfRule>
  </conditionalFormatting>
  <conditionalFormatting sqref="F2405">
    <cfRule type="expression" dxfId="16692" priority="13365">
      <formula>IF(AND(LEN($A557)&gt;0,$A557&lt;&gt;$F557),TRUE,FALSE)</formula>
    </cfRule>
  </conditionalFormatting>
  <conditionalFormatting sqref="F2406">
    <cfRule type="expression" dxfId="16691" priority="13366">
      <formula>IF(AND(LEN($A557)&gt;0,$A557&lt;&gt;$F557),TRUE,FALSE)</formula>
    </cfRule>
  </conditionalFormatting>
  <conditionalFormatting sqref="F2407">
    <cfRule type="expression" dxfId="16690" priority="13367">
      <formula>IF(AND(LEN($A557)&gt;0,$A557&lt;&gt;$F557),TRUE,FALSE)</formula>
    </cfRule>
  </conditionalFormatting>
  <conditionalFormatting sqref="F2408">
    <cfRule type="expression" dxfId="16689" priority="13368">
      <formula>IF(AND(LEN($A557)&gt;0,$A557&lt;&gt;$F557),TRUE,FALSE)</formula>
    </cfRule>
  </conditionalFormatting>
  <conditionalFormatting sqref="F2409">
    <cfRule type="expression" dxfId="16688" priority="13369">
      <formula>IF(AND(LEN($A557)&gt;0,$A557&lt;&gt;$F557),TRUE,FALSE)</formula>
    </cfRule>
  </conditionalFormatting>
  <conditionalFormatting sqref="F2410">
    <cfRule type="expression" dxfId="16687" priority="13370">
      <formula>IF(AND(LEN($A557)&gt;0,$A557&lt;&gt;$F557),TRUE,FALSE)</formula>
    </cfRule>
  </conditionalFormatting>
  <conditionalFormatting sqref="F2411">
    <cfRule type="expression" dxfId="16686" priority="13371">
      <formula>IF(AND(LEN($A557)&gt;0,$A557&lt;&gt;$F557),TRUE,FALSE)</formula>
    </cfRule>
  </conditionalFormatting>
  <conditionalFormatting sqref="F2412">
    <cfRule type="expression" dxfId="16685" priority="13372">
      <formula>IF(AND(LEN($A557)&gt;0,$A557&lt;&gt;$F557),TRUE,FALSE)</formula>
    </cfRule>
  </conditionalFormatting>
  <conditionalFormatting sqref="F2413">
    <cfRule type="expression" dxfId="16684" priority="13373">
      <formula>IF(AND(LEN($A557)&gt;0,$A557&lt;&gt;$F557),TRUE,FALSE)</formula>
    </cfRule>
  </conditionalFormatting>
  <conditionalFormatting sqref="F2414">
    <cfRule type="expression" dxfId="16683" priority="13374">
      <formula>IF(AND(LEN($A557)&gt;0,$A557&lt;&gt;$F557),TRUE,FALSE)</formula>
    </cfRule>
  </conditionalFormatting>
  <conditionalFormatting sqref="F2415">
    <cfRule type="expression" dxfId="16682" priority="13375">
      <formula>IF(AND(LEN($A557)&gt;0,$A557&lt;&gt;$F557),TRUE,FALSE)</formula>
    </cfRule>
  </conditionalFormatting>
  <conditionalFormatting sqref="F2416">
    <cfRule type="expression" dxfId="16681" priority="13376">
      <formula>IF(AND(LEN($A557)&gt;0,$A557&lt;&gt;$F557),TRUE,FALSE)</formula>
    </cfRule>
  </conditionalFormatting>
  <conditionalFormatting sqref="F2417">
    <cfRule type="expression" dxfId="16680" priority="13377">
      <formula>IF(AND(LEN($A557)&gt;0,$A557&lt;&gt;$F557),TRUE,FALSE)</formula>
    </cfRule>
  </conditionalFormatting>
  <conditionalFormatting sqref="F2418">
    <cfRule type="expression" dxfId="16679" priority="13378">
      <formula>IF(AND(LEN($A557)&gt;0,$A557&lt;&gt;$F557),TRUE,FALSE)</formula>
    </cfRule>
  </conditionalFormatting>
  <conditionalFormatting sqref="F2419">
    <cfRule type="expression" dxfId="16678" priority="13379">
      <formula>IF(AND(LEN($A557)&gt;0,$A557&lt;&gt;$F557),TRUE,FALSE)</formula>
    </cfRule>
  </conditionalFormatting>
  <conditionalFormatting sqref="F2420">
    <cfRule type="expression" dxfId="16677" priority="13380">
      <formula>IF(AND(LEN($A557)&gt;0,$A557&lt;&gt;$F557),TRUE,FALSE)</formula>
    </cfRule>
  </conditionalFormatting>
  <conditionalFormatting sqref="F2421">
    <cfRule type="expression" dxfId="16676" priority="13381">
      <formula>IF(AND(LEN($A557)&gt;0,$A557&lt;&gt;$F557),TRUE,FALSE)</formula>
    </cfRule>
  </conditionalFormatting>
  <conditionalFormatting sqref="F2422">
    <cfRule type="expression" dxfId="16675" priority="13382">
      <formula>IF(AND(LEN($A557)&gt;0,$A557&lt;&gt;$F557),TRUE,FALSE)</formula>
    </cfRule>
  </conditionalFormatting>
  <conditionalFormatting sqref="F2423">
    <cfRule type="expression" dxfId="16674" priority="13383">
      <formula>IF(AND(LEN($A557)&gt;0,$A557&lt;&gt;$F557),TRUE,FALSE)</formula>
    </cfRule>
  </conditionalFormatting>
  <conditionalFormatting sqref="F2424">
    <cfRule type="expression" dxfId="16673" priority="13384">
      <formula>IF(AND(LEN($A557)&gt;0,$A557&lt;&gt;$F557),TRUE,FALSE)</formula>
    </cfRule>
  </conditionalFormatting>
  <conditionalFormatting sqref="F2425">
    <cfRule type="expression" dxfId="16672" priority="13385">
      <formula>IF(AND(LEN($A557)&gt;0,$A557&lt;&gt;$F557),TRUE,FALSE)</formula>
    </cfRule>
  </conditionalFormatting>
  <conditionalFormatting sqref="F2426">
    <cfRule type="expression" dxfId="16671" priority="13386">
      <formula>IF(AND(LEN($A557)&gt;0,$A557&lt;&gt;$F557),TRUE,FALSE)</formula>
    </cfRule>
  </conditionalFormatting>
  <conditionalFormatting sqref="F2427">
    <cfRule type="expression" dxfId="16670" priority="13387">
      <formula>IF(AND(LEN($A557)&gt;0,$A557&lt;&gt;$F557),TRUE,FALSE)</formula>
    </cfRule>
  </conditionalFormatting>
  <conditionalFormatting sqref="F2428">
    <cfRule type="expression" dxfId="16669" priority="13388">
      <formula>IF(AND(LEN($A557)&gt;0,$A557&lt;&gt;$F557),TRUE,FALSE)</formula>
    </cfRule>
  </conditionalFormatting>
  <conditionalFormatting sqref="F2429">
    <cfRule type="expression" dxfId="16668" priority="13389">
      <formula>IF(AND(LEN($A557)&gt;0,$A557&lt;&gt;$F557),TRUE,FALSE)</formula>
    </cfRule>
  </conditionalFormatting>
  <conditionalFormatting sqref="F2430">
    <cfRule type="expression" dxfId="16667" priority="13390">
      <formula>IF(AND(LEN($A557)&gt;0,$A557&lt;&gt;$F557),TRUE,FALSE)</formula>
    </cfRule>
  </conditionalFormatting>
  <conditionalFormatting sqref="F2431">
    <cfRule type="expression" dxfId="16666" priority="13391">
      <formula>IF(AND(LEN($A557)&gt;0,$A557&lt;&gt;$F557),TRUE,FALSE)</formula>
    </cfRule>
  </conditionalFormatting>
  <conditionalFormatting sqref="F2432">
    <cfRule type="expression" dxfId="16665" priority="13392">
      <formula>IF(AND(LEN($A557)&gt;0,$A557&lt;&gt;$F557),TRUE,FALSE)</formula>
    </cfRule>
  </conditionalFormatting>
  <conditionalFormatting sqref="F2433">
    <cfRule type="expression" dxfId="16664" priority="13393">
      <formula>IF(AND(LEN($A557)&gt;0,$A557&lt;&gt;$F557),TRUE,FALSE)</formula>
    </cfRule>
  </conditionalFormatting>
  <conditionalFormatting sqref="F2434">
    <cfRule type="expression" dxfId="16663" priority="13394">
      <formula>IF(AND(LEN($A557)&gt;0,$A557&lt;&gt;$F557),TRUE,FALSE)</formula>
    </cfRule>
  </conditionalFormatting>
  <conditionalFormatting sqref="F2435">
    <cfRule type="expression" dxfId="16662" priority="13395">
      <formula>IF(AND(LEN($A557)&gt;0,$A557&lt;&gt;$F557),TRUE,FALSE)</formula>
    </cfRule>
  </conditionalFormatting>
  <conditionalFormatting sqref="F2436">
    <cfRule type="expression" dxfId="16661" priority="13396">
      <formula>IF(AND(LEN($A557)&gt;0,$A557&lt;&gt;$F557),TRUE,FALSE)</formula>
    </cfRule>
  </conditionalFormatting>
  <conditionalFormatting sqref="F2437">
    <cfRule type="expression" dxfId="16660" priority="13397">
      <formula>IF(AND(LEN($A557)&gt;0,$A557&lt;&gt;$F557),TRUE,FALSE)</formula>
    </cfRule>
  </conditionalFormatting>
  <conditionalFormatting sqref="F2438">
    <cfRule type="expression" dxfId="16659" priority="13398">
      <formula>IF(AND(LEN($A557)&gt;0,$A557&lt;&gt;$F557),TRUE,FALSE)</formula>
    </cfRule>
  </conditionalFormatting>
  <conditionalFormatting sqref="F2439">
    <cfRule type="expression" dxfId="16658" priority="13399">
      <formula>IF(AND(LEN($A557)&gt;0,$A557&lt;&gt;$F557),TRUE,FALSE)</formula>
    </cfRule>
  </conditionalFormatting>
  <conditionalFormatting sqref="F2440">
    <cfRule type="expression" dxfId="16657" priority="13400">
      <formula>IF(AND(LEN($A557)&gt;0,$A557&lt;&gt;$F557),TRUE,FALSE)</formula>
    </cfRule>
  </conditionalFormatting>
  <conditionalFormatting sqref="F2441">
    <cfRule type="expression" dxfId="16656" priority="13401">
      <formula>IF(AND(LEN($A557)&gt;0,$A557&lt;&gt;$F557),TRUE,FALSE)</formula>
    </cfRule>
  </conditionalFormatting>
  <conditionalFormatting sqref="F2442">
    <cfRule type="expression" dxfId="16655" priority="13402">
      <formula>IF(AND(LEN($A557)&gt;0,$A557&lt;&gt;$F557),TRUE,FALSE)</formula>
    </cfRule>
  </conditionalFormatting>
  <conditionalFormatting sqref="F2443">
    <cfRule type="expression" dxfId="16654" priority="13403">
      <formula>IF(AND(LEN($A557)&gt;0,$A557&lt;&gt;$F557),TRUE,FALSE)</formula>
    </cfRule>
  </conditionalFormatting>
  <conditionalFormatting sqref="F2444">
    <cfRule type="expression" dxfId="16653" priority="13404">
      <formula>IF(AND(LEN($A557)&gt;0,$A557&lt;&gt;$F557),TRUE,FALSE)</formula>
    </cfRule>
  </conditionalFormatting>
  <conditionalFormatting sqref="F2445">
    <cfRule type="expression" dxfId="16652" priority="13405">
      <formula>IF(AND(LEN($A557)&gt;0,$A557&lt;&gt;$F557),TRUE,FALSE)</formula>
    </cfRule>
  </conditionalFormatting>
  <conditionalFormatting sqref="F2446">
    <cfRule type="expression" dxfId="16651" priority="13406">
      <formula>IF(AND(LEN($A557)&gt;0,$A557&lt;&gt;$F557),TRUE,FALSE)</formula>
    </cfRule>
  </conditionalFormatting>
  <conditionalFormatting sqref="F2447">
    <cfRule type="expression" dxfId="16650" priority="13407">
      <formula>IF(AND(LEN($A557)&gt;0,$A557&lt;&gt;$F557),TRUE,FALSE)</formula>
    </cfRule>
  </conditionalFormatting>
  <conditionalFormatting sqref="F2448">
    <cfRule type="expression" dxfId="16649" priority="13408">
      <formula>IF(AND(LEN($A557)&gt;0,$A557&lt;&gt;$F557),TRUE,FALSE)</formula>
    </cfRule>
  </conditionalFormatting>
  <conditionalFormatting sqref="F2449">
    <cfRule type="expression" dxfId="16648" priority="13409">
      <formula>IF(AND(LEN($A557)&gt;0,$A557&lt;&gt;$F557),TRUE,FALSE)</formula>
    </cfRule>
  </conditionalFormatting>
  <conditionalFormatting sqref="F2450">
    <cfRule type="expression" dxfId="16647" priority="13410">
      <formula>IF(AND(LEN($A557)&gt;0,$A557&lt;&gt;$F557),TRUE,FALSE)</formula>
    </cfRule>
  </conditionalFormatting>
  <conditionalFormatting sqref="F2451">
    <cfRule type="expression" dxfId="16646" priority="13411">
      <formula>IF(AND(LEN($A557)&gt;0,$A557&lt;&gt;$F557),TRUE,FALSE)</formula>
    </cfRule>
  </conditionalFormatting>
  <conditionalFormatting sqref="F2452">
    <cfRule type="expression" dxfId="16645" priority="13412">
      <formula>IF(AND(LEN($A557)&gt;0,$A557&lt;&gt;$F557),TRUE,FALSE)</formula>
    </cfRule>
  </conditionalFormatting>
  <conditionalFormatting sqref="F2453">
    <cfRule type="expression" dxfId="16644" priority="13413">
      <formula>IF(AND(LEN($A557)&gt;0,$A557&lt;&gt;$F557),TRUE,FALSE)</formula>
    </cfRule>
  </conditionalFormatting>
  <conditionalFormatting sqref="F2454">
    <cfRule type="expression" dxfId="16643" priority="13414">
      <formula>IF(AND(LEN($A557)&gt;0,$A557&lt;&gt;$F557),TRUE,FALSE)</formula>
    </cfRule>
  </conditionalFormatting>
  <conditionalFormatting sqref="F2455">
    <cfRule type="expression" dxfId="16642" priority="13415">
      <formula>IF(AND(LEN($A557)&gt;0,$A557&lt;&gt;$F557),TRUE,FALSE)</formula>
    </cfRule>
  </conditionalFormatting>
  <conditionalFormatting sqref="F2456">
    <cfRule type="expression" dxfId="16641" priority="13416">
      <formula>IF(AND(LEN($A557)&gt;0,$A557&lt;&gt;$F557),TRUE,FALSE)</formula>
    </cfRule>
  </conditionalFormatting>
  <conditionalFormatting sqref="F2457">
    <cfRule type="expression" dxfId="16640" priority="13417">
      <formula>IF(AND(LEN($A557)&gt;0,$A557&lt;&gt;$F557),TRUE,FALSE)</formula>
    </cfRule>
  </conditionalFormatting>
  <conditionalFormatting sqref="F2458">
    <cfRule type="expression" dxfId="16639" priority="13418">
      <formula>IF(AND(LEN($A557)&gt;0,$A557&lt;&gt;$F557),TRUE,FALSE)</formula>
    </cfRule>
  </conditionalFormatting>
  <conditionalFormatting sqref="F2459">
    <cfRule type="expression" dxfId="16638" priority="13419">
      <formula>IF(AND(LEN($A557)&gt;0,$A557&lt;&gt;$F557),TRUE,FALSE)</formula>
    </cfRule>
  </conditionalFormatting>
  <conditionalFormatting sqref="F2460">
    <cfRule type="expression" dxfId="16637" priority="13420">
      <formula>IF(AND(LEN($A557)&gt;0,$A557&lt;&gt;$F557),TRUE,FALSE)</formula>
    </cfRule>
  </conditionalFormatting>
  <conditionalFormatting sqref="F2461">
    <cfRule type="expression" dxfId="16636" priority="13421">
      <formula>IF(AND(LEN($A557)&gt;0,$A557&lt;&gt;$F557),TRUE,FALSE)</formula>
    </cfRule>
  </conditionalFormatting>
  <conditionalFormatting sqref="F2462">
    <cfRule type="expression" dxfId="16635" priority="13422">
      <formula>IF(AND(LEN($A557)&gt;0,$A557&lt;&gt;$F557),TRUE,FALSE)</formula>
    </cfRule>
  </conditionalFormatting>
  <conditionalFormatting sqref="F2463">
    <cfRule type="expression" dxfId="16634" priority="13423">
      <formula>IF(AND(LEN($A557)&gt;0,$A557&lt;&gt;$F557),TRUE,FALSE)</formula>
    </cfRule>
  </conditionalFormatting>
  <conditionalFormatting sqref="F2464">
    <cfRule type="expression" dxfId="16633" priority="13424">
      <formula>IF(AND(LEN($A557)&gt;0,$A557&lt;&gt;$F557),TRUE,FALSE)</formula>
    </cfRule>
  </conditionalFormatting>
  <conditionalFormatting sqref="F2465">
    <cfRule type="expression" dxfId="16632" priority="13425">
      <formula>IF(AND(LEN($A557)&gt;0,$A557&lt;&gt;$F557),TRUE,FALSE)</formula>
    </cfRule>
  </conditionalFormatting>
  <conditionalFormatting sqref="F2466">
    <cfRule type="expression" dxfId="16631" priority="13426">
      <formula>IF(AND(LEN($A557)&gt;0,$A557&lt;&gt;$F557),TRUE,FALSE)</formula>
    </cfRule>
  </conditionalFormatting>
  <conditionalFormatting sqref="F2467">
    <cfRule type="expression" dxfId="16630" priority="13427">
      <formula>IF(AND(LEN($A557)&gt;0,$A557&lt;&gt;$F557),TRUE,FALSE)</formula>
    </cfRule>
  </conditionalFormatting>
  <conditionalFormatting sqref="F2468">
    <cfRule type="expression" dxfId="16629" priority="13428">
      <formula>IF(AND(LEN($A557)&gt;0,$A557&lt;&gt;$F557),TRUE,FALSE)</formula>
    </cfRule>
  </conditionalFormatting>
  <conditionalFormatting sqref="F2469">
    <cfRule type="expression" dxfId="16628" priority="13429">
      <formula>IF(AND(LEN($A557)&gt;0,$A557&lt;&gt;$F557),TRUE,FALSE)</formula>
    </cfRule>
  </conditionalFormatting>
  <conditionalFormatting sqref="F2470">
    <cfRule type="expression" dxfId="16627" priority="13430">
      <formula>IF(AND(LEN($A557)&gt;0,$A557&lt;&gt;$F557),TRUE,FALSE)</formula>
    </cfRule>
  </conditionalFormatting>
  <conditionalFormatting sqref="F2471">
    <cfRule type="expression" dxfId="16626" priority="13431">
      <formula>IF(AND(LEN($A557)&gt;0,$A557&lt;&gt;$F557),TRUE,FALSE)</formula>
    </cfRule>
  </conditionalFormatting>
  <conditionalFormatting sqref="F2472">
    <cfRule type="expression" dxfId="16625" priority="13432">
      <formula>IF(AND(LEN($A557)&gt;0,$A557&lt;&gt;$F557),TRUE,FALSE)</formula>
    </cfRule>
  </conditionalFormatting>
  <conditionalFormatting sqref="F2473">
    <cfRule type="expression" dxfId="16624" priority="13433">
      <formula>IF(AND(LEN($A557)&gt;0,$A557&lt;&gt;$F557),TRUE,FALSE)</formula>
    </cfRule>
  </conditionalFormatting>
  <conditionalFormatting sqref="F2474">
    <cfRule type="expression" dxfId="16623" priority="13434">
      <formula>IF(AND(LEN($A557)&gt;0,$A557&lt;&gt;$F557),TRUE,FALSE)</formula>
    </cfRule>
  </conditionalFormatting>
  <conditionalFormatting sqref="F2475">
    <cfRule type="expression" dxfId="16622" priority="13435">
      <formula>IF(AND(LEN($A557)&gt;0,$A557&lt;&gt;$F557),TRUE,FALSE)</formula>
    </cfRule>
  </conditionalFormatting>
  <conditionalFormatting sqref="C557">
    <cfRule type="expression" dxfId="16621" priority="13436">
      <formula>IF(AND(B557&lt;&gt;"",C557=""),TRUE)</formula>
    </cfRule>
  </conditionalFormatting>
  <conditionalFormatting sqref="C558">
    <cfRule type="expression" dxfId="16620" priority="13437">
      <formula>IF(AND(B557&lt;&gt;"",C557=""),TRUE)</formula>
    </cfRule>
  </conditionalFormatting>
  <conditionalFormatting sqref="C559">
    <cfRule type="expression" dxfId="16619" priority="13438">
      <formula>IF(AND(B557&lt;&gt;"",C557=""),TRUE)</formula>
    </cfRule>
  </conditionalFormatting>
  <conditionalFormatting sqref="C560">
    <cfRule type="expression" dxfId="16618" priority="13439">
      <formula>IF(AND(B557&lt;&gt;"",C557=""),TRUE)</formula>
    </cfRule>
  </conditionalFormatting>
  <conditionalFormatting sqref="C561">
    <cfRule type="expression" dxfId="16617" priority="13440">
      <formula>IF(AND(B557&lt;&gt;"",C557=""),TRUE)</formula>
    </cfRule>
  </conditionalFormatting>
  <conditionalFormatting sqref="C562">
    <cfRule type="expression" dxfId="16616" priority="13441">
      <formula>IF(AND(B557&lt;&gt;"",C557=""),TRUE)</formula>
    </cfRule>
  </conditionalFormatting>
  <conditionalFormatting sqref="C563">
    <cfRule type="expression" dxfId="16615" priority="13442">
      <formula>IF(AND(B557&lt;&gt;"",C557=""),TRUE)</formula>
    </cfRule>
  </conditionalFormatting>
  <conditionalFormatting sqref="C564">
    <cfRule type="expression" dxfId="16614" priority="13443">
      <formula>IF(AND(B557&lt;&gt;"",C557=""),TRUE)</formula>
    </cfRule>
  </conditionalFormatting>
  <conditionalFormatting sqref="C565">
    <cfRule type="expression" dxfId="16613" priority="13444">
      <formula>IF(AND(B557&lt;&gt;"",C557=""),TRUE)</formula>
    </cfRule>
  </conditionalFormatting>
  <conditionalFormatting sqref="C566">
    <cfRule type="expression" dxfId="16612" priority="13445">
      <formula>IF(AND(B557&lt;&gt;"",C557=""),TRUE)</formula>
    </cfRule>
  </conditionalFormatting>
  <conditionalFormatting sqref="C567">
    <cfRule type="expression" dxfId="16611" priority="13446">
      <formula>IF(AND(B557&lt;&gt;"",C557=""),TRUE)</formula>
    </cfRule>
  </conditionalFormatting>
  <conditionalFormatting sqref="C568">
    <cfRule type="expression" dxfId="16610" priority="13447">
      <formula>IF(AND(B557&lt;&gt;"",C557=""),TRUE)</formula>
    </cfRule>
  </conditionalFormatting>
  <conditionalFormatting sqref="C569">
    <cfRule type="expression" dxfId="16609" priority="13448">
      <formula>IF(AND(B557&lt;&gt;"",C557=""),TRUE)</formula>
    </cfRule>
  </conditionalFormatting>
  <conditionalFormatting sqref="C570">
    <cfRule type="expression" dxfId="16608" priority="13449">
      <formula>IF(AND(B557&lt;&gt;"",C557=""),TRUE)</formula>
    </cfRule>
  </conditionalFormatting>
  <conditionalFormatting sqref="C571">
    <cfRule type="expression" dxfId="16607" priority="13450">
      <formula>IF(AND(B557&lt;&gt;"",C557=""),TRUE)</formula>
    </cfRule>
  </conditionalFormatting>
  <conditionalFormatting sqref="C572">
    <cfRule type="expression" dxfId="16606" priority="13451">
      <formula>IF(AND(B557&lt;&gt;"",C557=""),TRUE)</formula>
    </cfRule>
  </conditionalFormatting>
  <conditionalFormatting sqref="C573">
    <cfRule type="expression" dxfId="16605" priority="13452">
      <formula>IF(AND(B557&lt;&gt;"",C557=""),TRUE)</formula>
    </cfRule>
  </conditionalFormatting>
  <conditionalFormatting sqref="C574">
    <cfRule type="expression" dxfId="16604" priority="13453">
      <formula>IF(AND(B557&lt;&gt;"",C557=""),TRUE)</formula>
    </cfRule>
  </conditionalFormatting>
  <conditionalFormatting sqref="C575">
    <cfRule type="expression" dxfId="16603" priority="13454">
      <formula>IF(AND(B557&lt;&gt;"",C557=""),TRUE)</formula>
    </cfRule>
  </conditionalFormatting>
  <conditionalFormatting sqref="C576">
    <cfRule type="expression" dxfId="16602" priority="13455">
      <formula>IF(AND(B557&lt;&gt;"",C557=""),TRUE)</formula>
    </cfRule>
  </conditionalFormatting>
  <conditionalFormatting sqref="C577">
    <cfRule type="expression" dxfId="16601" priority="13456">
      <formula>IF(AND(B557&lt;&gt;"",C557=""),TRUE)</formula>
    </cfRule>
  </conditionalFormatting>
  <conditionalFormatting sqref="C578">
    <cfRule type="expression" dxfId="16600" priority="13457">
      <formula>IF(AND(B557&lt;&gt;"",C557=""),TRUE)</formula>
    </cfRule>
  </conditionalFormatting>
  <conditionalFormatting sqref="C579">
    <cfRule type="expression" dxfId="16599" priority="13458">
      <formula>IF(AND(B557&lt;&gt;"",C557=""),TRUE)</formula>
    </cfRule>
  </conditionalFormatting>
  <conditionalFormatting sqref="C580">
    <cfRule type="expression" dxfId="16598" priority="13459">
      <formula>IF(AND(B557&lt;&gt;"",C557=""),TRUE)</formula>
    </cfRule>
  </conditionalFormatting>
  <conditionalFormatting sqref="C581">
    <cfRule type="expression" dxfId="16597" priority="13460">
      <formula>IF(AND(B557&lt;&gt;"",C557=""),TRUE)</formula>
    </cfRule>
  </conditionalFormatting>
  <conditionalFormatting sqref="C582">
    <cfRule type="expression" dxfId="16596" priority="13461">
      <formula>IF(AND(B557&lt;&gt;"",C557=""),TRUE)</formula>
    </cfRule>
  </conditionalFormatting>
  <conditionalFormatting sqref="C583">
    <cfRule type="expression" dxfId="16595" priority="13462">
      <formula>IF(AND(B557&lt;&gt;"",C557=""),TRUE)</formula>
    </cfRule>
  </conditionalFormatting>
  <conditionalFormatting sqref="C584">
    <cfRule type="expression" dxfId="16594" priority="13463">
      <formula>IF(AND(B557&lt;&gt;"",C557=""),TRUE)</formula>
    </cfRule>
  </conditionalFormatting>
  <conditionalFormatting sqref="C585">
    <cfRule type="expression" dxfId="16593" priority="13464">
      <formula>IF(AND(B557&lt;&gt;"",C557=""),TRUE)</formula>
    </cfRule>
  </conditionalFormatting>
  <conditionalFormatting sqref="C586">
    <cfRule type="expression" dxfId="16592" priority="13465">
      <formula>IF(AND(B557&lt;&gt;"",C557=""),TRUE)</formula>
    </cfRule>
  </conditionalFormatting>
  <conditionalFormatting sqref="C587">
    <cfRule type="expression" dxfId="16591" priority="13466">
      <formula>IF(AND(B557&lt;&gt;"",C557=""),TRUE)</formula>
    </cfRule>
  </conditionalFormatting>
  <conditionalFormatting sqref="C588">
    <cfRule type="expression" dxfId="16590" priority="13467">
      <formula>IF(AND(B557&lt;&gt;"",C557=""),TRUE)</formula>
    </cfRule>
  </conditionalFormatting>
  <conditionalFormatting sqref="C589">
    <cfRule type="expression" dxfId="16589" priority="13468">
      <formula>IF(AND(B557&lt;&gt;"",C557=""),TRUE)</formula>
    </cfRule>
  </conditionalFormatting>
  <conditionalFormatting sqref="C590">
    <cfRule type="expression" dxfId="16588" priority="13469">
      <formula>IF(AND(B557&lt;&gt;"",C557=""),TRUE)</formula>
    </cfRule>
  </conditionalFormatting>
  <conditionalFormatting sqref="C591">
    <cfRule type="expression" dxfId="16587" priority="13470">
      <formula>IF(AND(B557&lt;&gt;"",C557=""),TRUE)</formula>
    </cfRule>
  </conditionalFormatting>
  <conditionalFormatting sqref="C592">
    <cfRule type="expression" dxfId="16586" priority="13471">
      <formula>IF(AND(B557&lt;&gt;"",C557=""),TRUE)</formula>
    </cfRule>
  </conditionalFormatting>
  <conditionalFormatting sqref="C593">
    <cfRule type="expression" dxfId="16585" priority="13472">
      <formula>IF(AND(B557&lt;&gt;"",C557=""),TRUE)</formula>
    </cfRule>
  </conditionalFormatting>
  <conditionalFormatting sqref="C594">
    <cfRule type="expression" dxfId="16584" priority="13473">
      <formula>IF(AND(B557&lt;&gt;"",C557=""),TRUE)</formula>
    </cfRule>
  </conditionalFormatting>
  <conditionalFormatting sqref="C595">
    <cfRule type="expression" dxfId="16583" priority="13474">
      <formula>IF(AND(B557&lt;&gt;"",C557=""),TRUE)</formula>
    </cfRule>
  </conditionalFormatting>
  <conditionalFormatting sqref="C596">
    <cfRule type="expression" dxfId="16582" priority="13475">
      <formula>IF(AND(B557&lt;&gt;"",C557=""),TRUE)</formula>
    </cfRule>
  </conditionalFormatting>
  <conditionalFormatting sqref="C597">
    <cfRule type="expression" dxfId="16581" priority="13476">
      <formula>IF(AND(B557&lt;&gt;"",C557=""),TRUE)</formula>
    </cfRule>
  </conditionalFormatting>
  <conditionalFormatting sqref="C598">
    <cfRule type="expression" dxfId="16580" priority="13477">
      <formula>IF(AND(B557&lt;&gt;"",C557=""),TRUE)</formula>
    </cfRule>
  </conditionalFormatting>
  <conditionalFormatting sqref="C599">
    <cfRule type="expression" dxfId="16579" priority="13478">
      <formula>IF(AND(B557&lt;&gt;"",C557=""),TRUE)</formula>
    </cfRule>
  </conditionalFormatting>
  <conditionalFormatting sqref="C600">
    <cfRule type="expression" dxfId="16578" priority="13479">
      <formula>IF(AND(B557&lt;&gt;"",C557=""),TRUE)</formula>
    </cfRule>
  </conditionalFormatting>
  <conditionalFormatting sqref="C601">
    <cfRule type="expression" dxfId="16577" priority="13480">
      <formula>IF(AND(B557&lt;&gt;"",C557=""),TRUE)</formula>
    </cfRule>
  </conditionalFormatting>
  <conditionalFormatting sqref="C602">
    <cfRule type="expression" dxfId="16576" priority="13481">
      <formula>IF(AND(B557&lt;&gt;"",C557=""),TRUE)</formula>
    </cfRule>
  </conditionalFormatting>
  <conditionalFormatting sqref="C603">
    <cfRule type="expression" dxfId="16575" priority="13482">
      <formula>IF(AND(B557&lt;&gt;"",C557=""),TRUE)</formula>
    </cfRule>
  </conditionalFormatting>
  <conditionalFormatting sqref="C604">
    <cfRule type="expression" dxfId="16574" priority="13483">
      <formula>IF(AND(B557&lt;&gt;"",C557=""),TRUE)</formula>
    </cfRule>
  </conditionalFormatting>
  <conditionalFormatting sqref="C605">
    <cfRule type="expression" dxfId="16573" priority="13484">
      <formula>IF(AND(B557&lt;&gt;"",C557=""),TRUE)</formula>
    </cfRule>
  </conditionalFormatting>
  <conditionalFormatting sqref="C606">
    <cfRule type="expression" dxfId="16572" priority="13485">
      <formula>IF(AND(B557&lt;&gt;"",C557=""),TRUE)</formula>
    </cfRule>
  </conditionalFormatting>
  <conditionalFormatting sqref="C607">
    <cfRule type="expression" dxfId="16571" priority="13486">
      <formula>IF(AND(B557&lt;&gt;"",C557=""),TRUE)</formula>
    </cfRule>
  </conditionalFormatting>
  <conditionalFormatting sqref="C608">
    <cfRule type="expression" dxfId="16570" priority="13487">
      <formula>IF(AND(B557&lt;&gt;"",C557=""),TRUE)</formula>
    </cfRule>
  </conditionalFormatting>
  <conditionalFormatting sqref="C609">
    <cfRule type="expression" dxfId="16569" priority="13488">
      <formula>IF(AND(B557&lt;&gt;"",C557=""),TRUE)</formula>
    </cfRule>
  </conditionalFormatting>
  <conditionalFormatting sqref="C610">
    <cfRule type="expression" dxfId="16568" priority="13489">
      <formula>IF(AND(B557&lt;&gt;"",C557=""),TRUE)</formula>
    </cfRule>
  </conditionalFormatting>
  <conditionalFormatting sqref="C611">
    <cfRule type="expression" dxfId="16567" priority="13490">
      <formula>IF(AND(B557&lt;&gt;"",C557=""),TRUE)</formula>
    </cfRule>
  </conditionalFormatting>
  <conditionalFormatting sqref="C612">
    <cfRule type="expression" dxfId="16566" priority="13491">
      <formula>IF(AND(B557&lt;&gt;"",C557=""),TRUE)</formula>
    </cfRule>
  </conditionalFormatting>
  <conditionalFormatting sqref="C613">
    <cfRule type="expression" dxfId="16565" priority="13492">
      <formula>IF(AND(B557&lt;&gt;"",C557=""),TRUE)</formula>
    </cfRule>
  </conditionalFormatting>
  <conditionalFormatting sqref="C614">
    <cfRule type="expression" dxfId="16564" priority="13493">
      <formula>IF(AND(B557&lt;&gt;"",C557=""),TRUE)</formula>
    </cfRule>
  </conditionalFormatting>
  <conditionalFormatting sqref="C615">
    <cfRule type="expression" dxfId="16563" priority="13494">
      <formula>IF(AND(B557&lt;&gt;"",C557=""),TRUE)</formula>
    </cfRule>
  </conditionalFormatting>
  <conditionalFormatting sqref="C616">
    <cfRule type="expression" dxfId="16562" priority="13495">
      <formula>IF(AND(B557&lt;&gt;"",C557=""),TRUE)</formula>
    </cfRule>
  </conditionalFormatting>
  <conditionalFormatting sqref="C617">
    <cfRule type="expression" dxfId="16561" priority="13496">
      <formula>IF(AND(B557&lt;&gt;"",C557=""),TRUE)</formula>
    </cfRule>
  </conditionalFormatting>
  <conditionalFormatting sqref="C618">
    <cfRule type="expression" dxfId="16560" priority="13497">
      <formula>IF(AND(B557&lt;&gt;"",C557=""),TRUE)</formula>
    </cfRule>
  </conditionalFormatting>
  <conditionalFormatting sqref="C619">
    <cfRule type="expression" dxfId="16559" priority="13498">
      <formula>IF(AND(B557&lt;&gt;"",C557=""),TRUE)</formula>
    </cfRule>
  </conditionalFormatting>
  <conditionalFormatting sqref="C620">
    <cfRule type="expression" dxfId="16558" priority="13499">
      <formula>IF(AND(B557&lt;&gt;"",C557=""),TRUE)</formula>
    </cfRule>
  </conditionalFormatting>
  <conditionalFormatting sqref="C621">
    <cfRule type="expression" dxfId="16557" priority="13500">
      <formula>IF(AND(B557&lt;&gt;"",C557=""),TRUE)</formula>
    </cfRule>
  </conditionalFormatting>
  <conditionalFormatting sqref="C622">
    <cfRule type="expression" dxfId="16556" priority="13501">
      <formula>IF(AND(B557&lt;&gt;"",C557=""),TRUE)</formula>
    </cfRule>
  </conditionalFormatting>
  <conditionalFormatting sqref="C623">
    <cfRule type="expression" dxfId="16555" priority="13502">
      <formula>IF(AND(B557&lt;&gt;"",C557=""),TRUE)</formula>
    </cfRule>
  </conditionalFormatting>
  <conditionalFormatting sqref="C624">
    <cfRule type="expression" dxfId="16554" priority="13503">
      <formula>IF(AND(B557&lt;&gt;"",C557=""),TRUE)</formula>
    </cfRule>
  </conditionalFormatting>
  <conditionalFormatting sqref="C625">
    <cfRule type="expression" dxfId="16553" priority="13504">
      <formula>IF(AND(B557&lt;&gt;"",C557=""),TRUE)</formula>
    </cfRule>
  </conditionalFormatting>
  <conditionalFormatting sqref="C626">
    <cfRule type="expression" dxfId="16552" priority="13505">
      <formula>IF(AND(B557&lt;&gt;"",C557=""),TRUE)</formula>
    </cfRule>
  </conditionalFormatting>
  <conditionalFormatting sqref="C627">
    <cfRule type="expression" dxfId="16551" priority="13506">
      <formula>IF(AND(B557&lt;&gt;"",C557=""),TRUE)</formula>
    </cfRule>
  </conditionalFormatting>
  <conditionalFormatting sqref="C628">
    <cfRule type="expression" dxfId="16550" priority="13507">
      <formula>IF(AND(B557&lt;&gt;"",C557=""),TRUE)</formula>
    </cfRule>
  </conditionalFormatting>
  <conditionalFormatting sqref="C629">
    <cfRule type="expression" dxfId="16549" priority="13508">
      <formula>IF(AND(B557&lt;&gt;"",C557=""),TRUE)</formula>
    </cfRule>
  </conditionalFormatting>
  <conditionalFormatting sqref="C630">
    <cfRule type="expression" dxfId="16548" priority="13509">
      <formula>IF(AND(B557&lt;&gt;"",C557=""),TRUE)</formula>
    </cfRule>
  </conditionalFormatting>
  <conditionalFormatting sqref="C631">
    <cfRule type="expression" dxfId="16547" priority="13510">
      <formula>IF(AND(B557&lt;&gt;"",C557=""),TRUE)</formula>
    </cfRule>
  </conditionalFormatting>
  <conditionalFormatting sqref="C632">
    <cfRule type="expression" dxfId="16546" priority="13511">
      <formula>IF(AND(B557&lt;&gt;"",C557=""),TRUE)</formula>
    </cfRule>
  </conditionalFormatting>
  <conditionalFormatting sqref="C633">
    <cfRule type="expression" dxfId="16545" priority="13512">
      <formula>IF(AND(B557&lt;&gt;"",C557=""),TRUE)</formula>
    </cfRule>
  </conditionalFormatting>
  <conditionalFormatting sqref="C634">
    <cfRule type="expression" dxfId="16544" priority="13513">
      <formula>IF(AND(B557&lt;&gt;"",C557=""),TRUE)</formula>
    </cfRule>
  </conditionalFormatting>
  <conditionalFormatting sqref="C635">
    <cfRule type="expression" dxfId="16543" priority="13514">
      <formula>IF(AND(B557&lt;&gt;"",C557=""),TRUE)</formula>
    </cfRule>
  </conditionalFormatting>
  <conditionalFormatting sqref="C636">
    <cfRule type="expression" dxfId="16542" priority="13515">
      <formula>IF(AND(B557&lt;&gt;"",C557=""),TRUE)</formula>
    </cfRule>
  </conditionalFormatting>
  <conditionalFormatting sqref="C637">
    <cfRule type="expression" dxfId="16541" priority="13516">
      <formula>IF(AND(B557&lt;&gt;"",C557=""),TRUE)</formula>
    </cfRule>
  </conditionalFormatting>
  <conditionalFormatting sqref="C638">
    <cfRule type="expression" dxfId="16540" priority="13517">
      <formula>IF(AND(B557&lt;&gt;"",C557=""),TRUE)</formula>
    </cfRule>
  </conditionalFormatting>
  <conditionalFormatting sqref="C639">
    <cfRule type="expression" dxfId="16539" priority="13518">
      <formula>IF(AND(B557&lt;&gt;"",C557=""),TRUE)</formula>
    </cfRule>
  </conditionalFormatting>
  <conditionalFormatting sqref="C640">
    <cfRule type="expression" dxfId="16538" priority="13519">
      <formula>IF(AND(B557&lt;&gt;"",C557=""),TRUE)</formula>
    </cfRule>
  </conditionalFormatting>
  <conditionalFormatting sqref="C641">
    <cfRule type="expression" dxfId="16537" priority="13520">
      <formula>IF(AND(B557&lt;&gt;"",C557=""),TRUE)</formula>
    </cfRule>
  </conditionalFormatting>
  <conditionalFormatting sqref="C642">
    <cfRule type="expression" dxfId="16536" priority="13521">
      <formula>IF(AND(B557&lt;&gt;"",C557=""),TRUE)</formula>
    </cfRule>
  </conditionalFormatting>
  <conditionalFormatting sqref="C643">
    <cfRule type="expression" dxfId="16535" priority="13522">
      <formula>IF(AND(B557&lt;&gt;"",C557=""),TRUE)</formula>
    </cfRule>
  </conditionalFormatting>
  <conditionalFormatting sqref="C644">
    <cfRule type="expression" dxfId="16534" priority="13523">
      <formula>IF(AND(B557&lt;&gt;"",C557=""),TRUE)</formula>
    </cfRule>
  </conditionalFormatting>
  <conditionalFormatting sqref="C645">
    <cfRule type="expression" dxfId="16533" priority="13524">
      <formula>IF(AND(B557&lt;&gt;"",C557=""),TRUE)</formula>
    </cfRule>
  </conditionalFormatting>
  <conditionalFormatting sqref="C646">
    <cfRule type="expression" dxfId="16532" priority="13525">
      <formula>IF(AND(B557&lt;&gt;"",C557=""),TRUE)</formula>
    </cfRule>
  </conditionalFormatting>
  <conditionalFormatting sqref="C647">
    <cfRule type="expression" dxfId="16531" priority="13526">
      <formula>IF(AND(B557&lt;&gt;"",C557=""),TRUE)</formula>
    </cfRule>
  </conditionalFormatting>
  <conditionalFormatting sqref="C648">
    <cfRule type="expression" dxfId="16530" priority="13527">
      <formula>IF(AND(B557&lt;&gt;"",C557=""),TRUE)</formula>
    </cfRule>
  </conditionalFormatting>
  <conditionalFormatting sqref="C649">
    <cfRule type="expression" dxfId="16529" priority="13528">
      <formula>IF(AND(B557&lt;&gt;"",C557=""),TRUE)</formula>
    </cfRule>
  </conditionalFormatting>
  <conditionalFormatting sqref="C650">
    <cfRule type="expression" dxfId="16528" priority="13529">
      <formula>IF(AND(B557&lt;&gt;"",C557=""),TRUE)</formula>
    </cfRule>
  </conditionalFormatting>
  <conditionalFormatting sqref="C651">
    <cfRule type="expression" dxfId="16527" priority="13530">
      <formula>IF(AND(B557&lt;&gt;"",C557=""),TRUE)</formula>
    </cfRule>
  </conditionalFormatting>
  <conditionalFormatting sqref="C652">
    <cfRule type="expression" dxfId="16526" priority="13531">
      <formula>IF(AND(B557&lt;&gt;"",C557=""),TRUE)</formula>
    </cfRule>
  </conditionalFormatting>
  <conditionalFormatting sqref="C653">
    <cfRule type="expression" dxfId="16525" priority="13532">
      <formula>IF(AND(B557&lt;&gt;"",C557=""),TRUE)</formula>
    </cfRule>
  </conditionalFormatting>
  <conditionalFormatting sqref="C654">
    <cfRule type="expression" dxfId="16524" priority="13533">
      <formula>IF(AND(B557&lt;&gt;"",C557=""),TRUE)</formula>
    </cfRule>
  </conditionalFormatting>
  <conditionalFormatting sqref="C655">
    <cfRule type="expression" dxfId="16523" priority="13534">
      <formula>IF(AND(B557&lt;&gt;"",C557=""),TRUE)</formula>
    </cfRule>
  </conditionalFormatting>
  <conditionalFormatting sqref="C656">
    <cfRule type="expression" dxfId="16522" priority="13535">
      <formula>IF(AND(B557&lt;&gt;"",C557=""),TRUE)</formula>
    </cfRule>
  </conditionalFormatting>
  <conditionalFormatting sqref="C657">
    <cfRule type="expression" dxfId="16521" priority="13536">
      <formula>IF(AND(B557&lt;&gt;"",C557=""),TRUE)</formula>
    </cfRule>
  </conditionalFormatting>
  <conditionalFormatting sqref="C658">
    <cfRule type="expression" dxfId="16520" priority="13537">
      <formula>IF(AND(B557&lt;&gt;"",C557=""),TRUE)</formula>
    </cfRule>
  </conditionalFormatting>
  <conditionalFormatting sqref="C659">
    <cfRule type="expression" dxfId="16519" priority="13538">
      <formula>IF(AND(B557&lt;&gt;"",C557=""),TRUE)</formula>
    </cfRule>
  </conditionalFormatting>
  <conditionalFormatting sqref="C660">
    <cfRule type="expression" dxfId="16518" priority="13539">
      <formula>IF(AND(B557&lt;&gt;"",C557=""),TRUE)</formula>
    </cfRule>
  </conditionalFormatting>
  <conditionalFormatting sqref="C661">
    <cfRule type="expression" dxfId="16517" priority="13540">
      <formula>IF(AND(B557&lt;&gt;"",C557=""),TRUE)</formula>
    </cfRule>
  </conditionalFormatting>
  <conditionalFormatting sqref="C662">
    <cfRule type="expression" dxfId="16516" priority="13541">
      <formula>IF(AND(B557&lt;&gt;"",C557=""),TRUE)</formula>
    </cfRule>
  </conditionalFormatting>
  <conditionalFormatting sqref="C663">
    <cfRule type="expression" dxfId="16515" priority="13542">
      <formula>IF(AND(B557&lt;&gt;"",C557=""),TRUE)</formula>
    </cfRule>
  </conditionalFormatting>
  <conditionalFormatting sqref="C664">
    <cfRule type="expression" dxfId="16514" priority="13543">
      <formula>IF(AND(B557&lt;&gt;"",C557=""),TRUE)</formula>
    </cfRule>
  </conditionalFormatting>
  <conditionalFormatting sqref="C665">
    <cfRule type="expression" dxfId="16513" priority="13544">
      <formula>IF(AND(B557&lt;&gt;"",C557=""),TRUE)</formula>
    </cfRule>
  </conditionalFormatting>
  <conditionalFormatting sqref="C666">
    <cfRule type="expression" dxfId="16512" priority="13545">
      <formula>IF(AND(B557&lt;&gt;"",C557=""),TRUE)</formula>
    </cfRule>
  </conditionalFormatting>
  <conditionalFormatting sqref="C667">
    <cfRule type="expression" dxfId="16511" priority="13546">
      <formula>IF(AND(B557&lt;&gt;"",C557=""),TRUE)</formula>
    </cfRule>
  </conditionalFormatting>
  <conditionalFormatting sqref="C668">
    <cfRule type="expression" dxfId="16510" priority="13547">
      <formula>IF(AND(B557&lt;&gt;"",C557=""),TRUE)</formula>
    </cfRule>
  </conditionalFormatting>
  <conditionalFormatting sqref="C669">
    <cfRule type="expression" dxfId="16509" priority="13548">
      <formula>IF(AND(B557&lt;&gt;"",C557=""),TRUE)</formula>
    </cfRule>
  </conditionalFormatting>
  <conditionalFormatting sqref="C670">
    <cfRule type="expression" dxfId="16508" priority="13549">
      <formula>IF(AND(B557&lt;&gt;"",C557=""),TRUE)</formula>
    </cfRule>
  </conditionalFormatting>
  <conditionalFormatting sqref="C671">
    <cfRule type="expression" dxfId="16507" priority="13550">
      <formula>IF(AND(B557&lt;&gt;"",C557=""),TRUE)</formula>
    </cfRule>
  </conditionalFormatting>
  <conditionalFormatting sqref="C672">
    <cfRule type="expression" dxfId="16506" priority="13551">
      <formula>IF(AND(B557&lt;&gt;"",C557=""),TRUE)</formula>
    </cfRule>
  </conditionalFormatting>
  <conditionalFormatting sqref="C673">
    <cfRule type="expression" dxfId="16505" priority="13552">
      <formula>IF(AND(B557&lt;&gt;"",C557=""),TRUE)</formula>
    </cfRule>
  </conditionalFormatting>
  <conditionalFormatting sqref="C674">
    <cfRule type="expression" dxfId="16504" priority="13553">
      <formula>IF(AND(B557&lt;&gt;"",C557=""),TRUE)</formula>
    </cfRule>
  </conditionalFormatting>
  <conditionalFormatting sqref="C675">
    <cfRule type="expression" dxfId="16503" priority="13554">
      <formula>IF(AND(B557&lt;&gt;"",C557=""),TRUE)</formula>
    </cfRule>
  </conditionalFormatting>
  <conditionalFormatting sqref="C676">
    <cfRule type="expression" dxfId="16502" priority="13555">
      <formula>IF(AND(B557&lt;&gt;"",C557=""),TRUE)</formula>
    </cfRule>
  </conditionalFormatting>
  <conditionalFormatting sqref="C677">
    <cfRule type="expression" dxfId="16501" priority="13556">
      <formula>IF(AND(B557&lt;&gt;"",C557=""),TRUE)</formula>
    </cfRule>
  </conditionalFormatting>
  <conditionalFormatting sqref="C678">
    <cfRule type="expression" dxfId="16500" priority="13557">
      <formula>IF(AND(B557&lt;&gt;"",C557=""),TRUE)</formula>
    </cfRule>
  </conditionalFormatting>
  <conditionalFormatting sqref="C679">
    <cfRule type="expression" dxfId="16499" priority="13558">
      <formula>IF(AND(B557&lt;&gt;"",C557=""),TRUE)</formula>
    </cfRule>
  </conditionalFormatting>
  <conditionalFormatting sqref="C680">
    <cfRule type="expression" dxfId="16498" priority="13559">
      <formula>IF(AND(B557&lt;&gt;"",C557=""),TRUE)</formula>
    </cfRule>
  </conditionalFormatting>
  <conditionalFormatting sqref="C681">
    <cfRule type="expression" dxfId="16497" priority="13560">
      <formula>IF(AND(B557&lt;&gt;"",C557=""),TRUE)</formula>
    </cfRule>
  </conditionalFormatting>
  <conditionalFormatting sqref="C682">
    <cfRule type="expression" dxfId="16496" priority="13561">
      <formula>IF(AND(B557&lt;&gt;"",C557=""),TRUE)</formula>
    </cfRule>
  </conditionalFormatting>
  <conditionalFormatting sqref="C683">
    <cfRule type="expression" dxfId="16495" priority="13562">
      <formula>IF(AND(B557&lt;&gt;"",C557=""),TRUE)</formula>
    </cfRule>
  </conditionalFormatting>
  <conditionalFormatting sqref="C684">
    <cfRule type="expression" dxfId="16494" priority="13563">
      <formula>IF(AND(B557&lt;&gt;"",C557=""),TRUE)</formula>
    </cfRule>
  </conditionalFormatting>
  <conditionalFormatting sqref="C685">
    <cfRule type="expression" dxfId="16493" priority="13564">
      <formula>IF(AND(B557&lt;&gt;"",C557=""),TRUE)</formula>
    </cfRule>
  </conditionalFormatting>
  <conditionalFormatting sqref="C686">
    <cfRule type="expression" dxfId="16492" priority="13565">
      <formula>IF(AND(B557&lt;&gt;"",C557=""),TRUE)</formula>
    </cfRule>
  </conditionalFormatting>
  <conditionalFormatting sqref="C687">
    <cfRule type="expression" dxfId="16491" priority="13566">
      <formula>IF(AND(B557&lt;&gt;"",C557=""),TRUE)</formula>
    </cfRule>
  </conditionalFormatting>
  <conditionalFormatting sqref="C688">
    <cfRule type="expression" dxfId="16490" priority="13567">
      <formula>IF(AND(B557&lt;&gt;"",C557=""),TRUE)</formula>
    </cfRule>
  </conditionalFormatting>
  <conditionalFormatting sqref="C689">
    <cfRule type="expression" dxfId="16489" priority="13568">
      <formula>IF(AND(B557&lt;&gt;"",C557=""),TRUE)</formula>
    </cfRule>
  </conditionalFormatting>
  <conditionalFormatting sqref="C690">
    <cfRule type="expression" dxfId="16488" priority="13569">
      <formula>IF(AND(B557&lt;&gt;"",C557=""),TRUE)</formula>
    </cfRule>
  </conditionalFormatting>
  <conditionalFormatting sqref="C691">
    <cfRule type="expression" dxfId="16487" priority="13570">
      <formula>IF(AND(B557&lt;&gt;"",C557=""),TRUE)</formula>
    </cfRule>
  </conditionalFormatting>
  <conditionalFormatting sqref="C692">
    <cfRule type="expression" dxfId="16486" priority="13571">
      <formula>IF(AND(B557&lt;&gt;"",C557=""),TRUE)</formula>
    </cfRule>
  </conditionalFormatting>
  <conditionalFormatting sqref="C693">
    <cfRule type="expression" dxfId="16485" priority="13572">
      <formula>IF(AND(B557&lt;&gt;"",C557=""),TRUE)</formula>
    </cfRule>
  </conditionalFormatting>
  <conditionalFormatting sqref="C694">
    <cfRule type="expression" dxfId="16484" priority="13573">
      <formula>IF(AND(B557&lt;&gt;"",C557=""),TRUE)</formula>
    </cfRule>
  </conditionalFormatting>
  <conditionalFormatting sqref="C695">
    <cfRule type="expression" dxfId="16483" priority="13574">
      <formula>IF(AND(B557&lt;&gt;"",C557=""),TRUE)</formula>
    </cfRule>
  </conditionalFormatting>
  <conditionalFormatting sqref="C696">
    <cfRule type="expression" dxfId="16482" priority="13575">
      <formula>IF(AND(B557&lt;&gt;"",C557=""),TRUE)</formula>
    </cfRule>
  </conditionalFormatting>
  <conditionalFormatting sqref="C697">
    <cfRule type="expression" dxfId="16481" priority="13576">
      <formula>IF(AND(B557&lt;&gt;"",C557=""),TRUE)</formula>
    </cfRule>
  </conditionalFormatting>
  <conditionalFormatting sqref="C698">
    <cfRule type="expression" dxfId="16480" priority="13577">
      <formula>IF(AND(B557&lt;&gt;"",C557=""),TRUE)</formula>
    </cfRule>
  </conditionalFormatting>
  <conditionalFormatting sqref="C699">
    <cfRule type="expression" dxfId="16479" priority="13578">
      <formula>IF(AND(B557&lt;&gt;"",C557=""),TRUE)</formula>
    </cfRule>
  </conditionalFormatting>
  <conditionalFormatting sqref="C700">
    <cfRule type="expression" dxfId="16478" priority="13579">
      <formula>IF(AND(B557&lt;&gt;"",C557=""),TRUE)</formula>
    </cfRule>
  </conditionalFormatting>
  <conditionalFormatting sqref="C701">
    <cfRule type="expression" dxfId="16477" priority="13580">
      <formula>IF(AND(B557&lt;&gt;"",C557=""),TRUE)</formula>
    </cfRule>
  </conditionalFormatting>
  <conditionalFormatting sqref="C702">
    <cfRule type="expression" dxfId="16476" priority="13581">
      <formula>IF(AND(B557&lt;&gt;"",C557=""),TRUE)</formula>
    </cfRule>
  </conditionalFormatting>
  <conditionalFormatting sqref="C703">
    <cfRule type="expression" dxfId="16475" priority="13582">
      <formula>IF(AND(B557&lt;&gt;"",C557=""),TRUE)</formula>
    </cfRule>
  </conditionalFormatting>
  <conditionalFormatting sqref="C704">
    <cfRule type="expression" dxfId="16474" priority="13583">
      <formula>IF(AND(B557&lt;&gt;"",C557=""),TRUE)</formula>
    </cfRule>
  </conditionalFormatting>
  <conditionalFormatting sqref="C705">
    <cfRule type="expression" dxfId="16473" priority="13584">
      <formula>IF(AND(B557&lt;&gt;"",C557=""),TRUE)</formula>
    </cfRule>
  </conditionalFormatting>
  <conditionalFormatting sqref="C706">
    <cfRule type="expression" dxfId="16472" priority="13585">
      <formula>IF(AND(B557&lt;&gt;"",C557=""),TRUE)</formula>
    </cfRule>
  </conditionalFormatting>
  <conditionalFormatting sqref="C707">
    <cfRule type="expression" dxfId="16471" priority="13586">
      <formula>IF(AND(B557&lt;&gt;"",C557=""),TRUE)</formula>
    </cfRule>
  </conditionalFormatting>
  <conditionalFormatting sqref="C708">
    <cfRule type="expression" dxfId="16470" priority="13587">
      <formula>IF(AND(B557&lt;&gt;"",C557=""),TRUE)</formula>
    </cfRule>
  </conditionalFormatting>
  <conditionalFormatting sqref="C709">
    <cfRule type="expression" dxfId="16469" priority="13588">
      <formula>IF(AND(B557&lt;&gt;"",C557=""),TRUE)</formula>
    </cfRule>
  </conditionalFormatting>
  <conditionalFormatting sqref="C710">
    <cfRule type="expression" dxfId="16468" priority="13589">
      <formula>IF(AND(B557&lt;&gt;"",C557=""),TRUE)</formula>
    </cfRule>
  </conditionalFormatting>
  <conditionalFormatting sqref="C711">
    <cfRule type="expression" dxfId="16467" priority="13590">
      <formula>IF(AND(B557&lt;&gt;"",C557=""),TRUE)</formula>
    </cfRule>
  </conditionalFormatting>
  <conditionalFormatting sqref="C712">
    <cfRule type="expression" dxfId="16466" priority="13591">
      <formula>IF(AND(B557&lt;&gt;"",C557=""),TRUE)</formula>
    </cfRule>
  </conditionalFormatting>
  <conditionalFormatting sqref="C713">
    <cfRule type="expression" dxfId="16465" priority="13592">
      <formula>IF(AND(B557&lt;&gt;"",C557=""),TRUE)</formula>
    </cfRule>
  </conditionalFormatting>
  <conditionalFormatting sqref="C714">
    <cfRule type="expression" dxfId="16464" priority="13593">
      <formula>IF(AND(B557&lt;&gt;"",C557=""),TRUE)</formula>
    </cfRule>
  </conditionalFormatting>
  <conditionalFormatting sqref="C715">
    <cfRule type="expression" dxfId="16463" priority="13594">
      <formula>IF(AND(B557&lt;&gt;"",C557=""),TRUE)</formula>
    </cfRule>
  </conditionalFormatting>
  <conditionalFormatting sqref="C716">
    <cfRule type="expression" dxfId="16462" priority="13595">
      <formula>IF(AND(B557&lt;&gt;"",C557=""),TRUE)</formula>
    </cfRule>
  </conditionalFormatting>
  <conditionalFormatting sqref="C717">
    <cfRule type="expression" dxfId="16461" priority="13596">
      <formula>IF(AND(B557&lt;&gt;"",C557=""),TRUE)</formula>
    </cfRule>
  </conditionalFormatting>
  <conditionalFormatting sqref="C718">
    <cfRule type="expression" dxfId="16460" priority="13597">
      <formula>IF(AND(B557&lt;&gt;"",C557=""),TRUE)</formula>
    </cfRule>
  </conditionalFormatting>
  <conditionalFormatting sqref="C719">
    <cfRule type="expression" dxfId="16459" priority="13598">
      <formula>IF(AND(B557&lt;&gt;"",C557=""),TRUE)</formula>
    </cfRule>
  </conditionalFormatting>
  <conditionalFormatting sqref="C720">
    <cfRule type="expression" dxfId="16458" priority="13599">
      <formula>IF(AND(B557&lt;&gt;"",C557=""),TRUE)</formula>
    </cfRule>
  </conditionalFormatting>
  <conditionalFormatting sqref="C721">
    <cfRule type="expression" dxfId="16457" priority="13600">
      <formula>IF(AND(B557&lt;&gt;"",C557=""),TRUE)</formula>
    </cfRule>
  </conditionalFormatting>
  <conditionalFormatting sqref="C722">
    <cfRule type="expression" dxfId="16456" priority="13601">
      <formula>IF(AND(B557&lt;&gt;"",C557=""),TRUE)</formula>
    </cfRule>
  </conditionalFormatting>
  <conditionalFormatting sqref="C723">
    <cfRule type="expression" dxfId="16455" priority="13602">
      <formula>IF(AND(B557&lt;&gt;"",C557=""),TRUE)</formula>
    </cfRule>
  </conditionalFormatting>
  <conditionalFormatting sqref="C724">
    <cfRule type="expression" dxfId="16454" priority="13603">
      <formula>IF(AND(B557&lt;&gt;"",C557=""),TRUE)</formula>
    </cfRule>
  </conditionalFormatting>
  <conditionalFormatting sqref="C725">
    <cfRule type="expression" dxfId="16453" priority="13604">
      <formula>IF(AND(B557&lt;&gt;"",C557=""),TRUE)</formula>
    </cfRule>
  </conditionalFormatting>
  <conditionalFormatting sqref="C726">
    <cfRule type="expression" dxfId="16452" priority="13605">
      <formula>IF(AND(B557&lt;&gt;"",C557=""),TRUE)</formula>
    </cfRule>
  </conditionalFormatting>
  <conditionalFormatting sqref="C727">
    <cfRule type="expression" dxfId="16451" priority="13606">
      <formula>IF(AND(B557&lt;&gt;"",C557=""),TRUE)</formula>
    </cfRule>
  </conditionalFormatting>
  <conditionalFormatting sqref="C728">
    <cfRule type="expression" dxfId="16450" priority="13607">
      <formula>IF(AND(B557&lt;&gt;"",C557=""),TRUE)</formula>
    </cfRule>
  </conditionalFormatting>
  <conditionalFormatting sqref="C729">
    <cfRule type="expression" dxfId="16449" priority="13608">
      <formula>IF(AND(B557&lt;&gt;"",C557=""),TRUE)</formula>
    </cfRule>
  </conditionalFormatting>
  <conditionalFormatting sqref="C730">
    <cfRule type="expression" dxfId="16448" priority="13609">
      <formula>IF(AND(B557&lt;&gt;"",C557=""),TRUE)</formula>
    </cfRule>
  </conditionalFormatting>
  <conditionalFormatting sqref="C731">
    <cfRule type="expression" dxfId="16447" priority="13610">
      <formula>IF(AND(B557&lt;&gt;"",C557=""),TRUE)</formula>
    </cfRule>
  </conditionalFormatting>
  <conditionalFormatting sqref="C732">
    <cfRule type="expression" dxfId="16446" priority="13611">
      <formula>IF(AND(B557&lt;&gt;"",C557=""),TRUE)</formula>
    </cfRule>
  </conditionalFormatting>
  <conditionalFormatting sqref="C733">
    <cfRule type="expression" dxfId="16445" priority="13612">
      <formula>IF(AND(B557&lt;&gt;"",C557=""),TRUE)</formula>
    </cfRule>
  </conditionalFormatting>
  <conditionalFormatting sqref="C734">
    <cfRule type="expression" dxfId="16444" priority="13613">
      <formula>IF(AND(B557&lt;&gt;"",C557=""),TRUE)</formula>
    </cfRule>
  </conditionalFormatting>
  <conditionalFormatting sqref="C735">
    <cfRule type="expression" dxfId="16443" priority="13614">
      <formula>IF(AND(B557&lt;&gt;"",C557=""),TRUE)</formula>
    </cfRule>
  </conditionalFormatting>
  <conditionalFormatting sqref="C736">
    <cfRule type="expression" dxfId="16442" priority="13615">
      <formula>IF(AND(B557&lt;&gt;"",C557=""),TRUE)</formula>
    </cfRule>
  </conditionalFormatting>
  <conditionalFormatting sqref="C737">
    <cfRule type="expression" dxfId="16441" priority="13616">
      <formula>IF(AND(B557&lt;&gt;"",C557=""),TRUE)</formula>
    </cfRule>
  </conditionalFormatting>
  <conditionalFormatting sqref="C738">
    <cfRule type="expression" dxfId="16440" priority="13617">
      <formula>IF(AND(B557&lt;&gt;"",C557=""),TRUE)</formula>
    </cfRule>
  </conditionalFormatting>
  <conditionalFormatting sqref="C739">
    <cfRule type="expression" dxfId="16439" priority="13618">
      <formula>IF(AND(B557&lt;&gt;"",C557=""),TRUE)</formula>
    </cfRule>
  </conditionalFormatting>
  <conditionalFormatting sqref="C740">
    <cfRule type="expression" dxfId="16438" priority="13619">
      <formula>IF(AND(B557&lt;&gt;"",C557=""),TRUE)</formula>
    </cfRule>
  </conditionalFormatting>
  <conditionalFormatting sqref="C741">
    <cfRule type="expression" dxfId="16437" priority="13620">
      <formula>IF(AND(B557&lt;&gt;"",C557=""),TRUE)</formula>
    </cfRule>
  </conditionalFormatting>
  <conditionalFormatting sqref="C742">
    <cfRule type="expression" dxfId="16436" priority="13621">
      <formula>IF(AND(B557&lt;&gt;"",C557=""),TRUE)</formula>
    </cfRule>
  </conditionalFormatting>
  <conditionalFormatting sqref="C743">
    <cfRule type="expression" dxfId="16435" priority="13622">
      <formula>IF(AND(B557&lt;&gt;"",C557=""),TRUE)</formula>
    </cfRule>
  </conditionalFormatting>
  <conditionalFormatting sqref="C744">
    <cfRule type="expression" dxfId="16434" priority="13623">
      <formula>IF(AND(B557&lt;&gt;"",C557=""),TRUE)</formula>
    </cfRule>
  </conditionalFormatting>
  <conditionalFormatting sqref="C745">
    <cfRule type="expression" dxfId="16433" priority="13624">
      <formula>IF(AND(B557&lt;&gt;"",C557=""),TRUE)</formula>
    </cfRule>
  </conditionalFormatting>
  <conditionalFormatting sqref="C746">
    <cfRule type="expression" dxfId="16432" priority="13625">
      <formula>IF(AND(B557&lt;&gt;"",C557=""),TRUE)</formula>
    </cfRule>
  </conditionalFormatting>
  <conditionalFormatting sqref="C747">
    <cfRule type="expression" dxfId="16431" priority="13626">
      <formula>IF(AND(B557&lt;&gt;"",C557=""),TRUE)</formula>
    </cfRule>
  </conditionalFormatting>
  <conditionalFormatting sqref="C748">
    <cfRule type="expression" dxfId="16430" priority="13627">
      <formula>IF(AND(B557&lt;&gt;"",C557=""),TRUE)</formula>
    </cfRule>
  </conditionalFormatting>
  <conditionalFormatting sqref="C749">
    <cfRule type="expression" dxfId="16429" priority="13628">
      <formula>IF(AND(B557&lt;&gt;"",C557=""),TRUE)</formula>
    </cfRule>
  </conditionalFormatting>
  <conditionalFormatting sqref="C750">
    <cfRule type="expression" dxfId="16428" priority="13629">
      <formula>IF(AND(B557&lt;&gt;"",C557=""),TRUE)</formula>
    </cfRule>
  </conditionalFormatting>
  <conditionalFormatting sqref="C751">
    <cfRule type="expression" dxfId="16427" priority="13630">
      <formula>IF(AND(B557&lt;&gt;"",C557=""),TRUE)</formula>
    </cfRule>
  </conditionalFormatting>
  <conditionalFormatting sqref="C752">
    <cfRule type="expression" dxfId="16426" priority="13631">
      <formula>IF(AND(B557&lt;&gt;"",C557=""),TRUE)</formula>
    </cfRule>
  </conditionalFormatting>
  <conditionalFormatting sqref="C753">
    <cfRule type="expression" dxfId="16425" priority="13632">
      <formula>IF(AND(B557&lt;&gt;"",C557=""),TRUE)</formula>
    </cfRule>
  </conditionalFormatting>
  <conditionalFormatting sqref="C754">
    <cfRule type="expression" dxfId="16424" priority="13633">
      <formula>IF(AND(B557&lt;&gt;"",C557=""),TRUE)</formula>
    </cfRule>
  </conditionalFormatting>
  <conditionalFormatting sqref="C755">
    <cfRule type="expression" dxfId="16423" priority="13634">
      <formula>IF(AND(B557&lt;&gt;"",C557=""),TRUE)</formula>
    </cfRule>
  </conditionalFormatting>
  <conditionalFormatting sqref="C756">
    <cfRule type="expression" dxfId="16422" priority="13635">
      <formula>IF(AND(B557&lt;&gt;"",C557=""),TRUE)</formula>
    </cfRule>
  </conditionalFormatting>
  <conditionalFormatting sqref="C757">
    <cfRule type="expression" dxfId="16421" priority="13636">
      <formula>IF(AND(B557&lt;&gt;"",C557=""),TRUE)</formula>
    </cfRule>
  </conditionalFormatting>
  <conditionalFormatting sqref="C758">
    <cfRule type="expression" dxfId="16420" priority="13637">
      <formula>IF(AND(B557&lt;&gt;"",C557=""),TRUE)</formula>
    </cfRule>
  </conditionalFormatting>
  <conditionalFormatting sqref="C759">
    <cfRule type="expression" dxfId="16419" priority="13638">
      <formula>IF(AND(B557&lt;&gt;"",C557=""),TRUE)</formula>
    </cfRule>
  </conditionalFormatting>
  <conditionalFormatting sqref="C760">
    <cfRule type="expression" dxfId="16418" priority="13639">
      <formula>IF(AND(B557&lt;&gt;"",C557=""),TRUE)</formula>
    </cfRule>
  </conditionalFormatting>
  <conditionalFormatting sqref="C761">
    <cfRule type="expression" dxfId="16417" priority="13640">
      <formula>IF(AND(B557&lt;&gt;"",C557=""),TRUE)</formula>
    </cfRule>
  </conditionalFormatting>
  <conditionalFormatting sqref="C762">
    <cfRule type="expression" dxfId="16416" priority="13641">
      <formula>IF(AND(B557&lt;&gt;"",C557=""),TRUE)</formula>
    </cfRule>
  </conditionalFormatting>
  <conditionalFormatting sqref="C763">
    <cfRule type="expression" dxfId="16415" priority="13642">
      <formula>IF(AND(B557&lt;&gt;"",C557=""),TRUE)</formula>
    </cfRule>
  </conditionalFormatting>
  <conditionalFormatting sqref="C764">
    <cfRule type="expression" dxfId="16414" priority="13643">
      <formula>IF(AND(B557&lt;&gt;"",C557=""),TRUE)</formula>
    </cfRule>
  </conditionalFormatting>
  <conditionalFormatting sqref="C765">
    <cfRule type="expression" dxfId="16413" priority="13644">
      <formula>IF(AND(B557&lt;&gt;"",C557=""),TRUE)</formula>
    </cfRule>
  </conditionalFormatting>
  <conditionalFormatting sqref="C766">
    <cfRule type="expression" dxfId="16412" priority="13645">
      <formula>IF(AND(B557&lt;&gt;"",C557=""),TRUE)</formula>
    </cfRule>
  </conditionalFormatting>
  <conditionalFormatting sqref="C767">
    <cfRule type="expression" dxfId="16411" priority="13646">
      <formula>IF(AND(B557&lt;&gt;"",C557=""),TRUE)</formula>
    </cfRule>
  </conditionalFormatting>
  <conditionalFormatting sqref="C768">
    <cfRule type="expression" dxfId="16410" priority="13647">
      <formula>IF(AND(B557&lt;&gt;"",C557=""),TRUE)</formula>
    </cfRule>
  </conditionalFormatting>
  <conditionalFormatting sqref="C769">
    <cfRule type="expression" dxfId="16409" priority="13648">
      <formula>IF(AND(B557&lt;&gt;"",C557=""),TRUE)</formula>
    </cfRule>
  </conditionalFormatting>
  <conditionalFormatting sqref="C770">
    <cfRule type="expression" dxfId="16408" priority="13649">
      <formula>IF(AND(B557&lt;&gt;"",C557=""),TRUE)</formula>
    </cfRule>
  </conditionalFormatting>
  <conditionalFormatting sqref="C771">
    <cfRule type="expression" dxfId="16407" priority="13650">
      <formula>IF(AND(B557&lt;&gt;"",C557=""),TRUE)</formula>
    </cfRule>
  </conditionalFormatting>
  <conditionalFormatting sqref="C772">
    <cfRule type="expression" dxfId="16406" priority="13651">
      <formula>IF(AND(B557&lt;&gt;"",C557=""),TRUE)</formula>
    </cfRule>
  </conditionalFormatting>
  <conditionalFormatting sqref="C773">
    <cfRule type="expression" dxfId="16405" priority="13652">
      <formula>IF(AND(B557&lt;&gt;"",C557=""),TRUE)</formula>
    </cfRule>
  </conditionalFormatting>
  <conditionalFormatting sqref="C774">
    <cfRule type="expression" dxfId="16404" priority="13653">
      <formula>IF(AND(B557&lt;&gt;"",C557=""),TRUE)</formula>
    </cfRule>
  </conditionalFormatting>
  <conditionalFormatting sqref="C775">
    <cfRule type="expression" dxfId="16403" priority="13654">
      <formula>IF(AND(B557&lt;&gt;"",C557=""),TRUE)</formula>
    </cfRule>
  </conditionalFormatting>
  <conditionalFormatting sqref="C776">
    <cfRule type="expression" dxfId="16402" priority="13655">
      <formula>IF(AND(B557&lt;&gt;"",C557=""),TRUE)</formula>
    </cfRule>
  </conditionalFormatting>
  <conditionalFormatting sqref="C777">
    <cfRule type="expression" dxfId="16401" priority="13656">
      <formula>IF(AND(B557&lt;&gt;"",C557=""),TRUE)</formula>
    </cfRule>
  </conditionalFormatting>
  <conditionalFormatting sqref="C778">
    <cfRule type="expression" dxfId="16400" priority="13657">
      <formula>IF(AND(B557&lt;&gt;"",C557=""),TRUE)</formula>
    </cfRule>
  </conditionalFormatting>
  <conditionalFormatting sqref="C779">
    <cfRule type="expression" dxfId="16399" priority="13658">
      <formula>IF(AND(B557&lt;&gt;"",C557=""),TRUE)</formula>
    </cfRule>
  </conditionalFormatting>
  <conditionalFormatting sqref="C780">
    <cfRule type="expression" dxfId="16398" priority="13659">
      <formula>IF(AND(B557&lt;&gt;"",C557=""),TRUE)</formula>
    </cfRule>
  </conditionalFormatting>
  <conditionalFormatting sqref="C781">
    <cfRule type="expression" dxfId="16397" priority="13660">
      <formula>IF(AND(B557&lt;&gt;"",C557=""),TRUE)</formula>
    </cfRule>
  </conditionalFormatting>
  <conditionalFormatting sqref="C782">
    <cfRule type="expression" dxfId="16396" priority="13661">
      <formula>IF(AND(B557&lt;&gt;"",C557=""),TRUE)</formula>
    </cfRule>
  </conditionalFormatting>
  <conditionalFormatting sqref="C783">
    <cfRule type="expression" dxfId="16395" priority="13662">
      <formula>IF(AND(B557&lt;&gt;"",C557=""),TRUE)</formula>
    </cfRule>
  </conditionalFormatting>
  <conditionalFormatting sqref="C784">
    <cfRule type="expression" dxfId="16394" priority="13663">
      <formula>IF(AND(B557&lt;&gt;"",C557=""),TRUE)</formula>
    </cfRule>
  </conditionalFormatting>
  <conditionalFormatting sqref="C785">
    <cfRule type="expression" dxfId="16393" priority="13664">
      <formula>IF(AND(B557&lt;&gt;"",C557=""),TRUE)</formula>
    </cfRule>
  </conditionalFormatting>
  <conditionalFormatting sqref="C786">
    <cfRule type="expression" dxfId="16392" priority="13665">
      <formula>IF(AND(B557&lt;&gt;"",C557=""),TRUE)</formula>
    </cfRule>
  </conditionalFormatting>
  <conditionalFormatting sqref="C787">
    <cfRule type="expression" dxfId="16391" priority="13666">
      <formula>IF(AND(B557&lt;&gt;"",C557=""),TRUE)</formula>
    </cfRule>
  </conditionalFormatting>
  <conditionalFormatting sqref="C788">
    <cfRule type="expression" dxfId="16390" priority="13667">
      <formula>IF(AND(B557&lt;&gt;"",C557=""),TRUE)</formula>
    </cfRule>
  </conditionalFormatting>
  <conditionalFormatting sqref="C789">
    <cfRule type="expression" dxfId="16389" priority="13668">
      <formula>IF(AND(B557&lt;&gt;"",C557=""),TRUE)</formula>
    </cfRule>
  </conditionalFormatting>
  <conditionalFormatting sqref="C790">
    <cfRule type="expression" dxfId="16388" priority="13669">
      <formula>IF(AND(B557&lt;&gt;"",C557=""),TRUE)</formula>
    </cfRule>
  </conditionalFormatting>
  <conditionalFormatting sqref="C791">
    <cfRule type="expression" dxfId="16387" priority="13670">
      <formula>IF(AND(B557&lt;&gt;"",C557=""),TRUE)</formula>
    </cfRule>
  </conditionalFormatting>
  <conditionalFormatting sqref="C792">
    <cfRule type="expression" dxfId="16386" priority="13671">
      <formula>IF(AND(B557&lt;&gt;"",C557=""),TRUE)</formula>
    </cfRule>
  </conditionalFormatting>
  <conditionalFormatting sqref="C793">
    <cfRule type="expression" dxfId="16385" priority="13672">
      <formula>IF(AND(B557&lt;&gt;"",C557=""),TRUE)</formula>
    </cfRule>
  </conditionalFormatting>
  <conditionalFormatting sqref="C794">
    <cfRule type="expression" dxfId="16384" priority="13673">
      <formula>IF(AND(B557&lt;&gt;"",C557=""),TRUE)</formula>
    </cfRule>
  </conditionalFormatting>
  <conditionalFormatting sqref="C795">
    <cfRule type="expression" dxfId="16383" priority="13674">
      <formula>IF(AND(B557&lt;&gt;"",C557=""),TRUE)</formula>
    </cfRule>
  </conditionalFormatting>
  <conditionalFormatting sqref="C796">
    <cfRule type="expression" dxfId="16382" priority="13675">
      <formula>IF(AND(B557&lt;&gt;"",C557=""),TRUE)</formula>
    </cfRule>
  </conditionalFormatting>
  <conditionalFormatting sqref="C797">
    <cfRule type="expression" dxfId="16381" priority="13676">
      <formula>IF(AND(B557&lt;&gt;"",C557=""),TRUE)</formula>
    </cfRule>
  </conditionalFormatting>
  <conditionalFormatting sqref="C798">
    <cfRule type="expression" dxfId="16380" priority="13677">
      <formula>IF(AND(B557&lt;&gt;"",C557=""),TRUE)</formula>
    </cfRule>
  </conditionalFormatting>
  <conditionalFormatting sqref="C799">
    <cfRule type="expression" dxfId="16379" priority="13678">
      <formula>IF(AND(B557&lt;&gt;"",C557=""),TRUE)</formula>
    </cfRule>
  </conditionalFormatting>
  <conditionalFormatting sqref="C800">
    <cfRule type="expression" dxfId="16378" priority="13679">
      <formula>IF(AND(B557&lt;&gt;"",C557=""),TRUE)</formula>
    </cfRule>
  </conditionalFormatting>
  <conditionalFormatting sqref="C801">
    <cfRule type="expression" dxfId="16377" priority="13680">
      <formula>IF(AND(B557&lt;&gt;"",C557=""),TRUE)</formula>
    </cfRule>
  </conditionalFormatting>
  <conditionalFormatting sqref="C802">
    <cfRule type="expression" dxfId="16376" priority="13681">
      <formula>IF(AND(B557&lt;&gt;"",C557=""),TRUE)</formula>
    </cfRule>
  </conditionalFormatting>
  <conditionalFormatting sqref="C803">
    <cfRule type="expression" dxfId="16375" priority="13682">
      <formula>IF(AND(B557&lt;&gt;"",C557=""),TRUE)</formula>
    </cfRule>
  </conditionalFormatting>
  <conditionalFormatting sqref="C804">
    <cfRule type="expression" dxfId="16374" priority="13683">
      <formula>IF(AND(B557&lt;&gt;"",C557=""),TRUE)</formula>
    </cfRule>
  </conditionalFormatting>
  <conditionalFormatting sqref="C805">
    <cfRule type="expression" dxfId="16373" priority="13684">
      <formula>IF(AND(B557&lt;&gt;"",C557=""),TRUE)</formula>
    </cfRule>
  </conditionalFormatting>
  <conditionalFormatting sqref="C806">
    <cfRule type="expression" dxfId="16372" priority="13685">
      <formula>IF(AND(B557&lt;&gt;"",C557=""),TRUE)</formula>
    </cfRule>
  </conditionalFormatting>
  <conditionalFormatting sqref="C807">
    <cfRule type="expression" dxfId="16371" priority="13686">
      <formula>IF(AND(B557&lt;&gt;"",C557=""),TRUE)</formula>
    </cfRule>
  </conditionalFormatting>
  <conditionalFormatting sqref="C808">
    <cfRule type="expression" dxfId="16370" priority="13687">
      <formula>IF(AND(B557&lt;&gt;"",C557=""),TRUE)</formula>
    </cfRule>
  </conditionalFormatting>
  <conditionalFormatting sqref="C809">
    <cfRule type="expression" dxfId="16369" priority="13688">
      <formula>IF(AND(B557&lt;&gt;"",C557=""),TRUE)</formula>
    </cfRule>
  </conditionalFormatting>
  <conditionalFormatting sqref="C810">
    <cfRule type="expression" dxfId="16368" priority="13689">
      <formula>IF(AND(B557&lt;&gt;"",C557=""),TRUE)</formula>
    </cfRule>
  </conditionalFormatting>
  <conditionalFormatting sqref="C811">
    <cfRule type="expression" dxfId="16367" priority="13690">
      <formula>IF(AND(B557&lt;&gt;"",C557=""),TRUE)</formula>
    </cfRule>
  </conditionalFormatting>
  <conditionalFormatting sqref="C812">
    <cfRule type="expression" dxfId="16366" priority="13691">
      <formula>IF(AND(B557&lt;&gt;"",C557=""),TRUE)</formula>
    </cfRule>
  </conditionalFormatting>
  <conditionalFormatting sqref="C813">
    <cfRule type="expression" dxfId="16365" priority="13692">
      <formula>IF(AND(B557&lt;&gt;"",C557=""),TRUE)</formula>
    </cfRule>
  </conditionalFormatting>
  <conditionalFormatting sqref="C814">
    <cfRule type="expression" dxfId="16364" priority="13693">
      <formula>IF(AND(B557&lt;&gt;"",C557=""),TRUE)</formula>
    </cfRule>
  </conditionalFormatting>
  <conditionalFormatting sqref="C815">
    <cfRule type="expression" dxfId="16363" priority="13694">
      <formula>IF(AND(B557&lt;&gt;"",C557=""),TRUE)</formula>
    </cfRule>
  </conditionalFormatting>
  <conditionalFormatting sqref="C816">
    <cfRule type="expression" dxfId="16362" priority="13695">
      <formula>IF(AND(B557&lt;&gt;"",C557=""),TRUE)</formula>
    </cfRule>
  </conditionalFormatting>
  <conditionalFormatting sqref="C817">
    <cfRule type="expression" dxfId="16361" priority="13696">
      <formula>IF(AND(B557&lt;&gt;"",C557=""),TRUE)</formula>
    </cfRule>
  </conditionalFormatting>
  <conditionalFormatting sqref="C818">
    <cfRule type="expression" dxfId="16360" priority="13697">
      <formula>IF(AND(B557&lt;&gt;"",C557=""),TRUE)</formula>
    </cfRule>
  </conditionalFormatting>
  <conditionalFormatting sqref="C819">
    <cfRule type="expression" dxfId="16359" priority="13698">
      <formula>IF(AND(B557&lt;&gt;"",C557=""),TRUE)</formula>
    </cfRule>
  </conditionalFormatting>
  <conditionalFormatting sqref="C820">
    <cfRule type="expression" dxfId="16358" priority="13699">
      <formula>IF(AND(B557&lt;&gt;"",C557=""),TRUE)</formula>
    </cfRule>
  </conditionalFormatting>
  <conditionalFormatting sqref="C821">
    <cfRule type="expression" dxfId="16357" priority="13700">
      <formula>IF(AND(B557&lt;&gt;"",C557=""),TRUE)</formula>
    </cfRule>
  </conditionalFormatting>
  <conditionalFormatting sqref="C822">
    <cfRule type="expression" dxfId="16356" priority="13701">
      <formula>IF(AND(B557&lt;&gt;"",C557=""),TRUE)</formula>
    </cfRule>
  </conditionalFormatting>
  <conditionalFormatting sqref="C823">
    <cfRule type="expression" dxfId="16355" priority="13702">
      <formula>IF(AND(B557&lt;&gt;"",C557=""),TRUE)</formula>
    </cfRule>
  </conditionalFormatting>
  <conditionalFormatting sqref="C824">
    <cfRule type="expression" dxfId="16354" priority="13703">
      <formula>IF(AND(B557&lt;&gt;"",C557=""),TRUE)</formula>
    </cfRule>
  </conditionalFormatting>
  <conditionalFormatting sqref="C825">
    <cfRule type="expression" dxfId="16353" priority="13704">
      <formula>IF(AND(B557&lt;&gt;"",C557=""),TRUE)</formula>
    </cfRule>
  </conditionalFormatting>
  <conditionalFormatting sqref="C826">
    <cfRule type="expression" dxfId="16352" priority="13705">
      <formula>IF(AND(B557&lt;&gt;"",C557=""),TRUE)</formula>
    </cfRule>
  </conditionalFormatting>
  <conditionalFormatting sqref="C827">
    <cfRule type="expression" dxfId="16351" priority="13706">
      <formula>IF(AND(B557&lt;&gt;"",C557=""),TRUE)</formula>
    </cfRule>
  </conditionalFormatting>
  <conditionalFormatting sqref="C828">
    <cfRule type="expression" dxfId="16350" priority="13707">
      <formula>IF(AND(B557&lt;&gt;"",C557=""),TRUE)</formula>
    </cfRule>
  </conditionalFormatting>
  <conditionalFormatting sqref="C829">
    <cfRule type="expression" dxfId="16349" priority="13708">
      <formula>IF(AND(B557&lt;&gt;"",C557=""),TRUE)</formula>
    </cfRule>
  </conditionalFormatting>
  <conditionalFormatting sqref="C830">
    <cfRule type="expression" dxfId="16348" priority="13709">
      <formula>IF(AND(B557&lt;&gt;"",C557=""),TRUE)</formula>
    </cfRule>
  </conditionalFormatting>
  <conditionalFormatting sqref="C831">
    <cfRule type="expression" dxfId="16347" priority="13710">
      <formula>IF(AND(B557&lt;&gt;"",C557=""),TRUE)</formula>
    </cfRule>
  </conditionalFormatting>
  <conditionalFormatting sqref="C832">
    <cfRule type="expression" dxfId="16346" priority="13711">
      <formula>IF(AND(B557&lt;&gt;"",C557=""),TRUE)</formula>
    </cfRule>
  </conditionalFormatting>
  <conditionalFormatting sqref="C833">
    <cfRule type="expression" dxfId="16345" priority="13712">
      <formula>IF(AND(B557&lt;&gt;"",C557=""),TRUE)</formula>
    </cfRule>
  </conditionalFormatting>
  <conditionalFormatting sqref="C834">
    <cfRule type="expression" dxfId="16344" priority="13713">
      <formula>IF(AND(B557&lt;&gt;"",C557=""),TRUE)</formula>
    </cfRule>
  </conditionalFormatting>
  <conditionalFormatting sqref="C835">
    <cfRule type="expression" dxfId="16343" priority="13714">
      <formula>IF(AND(B557&lt;&gt;"",C557=""),TRUE)</formula>
    </cfRule>
  </conditionalFormatting>
  <conditionalFormatting sqref="C836">
    <cfRule type="expression" dxfId="16342" priority="13715">
      <formula>IF(AND(B557&lt;&gt;"",C557=""),TRUE)</formula>
    </cfRule>
  </conditionalFormatting>
  <conditionalFormatting sqref="C837">
    <cfRule type="expression" dxfId="16341" priority="13716">
      <formula>IF(AND(B557&lt;&gt;"",C557=""),TRUE)</formula>
    </cfRule>
  </conditionalFormatting>
  <conditionalFormatting sqref="C838">
    <cfRule type="expression" dxfId="16340" priority="13717">
      <formula>IF(AND(B557&lt;&gt;"",C557=""),TRUE)</formula>
    </cfRule>
  </conditionalFormatting>
  <conditionalFormatting sqref="C839">
    <cfRule type="expression" dxfId="16339" priority="13718">
      <formula>IF(AND(B557&lt;&gt;"",C557=""),TRUE)</formula>
    </cfRule>
  </conditionalFormatting>
  <conditionalFormatting sqref="C840">
    <cfRule type="expression" dxfId="16338" priority="13719">
      <formula>IF(AND(B557&lt;&gt;"",C557=""),TRUE)</formula>
    </cfRule>
  </conditionalFormatting>
  <conditionalFormatting sqref="C841">
    <cfRule type="expression" dxfId="16337" priority="13720">
      <formula>IF(AND(B557&lt;&gt;"",C557=""),TRUE)</formula>
    </cfRule>
  </conditionalFormatting>
  <conditionalFormatting sqref="C842">
    <cfRule type="expression" dxfId="16336" priority="13721">
      <formula>IF(AND(B557&lt;&gt;"",C557=""),TRUE)</formula>
    </cfRule>
  </conditionalFormatting>
  <conditionalFormatting sqref="C843">
    <cfRule type="expression" dxfId="16335" priority="13722">
      <formula>IF(AND(B557&lt;&gt;"",C557=""),TRUE)</formula>
    </cfRule>
  </conditionalFormatting>
  <conditionalFormatting sqref="C844">
    <cfRule type="expression" dxfId="16334" priority="13723">
      <formula>IF(AND(B557&lt;&gt;"",C557=""),TRUE)</formula>
    </cfRule>
  </conditionalFormatting>
  <conditionalFormatting sqref="C845">
    <cfRule type="expression" dxfId="16333" priority="13724">
      <formula>IF(AND(B557&lt;&gt;"",C557=""),TRUE)</formula>
    </cfRule>
  </conditionalFormatting>
  <conditionalFormatting sqref="C846">
    <cfRule type="expression" dxfId="16332" priority="13725">
      <formula>IF(AND(B557&lt;&gt;"",C557=""),TRUE)</formula>
    </cfRule>
  </conditionalFormatting>
  <conditionalFormatting sqref="C847">
    <cfRule type="expression" dxfId="16331" priority="13726">
      <formula>IF(AND(B557&lt;&gt;"",C557=""),TRUE)</formula>
    </cfRule>
  </conditionalFormatting>
  <conditionalFormatting sqref="C848">
    <cfRule type="expression" dxfId="16330" priority="13727">
      <formula>IF(AND(B557&lt;&gt;"",C557=""),TRUE)</formula>
    </cfRule>
  </conditionalFormatting>
  <conditionalFormatting sqref="C849">
    <cfRule type="expression" dxfId="16329" priority="13728">
      <formula>IF(AND(B557&lt;&gt;"",C557=""),TRUE)</formula>
    </cfRule>
  </conditionalFormatting>
  <conditionalFormatting sqref="C850">
    <cfRule type="expression" dxfId="16328" priority="13729">
      <formula>IF(AND(B557&lt;&gt;"",C557=""),TRUE)</formula>
    </cfRule>
  </conditionalFormatting>
  <conditionalFormatting sqref="C851">
    <cfRule type="expression" dxfId="16327" priority="13730">
      <formula>IF(AND(B557&lt;&gt;"",C557=""),TRUE)</formula>
    </cfRule>
  </conditionalFormatting>
  <conditionalFormatting sqref="C852">
    <cfRule type="expression" dxfId="16326" priority="13731">
      <formula>IF(AND(B557&lt;&gt;"",C557=""),TRUE)</formula>
    </cfRule>
  </conditionalFormatting>
  <conditionalFormatting sqref="C853">
    <cfRule type="expression" dxfId="16325" priority="13732">
      <formula>IF(AND(B557&lt;&gt;"",C557=""),TRUE)</formula>
    </cfRule>
  </conditionalFormatting>
  <conditionalFormatting sqref="C854">
    <cfRule type="expression" dxfId="16324" priority="13733">
      <formula>IF(AND(B557&lt;&gt;"",C557=""),TRUE)</formula>
    </cfRule>
  </conditionalFormatting>
  <conditionalFormatting sqref="C855">
    <cfRule type="expression" dxfId="16323" priority="13734">
      <formula>IF(AND(B557&lt;&gt;"",C557=""),TRUE)</formula>
    </cfRule>
  </conditionalFormatting>
  <conditionalFormatting sqref="C856">
    <cfRule type="expression" dxfId="16322" priority="13735">
      <formula>IF(AND(B557&lt;&gt;"",C557=""),TRUE)</formula>
    </cfRule>
  </conditionalFormatting>
  <conditionalFormatting sqref="C857">
    <cfRule type="expression" dxfId="16321" priority="13736">
      <formula>IF(AND(B557&lt;&gt;"",C557=""),TRUE)</formula>
    </cfRule>
  </conditionalFormatting>
  <conditionalFormatting sqref="C858">
    <cfRule type="expression" dxfId="16320" priority="13737">
      <formula>IF(AND(B557&lt;&gt;"",C557=""),TRUE)</formula>
    </cfRule>
  </conditionalFormatting>
  <conditionalFormatting sqref="C859">
    <cfRule type="expression" dxfId="16319" priority="13738">
      <formula>IF(AND(B557&lt;&gt;"",C557=""),TRUE)</formula>
    </cfRule>
  </conditionalFormatting>
  <conditionalFormatting sqref="C860">
    <cfRule type="expression" dxfId="16318" priority="13739">
      <formula>IF(AND(B557&lt;&gt;"",C557=""),TRUE)</formula>
    </cfRule>
  </conditionalFormatting>
  <conditionalFormatting sqref="C861">
    <cfRule type="expression" dxfId="16317" priority="13740">
      <formula>IF(AND(B557&lt;&gt;"",C557=""),TRUE)</formula>
    </cfRule>
  </conditionalFormatting>
  <conditionalFormatting sqref="C862">
    <cfRule type="expression" dxfId="16316" priority="13741">
      <formula>IF(AND(B557&lt;&gt;"",C557=""),TRUE)</formula>
    </cfRule>
  </conditionalFormatting>
  <conditionalFormatting sqref="C863">
    <cfRule type="expression" dxfId="16315" priority="13742">
      <formula>IF(AND(B557&lt;&gt;"",C557=""),TRUE)</formula>
    </cfRule>
  </conditionalFormatting>
  <conditionalFormatting sqref="C864">
    <cfRule type="expression" dxfId="16314" priority="13743">
      <formula>IF(AND(B557&lt;&gt;"",C557=""),TRUE)</formula>
    </cfRule>
  </conditionalFormatting>
  <conditionalFormatting sqref="C865">
    <cfRule type="expression" dxfId="16313" priority="13744">
      <formula>IF(AND(B557&lt;&gt;"",C557=""),TRUE)</formula>
    </cfRule>
  </conditionalFormatting>
  <conditionalFormatting sqref="C866">
    <cfRule type="expression" dxfId="16312" priority="13745">
      <formula>IF(AND(B557&lt;&gt;"",C557=""),TRUE)</formula>
    </cfRule>
  </conditionalFormatting>
  <conditionalFormatting sqref="C867">
    <cfRule type="expression" dxfId="16311" priority="13746">
      <formula>IF(AND(B557&lt;&gt;"",C557=""),TRUE)</formula>
    </cfRule>
  </conditionalFormatting>
  <conditionalFormatting sqref="C868">
    <cfRule type="expression" dxfId="16310" priority="13747">
      <formula>IF(AND(B557&lt;&gt;"",C557=""),TRUE)</formula>
    </cfRule>
  </conditionalFormatting>
  <conditionalFormatting sqref="C869">
    <cfRule type="expression" dxfId="16309" priority="13748">
      <formula>IF(AND(B557&lt;&gt;"",C557=""),TRUE)</formula>
    </cfRule>
  </conditionalFormatting>
  <conditionalFormatting sqref="C870">
    <cfRule type="expression" dxfId="16308" priority="13749">
      <formula>IF(AND(B557&lt;&gt;"",C557=""),TRUE)</formula>
    </cfRule>
  </conditionalFormatting>
  <conditionalFormatting sqref="C871">
    <cfRule type="expression" dxfId="16307" priority="13750">
      <formula>IF(AND(B557&lt;&gt;"",C557=""),TRUE)</formula>
    </cfRule>
  </conditionalFormatting>
  <conditionalFormatting sqref="C872">
    <cfRule type="expression" dxfId="16306" priority="13751">
      <formula>IF(AND(B557&lt;&gt;"",C557=""),TRUE)</formula>
    </cfRule>
  </conditionalFormatting>
  <conditionalFormatting sqref="C873">
    <cfRule type="expression" dxfId="16305" priority="13752">
      <formula>IF(AND(B557&lt;&gt;"",C557=""),TRUE)</formula>
    </cfRule>
  </conditionalFormatting>
  <conditionalFormatting sqref="C874">
    <cfRule type="expression" dxfId="16304" priority="13753">
      <formula>IF(AND(B557&lt;&gt;"",C557=""),TRUE)</formula>
    </cfRule>
  </conditionalFormatting>
  <conditionalFormatting sqref="C875">
    <cfRule type="expression" dxfId="16303" priority="13754">
      <formula>IF(AND(B557&lt;&gt;"",C557=""),TRUE)</formula>
    </cfRule>
  </conditionalFormatting>
  <conditionalFormatting sqref="C876">
    <cfRule type="expression" dxfId="16302" priority="13755">
      <formula>IF(AND(B557&lt;&gt;"",C557=""),TRUE)</formula>
    </cfRule>
  </conditionalFormatting>
  <conditionalFormatting sqref="C877">
    <cfRule type="expression" dxfId="16301" priority="13756">
      <formula>IF(AND(B557&lt;&gt;"",C557=""),TRUE)</formula>
    </cfRule>
  </conditionalFormatting>
  <conditionalFormatting sqref="C878">
    <cfRule type="expression" dxfId="16300" priority="13757">
      <formula>IF(AND(B557&lt;&gt;"",C557=""),TRUE)</formula>
    </cfRule>
  </conditionalFormatting>
  <conditionalFormatting sqref="C879">
    <cfRule type="expression" dxfId="16299" priority="13758">
      <formula>IF(AND(B557&lt;&gt;"",C557=""),TRUE)</formula>
    </cfRule>
  </conditionalFormatting>
  <conditionalFormatting sqref="C880">
    <cfRule type="expression" dxfId="16298" priority="13759">
      <formula>IF(AND(B557&lt;&gt;"",C557=""),TRUE)</formula>
    </cfRule>
  </conditionalFormatting>
  <conditionalFormatting sqref="C881">
    <cfRule type="expression" dxfId="16297" priority="13760">
      <formula>IF(AND(B557&lt;&gt;"",C557=""),TRUE)</formula>
    </cfRule>
  </conditionalFormatting>
  <conditionalFormatting sqref="C882">
    <cfRule type="expression" dxfId="16296" priority="13761">
      <formula>IF(AND(B557&lt;&gt;"",C557=""),TRUE)</formula>
    </cfRule>
  </conditionalFormatting>
  <conditionalFormatting sqref="C883">
    <cfRule type="expression" dxfId="16295" priority="13762">
      <formula>IF(AND(B557&lt;&gt;"",C557=""),TRUE)</formula>
    </cfRule>
  </conditionalFormatting>
  <conditionalFormatting sqref="C884">
    <cfRule type="expression" dxfId="16294" priority="13763">
      <formula>IF(AND(B557&lt;&gt;"",C557=""),TRUE)</formula>
    </cfRule>
  </conditionalFormatting>
  <conditionalFormatting sqref="C885">
    <cfRule type="expression" dxfId="16293" priority="13764">
      <formula>IF(AND(B557&lt;&gt;"",C557=""),TRUE)</formula>
    </cfRule>
  </conditionalFormatting>
  <conditionalFormatting sqref="C886">
    <cfRule type="expression" dxfId="16292" priority="13765">
      <formula>IF(AND(B557&lt;&gt;"",C557=""),TRUE)</formula>
    </cfRule>
  </conditionalFormatting>
  <conditionalFormatting sqref="C887">
    <cfRule type="expression" dxfId="16291" priority="13766">
      <formula>IF(AND(B557&lt;&gt;"",C557=""),TRUE)</formula>
    </cfRule>
  </conditionalFormatting>
  <conditionalFormatting sqref="C888">
    <cfRule type="expression" dxfId="16290" priority="13767">
      <formula>IF(AND(B557&lt;&gt;"",C557=""),TRUE)</formula>
    </cfRule>
  </conditionalFormatting>
  <conditionalFormatting sqref="C889">
    <cfRule type="expression" dxfId="16289" priority="13768">
      <formula>IF(AND(B557&lt;&gt;"",C557=""),TRUE)</formula>
    </cfRule>
  </conditionalFormatting>
  <conditionalFormatting sqref="C890">
    <cfRule type="expression" dxfId="16288" priority="13769">
      <formula>IF(AND(B557&lt;&gt;"",C557=""),TRUE)</formula>
    </cfRule>
  </conditionalFormatting>
  <conditionalFormatting sqref="C891">
    <cfRule type="expression" dxfId="16287" priority="13770">
      <formula>IF(AND(B557&lt;&gt;"",C557=""),TRUE)</formula>
    </cfRule>
  </conditionalFormatting>
  <conditionalFormatting sqref="C892">
    <cfRule type="expression" dxfId="16286" priority="13771">
      <formula>IF(AND(B557&lt;&gt;"",C557=""),TRUE)</formula>
    </cfRule>
  </conditionalFormatting>
  <conditionalFormatting sqref="C893">
    <cfRule type="expression" dxfId="16285" priority="13772">
      <formula>IF(AND(B557&lt;&gt;"",C557=""),TRUE)</formula>
    </cfRule>
  </conditionalFormatting>
  <conditionalFormatting sqref="C894">
    <cfRule type="expression" dxfId="16284" priority="13773">
      <formula>IF(AND(B557&lt;&gt;"",C557=""),TRUE)</formula>
    </cfRule>
  </conditionalFormatting>
  <conditionalFormatting sqref="C895">
    <cfRule type="expression" dxfId="16283" priority="13774">
      <formula>IF(AND(B557&lt;&gt;"",C557=""),TRUE)</formula>
    </cfRule>
  </conditionalFormatting>
  <conditionalFormatting sqref="C896">
    <cfRule type="expression" dxfId="16282" priority="13775">
      <formula>IF(AND(B557&lt;&gt;"",C557=""),TRUE)</formula>
    </cfRule>
  </conditionalFormatting>
  <conditionalFormatting sqref="C897">
    <cfRule type="expression" dxfId="16281" priority="13776">
      <formula>IF(AND(B557&lt;&gt;"",C557=""),TRUE)</formula>
    </cfRule>
  </conditionalFormatting>
  <conditionalFormatting sqref="C898">
    <cfRule type="expression" dxfId="16280" priority="13777">
      <formula>IF(AND(B557&lt;&gt;"",C557=""),TRUE)</formula>
    </cfRule>
  </conditionalFormatting>
  <conditionalFormatting sqref="C899">
    <cfRule type="expression" dxfId="16279" priority="13778">
      <formula>IF(AND(B557&lt;&gt;"",C557=""),TRUE)</formula>
    </cfRule>
  </conditionalFormatting>
  <conditionalFormatting sqref="C900">
    <cfRule type="expression" dxfId="16278" priority="13779">
      <formula>IF(AND(B557&lt;&gt;"",C557=""),TRUE)</formula>
    </cfRule>
  </conditionalFormatting>
  <conditionalFormatting sqref="C901">
    <cfRule type="expression" dxfId="16277" priority="13780">
      <formula>IF(AND(B557&lt;&gt;"",C557=""),TRUE)</formula>
    </cfRule>
  </conditionalFormatting>
  <conditionalFormatting sqref="C902">
    <cfRule type="expression" dxfId="16276" priority="13781">
      <formula>IF(AND(B557&lt;&gt;"",C557=""),TRUE)</formula>
    </cfRule>
  </conditionalFormatting>
  <conditionalFormatting sqref="C903">
    <cfRule type="expression" dxfId="16275" priority="13782">
      <formula>IF(AND(B557&lt;&gt;"",C557=""),TRUE)</formula>
    </cfRule>
  </conditionalFormatting>
  <conditionalFormatting sqref="C904">
    <cfRule type="expression" dxfId="16274" priority="13783">
      <formula>IF(AND(B557&lt;&gt;"",C557=""),TRUE)</formula>
    </cfRule>
  </conditionalFormatting>
  <conditionalFormatting sqref="C905">
    <cfRule type="expression" dxfId="16273" priority="13784">
      <formula>IF(AND(B557&lt;&gt;"",C557=""),TRUE)</formula>
    </cfRule>
  </conditionalFormatting>
  <conditionalFormatting sqref="C906">
    <cfRule type="expression" dxfId="16272" priority="13785">
      <formula>IF(AND(B557&lt;&gt;"",C557=""),TRUE)</formula>
    </cfRule>
  </conditionalFormatting>
  <conditionalFormatting sqref="C907">
    <cfRule type="expression" dxfId="16271" priority="13786">
      <formula>IF(AND(B557&lt;&gt;"",C557=""),TRUE)</formula>
    </cfRule>
  </conditionalFormatting>
  <conditionalFormatting sqref="C908">
    <cfRule type="expression" dxfId="16270" priority="13787">
      <formula>IF(AND(B557&lt;&gt;"",C557=""),TRUE)</formula>
    </cfRule>
  </conditionalFormatting>
  <conditionalFormatting sqref="C909">
    <cfRule type="expression" dxfId="16269" priority="13788">
      <formula>IF(AND(B557&lt;&gt;"",C557=""),TRUE)</formula>
    </cfRule>
  </conditionalFormatting>
  <conditionalFormatting sqref="C910">
    <cfRule type="expression" dxfId="16268" priority="13789">
      <formula>IF(AND(B557&lt;&gt;"",C557=""),TRUE)</formula>
    </cfRule>
  </conditionalFormatting>
  <conditionalFormatting sqref="C911">
    <cfRule type="expression" dxfId="16267" priority="13790">
      <formula>IF(AND(B557&lt;&gt;"",C557=""),TRUE)</formula>
    </cfRule>
  </conditionalFormatting>
  <conditionalFormatting sqref="C912">
    <cfRule type="expression" dxfId="16266" priority="13791">
      <formula>IF(AND(B557&lt;&gt;"",C557=""),TRUE)</formula>
    </cfRule>
  </conditionalFormatting>
  <conditionalFormatting sqref="C913">
    <cfRule type="expression" dxfId="16265" priority="13792">
      <formula>IF(AND(B557&lt;&gt;"",C557=""),TRUE)</formula>
    </cfRule>
  </conditionalFormatting>
  <conditionalFormatting sqref="C914">
    <cfRule type="expression" dxfId="16264" priority="13793">
      <formula>IF(AND(B557&lt;&gt;"",C557=""),TRUE)</formula>
    </cfRule>
  </conditionalFormatting>
  <conditionalFormatting sqref="C915">
    <cfRule type="expression" dxfId="16263" priority="13794">
      <formula>IF(AND(B557&lt;&gt;"",C557=""),TRUE)</formula>
    </cfRule>
  </conditionalFormatting>
  <conditionalFormatting sqref="C916">
    <cfRule type="expression" dxfId="16262" priority="13795">
      <formula>IF(AND(B557&lt;&gt;"",C557=""),TRUE)</formula>
    </cfRule>
  </conditionalFormatting>
  <conditionalFormatting sqref="C917">
    <cfRule type="expression" dxfId="16261" priority="13796">
      <formula>IF(AND(B557&lt;&gt;"",C557=""),TRUE)</formula>
    </cfRule>
  </conditionalFormatting>
  <conditionalFormatting sqref="C918">
    <cfRule type="expression" dxfId="16260" priority="13797">
      <formula>IF(AND(B557&lt;&gt;"",C557=""),TRUE)</formula>
    </cfRule>
  </conditionalFormatting>
  <conditionalFormatting sqref="C919">
    <cfRule type="expression" dxfId="16259" priority="13798">
      <formula>IF(AND(B557&lt;&gt;"",C557=""),TRUE)</formula>
    </cfRule>
  </conditionalFormatting>
  <conditionalFormatting sqref="C920">
    <cfRule type="expression" dxfId="16258" priority="13799">
      <formula>IF(AND(B557&lt;&gt;"",C557=""),TRUE)</formula>
    </cfRule>
  </conditionalFormatting>
  <conditionalFormatting sqref="C921">
    <cfRule type="expression" dxfId="16257" priority="13800">
      <formula>IF(AND(B557&lt;&gt;"",C557=""),TRUE)</formula>
    </cfRule>
  </conditionalFormatting>
  <conditionalFormatting sqref="C922">
    <cfRule type="expression" dxfId="16256" priority="13801">
      <formula>IF(AND(B557&lt;&gt;"",C557=""),TRUE)</formula>
    </cfRule>
  </conditionalFormatting>
  <conditionalFormatting sqref="C923">
    <cfRule type="expression" dxfId="16255" priority="13802">
      <formula>IF(AND(B557&lt;&gt;"",C557=""),TRUE)</formula>
    </cfRule>
  </conditionalFormatting>
  <conditionalFormatting sqref="C924">
    <cfRule type="expression" dxfId="16254" priority="13803">
      <formula>IF(AND(B557&lt;&gt;"",C557=""),TRUE)</formula>
    </cfRule>
  </conditionalFormatting>
  <conditionalFormatting sqref="C925">
    <cfRule type="expression" dxfId="16253" priority="13804">
      <formula>IF(AND(B557&lt;&gt;"",C557=""),TRUE)</formula>
    </cfRule>
  </conditionalFormatting>
  <conditionalFormatting sqref="C926">
    <cfRule type="expression" dxfId="16252" priority="13805">
      <formula>IF(AND(B557&lt;&gt;"",C557=""),TRUE)</formula>
    </cfRule>
  </conditionalFormatting>
  <conditionalFormatting sqref="C927">
    <cfRule type="expression" dxfId="16251" priority="13806">
      <formula>IF(AND(B557&lt;&gt;"",C557=""),TRUE)</formula>
    </cfRule>
  </conditionalFormatting>
  <conditionalFormatting sqref="C928">
    <cfRule type="expression" dxfId="16250" priority="13807">
      <formula>IF(AND(B557&lt;&gt;"",C557=""),TRUE)</formula>
    </cfRule>
  </conditionalFormatting>
  <conditionalFormatting sqref="C929">
    <cfRule type="expression" dxfId="16249" priority="13808">
      <formula>IF(AND(B557&lt;&gt;"",C557=""),TRUE)</formula>
    </cfRule>
  </conditionalFormatting>
  <conditionalFormatting sqref="C930">
    <cfRule type="expression" dxfId="16248" priority="13809">
      <formula>IF(AND(B557&lt;&gt;"",C557=""),TRUE)</formula>
    </cfRule>
  </conditionalFormatting>
  <conditionalFormatting sqref="C931">
    <cfRule type="expression" dxfId="16247" priority="13810">
      <formula>IF(AND(B557&lt;&gt;"",C557=""),TRUE)</formula>
    </cfRule>
  </conditionalFormatting>
  <conditionalFormatting sqref="C932">
    <cfRule type="expression" dxfId="16246" priority="13811">
      <formula>IF(AND(B557&lt;&gt;"",C557=""),TRUE)</formula>
    </cfRule>
  </conditionalFormatting>
  <conditionalFormatting sqref="C933">
    <cfRule type="expression" dxfId="16245" priority="13812">
      <formula>IF(AND(B557&lt;&gt;"",C557=""),TRUE)</formula>
    </cfRule>
  </conditionalFormatting>
  <conditionalFormatting sqref="C934">
    <cfRule type="expression" dxfId="16244" priority="13813">
      <formula>IF(AND(B557&lt;&gt;"",C557=""),TRUE)</formula>
    </cfRule>
  </conditionalFormatting>
  <conditionalFormatting sqref="C935">
    <cfRule type="expression" dxfId="16243" priority="13814">
      <formula>IF(AND(B557&lt;&gt;"",C557=""),TRUE)</formula>
    </cfRule>
  </conditionalFormatting>
  <conditionalFormatting sqref="C936">
    <cfRule type="expression" dxfId="16242" priority="13815">
      <formula>IF(AND(B557&lt;&gt;"",C557=""),TRUE)</formula>
    </cfRule>
  </conditionalFormatting>
  <conditionalFormatting sqref="C937">
    <cfRule type="expression" dxfId="16241" priority="13816">
      <formula>IF(AND(B557&lt;&gt;"",C557=""),TRUE)</formula>
    </cfRule>
  </conditionalFormatting>
  <conditionalFormatting sqref="C938">
    <cfRule type="expression" dxfId="16240" priority="13817">
      <formula>IF(AND(B557&lt;&gt;"",C557=""),TRUE)</formula>
    </cfRule>
  </conditionalFormatting>
  <conditionalFormatting sqref="C939">
    <cfRule type="expression" dxfId="16239" priority="13818">
      <formula>IF(AND(B557&lt;&gt;"",C557=""),TRUE)</formula>
    </cfRule>
  </conditionalFormatting>
  <conditionalFormatting sqref="C940">
    <cfRule type="expression" dxfId="16238" priority="13819">
      <formula>IF(AND(B557&lt;&gt;"",C557=""),TRUE)</formula>
    </cfRule>
  </conditionalFormatting>
  <conditionalFormatting sqref="C941">
    <cfRule type="expression" dxfId="16237" priority="13820">
      <formula>IF(AND(B557&lt;&gt;"",C557=""),TRUE)</formula>
    </cfRule>
  </conditionalFormatting>
  <conditionalFormatting sqref="C942">
    <cfRule type="expression" dxfId="16236" priority="13821">
      <formula>IF(AND(B557&lt;&gt;"",C557=""),TRUE)</formula>
    </cfRule>
  </conditionalFormatting>
  <conditionalFormatting sqref="C943">
    <cfRule type="expression" dxfId="16235" priority="13822">
      <formula>IF(AND(B557&lt;&gt;"",C557=""),TRUE)</formula>
    </cfRule>
  </conditionalFormatting>
  <conditionalFormatting sqref="C944">
    <cfRule type="expression" dxfId="16234" priority="13823">
      <formula>IF(AND(B557&lt;&gt;"",C557=""),TRUE)</formula>
    </cfRule>
  </conditionalFormatting>
  <conditionalFormatting sqref="C945">
    <cfRule type="expression" dxfId="16233" priority="13824">
      <formula>IF(AND(B557&lt;&gt;"",C557=""),TRUE)</formula>
    </cfRule>
  </conditionalFormatting>
  <conditionalFormatting sqref="C946">
    <cfRule type="expression" dxfId="16232" priority="13825">
      <formula>IF(AND(B557&lt;&gt;"",C557=""),TRUE)</formula>
    </cfRule>
  </conditionalFormatting>
  <conditionalFormatting sqref="C947">
    <cfRule type="expression" dxfId="16231" priority="13826">
      <formula>IF(AND(B557&lt;&gt;"",C557=""),TRUE)</formula>
    </cfRule>
  </conditionalFormatting>
  <conditionalFormatting sqref="C948">
    <cfRule type="expression" dxfId="16230" priority="13827">
      <formula>IF(AND(B557&lt;&gt;"",C557=""),TRUE)</formula>
    </cfRule>
  </conditionalFormatting>
  <conditionalFormatting sqref="C949">
    <cfRule type="expression" dxfId="16229" priority="13828">
      <formula>IF(AND(B557&lt;&gt;"",C557=""),TRUE)</formula>
    </cfRule>
  </conditionalFormatting>
  <conditionalFormatting sqref="C950">
    <cfRule type="expression" dxfId="16228" priority="13829">
      <formula>IF(AND(B557&lt;&gt;"",C557=""),TRUE)</formula>
    </cfRule>
  </conditionalFormatting>
  <conditionalFormatting sqref="C951">
    <cfRule type="expression" dxfId="16227" priority="13830">
      <formula>IF(AND(B557&lt;&gt;"",C557=""),TRUE)</formula>
    </cfRule>
  </conditionalFormatting>
  <conditionalFormatting sqref="C952">
    <cfRule type="expression" dxfId="16226" priority="13831">
      <formula>IF(AND(B557&lt;&gt;"",C557=""),TRUE)</formula>
    </cfRule>
  </conditionalFormatting>
  <conditionalFormatting sqref="C953">
    <cfRule type="expression" dxfId="16225" priority="13832">
      <formula>IF(AND(B557&lt;&gt;"",C557=""),TRUE)</formula>
    </cfRule>
  </conditionalFormatting>
  <conditionalFormatting sqref="C954">
    <cfRule type="expression" dxfId="16224" priority="13833">
      <formula>IF(AND(B557&lt;&gt;"",C557=""),TRUE)</formula>
    </cfRule>
  </conditionalFormatting>
  <conditionalFormatting sqref="C955">
    <cfRule type="expression" dxfId="16223" priority="13834">
      <formula>IF(AND(B557&lt;&gt;"",C557=""),TRUE)</formula>
    </cfRule>
  </conditionalFormatting>
  <conditionalFormatting sqref="C956">
    <cfRule type="expression" dxfId="16222" priority="13835">
      <formula>IF(AND(B557&lt;&gt;"",C557=""),TRUE)</formula>
    </cfRule>
  </conditionalFormatting>
  <conditionalFormatting sqref="C957">
    <cfRule type="expression" dxfId="16221" priority="13836">
      <formula>IF(AND(B557&lt;&gt;"",C557=""),TRUE)</formula>
    </cfRule>
  </conditionalFormatting>
  <conditionalFormatting sqref="C958">
    <cfRule type="expression" dxfId="16220" priority="13837">
      <formula>IF(AND(B557&lt;&gt;"",C557=""),TRUE)</formula>
    </cfRule>
  </conditionalFormatting>
  <conditionalFormatting sqref="C959">
    <cfRule type="expression" dxfId="16219" priority="13838">
      <formula>IF(AND(B557&lt;&gt;"",C557=""),TRUE)</formula>
    </cfRule>
  </conditionalFormatting>
  <conditionalFormatting sqref="C960">
    <cfRule type="expression" dxfId="16218" priority="13839">
      <formula>IF(AND(B557&lt;&gt;"",C557=""),TRUE)</formula>
    </cfRule>
  </conditionalFormatting>
  <conditionalFormatting sqref="C961">
    <cfRule type="expression" dxfId="16217" priority="13840">
      <formula>IF(AND(B557&lt;&gt;"",C557=""),TRUE)</formula>
    </cfRule>
  </conditionalFormatting>
  <conditionalFormatting sqref="C962">
    <cfRule type="expression" dxfId="16216" priority="13841">
      <formula>IF(AND(B557&lt;&gt;"",C557=""),TRUE)</formula>
    </cfRule>
  </conditionalFormatting>
  <conditionalFormatting sqref="C963">
    <cfRule type="expression" dxfId="16215" priority="13842">
      <formula>IF(AND(B557&lt;&gt;"",C557=""),TRUE)</formula>
    </cfRule>
  </conditionalFormatting>
  <conditionalFormatting sqref="C964">
    <cfRule type="expression" dxfId="16214" priority="13843">
      <formula>IF(AND(B557&lt;&gt;"",C557=""),TRUE)</formula>
    </cfRule>
  </conditionalFormatting>
  <conditionalFormatting sqref="C965">
    <cfRule type="expression" dxfId="16213" priority="13844">
      <formula>IF(AND(B557&lt;&gt;"",C557=""),TRUE)</formula>
    </cfRule>
  </conditionalFormatting>
  <conditionalFormatting sqref="C966">
    <cfRule type="expression" dxfId="16212" priority="13845">
      <formula>IF(AND(B557&lt;&gt;"",C557=""),TRUE)</formula>
    </cfRule>
  </conditionalFormatting>
  <conditionalFormatting sqref="C967">
    <cfRule type="expression" dxfId="16211" priority="13846">
      <formula>IF(AND(B557&lt;&gt;"",C557=""),TRUE)</formula>
    </cfRule>
  </conditionalFormatting>
  <conditionalFormatting sqref="C968">
    <cfRule type="expression" dxfId="16210" priority="13847">
      <formula>IF(AND(B557&lt;&gt;"",C557=""),TRUE)</formula>
    </cfRule>
  </conditionalFormatting>
  <conditionalFormatting sqref="C969">
    <cfRule type="expression" dxfId="16209" priority="13848">
      <formula>IF(AND(B557&lt;&gt;"",C557=""),TRUE)</formula>
    </cfRule>
  </conditionalFormatting>
  <conditionalFormatting sqref="C970">
    <cfRule type="expression" dxfId="16208" priority="13849">
      <formula>IF(AND(B557&lt;&gt;"",C557=""),TRUE)</formula>
    </cfRule>
  </conditionalFormatting>
  <conditionalFormatting sqref="C971">
    <cfRule type="expression" dxfId="16207" priority="13850">
      <formula>IF(AND(B557&lt;&gt;"",C557=""),TRUE)</formula>
    </cfRule>
  </conditionalFormatting>
  <conditionalFormatting sqref="C972">
    <cfRule type="expression" dxfId="16206" priority="13851">
      <formula>IF(AND(B557&lt;&gt;"",C557=""),TRUE)</formula>
    </cfRule>
  </conditionalFormatting>
  <conditionalFormatting sqref="C973">
    <cfRule type="expression" dxfId="16205" priority="13852">
      <formula>IF(AND(B557&lt;&gt;"",C557=""),TRUE)</formula>
    </cfRule>
  </conditionalFormatting>
  <conditionalFormatting sqref="C974">
    <cfRule type="expression" dxfId="16204" priority="13853">
      <formula>IF(AND(B557&lt;&gt;"",C557=""),TRUE)</formula>
    </cfRule>
  </conditionalFormatting>
  <conditionalFormatting sqref="C975">
    <cfRule type="expression" dxfId="16203" priority="13854">
      <formula>IF(AND(B557&lt;&gt;"",C557=""),TRUE)</formula>
    </cfRule>
  </conditionalFormatting>
  <conditionalFormatting sqref="C976">
    <cfRule type="expression" dxfId="16202" priority="13855">
      <formula>IF(AND(B557&lt;&gt;"",C557=""),TRUE)</formula>
    </cfRule>
  </conditionalFormatting>
  <conditionalFormatting sqref="C977">
    <cfRule type="expression" dxfId="16201" priority="13856">
      <formula>IF(AND(B557&lt;&gt;"",C557=""),TRUE)</formula>
    </cfRule>
  </conditionalFormatting>
  <conditionalFormatting sqref="C978">
    <cfRule type="expression" dxfId="16200" priority="13857">
      <formula>IF(AND(B557&lt;&gt;"",C557=""),TRUE)</formula>
    </cfRule>
  </conditionalFormatting>
  <conditionalFormatting sqref="C979">
    <cfRule type="expression" dxfId="16199" priority="13858">
      <formula>IF(AND(B557&lt;&gt;"",C557=""),TRUE)</formula>
    </cfRule>
  </conditionalFormatting>
  <conditionalFormatting sqref="C980">
    <cfRule type="expression" dxfId="16198" priority="13859">
      <formula>IF(AND(B557&lt;&gt;"",C557=""),TRUE)</formula>
    </cfRule>
  </conditionalFormatting>
  <conditionalFormatting sqref="C981">
    <cfRule type="expression" dxfId="16197" priority="13860">
      <formula>IF(AND(B557&lt;&gt;"",C557=""),TRUE)</formula>
    </cfRule>
  </conditionalFormatting>
  <conditionalFormatting sqref="C982">
    <cfRule type="expression" dxfId="16196" priority="13861">
      <formula>IF(AND(B557&lt;&gt;"",C557=""),TRUE)</formula>
    </cfRule>
  </conditionalFormatting>
  <conditionalFormatting sqref="C983">
    <cfRule type="expression" dxfId="16195" priority="13862">
      <formula>IF(AND(B557&lt;&gt;"",C557=""),TRUE)</formula>
    </cfRule>
  </conditionalFormatting>
  <conditionalFormatting sqref="C984">
    <cfRule type="expression" dxfId="16194" priority="13863">
      <formula>IF(AND(B557&lt;&gt;"",C557=""),TRUE)</formula>
    </cfRule>
  </conditionalFormatting>
  <conditionalFormatting sqref="C985">
    <cfRule type="expression" dxfId="16193" priority="13864">
      <formula>IF(AND(B557&lt;&gt;"",C557=""),TRUE)</formula>
    </cfRule>
  </conditionalFormatting>
  <conditionalFormatting sqref="C986">
    <cfRule type="expression" dxfId="16192" priority="13865">
      <formula>IF(AND(B557&lt;&gt;"",C557=""),TRUE)</formula>
    </cfRule>
  </conditionalFormatting>
  <conditionalFormatting sqref="C987">
    <cfRule type="expression" dxfId="16191" priority="13866">
      <formula>IF(AND(B557&lt;&gt;"",C557=""),TRUE)</formula>
    </cfRule>
  </conditionalFormatting>
  <conditionalFormatting sqref="C988">
    <cfRule type="expression" dxfId="16190" priority="13867">
      <formula>IF(AND(B557&lt;&gt;"",C557=""),TRUE)</formula>
    </cfRule>
  </conditionalFormatting>
  <conditionalFormatting sqref="C989">
    <cfRule type="expression" dxfId="16189" priority="13868">
      <formula>IF(AND(B557&lt;&gt;"",C557=""),TRUE)</formula>
    </cfRule>
  </conditionalFormatting>
  <conditionalFormatting sqref="C990">
    <cfRule type="expression" dxfId="16188" priority="13869">
      <formula>IF(AND(B557&lt;&gt;"",C557=""),TRUE)</formula>
    </cfRule>
  </conditionalFormatting>
  <conditionalFormatting sqref="C991">
    <cfRule type="expression" dxfId="16187" priority="13870">
      <formula>IF(AND(B557&lt;&gt;"",C557=""),TRUE)</formula>
    </cfRule>
  </conditionalFormatting>
  <conditionalFormatting sqref="C992">
    <cfRule type="expression" dxfId="16186" priority="13871">
      <formula>IF(AND(B557&lt;&gt;"",C557=""),TRUE)</formula>
    </cfRule>
  </conditionalFormatting>
  <conditionalFormatting sqref="C993">
    <cfRule type="expression" dxfId="16185" priority="13872">
      <formula>IF(AND(B557&lt;&gt;"",C557=""),TRUE)</formula>
    </cfRule>
  </conditionalFormatting>
  <conditionalFormatting sqref="C994">
    <cfRule type="expression" dxfId="16184" priority="13873">
      <formula>IF(AND(B557&lt;&gt;"",C557=""),TRUE)</formula>
    </cfRule>
  </conditionalFormatting>
  <conditionalFormatting sqref="C995">
    <cfRule type="expression" dxfId="16183" priority="13874">
      <formula>IF(AND(B557&lt;&gt;"",C557=""),TRUE)</formula>
    </cfRule>
  </conditionalFormatting>
  <conditionalFormatting sqref="C996">
    <cfRule type="expression" dxfId="16182" priority="13875">
      <formula>IF(AND(B557&lt;&gt;"",C557=""),TRUE)</formula>
    </cfRule>
  </conditionalFormatting>
  <conditionalFormatting sqref="C997">
    <cfRule type="expression" dxfId="16181" priority="13876">
      <formula>IF(AND(B557&lt;&gt;"",C557=""),TRUE)</formula>
    </cfRule>
  </conditionalFormatting>
  <conditionalFormatting sqref="C998">
    <cfRule type="expression" dxfId="16180" priority="13877">
      <formula>IF(AND(B557&lt;&gt;"",C557=""),TRUE)</formula>
    </cfRule>
  </conditionalFormatting>
  <conditionalFormatting sqref="C999">
    <cfRule type="expression" dxfId="16179" priority="13878">
      <formula>IF(AND(B557&lt;&gt;"",C557=""),TRUE)</formula>
    </cfRule>
  </conditionalFormatting>
  <conditionalFormatting sqref="C1000">
    <cfRule type="expression" dxfId="16178" priority="13879">
      <formula>IF(AND(B557&lt;&gt;"",C557=""),TRUE)</formula>
    </cfRule>
  </conditionalFormatting>
  <conditionalFormatting sqref="C1001">
    <cfRule type="expression" dxfId="16177" priority="13880">
      <formula>IF(AND(B557&lt;&gt;"",C557=""),TRUE)</formula>
    </cfRule>
  </conditionalFormatting>
  <conditionalFormatting sqref="C1002">
    <cfRule type="expression" dxfId="16176" priority="13881">
      <formula>IF(AND(B557&lt;&gt;"",C557=""),TRUE)</formula>
    </cfRule>
  </conditionalFormatting>
  <conditionalFormatting sqref="C1003">
    <cfRule type="expression" dxfId="16175" priority="13882">
      <formula>IF(AND(B557&lt;&gt;"",C557=""),TRUE)</formula>
    </cfRule>
  </conditionalFormatting>
  <conditionalFormatting sqref="C1004">
    <cfRule type="expression" dxfId="16174" priority="13883">
      <formula>IF(AND(B557&lt;&gt;"",C557=""),TRUE)</formula>
    </cfRule>
  </conditionalFormatting>
  <conditionalFormatting sqref="C1005">
    <cfRule type="expression" dxfId="16173" priority="13884">
      <formula>IF(AND(B557&lt;&gt;"",C557=""),TRUE)</formula>
    </cfRule>
  </conditionalFormatting>
  <conditionalFormatting sqref="C1006">
    <cfRule type="expression" dxfId="16172" priority="13885">
      <formula>IF(AND(B557&lt;&gt;"",C557=""),TRUE)</formula>
    </cfRule>
  </conditionalFormatting>
  <conditionalFormatting sqref="C1007">
    <cfRule type="expression" dxfId="16171" priority="13886">
      <formula>IF(AND(B557&lt;&gt;"",C557=""),TRUE)</formula>
    </cfRule>
  </conditionalFormatting>
  <conditionalFormatting sqref="C1008">
    <cfRule type="expression" dxfId="16170" priority="13887">
      <formula>IF(AND(B557&lt;&gt;"",C557=""),TRUE)</formula>
    </cfRule>
  </conditionalFormatting>
  <conditionalFormatting sqref="C1009">
    <cfRule type="expression" dxfId="16169" priority="13888">
      <formula>IF(AND(B557&lt;&gt;"",C557=""),TRUE)</formula>
    </cfRule>
  </conditionalFormatting>
  <conditionalFormatting sqref="C1010">
    <cfRule type="expression" dxfId="16168" priority="13889">
      <formula>IF(AND(B557&lt;&gt;"",C557=""),TRUE)</formula>
    </cfRule>
  </conditionalFormatting>
  <conditionalFormatting sqref="C1011">
    <cfRule type="expression" dxfId="16167" priority="13890">
      <formula>IF(AND(B557&lt;&gt;"",C557=""),TRUE)</formula>
    </cfRule>
  </conditionalFormatting>
  <conditionalFormatting sqref="C1012">
    <cfRule type="expression" dxfId="16166" priority="13891">
      <formula>IF(AND(B557&lt;&gt;"",C557=""),TRUE)</formula>
    </cfRule>
  </conditionalFormatting>
  <conditionalFormatting sqref="C1013">
    <cfRule type="expression" dxfId="16165" priority="13892">
      <formula>IF(AND(B557&lt;&gt;"",C557=""),TRUE)</formula>
    </cfRule>
  </conditionalFormatting>
  <conditionalFormatting sqref="C1014">
    <cfRule type="expression" dxfId="16164" priority="13893">
      <formula>IF(AND(B557&lt;&gt;"",C557=""),TRUE)</formula>
    </cfRule>
  </conditionalFormatting>
  <conditionalFormatting sqref="C1015">
    <cfRule type="expression" dxfId="16163" priority="13894">
      <formula>IF(AND(B557&lt;&gt;"",C557=""),TRUE)</formula>
    </cfRule>
  </conditionalFormatting>
  <conditionalFormatting sqref="C1016">
    <cfRule type="expression" dxfId="16162" priority="13895">
      <formula>IF(AND(B557&lt;&gt;"",C557=""),TRUE)</formula>
    </cfRule>
  </conditionalFormatting>
  <conditionalFormatting sqref="C1017">
    <cfRule type="expression" dxfId="16161" priority="13896">
      <formula>IF(AND(B557&lt;&gt;"",C557=""),TRUE)</formula>
    </cfRule>
  </conditionalFormatting>
  <conditionalFormatting sqref="C1018">
    <cfRule type="expression" dxfId="16160" priority="13897">
      <formula>IF(AND(B557&lt;&gt;"",C557=""),TRUE)</formula>
    </cfRule>
  </conditionalFormatting>
  <conditionalFormatting sqref="C1019">
    <cfRule type="expression" dxfId="16159" priority="13898">
      <formula>IF(AND(B557&lt;&gt;"",C557=""),TRUE)</formula>
    </cfRule>
  </conditionalFormatting>
  <conditionalFormatting sqref="C1020">
    <cfRule type="expression" dxfId="16158" priority="13899">
      <formula>IF(AND(B557&lt;&gt;"",C557=""),TRUE)</formula>
    </cfRule>
  </conditionalFormatting>
  <conditionalFormatting sqref="C1021">
    <cfRule type="expression" dxfId="16157" priority="13900">
      <formula>IF(AND(B557&lt;&gt;"",C557=""),TRUE)</formula>
    </cfRule>
  </conditionalFormatting>
  <conditionalFormatting sqref="C1022">
    <cfRule type="expression" dxfId="16156" priority="13901">
      <formula>IF(AND(B557&lt;&gt;"",C557=""),TRUE)</formula>
    </cfRule>
  </conditionalFormatting>
  <conditionalFormatting sqref="C1023">
    <cfRule type="expression" dxfId="16155" priority="13902">
      <formula>IF(AND(B557&lt;&gt;"",C557=""),TRUE)</formula>
    </cfRule>
  </conditionalFormatting>
  <conditionalFormatting sqref="C1024">
    <cfRule type="expression" dxfId="16154" priority="13903">
      <formula>IF(AND(B557&lt;&gt;"",C557=""),TRUE)</formula>
    </cfRule>
  </conditionalFormatting>
  <conditionalFormatting sqref="C1025">
    <cfRule type="expression" dxfId="16153" priority="13904">
      <formula>IF(AND(B557&lt;&gt;"",C557=""),TRUE)</formula>
    </cfRule>
  </conditionalFormatting>
  <conditionalFormatting sqref="C1026">
    <cfRule type="expression" dxfId="16152" priority="13905">
      <formula>IF(AND(B557&lt;&gt;"",C557=""),TRUE)</formula>
    </cfRule>
  </conditionalFormatting>
  <conditionalFormatting sqref="C1027">
    <cfRule type="expression" dxfId="16151" priority="13906">
      <formula>IF(AND(B557&lt;&gt;"",C557=""),TRUE)</formula>
    </cfRule>
  </conditionalFormatting>
  <conditionalFormatting sqref="C1028">
    <cfRule type="expression" dxfId="16150" priority="13907">
      <formula>IF(AND(B557&lt;&gt;"",C557=""),TRUE)</formula>
    </cfRule>
  </conditionalFormatting>
  <conditionalFormatting sqref="C1029">
    <cfRule type="expression" dxfId="16149" priority="13908">
      <formula>IF(AND(B557&lt;&gt;"",C557=""),TRUE)</formula>
    </cfRule>
  </conditionalFormatting>
  <conditionalFormatting sqref="C1030">
    <cfRule type="expression" dxfId="16148" priority="13909">
      <formula>IF(AND(B557&lt;&gt;"",C557=""),TRUE)</formula>
    </cfRule>
  </conditionalFormatting>
  <conditionalFormatting sqref="C1031">
    <cfRule type="expression" dxfId="16147" priority="13910">
      <formula>IF(AND(B557&lt;&gt;"",C557=""),TRUE)</formula>
    </cfRule>
  </conditionalFormatting>
  <conditionalFormatting sqref="C1032">
    <cfRule type="expression" dxfId="16146" priority="13911">
      <formula>IF(AND(B557&lt;&gt;"",C557=""),TRUE)</formula>
    </cfRule>
  </conditionalFormatting>
  <conditionalFormatting sqref="C1033">
    <cfRule type="expression" dxfId="16145" priority="13912">
      <formula>IF(AND(B557&lt;&gt;"",C557=""),TRUE)</formula>
    </cfRule>
  </conditionalFormatting>
  <conditionalFormatting sqref="C1034">
    <cfRule type="expression" dxfId="16144" priority="13913">
      <formula>IF(AND(B557&lt;&gt;"",C557=""),TRUE)</formula>
    </cfRule>
  </conditionalFormatting>
  <conditionalFormatting sqref="C1035">
    <cfRule type="expression" dxfId="16143" priority="13914">
      <formula>IF(AND(B557&lt;&gt;"",C557=""),TRUE)</formula>
    </cfRule>
  </conditionalFormatting>
  <conditionalFormatting sqref="C1036">
    <cfRule type="expression" dxfId="16142" priority="13915">
      <formula>IF(AND(B557&lt;&gt;"",C557=""),TRUE)</formula>
    </cfRule>
  </conditionalFormatting>
  <conditionalFormatting sqref="C1037">
    <cfRule type="expression" dxfId="16141" priority="13916">
      <formula>IF(AND(B557&lt;&gt;"",C557=""),TRUE)</formula>
    </cfRule>
  </conditionalFormatting>
  <conditionalFormatting sqref="C1038">
    <cfRule type="expression" dxfId="16140" priority="13917">
      <formula>IF(AND(B557&lt;&gt;"",C557=""),TRUE)</formula>
    </cfRule>
  </conditionalFormatting>
  <conditionalFormatting sqref="C1039">
    <cfRule type="expression" dxfId="16139" priority="13918">
      <formula>IF(AND(B557&lt;&gt;"",C557=""),TRUE)</formula>
    </cfRule>
  </conditionalFormatting>
  <conditionalFormatting sqref="C1040">
    <cfRule type="expression" dxfId="16138" priority="13919">
      <formula>IF(AND(B557&lt;&gt;"",C557=""),TRUE)</formula>
    </cfRule>
  </conditionalFormatting>
  <conditionalFormatting sqref="C1041">
    <cfRule type="expression" dxfId="16137" priority="13920">
      <formula>IF(AND(B557&lt;&gt;"",C557=""),TRUE)</formula>
    </cfRule>
  </conditionalFormatting>
  <conditionalFormatting sqref="C1042">
    <cfRule type="expression" dxfId="16136" priority="13921">
      <formula>IF(AND(B557&lt;&gt;"",C557=""),TRUE)</formula>
    </cfRule>
  </conditionalFormatting>
  <conditionalFormatting sqref="C1043">
    <cfRule type="expression" dxfId="16135" priority="13922">
      <formula>IF(AND(B557&lt;&gt;"",C557=""),TRUE)</formula>
    </cfRule>
  </conditionalFormatting>
  <conditionalFormatting sqref="C1044">
    <cfRule type="expression" dxfId="16134" priority="13923">
      <formula>IF(AND(B557&lt;&gt;"",C557=""),TRUE)</formula>
    </cfRule>
  </conditionalFormatting>
  <conditionalFormatting sqref="C1045">
    <cfRule type="expression" dxfId="16133" priority="13924">
      <formula>IF(AND(B557&lt;&gt;"",C557=""),TRUE)</formula>
    </cfRule>
  </conditionalFormatting>
  <conditionalFormatting sqref="C1046">
    <cfRule type="expression" dxfId="16132" priority="13925">
      <formula>IF(AND(B557&lt;&gt;"",C557=""),TRUE)</formula>
    </cfRule>
  </conditionalFormatting>
  <conditionalFormatting sqref="C1047">
    <cfRule type="expression" dxfId="16131" priority="13926">
      <formula>IF(AND(B557&lt;&gt;"",C557=""),TRUE)</formula>
    </cfRule>
  </conditionalFormatting>
  <conditionalFormatting sqref="C1048">
    <cfRule type="expression" dxfId="16130" priority="13927">
      <formula>IF(AND(B557&lt;&gt;"",C557=""),TRUE)</formula>
    </cfRule>
  </conditionalFormatting>
  <conditionalFormatting sqref="C1049">
    <cfRule type="expression" dxfId="16129" priority="13928">
      <formula>IF(AND(B557&lt;&gt;"",C557=""),TRUE)</formula>
    </cfRule>
  </conditionalFormatting>
  <conditionalFormatting sqref="C1050">
    <cfRule type="expression" dxfId="16128" priority="13929">
      <formula>IF(AND(B557&lt;&gt;"",C557=""),TRUE)</formula>
    </cfRule>
  </conditionalFormatting>
  <conditionalFormatting sqref="C1051">
    <cfRule type="expression" dxfId="16127" priority="13930">
      <formula>IF(AND(B557&lt;&gt;"",C557=""),TRUE)</formula>
    </cfRule>
  </conditionalFormatting>
  <conditionalFormatting sqref="C1052">
    <cfRule type="expression" dxfId="16126" priority="13931">
      <formula>IF(AND(B557&lt;&gt;"",C557=""),TRUE)</formula>
    </cfRule>
  </conditionalFormatting>
  <conditionalFormatting sqref="C1053">
    <cfRule type="expression" dxfId="16125" priority="13932">
      <formula>IF(AND(B557&lt;&gt;"",C557=""),TRUE)</formula>
    </cfRule>
  </conditionalFormatting>
  <conditionalFormatting sqref="C1054">
    <cfRule type="expression" dxfId="16124" priority="13933">
      <formula>IF(AND(B557&lt;&gt;"",C557=""),TRUE)</formula>
    </cfRule>
  </conditionalFormatting>
  <conditionalFormatting sqref="C1055">
    <cfRule type="expression" dxfId="16123" priority="13934">
      <formula>IF(AND(B557&lt;&gt;"",C557=""),TRUE)</formula>
    </cfRule>
  </conditionalFormatting>
  <conditionalFormatting sqref="C1056">
    <cfRule type="expression" dxfId="16122" priority="13935">
      <formula>IF(AND(B557&lt;&gt;"",C557=""),TRUE)</formula>
    </cfRule>
  </conditionalFormatting>
  <conditionalFormatting sqref="C1057">
    <cfRule type="expression" dxfId="16121" priority="13936">
      <formula>IF(AND(B557&lt;&gt;"",C557=""),TRUE)</formula>
    </cfRule>
  </conditionalFormatting>
  <conditionalFormatting sqref="C1058">
    <cfRule type="expression" dxfId="16120" priority="13937">
      <formula>IF(AND(B557&lt;&gt;"",C557=""),TRUE)</formula>
    </cfRule>
  </conditionalFormatting>
  <conditionalFormatting sqref="C1059">
    <cfRule type="expression" dxfId="16119" priority="13938">
      <formula>IF(AND(B557&lt;&gt;"",C557=""),TRUE)</formula>
    </cfRule>
  </conditionalFormatting>
  <conditionalFormatting sqref="C1060">
    <cfRule type="expression" dxfId="16118" priority="13939">
      <formula>IF(AND(B557&lt;&gt;"",C557=""),TRUE)</formula>
    </cfRule>
  </conditionalFormatting>
  <conditionalFormatting sqref="C1061">
    <cfRule type="expression" dxfId="16117" priority="13940">
      <formula>IF(AND(B557&lt;&gt;"",C557=""),TRUE)</formula>
    </cfRule>
  </conditionalFormatting>
  <conditionalFormatting sqref="C1062">
    <cfRule type="expression" dxfId="16116" priority="13941">
      <formula>IF(AND(B557&lt;&gt;"",C557=""),TRUE)</formula>
    </cfRule>
  </conditionalFormatting>
  <conditionalFormatting sqref="C1063">
    <cfRule type="expression" dxfId="16115" priority="13942">
      <formula>IF(AND(B557&lt;&gt;"",C557=""),TRUE)</formula>
    </cfRule>
  </conditionalFormatting>
  <conditionalFormatting sqref="C1064">
    <cfRule type="expression" dxfId="16114" priority="13943">
      <formula>IF(AND(B557&lt;&gt;"",C557=""),TRUE)</formula>
    </cfRule>
  </conditionalFormatting>
  <conditionalFormatting sqref="C1065">
    <cfRule type="expression" dxfId="16113" priority="13944">
      <formula>IF(AND(B557&lt;&gt;"",C557=""),TRUE)</formula>
    </cfRule>
  </conditionalFormatting>
  <conditionalFormatting sqref="C1066">
    <cfRule type="expression" dxfId="16112" priority="13945">
      <formula>IF(AND(B557&lt;&gt;"",C557=""),TRUE)</formula>
    </cfRule>
  </conditionalFormatting>
  <conditionalFormatting sqref="C1067">
    <cfRule type="expression" dxfId="16111" priority="13946">
      <formula>IF(AND(B557&lt;&gt;"",C557=""),TRUE)</formula>
    </cfRule>
  </conditionalFormatting>
  <conditionalFormatting sqref="C1068">
    <cfRule type="expression" dxfId="16110" priority="13947">
      <formula>IF(AND(B557&lt;&gt;"",C557=""),TRUE)</formula>
    </cfRule>
  </conditionalFormatting>
  <conditionalFormatting sqref="C1069">
    <cfRule type="expression" dxfId="16109" priority="13948">
      <formula>IF(AND(B557&lt;&gt;"",C557=""),TRUE)</formula>
    </cfRule>
  </conditionalFormatting>
  <conditionalFormatting sqref="C1070">
    <cfRule type="expression" dxfId="16108" priority="13949">
      <formula>IF(AND(B557&lt;&gt;"",C557=""),TRUE)</formula>
    </cfRule>
  </conditionalFormatting>
  <conditionalFormatting sqref="C1071">
    <cfRule type="expression" dxfId="16107" priority="13950">
      <formula>IF(AND(B557&lt;&gt;"",C557=""),TRUE)</formula>
    </cfRule>
  </conditionalFormatting>
  <conditionalFormatting sqref="C1072">
    <cfRule type="expression" dxfId="16106" priority="13951">
      <formula>IF(AND(B557&lt;&gt;"",C557=""),TRUE)</formula>
    </cfRule>
  </conditionalFormatting>
  <conditionalFormatting sqref="C1073">
    <cfRule type="expression" dxfId="16105" priority="13952">
      <formula>IF(AND(B557&lt;&gt;"",C557=""),TRUE)</formula>
    </cfRule>
  </conditionalFormatting>
  <conditionalFormatting sqref="C1074">
    <cfRule type="expression" dxfId="16104" priority="13953">
      <formula>IF(AND(B557&lt;&gt;"",C557=""),TRUE)</formula>
    </cfRule>
  </conditionalFormatting>
  <conditionalFormatting sqref="C1075">
    <cfRule type="expression" dxfId="16103" priority="13954">
      <formula>IF(AND(B557&lt;&gt;"",C557=""),TRUE)</formula>
    </cfRule>
  </conditionalFormatting>
  <conditionalFormatting sqref="C1076">
    <cfRule type="expression" dxfId="16102" priority="13955">
      <formula>IF(AND(B557&lt;&gt;"",C557=""),TRUE)</formula>
    </cfRule>
  </conditionalFormatting>
  <conditionalFormatting sqref="C1077">
    <cfRule type="expression" dxfId="16101" priority="13956">
      <formula>IF(AND(B557&lt;&gt;"",C557=""),TRUE)</formula>
    </cfRule>
  </conditionalFormatting>
  <conditionalFormatting sqref="C1078">
    <cfRule type="expression" dxfId="16100" priority="13957">
      <formula>IF(AND(B557&lt;&gt;"",C557=""),TRUE)</formula>
    </cfRule>
  </conditionalFormatting>
  <conditionalFormatting sqref="C1079">
    <cfRule type="expression" dxfId="16099" priority="13958">
      <formula>IF(AND(B557&lt;&gt;"",C557=""),TRUE)</formula>
    </cfRule>
  </conditionalFormatting>
  <conditionalFormatting sqref="C1080">
    <cfRule type="expression" dxfId="16098" priority="13959">
      <formula>IF(AND(B557&lt;&gt;"",C557=""),TRUE)</formula>
    </cfRule>
  </conditionalFormatting>
  <conditionalFormatting sqref="C1081">
    <cfRule type="expression" dxfId="16097" priority="13960">
      <formula>IF(AND(B557&lt;&gt;"",C557=""),TRUE)</formula>
    </cfRule>
  </conditionalFormatting>
  <conditionalFormatting sqref="C1082">
    <cfRule type="expression" dxfId="16096" priority="13961">
      <formula>IF(AND(B557&lt;&gt;"",C557=""),TRUE)</formula>
    </cfRule>
  </conditionalFormatting>
  <conditionalFormatting sqref="C1083">
    <cfRule type="expression" dxfId="16095" priority="13962">
      <formula>IF(AND(B557&lt;&gt;"",C557=""),TRUE)</formula>
    </cfRule>
  </conditionalFormatting>
  <conditionalFormatting sqref="C1084">
    <cfRule type="expression" dxfId="16094" priority="13963">
      <formula>IF(AND(B557&lt;&gt;"",C557=""),TRUE)</formula>
    </cfRule>
  </conditionalFormatting>
  <conditionalFormatting sqref="C1085">
    <cfRule type="expression" dxfId="16093" priority="13964">
      <formula>IF(AND(B557&lt;&gt;"",C557=""),TRUE)</formula>
    </cfRule>
  </conditionalFormatting>
  <conditionalFormatting sqref="C1086">
    <cfRule type="expression" dxfId="16092" priority="13965">
      <formula>IF(AND(B557&lt;&gt;"",C557=""),TRUE)</formula>
    </cfRule>
  </conditionalFormatting>
  <conditionalFormatting sqref="C1087">
    <cfRule type="expression" dxfId="16091" priority="13966">
      <formula>IF(AND(B557&lt;&gt;"",C557=""),TRUE)</formula>
    </cfRule>
  </conditionalFormatting>
  <conditionalFormatting sqref="C1088">
    <cfRule type="expression" dxfId="16090" priority="13967">
      <formula>IF(AND(B557&lt;&gt;"",C557=""),TRUE)</formula>
    </cfRule>
  </conditionalFormatting>
  <conditionalFormatting sqref="C1089">
    <cfRule type="expression" dxfId="16089" priority="13968">
      <formula>IF(AND(B557&lt;&gt;"",C557=""),TRUE)</formula>
    </cfRule>
  </conditionalFormatting>
  <conditionalFormatting sqref="C1090">
    <cfRule type="expression" dxfId="16088" priority="13969">
      <formula>IF(AND(B557&lt;&gt;"",C557=""),TRUE)</formula>
    </cfRule>
  </conditionalFormatting>
  <conditionalFormatting sqref="C1091">
    <cfRule type="expression" dxfId="16087" priority="13970">
      <formula>IF(AND(B557&lt;&gt;"",C557=""),TRUE)</formula>
    </cfRule>
  </conditionalFormatting>
  <conditionalFormatting sqref="C1092">
    <cfRule type="expression" dxfId="16086" priority="13971">
      <formula>IF(AND(B557&lt;&gt;"",C557=""),TRUE)</formula>
    </cfRule>
  </conditionalFormatting>
  <conditionalFormatting sqref="C1093">
    <cfRule type="expression" dxfId="16085" priority="13972">
      <formula>IF(AND(B557&lt;&gt;"",C557=""),TRUE)</formula>
    </cfRule>
  </conditionalFormatting>
  <conditionalFormatting sqref="C1094">
    <cfRule type="expression" dxfId="16084" priority="13973">
      <formula>IF(AND(B557&lt;&gt;"",C557=""),TRUE)</formula>
    </cfRule>
  </conditionalFormatting>
  <conditionalFormatting sqref="C1095">
    <cfRule type="expression" dxfId="16083" priority="13974">
      <formula>IF(AND(B557&lt;&gt;"",C557=""),TRUE)</formula>
    </cfRule>
  </conditionalFormatting>
  <conditionalFormatting sqref="C1096">
    <cfRule type="expression" dxfId="16082" priority="13975">
      <formula>IF(AND(B557&lt;&gt;"",C557=""),TRUE)</formula>
    </cfRule>
  </conditionalFormatting>
  <conditionalFormatting sqref="C1097">
    <cfRule type="expression" dxfId="16081" priority="13976">
      <formula>IF(AND(B557&lt;&gt;"",C557=""),TRUE)</formula>
    </cfRule>
  </conditionalFormatting>
  <conditionalFormatting sqref="C1098">
    <cfRule type="expression" dxfId="16080" priority="13977">
      <formula>IF(AND(B557&lt;&gt;"",C557=""),TRUE)</formula>
    </cfRule>
  </conditionalFormatting>
  <conditionalFormatting sqref="C1099">
    <cfRule type="expression" dxfId="16079" priority="13978">
      <formula>IF(AND(B557&lt;&gt;"",C557=""),TRUE)</formula>
    </cfRule>
  </conditionalFormatting>
  <conditionalFormatting sqref="C1100">
    <cfRule type="expression" dxfId="16078" priority="13979">
      <formula>IF(AND(B557&lt;&gt;"",C557=""),TRUE)</formula>
    </cfRule>
  </conditionalFormatting>
  <conditionalFormatting sqref="C1101">
    <cfRule type="expression" dxfId="16077" priority="13980">
      <formula>IF(AND(B557&lt;&gt;"",C557=""),TRUE)</formula>
    </cfRule>
  </conditionalFormatting>
  <conditionalFormatting sqref="C1102">
    <cfRule type="expression" dxfId="16076" priority="13981">
      <formula>IF(AND(B557&lt;&gt;"",C557=""),TRUE)</formula>
    </cfRule>
  </conditionalFormatting>
  <conditionalFormatting sqref="C1103">
    <cfRule type="expression" dxfId="16075" priority="13982">
      <formula>IF(AND(B557&lt;&gt;"",C557=""),TRUE)</formula>
    </cfRule>
  </conditionalFormatting>
  <conditionalFormatting sqref="C1104">
    <cfRule type="expression" dxfId="16074" priority="13983">
      <formula>IF(AND(B557&lt;&gt;"",C557=""),TRUE)</formula>
    </cfRule>
  </conditionalFormatting>
  <conditionalFormatting sqref="C1105">
    <cfRule type="expression" dxfId="16073" priority="13984">
      <formula>IF(AND(B557&lt;&gt;"",C557=""),TRUE)</formula>
    </cfRule>
  </conditionalFormatting>
  <conditionalFormatting sqref="C1106">
    <cfRule type="expression" dxfId="16072" priority="13985">
      <formula>IF(AND(B557&lt;&gt;"",C557=""),TRUE)</formula>
    </cfRule>
  </conditionalFormatting>
  <conditionalFormatting sqref="C1107">
    <cfRule type="expression" dxfId="16071" priority="13986">
      <formula>IF(AND(B557&lt;&gt;"",C557=""),TRUE)</formula>
    </cfRule>
  </conditionalFormatting>
  <conditionalFormatting sqref="C1108">
    <cfRule type="expression" dxfId="16070" priority="13987">
      <formula>IF(AND(B557&lt;&gt;"",C557=""),TRUE)</formula>
    </cfRule>
  </conditionalFormatting>
  <conditionalFormatting sqref="C1109">
    <cfRule type="expression" dxfId="16069" priority="13988">
      <formula>IF(AND(B557&lt;&gt;"",C557=""),TRUE)</formula>
    </cfRule>
  </conditionalFormatting>
  <conditionalFormatting sqref="C1110">
    <cfRule type="expression" dxfId="16068" priority="13989">
      <formula>IF(AND(B557&lt;&gt;"",C557=""),TRUE)</formula>
    </cfRule>
  </conditionalFormatting>
  <conditionalFormatting sqref="C1111">
    <cfRule type="expression" dxfId="16067" priority="13990">
      <formula>IF(AND(B557&lt;&gt;"",C557=""),TRUE)</formula>
    </cfRule>
  </conditionalFormatting>
  <conditionalFormatting sqref="C1112">
    <cfRule type="expression" dxfId="16066" priority="13991">
      <formula>IF(AND(B557&lt;&gt;"",C557=""),TRUE)</formula>
    </cfRule>
  </conditionalFormatting>
  <conditionalFormatting sqref="C1113">
    <cfRule type="expression" dxfId="16065" priority="13992">
      <formula>IF(AND(B557&lt;&gt;"",C557=""),TRUE)</formula>
    </cfRule>
  </conditionalFormatting>
  <conditionalFormatting sqref="C1114">
    <cfRule type="expression" dxfId="16064" priority="13993">
      <formula>IF(AND(B557&lt;&gt;"",C557=""),TRUE)</formula>
    </cfRule>
  </conditionalFormatting>
  <conditionalFormatting sqref="C1115">
    <cfRule type="expression" dxfId="16063" priority="13994">
      <formula>IF(AND(B557&lt;&gt;"",C557=""),TRUE)</formula>
    </cfRule>
  </conditionalFormatting>
  <conditionalFormatting sqref="C1116">
    <cfRule type="expression" dxfId="16062" priority="13995">
      <formula>IF(AND(B557&lt;&gt;"",C557=""),TRUE)</formula>
    </cfRule>
  </conditionalFormatting>
  <conditionalFormatting sqref="C1117">
    <cfRule type="expression" dxfId="16061" priority="13996">
      <formula>IF(AND(B557&lt;&gt;"",C557=""),TRUE)</formula>
    </cfRule>
  </conditionalFormatting>
  <conditionalFormatting sqref="C1118">
    <cfRule type="expression" dxfId="16060" priority="13997">
      <formula>IF(AND(B557&lt;&gt;"",C557=""),TRUE)</formula>
    </cfRule>
  </conditionalFormatting>
  <conditionalFormatting sqref="C1119">
    <cfRule type="expression" dxfId="16059" priority="13998">
      <formula>IF(AND(B557&lt;&gt;"",C557=""),TRUE)</formula>
    </cfRule>
  </conditionalFormatting>
  <conditionalFormatting sqref="C1120">
    <cfRule type="expression" dxfId="16058" priority="13999">
      <formula>IF(AND(B557&lt;&gt;"",C557=""),TRUE)</formula>
    </cfRule>
  </conditionalFormatting>
  <conditionalFormatting sqref="C1121">
    <cfRule type="expression" dxfId="16057" priority="14000">
      <formula>IF(AND(B557&lt;&gt;"",C557=""),TRUE)</formula>
    </cfRule>
  </conditionalFormatting>
  <conditionalFormatting sqref="C1122">
    <cfRule type="expression" dxfId="16056" priority="14001">
      <formula>IF(AND(B557&lt;&gt;"",C557=""),TRUE)</formula>
    </cfRule>
  </conditionalFormatting>
  <conditionalFormatting sqref="C1123">
    <cfRule type="expression" dxfId="16055" priority="14002">
      <formula>IF(AND(B557&lt;&gt;"",C557=""),TRUE)</formula>
    </cfRule>
  </conditionalFormatting>
  <conditionalFormatting sqref="C1124">
    <cfRule type="expression" dxfId="16054" priority="14003">
      <formula>IF(AND(B557&lt;&gt;"",C557=""),TRUE)</formula>
    </cfRule>
  </conditionalFormatting>
  <conditionalFormatting sqref="C1125">
    <cfRule type="expression" dxfId="16053" priority="14004">
      <formula>IF(AND(B557&lt;&gt;"",C557=""),TRUE)</formula>
    </cfRule>
  </conditionalFormatting>
  <conditionalFormatting sqref="C1126">
    <cfRule type="expression" dxfId="16052" priority="14005">
      <formula>IF(AND(B557&lt;&gt;"",C557=""),TRUE)</formula>
    </cfRule>
  </conditionalFormatting>
  <conditionalFormatting sqref="C1127">
    <cfRule type="expression" dxfId="16051" priority="14006">
      <formula>IF(AND(B557&lt;&gt;"",C557=""),TRUE)</formula>
    </cfRule>
  </conditionalFormatting>
  <conditionalFormatting sqref="C1128">
    <cfRule type="expression" dxfId="16050" priority="14007">
      <formula>IF(AND(B557&lt;&gt;"",C557=""),TRUE)</formula>
    </cfRule>
  </conditionalFormatting>
  <conditionalFormatting sqref="C1129">
    <cfRule type="expression" dxfId="16049" priority="14008">
      <formula>IF(AND(B557&lt;&gt;"",C557=""),TRUE)</formula>
    </cfRule>
  </conditionalFormatting>
  <conditionalFormatting sqref="C1130">
    <cfRule type="expression" dxfId="16048" priority="14009">
      <formula>IF(AND(B557&lt;&gt;"",C557=""),TRUE)</formula>
    </cfRule>
  </conditionalFormatting>
  <conditionalFormatting sqref="C1131">
    <cfRule type="expression" dxfId="16047" priority="14010">
      <formula>IF(AND(B557&lt;&gt;"",C557=""),TRUE)</formula>
    </cfRule>
  </conditionalFormatting>
  <conditionalFormatting sqref="C1132">
    <cfRule type="expression" dxfId="16046" priority="14011">
      <formula>IF(AND(B557&lt;&gt;"",C557=""),TRUE)</formula>
    </cfRule>
  </conditionalFormatting>
  <conditionalFormatting sqref="C1133">
    <cfRule type="expression" dxfId="16045" priority="14012">
      <formula>IF(AND(B557&lt;&gt;"",C557=""),TRUE)</formula>
    </cfRule>
  </conditionalFormatting>
  <conditionalFormatting sqref="C1134">
    <cfRule type="expression" dxfId="16044" priority="14013">
      <formula>IF(AND(B557&lt;&gt;"",C557=""),TRUE)</formula>
    </cfRule>
  </conditionalFormatting>
  <conditionalFormatting sqref="C1135">
    <cfRule type="expression" dxfId="16043" priority="14014">
      <formula>IF(AND(B557&lt;&gt;"",C557=""),TRUE)</formula>
    </cfRule>
  </conditionalFormatting>
  <conditionalFormatting sqref="C1136">
    <cfRule type="expression" dxfId="16042" priority="14015">
      <formula>IF(AND(B557&lt;&gt;"",C557=""),TRUE)</formula>
    </cfRule>
  </conditionalFormatting>
  <conditionalFormatting sqref="C1137">
    <cfRule type="expression" dxfId="16041" priority="14016">
      <formula>IF(AND(B557&lt;&gt;"",C557=""),TRUE)</formula>
    </cfRule>
  </conditionalFormatting>
  <conditionalFormatting sqref="C1138">
    <cfRule type="expression" dxfId="16040" priority="14017">
      <formula>IF(AND(B557&lt;&gt;"",C557=""),TRUE)</formula>
    </cfRule>
  </conditionalFormatting>
  <conditionalFormatting sqref="C1139">
    <cfRule type="expression" dxfId="16039" priority="14018">
      <formula>IF(AND(B557&lt;&gt;"",C557=""),TRUE)</formula>
    </cfRule>
  </conditionalFormatting>
  <conditionalFormatting sqref="C1140">
    <cfRule type="expression" dxfId="16038" priority="14019">
      <formula>IF(AND(B557&lt;&gt;"",C557=""),TRUE)</formula>
    </cfRule>
  </conditionalFormatting>
  <conditionalFormatting sqref="C1141">
    <cfRule type="expression" dxfId="16037" priority="14020">
      <formula>IF(AND(B557&lt;&gt;"",C557=""),TRUE)</formula>
    </cfRule>
  </conditionalFormatting>
  <conditionalFormatting sqref="C1142">
    <cfRule type="expression" dxfId="16036" priority="14021">
      <formula>IF(AND(B557&lt;&gt;"",C557=""),TRUE)</formula>
    </cfRule>
  </conditionalFormatting>
  <conditionalFormatting sqref="C1143">
    <cfRule type="expression" dxfId="16035" priority="14022">
      <formula>IF(AND(B557&lt;&gt;"",C557=""),TRUE)</formula>
    </cfRule>
  </conditionalFormatting>
  <conditionalFormatting sqref="C1144">
    <cfRule type="expression" dxfId="16034" priority="14023">
      <formula>IF(AND(B557&lt;&gt;"",C557=""),TRUE)</formula>
    </cfRule>
  </conditionalFormatting>
  <conditionalFormatting sqref="C1145">
    <cfRule type="expression" dxfId="16033" priority="14024">
      <formula>IF(AND(B557&lt;&gt;"",C557=""),TRUE)</formula>
    </cfRule>
  </conditionalFormatting>
  <conditionalFormatting sqref="C1146">
    <cfRule type="expression" dxfId="16032" priority="14025">
      <formula>IF(AND(B557&lt;&gt;"",C557=""),TRUE)</formula>
    </cfRule>
  </conditionalFormatting>
  <conditionalFormatting sqref="C1147">
    <cfRule type="expression" dxfId="16031" priority="14026">
      <formula>IF(AND(B557&lt;&gt;"",C557=""),TRUE)</formula>
    </cfRule>
  </conditionalFormatting>
  <conditionalFormatting sqref="C1148">
    <cfRule type="expression" dxfId="16030" priority="14027">
      <formula>IF(AND(B557&lt;&gt;"",C557=""),TRUE)</formula>
    </cfRule>
  </conditionalFormatting>
  <conditionalFormatting sqref="C1149">
    <cfRule type="expression" dxfId="16029" priority="14028">
      <formula>IF(AND(B557&lt;&gt;"",C557=""),TRUE)</formula>
    </cfRule>
  </conditionalFormatting>
  <conditionalFormatting sqref="C1150">
    <cfRule type="expression" dxfId="16028" priority="14029">
      <formula>IF(AND(B557&lt;&gt;"",C557=""),TRUE)</formula>
    </cfRule>
  </conditionalFormatting>
  <conditionalFormatting sqref="C1151">
    <cfRule type="expression" dxfId="16027" priority="14030">
      <formula>IF(AND(B557&lt;&gt;"",C557=""),TRUE)</formula>
    </cfRule>
  </conditionalFormatting>
  <conditionalFormatting sqref="C1152">
    <cfRule type="expression" dxfId="16026" priority="14031">
      <formula>IF(AND(B557&lt;&gt;"",C557=""),TRUE)</formula>
    </cfRule>
  </conditionalFormatting>
  <conditionalFormatting sqref="C1153">
    <cfRule type="expression" dxfId="16025" priority="14032">
      <formula>IF(AND(B557&lt;&gt;"",C557=""),TRUE)</formula>
    </cfRule>
  </conditionalFormatting>
  <conditionalFormatting sqref="C1154">
    <cfRule type="expression" dxfId="16024" priority="14033">
      <formula>IF(AND(B557&lt;&gt;"",C557=""),TRUE)</formula>
    </cfRule>
  </conditionalFormatting>
  <conditionalFormatting sqref="C1155">
    <cfRule type="expression" dxfId="16023" priority="14034">
      <formula>IF(AND(B557&lt;&gt;"",C557=""),TRUE)</formula>
    </cfRule>
  </conditionalFormatting>
  <conditionalFormatting sqref="C1156">
    <cfRule type="expression" dxfId="16022" priority="14035">
      <formula>IF(AND(B557&lt;&gt;"",C557=""),TRUE)</formula>
    </cfRule>
  </conditionalFormatting>
  <conditionalFormatting sqref="C1157">
    <cfRule type="expression" dxfId="16021" priority="14036">
      <formula>IF(AND(B557&lt;&gt;"",C557=""),TRUE)</formula>
    </cfRule>
  </conditionalFormatting>
  <conditionalFormatting sqref="C1158">
    <cfRule type="expression" dxfId="16020" priority="14037">
      <formula>IF(AND(B557&lt;&gt;"",C557=""),TRUE)</formula>
    </cfRule>
  </conditionalFormatting>
  <conditionalFormatting sqref="C1159">
    <cfRule type="expression" dxfId="16019" priority="14038">
      <formula>IF(AND(B557&lt;&gt;"",C557=""),TRUE)</formula>
    </cfRule>
  </conditionalFormatting>
  <conditionalFormatting sqref="C1160">
    <cfRule type="expression" dxfId="16018" priority="14039">
      <formula>IF(AND(B557&lt;&gt;"",C557=""),TRUE)</formula>
    </cfRule>
  </conditionalFormatting>
  <conditionalFormatting sqref="C1161">
    <cfRule type="expression" dxfId="16017" priority="14040">
      <formula>IF(AND(B557&lt;&gt;"",C557=""),TRUE)</formula>
    </cfRule>
  </conditionalFormatting>
  <conditionalFormatting sqref="C1162">
    <cfRule type="expression" dxfId="16016" priority="14041">
      <formula>IF(AND(B557&lt;&gt;"",C557=""),TRUE)</formula>
    </cfRule>
  </conditionalFormatting>
  <conditionalFormatting sqref="C1163">
    <cfRule type="expression" dxfId="16015" priority="14042">
      <formula>IF(AND(B557&lt;&gt;"",C557=""),TRUE)</formula>
    </cfRule>
  </conditionalFormatting>
  <conditionalFormatting sqref="C1164">
    <cfRule type="expression" dxfId="16014" priority="14043">
      <formula>IF(AND(B557&lt;&gt;"",C557=""),TRUE)</formula>
    </cfRule>
  </conditionalFormatting>
  <conditionalFormatting sqref="C1165">
    <cfRule type="expression" dxfId="16013" priority="14044">
      <formula>IF(AND(B557&lt;&gt;"",C557=""),TRUE)</formula>
    </cfRule>
  </conditionalFormatting>
  <conditionalFormatting sqref="C1166">
    <cfRule type="expression" dxfId="16012" priority="14045">
      <formula>IF(AND(B557&lt;&gt;"",C557=""),TRUE)</formula>
    </cfRule>
  </conditionalFormatting>
  <conditionalFormatting sqref="C1167">
    <cfRule type="expression" dxfId="16011" priority="14046">
      <formula>IF(AND(B557&lt;&gt;"",C557=""),TRUE)</formula>
    </cfRule>
  </conditionalFormatting>
  <conditionalFormatting sqref="C1168">
    <cfRule type="expression" dxfId="16010" priority="14047">
      <formula>IF(AND(B557&lt;&gt;"",C557=""),TRUE)</formula>
    </cfRule>
  </conditionalFormatting>
  <conditionalFormatting sqref="C1169">
    <cfRule type="expression" dxfId="16009" priority="14048">
      <formula>IF(AND(B557&lt;&gt;"",C557=""),TRUE)</formula>
    </cfRule>
  </conditionalFormatting>
  <conditionalFormatting sqref="C1170">
    <cfRule type="expression" dxfId="16008" priority="14049">
      <formula>IF(AND(B557&lt;&gt;"",C557=""),TRUE)</formula>
    </cfRule>
  </conditionalFormatting>
  <conditionalFormatting sqref="C1171">
    <cfRule type="expression" dxfId="16007" priority="14050">
      <formula>IF(AND(B557&lt;&gt;"",C557=""),TRUE)</formula>
    </cfRule>
  </conditionalFormatting>
  <conditionalFormatting sqref="C1172">
    <cfRule type="expression" dxfId="16006" priority="14051">
      <formula>IF(AND(B557&lt;&gt;"",C557=""),TRUE)</formula>
    </cfRule>
  </conditionalFormatting>
  <conditionalFormatting sqref="C1173">
    <cfRule type="expression" dxfId="16005" priority="14052">
      <formula>IF(AND(B557&lt;&gt;"",C557=""),TRUE)</formula>
    </cfRule>
  </conditionalFormatting>
  <conditionalFormatting sqref="C1174">
    <cfRule type="expression" dxfId="16004" priority="14053">
      <formula>IF(AND(B557&lt;&gt;"",C557=""),TRUE)</formula>
    </cfRule>
  </conditionalFormatting>
  <conditionalFormatting sqref="C1175">
    <cfRule type="expression" dxfId="16003" priority="14054">
      <formula>IF(AND(B557&lt;&gt;"",C557=""),TRUE)</formula>
    </cfRule>
  </conditionalFormatting>
  <conditionalFormatting sqref="C1176">
    <cfRule type="expression" dxfId="16002" priority="14055">
      <formula>IF(AND(B557&lt;&gt;"",C557=""),TRUE)</formula>
    </cfRule>
  </conditionalFormatting>
  <conditionalFormatting sqref="C1177">
    <cfRule type="expression" dxfId="16001" priority="14056">
      <formula>IF(AND(B557&lt;&gt;"",C557=""),TRUE)</formula>
    </cfRule>
  </conditionalFormatting>
  <conditionalFormatting sqref="C1178">
    <cfRule type="expression" dxfId="16000" priority="14057">
      <formula>IF(AND(B557&lt;&gt;"",C557=""),TRUE)</formula>
    </cfRule>
  </conditionalFormatting>
  <conditionalFormatting sqref="C1179">
    <cfRule type="expression" dxfId="15999" priority="14058">
      <formula>IF(AND(B557&lt;&gt;"",C557=""),TRUE)</formula>
    </cfRule>
  </conditionalFormatting>
  <conditionalFormatting sqref="C1180">
    <cfRule type="expression" dxfId="15998" priority="14059">
      <formula>IF(AND(B557&lt;&gt;"",C557=""),TRUE)</formula>
    </cfRule>
  </conditionalFormatting>
  <conditionalFormatting sqref="C1181">
    <cfRule type="expression" dxfId="15997" priority="14060">
      <formula>IF(AND(B557&lt;&gt;"",C557=""),TRUE)</formula>
    </cfRule>
  </conditionalFormatting>
  <conditionalFormatting sqref="C1182">
    <cfRule type="expression" dxfId="15996" priority="14061">
      <formula>IF(AND(B557&lt;&gt;"",C557=""),TRUE)</formula>
    </cfRule>
  </conditionalFormatting>
  <conditionalFormatting sqref="C1183">
    <cfRule type="expression" dxfId="15995" priority="14062">
      <formula>IF(AND(B557&lt;&gt;"",C557=""),TRUE)</formula>
    </cfRule>
  </conditionalFormatting>
  <conditionalFormatting sqref="C1184">
    <cfRule type="expression" dxfId="15994" priority="14063">
      <formula>IF(AND(B557&lt;&gt;"",C557=""),TRUE)</formula>
    </cfRule>
  </conditionalFormatting>
  <conditionalFormatting sqref="C1185">
    <cfRule type="expression" dxfId="15993" priority="14064">
      <formula>IF(AND(B557&lt;&gt;"",C557=""),TRUE)</formula>
    </cfRule>
  </conditionalFormatting>
  <conditionalFormatting sqref="C1186">
    <cfRule type="expression" dxfId="15992" priority="14065">
      <formula>IF(AND(B557&lt;&gt;"",C557=""),TRUE)</formula>
    </cfRule>
  </conditionalFormatting>
  <conditionalFormatting sqref="C1187">
    <cfRule type="expression" dxfId="15991" priority="14066">
      <formula>IF(AND(B557&lt;&gt;"",C557=""),TRUE)</formula>
    </cfRule>
  </conditionalFormatting>
  <conditionalFormatting sqref="C1188">
    <cfRule type="expression" dxfId="15990" priority="14067">
      <formula>IF(AND(B557&lt;&gt;"",C557=""),TRUE)</formula>
    </cfRule>
  </conditionalFormatting>
  <conditionalFormatting sqref="C1189">
    <cfRule type="expression" dxfId="15989" priority="14068">
      <formula>IF(AND(B557&lt;&gt;"",C557=""),TRUE)</formula>
    </cfRule>
  </conditionalFormatting>
  <conditionalFormatting sqref="C1190">
    <cfRule type="expression" dxfId="15988" priority="14069">
      <formula>IF(AND(B557&lt;&gt;"",C557=""),TRUE)</formula>
    </cfRule>
  </conditionalFormatting>
  <conditionalFormatting sqref="C1191">
    <cfRule type="expression" dxfId="15987" priority="14070">
      <formula>IF(AND(B557&lt;&gt;"",C557=""),TRUE)</formula>
    </cfRule>
  </conditionalFormatting>
  <conditionalFormatting sqref="C1192">
    <cfRule type="expression" dxfId="15986" priority="14071">
      <formula>IF(AND(B557&lt;&gt;"",C557=""),TRUE)</formula>
    </cfRule>
  </conditionalFormatting>
  <conditionalFormatting sqref="C1193">
    <cfRule type="expression" dxfId="15985" priority="14072">
      <formula>IF(AND(B557&lt;&gt;"",C557=""),TRUE)</formula>
    </cfRule>
  </conditionalFormatting>
  <conditionalFormatting sqref="C1194">
    <cfRule type="expression" dxfId="15984" priority="14073">
      <formula>IF(AND(B557&lt;&gt;"",C557=""),TRUE)</formula>
    </cfRule>
  </conditionalFormatting>
  <conditionalFormatting sqref="C1195">
    <cfRule type="expression" dxfId="15983" priority="14074">
      <formula>IF(AND(B557&lt;&gt;"",C557=""),TRUE)</formula>
    </cfRule>
  </conditionalFormatting>
  <conditionalFormatting sqref="C1196">
    <cfRule type="expression" dxfId="15982" priority="14075">
      <formula>IF(AND(B557&lt;&gt;"",C557=""),TRUE)</formula>
    </cfRule>
  </conditionalFormatting>
  <conditionalFormatting sqref="C1197">
    <cfRule type="expression" dxfId="15981" priority="14076">
      <formula>IF(AND(B557&lt;&gt;"",C557=""),TRUE)</formula>
    </cfRule>
  </conditionalFormatting>
  <conditionalFormatting sqref="C1198">
    <cfRule type="expression" dxfId="15980" priority="14077">
      <formula>IF(AND(B557&lt;&gt;"",C557=""),TRUE)</formula>
    </cfRule>
  </conditionalFormatting>
  <conditionalFormatting sqref="C1199">
    <cfRule type="expression" dxfId="15979" priority="14078">
      <formula>IF(AND(B557&lt;&gt;"",C557=""),TRUE)</formula>
    </cfRule>
  </conditionalFormatting>
  <conditionalFormatting sqref="C1200">
    <cfRule type="expression" dxfId="15978" priority="14079">
      <formula>IF(AND(B557&lt;&gt;"",C557=""),TRUE)</formula>
    </cfRule>
  </conditionalFormatting>
  <conditionalFormatting sqref="C1201">
    <cfRule type="expression" dxfId="15977" priority="14080">
      <formula>IF(AND(B557&lt;&gt;"",C557=""),TRUE)</formula>
    </cfRule>
  </conditionalFormatting>
  <conditionalFormatting sqref="C1202">
    <cfRule type="expression" dxfId="15976" priority="14081">
      <formula>IF(AND(B557&lt;&gt;"",C557=""),TRUE)</formula>
    </cfRule>
  </conditionalFormatting>
  <conditionalFormatting sqref="C1203">
    <cfRule type="expression" dxfId="15975" priority="14082">
      <formula>IF(AND(B557&lt;&gt;"",C557=""),TRUE)</formula>
    </cfRule>
  </conditionalFormatting>
  <conditionalFormatting sqref="C1204">
    <cfRule type="expression" dxfId="15974" priority="14083">
      <formula>IF(AND(B557&lt;&gt;"",C557=""),TRUE)</formula>
    </cfRule>
  </conditionalFormatting>
  <conditionalFormatting sqref="C1205">
    <cfRule type="expression" dxfId="15973" priority="14084">
      <formula>IF(AND(B557&lt;&gt;"",C557=""),TRUE)</formula>
    </cfRule>
  </conditionalFormatting>
  <conditionalFormatting sqref="C1206">
    <cfRule type="expression" dxfId="15972" priority="14085">
      <formula>IF(AND(B557&lt;&gt;"",C557=""),TRUE)</formula>
    </cfRule>
  </conditionalFormatting>
  <conditionalFormatting sqref="C1207">
    <cfRule type="expression" dxfId="15971" priority="14086">
      <formula>IF(AND(B557&lt;&gt;"",C557=""),TRUE)</formula>
    </cfRule>
  </conditionalFormatting>
  <conditionalFormatting sqref="C1208">
    <cfRule type="expression" dxfId="15970" priority="14087">
      <formula>IF(AND(B557&lt;&gt;"",C557=""),TRUE)</formula>
    </cfRule>
  </conditionalFormatting>
  <conditionalFormatting sqref="C1209">
    <cfRule type="expression" dxfId="15969" priority="14088">
      <formula>IF(AND(B557&lt;&gt;"",C557=""),TRUE)</formula>
    </cfRule>
  </conditionalFormatting>
  <conditionalFormatting sqref="C1210">
    <cfRule type="expression" dxfId="15968" priority="14089">
      <formula>IF(AND(B557&lt;&gt;"",C557=""),TRUE)</formula>
    </cfRule>
  </conditionalFormatting>
  <conditionalFormatting sqref="C1211">
    <cfRule type="expression" dxfId="15967" priority="14090">
      <formula>IF(AND(B557&lt;&gt;"",C557=""),TRUE)</formula>
    </cfRule>
  </conditionalFormatting>
  <conditionalFormatting sqref="C1212">
    <cfRule type="expression" dxfId="15966" priority="14091">
      <formula>IF(AND(B557&lt;&gt;"",C557=""),TRUE)</formula>
    </cfRule>
  </conditionalFormatting>
  <conditionalFormatting sqref="C1213">
    <cfRule type="expression" dxfId="15965" priority="14092">
      <formula>IF(AND(B557&lt;&gt;"",C557=""),TRUE)</formula>
    </cfRule>
  </conditionalFormatting>
  <conditionalFormatting sqref="C1214">
    <cfRule type="expression" dxfId="15964" priority="14093">
      <formula>IF(AND(B557&lt;&gt;"",C557=""),TRUE)</formula>
    </cfRule>
  </conditionalFormatting>
  <conditionalFormatting sqref="C1215">
    <cfRule type="expression" dxfId="15963" priority="14094">
      <formula>IF(AND(B557&lt;&gt;"",C557=""),TRUE)</formula>
    </cfRule>
  </conditionalFormatting>
  <conditionalFormatting sqref="C1216">
    <cfRule type="expression" dxfId="15962" priority="14095">
      <formula>IF(AND(B557&lt;&gt;"",C557=""),TRUE)</formula>
    </cfRule>
  </conditionalFormatting>
  <conditionalFormatting sqref="C1217">
    <cfRule type="expression" dxfId="15961" priority="14096">
      <formula>IF(AND(B557&lt;&gt;"",C557=""),TRUE)</formula>
    </cfRule>
  </conditionalFormatting>
  <conditionalFormatting sqref="C1218">
    <cfRule type="expression" dxfId="15960" priority="14097">
      <formula>IF(AND(B557&lt;&gt;"",C557=""),TRUE)</formula>
    </cfRule>
  </conditionalFormatting>
  <conditionalFormatting sqref="C1219">
    <cfRule type="expression" dxfId="15959" priority="14098">
      <formula>IF(AND(B557&lt;&gt;"",C557=""),TRUE)</formula>
    </cfRule>
  </conditionalFormatting>
  <conditionalFormatting sqref="C1220">
    <cfRule type="expression" dxfId="15958" priority="14099">
      <formula>IF(AND(B557&lt;&gt;"",C557=""),TRUE)</formula>
    </cfRule>
  </conditionalFormatting>
  <conditionalFormatting sqref="C1221">
    <cfRule type="expression" dxfId="15957" priority="14100">
      <formula>IF(AND(B557&lt;&gt;"",C557=""),TRUE)</formula>
    </cfRule>
  </conditionalFormatting>
  <conditionalFormatting sqref="C1222">
    <cfRule type="expression" dxfId="15956" priority="14101">
      <formula>IF(AND(B557&lt;&gt;"",C557=""),TRUE)</formula>
    </cfRule>
  </conditionalFormatting>
  <conditionalFormatting sqref="C1223">
    <cfRule type="expression" dxfId="15955" priority="14102">
      <formula>IF(AND(B557&lt;&gt;"",C557=""),TRUE)</formula>
    </cfRule>
  </conditionalFormatting>
  <conditionalFormatting sqref="C1224">
    <cfRule type="expression" dxfId="15954" priority="14103">
      <formula>IF(AND(B557&lt;&gt;"",C557=""),TRUE)</formula>
    </cfRule>
  </conditionalFormatting>
  <conditionalFormatting sqref="C1225">
    <cfRule type="expression" dxfId="15953" priority="14104">
      <formula>IF(AND(B557&lt;&gt;"",C557=""),TRUE)</formula>
    </cfRule>
  </conditionalFormatting>
  <conditionalFormatting sqref="C1226">
    <cfRule type="expression" dxfId="15952" priority="14105">
      <formula>IF(AND(B557&lt;&gt;"",C557=""),TRUE)</formula>
    </cfRule>
  </conditionalFormatting>
  <conditionalFormatting sqref="C1227">
    <cfRule type="expression" dxfId="15951" priority="14106">
      <formula>IF(AND(B557&lt;&gt;"",C557=""),TRUE)</formula>
    </cfRule>
  </conditionalFormatting>
  <conditionalFormatting sqref="C1228">
    <cfRule type="expression" dxfId="15950" priority="14107">
      <formula>IF(AND(B557&lt;&gt;"",C557=""),TRUE)</formula>
    </cfRule>
  </conditionalFormatting>
  <conditionalFormatting sqref="C1229">
    <cfRule type="expression" dxfId="15949" priority="14108">
      <formula>IF(AND(B557&lt;&gt;"",C557=""),TRUE)</formula>
    </cfRule>
  </conditionalFormatting>
  <conditionalFormatting sqref="C1230">
    <cfRule type="expression" dxfId="15948" priority="14109">
      <formula>IF(AND(B557&lt;&gt;"",C557=""),TRUE)</formula>
    </cfRule>
  </conditionalFormatting>
  <conditionalFormatting sqref="C1231">
    <cfRule type="expression" dxfId="15947" priority="14110">
      <formula>IF(AND(B557&lt;&gt;"",C557=""),TRUE)</formula>
    </cfRule>
  </conditionalFormatting>
  <conditionalFormatting sqref="C1232">
    <cfRule type="expression" dxfId="15946" priority="14111">
      <formula>IF(AND(B557&lt;&gt;"",C557=""),TRUE)</formula>
    </cfRule>
  </conditionalFormatting>
  <conditionalFormatting sqref="C1233">
    <cfRule type="expression" dxfId="15945" priority="14112">
      <formula>IF(AND(B557&lt;&gt;"",C557=""),TRUE)</formula>
    </cfRule>
  </conditionalFormatting>
  <conditionalFormatting sqref="C1234">
    <cfRule type="expression" dxfId="15944" priority="14113">
      <formula>IF(AND(B557&lt;&gt;"",C557=""),TRUE)</formula>
    </cfRule>
  </conditionalFormatting>
  <conditionalFormatting sqref="C1235">
    <cfRule type="expression" dxfId="15943" priority="14114">
      <formula>IF(AND(B557&lt;&gt;"",C557=""),TRUE)</formula>
    </cfRule>
  </conditionalFormatting>
  <conditionalFormatting sqref="C1236">
    <cfRule type="expression" dxfId="15942" priority="14115">
      <formula>IF(AND(B557&lt;&gt;"",C557=""),TRUE)</formula>
    </cfRule>
  </conditionalFormatting>
  <conditionalFormatting sqref="C1237">
    <cfRule type="expression" dxfId="15941" priority="14116">
      <formula>IF(AND(B557&lt;&gt;"",C557=""),TRUE)</formula>
    </cfRule>
  </conditionalFormatting>
  <conditionalFormatting sqref="C1238">
    <cfRule type="expression" dxfId="15940" priority="14117">
      <formula>IF(AND(B557&lt;&gt;"",C557=""),TRUE)</formula>
    </cfRule>
  </conditionalFormatting>
  <conditionalFormatting sqref="C1239">
    <cfRule type="expression" dxfId="15939" priority="14118">
      <formula>IF(AND(B557&lt;&gt;"",C557=""),TRUE)</formula>
    </cfRule>
  </conditionalFormatting>
  <conditionalFormatting sqref="C1240">
    <cfRule type="expression" dxfId="15938" priority="14119">
      <formula>IF(AND(B557&lt;&gt;"",C557=""),TRUE)</formula>
    </cfRule>
  </conditionalFormatting>
  <conditionalFormatting sqref="C1241">
    <cfRule type="expression" dxfId="15937" priority="14120">
      <formula>IF(AND(B557&lt;&gt;"",C557=""),TRUE)</formula>
    </cfRule>
  </conditionalFormatting>
  <conditionalFormatting sqref="C1242">
    <cfRule type="expression" dxfId="15936" priority="14121">
      <formula>IF(AND(B557&lt;&gt;"",C557=""),TRUE)</formula>
    </cfRule>
  </conditionalFormatting>
  <conditionalFormatting sqref="C1243">
    <cfRule type="expression" dxfId="15935" priority="14122">
      <formula>IF(AND(B557&lt;&gt;"",C557=""),TRUE)</formula>
    </cfRule>
  </conditionalFormatting>
  <conditionalFormatting sqref="C1244">
    <cfRule type="expression" dxfId="15934" priority="14123">
      <formula>IF(AND(B557&lt;&gt;"",C557=""),TRUE)</formula>
    </cfRule>
  </conditionalFormatting>
  <conditionalFormatting sqref="C1245">
    <cfRule type="expression" dxfId="15933" priority="14124">
      <formula>IF(AND(B557&lt;&gt;"",C557=""),TRUE)</formula>
    </cfRule>
  </conditionalFormatting>
  <conditionalFormatting sqref="C1246">
    <cfRule type="expression" dxfId="15932" priority="14125">
      <formula>IF(AND(B557&lt;&gt;"",C557=""),TRUE)</formula>
    </cfRule>
  </conditionalFormatting>
  <conditionalFormatting sqref="C1247">
    <cfRule type="expression" dxfId="15931" priority="14126">
      <formula>IF(AND(B557&lt;&gt;"",C557=""),TRUE)</formula>
    </cfRule>
  </conditionalFormatting>
  <conditionalFormatting sqref="C1248">
    <cfRule type="expression" dxfId="15930" priority="14127">
      <formula>IF(AND(B557&lt;&gt;"",C557=""),TRUE)</formula>
    </cfRule>
  </conditionalFormatting>
  <conditionalFormatting sqref="C1249">
    <cfRule type="expression" dxfId="15929" priority="14128">
      <formula>IF(AND(B557&lt;&gt;"",C557=""),TRUE)</formula>
    </cfRule>
  </conditionalFormatting>
  <conditionalFormatting sqref="C1250">
    <cfRule type="expression" dxfId="15928" priority="14129">
      <formula>IF(AND(B557&lt;&gt;"",C557=""),TRUE)</formula>
    </cfRule>
  </conditionalFormatting>
  <conditionalFormatting sqref="C1251">
    <cfRule type="expression" dxfId="15927" priority="14130">
      <formula>IF(AND(B557&lt;&gt;"",C557=""),TRUE)</formula>
    </cfRule>
  </conditionalFormatting>
  <conditionalFormatting sqref="C1252">
    <cfRule type="expression" dxfId="15926" priority="14131">
      <formula>IF(AND(B557&lt;&gt;"",C557=""),TRUE)</formula>
    </cfRule>
  </conditionalFormatting>
  <conditionalFormatting sqref="C1253">
    <cfRule type="expression" dxfId="15925" priority="14132">
      <formula>IF(AND(B557&lt;&gt;"",C557=""),TRUE)</formula>
    </cfRule>
  </conditionalFormatting>
  <conditionalFormatting sqref="C1254">
    <cfRule type="expression" dxfId="15924" priority="14133">
      <formula>IF(AND(B557&lt;&gt;"",C557=""),TRUE)</formula>
    </cfRule>
  </conditionalFormatting>
  <conditionalFormatting sqref="C1255">
    <cfRule type="expression" dxfId="15923" priority="14134">
      <formula>IF(AND(B557&lt;&gt;"",C557=""),TRUE)</formula>
    </cfRule>
  </conditionalFormatting>
  <conditionalFormatting sqref="C1256">
    <cfRule type="expression" dxfId="15922" priority="14135">
      <formula>IF(AND(B557&lt;&gt;"",C557=""),TRUE)</formula>
    </cfRule>
  </conditionalFormatting>
  <conditionalFormatting sqref="C1257">
    <cfRule type="expression" dxfId="15921" priority="14136">
      <formula>IF(AND(B557&lt;&gt;"",C557=""),TRUE)</formula>
    </cfRule>
  </conditionalFormatting>
  <conditionalFormatting sqref="C1258">
    <cfRule type="expression" dxfId="15920" priority="14137">
      <formula>IF(AND(B557&lt;&gt;"",C557=""),TRUE)</formula>
    </cfRule>
  </conditionalFormatting>
  <conditionalFormatting sqref="C1259">
    <cfRule type="expression" dxfId="15919" priority="14138">
      <formula>IF(AND(B557&lt;&gt;"",C557=""),TRUE)</formula>
    </cfRule>
  </conditionalFormatting>
  <conditionalFormatting sqref="C1260">
    <cfRule type="expression" dxfId="15918" priority="14139">
      <formula>IF(AND(B557&lt;&gt;"",C557=""),TRUE)</formula>
    </cfRule>
  </conditionalFormatting>
  <conditionalFormatting sqref="C1261">
    <cfRule type="expression" dxfId="15917" priority="14140">
      <formula>IF(AND(B557&lt;&gt;"",C557=""),TRUE)</formula>
    </cfRule>
  </conditionalFormatting>
  <conditionalFormatting sqref="C1262">
    <cfRule type="expression" dxfId="15916" priority="14141">
      <formula>IF(AND(B557&lt;&gt;"",C557=""),TRUE)</formula>
    </cfRule>
  </conditionalFormatting>
  <conditionalFormatting sqref="C1263">
    <cfRule type="expression" dxfId="15915" priority="14142">
      <formula>IF(AND(B557&lt;&gt;"",C557=""),TRUE)</formula>
    </cfRule>
  </conditionalFormatting>
  <conditionalFormatting sqref="C1264">
    <cfRule type="expression" dxfId="15914" priority="14143">
      <formula>IF(AND(B557&lt;&gt;"",C557=""),TRUE)</formula>
    </cfRule>
  </conditionalFormatting>
  <conditionalFormatting sqref="C1265">
    <cfRule type="expression" dxfId="15913" priority="14144">
      <formula>IF(AND(B557&lt;&gt;"",C557=""),TRUE)</formula>
    </cfRule>
  </conditionalFormatting>
  <conditionalFormatting sqref="C1266">
    <cfRule type="expression" dxfId="15912" priority="14145">
      <formula>IF(AND(B557&lt;&gt;"",C557=""),TRUE)</formula>
    </cfRule>
  </conditionalFormatting>
  <conditionalFormatting sqref="C1267">
    <cfRule type="expression" dxfId="15911" priority="14146">
      <formula>IF(AND(B557&lt;&gt;"",C557=""),TRUE)</formula>
    </cfRule>
  </conditionalFormatting>
  <conditionalFormatting sqref="C1268">
    <cfRule type="expression" dxfId="15910" priority="14147">
      <formula>IF(AND(B557&lt;&gt;"",C557=""),TRUE)</formula>
    </cfRule>
  </conditionalFormatting>
  <conditionalFormatting sqref="C1269">
    <cfRule type="expression" dxfId="15909" priority="14148">
      <formula>IF(AND(B557&lt;&gt;"",C557=""),TRUE)</formula>
    </cfRule>
  </conditionalFormatting>
  <conditionalFormatting sqref="C1270">
    <cfRule type="expression" dxfId="15908" priority="14149">
      <formula>IF(AND(B557&lt;&gt;"",C557=""),TRUE)</formula>
    </cfRule>
  </conditionalFormatting>
  <conditionalFormatting sqref="C1271">
    <cfRule type="expression" dxfId="15907" priority="14150">
      <formula>IF(AND(B557&lt;&gt;"",C557=""),TRUE)</formula>
    </cfRule>
  </conditionalFormatting>
  <conditionalFormatting sqref="C1272">
    <cfRule type="expression" dxfId="15906" priority="14151">
      <formula>IF(AND(B557&lt;&gt;"",C557=""),TRUE)</formula>
    </cfRule>
  </conditionalFormatting>
  <conditionalFormatting sqref="C1273">
    <cfRule type="expression" dxfId="15905" priority="14152">
      <formula>IF(AND(B557&lt;&gt;"",C557=""),TRUE)</formula>
    </cfRule>
  </conditionalFormatting>
  <conditionalFormatting sqref="C1274">
    <cfRule type="expression" dxfId="15904" priority="14153">
      <formula>IF(AND(B557&lt;&gt;"",C557=""),TRUE)</formula>
    </cfRule>
  </conditionalFormatting>
  <conditionalFormatting sqref="C1275">
    <cfRule type="expression" dxfId="15903" priority="14154">
      <formula>IF(AND(B557&lt;&gt;"",C557=""),TRUE)</formula>
    </cfRule>
  </conditionalFormatting>
  <conditionalFormatting sqref="C1276">
    <cfRule type="expression" dxfId="15902" priority="14155">
      <formula>IF(AND(B557&lt;&gt;"",C557=""),TRUE)</formula>
    </cfRule>
  </conditionalFormatting>
  <conditionalFormatting sqref="C1277">
    <cfRule type="expression" dxfId="15901" priority="14156">
      <formula>IF(AND(B557&lt;&gt;"",C557=""),TRUE)</formula>
    </cfRule>
  </conditionalFormatting>
  <conditionalFormatting sqref="C1278">
    <cfRule type="expression" dxfId="15900" priority="14157">
      <formula>IF(AND(B557&lt;&gt;"",C557=""),TRUE)</formula>
    </cfRule>
  </conditionalFormatting>
  <conditionalFormatting sqref="C1279">
    <cfRule type="expression" dxfId="15899" priority="14158">
      <formula>IF(AND(B557&lt;&gt;"",C557=""),TRUE)</formula>
    </cfRule>
  </conditionalFormatting>
  <conditionalFormatting sqref="C1280">
    <cfRule type="expression" dxfId="15898" priority="14159">
      <formula>IF(AND(B557&lt;&gt;"",C557=""),TRUE)</formula>
    </cfRule>
  </conditionalFormatting>
  <conditionalFormatting sqref="C1281">
    <cfRule type="expression" dxfId="15897" priority="14160">
      <formula>IF(AND(B557&lt;&gt;"",C557=""),TRUE)</formula>
    </cfRule>
  </conditionalFormatting>
  <conditionalFormatting sqref="C1282">
    <cfRule type="expression" dxfId="15896" priority="14161">
      <formula>IF(AND(B557&lt;&gt;"",C557=""),TRUE)</formula>
    </cfRule>
  </conditionalFormatting>
  <conditionalFormatting sqref="C1283">
    <cfRule type="expression" dxfId="15895" priority="14162">
      <formula>IF(AND(B557&lt;&gt;"",C557=""),TRUE)</formula>
    </cfRule>
  </conditionalFormatting>
  <conditionalFormatting sqref="C1284">
    <cfRule type="expression" dxfId="15894" priority="14163">
      <formula>IF(AND(B557&lt;&gt;"",C557=""),TRUE)</formula>
    </cfRule>
  </conditionalFormatting>
  <conditionalFormatting sqref="C1285">
    <cfRule type="expression" dxfId="15893" priority="14164">
      <formula>IF(AND(B557&lt;&gt;"",C557=""),TRUE)</formula>
    </cfRule>
  </conditionalFormatting>
  <conditionalFormatting sqref="C1286">
    <cfRule type="expression" dxfId="15892" priority="14165">
      <formula>IF(AND(B557&lt;&gt;"",C557=""),TRUE)</formula>
    </cfRule>
  </conditionalFormatting>
  <conditionalFormatting sqref="C1287">
    <cfRule type="expression" dxfId="15891" priority="14166">
      <formula>IF(AND(B557&lt;&gt;"",C557=""),TRUE)</formula>
    </cfRule>
  </conditionalFormatting>
  <conditionalFormatting sqref="C1288">
    <cfRule type="expression" dxfId="15890" priority="14167">
      <formula>IF(AND(B557&lt;&gt;"",C557=""),TRUE)</formula>
    </cfRule>
  </conditionalFormatting>
  <conditionalFormatting sqref="C1289">
    <cfRule type="expression" dxfId="15889" priority="14168">
      <formula>IF(AND(B557&lt;&gt;"",C557=""),TRUE)</formula>
    </cfRule>
  </conditionalFormatting>
  <conditionalFormatting sqref="C1290">
    <cfRule type="expression" dxfId="15888" priority="14169">
      <formula>IF(AND(B557&lt;&gt;"",C557=""),TRUE)</formula>
    </cfRule>
  </conditionalFormatting>
  <conditionalFormatting sqref="C1291">
    <cfRule type="expression" dxfId="15887" priority="14170">
      <formula>IF(AND(B557&lt;&gt;"",C557=""),TRUE)</formula>
    </cfRule>
  </conditionalFormatting>
  <conditionalFormatting sqref="C1292">
    <cfRule type="expression" dxfId="15886" priority="14171">
      <formula>IF(AND(B557&lt;&gt;"",C557=""),TRUE)</formula>
    </cfRule>
  </conditionalFormatting>
  <conditionalFormatting sqref="C1293">
    <cfRule type="expression" dxfId="15885" priority="14172">
      <formula>IF(AND(B557&lt;&gt;"",C557=""),TRUE)</formula>
    </cfRule>
  </conditionalFormatting>
  <conditionalFormatting sqref="C1294">
    <cfRule type="expression" dxfId="15884" priority="14173">
      <formula>IF(AND(B557&lt;&gt;"",C557=""),TRUE)</formula>
    </cfRule>
  </conditionalFormatting>
  <conditionalFormatting sqref="C1295">
    <cfRule type="expression" dxfId="15883" priority="14174">
      <formula>IF(AND(B557&lt;&gt;"",C557=""),TRUE)</formula>
    </cfRule>
  </conditionalFormatting>
  <conditionalFormatting sqref="C1296">
    <cfRule type="expression" dxfId="15882" priority="14175">
      <formula>IF(AND(B557&lt;&gt;"",C557=""),TRUE)</formula>
    </cfRule>
  </conditionalFormatting>
  <conditionalFormatting sqref="C1297">
    <cfRule type="expression" dxfId="15881" priority="14176">
      <formula>IF(AND(B557&lt;&gt;"",C557=""),TRUE)</formula>
    </cfRule>
  </conditionalFormatting>
  <conditionalFormatting sqref="C1298">
    <cfRule type="expression" dxfId="15880" priority="14177">
      <formula>IF(AND(B557&lt;&gt;"",C557=""),TRUE)</formula>
    </cfRule>
  </conditionalFormatting>
  <conditionalFormatting sqref="C1299">
    <cfRule type="expression" dxfId="15879" priority="14178">
      <formula>IF(AND(B557&lt;&gt;"",C557=""),TRUE)</formula>
    </cfRule>
  </conditionalFormatting>
  <conditionalFormatting sqref="C1300">
    <cfRule type="expression" dxfId="15878" priority="14179">
      <formula>IF(AND(B557&lt;&gt;"",C557=""),TRUE)</formula>
    </cfRule>
  </conditionalFormatting>
  <conditionalFormatting sqref="C1301">
    <cfRule type="expression" dxfId="15877" priority="14180">
      <formula>IF(AND(B557&lt;&gt;"",C557=""),TRUE)</formula>
    </cfRule>
  </conditionalFormatting>
  <conditionalFormatting sqref="C1302">
    <cfRule type="expression" dxfId="15876" priority="14181">
      <formula>IF(AND(B557&lt;&gt;"",C557=""),TRUE)</formula>
    </cfRule>
  </conditionalFormatting>
  <conditionalFormatting sqref="C1303">
    <cfRule type="expression" dxfId="15875" priority="14182">
      <formula>IF(AND(B557&lt;&gt;"",C557=""),TRUE)</formula>
    </cfRule>
  </conditionalFormatting>
  <conditionalFormatting sqref="C1304">
    <cfRule type="expression" dxfId="15874" priority="14183">
      <formula>IF(AND(B557&lt;&gt;"",C557=""),TRUE)</formula>
    </cfRule>
  </conditionalFormatting>
  <conditionalFormatting sqref="C1305">
    <cfRule type="expression" dxfId="15873" priority="14184">
      <formula>IF(AND(B557&lt;&gt;"",C557=""),TRUE)</formula>
    </cfRule>
  </conditionalFormatting>
  <conditionalFormatting sqref="C1306">
    <cfRule type="expression" dxfId="15872" priority="14185">
      <formula>IF(AND(B557&lt;&gt;"",C557=""),TRUE)</formula>
    </cfRule>
  </conditionalFormatting>
  <conditionalFormatting sqref="C1307">
    <cfRule type="expression" dxfId="15871" priority="14186">
      <formula>IF(AND(B557&lt;&gt;"",C557=""),TRUE)</formula>
    </cfRule>
  </conditionalFormatting>
  <conditionalFormatting sqref="C1308">
    <cfRule type="expression" dxfId="15870" priority="14187">
      <formula>IF(AND(B557&lt;&gt;"",C557=""),TRUE)</formula>
    </cfRule>
  </conditionalFormatting>
  <conditionalFormatting sqref="C1309">
    <cfRule type="expression" dxfId="15869" priority="14188">
      <formula>IF(AND(B557&lt;&gt;"",C557=""),TRUE)</formula>
    </cfRule>
  </conditionalFormatting>
  <conditionalFormatting sqref="C1310">
    <cfRule type="expression" dxfId="15868" priority="14189">
      <formula>IF(AND(B557&lt;&gt;"",C557=""),TRUE)</formula>
    </cfRule>
  </conditionalFormatting>
  <conditionalFormatting sqref="C1311">
    <cfRule type="expression" dxfId="15867" priority="14190">
      <formula>IF(AND(B557&lt;&gt;"",C557=""),TRUE)</formula>
    </cfRule>
  </conditionalFormatting>
  <conditionalFormatting sqref="C1312">
    <cfRule type="expression" dxfId="15866" priority="14191">
      <formula>IF(AND(B557&lt;&gt;"",C557=""),TRUE)</formula>
    </cfRule>
  </conditionalFormatting>
  <conditionalFormatting sqref="C1313">
    <cfRule type="expression" dxfId="15865" priority="14192">
      <formula>IF(AND(B557&lt;&gt;"",C557=""),TRUE)</formula>
    </cfRule>
  </conditionalFormatting>
  <conditionalFormatting sqref="C1314">
    <cfRule type="expression" dxfId="15864" priority="14193">
      <formula>IF(AND(B557&lt;&gt;"",C557=""),TRUE)</formula>
    </cfRule>
  </conditionalFormatting>
  <conditionalFormatting sqref="C1315">
    <cfRule type="expression" dxfId="15863" priority="14194">
      <formula>IF(AND(B557&lt;&gt;"",C557=""),TRUE)</formula>
    </cfRule>
  </conditionalFormatting>
  <conditionalFormatting sqref="C1316">
    <cfRule type="expression" dxfId="15862" priority="14195">
      <formula>IF(AND(B557&lt;&gt;"",C557=""),TRUE)</formula>
    </cfRule>
  </conditionalFormatting>
  <conditionalFormatting sqref="C1317">
    <cfRule type="expression" dxfId="15861" priority="14196">
      <formula>IF(AND(B557&lt;&gt;"",C557=""),TRUE)</formula>
    </cfRule>
  </conditionalFormatting>
  <conditionalFormatting sqref="C1318">
    <cfRule type="expression" dxfId="15860" priority="14197">
      <formula>IF(AND(B557&lt;&gt;"",C557=""),TRUE)</formula>
    </cfRule>
  </conditionalFormatting>
  <conditionalFormatting sqref="C1319">
    <cfRule type="expression" dxfId="15859" priority="14198">
      <formula>IF(AND(B557&lt;&gt;"",C557=""),TRUE)</formula>
    </cfRule>
  </conditionalFormatting>
  <conditionalFormatting sqref="C1320">
    <cfRule type="expression" dxfId="15858" priority="14199">
      <formula>IF(AND(B557&lt;&gt;"",C557=""),TRUE)</formula>
    </cfRule>
  </conditionalFormatting>
  <conditionalFormatting sqref="C1321">
    <cfRule type="expression" dxfId="15857" priority="14200">
      <formula>IF(AND(B557&lt;&gt;"",C557=""),TRUE)</formula>
    </cfRule>
  </conditionalFormatting>
  <conditionalFormatting sqref="C1322">
    <cfRule type="expression" dxfId="15856" priority="14201">
      <formula>IF(AND(B557&lt;&gt;"",C557=""),TRUE)</formula>
    </cfRule>
  </conditionalFormatting>
  <conditionalFormatting sqref="C1323">
    <cfRule type="expression" dxfId="15855" priority="14202">
      <formula>IF(AND(B557&lt;&gt;"",C557=""),TRUE)</formula>
    </cfRule>
  </conditionalFormatting>
  <conditionalFormatting sqref="C1324">
    <cfRule type="expression" dxfId="15854" priority="14203">
      <formula>IF(AND(B557&lt;&gt;"",C557=""),TRUE)</formula>
    </cfRule>
  </conditionalFormatting>
  <conditionalFormatting sqref="C1325">
    <cfRule type="expression" dxfId="15853" priority="14204">
      <formula>IF(AND(B557&lt;&gt;"",C557=""),TRUE)</formula>
    </cfRule>
  </conditionalFormatting>
  <conditionalFormatting sqref="C1326">
    <cfRule type="expression" dxfId="15852" priority="14205">
      <formula>IF(AND(B557&lt;&gt;"",C557=""),TRUE)</formula>
    </cfRule>
  </conditionalFormatting>
  <conditionalFormatting sqref="C1327">
    <cfRule type="expression" dxfId="15851" priority="14206">
      <formula>IF(AND(B557&lt;&gt;"",C557=""),TRUE)</formula>
    </cfRule>
  </conditionalFormatting>
  <conditionalFormatting sqref="C1328">
    <cfRule type="expression" dxfId="15850" priority="14207">
      <formula>IF(AND(B557&lt;&gt;"",C557=""),TRUE)</formula>
    </cfRule>
  </conditionalFormatting>
  <conditionalFormatting sqref="C1329">
    <cfRule type="expression" dxfId="15849" priority="14208">
      <formula>IF(AND(B557&lt;&gt;"",C557=""),TRUE)</formula>
    </cfRule>
  </conditionalFormatting>
  <conditionalFormatting sqref="C1330">
    <cfRule type="expression" dxfId="15848" priority="14209">
      <formula>IF(AND(B557&lt;&gt;"",C557=""),TRUE)</formula>
    </cfRule>
  </conditionalFormatting>
  <conditionalFormatting sqref="C1331">
    <cfRule type="expression" dxfId="15847" priority="14210">
      <formula>IF(AND(B557&lt;&gt;"",C557=""),TRUE)</formula>
    </cfRule>
  </conditionalFormatting>
  <conditionalFormatting sqref="C1332">
    <cfRule type="expression" dxfId="15846" priority="14211">
      <formula>IF(AND(B557&lt;&gt;"",C557=""),TRUE)</formula>
    </cfRule>
  </conditionalFormatting>
  <conditionalFormatting sqref="C1333">
    <cfRule type="expression" dxfId="15845" priority="14212">
      <formula>IF(AND(B557&lt;&gt;"",C557=""),TRUE)</formula>
    </cfRule>
  </conditionalFormatting>
  <conditionalFormatting sqref="C1334">
    <cfRule type="expression" dxfId="15844" priority="14213">
      <formula>IF(AND(B557&lt;&gt;"",C557=""),TRUE)</formula>
    </cfRule>
  </conditionalFormatting>
  <conditionalFormatting sqref="C1335">
    <cfRule type="expression" dxfId="15843" priority="14214">
      <formula>IF(AND(B557&lt;&gt;"",C557=""),TRUE)</formula>
    </cfRule>
  </conditionalFormatting>
  <conditionalFormatting sqref="C1336">
    <cfRule type="expression" dxfId="15842" priority="14215">
      <formula>IF(AND(B557&lt;&gt;"",C557=""),TRUE)</formula>
    </cfRule>
  </conditionalFormatting>
  <conditionalFormatting sqref="C1337">
    <cfRule type="expression" dxfId="15841" priority="14216">
      <formula>IF(AND(B557&lt;&gt;"",C557=""),TRUE)</formula>
    </cfRule>
  </conditionalFormatting>
  <conditionalFormatting sqref="C1338">
    <cfRule type="expression" dxfId="15840" priority="14217">
      <formula>IF(AND(B557&lt;&gt;"",C557=""),TRUE)</formula>
    </cfRule>
  </conditionalFormatting>
  <conditionalFormatting sqref="C1339">
    <cfRule type="expression" dxfId="15839" priority="14218">
      <formula>IF(AND(B557&lt;&gt;"",C557=""),TRUE)</formula>
    </cfRule>
  </conditionalFormatting>
  <conditionalFormatting sqref="C1340">
    <cfRule type="expression" dxfId="15838" priority="14219">
      <formula>IF(AND(B557&lt;&gt;"",C557=""),TRUE)</formula>
    </cfRule>
  </conditionalFormatting>
  <conditionalFormatting sqref="C1341">
    <cfRule type="expression" dxfId="15837" priority="14220">
      <formula>IF(AND(B557&lt;&gt;"",C557=""),TRUE)</formula>
    </cfRule>
  </conditionalFormatting>
  <conditionalFormatting sqref="C1342">
    <cfRule type="expression" dxfId="15836" priority="14221">
      <formula>IF(AND(B557&lt;&gt;"",C557=""),TRUE)</formula>
    </cfRule>
  </conditionalFormatting>
  <conditionalFormatting sqref="C1343">
    <cfRule type="expression" dxfId="15835" priority="14222">
      <formula>IF(AND(B557&lt;&gt;"",C557=""),TRUE)</formula>
    </cfRule>
  </conditionalFormatting>
  <conditionalFormatting sqref="C1344">
    <cfRule type="expression" dxfId="15834" priority="14223">
      <formula>IF(AND(B557&lt;&gt;"",C557=""),TRUE)</formula>
    </cfRule>
  </conditionalFormatting>
  <conditionalFormatting sqref="C1345">
    <cfRule type="expression" dxfId="15833" priority="14224">
      <formula>IF(AND(B557&lt;&gt;"",C557=""),TRUE)</formula>
    </cfRule>
  </conditionalFormatting>
  <conditionalFormatting sqref="C1346">
    <cfRule type="expression" dxfId="15832" priority="14225">
      <formula>IF(AND(B557&lt;&gt;"",C557=""),TRUE)</formula>
    </cfRule>
  </conditionalFormatting>
  <conditionalFormatting sqref="C1347">
    <cfRule type="expression" dxfId="15831" priority="14226">
      <formula>IF(AND(B557&lt;&gt;"",C557=""),TRUE)</formula>
    </cfRule>
  </conditionalFormatting>
  <conditionalFormatting sqref="C1348">
    <cfRule type="expression" dxfId="15830" priority="14227">
      <formula>IF(AND(B557&lt;&gt;"",C557=""),TRUE)</formula>
    </cfRule>
  </conditionalFormatting>
  <conditionalFormatting sqref="C1349">
    <cfRule type="expression" dxfId="15829" priority="14228">
      <formula>IF(AND(B557&lt;&gt;"",C557=""),TRUE)</formula>
    </cfRule>
  </conditionalFormatting>
  <conditionalFormatting sqref="C1350">
    <cfRule type="expression" dxfId="15828" priority="14229">
      <formula>IF(AND(B557&lt;&gt;"",C557=""),TRUE)</formula>
    </cfRule>
  </conditionalFormatting>
  <conditionalFormatting sqref="C1351">
    <cfRule type="expression" dxfId="15827" priority="14230">
      <formula>IF(AND(B557&lt;&gt;"",C557=""),TRUE)</formula>
    </cfRule>
  </conditionalFormatting>
  <conditionalFormatting sqref="C1352">
    <cfRule type="expression" dxfId="15826" priority="14231">
      <formula>IF(AND(B557&lt;&gt;"",C557=""),TRUE)</formula>
    </cfRule>
  </conditionalFormatting>
  <conditionalFormatting sqref="C1353">
    <cfRule type="expression" dxfId="15825" priority="14232">
      <formula>IF(AND(B557&lt;&gt;"",C557=""),TRUE)</formula>
    </cfRule>
  </conditionalFormatting>
  <conditionalFormatting sqref="C1354">
    <cfRule type="expression" dxfId="15824" priority="14233">
      <formula>IF(AND(B557&lt;&gt;"",C557=""),TRUE)</formula>
    </cfRule>
  </conditionalFormatting>
  <conditionalFormatting sqref="C1355">
    <cfRule type="expression" dxfId="15823" priority="14234">
      <formula>IF(AND(B557&lt;&gt;"",C557=""),TRUE)</formula>
    </cfRule>
  </conditionalFormatting>
  <conditionalFormatting sqref="C1356">
    <cfRule type="expression" dxfId="15822" priority="14235">
      <formula>IF(AND(B557&lt;&gt;"",C557=""),TRUE)</formula>
    </cfRule>
  </conditionalFormatting>
  <conditionalFormatting sqref="C1357">
    <cfRule type="expression" dxfId="15821" priority="14236">
      <formula>IF(AND(B557&lt;&gt;"",C557=""),TRUE)</formula>
    </cfRule>
  </conditionalFormatting>
  <conditionalFormatting sqref="C1358">
    <cfRule type="expression" dxfId="15820" priority="14237">
      <formula>IF(AND(B557&lt;&gt;"",C557=""),TRUE)</formula>
    </cfRule>
  </conditionalFormatting>
  <conditionalFormatting sqref="C1359">
    <cfRule type="expression" dxfId="15819" priority="14238">
      <formula>IF(AND(B557&lt;&gt;"",C557=""),TRUE)</formula>
    </cfRule>
  </conditionalFormatting>
  <conditionalFormatting sqref="C1360">
    <cfRule type="expression" dxfId="15818" priority="14239">
      <formula>IF(AND(B557&lt;&gt;"",C557=""),TRUE)</formula>
    </cfRule>
  </conditionalFormatting>
  <conditionalFormatting sqref="C1361">
    <cfRule type="expression" dxfId="15817" priority="14240">
      <formula>IF(AND(B557&lt;&gt;"",C557=""),TRUE)</formula>
    </cfRule>
  </conditionalFormatting>
  <conditionalFormatting sqref="C1362">
    <cfRule type="expression" dxfId="15816" priority="14241">
      <formula>IF(AND(B557&lt;&gt;"",C557=""),TRUE)</formula>
    </cfRule>
  </conditionalFormatting>
  <conditionalFormatting sqref="C1363">
    <cfRule type="expression" dxfId="15815" priority="14242">
      <formula>IF(AND(B557&lt;&gt;"",C557=""),TRUE)</formula>
    </cfRule>
  </conditionalFormatting>
  <conditionalFormatting sqref="C1364">
    <cfRule type="expression" dxfId="15814" priority="14243">
      <formula>IF(AND(B557&lt;&gt;"",C557=""),TRUE)</formula>
    </cfRule>
  </conditionalFormatting>
  <conditionalFormatting sqref="C1365">
    <cfRule type="expression" dxfId="15813" priority="14244">
      <formula>IF(AND(B557&lt;&gt;"",C557=""),TRUE)</formula>
    </cfRule>
  </conditionalFormatting>
  <conditionalFormatting sqref="C1366">
    <cfRule type="expression" dxfId="15812" priority="14245">
      <formula>IF(AND(B557&lt;&gt;"",C557=""),TRUE)</formula>
    </cfRule>
  </conditionalFormatting>
  <conditionalFormatting sqref="C1367">
    <cfRule type="expression" dxfId="15811" priority="14246">
      <formula>IF(AND(B557&lt;&gt;"",C557=""),TRUE)</formula>
    </cfRule>
  </conditionalFormatting>
  <conditionalFormatting sqref="C1368">
    <cfRule type="expression" dxfId="15810" priority="14247">
      <formula>IF(AND(B557&lt;&gt;"",C557=""),TRUE)</formula>
    </cfRule>
  </conditionalFormatting>
  <conditionalFormatting sqref="C1369">
    <cfRule type="expression" dxfId="15809" priority="14248">
      <formula>IF(AND(B557&lt;&gt;"",C557=""),TRUE)</formula>
    </cfRule>
  </conditionalFormatting>
  <conditionalFormatting sqref="C1370">
    <cfRule type="expression" dxfId="15808" priority="14249">
      <formula>IF(AND(B557&lt;&gt;"",C557=""),TRUE)</formula>
    </cfRule>
  </conditionalFormatting>
  <conditionalFormatting sqref="C1371">
    <cfRule type="expression" dxfId="15807" priority="14250">
      <formula>IF(AND(B557&lt;&gt;"",C557=""),TRUE)</formula>
    </cfRule>
  </conditionalFormatting>
  <conditionalFormatting sqref="C1372">
    <cfRule type="expression" dxfId="15806" priority="14251">
      <formula>IF(AND(B557&lt;&gt;"",C557=""),TRUE)</formula>
    </cfRule>
  </conditionalFormatting>
  <conditionalFormatting sqref="C1373">
    <cfRule type="expression" dxfId="15805" priority="14252">
      <formula>IF(AND(B557&lt;&gt;"",C557=""),TRUE)</formula>
    </cfRule>
  </conditionalFormatting>
  <conditionalFormatting sqref="C1374">
    <cfRule type="expression" dxfId="15804" priority="14253">
      <formula>IF(AND(B557&lt;&gt;"",C557=""),TRUE)</formula>
    </cfRule>
  </conditionalFormatting>
  <conditionalFormatting sqref="C1375">
    <cfRule type="expression" dxfId="15803" priority="14254">
      <formula>IF(AND(B557&lt;&gt;"",C557=""),TRUE)</formula>
    </cfRule>
  </conditionalFormatting>
  <conditionalFormatting sqref="C1376">
    <cfRule type="expression" dxfId="15802" priority="14255">
      <formula>IF(AND(B557&lt;&gt;"",C557=""),TRUE)</formula>
    </cfRule>
  </conditionalFormatting>
  <conditionalFormatting sqref="C1377">
    <cfRule type="expression" dxfId="15801" priority="14256">
      <formula>IF(AND(B557&lt;&gt;"",C557=""),TRUE)</formula>
    </cfRule>
  </conditionalFormatting>
  <conditionalFormatting sqref="C1378">
    <cfRule type="expression" dxfId="15800" priority="14257">
      <formula>IF(AND(B557&lt;&gt;"",C557=""),TRUE)</formula>
    </cfRule>
  </conditionalFormatting>
  <conditionalFormatting sqref="C1379">
    <cfRule type="expression" dxfId="15799" priority="14258">
      <formula>IF(AND(B557&lt;&gt;"",C557=""),TRUE)</formula>
    </cfRule>
  </conditionalFormatting>
  <conditionalFormatting sqref="C1380">
    <cfRule type="expression" dxfId="15798" priority="14259">
      <formula>IF(AND(B557&lt;&gt;"",C557=""),TRUE)</formula>
    </cfRule>
  </conditionalFormatting>
  <conditionalFormatting sqref="C1381">
    <cfRule type="expression" dxfId="15797" priority="14260">
      <formula>IF(AND(B557&lt;&gt;"",C557=""),TRUE)</formula>
    </cfRule>
  </conditionalFormatting>
  <conditionalFormatting sqref="C1382">
    <cfRule type="expression" dxfId="15796" priority="14261">
      <formula>IF(AND(B557&lt;&gt;"",C557=""),TRUE)</formula>
    </cfRule>
  </conditionalFormatting>
  <conditionalFormatting sqref="C1383">
    <cfRule type="expression" dxfId="15795" priority="14262">
      <formula>IF(AND(B557&lt;&gt;"",C557=""),TRUE)</formula>
    </cfRule>
  </conditionalFormatting>
  <conditionalFormatting sqref="C1384">
    <cfRule type="expression" dxfId="15794" priority="14263">
      <formula>IF(AND(B557&lt;&gt;"",C557=""),TRUE)</formula>
    </cfRule>
  </conditionalFormatting>
  <conditionalFormatting sqref="C1385">
    <cfRule type="expression" dxfId="15793" priority="14264">
      <formula>IF(AND(B557&lt;&gt;"",C557=""),TRUE)</formula>
    </cfRule>
  </conditionalFormatting>
  <conditionalFormatting sqref="C1386">
    <cfRule type="expression" dxfId="15792" priority="14265">
      <formula>IF(AND(B557&lt;&gt;"",C557=""),TRUE)</formula>
    </cfRule>
  </conditionalFormatting>
  <conditionalFormatting sqref="C1387">
    <cfRule type="expression" dxfId="15791" priority="14266">
      <formula>IF(AND(B557&lt;&gt;"",C557=""),TRUE)</formula>
    </cfRule>
  </conditionalFormatting>
  <conditionalFormatting sqref="C1388">
    <cfRule type="expression" dxfId="15790" priority="14267">
      <formula>IF(AND(B557&lt;&gt;"",C557=""),TRUE)</formula>
    </cfRule>
  </conditionalFormatting>
  <conditionalFormatting sqref="C1389">
    <cfRule type="expression" dxfId="15789" priority="14268">
      <formula>IF(AND(B557&lt;&gt;"",C557=""),TRUE)</formula>
    </cfRule>
  </conditionalFormatting>
  <conditionalFormatting sqref="C1390">
    <cfRule type="expression" dxfId="15788" priority="14269">
      <formula>IF(AND(B557&lt;&gt;"",C557=""),TRUE)</formula>
    </cfRule>
  </conditionalFormatting>
  <conditionalFormatting sqref="C1391">
    <cfRule type="expression" dxfId="15787" priority="14270">
      <formula>IF(AND(B557&lt;&gt;"",C557=""),TRUE)</formula>
    </cfRule>
  </conditionalFormatting>
  <conditionalFormatting sqref="C1392">
    <cfRule type="expression" dxfId="15786" priority="14271">
      <formula>IF(AND(B557&lt;&gt;"",C557=""),TRUE)</formula>
    </cfRule>
  </conditionalFormatting>
  <conditionalFormatting sqref="C1393">
    <cfRule type="expression" dxfId="15785" priority="14272">
      <formula>IF(AND(B557&lt;&gt;"",C557=""),TRUE)</formula>
    </cfRule>
  </conditionalFormatting>
  <conditionalFormatting sqref="C1394">
    <cfRule type="expression" dxfId="15784" priority="14273">
      <formula>IF(AND(B557&lt;&gt;"",C557=""),TRUE)</formula>
    </cfRule>
  </conditionalFormatting>
  <conditionalFormatting sqref="C1395">
    <cfRule type="expression" dxfId="15783" priority="14274">
      <formula>IF(AND(B557&lt;&gt;"",C557=""),TRUE)</formula>
    </cfRule>
  </conditionalFormatting>
  <conditionalFormatting sqref="C1396">
    <cfRule type="expression" dxfId="15782" priority="14275">
      <formula>IF(AND(B557&lt;&gt;"",C557=""),TRUE)</formula>
    </cfRule>
  </conditionalFormatting>
  <conditionalFormatting sqref="C1397">
    <cfRule type="expression" dxfId="15781" priority="14276">
      <formula>IF(AND(B557&lt;&gt;"",C557=""),TRUE)</formula>
    </cfRule>
  </conditionalFormatting>
  <conditionalFormatting sqref="C1398">
    <cfRule type="expression" dxfId="15780" priority="14277">
      <formula>IF(AND(B557&lt;&gt;"",C557=""),TRUE)</formula>
    </cfRule>
  </conditionalFormatting>
  <conditionalFormatting sqref="C1399">
    <cfRule type="expression" dxfId="15779" priority="14278">
      <formula>IF(AND(B557&lt;&gt;"",C557=""),TRUE)</formula>
    </cfRule>
  </conditionalFormatting>
  <conditionalFormatting sqref="C1400">
    <cfRule type="expression" dxfId="15778" priority="14279">
      <formula>IF(AND(B557&lt;&gt;"",C557=""),TRUE)</formula>
    </cfRule>
  </conditionalFormatting>
  <conditionalFormatting sqref="C1401">
    <cfRule type="expression" dxfId="15777" priority="14280">
      <formula>IF(AND(B557&lt;&gt;"",C557=""),TRUE)</formula>
    </cfRule>
  </conditionalFormatting>
  <conditionalFormatting sqref="C1402">
    <cfRule type="expression" dxfId="15776" priority="14281">
      <formula>IF(AND(B557&lt;&gt;"",C557=""),TRUE)</formula>
    </cfRule>
  </conditionalFormatting>
  <conditionalFormatting sqref="C1403">
    <cfRule type="expression" dxfId="15775" priority="14282">
      <formula>IF(AND(B557&lt;&gt;"",C557=""),TRUE)</formula>
    </cfRule>
  </conditionalFormatting>
  <conditionalFormatting sqref="C1404">
    <cfRule type="expression" dxfId="15774" priority="14283">
      <formula>IF(AND(B557&lt;&gt;"",C557=""),TRUE)</formula>
    </cfRule>
  </conditionalFormatting>
  <conditionalFormatting sqref="C1405">
    <cfRule type="expression" dxfId="15773" priority="14284">
      <formula>IF(AND(B557&lt;&gt;"",C557=""),TRUE)</formula>
    </cfRule>
  </conditionalFormatting>
  <conditionalFormatting sqref="C1406">
    <cfRule type="expression" dxfId="15772" priority="14285">
      <formula>IF(AND(B557&lt;&gt;"",C557=""),TRUE)</formula>
    </cfRule>
  </conditionalFormatting>
  <conditionalFormatting sqref="C1407">
    <cfRule type="expression" dxfId="15771" priority="14286">
      <formula>IF(AND(B557&lt;&gt;"",C557=""),TRUE)</formula>
    </cfRule>
  </conditionalFormatting>
  <conditionalFormatting sqref="C1408">
    <cfRule type="expression" dxfId="15770" priority="14287">
      <formula>IF(AND(B557&lt;&gt;"",C557=""),TRUE)</formula>
    </cfRule>
  </conditionalFormatting>
  <conditionalFormatting sqref="C1409">
    <cfRule type="expression" dxfId="15769" priority="14288">
      <formula>IF(AND(B557&lt;&gt;"",C557=""),TRUE)</formula>
    </cfRule>
  </conditionalFormatting>
  <conditionalFormatting sqref="C1410">
    <cfRule type="expression" dxfId="15768" priority="14289">
      <formula>IF(AND(B557&lt;&gt;"",C557=""),TRUE)</formula>
    </cfRule>
  </conditionalFormatting>
  <conditionalFormatting sqref="C1411">
    <cfRule type="expression" dxfId="15767" priority="14290">
      <formula>IF(AND(B557&lt;&gt;"",C557=""),TRUE)</formula>
    </cfRule>
  </conditionalFormatting>
  <conditionalFormatting sqref="C1412">
    <cfRule type="expression" dxfId="15766" priority="14291">
      <formula>IF(AND(B557&lt;&gt;"",C557=""),TRUE)</formula>
    </cfRule>
  </conditionalFormatting>
  <conditionalFormatting sqref="C1413">
    <cfRule type="expression" dxfId="15765" priority="14292">
      <formula>IF(AND(B557&lt;&gt;"",C557=""),TRUE)</formula>
    </cfRule>
  </conditionalFormatting>
  <conditionalFormatting sqref="C1414">
    <cfRule type="expression" dxfId="15764" priority="14293">
      <formula>IF(AND(B557&lt;&gt;"",C557=""),TRUE)</formula>
    </cfRule>
  </conditionalFormatting>
  <conditionalFormatting sqref="C1415">
    <cfRule type="expression" dxfId="15763" priority="14294">
      <formula>IF(AND(B557&lt;&gt;"",C557=""),TRUE)</formula>
    </cfRule>
  </conditionalFormatting>
  <conditionalFormatting sqref="C1416">
    <cfRule type="expression" dxfId="15762" priority="14295">
      <formula>IF(AND(B557&lt;&gt;"",C557=""),TRUE)</formula>
    </cfRule>
  </conditionalFormatting>
  <conditionalFormatting sqref="C1417">
    <cfRule type="expression" dxfId="15761" priority="14296">
      <formula>IF(AND(B557&lt;&gt;"",C557=""),TRUE)</formula>
    </cfRule>
  </conditionalFormatting>
  <conditionalFormatting sqref="C1418">
    <cfRule type="expression" dxfId="15760" priority="14297">
      <formula>IF(AND(B557&lt;&gt;"",C557=""),TRUE)</formula>
    </cfRule>
  </conditionalFormatting>
  <conditionalFormatting sqref="C1419">
    <cfRule type="expression" dxfId="15759" priority="14298">
      <formula>IF(AND(B557&lt;&gt;"",C557=""),TRUE)</formula>
    </cfRule>
  </conditionalFormatting>
  <conditionalFormatting sqref="C1420">
    <cfRule type="expression" dxfId="15758" priority="14299">
      <formula>IF(AND(B557&lt;&gt;"",C557=""),TRUE)</formula>
    </cfRule>
  </conditionalFormatting>
  <conditionalFormatting sqref="C1421">
    <cfRule type="expression" dxfId="15757" priority="14300">
      <formula>IF(AND(B557&lt;&gt;"",C557=""),TRUE)</formula>
    </cfRule>
  </conditionalFormatting>
  <conditionalFormatting sqref="C1422">
    <cfRule type="expression" dxfId="15756" priority="14301">
      <formula>IF(AND(B557&lt;&gt;"",C557=""),TRUE)</formula>
    </cfRule>
  </conditionalFormatting>
  <conditionalFormatting sqref="C1423">
    <cfRule type="expression" dxfId="15755" priority="14302">
      <formula>IF(AND(B557&lt;&gt;"",C557=""),TRUE)</formula>
    </cfRule>
  </conditionalFormatting>
  <conditionalFormatting sqref="C1424">
    <cfRule type="expression" dxfId="15754" priority="14303">
      <formula>IF(AND(B557&lt;&gt;"",C557=""),TRUE)</formula>
    </cfRule>
  </conditionalFormatting>
  <conditionalFormatting sqref="C1425">
    <cfRule type="expression" dxfId="15753" priority="14304">
      <formula>IF(AND(B557&lt;&gt;"",C557=""),TRUE)</formula>
    </cfRule>
  </conditionalFormatting>
  <conditionalFormatting sqref="C1426">
    <cfRule type="expression" dxfId="15752" priority="14305">
      <formula>IF(AND(B557&lt;&gt;"",C557=""),TRUE)</formula>
    </cfRule>
  </conditionalFormatting>
  <conditionalFormatting sqref="C1427">
    <cfRule type="expression" dxfId="15751" priority="14306">
      <formula>IF(AND(B557&lt;&gt;"",C557=""),TRUE)</formula>
    </cfRule>
  </conditionalFormatting>
  <conditionalFormatting sqref="C1428">
    <cfRule type="expression" dxfId="15750" priority="14307">
      <formula>IF(AND(B557&lt;&gt;"",C557=""),TRUE)</formula>
    </cfRule>
  </conditionalFormatting>
  <conditionalFormatting sqref="C1429">
    <cfRule type="expression" dxfId="15749" priority="14308">
      <formula>IF(AND(B557&lt;&gt;"",C557=""),TRUE)</formula>
    </cfRule>
  </conditionalFormatting>
  <conditionalFormatting sqref="C1430">
    <cfRule type="expression" dxfId="15748" priority="14309">
      <formula>IF(AND(B557&lt;&gt;"",C557=""),TRUE)</formula>
    </cfRule>
  </conditionalFormatting>
  <conditionalFormatting sqref="C1431">
    <cfRule type="expression" dxfId="15747" priority="14310">
      <formula>IF(AND(B557&lt;&gt;"",C557=""),TRUE)</formula>
    </cfRule>
  </conditionalFormatting>
  <conditionalFormatting sqref="C1432">
    <cfRule type="expression" dxfId="15746" priority="14311">
      <formula>IF(AND(B557&lt;&gt;"",C557=""),TRUE)</formula>
    </cfRule>
  </conditionalFormatting>
  <conditionalFormatting sqref="C1433">
    <cfRule type="expression" dxfId="15745" priority="14312">
      <formula>IF(AND(B557&lt;&gt;"",C557=""),TRUE)</formula>
    </cfRule>
  </conditionalFormatting>
  <conditionalFormatting sqref="C1434">
    <cfRule type="expression" dxfId="15744" priority="14313">
      <formula>IF(AND(B557&lt;&gt;"",C557=""),TRUE)</formula>
    </cfRule>
  </conditionalFormatting>
  <conditionalFormatting sqref="C1435">
    <cfRule type="expression" dxfId="15743" priority="14314">
      <formula>IF(AND(B557&lt;&gt;"",C557=""),TRUE)</formula>
    </cfRule>
  </conditionalFormatting>
  <conditionalFormatting sqref="C1436">
    <cfRule type="expression" dxfId="15742" priority="14315">
      <formula>IF(AND(B557&lt;&gt;"",C557=""),TRUE)</formula>
    </cfRule>
  </conditionalFormatting>
  <conditionalFormatting sqref="C1437">
    <cfRule type="expression" dxfId="15741" priority="14316">
      <formula>IF(AND(B557&lt;&gt;"",C557=""),TRUE)</formula>
    </cfRule>
  </conditionalFormatting>
  <conditionalFormatting sqref="C1438">
    <cfRule type="expression" dxfId="15740" priority="14317">
      <formula>IF(AND(B557&lt;&gt;"",C557=""),TRUE)</formula>
    </cfRule>
  </conditionalFormatting>
  <conditionalFormatting sqref="C1439">
    <cfRule type="expression" dxfId="15739" priority="14318">
      <formula>IF(AND(B557&lt;&gt;"",C557=""),TRUE)</formula>
    </cfRule>
  </conditionalFormatting>
  <conditionalFormatting sqref="C1440">
    <cfRule type="expression" dxfId="15738" priority="14319">
      <formula>IF(AND(B557&lt;&gt;"",C557=""),TRUE)</formula>
    </cfRule>
  </conditionalFormatting>
  <conditionalFormatting sqref="C1441">
    <cfRule type="expression" dxfId="15737" priority="14320">
      <formula>IF(AND(B557&lt;&gt;"",C557=""),TRUE)</formula>
    </cfRule>
  </conditionalFormatting>
  <conditionalFormatting sqref="C1442">
    <cfRule type="expression" dxfId="15736" priority="14321">
      <formula>IF(AND(B557&lt;&gt;"",C557=""),TRUE)</formula>
    </cfRule>
  </conditionalFormatting>
  <conditionalFormatting sqref="C1443">
    <cfRule type="expression" dxfId="15735" priority="14322">
      <formula>IF(AND(B557&lt;&gt;"",C557=""),TRUE)</formula>
    </cfRule>
  </conditionalFormatting>
  <conditionalFormatting sqref="C1444">
    <cfRule type="expression" dxfId="15734" priority="14323">
      <formula>IF(AND(B557&lt;&gt;"",C557=""),TRUE)</formula>
    </cfRule>
  </conditionalFormatting>
  <conditionalFormatting sqref="C1445">
    <cfRule type="expression" dxfId="15733" priority="14324">
      <formula>IF(AND(B557&lt;&gt;"",C557=""),TRUE)</formula>
    </cfRule>
  </conditionalFormatting>
  <conditionalFormatting sqref="C1446">
    <cfRule type="expression" dxfId="15732" priority="14325">
      <formula>IF(AND(B557&lt;&gt;"",C557=""),TRUE)</formula>
    </cfRule>
  </conditionalFormatting>
  <conditionalFormatting sqref="C1447">
    <cfRule type="expression" dxfId="15731" priority="14326">
      <formula>IF(AND(B557&lt;&gt;"",C557=""),TRUE)</formula>
    </cfRule>
  </conditionalFormatting>
  <conditionalFormatting sqref="C1448">
    <cfRule type="expression" dxfId="15730" priority="14327">
      <formula>IF(AND(B557&lt;&gt;"",C557=""),TRUE)</formula>
    </cfRule>
  </conditionalFormatting>
  <conditionalFormatting sqref="C1449">
    <cfRule type="expression" dxfId="15729" priority="14328">
      <formula>IF(AND(B557&lt;&gt;"",C557=""),TRUE)</formula>
    </cfRule>
  </conditionalFormatting>
  <conditionalFormatting sqref="C1450">
    <cfRule type="expression" dxfId="15728" priority="14329">
      <formula>IF(AND(B557&lt;&gt;"",C557=""),TRUE)</formula>
    </cfRule>
  </conditionalFormatting>
  <conditionalFormatting sqref="C1451">
    <cfRule type="expression" dxfId="15727" priority="14330">
      <formula>IF(AND(B557&lt;&gt;"",C557=""),TRUE)</formula>
    </cfRule>
  </conditionalFormatting>
  <conditionalFormatting sqref="C1452">
    <cfRule type="expression" dxfId="15726" priority="14331">
      <formula>IF(AND(B557&lt;&gt;"",C557=""),TRUE)</formula>
    </cfRule>
  </conditionalFormatting>
  <conditionalFormatting sqref="C1453">
    <cfRule type="expression" dxfId="15725" priority="14332">
      <formula>IF(AND(B557&lt;&gt;"",C557=""),TRUE)</formula>
    </cfRule>
  </conditionalFormatting>
  <conditionalFormatting sqref="C1454">
    <cfRule type="expression" dxfId="15724" priority="14333">
      <formula>IF(AND(B557&lt;&gt;"",C557=""),TRUE)</formula>
    </cfRule>
  </conditionalFormatting>
  <conditionalFormatting sqref="C1455">
    <cfRule type="expression" dxfId="15723" priority="14334">
      <formula>IF(AND(B557&lt;&gt;"",C557=""),TRUE)</formula>
    </cfRule>
  </conditionalFormatting>
  <conditionalFormatting sqref="C1456">
    <cfRule type="expression" dxfId="15722" priority="14335">
      <formula>IF(AND(B557&lt;&gt;"",C557=""),TRUE)</formula>
    </cfRule>
  </conditionalFormatting>
  <conditionalFormatting sqref="C1457">
    <cfRule type="expression" dxfId="15721" priority="14336">
      <formula>IF(AND(B557&lt;&gt;"",C557=""),TRUE)</formula>
    </cfRule>
  </conditionalFormatting>
  <conditionalFormatting sqref="C1458">
    <cfRule type="expression" dxfId="15720" priority="14337">
      <formula>IF(AND(B557&lt;&gt;"",C557=""),TRUE)</formula>
    </cfRule>
  </conditionalFormatting>
  <conditionalFormatting sqref="C1459">
    <cfRule type="expression" dxfId="15719" priority="14338">
      <formula>IF(AND(B557&lt;&gt;"",C557=""),TRUE)</formula>
    </cfRule>
  </conditionalFormatting>
  <conditionalFormatting sqref="C1460">
    <cfRule type="expression" dxfId="15718" priority="14339">
      <formula>IF(AND(B557&lt;&gt;"",C557=""),TRUE)</formula>
    </cfRule>
  </conditionalFormatting>
  <conditionalFormatting sqref="C1461">
    <cfRule type="expression" dxfId="15717" priority="14340">
      <formula>IF(AND(B557&lt;&gt;"",C557=""),TRUE)</formula>
    </cfRule>
  </conditionalFormatting>
  <conditionalFormatting sqref="C1462">
    <cfRule type="expression" dxfId="15716" priority="14341">
      <formula>IF(AND(B557&lt;&gt;"",C557=""),TRUE)</formula>
    </cfRule>
  </conditionalFormatting>
  <conditionalFormatting sqref="C1463">
    <cfRule type="expression" dxfId="15715" priority="14342">
      <formula>IF(AND(B557&lt;&gt;"",C557=""),TRUE)</formula>
    </cfRule>
  </conditionalFormatting>
  <conditionalFormatting sqref="C1464">
    <cfRule type="expression" dxfId="15714" priority="14343">
      <formula>IF(AND(B557&lt;&gt;"",C557=""),TRUE)</formula>
    </cfRule>
  </conditionalFormatting>
  <conditionalFormatting sqref="C1465">
    <cfRule type="expression" dxfId="15713" priority="14344">
      <formula>IF(AND(B557&lt;&gt;"",C557=""),TRUE)</formula>
    </cfRule>
  </conditionalFormatting>
  <conditionalFormatting sqref="C1466">
    <cfRule type="expression" dxfId="15712" priority="14345">
      <formula>IF(AND(B557&lt;&gt;"",C557=""),TRUE)</formula>
    </cfRule>
  </conditionalFormatting>
  <conditionalFormatting sqref="C1467">
    <cfRule type="expression" dxfId="15711" priority="14346">
      <formula>IF(AND(B557&lt;&gt;"",C557=""),TRUE)</formula>
    </cfRule>
  </conditionalFormatting>
  <conditionalFormatting sqref="C1468">
    <cfRule type="expression" dxfId="15710" priority="14347">
      <formula>IF(AND(B557&lt;&gt;"",C557=""),TRUE)</formula>
    </cfRule>
  </conditionalFormatting>
  <conditionalFormatting sqref="C1469">
    <cfRule type="expression" dxfId="15709" priority="14348">
      <formula>IF(AND(B557&lt;&gt;"",C557=""),TRUE)</formula>
    </cfRule>
  </conditionalFormatting>
  <conditionalFormatting sqref="C1470">
    <cfRule type="expression" dxfId="15708" priority="14349">
      <formula>IF(AND(B557&lt;&gt;"",C557=""),TRUE)</formula>
    </cfRule>
  </conditionalFormatting>
  <conditionalFormatting sqref="C1471">
    <cfRule type="expression" dxfId="15707" priority="14350">
      <formula>IF(AND(B557&lt;&gt;"",C557=""),TRUE)</formula>
    </cfRule>
  </conditionalFormatting>
  <conditionalFormatting sqref="C1472">
    <cfRule type="expression" dxfId="15706" priority="14351">
      <formula>IF(AND(B557&lt;&gt;"",C557=""),TRUE)</formula>
    </cfRule>
  </conditionalFormatting>
  <conditionalFormatting sqref="C1473">
    <cfRule type="expression" dxfId="15705" priority="14352">
      <formula>IF(AND(B557&lt;&gt;"",C557=""),TRUE)</formula>
    </cfRule>
  </conditionalFormatting>
  <conditionalFormatting sqref="C1474">
    <cfRule type="expression" dxfId="15704" priority="14353">
      <formula>IF(AND(B557&lt;&gt;"",C557=""),TRUE)</formula>
    </cfRule>
  </conditionalFormatting>
  <conditionalFormatting sqref="C1475">
    <cfRule type="expression" dxfId="15703" priority="14354">
      <formula>IF(AND(B557&lt;&gt;"",C557=""),TRUE)</formula>
    </cfRule>
  </conditionalFormatting>
  <conditionalFormatting sqref="C1476">
    <cfRule type="expression" dxfId="15702" priority="14355">
      <formula>IF(AND(B557&lt;&gt;"",C557=""),TRUE)</formula>
    </cfRule>
  </conditionalFormatting>
  <conditionalFormatting sqref="C1477">
    <cfRule type="expression" dxfId="15701" priority="14356">
      <formula>IF(AND(B557&lt;&gt;"",C557=""),TRUE)</formula>
    </cfRule>
  </conditionalFormatting>
  <conditionalFormatting sqref="C1478">
    <cfRule type="expression" dxfId="15700" priority="14357">
      <formula>IF(AND(B557&lt;&gt;"",C557=""),TRUE)</formula>
    </cfRule>
  </conditionalFormatting>
  <conditionalFormatting sqref="C1479">
    <cfRule type="expression" dxfId="15699" priority="14358">
      <formula>IF(AND(B557&lt;&gt;"",C557=""),TRUE)</formula>
    </cfRule>
  </conditionalFormatting>
  <conditionalFormatting sqref="C1480">
    <cfRule type="expression" dxfId="15698" priority="14359">
      <formula>IF(AND(B557&lt;&gt;"",C557=""),TRUE)</formula>
    </cfRule>
  </conditionalFormatting>
  <conditionalFormatting sqref="C1481">
    <cfRule type="expression" dxfId="15697" priority="14360">
      <formula>IF(AND(B557&lt;&gt;"",C557=""),TRUE)</formula>
    </cfRule>
  </conditionalFormatting>
  <conditionalFormatting sqref="C1482">
    <cfRule type="expression" dxfId="15696" priority="14361">
      <formula>IF(AND(B557&lt;&gt;"",C557=""),TRUE)</formula>
    </cfRule>
  </conditionalFormatting>
  <conditionalFormatting sqref="C1483">
    <cfRule type="expression" dxfId="15695" priority="14362">
      <formula>IF(AND(B557&lt;&gt;"",C557=""),TRUE)</formula>
    </cfRule>
  </conditionalFormatting>
  <conditionalFormatting sqref="C1484">
    <cfRule type="expression" dxfId="15694" priority="14363">
      <formula>IF(AND(B557&lt;&gt;"",C557=""),TRUE)</formula>
    </cfRule>
  </conditionalFormatting>
  <conditionalFormatting sqref="C1485">
    <cfRule type="expression" dxfId="15693" priority="14364">
      <formula>IF(AND(B557&lt;&gt;"",C557=""),TRUE)</formula>
    </cfRule>
  </conditionalFormatting>
  <conditionalFormatting sqref="C1486">
    <cfRule type="expression" dxfId="15692" priority="14365">
      <formula>IF(AND(B557&lt;&gt;"",C557=""),TRUE)</formula>
    </cfRule>
  </conditionalFormatting>
  <conditionalFormatting sqref="C1487">
    <cfRule type="expression" dxfId="15691" priority="14366">
      <formula>IF(AND(B557&lt;&gt;"",C557=""),TRUE)</formula>
    </cfRule>
  </conditionalFormatting>
  <conditionalFormatting sqref="C1488">
    <cfRule type="expression" dxfId="15690" priority="14367">
      <formula>IF(AND(B557&lt;&gt;"",C557=""),TRUE)</formula>
    </cfRule>
  </conditionalFormatting>
  <conditionalFormatting sqref="C1489">
    <cfRule type="expression" dxfId="15689" priority="14368">
      <formula>IF(AND(B557&lt;&gt;"",C557=""),TRUE)</formula>
    </cfRule>
  </conditionalFormatting>
  <conditionalFormatting sqref="C1490">
    <cfRule type="expression" dxfId="15688" priority="14369">
      <formula>IF(AND(B557&lt;&gt;"",C557=""),TRUE)</formula>
    </cfRule>
  </conditionalFormatting>
  <conditionalFormatting sqref="C1491">
    <cfRule type="expression" dxfId="15687" priority="14370">
      <formula>IF(AND(B557&lt;&gt;"",C557=""),TRUE)</formula>
    </cfRule>
  </conditionalFormatting>
  <conditionalFormatting sqref="C1492">
    <cfRule type="expression" dxfId="15686" priority="14371">
      <formula>IF(AND(B557&lt;&gt;"",C557=""),TRUE)</formula>
    </cfRule>
  </conditionalFormatting>
  <conditionalFormatting sqref="C1493">
    <cfRule type="expression" dxfId="15685" priority="14372">
      <formula>IF(AND(B557&lt;&gt;"",C557=""),TRUE)</formula>
    </cfRule>
  </conditionalFormatting>
  <conditionalFormatting sqref="C1494">
    <cfRule type="expression" dxfId="15684" priority="14373">
      <formula>IF(AND(B557&lt;&gt;"",C557=""),TRUE)</formula>
    </cfRule>
  </conditionalFormatting>
  <conditionalFormatting sqref="C1495">
    <cfRule type="expression" dxfId="15683" priority="14374">
      <formula>IF(AND(B557&lt;&gt;"",C557=""),TRUE)</formula>
    </cfRule>
  </conditionalFormatting>
  <conditionalFormatting sqref="C1496">
    <cfRule type="expression" dxfId="15682" priority="14375">
      <formula>IF(AND(B557&lt;&gt;"",C557=""),TRUE)</formula>
    </cfRule>
  </conditionalFormatting>
  <conditionalFormatting sqref="C1497">
    <cfRule type="expression" dxfId="15681" priority="14376">
      <formula>IF(AND(B557&lt;&gt;"",C557=""),TRUE)</formula>
    </cfRule>
  </conditionalFormatting>
  <conditionalFormatting sqref="C1498">
    <cfRule type="expression" dxfId="15680" priority="14377">
      <formula>IF(AND(B557&lt;&gt;"",C557=""),TRUE)</formula>
    </cfRule>
  </conditionalFormatting>
  <conditionalFormatting sqref="C1499">
    <cfRule type="expression" dxfId="15679" priority="14378">
      <formula>IF(AND(B557&lt;&gt;"",C557=""),TRUE)</formula>
    </cfRule>
  </conditionalFormatting>
  <conditionalFormatting sqref="C1500">
    <cfRule type="expression" dxfId="15678" priority="14379">
      <formula>IF(AND(B557&lt;&gt;"",C557=""),TRUE)</formula>
    </cfRule>
  </conditionalFormatting>
  <conditionalFormatting sqref="C1501">
    <cfRule type="expression" dxfId="15677" priority="14380">
      <formula>IF(AND(B557&lt;&gt;"",C557=""),TRUE)</formula>
    </cfRule>
  </conditionalFormatting>
  <conditionalFormatting sqref="C1502">
    <cfRule type="expression" dxfId="15676" priority="14381">
      <formula>IF(AND(B557&lt;&gt;"",C557=""),TRUE)</formula>
    </cfRule>
  </conditionalFormatting>
  <conditionalFormatting sqref="C1503">
    <cfRule type="expression" dxfId="15675" priority="14382">
      <formula>IF(AND(B557&lt;&gt;"",C557=""),TRUE)</formula>
    </cfRule>
  </conditionalFormatting>
  <conditionalFormatting sqref="C1504">
    <cfRule type="expression" dxfId="15674" priority="14383">
      <formula>IF(AND(B557&lt;&gt;"",C557=""),TRUE)</formula>
    </cfRule>
  </conditionalFormatting>
  <conditionalFormatting sqref="C1505">
    <cfRule type="expression" dxfId="15673" priority="14384">
      <formula>IF(AND(B557&lt;&gt;"",C557=""),TRUE)</formula>
    </cfRule>
  </conditionalFormatting>
  <conditionalFormatting sqref="C1506">
    <cfRule type="expression" dxfId="15672" priority="14385">
      <formula>IF(AND(B557&lt;&gt;"",C557=""),TRUE)</formula>
    </cfRule>
  </conditionalFormatting>
  <conditionalFormatting sqref="C1507">
    <cfRule type="expression" dxfId="15671" priority="14386">
      <formula>IF(AND(B557&lt;&gt;"",C557=""),TRUE)</formula>
    </cfRule>
  </conditionalFormatting>
  <conditionalFormatting sqref="C1508">
    <cfRule type="expression" dxfId="15670" priority="14387">
      <formula>IF(AND(B557&lt;&gt;"",C557=""),TRUE)</formula>
    </cfRule>
  </conditionalFormatting>
  <conditionalFormatting sqref="C1509">
    <cfRule type="expression" dxfId="15669" priority="14388">
      <formula>IF(AND(B557&lt;&gt;"",C557=""),TRUE)</formula>
    </cfRule>
  </conditionalFormatting>
  <conditionalFormatting sqref="C1510">
    <cfRule type="expression" dxfId="15668" priority="14389">
      <formula>IF(AND(B557&lt;&gt;"",C557=""),TRUE)</formula>
    </cfRule>
  </conditionalFormatting>
  <conditionalFormatting sqref="C1511">
    <cfRule type="expression" dxfId="15667" priority="14390">
      <formula>IF(AND(B557&lt;&gt;"",C557=""),TRUE)</formula>
    </cfRule>
  </conditionalFormatting>
  <conditionalFormatting sqref="C1512">
    <cfRule type="expression" dxfId="15666" priority="14391">
      <formula>IF(AND(B557&lt;&gt;"",C557=""),TRUE)</formula>
    </cfRule>
  </conditionalFormatting>
  <conditionalFormatting sqref="C1513">
    <cfRule type="expression" dxfId="15665" priority="14392">
      <formula>IF(AND(B557&lt;&gt;"",C557=""),TRUE)</formula>
    </cfRule>
  </conditionalFormatting>
  <conditionalFormatting sqref="C1514">
    <cfRule type="expression" dxfId="15664" priority="14393">
      <formula>IF(AND(B557&lt;&gt;"",C557=""),TRUE)</formula>
    </cfRule>
  </conditionalFormatting>
  <conditionalFormatting sqref="C1515">
    <cfRule type="expression" dxfId="15663" priority="14394">
      <formula>IF(AND(B557&lt;&gt;"",C557=""),TRUE)</formula>
    </cfRule>
  </conditionalFormatting>
  <conditionalFormatting sqref="C1516">
    <cfRule type="expression" dxfId="15662" priority="14395">
      <formula>IF(AND(B557&lt;&gt;"",C557=""),TRUE)</formula>
    </cfRule>
  </conditionalFormatting>
  <conditionalFormatting sqref="C1517">
    <cfRule type="expression" dxfId="15661" priority="14396">
      <formula>IF(AND(B557&lt;&gt;"",C557=""),TRUE)</formula>
    </cfRule>
  </conditionalFormatting>
  <conditionalFormatting sqref="C1518">
    <cfRule type="expression" dxfId="15660" priority="14397">
      <formula>IF(AND(B557&lt;&gt;"",C557=""),TRUE)</formula>
    </cfRule>
  </conditionalFormatting>
  <conditionalFormatting sqref="C1519">
    <cfRule type="expression" dxfId="15659" priority="14398">
      <formula>IF(AND(B557&lt;&gt;"",C557=""),TRUE)</formula>
    </cfRule>
  </conditionalFormatting>
  <conditionalFormatting sqref="C1520">
    <cfRule type="expression" dxfId="15658" priority="14399">
      <formula>IF(AND(B557&lt;&gt;"",C557=""),TRUE)</formula>
    </cfRule>
  </conditionalFormatting>
  <conditionalFormatting sqref="C1521">
    <cfRule type="expression" dxfId="15657" priority="14400">
      <formula>IF(AND(B557&lt;&gt;"",C557=""),TRUE)</formula>
    </cfRule>
  </conditionalFormatting>
  <conditionalFormatting sqref="C1522">
    <cfRule type="expression" dxfId="15656" priority="14401">
      <formula>IF(AND(B557&lt;&gt;"",C557=""),TRUE)</formula>
    </cfRule>
  </conditionalFormatting>
  <conditionalFormatting sqref="C1523">
    <cfRule type="expression" dxfId="15655" priority="14402">
      <formula>IF(AND(B557&lt;&gt;"",C557=""),TRUE)</formula>
    </cfRule>
  </conditionalFormatting>
  <conditionalFormatting sqref="C1524">
    <cfRule type="expression" dxfId="15654" priority="14403">
      <formula>IF(AND(B557&lt;&gt;"",C557=""),TRUE)</formula>
    </cfRule>
  </conditionalFormatting>
  <conditionalFormatting sqref="C1525">
    <cfRule type="expression" dxfId="15653" priority="14404">
      <formula>IF(AND(B557&lt;&gt;"",C557=""),TRUE)</formula>
    </cfRule>
  </conditionalFormatting>
  <conditionalFormatting sqref="C1526">
    <cfRule type="expression" dxfId="15652" priority="14405">
      <formula>IF(AND(B557&lt;&gt;"",C557=""),TRUE)</formula>
    </cfRule>
  </conditionalFormatting>
  <conditionalFormatting sqref="C1527">
    <cfRule type="expression" dxfId="15651" priority="14406">
      <formula>IF(AND(B557&lt;&gt;"",C557=""),TRUE)</formula>
    </cfRule>
  </conditionalFormatting>
  <conditionalFormatting sqref="C1528">
    <cfRule type="expression" dxfId="15650" priority="14407">
      <formula>IF(AND(B557&lt;&gt;"",C557=""),TRUE)</formula>
    </cfRule>
  </conditionalFormatting>
  <conditionalFormatting sqref="C1529">
    <cfRule type="expression" dxfId="15649" priority="14408">
      <formula>IF(AND(B557&lt;&gt;"",C557=""),TRUE)</formula>
    </cfRule>
  </conditionalFormatting>
  <conditionalFormatting sqref="C1530">
    <cfRule type="expression" dxfId="15648" priority="14409">
      <formula>IF(AND(B557&lt;&gt;"",C557=""),TRUE)</formula>
    </cfRule>
  </conditionalFormatting>
  <conditionalFormatting sqref="C1531">
    <cfRule type="expression" dxfId="15647" priority="14410">
      <formula>IF(AND(B557&lt;&gt;"",C557=""),TRUE)</formula>
    </cfRule>
  </conditionalFormatting>
  <conditionalFormatting sqref="C1532">
    <cfRule type="expression" dxfId="15646" priority="14411">
      <formula>IF(AND(B557&lt;&gt;"",C557=""),TRUE)</formula>
    </cfRule>
  </conditionalFormatting>
  <conditionalFormatting sqref="C1533">
    <cfRule type="expression" dxfId="15645" priority="14412">
      <formula>IF(AND(B557&lt;&gt;"",C557=""),TRUE)</formula>
    </cfRule>
  </conditionalFormatting>
  <conditionalFormatting sqref="C1534">
    <cfRule type="expression" dxfId="15644" priority="14413">
      <formula>IF(AND(B557&lt;&gt;"",C557=""),TRUE)</formula>
    </cfRule>
  </conditionalFormatting>
  <conditionalFormatting sqref="C1535">
    <cfRule type="expression" dxfId="15643" priority="14414">
      <formula>IF(AND(B557&lt;&gt;"",C557=""),TRUE)</formula>
    </cfRule>
  </conditionalFormatting>
  <conditionalFormatting sqref="C1536">
    <cfRule type="expression" dxfId="15642" priority="14415">
      <formula>IF(AND(B557&lt;&gt;"",C557=""),TRUE)</formula>
    </cfRule>
  </conditionalFormatting>
  <conditionalFormatting sqref="C1537">
    <cfRule type="expression" dxfId="15641" priority="14416">
      <formula>IF(AND(B557&lt;&gt;"",C557=""),TRUE)</formula>
    </cfRule>
  </conditionalFormatting>
  <conditionalFormatting sqref="C1538">
    <cfRule type="expression" dxfId="15640" priority="14417">
      <formula>IF(AND(B557&lt;&gt;"",C557=""),TRUE)</formula>
    </cfRule>
  </conditionalFormatting>
  <conditionalFormatting sqref="C1539">
    <cfRule type="expression" dxfId="15639" priority="14418">
      <formula>IF(AND(B557&lt;&gt;"",C557=""),TRUE)</formula>
    </cfRule>
  </conditionalFormatting>
  <conditionalFormatting sqref="C1540">
    <cfRule type="expression" dxfId="15638" priority="14419">
      <formula>IF(AND(B557&lt;&gt;"",C557=""),TRUE)</formula>
    </cfRule>
  </conditionalFormatting>
  <conditionalFormatting sqref="C1541">
    <cfRule type="expression" dxfId="15637" priority="14420">
      <formula>IF(AND(B557&lt;&gt;"",C557=""),TRUE)</formula>
    </cfRule>
  </conditionalFormatting>
  <conditionalFormatting sqref="C1542">
    <cfRule type="expression" dxfId="15636" priority="14421">
      <formula>IF(AND(B557&lt;&gt;"",C557=""),TRUE)</formula>
    </cfRule>
  </conditionalFormatting>
  <conditionalFormatting sqref="C1543">
    <cfRule type="expression" dxfId="15635" priority="14422">
      <formula>IF(AND(B557&lt;&gt;"",C557=""),TRUE)</formula>
    </cfRule>
  </conditionalFormatting>
  <conditionalFormatting sqref="C1544">
    <cfRule type="expression" dxfId="15634" priority="14423">
      <formula>IF(AND(B557&lt;&gt;"",C557=""),TRUE)</formula>
    </cfRule>
  </conditionalFormatting>
  <conditionalFormatting sqref="C1545">
    <cfRule type="expression" dxfId="15633" priority="14424">
      <formula>IF(AND(B557&lt;&gt;"",C557=""),TRUE)</formula>
    </cfRule>
  </conditionalFormatting>
  <conditionalFormatting sqref="C1546">
    <cfRule type="expression" dxfId="15632" priority="14425">
      <formula>IF(AND(B557&lt;&gt;"",C557=""),TRUE)</formula>
    </cfRule>
  </conditionalFormatting>
  <conditionalFormatting sqref="C1547">
    <cfRule type="expression" dxfId="15631" priority="14426">
      <formula>IF(AND(B557&lt;&gt;"",C557=""),TRUE)</formula>
    </cfRule>
  </conditionalFormatting>
  <conditionalFormatting sqref="C1548">
    <cfRule type="expression" dxfId="15630" priority="14427">
      <formula>IF(AND(B557&lt;&gt;"",C557=""),TRUE)</formula>
    </cfRule>
  </conditionalFormatting>
  <conditionalFormatting sqref="C1549">
    <cfRule type="expression" dxfId="15629" priority="14428">
      <formula>IF(AND(B557&lt;&gt;"",C557=""),TRUE)</formula>
    </cfRule>
  </conditionalFormatting>
  <conditionalFormatting sqref="C1550">
    <cfRule type="expression" dxfId="15628" priority="14429">
      <formula>IF(AND(B557&lt;&gt;"",C557=""),TRUE)</formula>
    </cfRule>
  </conditionalFormatting>
  <conditionalFormatting sqref="C1551">
    <cfRule type="expression" dxfId="15627" priority="14430">
      <formula>IF(AND(B557&lt;&gt;"",C557=""),TRUE)</formula>
    </cfRule>
  </conditionalFormatting>
  <conditionalFormatting sqref="C1552">
    <cfRule type="expression" dxfId="15626" priority="14431">
      <formula>IF(AND(B557&lt;&gt;"",C557=""),TRUE)</formula>
    </cfRule>
  </conditionalFormatting>
  <conditionalFormatting sqref="C1553">
    <cfRule type="expression" dxfId="15625" priority="14432">
      <formula>IF(AND(B557&lt;&gt;"",C557=""),TRUE)</formula>
    </cfRule>
  </conditionalFormatting>
  <conditionalFormatting sqref="C1554">
    <cfRule type="expression" dxfId="15624" priority="14433">
      <formula>IF(AND(B557&lt;&gt;"",C557=""),TRUE)</formula>
    </cfRule>
  </conditionalFormatting>
  <conditionalFormatting sqref="C1555">
    <cfRule type="expression" dxfId="15623" priority="14434">
      <formula>IF(AND(B557&lt;&gt;"",C557=""),TRUE)</formula>
    </cfRule>
  </conditionalFormatting>
  <conditionalFormatting sqref="C1556">
    <cfRule type="expression" dxfId="15622" priority="14435">
      <formula>IF(AND(B557&lt;&gt;"",C557=""),TRUE)</formula>
    </cfRule>
  </conditionalFormatting>
  <conditionalFormatting sqref="C1557">
    <cfRule type="expression" dxfId="15621" priority="14436">
      <formula>IF(AND(B557&lt;&gt;"",C557=""),TRUE)</formula>
    </cfRule>
  </conditionalFormatting>
  <conditionalFormatting sqref="C1558">
    <cfRule type="expression" dxfId="15620" priority="14437">
      <formula>IF(AND(B557&lt;&gt;"",C557=""),TRUE)</formula>
    </cfRule>
  </conditionalFormatting>
  <conditionalFormatting sqref="C1559">
    <cfRule type="expression" dxfId="15619" priority="14438">
      <formula>IF(AND(B557&lt;&gt;"",C557=""),TRUE)</formula>
    </cfRule>
  </conditionalFormatting>
  <conditionalFormatting sqref="C1560">
    <cfRule type="expression" dxfId="15618" priority="14439">
      <formula>IF(AND(B557&lt;&gt;"",C557=""),TRUE)</formula>
    </cfRule>
  </conditionalFormatting>
  <conditionalFormatting sqref="C1561">
    <cfRule type="expression" dxfId="15617" priority="14440">
      <formula>IF(AND(B557&lt;&gt;"",C557=""),TRUE)</formula>
    </cfRule>
  </conditionalFormatting>
  <conditionalFormatting sqref="C1562">
    <cfRule type="expression" dxfId="15616" priority="14441">
      <formula>IF(AND(B557&lt;&gt;"",C557=""),TRUE)</formula>
    </cfRule>
  </conditionalFormatting>
  <conditionalFormatting sqref="C1563">
    <cfRule type="expression" dxfId="15615" priority="14442">
      <formula>IF(AND(B557&lt;&gt;"",C557=""),TRUE)</formula>
    </cfRule>
  </conditionalFormatting>
  <conditionalFormatting sqref="C1564">
    <cfRule type="expression" dxfId="15614" priority="14443">
      <formula>IF(AND(B557&lt;&gt;"",C557=""),TRUE)</formula>
    </cfRule>
  </conditionalFormatting>
  <conditionalFormatting sqref="C1565">
    <cfRule type="expression" dxfId="15613" priority="14444">
      <formula>IF(AND(B557&lt;&gt;"",C557=""),TRUE)</formula>
    </cfRule>
  </conditionalFormatting>
  <conditionalFormatting sqref="C1566">
    <cfRule type="expression" dxfId="15612" priority="14445">
      <formula>IF(AND(B557&lt;&gt;"",C557=""),TRUE)</formula>
    </cfRule>
  </conditionalFormatting>
  <conditionalFormatting sqref="C1567">
    <cfRule type="expression" dxfId="15611" priority="14446">
      <formula>IF(AND(B557&lt;&gt;"",C557=""),TRUE)</formula>
    </cfRule>
  </conditionalFormatting>
  <conditionalFormatting sqref="C1568">
    <cfRule type="expression" dxfId="15610" priority="14447">
      <formula>IF(AND(B557&lt;&gt;"",C557=""),TRUE)</formula>
    </cfRule>
  </conditionalFormatting>
  <conditionalFormatting sqref="C1569">
    <cfRule type="expression" dxfId="15609" priority="14448">
      <formula>IF(AND(B557&lt;&gt;"",C557=""),TRUE)</formula>
    </cfRule>
  </conditionalFormatting>
  <conditionalFormatting sqref="C1570">
    <cfRule type="expression" dxfId="15608" priority="14449">
      <formula>IF(AND(B557&lt;&gt;"",C557=""),TRUE)</formula>
    </cfRule>
  </conditionalFormatting>
  <conditionalFormatting sqref="C1571">
    <cfRule type="expression" dxfId="15607" priority="14450">
      <formula>IF(AND(B557&lt;&gt;"",C557=""),TRUE)</formula>
    </cfRule>
  </conditionalFormatting>
  <conditionalFormatting sqref="C1572">
    <cfRule type="expression" dxfId="15606" priority="14451">
      <formula>IF(AND(B557&lt;&gt;"",C557=""),TRUE)</formula>
    </cfRule>
  </conditionalFormatting>
  <conditionalFormatting sqref="C1573">
    <cfRule type="expression" dxfId="15605" priority="14452">
      <formula>IF(AND(B557&lt;&gt;"",C557=""),TRUE)</formula>
    </cfRule>
  </conditionalFormatting>
  <conditionalFormatting sqref="C1574">
    <cfRule type="expression" dxfId="15604" priority="14453">
      <formula>IF(AND(B557&lt;&gt;"",C557=""),TRUE)</formula>
    </cfRule>
  </conditionalFormatting>
  <conditionalFormatting sqref="C1575">
    <cfRule type="expression" dxfId="15603" priority="14454">
      <formula>IF(AND(B557&lt;&gt;"",C557=""),TRUE)</formula>
    </cfRule>
  </conditionalFormatting>
  <conditionalFormatting sqref="C1576">
    <cfRule type="expression" dxfId="15602" priority="14455">
      <formula>IF(AND(B557&lt;&gt;"",C557=""),TRUE)</formula>
    </cfRule>
  </conditionalFormatting>
  <conditionalFormatting sqref="C1577">
    <cfRule type="expression" dxfId="15601" priority="14456">
      <formula>IF(AND(B557&lt;&gt;"",C557=""),TRUE)</formula>
    </cfRule>
  </conditionalFormatting>
  <conditionalFormatting sqref="C1578">
    <cfRule type="expression" dxfId="15600" priority="14457">
      <formula>IF(AND(B557&lt;&gt;"",C557=""),TRUE)</formula>
    </cfRule>
  </conditionalFormatting>
  <conditionalFormatting sqref="C1579">
    <cfRule type="expression" dxfId="15599" priority="14458">
      <formula>IF(AND(B557&lt;&gt;"",C557=""),TRUE)</formula>
    </cfRule>
  </conditionalFormatting>
  <conditionalFormatting sqref="C1580">
    <cfRule type="expression" dxfId="15598" priority="14459">
      <formula>IF(AND(B557&lt;&gt;"",C557=""),TRUE)</formula>
    </cfRule>
  </conditionalFormatting>
  <conditionalFormatting sqref="C1581">
    <cfRule type="expression" dxfId="15597" priority="14460">
      <formula>IF(AND(B557&lt;&gt;"",C557=""),TRUE)</formula>
    </cfRule>
  </conditionalFormatting>
  <conditionalFormatting sqref="C1582">
    <cfRule type="expression" dxfId="15596" priority="14461">
      <formula>IF(AND(B557&lt;&gt;"",C557=""),TRUE)</formula>
    </cfRule>
  </conditionalFormatting>
  <conditionalFormatting sqref="C1583">
    <cfRule type="expression" dxfId="15595" priority="14462">
      <formula>IF(AND(B557&lt;&gt;"",C557=""),TRUE)</formula>
    </cfRule>
  </conditionalFormatting>
  <conditionalFormatting sqref="C1584">
    <cfRule type="expression" dxfId="15594" priority="14463">
      <formula>IF(AND(B557&lt;&gt;"",C557=""),TRUE)</formula>
    </cfRule>
  </conditionalFormatting>
  <conditionalFormatting sqref="C1585">
    <cfRule type="expression" dxfId="15593" priority="14464">
      <formula>IF(AND(B557&lt;&gt;"",C557=""),TRUE)</formula>
    </cfRule>
  </conditionalFormatting>
  <conditionalFormatting sqref="C1586">
    <cfRule type="expression" dxfId="15592" priority="14465">
      <formula>IF(AND(B557&lt;&gt;"",C557=""),TRUE)</formula>
    </cfRule>
  </conditionalFormatting>
  <conditionalFormatting sqref="C1587">
    <cfRule type="expression" dxfId="15591" priority="14466">
      <formula>IF(AND(B557&lt;&gt;"",C557=""),TRUE)</formula>
    </cfRule>
  </conditionalFormatting>
  <conditionalFormatting sqref="C1588">
    <cfRule type="expression" dxfId="15590" priority="14467">
      <formula>IF(AND(B557&lt;&gt;"",C557=""),TRUE)</formula>
    </cfRule>
  </conditionalFormatting>
  <conditionalFormatting sqref="C1589">
    <cfRule type="expression" dxfId="15589" priority="14468">
      <formula>IF(AND(B557&lt;&gt;"",C557=""),TRUE)</formula>
    </cfRule>
  </conditionalFormatting>
  <conditionalFormatting sqref="C1590">
    <cfRule type="expression" dxfId="15588" priority="14469">
      <formula>IF(AND(B557&lt;&gt;"",C557=""),TRUE)</formula>
    </cfRule>
  </conditionalFormatting>
  <conditionalFormatting sqref="C1591">
    <cfRule type="expression" dxfId="15587" priority="14470">
      <formula>IF(AND(B557&lt;&gt;"",C557=""),TRUE)</formula>
    </cfRule>
  </conditionalFormatting>
  <conditionalFormatting sqref="C1592">
    <cfRule type="expression" dxfId="15586" priority="14471">
      <formula>IF(AND(B557&lt;&gt;"",C557=""),TRUE)</formula>
    </cfRule>
  </conditionalFormatting>
  <conditionalFormatting sqref="C1593">
    <cfRule type="expression" dxfId="15585" priority="14472">
      <formula>IF(AND(B557&lt;&gt;"",C557=""),TRUE)</formula>
    </cfRule>
  </conditionalFormatting>
  <conditionalFormatting sqref="C1594">
    <cfRule type="expression" dxfId="15584" priority="14473">
      <formula>IF(AND(B557&lt;&gt;"",C557=""),TRUE)</formula>
    </cfRule>
  </conditionalFormatting>
  <conditionalFormatting sqref="C1595">
    <cfRule type="expression" dxfId="15583" priority="14474">
      <formula>IF(AND(B557&lt;&gt;"",C557=""),TRUE)</formula>
    </cfRule>
  </conditionalFormatting>
  <conditionalFormatting sqref="C1596">
    <cfRule type="expression" dxfId="15582" priority="14475">
      <formula>IF(AND(B557&lt;&gt;"",C557=""),TRUE)</formula>
    </cfRule>
  </conditionalFormatting>
  <conditionalFormatting sqref="C1597">
    <cfRule type="expression" dxfId="15581" priority="14476">
      <formula>IF(AND(B557&lt;&gt;"",C557=""),TRUE)</formula>
    </cfRule>
  </conditionalFormatting>
  <conditionalFormatting sqref="C1598">
    <cfRule type="expression" dxfId="15580" priority="14477">
      <formula>IF(AND(B557&lt;&gt;"",C557=""),TRUE)</formula>
    </cfRule>
  </conditionalFormatting>
  <conditionalFormatting sqref="C1599">
    <cfRule type="expression" dxfId="15579" priority="14478">
      <formula>IF(AND(B557&lt;&gt;"",C557=""),TRUE)</formula>
    </cfRule>
  </conditionalFormatting>
  <conditionalFormatting sqref="C1600">
    <cfRule type="expression" dxfId="15578" priority="14479">
      <formula>IF(AND(B557&lt;&gt;"",C557=""),TRUE)</formula>
    </cfRule>
  </conditionalFormatting>
  <conditionalFormatting sqref="C1601">
    <cfRule type="expression" dxfId="15577" priority="14480">
      <formula>IF(AND(B557&lt;&gt;"",C557=""),TRUE)</formula>
    </cfRule>
  </conditionalFormatting>
  <conditionalFormatting sqref="C1602">
    <cfRule type="expression" dxfId="15576" priority="14481">
      <formula>IF(AND(B557&lt;&gt;"",C557=""),TRUE)</formula>
    </cfRule>
  </conditionalFormatting>
  <conditionalFormatting sqref="C1603">
    <cfRule type="expression" dxfId="15575" priority="14482">
      <formula>IF(AND(B557&lt;&gt;"",C557=""),TRUE)</formula>
    </cfRule>
  </conditionalFormatting>
  <conditionalFormatting sqref="C1604">
    <cfRule type="expression" dxfId="15574" priority="14483">
      <formula>IF(AND(B557&lt;&gt;"",C557=""),TRUE)</formula>
    </cfRule>
  </conditionalFormatting>
  <conditionalFormatting sqref="C1605">
    <cfRule type="expression" dxfId="15573" priority="14484">
      <formula>IF(AND(B557&lt;&gt;"",C557=""),TRUE)</formula>
    </cfRule>
  </conditionalFormatting>
  <conditionalFormatting sqref="C1606">
    <cfRule type="expression" dxfId="15572" priority="14485">
      <formula>IF(AND(B557&lt;&gt;"",C557=""),TRUE)</formula>
    </cfRule>
  </conditionalFormatting>
  <conditionalFormatting sqref="C1607">
    <cfRule type="expression" dxfId="15571" priority="14486">
      <formula>IF(AND(B557&lt;&gt;"",C557=""),TRUE)</formula>
    </cfRule>
  </conditionalFormatting>
  <conditionalFormatting sqref="C1608">
    <cfRule type="expression" dxfId="15570" priority="14487">
      <formula>IF(AND(B557&lt;&gt;"",C557=""),TRUE)</formula>
    </cfRule>
  </conditionalFormatting>
  <conditionalFormatting sqref="C1609">
    <cfRule type="expression" dxfId="15569" priority="14488">
      <formula>IF(AND(B557&lt;&gt;"",C557=""),TRUE)</formula>
    </cfRule>
  </conditionalFormatting>
  <conditionalFormatting sqref="C1610">
    <cfRule type="expression" dxfId="15568" priority="14489">
      <formula>IF(AND(B557&lt;&gt;"",C557=""),TRUE)</formula>
    </cfRule>
  </conditionalFormatting>
  <conditionalFormatting sqref="C1611">
    <cfRule type="expression" dxfId="15567" priority="14490">
      <formula>IF(AND(B557&lt;&gt;"",C557=""),TRUE)</formula>
    </cfRule>
  </conditionalFormatting>
  <conditionalFormatting sqref="C1612">
    <cfRule type="expression" dxfId="15566" priority="14491">
      <formula>IF(AND(B557&lt;&gt;"",C557=""),TRUE)</formula>
    </cfRule>
  </conditionalFormatting>
  <conditionalFormatting sqref="C1613">
    <cfRule type="expression" dxfId="15565" priority="14492">
      <formula>IF(AND(B557&lt;&gt;"",C557=""),TRUE)</formula>
    </cfRule>
  </conditionalFormatting>
  <conditionalFormatting sqref="C1614">
    <cfRule type="expression" dxfId="15564" priority="14493">
      <formula>IF(AND(B557&lt;&gt;"",C557=""),TRUE)</formula>
    </cfRule>
  </conditionalFormatting>
  <conditionalFormatting sqref="C1615">
    <cfRule type="expression" dxfId="15563" priority="14494">
      <formula>IF(AND(B557&lt;&gt;"",C557=""),TRUE)</formula>
    </cfRule>
  </conditionalFormatting>
  <conditionalFormatting sqref="C1616">
    <cfRule type="expression" dxfId="15562" priority="14495">
      <formula>IF(AND(B557&lt;&gt;"",C557=""),TRUE)</formula>
    </cfRule>
  </conditionalFormatting>
  <conditionalFormatting sqref="C1617">
    <cfRule type="expression" dxfId="15561" priority="14496">
      <formula>IF(AND(B557&lt;&gt;"",C557=""),TRUE)</formula>
    </cfRule>
  </conditionalFormatting>
  <conditionalFormatting sqref="C1618">
    <cfRule type="expression" dxfId="15560" priority="14497">
      <formula>IF(AND(B557&lt;&gt;"",C557=""),TRUE)</formula>
    </cfRule>
  </conditionalFormatting>
  <conditionalFormatting sqref="C1619">
    <cfRule type="expression" dxfId="15559" priority="14498">
      <formula>IF(AND(B557&lt;&gt;"",C557=""),TRUE)</formula>
    </cfRule>
  </conditionalFormatting>
  <conditionalFormatting sqref="C1620">
    <cfRule type="expression" dxfId="15558" priority="14499">
      <formula>IF(AND(B557&lt;&gt;"",C557=""),TRUE)</formula>
    </cfRule>
  </conditionalFormatting>
  <conditionalFormatting sqref="C1621">
    <cfRule type="expression" dxfId="15557" priority="14500">
      <formula>IF(AND(B557&lt;&gt;"",C557=""),TRUE)</formula>
    </cfRule>
  </conditionalFormatting>
  <conditionalFormatting sqref="C1622">
    <cfRule type="expression" dxfId="15556" priority="14501">
      <formula>IF(AND(B557&lt;&gt;"",C557=""),TRUE)</formula>
    </cfRule>
  </conditionalFormatting>
  <conditionalFormatting sqref="C1623">
    <cfRule type="expression" dxfId="15555" priority="14502">
      <formula>IF(AND(B557&lt;&gt;"",C557=""),TRUE)</formula>
    </cfRule>
  </conditionalFormatting>
  <conditionalFormatting sqref="C1624">
    <cfRule type="expression" dxfId="15554" priority="14503">
      <formula>IF(AND(B557&lt;&gt;"",C557=""),TRUE)</formula>
    </cfRule>
  </conditionalFormatting>
  <conditionalFormatting sqref="C1625">
    <cfRule type="expression" dxfId="15553" priority="14504">
      <formula>IF(AND(B557&lt;&gt;"",C557=""),TRUE)</formula>
    </cfRule>
  </conditionalFormatting>
  <conditionalFormatting sqref="C1626">
    <cfRule type="expression" dxfId="15552" priority="14505">
      <formula>IF(AND(B557&lt;&gt;"",C557=""),TRUE)</formula>
    </cfRule>
  </conditionalFormatting>
  <conditionalFormatting sqref="C1627">
    <cfRule type="expression" dxfId="15551" priority="14506">
      <formula>IF(AND(B557&lt;&gt;"",C557=""),TRUE)</formula>
    </cfRule>
  </conditionalFormatting>
  <conditionalFormatting sqref="C1628">
    <cfRule type="expression" dxfId="15550" priority="14507">
      <formula>IF(AND(B557&lt;&gt;"",C557=""),TRUE)</formula>
    </cfRule>
  </conditionalFormatting>
  <conditionalFormatting sqref="C1629">
    <cfRule type="expression" dxfId="15549" priority="14508">
      <formula>IF(AND(B557&lt;&gt;"",C557=""),TRUE)</formula>
    </cfRule>
  </conditionalFormatting>
  <conditionalFormatting sqref="C1630">
    <cfRule type="expression" dxfId="15548" priority="14509">
      <formula>IF(AND(B557&lt;&gt;"",C557=""),TRUE)</formula>
    </cfRule>
  </conditionalFormatting>
  <conditionalFormatting sqref="C1631">
    <cfRule type="expression" dxfId="15547" priority="14510">
      <formula>IF(AND(B557&lt;&gt;"",C557=""),TRUE)</formula>
    </cfRule>
  </conditionalFormatting>
  <conditionalFormatting sqref="C1632">
    <cfRule type="expression" dxfId="15546" priority="14511">
      <formula>IF(AND(B557&lt;&gt;"",C557=""),TRUE)</formula>
    </cfRule>
  </conditionalFormatting>
  <conditionalFormatting sqref="C1633">
    <cfRule type="expression" dxfId="15545" priority="14512">
      <formula>IF(AND(B557&lt;&gt;"",C557=""),TRUE)</formula>
    </cfRule>
  </conditionalFormatting>
  <conditionalFormatting sqref="C1634">
    <cfRule type="expression" dxfId="15544" priority="14513">
      <formula>IF(AND(B557&lt;&gt;"",C557=""),TRUE)</formula>
    </cfRule>
  </conditionalFormatting>
  <conditionalFormatting sqref="C1635">
    <cfRule type="expression" dxfId="15543" priority="14514">
      <formula>IF(AND(B557&lt;&gt;"",C557=""),TRUE)</formula>
    </cfRule>
  </conditionalFormatting>
  <conditionalFormatting sqref="C1636">
    <cfRule type="expression" dxfId="15542" priority="14515">
      <formula>IF(AND(B557&lt;&gt;"",C557=""),TRUE)</formula>
    </cfRule>
  </conditionalFormatting>
  <conditionalFormatting sqref="C1637">
    <cfRule type="expression" dxfId="15541" priority="14516">
      <formula>IF(AND(B557&lt;&gt;"",C557=""),TRUE)</formula>
    </cfRule>
  </conditionalFormatting>
  <conditionalFormatting sqref="C1638">
    <cfRule type="expression" dxfId="15540" priority="14517">
      <formula>IF(AND(B557&lt;&gt;"",C557=""),TRUE)</formula>
    </cfRule>
  </conditionalFormatting>
  <conditionalFormatting sqref="C1639">
    <cfRule type="expression" dxfId="15539" priority="14518">
      <formula>IF(AND(B557&lt;&gt;"",C557=""),TRUE)</formula>
    </cfRule>
  </conditionalFormatting>
  <conditionalFormatting sqref="C1640">
    <cfRule type="expression" dxfId="15538" priority="14519">
      <formula>IF(AND(B557&lt;&gt;"",C557=""),TRUE)</formula>
    </cfRule>
  </conditionalFormatting>
  <conditionalFormatting sqref="C1641">
    <cfRule type="expression" dxfId="15537" priority="14520">
      <formula>IF(AND(B557&lt;&gt;"",C557=""),TRUE)</formula>
    </cfRule>
  </conditionalFormatting>
  <conditionalFormatting sqref="C1642">
    <cfRule type="expression" dxfId="15536" priority="14521">
      <formula>IF(AND(B557&lt;&gt;"",C557=""),TRUE)</formula>
    </cfRule>
  </conditionalFormatting>
  <conditionalFormatting sqref="C1643">
    <cfRule type="expression" dxfId="15535" priority="14522">
      <formula>IF(AND(B557&lt;&gt;"",C557=""),TRUE)</formula>
    </cfRule>
  </conditionalFormatting>
  <conditionalFormatting sqref="C1644">
    <cfRule type="expression" dxfId="15534" priority="14523">
      <formula>IF(AND(B557&lt;&gt;"",C557=""),TRUE)</formula>
    </cfRule>
  </conditionalFormatting>
  <conditionalFormatting sqref="C1645">
    <cfRule type="expression" dxfId="15533" priority="14524">
      <formula>IF(AND(B557&lt;&gt;"",C557=""),TRUE)</formula>
    </cfRule>
  </conditionalFormatting>
  <conditionalFormatting sqref="C1646">
    <cfRule type="expression" dxfId="15532" priority="14525">
      <formula>IF(AND(B557&lt;&gt;"",C557=""),TRUE)</formula>
    </cfRule>
  </conditionalFormatting>
  <conditionalFormatting sqref="C1647">
    <cfRule type="expression" dxfId="15531" priority="14526">
      <formula>IF(AND(B557&lt;&gt;"",C557=""),TRUE)</formula>
    </cfRule>
  </conditionalFormatting>
  <conditionalFormatting sqref="C1648">
    <cfRule type="expression" dxfId="15530" priority="14527">
      <formula>IF(AND(B557&lt;&gt;"",C557=""),TRUE)</formula>
    </cfRule>
  </conditionalFormatting>
  <conditionalFormatting sqref="C1649">
    <cfRule type="expression" dxfId="15529" priority="14528">
      <formula>IF(AND(B557&lt;&gt;"",C557=""),TRUE)</formula>
    </cfRule>
  </conditionalFormatting>
  <conditionalFormatting sqref="C1650">
    <cfRule type="expression" dxfId="15528" priority="14529">
      <formula>IF(AND(B557&lt;&gt;"",C557=""),TRUE)</formula>
    </cfRule>
  </conditionalFormatting>
  <conditionalFormatting sqref="C1651">
    <cfRule type="expression" dxfId="15527" priority="14530">
      <formula>IF(AND(B557&lt;&gt;"",C557=""),TRUE)</formula>
    </cfRule>
  </conditionalFormatting>
  <conditionalFormatting sqref="C1652">
    <cfRule type="expression" dxfId="15526" priority="14531">
      <formula>IF(AND(B557&lt;&gt;"",C557=""),TRUE)</formula>
    </cfRule>
  </conditionalFormatting>
  <conditionalFormatting sqref="C1653">
    <cfRule type="expression" dxfId="15525" priority="14532">
      <formula>IF(AND(B557&lt;&gt;"",C557=""),TRUE)</formula>
    </cfRule>
  </conditionalFormatting>
  <conditionalFormatting sqref="C1654">
    <cfRule type="expression" dxfId="15524" priority="14533">
      <formula>IF(AND(B557&lt;&gt;"",C557=""),TRUE)</formula>
    </cfRule>
  </conditionalFormatting>
  <conditionalFormatting sqref="C1655">
    <cfRule type="expression" dxfId="15523" priority="14534">
      <formula>IF(AND(B557&lt;&gt;"",C557=""),TRUE)</formula>
    </cfRule>
  </conditionalFormatting>
  <conditionalFormatting sqref="C1656">
    <cfRule type="expression" dxfId="15522" priority="14535">
      <formula>IF(AND(B557&lt;&gt;"",C557=""),TRUE)</formula>
    </cfRule>
  </conditionalFormatting>
  <conditionalFormatting sqref="C1657">
    <cfRule type="expression" dxfId="15521" priority="14536">
      <formula>IF(AND(B557&lt;&gt;"",C557=""),TRUE)</formula>
    </cfRule>
  </conditionalFormatting>
  <conditionalFormatting sqref="C1658">
    <cfRule type="expression" dxfId="15520" priority="14537">
      <formula>IF(AND(B557&lt;&gt;"",C557=""),TRUE)</formula>
    </cfRule>
  </conditionalFormatting>
  <conditionalFormatting sqref="C1659">
    <cfRule type="expression" dxfId="15519" priority="14538">
      <formula>IF(AND(B557&lt;&gt;"",C557=""),TRUE)</formula>
    </cfRule>
  </conditionalFormatting>
  <conditionalFormatting sqref="C1660">
    <cfRule type="expression" dxfId="15518" priority="14539">
      <formula>IF(AND(B557&lt;&gt;"",C557=""),TRUE)</formula>
    </cfRule>
  </conditionalFormatting>
  <conditionalFormatting sqref="C1661">
    <cfRule type="expression" dxfId="15517" priority="14540">
      <formula>IF(AND(B557&lt;&gt;"",C557=""),TRUE)</formula>
    </cfRule>
  </conditionalFormatting>
  <conditionalFormatting sqref="C1662">
    <cfRule type="expression" dxfId="15516" priority="14541">
      <formula>IF(AND(B557&lt;&gt;"",C557=""),TRUE)</formula>
    </cfRule>
  </conditionalFormatting>
  <conditionalFormatting sqref="C1663">
    <cfRule type="expression" dxfId="15515" priority="14542">
      <formula>IF(AND(B557&lt;&gt;"",C557=""),TRUE)</formula>
    </cfRule>
  </conditionalFormatting>
  <conditionalFormatting sqref="C1664">
    <cfRule type="expression" dxfId="15514" priority="14543">
      <formula>IF(AND(B557&lt;&gt;"",C557=""),TRUE)</formula>
    </cfRule>
  </conditionalFormatting>
  <conditionalFormatting sqref="C1665">
    <cfRule type="expression" dxfId="15513" priority="14544">
      <formula>IF(AND(B557&lt;&gt;"",C557=""),TRUE)</formula>
    </cfRule>
  </conditionalFormatting>
  <conditionalFormatting sqref="C1666">
    <cfRule type="expression" dxfId="15512" priority="14545">
      <formula>IF(AND(B557&lt;&gt;"",C557=""),TRUE)</formula>
    </cfRule>
  </conditionalFormatting>
  <conditionalFormatting sqref="C1667">
    <cfRule type="expression" dxfId="15511" priority="14546">
      <formula>IF(AND(B557&lt;&gt;"",C557=""),TRUE)</formula>
    </cfRule>
  </conditionalFormatting>
  <conditionalFormatting sqref="C1668">
    <cfRule type="expression" dxfId="15510" priority="14547">
      <formula>IF(AND(B557&lt;&gt;"",C557=""),TRUE)</formula>
    </cfRule>
  </conditionalFormatting>
  <conditionalFormatting sqref="C1669">
    <cfRule type="expression" dxfId="15509" priority="14548">
      <formula>IF(AND(B557&lt;&gt;"",C557=""),TRUE)</formula>
    </cfRule>
  </conditionalFormatting>
  <conditionalFormatting sqref="C1670">
    <cfRule type="expression" dxfId="15508" priority="14549">
      <formula>IF(AND(B557&lt;&gt;"",C557=""),TRUE)</formula>
    </cfRule>
  </conditionalFormatting>
  <conditionalFormatting sqref="C1671">
    <cfRule type="expression" dxfId="15507" priority="14550">
      <formula>IF(AND(B557&lt;&gt;"",C557=""),TRUE)</formula>
    </cfRule>
  </conditionalFormatting>
  <conditionalFormatting sqref="C1672">
    <cfRule type="expression" dxfId="15506" priority="14551">
      <formula>IF(AND(B557&lt;&gt;"",C557=""),TRUE)</formula>
    </cfRule>
  </conditionalFormatting>
  <conditionalFormatting sqref="C1673">
    <cfRule type="expression" dxfId="15505" priority="14552">
      <formula>IF(AND(B557&lt;&gt;"",C557=""),TRUE)</formula>
    </cfRule>
  </conditionalFormatting>
  <conditionalFormatting sqref="C1674">
    <cfRule type="expression" dxfId="15504" priority="14553">
      <formula>IF(AND(B557&lt;&gt;"",C557=""),TRUE)</formula>
    </cfRule>
  </conditionalFormatting>
  <conditionalFormatting sqref="C1675">
    <cfRule type="expression" dxfId="15503" priority="14554">
      <formula>IF(AND(B557&lt;&gt;"",C557=""),TRUE)</formula>
    </cfRule>
  </conditionalFormatting>
  <conditionalFormatting sqref="C1676">
    <cfRule type="expression" dxfId="15502" priority="14555">
      <formula>IF(AND(B557&lt;&gt;"",C557=""),TRUE)</formula>
    </cfRule>
  </conditionalFormatting>
  <conditionalFormatting sqref="C1677">
    <cfRule type="expression" dxfId="15501" priority="14556">
      <formula>IF(AND(B557&lt;&gt;"",C557=""),TRUE)</formula>
    </cfRule>
  </conditionalFormatting>
  <conditionalFormatting sqref="C1678">
    <cfRule type="expression" dxfId="15500" priority="14557">
      <formula>IF(AND(B557&lt;&gt;"",C557=""),TRUE)</formula>
    </cfRule>
  </conditionalFormatting>
  <conditionalFormatting sqref="C1679">
    <cfRule type="expression" dxfId="15499" priority="14558">
      <formula>IF(AND(B557&lt;&gt;"",C557=""),TRUE)</formula>
    </cfRule>
  </conditionalFormatting>
  <conditionalFormatting sqref="C1680">
    <cfRule type="expression" dxfId="15498" priority="14559">
      <formula>IF(AND(B557&lt;&gt;"",C557=""),TRUE)</formula>
    </cfRule>
  </conditionalFormatting>
  <conditionalFormatting sqref="C1681">
    <cfRule type="expression" dxfId="15497" priority="14560">
      <formula>IF(AND(B557&lt;&gt;"",C557=""),TRUE)</formula>
    </cfRule>
  </conditionalFormatting>
  <conditionalFormatting sqref="C1682">
    <cfRule type="expression" dxfId="15496" priority="14561">
      <formula>IF(AND(B557&lt;&gt;"",C557=""),TRUE)</formula>
    </cfRule>
  </conditionalFormatting>
  <conditionalFormatting sqref="C1683">
    <cfRule type="expression" dxfId="15495" priority="14562">
      <formula>IF(AND(B557&lt;&gt;"",C557=""),TRUE)</formula>
    </cfRule>
  </conditionalFormatting>
  <conditionalFormatting sqref="C1684">
    <cfRule type="expression" dxfId="15494" priority="14563">
      <formula>IF(AND(B557&lt;&gt;"",C557=""),TRUE)</formula>
    </cfRule>
  </conditionalFormatting>
  <conditionalFormatting sqref="C1685">
    <cfRule type="expression" dxfId="15493" priority="14564">
      <formula>IF(AND(B557&lt;&gt;"",C557=""),TRUE)</formula>
    </cfRule>
  </conditionalFormatting>
  <conditionalFormatting sqref="C1686">
    <cfRule type="expression" dxfId="15492" priority="14565">
      <formula>IF(AND(B557&lt;&gt;"",C557=""),TRUE)</formula>
    </cfRule>
  </conditionalFormatting>
  <conditionalFormatting sqref="C1687">
    <cfRule type="expression" dxfId="15491" priority="14566">
      <formula>IF(AND(B557&lt;&gt;"",C557=""),TRUE)</formula>
    </cfRule>
  </conditionalFormatting>
  <conditionalFormatting sqref="C1688">
    <cfRule type="expression" dxfId="15490" priority="14567">
      <formula>IF(AND(B557&lt;&gt;"",C557=""),TRUE)</formula>
    </cfRule>
  </conditionalFormatting>
  <conditionalFormatting sqref="C1689">
    <cfRule type="expression" dxfId="15489" priority="14568">
      <formula>IF(AND(B557&lt;&gt;"",C557=""),TRUE)</formula>
    </cfRule>
  </conditionalFormatting>
  <conditionalFormatting sqref="C1690">
    <cfRule type="expression" dxfId="15488" priority="14569">
      <formula>IF(AND(B557&lt;&gt;"",C557=""),TRUE)</formula>
    </cfRule>
  </conditionalFormatting>
  <conditionalFormatting sqref="C1691">
    <cfRule type="expression" dxfId="15487" priority="14570">
      <formula>IF(AND(B557&lt;&gt;"",C557=""),TRUE)</formula>
    </cfRule>
  </conditionalFormatting>
  <conditionalFormatting sqref="C1692">
    <cfRule type="expression" dxfId="15486" priority="14571">
      <formula>IF(AND(B557&lt;&gt;"",C557=""),TRUE)</formula>
    </cfRule>
  </conditionalFormatting>
  <conditionalFormatting sqref="C1693">
    <cfRule type="expression" dxfId="15485" priority="14572">
      <formula>IF(AND(B557&lt;&gt;"",C557=""),TRUE)</formula>
    </cfRule>
  </conditionalFormatting>
  <conditionalFormatting sqref="C1694">
    <cfRule type="expression" dxfId="15484" priority="14573">
      <formula>IF(AND(B557&lt;&gt;"",C557=""),TRUE)</formula>
    </cfRule>
  </conditionalFormatting>
  <conditionalFormatting sqref="C1695">
    <cfRule type="expression" dxfId="15483" priority="14574">
      <formula>IF(AND(B557&lt;&gt;"",C557=""),TRUE)</formula>
    </cfRule>
  </conditionalFormatting>
  <conditionalFormatting sqref="C1696">
    <cfRule type="expression" dxfId="15482" priority="14575">
      <formula>IF(AND(B557&lt;&gt;"",C557=""),TRUE)</formula>
    </cfRule>
  </conditionalFormatting>
  <conditionalFormatting sqref="C1697">
    <cfRule type="expression" dxfId="15481" priority="14576">
      <formula>IF(AND(B557&lt;&gt;"",C557=""),TRUE)</formula>
    </cfRule>
  </conditionalFormatting>
  <conditionalFormatting sqref="C1698">
    <cfRule type="expression" dxfId="15480" priority="14577">
      <formula>IF(AND(B557&lt;&gt;"",C557=""),TRUE)</formula>
    </cfRule>
  </conditionalFormatting>
  <conditionalFormatting sqref="C1699">
    <cfRule type="expression" dxfId="15479" priority="14578">
      <formula>IF(AND(B557&lt;&gt;"",C557=""),TRUE)</formula>
    </cfRule>
  </conditionalFormatting>
  <conditionalFormatting sqref="C1700">
    <cfRule type="expression" dxfId="15478" priority="14579">
      <formula>IF(AND(B557&lt;&gt;"",C557=""),TRUE)</formula>
    </cfRule>
  </conditionalFormatting>
  <conditionalFormatting sqref="C1701">
    <cfRule type="expression" dxfId="15477" priority="14580">
      <formula>IF(AND(B557&lt;&gt;"",C557=""),TRUE)</formula>
    </cfRule>
  </conditionalFormatting>
  <conditionalFormatting sqref="C1702">
    <cfRule type="expression" dxfId="15476" priority="14581">
      <formula>IF(AND(B557&lt;&gt;"",C557=""),TRUE)</formula>
    </cfRule>
  </conditionalFormatting>
  <conditionalFormatting sqref="C1703">
    <cfRule type="expression" dxfId="15475" priority="14582">
      <formula>IF(AND(B557&lt;&gt;"",C557=""),TRUE)</formula>
    </cfRule>
  </conditionalFormatting>
  <conditionalFormatting sqref="C1704">
    <cfRule type="expression" dxfId="15474" priority="14583">
      <formula>IF(AND(B557&lt;&gt;"",C557=""),TRUE)</formula>
    </cfRule>
  </conditionalFormatting>
  <conditionalFormatting sqref="C1705">
    <cfRule type="expression" dxfId="15473" priority="14584">
      <formula>IF(AND(B557&lt;&gt;"",C557=""),TRUE)</formula>
    </cfRule>
  </conditionalFormatting>
  <conditionalFormatting sqref="C1706">
    <cfRule type="expression" dxfId="15472" priority="14585">
      <formula>IF(AND(B557&lt;&gt;"",C557=""),TRUE)</formula>
    </cfRule>
  </conditionalFormatting>
  <conditionalFormatting sqref="C1707">
    <cfRule type="expression" dxfId="15471" priority="14586">
      <formula>IF(AND(B557&lt;&gt;"",C557=""),TRUE)</formula>
    </cfRule>
  </conditionalFormatting>
  <conditionalFormatting sqref="C1708">
    <cfRule type="expression" dxfId="15470" priority="14587">
      <formula>IF(AND(B557&lt;&gt;"",C557=""),TRUE)</formula>
    </cfRule>
  </conditionalFormatting>
  <conditionalFormatting sqref="C1709">
    <cfRule type="expression" dxfId="15469" priority="14588">
      <formula>IF(AND(B557&lt;&gt;"",C557=""),TRUE)</formula>
    </cfRule>
  </conditionalFormatting>
  <conditionalFormatting sqref="C1710">
    <cfRule type="expression" dxfId="15468" priority="14589">
      <formula>IF(AND(B557&lt;&gt;"",C557=""),TRUE)</formula>
    </cfRule>
  </conditionalFormatting>
  <conditionalFormatting sqref="C1711">
    <cfRule type="expression" dxfId="15467" priority="14590">
      <formula>IF(AND(B557&lt;&gt;"",C557=""),TRUE)</formula>
    </cfRule>
  </conditionalFormatting>
  <conditionalFormatting sqref="C1712">
    <cfRule type="expression" dxfId="15466" priority="14591">
      <formula>IF(AND(B557&lt;&gt;"",C557=""),TRUE)</formula>
    </cfRule>
  </conditionalFormatting>
  <conditionalFormatting sqref="C1713">
    <cfRule type="expression" dxfId="15465" priority="14592">
      <formula>IF(AND(B557&lt;&gt;"",C557=""),TRUE)</formula>
    </cfRule>
  </conditionalFormatting>
  <conditionalFormatting sqref="C1714">
    <cfRule type="expression" dxfId="15464" priority="14593">
      <formula>IF(AND(B557&lt;&gt;"",C557=""),TRUE)</formula>
    </cfRule>
  </conditionalFormatting>
  <conditionalFormatting sqref="C1715">
    <cfRule type="expression" dxfId="15463" priority="14594">
      <formula>IF(AND(B557&lt;&gt;"",C557=""),TRUE)</formula>
    </cfRule>
  </conditionalFormatting>
  <conditionalFormatting sqref="C1716">
    <cfRule type="expression" dxfId="15462" priority="14595">
      <formula>IF(AND(B557&lt;&gt;"",C557=""),TRUE)</formula>
    </cfRule>
  </conditionalFormatting>
  <conditionalFormatting sqref="C1717">
    <cfRule type="expression" dxfId="15461" priority="14596">
      <formula>IF(AND(B557&lt;&gt;"",C557=""),TRUE)</formula>
    </cfRule>
  </conditionalFormatting>
  <conditionalFormatting sqref="C1718">
    <cfRule type="expression" dxfId="15460" priority="14597">
      <formula>IF(AND(B557&lt;&gt;"",C557=""),TRUE)</formula>
    </cfRule>
  </conditionalFormatting>
  <conditionalFormatting sqref="C1719">
    <cfRule type="expression" dxfId="15459" priority="14598">
      <formula>IF(AND(B557&lt;&gt;"",C557=""),TRUE)</formula>
    </cfRule>
  </conditionalFormatting>
  <conditionalFormatting sqref="C1720">
    <cfRule type="expression" dxfId="15458" priority="14599">
      <formula>IF(AND(B557&lt;&gt;"",C557=""),TRUE)</formula>
    </cfRule>
  </conditionalFormatting>
  <conditionalFormatting sqref="C1721">
    <cfRule type="expression" dxfId="15457" priority="14600">
      <formula>IF(AND(B557&lt;&gt;"",C557=""),TRUE)</formula>
    </cfRule>
  </conditionalFormatting>
  <conditionalFormatting sqref="C1722">
    <cfRule type="expression" dxfId="15456" priority="14601">
      <formula>IF(AND(B557&lt;&gt;"",C557=""),TRUE)</formula>
    </cfRule>
  </conditionalFormatting>
  <conditionalFormatting sqref="C1723">
    <cfRule type="expression" dxfId="15455" priority="14602">
      <formula>IF(AND(B557&lt;&gt;"",C557=""),TRUE)</formula>
    </cfRule>
  </conditionalFormatting>
  <conditionalFormatting sqref="C1724">
    <cfRule type="expression" dxfId="15454" priority="14603">
      <formula>IF(AND(B557&lt;&gt;"",C557=""),TRUE)</formula>
    </cfRule>
  </conditionalFormatting>
  <conditionalFormatting sqref="C1725">
    <cfRule type="expression" dxfId="15453" priority="14604">
      <formula>IF(AND(B557&lt;&gt;"",C557=""),TRUE)</formula>
    </cfRule>
  </conditionalFormatting>
  <conditionalFormatting sqref="C1726">
    <cfRule type="expression" dxfId="15452" priority="14605">
      <formula>IF(AND(B557&lt;&gt;"",C557=""),TRUE)</formula>
    </cfRule>
  </conditionalFormatting>
  <conditionalFormatting sqref="C1727">
    <cfRule type="expression" dxfId="15451" priority="14606">
      <formula>IF(AND(B557&lt;&gt;"",C557=""),TRUE)</formula>
    </cfRule>
  </conditionalFormatting>
  <conditionalFormatting sqref="C1728">
    <cfRule type="expression" dxfId="15450" priority="14607">
      <formula>IF(AND(B557&lt;&gt;"",C557=""),TRUE)</formula>
    </cfRule>
  </conditionalFormatting>
  <conditionalFormatting sqref="C1729">
    <cfRule type="expression" dxfId="15449" priority="14608">
      <formula>IF(AND(B557&lt;&gt;"",C557=""),TRUE)</formula>
    </cfRule>
  </conditionalFormatting>
  <conditionalFormatting sqref="C1730">
    <cfRule type="expression" dxfId="15448" priority="14609">
      <formula>IF(AND(B557&lt;&gt;"",C557=""),TRUE)</formula>
    </cfRule>
  </conditionalFormatting>
  <conditionalFormatting sqref="C1731">
    <cfRule type="expression" dxfId="15447" priority="14610">
      <formula>IF(AND(B557&lt;&gt;"",C557=""),TRUE)</formula>
    </cfRule>
  </conditionalFormatting>
  <conditionalFormatting sqref="C1732">
    <cfRule type="expression" dxfId="15446" priority="14611">
      <formula>IF(AND(B557&lt;&gt;"",C557=""),TRUE)</formula>
    </cfRule>
  </conditionalFormatting>
  <conditionalFormatting sqref="C1733">
    <cfRule type="expression" dxfId="15445" priority="14612">
      <formula>IF(AND(B557&lt;&gt;"",C557=""),TRUE)</formula>
    </cfRule>
  </conditionalFormatting>
  <conditionalFormatting sqref="C1734">
    <cfRule type="expression" dxfId="15444" priority="14613">
      <formula>IF(AND(B557&lt;&gt;"",C557=""),TRUE)</formula>
    </cfRule>
  </conditionalFormatting>
  <conditionalFormatting sqref="C1735">
    <cfRule type="expression" dxfId="15443" priority="14614">
      <formula>IF(AND(B557&lt;&gt;"",C557=""),TRUE)</formula>
    </cfRule>
  </conditionalFormatting>
  <conditionalFormatting sqref="C1736">
    <cfRule type="expression" dxfId="15442" priority="14615">
      <formula>IF(AND(B557&lt;&gt;"",C557=""),TRUE)</formula>
    </cfRule>
  </conditionalFormatting>
  <conditionalFormatting sqref="C1737">
    <cfRule type="expression" dxfId="15441" priority="14616">
      <formula>IF(AND(B557&lt;&gt;"",C557=""),TRUE)</formula>
    </cfRule>
  </conditionalFormatting>
  <conditionalFormatting sqref="C1738">
    <cfRule type="expression" dxfId="15440" priority="14617">
      <formula>IF(AND(B557&lt;&gt;"",C557=""),TRUE)</formula>
    </cfRule>
  </conditionalFormatting>
  <conditionalFormatting sqref="C1739">
    <cfRule type="expression" dxfId="15439" priority="14618">
      <formula>IF(AND(B557&lt;&gt;"",C557=""),TRUE)</formula>
    </cfRule>
  </conditionalFormatting>
  <conditionalFormatting sqref="C1740">
    <cfRule type="expression" dxfId="15438" priority="14619">
      <formula>IF(AND(B557&lt;&gt;"",C557=""),TRUE)</formula>
    </cfRule>
  </conditionalFormatting>
  <conditionalFormatting sqref="C1741">
    <cfRule type="expression" dxfId="15437" priority="14620">
      <formula>IF(AND(B557&lt;&gt;"",C557=""),TRUE)</formula>
    </cfRule>
  </conditionalFormatting>
  <conditionalFormatting sqref="C1742">
    <cfRule type="expression" dxfId="15436" priority="14621">
      <formula>IF(AND(B557&lt;&gt;"",C557=""),TRUE)</formula>
    </cfRule>
  </conditionalFormatting>
  <conditionalFormatting sqref="C1743">
    <cfRule type="expression" dxfId="15435" priority="14622">
      <formula>IF(AND(B557&lt;&gt;"",C557=""),TRUE)</formula>
    </cfRule>
  </conditionalFormatting>
  <conditionalFormatting sqref="C1744">
    <cfRule type="expression" dxfId="15434" priority="14623">
      <formula>IF(AND(B557&lt;&gt;"",C557=""),TRUE)</formula>
    </cfRule>
  </conditionalFormatting>
  <conditionalFormatting sqref="C1745">
    <cfRule type="expression" dxfId="15433" priority="14624">
      <formula>IF(AND(B557&lt;&gt;"",C557=""),TRUE)</formula>
    </cfRule>
  </conditionalFormatting>
  <conditionalFormatting sqref="C1746">
    <cfRule type="expression" dxfId="15432" priority="14625">
      <formula>IF(AND(B557&lt;&gt;"",C557=""),TRUE)</formula>
    </cfRule>
  </conditionalFormatting>
  <conditionalFormatting sqref="C1747">
    <cfRule type="expression" dxfId="15431" priority="14626">
      <formula>IF(AND(B557&lt;&gt;"",C557=""),TRUE)</formula>
    </cfRule>
  </conditionalFormatting>
  <conditionalFormatting sqref="C1748">
    <cfRule type="expression" dxfId="15430" priority="14627">
      <formula>IF(AND(B557&lt;&gt;"",C557=""),TRUE)</formula>
    </cfRule>
  </conditionalFormatting>
  <conditionalFormatting sqref="C1749">
    <cfRule type="expression" dxfId="15429" priority="14628">
      <formula>IF(AND(B557&lt;&gt;"",C557=""),TRUE)</formula>
    </cfRule>
  </conditionalFormatting>
  <conditionalFormatting sqref="C1750">
    <cfRule type="expression" dxfId="15428" priority="14629">
      <formula>IF(AND(B557&lt;&gt;"",C557=""),TRUE)</formula>
    </cfRule>
  </conditionalFormatting>
  <conditionalFormatting sqref="C1751">
    <cfRule type="expression" dxfId="15427" priority="14630">
      <formula>IF(AND(B557&lt;&gt;"",C557=""),TRUE)</formula>
    </cfRule>
  </conditionalFormatting>
  <conditionalFormatting sqref="C1752">
    <cfRule type="expression" dxfId="15426" priority="14631">
      <formula>IF(AND(B557&lt;&gt;"",C557=""),TRUE)</formula>
    </cfRule>
  </conditionalFormatting>
  <conditionalFormatting sqref="C1753">
    <cfRule type="expression" dxfId="15425" priority="14632">
      <formula>IF(AND(B557&lt;&gt;"",C557=""),TRUE)</formula>
    </cfRule>
  </conditionalFormatting>
  <conditionalFormatting sqref="C1754">
    <cfRule type="expression" dxfId="15424" priority="14633">
      <formula>IF(AND(B557&lt;&gt;"",C557=""),TRUE)</formula>
    </cfRule>
  </conditionalFormatting>
  <conditionalFormatting sqref="C1755">
    <cfRule type="expression" dxfId="15423" priority="14634">
      <formula>IF(AND(B557&lt;&gt;"",C557=""),TRUE)</formula>
    </cfRule>
  </conditionalFormatting>
  <conditionalFormatting sqref="C1756">
    <cfRule type="expression" dxfId="15422" priority="14635">
      <formula>IF(AND(B557&lt;&gt;"",C557=""),TRUE)</formula>
    </cfRule>
  </conditionalFormatting>
  <conditionalFormatting sqref="C1757">
    <cfRule type="expression" dxfId="15421" priority="14636">
      <formula>IF(AND(B557&lt;&gt;"",C557=""),TRUE)</formula>
    </cfRule>
  </conditionalFormatting>
  <conditionalFormatting sqref="C1758">
    <cfRule type="expression" dxfId="15420" priority="14637">
      <formula>IF(AND(B557&lt;&gt;"",C557=""),TRUE)</formula>
    </cfRule>
  </conditionalFormatting>
  <conditionalFormatting sqref="C1759">
    <cfRule type="expression" dxfId="15419" priority="14638">
      <formula>IF(AND(B557&lt;&gt;"",C557=""),TRUE)</formula>
    </cfRule>
  </conditionalFormatting>
  <conditionalFormatting sqref="C1760">
    <cfRule type="expression" dxfId="15418" priority="14639">
      <formula>IF(AND(B557&lt;&gt;"",C557=""),TRUE)</formula>
    </cfRule>
  </conditionalFormatting>
  <conditionalFormatting sqref="C1761">
    <cfRule type="expression" dxfId="15417" priority="14640">
      <formula>IF(AND(B557&lt;&gt;"",C557=""),TRUE)</formula>
    </cfRule>
  </conditionalFormatting>
  <conditionalFormatting sqref="C1762">
    <cfRule type="expression" dxfId="15416" priority="14641">
      <formula>IF(AND(B557&lt;&gt;"",C557=""),TRUE)</formula>
    </cfRule>
  </conditionalFormatting>
  <conditionalFormatting sqref="C1763">
    <cfRule type="expression" dxfId="15415" priority="14642">
      <formula>IF(AND(B557&lt;&gt;"",C557=""),TRUE)</formula>
    </cfRule>
  </conditionalFormatting>
  <conditionalFormatting sqref="C1764">
    <cfRule type="expression" dxfId="15414" priority="14643">
      <formula>IF(AND(B557&lt;&gt;"",C557=""),TRUE)</formula>
    </cfRule>
  </conditionalFormatting>
  <conditionalFormatting sqref="C1765">
    <cfRule type="expression" dxfId="15413" priority="14644">
      <formula>IF(AND(B557&lt;&gt;"",C557=""),TRUE)</formula>
    </cfRule>
  </conditionalFormatting>
  <conditionalFormatting sqref="C1766">
    <cfRule type="expression" dxfId="15412" priority="14645">
      <formula>IF(AND(B557&lt;&gt;"",C557=""),TRUE)</formula>
    </cfRule>
  </conditionalFormatting>
  <conditionalFormatting sqref="C1767">
    <cfRule type="expression" dxfId="15411" priority="14646">
      <formula>IF(AND(B557&lt;&gt;"",C557=""),TRUE)</formula>
    </cfRule>
  </conditionalFormatting>
  <conditionalFormatting sqref="C1768">
    <cfRule type="expression" dxfId="15410" priority="14647">
      <formula>IF(AND(B557&lt;&gt;"",C557=""),TRUE)</formula>
    </cfRule>
  </conditionalFormatting>
  <conditionalFormatting sqref="C1769">
    <cfRule type="expression" dxfId="15409" priority="14648">
      <formula>IF(AND(B557&lt;&gt;"",C557=""),TRUE)</formula>
    </cfRule>
  </conditionalFormatting>
  <conditionalFormatting sqref="C1770">
    <cfRule type="expression" dxfId="15408" priority="14649">
      <formula>IF(AND(B557&lt;&gt;"",C557=""),TRUE)</formula>
    </cfRule>
  </conditionalFormatting>
  <conditionalFormatting sqref="C1771">
    <cfRule type="expression" dxfId="15407" priority="14650">
      <formula>IF(AND(B557&lt;&gt;"",C557=""),TRUE)</formula>
    </cfRule>
  </conditionalFormatting>
  <conditionalFormatting sqref="C1772">
    <cfRule type="expression" dxfId="15406" priority="14651">
      <formula>IF(AND(B557&lt;&gt;"",C557=""),TRUE)</formula>
    </cfRule>
  </conditionalFormatting>
  <conditionalFormatting sqref="C1773">
    <cfRule type="expression" dxfId="15405" priority="14652">
      <formula>IF(AND(B557&lt;&gt;"",C557=""),TRUE)</formula>
    </cfRule>
  </conditionalFormatting>
  <conditionalFormatting sqref="C1774">
    <cfRule type="expression" dxfId="15404" priority="14653">
      <formula>IF(AND(B557&lt;&gt;"",C557=""),TRUE)</formula>
    </cfRule>
  </conditionalFormatting>
  <conditionalFormatting sqref="C1775">
    <cfRule type="expression" dxfId="15403" priority="14654">
      <formula>IF(AND(B557&lt;&gt;"",C557=""),TRUE)</formula>
    </cfRule>
  </conditionalFormatting>
  <conditionalFormatting sqref="C1776">
    <cfRule type="expression" dxfId="15402" priority="14655">
      <formula>IF(AND(B557&lt;&gt;"",C557=""),TRUE)</formula>
    </cfRule>
  </conditionalFormatting>
  <conditionalFormatting sqref="C1777">
    <cfRule type="expression" dxfId="15401" priority="14656">
      <formula>IF(AND(B557&lt;&gt;"",C557=""),TRUE)</formula>
    </cfRule>
  </conditionalFormatting>
  <conditionalFormatting sqref="C1778">
    <cfRule type="expression" dxfId="15400" priority="14657">
      <formula>IF(AND(B557&lt;&gt;"",C557=""),TRUE)</formula>
    </cfRule>
  </conditionalFormatting>
  <conditionalFormatting sqref="C1779">
    <cfRule type="expression" dxfId="15399" priority="14658">
      <formula>IF(AND(B557&lt;&gt;"",C557=""),TRUE)</formula>
    </cfRule>
  </conditionalFormatting>
  <conditionalFormatting sqref="C1780">
    <cfRule type="expression" dxfId="15398" priority="14659">
      <formula>IF(AND(B557&lt;&gt;"",C557=""),TRUE)</formula>
    </cfRule>
  </conditionalFormatting>
  <conditionalFormatting sqref="C1781">
    <cfRule type="expression" dxfId="15397" priority="14660">
      <formula>IF(AND(B557&lt;&gt;"",C557=""),TRUE)</formula>
    </cfRule>
  </conditionalFormatting>
  <conditionalFormatting sqref="C1782">
    <cfRule type="expression" dxfId="15396" priority="14661">
      <formula>IF(AND(B557&lt;&gt;"",C557=""),TRUE)</formula>
    </cfRule>
  </conditionalFormatting>
  <conditionalFormatting sqref="C1783">
    <cfRule type="expression" dxfId="15395" priority="14662">
      <formula>IF(AND(B557&lt;&gt;"",C557=""),TRUE)</formula>
    </cfRule>
  </conditionalFormatting>
  <conditionalFormatting sqref="C1784">
    <cfRule type="expression" dxfId="15394" priority="14663">
      <formula>IF(AND(B557&lt;&gt;"",C557=""),TRUE)</formula>
    </cfRule>
  </conditionalFormatting>
  <conditionalFormatting sqref="C1785">
    <cfRule type="expression" dxfId="15393" priority="14664">
      <formula>IF(AND(B557&lt;&gt;"",C557=""),TRUE)</formula>
    </cfRule>
  </conditionalFormatting>
  <conditionalFormatting sqref="C1786">
    <cfRule type="expression" dxfId="15392" priority="14665">
      <formula>IF(AND(B557&lt;&gt;"",C557=""),TRUE)</formula>
    </cfRule>
  </conditionalFormatting>
  <conditionalFormatting sqref="C1787">
    <cfRule type="expression" dxfId="15391" priority="14666">
      <formula>IF(AND(B557&lt;&gt;"",C557=""),TRUE)</formula>
    </cfRule>
  </conditionalFormatting>
  <conditionalFormatting sqref="C1788">
    <cfRule type="expression" dxfId="15390" priority="14667">
      <formula>IF(AND(B557&lt;&gt;"",C557=""),TRUE)</formula>
    </cfRule>
  </conditionalFormatting>
  <conditionalFormatting sqref="C1789">
    <cfRule type="expression" dxfId="15389" priority="14668">
      <formula>IF(AND(B557&lt;&gt;"",C557=""),TRUE)</formula>
    </cfRule>
  </conditionalFormatting>
  <conditionalFormatting sqref="C1790">
    <cfRule type="expression" dxfId="15388" priority="14669">
      <formula>IF(AND(B557&lt;&gt;"",C557=""),TRUE)</formula>
    </cfRule>
  </conditionalFormatting>
  <conditionalFormatting sqref="C1791">
    <cfRule type="expression" dxfId="15387" priority="14670">
      <formula>IF(AND(B557&lt;&gt;"",C557=""),TRUE)</formula>
    </cfRule>
  </conditionalFormatting>
  <conditionalFormatting sqref="C1792">
    <cfRule type="expression" dxfId="15386" priority="14671">
      <formula>IF(AND(B557&lt;&gt;"",C557=""),TRUE)</formula>
    </cfRule>
  </conditionalFormatting>
  <conditionalFormatting sqref="C1793">
    <cfRule type="expression" dxfId="15385" priority="14672">
      <formula>IF(AND(B557&lt;&gt;"",C557=""),TRUE)</formula>
    </cfRule>
  </conditionalFormatting>
  <conditionalFormatting sqref="C1794">
    <cfRule type="expression" dxfId="15384" priority="14673">
      <formula>IF(AND(B557&lt;&gt;"",C557=""),TRUE)</formula>
    </cfRule>
  </conditionalFormatting>
  <conditionalFormatting sqref="C1795">
    <cfRule type="expression" dxfId="15383" priority="14674">
      <formula>IF(AND(B557&lt;&gt;"",C557=""),TRUE)</formula>
    </cfRule>
  </conditionalFormatting>
  <conditionalFormatting sqref="C1796">
    <cfRule type="expression" dxfId="15382" priority="14675">
      <formula>IF(AND(B557&lt;&gt;"",C557=""),TRUE)</formula>
    </cfRule>
  </conditionalFormatting>
  <conditionalFormatting sqref="C1797">
    <cfRule type="expression" dxfId="15381" priority="14676">
      <formula>IF(AND(B557&lt;&gt;"",C557=""),TRUE)</formula>
    </cfRule>
  </conditionalFormatting>
  <conditionalFormatting sqref="C1798">
    <cfRule type="expression" dxfId="15380" priority="14677">
      <formula>IF(AND(B557&lt;&gt;"",C557=""),TRUE)</formula>
    </cfRule>
  </conditionalFormatting>
  <conditionalFormatting sqref="C1799">
    <cfRule type="expression" dxfId="15379" priority="14678">
      <formula>IF(AND(B557&lt;&gt;"",C557=""),TRUE)</formula>
    </cfRule>
  </conditionalFormatting>
  <conditionalFormatting sqref="C1800">
    <cfRule type="expression" dxfId="15378" priority="14679">
      <formula>IF(AND(B557&lt;&gt;"",C557=""),TRUE)</formula>
    </cfRule>
  </conditionalFormatting>
  <conditionalFormatting sqref="C1801">
    <cfRule type="expression" dxfId="15377" priority="14680">
      <formula>IF(AND(B557&lt;&gt;"",C557=""),TRUE)</formula>
    </cfRule>
  </conditionalFormatting>
  <conditionalFormatting sqref="C1802">
    <cfRule type="expression" dxfId="15376" priority="14681">
      <formula>IF(AND(B557&lt;&gt;"",C557=""),TRUE)</formula>
    </cfRule>
  </conditionalFormatting>
  <conditionalFormatting sqref="C1803">
    <cfRule type="expression" dxfId="15375" priority="14682">
      <formula>IF(AND(B557&lt;&gt;"",C557=""),TRUE)</formula>
    </cfRule>
  </conditionalFormatting>
  <conditionalFormatting sqref="C1804">
    <cfRule type="expression" dxfId="15374" priority="14683">
      <formula>IF(AND(B557&lt;&gt;"",C557=""),TRUE)</formula>
    </cfRule>
  </conditionalFormatting>
  <conditionalFormatting sqref="C1805">
    <cfRule type="expression" dxfId="15373" priority="14684">
      <formula>IF(AND(B557&lt;&gt;"",C557=""),TRUE)</formula>
    </cfRule>
  </conditionalFormatting>
  <conditionalFormatting sqref="C1806">
    <cfRule type="expression" dxfId="15372" priority="14685">
      <formula>IF(AND(B557&lt;&gt;"",C557=""),TRUE)</formula>
    </cfRule>
  </conditionalFormatting>
  <conditionalFormatting sqref="C1807">
    <cfRule type="expression" dxfId="15371" priority="14686">
      <formula>IF(AND(B557&lt;&gt;"",C557=""),TRUE)</formula>
    </cfRule>
  </conditionalFormatting>
  <conditionalFormatting sqref="C1808">
    <cfRule type="expression" dxfId="15370" priority="14687">
      <formula>IF(AND(B557&lt;&gt;"",C557=""),TRUE)</formula>
    </cfRule>
  </conditionalFormatting>
  <conditionalFormatting sqref="C1809">
    <cfRule type="expression" dxfId="15369" priority="14688">
      <formula>IF(AND(B557&lt;&gt;"",C557=""),TRUE)</formula>
    </cfRule>
  </conditionalFormatting>
  <conditionalFormatting sqref="C1810">
    <cfRule type="expression" dxfId="15368" priority="14689">
      <formula>IF(AND(B557&lt;&gt;"",C557=""),TRUE)</formula>
    </cfRule>
  </conditionalFormatting>
  <conditionalFormatting sqref="C1811">
    <cfRule type="expression" dxfId="15367" priority="14690">
      <formula>IF(AND(B557&lt;&gt;"",C557=""),TRUE)</formula>
    </cfRule>
  </conditionalFormatting>
  <conditionalFormatting sqref="C1812">
    <cfRule type="expression" dxfId="15366" priority="14691">
      <formula>IF(AND(B557&lt;&gt;"",C557=""),TRUE)</formula>
    </cfRule>
  </conditionalFormatting>
  <conditionalFormatting sqref="C1813">
    <cfRule type="expression" dxfId="15365" priority="14692">
      <formula>IF(AND(B557&lt;&gt;"",C557=""),TRUE)</formula>
    </cfRule>
  </conditionalFormatting>
  <conditionalFormatting sqref="C1814">
    <cfRule type="expression" dxfId="15364" priority="14693">
      <formula>IF(AND(B557&lt;&gt;"",C557=""),TRUE)</formula>
    </cfRule>
  </conditionalFormatting>
  <conditionalFormatting sqref="C1815">
    <cfRule type="expression" dxfId="15363" priority="14694">
      <formula>IF(AND(B557&lt;&gt;"",C557=""),TRUE)</formula>
    </cfRule>
  </conditionalFormatting>
  <conditionalFormatting sqref="C1816">
    <cfRule type="expression" dxfId="15362" priority="14695">
      <formula>IF(AND(B557&lt;&gt;"",C557=""),TRUE)</formula>
    </cfRule>
  </conditionalFormatting>
  <conditionalFormatting sqref="C1817">
    <cfRule type="expression" dxfId="15361" priority="14696">
      <formula>IF(AND(B557&lt;&gt;"",C557=""),TRUE)</formula>
    </cfRule>
  </conditionalFormatting>
  <conditionalFormatting sqref="C1818">
    <cfRule type="expression" dxfId="15360" priority="14697">
      <formula>IF(AND(B557&lt;&gt;"",C557=""),TRUE)</formula>
    </cfRule>
  </conditionalFormatting>
  <conditionalFormatting sqref="C1819">
    <cfRule type="expression" dxfId="15359" priority="14698">
      <formula>IF(AND(B557&lt;&gt;"",C557=""),TRUE)</formula>
    </cfRule>
  </conditionalFormatting>
  <conditionalFormatting sqref="C1820">
    <cfRule type="expression" dxfId="15358" priority="14699">
      <formula>IF(AND(B557&lt;&gt;"",C557=""),TRUE)</formula>
    </cfRule>
  </conditionalFormatting>
  <conditionalFormatting sqref="C1821">
    <cfRule type="expression" dxfId="15357" priority="14700">
      <formula>IF(AND(B557&lt;&gt;"",C557=""),TRUE)</formula>
    </cfRule>
  </conditionalFormatting>
  <conditionalFormatting sqref="C1822">
    <cfRule type="expression" dxfId="15356" priority="14701">
      <formula>IF(AND(B557&lt;&gt;"",C557=""),TRUE)</formula>
    </cfRule>
  </conditionalFormatting>
  <conditionalFormatting sqref="C1823">
    <cfRule type="expression" dxfId="15355" priority="14702">
      <formula>IF(AND(B557&lt;&gt;"",C557=""),TRUE)</formula>
    </cfRule>
  </conditionalFormatting>
  <conditionalFormatting sqref="C1824">
    <cfRule type="expression" dxfId="15354" priority="14703">
      <formula>IF(AND(B557&lt;&gt;"",C557=""),TRUE)</formula>
    </cfRule>
  </conditionalFormatting>
  <conditionalFormatting sqref="C1825">
    <cfRule type="expression" dxfId="15353" priority="14704">
      <formula>IF(AND(B557&lt;&gt;"",C557=""),TRUE)</formula>
    </cfRule>
  </conditionalFormatting>
  <conditionalFormatting sqref="C1826">
    <cfRule type="expression" dxfId="15352" priority="14705">
      <formula>IF(AND(B557&lt;&gt;"",C557=""),TRUE)</formula>
    </cfRule>
  </conditionalFormatting>
  <conditionalFormatting sqref="C1827">
    <cfRule type="expression" dxfId="15351" priority="14706">
      <formula>IF(AND(B557&lt;&gt;"",C557=""),TRUE)</formula>
    </cfRule>
  </conditionalFormatting>
  <conditionalFormatting sqref="C1828">
    <cfRule type="expression" dxfId="15350" priority="14707">
      <formula>IF(AND(B557&lt;&gt;"",C557=""),TRUE)</formula>
    </cfRule>
  </conditionalFormatting>
  <conditionalFormatting sqref="C1829">
    <cfRule type="expression" dxfId="15349" priority="14708">
      <formula>IF(AND(B557&lt;&gt;"",C557=""),TRUE)</formula>
    </cfRule>
  </conditionalFormatting>
  <conditionalFormatting sqref="C1830">
    <cfRule type="expression" dxfId="15348" priority="14709">
      <formula>IF(AND(B557&lt;&gt;"",C557=""),TRUE)</formula>
    </cfRule>
  </conditionalFormatting>
  <conditionalFormatting sqref="C1831">
    <cfRule type="expression" dxfId="15347" priority="14710">
      <formula>IF(AND(B557&lt;&gt;"",C557=""),TRUE)</formula>
    </cfRule>
  </conditionalFormatting>
  <conditionalFormatting sqref="C1832">
    <cfRule type="expression" dxfId="15346" priority="14711">
      <formula>IF(AND(B557&lt;&gt;"",C557=""),TRUE)</formula>
    </cfRule>
  </conditionalFormatting>
  <conditionalFormatting sqref="C1833">
    <cfRule type="expression" dxfId="15345" priority="14712">
      <formula>IF(AND(B557&lt;&gt;"",C557=""),TRUE)</formula>
    </cfRule>
  </conditionalFormatting>
  <conditionalFormatting sqref="C1834">
    <cfRule type="expression" dxfId="15344" priority="14713">
      <formula>IF(AND(B557&lt;&gt;"",C557=""),TRUE)</formula>
    </cfRule>
  </conditionalFormatting>
  <conditionalFormatting sqref="C1835">
    <cfRule type="expression" dxfId="15343" priority="14714">
      <formula>IF(AND(B557&lt;&gt;"",C557=""),TRUE)</formula>
    </cfRule>
  </conditionalFormatting>
  <conditionalFormatting sqref="C1836">
    <cfRule type="expression" dxfId="15342" priority="14715">
      <formula>IF(AND(B557&lt;&gt;"",C557=""),TRUE)</formula>
    </cfRule>
  </conditionalFormatting>
  <conditionalFormatting sqref="C1837">
    <cfRule type="expression" dxfId="15341" priority="14716">
      <formula>IF(AND(B557&lt;&gt;"",C557=""),TRUE)</formula>
    </cfRule>
  </conditionalFormatting>
  <conditionalFormatting sqref="C1838">
    <cfRule type="expression" dxfId="15340" priority="14717">
      <formula>IF(AND(B557&lt;&gt;"",C557=""),TRUE)</formula>
    </cfRule>
  </conditionalFormatting>
  <conditionalFormatting sqref="C1839">
    <cfRule type="expression" dxfId="15339" priority="14718">
      <formula>IF(AND(B557&lt;&gt;"",C557=""),TRUE)</formula>
    </cfRule>
  </conditionalFormatting>
  <conditionalFormatting sqref="C1840">
    <cfRule type="expression" dxfId="15338" priority="14719">
      <formula>IF(AND(B557&lt;&gt;"",C557=""),TRUE)</formula>
    </cfRule>
  </conditionalFormatting>
  <conditionalFormatting sqref="C1841">
    <cfRule type="expression" dxfId="15337" priority="14720">
      <formula>IF(AND(B557&lt;&gt;"",C557=""),TRUE)</formula>
    </cfRule>
  </conditionalFormatting>
  <conditionalFormatting sqref="C1842">
    <cfRule type="expression" dxfId="15336" priority="14721">
      <formula>IF(AND(B557&lt;&gt;"",C557=""),TRUE)</formula>
    </cfRule>
  </conditionalFormatting>
  <conditionalFormatting sqref="C1843">
    <cfRule type="expression" dxfId="15335" priority="14722">
      <formula>IF(AND(B557&lt;&gt;"",C557=""),TRUE)</formula>
    </cfRule>
  </conditionalFormatting>
  <conditionalFormatting sqref="C1844">
    <cfRule type="expression" dxfId="15334" priority="14723">
      <formula>IF(AND(B557&lt;&gt;"",C557=""),TRUE)</formula>
    </cfRule>
  </conditionalFormatting>
  <conditionalFormatting sqref="C1845">
    <cfRule type="expression" dxfId="15333" priority="14724">
      <formula>IF(AND(B557&lt;&gt;"",C557=""),TRUE)</formula>
    </cfRule>
  </conditionalFormatting>
  <conditionalFormatting sqref="C1846">
    <cfRule type="expression" dxfId="15332" priority="14725">
      <formula>IF(AND(B557&lt;&gt;"",C557=""),TRUE)</formula>
    </cfRule>
  </conditionalFormatting>
  <conditionalFormatting sqref="C1847">
    <cfRule type="expression" dxfId="15331" priority="14726">
      <formula>IF(AND(B557&lt;&gt;"",C557=""),TRUE)</formula>
    </cfRule>
  </conditionalFormatting>
  <conditionalFormatting sqref="C1848">
    <cfRule type="expression" dxfId="15330" priority="14727">
      <formula>IF(AND(B557&lt;&gt;"",C557=""),TRUE)</formula>
    </cfRule>
  </conditionalFormatting>
  <conditionalFormatting sqref="C1849">
    <cfRule type="expression" dxfId="15329" priority="14728">
      <formula>IF(AND(B557&lt;&gt;"",C557=""),TRUE)</formula>
    </cfRule>
  </conditionalFormatting>
  <conditionalFormatting sqref="C1850">
    <cfRule type="expression" dxfId="15328" priority="14729">
      <formula>IF(AND(B557&lt;&gt;"",C557=""),TRUE)</formula>
    </cfRule>
  </conditionalFormatting>
  <conditionalFormatting sqref="C1851">
    <cfRule type="expression" dxfId="15327" priority="14730">
      <formula>IF(AND(B557&lt;&gt;"",C557=""),TRUE)</formula>
    </cfRule>
  </conditionalFormatting>
  <conditionalFormatting sqref="C1852">
    <cfRule type="expression" dxfId="15326" priority="14731">
      <formula>IF(AND(B557&lt;&gt;"",C557=""),TRUE)</formula>
    </cfRule>
  </conditionalFormatting>
  <conditionalFormatting sqref="C1853">
    <cfRule type="expression" dxfId="15325" priority="14732">
      <formula>IF(AND(B557&lt;&gt;"",C557=""),TRUE)</formula>
    </cfRule>
  </conditionalFormatting>
  <conditionalFormatting sqref="C1854">
    <cfRule type="expression" dxfId="15324" priority="14733">
      <formula>IF(AND(B557&lt;&gt;"",C557=""),TRUE)</formula>
    </cfRule>
  </conditionalFormatting>
  <conditionalFormatting sqref="C1855">
    <cfRule type="expression" dxfId="15323" priority="14734">
      <formula>IF(AND(B557&lt;&gt;"",C557=""),TRUE)</formula>
    </cfRule>
  </conditionalFormatting>
  <conditionalFormatting sqref="C1856">
    <cfRule type="expression" dxfId="15322" priority="14735">
      <formula>IF(AND(B557&lt;&gt;"",C557=""),TRUE)</formula>
    </cfRule>
  </conditionalFormatting>
  <conditionalFormatting sqref="C1857">
    <cfRule type="expression" dxfId="15321" priority="14736">
      <formula>IF(AND(B557&lt;&gt;"",C557=""),TRUE)</formula>
    </cfRule>
  </conditionalFormatting>
  <conditionalFormatting sqref="C1858">
    <cfRule type="expression" dxfId="15320" priority="14737">
      <formula>IF(AND(B557&lt;&gt;"",C557=""),TRUE)</formula>
    </cfRule>
  </conditionalFormatting>
  <conditionalFormatting sqref="C1859">
    <cfRule type="expression" dxfId="15319" priority="14738">
      <formula>IF(AND(B557&lt;&gt;"",C557=""),TRUE)</formula>
    </cfRule>
  </conditionalFormatting>
  <conditionalFormatting sqref="C1860">
    <cfRule type="expression" dxfId="15318" priority="14739">
      <formula>IF(AND(B557&lt;&gt;"",C557=""),TRUE)</formula>
    </cfRule>
  </conditionalFormatting>
  <conditionalFormatting sqref="C1861">
    <cfRule type="expression" dxfId="15317" priority="14740">
      <formula>IF(AND(B557&lt;&gt;"",C557=""),TRUE)</formula>
    </cfRule>
  </conditionalFormatting>
  <conditionalFormatting sqref="C1862">
    <cfRule type="expression" dxfId="15316" priority="14741">
      <formula>IF(AND(B557&lt;&gt;"",C557=""),TRUE)</formula>
    </cfRule>
  </conditionalFormatting>
  <conditionalFormatting sqref="C1863">
    <cfRule type="expression" dxfId="15315" priority="14742">
      <formula>IF(AND(B557&lt;&gt;"",C557=""),TRUE)</formula>
    </cfRule>
  </conditionalFormatting>
  <conditionalFormatting sqref="C1864">
    <cfRule type="expression" dxfId="15314" priority="14743">
      <formula>IF(AND(B557&lt;&gt;"",C557=""),TRUE)</formula>
    </cfRule>
  </conditionalFormatting>
  <conditionalFormatting sqref="C1865">
    <cfRule type="expression" dxfId="15313" priority="14744">
      <formula>IF(AND(B557&lt;&gt;"",C557=""),TRUE)</formula>
    </cfRule>
  </conditionalFormatting>
  <conditionalFormatting sqref="C1866">
    <cfRule type="expression" dxfId="15312" priority="14745">
      <formula>IF(AND(B557&lt;&gt;"",C557=""),TRUE)</formula>
    </cfRule>
  </conditionalFormatting>
  <conditionalFormatting sqref="C1867">
    <cfRule type="expression" dxfId="15311" priority="14746">
      <formula>IF(AND(B557&lt;&gt;"",C557=""),TRUE)</formula>
    </cfRule>
  </conditionalFormatting>
  <conditionalFormatting sqref="C1868">
    <cfRule type="expression" dxfId="15310" priority="14747">
      <formula>IF(AND(B557&lt;&gt;"",C557=""),TRUE)</formula>
    </cfRule>
  </conditionalFormatting>
  <conditionalFormatting sqref="C1869">
    <cfRule type="expression" dxfId="15309" priority="14748">
      <formula>IF(AND(B557&lt;&gt;"",C557=""),TRUE)</formula>
    </cfRule>
  </conditionalFormatting>
  <conditionalFormatting sqref="C1870">
    <cfRule type="expression" dxfId="15308" priority="14749">
      <formula>IF(AND(B557&lt;&gt;"",C557=""),TRUE)</formula>
    </cfRule>
  </conditionalFormatting>
  <conditionalFormatting sqref="C1871">
    <cfRule type="expression" dxfId="15307" priority="14750">
      <formula>IF(AND(B557&lt;&gt;"",C557=""),TRUE)</formula>
    </cfRule>
  </conditionalFormatting>
  <conditionalFormatting sqref="C1872">
    <cfRule type="expression" dxfId="15306" priority="14751">
      <formula>IF(AND(B557&lt;&gt;"",C557=""),TRUE)</formula>
    </cfRule>
  </conditionalFormatting>
  <conditionalFormatting sqref="C1873">
    <cfRule type="expression" dxfId="15305" priority="14752">
      <formula>IF(AND(B557&lt;&gt;"",C557=""),TRUE)</formula>
    </cfRule>
  </conditionalFormatting>
  <conditionalFormatting sqref="C1874">
    <cfRule type="expression" dxfId="15304" priority="14753">
      <formula>IF(AND(B557&lt;&gt;"",C557=""),TRUE)</formula>
    </cfRule>
  </conditionalFormatting>
  <conditionalFormatting sqref="C1875">
    <cfRule type="expression" dxfId="15303" priority="14754">
      <formula>IF(AND(B557&lt;&gt;"",C557=""),TRUE)</formula>
    </cfRule>
  </conditionalFormatting>
  <conditionalFormatting sqref="C1876">
    <cfRule type="expression" dxfId="15302" priority="14755">
      <formula>IF(AND(B557&lt;&gt;"",C557=""),TRUE)</formula>
    </cfRule>
  </conditionalFormatting>
  <conditionalFormatting sqref="C1877">
    <cfRule type="expression" dxfId="15301" priority="14756">
      <formula>IF(AND(B557&lt;&gt;"",C557=""),TRUE)</formula>
    </cfRule>
  </conditionalFormatting>
  <conditionalFormatting sqref="C1878">
    <cfRule type="expression" dxfId="15300" priority="14757">
      <formula>IF(AND(B557&lt;&gt;"",C557=""),TRUE)</formula>
    </cfRule>
  </conditionalFormatting>
  <conditionalFormatting sqref="C1879">
    <cfRule type="expression" dxfId="15299" priority="14758">
      <formula>IF(AND(B557&lt;&gt;"",C557=""),TRUE)</formula>
    </cfRule>
  </conditionalFormatting>
  <conditionalFormatting sqref="C1880">
    <cfRule type="expression" dxfId="15298" priority="14759">
      <formula>IF(AND(B557&lt;&gt;"",C557=""),TRUE)</formula>
    </cfRule>
  </conditionalFormatting>
  <conditionalFormatting sqref="C1881">
    <cfRule type="expression" dxfId="15297" priority="14760">
      <formula>IF(AND(B557&lt;&gt;"",C557=""),TRUE)</formula>
    </cfRule>
  </conditionalFormatting>
  <conditionalFormatting sqref="C1882">
    <cfRule type="expression" dxfId="15296" priority="14761">
      <formula>IF(AND(B557&lt;&gt;"",C557=""),TRUE)</formula>
    </cfRule>
  </conditionalFormatting>
  <conditionalFormatting sqref="C1883">
    <cfRule type="expression" dxfId="15295" priority="14762">
      <formula>IF(AND(B557&lt;&gt;"",C557=""),TRUE)</formula>
    </cfRule>
  </conditionalFormatting>
  <conditionalFormatting sqref="C1884">
    <cfRule type="expression" dxfId="15294" priority="14763">
      <formula>IF(AND(B557&lt;&gt;"",C557=""),TRUE)</formula>
    </cfRule>
  </conditionalFormatting>
  <conditionalFormatting sqref="C1885">
    <cfRule type="expression" dxfId="15293" priority="14764">
      <formula>IF(AND(B557&lt;&gt;"",C557=""),TRUE)</formula>
    </cfRule>
  </conditionalFormatting>
  <conditionalFormatting sqref="C1886">
    <cfRule type="expression" dxfId="15292" priority="14765">
      <formula>IF(AND(B557&lt;&gt;"",C557=""),TRUE)</formula>
    </cfRule>
  </conditionalFormatting>
  <conditionalFormatting sqref="C1887">
    <cfRule type="expression" dxfId="15291" priority="14766">
      <formula>IF(AND(B557&lt;&gt;"",C557=""),TRUE)</formula>
    </cfRule>
  </conditionalFormatting>
  <conditionalFormatting sqref="C1888">
    <cfRule type="expression" dxfId="15290" priority="14767">
      <formula>IF(AND(B557&lt;&gt;"",C557=""),TRUE)</formula>
    </cfRule>
  </conditionalFormatting>
  <conditionalFormatting sqref="C1889">
    <cfRule type="expression" dxfId="15289" priority="14768">
      <formula>IF(AND(B557&lt;&gt;"",C557=""),TRUE)</formula>
    </cfRule>
  </conditionalFormatting>
  <conditionalFormatting sqref="C1890">
    <cfRule type="expression" dxfId="15288" priority="14769">
      <formula>IF(AND(B557&lt;&gt;"",C557=""),TRUE)</formula>
    </cfRule>
  </conditionalFormatting>
  <conditionalFormatting sqref="C1891">
    <cfRule type="expression" dxfId="15287" priority="14770">
      <formula>IF(AND(B557&lt;&gt;"",C557=""),TRUE)</formula>
    </cfRule>
  </conditionalFormatting>
  <conditionalFormatting sqref="C1892">
    <cfRule type="expression" dxfId="15286" priority="14771">
      <formula>IF(AND(B557&lt;&gt;"",C557=""),TRUE)</formula>
    </cfRule>
  </conditionalFormatting>
  <conditionalFormatting sqref="C1893">
    <cfRule type="expression" dxfId="15285" priority="14772">
      <formula>IF(AND(B557&lt;&gt;"",C557=""),TRUE)</formula>
    </cfRule>
  </conditionalFormatting>
  <conditionalFormatting sqref="C1894">
    <cfRule type="expression" dxfId="15284" priority="14773">
      <formula>IF(AND(B557&lt;&gt;"",C557=""),TRUE)</formula>
    </cfRule>
  </conditionalFormatting>
  <conditionalFormatting sqref="C1895">
    <cfRule type="expression" dxfId="15283" priority="14774">
      <formula>IF(AND(B557&lt;&gt;"",C557=""),TRUE)</formula>
    </cfRule>
  </conditionalFormatting>
  <conditionalFormatting sqref="C1896">
    <cfRule type="expression" dxfId="15282" priority="14775">
      <formula>IF(AND(B557&lt;&gt;"",C557=""),TRUE)</formula>
    </cfRule>
  </conditionalFormatting>
  <conditionalFormatting sqref="C1897">
    <cfRule type="expression" dxfId="15281" priority="14776">
      <formula>IF(AND(B557&lt;&gt;"",C557=""),TRUE)</formula>
    </cfRule>
  </conditionalFormatting>
  <conditionalFormatting sqref="C1898">
    <cfRule type="expression" dxfId="15280" priority="14777">
      <formula>IF(AND(B557&lt;&gt;"",C557=""),TRUE)</formula>
    </cfRule>
  </conditionalFormatting>
  <conditionalFormatting sqref="C1899">
    <cfRule type="expression" dxfId="15279" priority="14778">
      <formula>IF(AND(B557&lt;&gt;"",C557=""),TRUE)</formula>
    </cfRule>
  </conditionalFormatting>
  <conditionalFormatting sqref="C1900">
    <cfRule type="expression" dxfId="15278" priority="14779">
      <formula>IF(AND(B557&lt;&gt;"",C557=""),TRUE)</formula>
    </cfRule>
  </conditionalFormatting>
  <conditionalFormatting sqref="C1901">
    <cfRule type="expression" dxfId="15277" priority="14780">
      <formula>IF(AND(B557&lt;&gt;"",C557=""),TRUE)</formula>
    </cfRule>
  </conditionalFormatting>
  <conditionalFormatting sqref="C1902">
    <cfRule type="expression" dxfId="15276" priority="14781">
      <formula>IF(AND(B557&lt;&gt;"",C557=""),TRUE)</formula>
    </cfRule>
  </conditionalFormatting>
  <conditionalFormatting sqref="C1903">
    <cfRule type="expression" dxfId="15275" priority="14782">
      <formula>IF(AND(B557&lt;&gt;"",C557=""),TRUE)</formula>
    </cfRule>
  </conditionalFormatting>
  <conditionalFormatting sqref="C1904">
    <cfRule type="expression" dxfId="15274" priority="14783">
      <formula>IF(AND(B557&lt;&gt;"",C557=""),TRUE)</formula>
    </cfRule>
  </conditionalFormatting>
  <conditionalFormatting sqref="C1905">
    <cfRule type="expression" dxfId="15273" priority="14784">
      <formula>IF(AND(B557&lt;&gt;"",C557=""),TRUE)</formula>
    </cfRule>
  </conditionalFormatting>
  <conditionalFormatting sqref="C1906">
    <cfRule type="expression" dxfId="15272" priority="14785">
      <formula>IF(AND(B557&lt;&gt;"",C557=""),TRUE)</formula>
    </cfRule>
  </conditionalFormatting>
  <conditionalFormatting sqref="C1907">
    <cfRule type="expression" dxfId="15271" priority="14786">
      <formula>IF(AND(B557&lt;&gt;"",C557=""),TRUE)</formula>
    </cfRule>
  </conditionalFormatting>
  <conditionalFormatting sqref="C1908">
    <cfRule type="expression" dxfId="15270" priority="14787">
      <formula>IF(AND(B557&lt;&gt;"",C557=""),TRUE)</formula>
    </cfRule>
  </conditionalFormatting>
  <conditionalFormatting sqref="C1909">
    <cfRule type="expression" dxfId="15269" priority="14788">
      <formula>IF(AND(B557&lt;&gt;"",C557=""),TRUE)</formula>
    </cfRule>
  </conditionalFormatting>
  <conditionalFormatting sqref="C1910">
    <cfRule type="expression" dxfId="15268" priority="14789">
      <formula>IF(AND(B557&lt;&gt;"",C557=""),TRUE)</formula>
    </cfRule>
  </conditionalFormatting>
  <conditionalFormatting sqref="C1911">
    <cfRule type="expression" dxfId="15267" priority="14790">
      <formula>IF(AND(B557&lt;&gt;"",C557=""),TRUE)</formula>
    </cfRule>
  </conditionalFormatting>
  <conditionalFormatting sqref="C1912">
    <cfRule type="expression" dxfId="15266" priority="14791">
      <formula>IF(AND(B557&lt;&gt;"",C557=""),TRUE)</formula>
    </cfRule>
  </conditionalFormatting>
  <conditionalFormatting sqref="C1913">
    <cfRule type="expression" dxfId="15265" priority="14792">
      <formula>IF(AND(B557&lt;&gt;"",C557=""),TRUE)</formula>
    </cfRule>
  </conditionalFormatting>
  <conditionalFormatting sqref="C1914">
    <cfRule type="expression" dxfId="15264" priority="14793">
      <formula>IF(AND(B557&lt;&gt;"",C557=""),TRUE)</formula>
    </cfRule>
  </conditionalFormatting>
  <conditionalFormatting sqref="C1915">
    <cfRule type="expression" dxfId="15263" priority="14794">
      <formula>IF(AND(B557&lt;&gt;"",C557=""),TRUE)</formula>
    </cfRule>
  </conditionalFormatting>
  <conditionalFormatting sqref="C1916">
    <cfRule type="expression" dxfId="15262" priority="14795">
      <formula>IF(AND(B557&lt;&gt;"",C557=""),TRUE)</formula>
    </cfRule>
  </conditionalFormatting>
  <conditionalFormatting sqref="C1917">
    <cfRule type="expression" dxfId="15261" priority="14796">
      <formula>IF(AND(B557&lt;&gt;"",C557=""),TRUE)</formula>
    </cfRule>
  </conditionalFormatting>
  <conditionalFormatting sqref="C1918">
    <cfRule type="expression" dxfId="15260" priority="14797">
      <formula>IF(AND(B557&lt;&gt;"",C557=""),TRUE)</formula>
    </cfRule>
  </conditionalFormatting>
  <conditionalFormatting sqref="C1919">
    <cfRule type="expression" dxfId="15259" priority="14798">
      <formula>IF(AND(B557&lt;&gt;"",C557=""),TRUE)</formula>
    </cfRule>
  </conditionalFormatting>
  <conditionalFormatting sqref="C1920">
    <cfRule type="expression" dxfId="15258" priority="14799">
      <formula>IF(AND(B557&lt;&gt;"",C557=""),TRUE)</formula>
    </cfRule>
  </conditionalFormatting>
  <conditionalFormatting sqref="C1921">
    <cfRule type="expression" dxfId="15257" priority="14800">
      <formula>IF(AND(B557&lt;&gt;"",C557=""),TRUE)</formula>
    </cfRule>
  </conditionalFormatting>
  <conditionalFormatting sqref="C1922">
    <cfRule type="expression" dxfId="15256" priority="14801">
      <formula>IF(AND(B557&lt;&gt;"",C557=""),TRUE)</formula>
    </cfRule>
  </conditionalFormatting>
  <conditionalFormatting sqref="C1923">
    <cfRule type="expression" dxfId="15255" priority="14802">
      <formula>IF(AND(B557&lt;&gt;"",C557=""),TRUE)</formula>
    </cfRule>
  </conditionalFormatting>
  <conditionalFormatting sqref="C1924">
    <cfRule type="expression" dxfId="15254" priority="14803">
      <formula>IF(AND(B557&lt;&gt;"",C557=""),TRUE)</formula>
    </cfRule>
  </conditionalFormatting>
  <conditionalFormatting sqref="C1925">
    <cfRule type="expression" dxfId="15253" priority="14804">
      <formula>IF(AND(B557&lt;&gt;"",C557=""),TRUE)</formula>
    </cfRule>
  </conditionalFormatting>
  <conditionalFormatting sqref="C1926">
    <cfRule type="expression" dxfId="15252" priority="14805">
      <formula>IF(AND(B557&lt;&gt;"",C557=""),TRUE)</formula>
    </cfRule>
  </conditionalFormatting>
  <conditionalFormatting sqref="C1927">
    <cfRule type="expression" dxfId="15251" priority="14806">
      <formula>IF(AND(B557&lt;&gt;"",C557=""),TRUE)</formula>
    </cfRule>
  </conditionalFormatting>
  <conditionalFormatting sqref="C1928">
    <cfRule type="expression" dxfId="15250" priority="14807">
      <formula>IF(AND(B557&lt;&gt;"",C557=""),TRUE)</formula>
    </cfRule>
  </conditionalFormatting>
  <conditionalFormatting sqref="C1929">
    <cfRule type="expression" dxfId="15249" priority="14808">
      <formula>IF(AND(B557&lt;&gt;"",C557=""),TRUE)</formula>
    </cfRule>
  </conditionalFormatting>
  <conditionalFormatting sqref="C1930">
    <cfRule type="expression" dxfId="15248" priority="14809">
      <formula>IF(AND(B557&lt;&gt;"",C557=""),TRUE)</formula>
    </cfRule>
  </conditionalFormatting>
  <conditionalFormatting sqref="C1931">
    <cfRule type="expression" dxfId="15247" priority="14810">
      <formula>IF(AND(B557&lt;&gt;"",C557=""),TRUE)</formula>
    </cfRule>
  </conditionalFormatting>
  <conditionalFormatting sqref="C1932">
    <cfRule type="expression" dxfId="15246" priority="14811">
      <formula>IF(AND(B557&lt;&gt;"",C557=""),TRUE)</formula>
    </cfRule>
  </conditionalFormatting>
  <conditionalFormatting sqref="C1933">
    <cfRule type="expression" dxfId="15245" priority="14812">
      <formula>IF(AND(B557&lt;&gt;"",C557=""),TRUE)</formula>
    </cfRule>
  </conditionalFormatting>
  <conditionalFormatting sqref="C1934">
    <cfRule type="expression" dxfId="15244" priority="14813">
      <formula>IF(AND(B557&lt;&gt;"",C557=""),TRUE)</formula>
    </cfRule>
  </conditionalFormatting>
  <conditionalFormatting sqref="C1935">
    <cfRule type="expression" dxfId="15243" priority="14814">
      <formula>IF(AND(B557&lt;&gt;"",C557=""),TRUE)</formula>
    </cfRule>
  </conditionalFormatting>
  <conditionalFormatting sqref="C1936">
    <cfRule type="expression" dxfId="15242" priority="14815">
      <formula>IF(AND(B557&lt;&gt;"",C557=""),TRUE)</formula>
    </cfRule>
  </conditionalFormatting>
  <conditionalFormatting sqref="C1937">
    <cfRule type="expression" dxfId="15241" priority="14816">
      <formula>IF(AND(B557&lt;&gt;"",C557=""),TRUE)</formula>
    </cfRule>
  </conditionalFormatting>
  <conditionalFormatting sqref="C1938">
    <cfRule type="expression" dxfId="15240" priority="14817">
      <formula>IF(AND(B557&lt;&gt;"",C557=""),TRUE)</formula>
    </cfRule>
  </conditionalFormatting>
  <conditionalFormatting sqref="C1939">
    <cfRule type="expression" dxfId="15239" priority="14818">
      <formula>IF(AND(B557&lt;&gt;"",C557=""),TRUE)</formula>
    </cfRule>
  </conditionalFormatting>
  <conditionalFormatting sqref="C1940">
    <cfRule type="expression" dxfId="15238" priority="14819">
      <formula>IF(AND(B557&lt;&gt;"",C557=""),TRUE)</formula>
    </cfRule>
  </conditionalFormatting>
  <conditionalFormatting sqref="C1941">
    <cfRule type="expression" dxfId="15237" priority="14820">
      <formula>IF(AND(B557&lt;&gt;"",C557=""),TRUE)</formula>
    </cfRule>
  </conditionalFormatting>
  <conditionalFormatting sqref="C1942">
    <cfRule type="expression" dxfId="15236" priority="14821">
      <formula>IF(AND(B557&lt;&gt;"",C557=""),TRUE)</formula>
    </cfRule>
  </conditionalFormatting>
  <conditionalFormatting sqref="C1943">
    <cfRule type="expression" dxfId="15235" priority="14822">
      <formula>IF(AND(B557&lt;&gt;"",C557=""),TRUE)</formula>
    </cfRule>
  </conditionalFormatting>
  <conditionalFormatting sqref="C1944">
    <cfRule type="expression" dxfId="15234" priority="14823">
      <formula>IF(AND(B557&lt;&gt;"",C557=""),TRUE)</formula>
    </cfRule>
  </conditionalFormatting>
  <conditionalFormatting sqref="C1945">
    <cfRule type="expression" dxfId="15233" priority="14824">
      <formula>IF(AND(B557&lt;&gt;"",C557=""),TRUE)</formula>
    </cfRule>
  </conditionalFormatting>
  <conditionalFormatting sqref="C1946">
    <cfRule type="expression" dxfId="15232" priority="14825">
      <formula>IF(AND(B557&lt;&gt;"",C557=""),TRUE)</formula>
    </cfRule>
  </conditionalFormatting>
  <conditionalFormatting sqref="C1947">
    <cfRule type="expression" dxfId="15231" priority="14826">
      <formula>IF(AND(B557&lt;&gt;"",C557=""),TRUE)</formula>
    </cfRule>
  </conditionalFormatting>
  <conditionalFormatting sqref="C1948">
    <cfRule type="expression" dxfId="15230" priority="14827">
      <formula>IF(AND(B557&lt;&gt;"",C557=""),TRUE)</formula>
    </cfRule>
  </conditionalFormatting>
  <conditionalFormatting sqref="C1949">
    <cfRule type="expression" dxfId="15229" priority="14828">
      <formula>IF(AND(B557&lt;&gt;"",C557=""),TRUE)</formula>
    </cfRule>
  </conditionalFormatting>
  <conditionalFormatting sqref="C1950">
    <cfRule type="expression" dxfId="15228" priority="14829">
      <formula>IF(AND(B557&lt;&gt;"",C557=""),TRUE)</formula>
    </cfRule>
  </conditionalFormatting>
  <conditionalFormatting sqref="C1951">
    <cfRule type="expression" dxfId="15227" priority="14830">
      <formula>IF(AND(B557&lt;&gt;"",C557=""),TRUE)</formula>
    </cfRule>
  </conditionalFormatting>
  <conditionalFormatting sqref="C1952">
    <cfRule type="expression" dxfId="15226" priority="14831">
      <formula>IF(AND(B557&lt;&gt;"",C557=""),TRUE)</formula>
    </cfRule>
  </conditionalFormatting>
  <conditionalFormatting sqref="C1953">
    <cfRule type="expression" dxfId="15225" priority="14832">
      <formula>IF(AND(B557&lt;&gt;"",C557=""),TRUE)</formula>
    </cfRule>
  </conditionalFormatting>
  <conditionalFormatting sqref="C1954">
    <cfRule type="expression" dxfId="15224" priority="14833">
      <formula>IF(AND(B557&lt;&gt;"",C557=""),TRUE)</formula>
    </cfRule>
  </conditionalFormatting>
  <conditionalFormatting sqref="C1955">
    <cfRule type="expression" dxfId="15223" priority="14834">
      <formula>IF(AND(B557&lt;&gt;"",C557=""),TRUE)</formula>
    </cfRule>
  </conditionalFormatting>
  <conditionalFormatting sqref="C1956">
    <cfRule type="expression" dxfId="15222" priority="14835">
      <formula>IF(AND(B557&lt;&gt;"",C557=""),TRUE)</formula>
    </cfRule>
  </conditionalFormatting>
  <conditionalFormatting sqref="C1957">
    <cfRule type="expression" dxfId="15221" priority="14836">
      <formula>IF(AND(B557&lt;&gt;"",C557=""),TRUE)</formula>
    </cfRule>
  </conditionalFormatting>
  <conditionalFormatting sqref="C1958">
    <cfRule type="expression" dxfId="15220" priority="14837">
      <formula>IF(AND(B557&lt;&gt;"",C557=""),TRUE)</formula>
    </cfRule>
  </conditionalFormatting>
  <conditionalFormatting sqref="C1959">
    <cfRule type="expression" dxfId="15219" priority="14838">
      <formula>IF(AND(B557&lt;&gt;"",C557=""),TRUE)</formula>
    </cfRule>
  </conditionalFormatting>
  <conditionalFormatting sqref="C1960">
    <cfRule type="expression" dxfId="15218" priority="14839">
      <formula>IF(AND(B557&lt;&gt;"",C557=""),TRUE)</formula>
    </cfRule>
  </conditionalFormatting>
  <conditionalFormatting sqref="C1961">
    <cfRule type="expression" dxfId="15217" priority="14840">
      <formula>IF(AND(B557&lt;&gt;"",C557=""),TRUE)</formula>
    </cfRule>
  </conditionalFormatting>
  <conditionalFormatting sqref="C1962">
    <cfRule type="expression" dxfId="15216" priority="14841">
      <formula>IF(AND(B557&lt;&gt;"",C557=""),TRUE)</formula>
    </cfRule>
  </conditionalFormatting>
  <conditionalFormatting sqref="C1963">
    <cfRule type="expression" dxfId="15215" priority="14842">
      <formula>IF(AND(B557&lt;&gt;"",C557=""),TRUE)</formula>
    </cfRule>
  </conditionalFormatting>
  <conditionalFormatting sqref="C1964">
    <cfRule type="expression" dxfId="15214" priority="14843">
      <formula>IF(AND(B557&lt;&gt;"",C557=""),TRUE)</formula>
    </cfRule>
  </conditionalFormatting>
  <conditionalFormatting sqref="C1965">
    <cfRule type="expression" dxfId="15213" priority="14844">
      <formula>IF(AND(B557&lt;&gt;"",C557=""),TRUE)</formula>
    </cfRule>
  </conditionalFormatting>
  <conditionalFormatting sqref="C1966">
    <cfRule type="expression" dxfId="15212" priority="14845">
      <formula>IF(AND(B557&lt;&gt;"",C557=""),TRUE)</formula>
    </cfRule>
  </conditionalFormatting>
  <conditionalFormatting sqref="C1967">
    <cfRule type="expression" dxfId="15211" priority="14846">
      <formula>IF(AND(B557&lt;&gt;"",C557=""),TRUE)</formula>
    </cfRule>
  </conditionalFormatting>
  <conditionalFormatting sqref="C1968">
    <cfRule type="expression" dxfId="15210" priority="14847">
      <formula>IF(AND(B557&lt;&gt;"",C557=""),TRUE)</formula>
    </cfRule>
  </conditionalFormatting>
  <conditionalFormatting sqref="C1969">
    <cfRule type="expression" dxfId="15209" priority="14848">
      <formula>IF(AND(B557&lt;&gt;"",C557=""),TRUE)</formula>
    </cfRule>
  </conditionalFormatting>
  <conditionalFormatting sqref="C1970">
    <cfRule type="expression" dxfId="15208" priority="14849">
      <formula>IF(AND(B557&lt;&gt;"",C557=""),TRUE)</formula>
    </cfRule>
  </conditionalFormatting>
  <conditionalFormatting sqref="C1971">
    <cfRule type="expression" dxfId="15207" priority="14850">
      <formula>IF(AND(B557&lt;&gt;"",C557=""),TRUE)</formula>
    </cfRule>
  </conditionalFormatting>
  <conditionalFormatting sqref="C1972">
    <cfRule type="expression" dxfId="15206" priority="14851">
      <formula>IF(AND(B557&lt;&gt;"",C557=""),TRUE)</formula>
    </cfRule>
  </conditionalFormatting>
  <conditionalFormatting sqref="C1973">
    <cfRule type="expression" dxfId="15205" priority="14852">
      <formula>IF(AND(B557&lt;&gt;"",C557=""),TRUE)</formula>
    </cfRule>
  </conditionalFormatting>
  <conditionalFormatting sqref="C1974">
    <cfRule type="expression" dxfId="15204" priority="14853">
      <formula>IF(AND(B557&lt;&gt;"",C557=""),TRUE)</formula>
    </cfRule>
  </conditionalFormatting>
  <conditionalFormatting sqref="C1975">
    <cfRule type="expression" dxfId="15203" priority="14854">
      <formula>IF(AND(B557&lt;&gt;"",C557=""),TRUE)</formula>
    </cfRule>
  </conditionalFormatting>
  <conditionalFormatting sqref="C1976">
    <cfRule type="expression" dxfId="15202" priority="14855">
      <formula>IF(AND(B557&lt;&gt;"",C557=""),TRUE)</formula>
    </cfRule>
  </conditionalFormatting>
  <conditionalFormatting sqref="C1977">
    <cfRule type="expression" dxfId="15201" priority="14856">
      <formula>IF(AND(B557&lt;&gt;"",C557=""),TRUE)</formula>
    </cfRule>
  </conditionalFormatting>
  <conditionalFormatting sqref="C1978">
    <cfRule type="expression" dxfId="15200" priority="14857">
      <formula>IF(AND(B557&lt;&gt;"",C557=""),TRUE)</formula>
    </cfRule>
  </conditionalFormatting>
  <conditionalFormatting sqref="C1979">
    <cfRule type="expression" dxfId="15199" priority="14858">
      <formula>IF(AND(B557&lt;&gt;"",C557=""),TRUE)</formula>
    </cfRule>
  </conditionalFormatting>
  <conditionalFormatting sqref="C1980">
    <cfRule type="expression" dxfId="15198" priority="14859">
      <formula>IF(AND(B557&lt;&gt;"",C557=""),TRUE)</formula>
    </cfRule>
  </conditionalFormatting>
  <conditionalFormatting sqref="C1981">
    <cfRule type="expression" dxfId="15197" priority="14860">
      <formula>IF(AND(B557&lt;&gt;"",C557=""),TRUE)</formula>
    </cfRule>
  </conditionalFormatting>
  <conditionalFormatting sqref="C1982">
    <cfRule type="expression" dxfId="15196" priority="14861">
      <formula>IF(AND(B557&lt;&gt;"",C557=""),TRUE)</formula>
    </cfRule>
  </conditionalFormatting>
  <conditionalFormatting sqref="C1983">
    <cfRule type="expression" dxfId="15195" priority="14862">
      <formula>IF(AND(B557&lt;&gt;"",C557=""),TRUE)</formula>
    </cfRule>
  </conditionalFormatting>
  <conditionalFormatting sqref="C1984">
    <cfRule type="expression" dxfId="15194" priority="14863">
      <formula>IF(AND(B557&lt;&gt;"",C557=""),TRUE)</formula>
    </cfRule>
  </conditionalFormatting>
  <conditionalFormatting sqref="C1985">
    <cfRule type="expression" dxfId="15193" priority="14864">
      <formula>IF(AND(B557&lt;&gt;"",C557=""),TRUE)</formula>
    </cfRule>
  </conditionalFormatting>
  <conditionalFormatting sqref="C1986">
    <cfRule type="expression" dxfId="15192" priority="14865">
      <formula>IF(AND(B557&lt;&gt;"",C557=""),TRUE)</formula>
    </cfRule>
  </conditionalFormatting>
  <conditionalFormatting sqref="C1987">
    <cfRule type="expression" dxfId="15191" priority="14866">
      <formula>IF(AND(B557&lt;&gt;"",C557=""),TRUE)</formula>
    </cfRule>
  </conditionalFormatting>
  <conditionalFormatting sqref="C1988">
    <cfRule type="expression" dxfId="15190" priority="14867">
      <formula>IF(AND(B557&lt;&gt;"",C557=""),TRUE)</formula>
    </cfRule>
  </conditionalFormatting>
  <conditionalFormatting sqref="C1989">
    <cfRule type="expression" dxfId="15189" priority="14868">
      <formula>IF(AND(B557&lt;&gt;"",C557=""),TRUE)</formula>
    </cfRule>
  </conditionalFormatting>
  <conditionalFormatting sqref="C1990">
    <cfRule type="expression" dxfId="15188" priority="14869">
      <formula>IF(AND(B557&lt;&gt;"",C557=""),TRUE)</formula>
    </cfRule>
  </conditionalFormatting>
  <conditionalFormatting sqref="C1991">
    <cfRule type="expression" dxfId="15187" priority="14870">
      <formula>IF(AND(B557&lt;&gt;"",C557=""),TRUE)</formula>
    </cfRule>
  </conditionalFormatting>
  <conditionalFormatting sqref="C1992">
    <cfRule type="expression" dxfId="15186" priority="14871">
      <formula>IF(AND(B557&lt;&gt;"",C557=""),TRUE)</formula>
    </cfRule>
  </conditionalFormatting>
  <conditionalFormatting sqref="C1993">
    <cfRule type="expression" dxfId="15185" priority="14872">
      <formula>IF(AND(B557&lt;&gt;"",C557=""),TRUE)</formula>
    </cfRule>
  </conditionalFormatting>
  <conditionalFormatting sqref="C1994">
    <cfRule type="expression" dxfId="15184" priority="14873">
      <formula>IF(AND(B557&lt;&gt;"",C557=""),TRUE)</formula>
    </cfRule>
  </conditionalFormatting>
  <conditionalFormatting sqref="C1995">
    <cfRule type="expression" dxfId="15183" priority="14874">
      <formula>IF(AND(B557&lt;&gt;"",C557=""),TRUE)</formula>
    </cfRule>
  </conditionalFormatting>
  <conditionalFormatting sqref="C1996">
    <cfRule type="expression" dxfId="15182" priority="14875">
      <formula>IF(AND(B557&lt;&gt;"",C557=""),TRUE)</formula>
    </cfRule>
  </conditionalFormatting>
  <conditionalFormatting sqref="C1997">
    <cfRule type="expression" dxfId="15181" priority="14876">
      <formula>IF(AND(B557&lt;&gt;"",C557=""),TRUE)</formula>
    </cfRule>
  </conditionalFormatting>
  <conditionalFormatting sqref="C1998">
    <cfRule type="expression" dxfId="15180" priority="14877">
      <formula>IF(AND(B557&lt;&gt;"",C557=""),TRUE)</formula>
    </cfRule>
  </conditionalFormatting>
  <conditionalFormatting sqref="C1999">
    <cfRule type="expression" dxfId="15179" priority="14878">
      <formula>IF(AND(B557&lt;&gt;"",C557=""),TRUE)</formula>
    </cfRule>
  </conditionalFormatting>
  <conditionalFormatting sqref="C2000">
    <cfRule type="expression" dxfId="15178" priority="14879">
      <formula>IF(AND(B557&lt;&gt;"",C557=""),TRUE)</formula>
    </cfRule>
  </conditionalFormatting>
  <conditionalFormatting sqref="C2001">
    <cfRule type="expression" dxfId="15177" priority="14880">
      <formula>IF(AND(B557&lt;&gt;"",C557=""),TRUE)</formula>
    </cfRule>
  </conditionalFormatting>
  <conditionalFormatting sqref="C2002">
    <cfRule type="expression" dxfId="15176" priority="14881">
      <formula>IF(AND(B557&lt;&gt;"",C557=""),TRUE)</formula>
    </cfRule>
  </conditionalFormatting>
  <conditionalFormatting sqref="C2003">
    <cfRule type="expression" dxfId="15175" priority="14882">
      <formula>IF(AND(B557&lt;&gt;"",C557=""),TRUE)</formula>
    </cfRule>
  </conditionalFormatting>
  <conditionalFormatting sqref="C2004">
    <cfRule type="expression" dxfId="15174" priority="14883">
      <formula>IF(AND(B557&lt;&gt;"",C557=""),TRUE)</formula>
    </cfRule>
  </conditionalFormatting>
  <conditionalFormatting sqref="C2005">
    <cfRule type="expression" dxfId="15173" priority="14884">
      <formula>IF(AND(B557&lt;&gt;"",C557=""),TRUE)</formula>
    </cfRule>
  </conditionalFormatting>
  <conditionalFormatting sqref="C2006">
    <cfRule type="expression" dxfId="15172" priority="14885">
      <formula>IF(AND(B557&lt;&gt;"",C557=""),TRUE)</formula>
    </cfRule>
  </conditionalFormatting>
  <conditionalFormatting sqref="C2007">
    <cfRule type="expression" dxfId="15171" priority="14886">
      <formula>IF(AND(B557&lt;&gt;"",C557=""),TRUE)</formula>
    </cfRule>
  </conditionalFormatting>
  <conditionalFormatting sqref="C2008">
    <cfRule type="expression" dxfId="15170" priority="14887">
      <formula>IF(AND(B557&lt;&gt;"",C557=""),TRUE)</formula>
    </cfRule>
  </conditionalFormatting>
  <conditionalFormatting sqref="C2009">
    <cfRule type="expression" dxfId="15169" priority="14888">
      <formula>IF(AND(B557&lt;&gt;"",C557=""),TRUE)</formula>
    </cfRule>
  </conditionalFormatting>
  <conditionalFormatting sqref="C2010">
    <cfRule type="expression" dxfId="15168" priority="14889">
      <formula>IF(AND(B557&lt;&gt;"",C557=""),TRUE)</formula>
    </cfRule>
  </conditionalFormatting>
  <conditionalFormatting sqref="C2011">
    <cfRule type="expression" dxfId="15167" priority="14890">
      <formula>IF(AND(B557&lt;&gt;"",C557=""),TRUE)</formula>
    </cfRule>
  </conditionalFormatting>
  <conditionalFormatting sqref="C2012">
    <cfRule type="expression" dxfId="15166" priority="14891">
      <formula>IF(AND(B557&lt;&gt;"",C557=""),TRUE)</formula>
    </cfRule>
  </conditionalFormatting>
  <conditionalFormatting sqref="C2013">
    <cfRule type="expression" dxfId="15165" priority="14892">
      <formula>IF(AND(B557&lt;&gt;"",C557=""),TRUE)</formula>
    </cfRule>
  </conditionalFormatting>
  <conditionalFormatting sqref="C2014">
    <cfRule type="expression" dxfId="15164" priority="14893">
      <formula>IF(AND(B557&lt;&gt;"",C557=""),TRUE)</formula>
    </cfRule>
  </conditionalFormatting>
  <conditionalFormatting sqref="C2015">
    <cfRule type="expression" dxfId="15163" priority="14894">
      <formula>IF(AND(B557&lt;&gt;"",C557=""),TRUE)</formula>
    </cfRule>
  </conditionalFormatting>
  <conditionalFormatting sqref="C2016">
    <cfRule type="expression" dxfId="15162" priority="14895">
      <formula>IF(AND(B557&lt;&gt;"",C557=""),TRUE)</formula>
    </cfRule>
  </conditionalFormatting>
  <conditionalFormatting sqref="C2017">
    <cfRule type="expression" dxfId="15161" priority="14896">
      <formula>IF(AND(B557&lt;&gt;"",C557=""),TRUE)</formula>
    </cfRule>
  </conditionalFormatting>
  <conditionalFormatting sqref="C2018">
    <cfRule type="expression" dxfId="15160" priority="14897">
      <formula>IF(AND(B557&lt;&gt;"",C557=""),TRUE)</formula>
    </cfRule>
  </conditionalFormatting>
  <conditionalFormatting sqref="C2019">
    <cfRule type="expression" dxfId="15159" priority="14898">
      <formula>IF(AND(B557&lt;&gt;"",C557=""),TRUE)</formula>
    </cfRule>
  </conditionalFormatting>
  <conditionalFormatting sqref="C2020">
    <cfRule type="expression" dxfId="15158" priority="14899">
      <formula>IF(AND(B557&lt;&gt;"",C557=""),TRUE)</formula>
    </cfRule>
  </conditionalFormatting>
  <conditionalFormatting sqref="C2021">
    <cfRule type="expression" dxfId="15157" priority="14900">
      <formula>IF(AND(B557&lt;&gt;"",C557=""),TRUE)</formula>
    </cfRule>
  </conditionalFormatting>
  <conditionalFormatting sqref="C2022">
    <cfRule type="expression" dxfId="15156" priority="14901">
      <formula>IF(AND(B557&lt;&gt;"",C557=""),TRUE)</formula>
    </cfRule>
  </conditionalFormatting>
  <conditionalFormatting sqref="C2023">
    <cfRule type="expression" dxfId="15155" priority="14902">
      <formula>IF(AND(B557&lt;&gt;"",C557=""),TRUE)</formula>
    </cfRule>
  </conditionalFormatting>
  <conditionalFormatting sqref="C2024">
    <cfRule type="expression" dxfId="15154" priority="14903">
      <formula>IF(AND(B557&lt;&gt;"",C557=""),TRUE)</formula>
    </cfRule>
  </conditionalFormatting>
  <conditionalFormatting sqref="C2025">
    <cfRule type="expression" dxfId="15153" priority="14904">
      <formula>IF(AND(B557&lt;&gt;"",C557=""),TRUE)</formula>
    </cfRule>
  </conditionalFormatting>
  <conditionalFormatting sqref="C2026">
    <cfRule type="expression" dxfId="15152" priority="14905">
      <formula>IF(AND(B557&lt;&gt;"",C557=""),TRUE)</formula>
    </cfRule>
  </conditionalFormatting>
  <conditionalFormatting sqref="C2027">
    <cfRule type="expression" dxfId="15151" priority="14906">
      <formula>IF(AND(B557&lt;&gt;"",C557=""),TRUE)</formula>
    </cfRule>
  </conditionalFormatting>
  <conditionalFormatting sqref="C2028">
    <cfRule type="expression" dxfId="15150" priority="14907">
      <formula>IF(AND(B557&lt;&gt;"",C557=""),TRUE)</formula>
    </cfRule>
  </conditionalFormatting>
  <conditionalFormatting sqref="C2029">
    <cfRule type="expression" dxfId="15149" priority="14908">
      <formula>IF(AND(B557&lt;&gt;"",C557=""),TRUE)</formula>
    </cfRule>
  </conditionalFormatting>
  <conditionalFormatting sqref="C2030">
    <cfRule type="expression" dxfId="15148" priority="14909">
      <formula>IF(AND(B557&lt;&gt;"",C557=""),TRUE)</formula>
    </cfRule>
  </conditionalFormatting>
  <conditionalFormatting sqref="C2031">
    <cfRule type="expression" dxfId="15147" priority="14910">
      <formula>IF(AND(B557&lt;&gt;"",C557=""),TRUE)</formula>
    </cfRule>
  </conditionalFormatting>
  <conditionalFormatting sqref="C2032">
    <cfRule type="expression" dxfId="15146" priority="14911">
      <formula>IF(AND(B557&lt;&gt;"",C557=""),TRUE)</formula>
    </cfRule>
  </conditionalFormatting>
  <conditionalFormatting sqref="C2033">
    <cfRule type="expression" dxfId="15145" priority="14912">
      <formula>IF(AND(B557&lt;&gt;"",C557=""),TRUE)</formula>
    </cfRule>
  </conditionalFormatting>
  <conditionalFormatting sqref="C2034">
    <cfRule type="expression" dxfId="15144" priority="14913">
      <formula>IF(AND(B557&lt;&gt;"",C557=""),TRUE)</formula>
    </cfRule>
  </conditionalFormatting>
  <conditionalFormatting sqref="C2035">
    <cfRule type="expression" dxfId="15143" priority="14914">
      <formula>IF(AND(B557&lt;&gt;"",C557=""),TRUE)</formula>
    </cfRule>
  </conditionalFormatting>
  <conditionalFormatting sqref="C2036">
    <cfRule type="expression" dxfId="15142" priority="14915">
      <formula>IF(AND(B557&lt;&gt;"",C557=""),TRUE)</formula>
    </cfRule>
  </conditionalFormatting>
  <conditionalFormatting sqref="C2037">
    <cfRule type="expression" dxfId="15141" priority="14916">
      <formula>IF(AND(B557&lt;&gt;"",C557=""),TRUE)</formula>
    </cfRule>
  </conditionalFormatting>
  <conditionalFormatting sqref="C2038">
    <cfRule type="expression" dxfId="15140" priority="14917">
      <formula>IF(AND(B557&lt;&gt;"",C557=""),TRUE)</formula>
    </cfRule>
  </conditionalFormatting>
  <conditionalFormatting sqref="C2039">
    <cfRule type="expression" dxfId="15139" priority="14918">
      <formula>IF(AND(B557&lt;&gt;"",C557=""),TRUE)</formula>
    </cfRule>
  </conditionalFormatting>
  <conditionalFormatting sqref="C2040">
    <cfRule type="expression" dxfId="15138" priority="14919">
      <formula>IF(AND(B557&lt;&gt;"",C557=""),TRUE)</formula>
    </cfRule>
  </conditionalFormatting>
  <conditionalFormatting sqref="C2041">
    <cfRule type="expression" dxfId="15137" priority="14920">
      <formula>IF(AND(B557&lt;&gt;"",C557=""),TRUE)</formula>
    </cfRule>
  </conditionalFormatting>
  <conditionalFormatting sqref="C2042">
    <cfRule type="expression" dxfId="15136" priority="14921">
      <formula>IF(AND(B557&lt;&gt;"",C557=""),TRUE)</formula>
    </cfRule>
  </conditionalFormatting>
  <conditionalFormatting sqref="C2043">
    <cfRule type="expression" dxfId="15135" priority="14922">
      <formula>IF(AND(B557&lt;&gt;"",C557=""),TRUE)</formula>
    </cfRule>
  </conditionalFormatting>
  <conditionalFormatting sqref="C2044">
    <cfRule type="expression" dxfId="15134" priority="14923">
      <formula>IF(AND(B557&lt;&gt;"",C557=""),TRUE)</formula>
    </cfRule>
  </conditionalFormatting>
  <conditionalFormatting sqref="C2045">
    <cfRule type="expression" dxfId="15133" priority="14924">
      <formula>IF(AND(B557&lt;&gt;"",C557=""),TRUE)</formula>
    </cfRule>
  </conditionalFormatting>
  <conditionalFormatting sqref="C2046">
    <cfRule type="expression" dxfId="15132" priority="14925">
      <formula>IF(AND(B557&lt;&gt;"",C557=""),TRUE)</formula>
    </cfRule>
  </conditionalFormatting>
  <conditionalFormatting sqref="C2047">
    <cfRule type="expression" dxfId="15131" priority="14926">
      <formula>IF(AND(B557&lt;&gt;"",C557=""),TRUE)</formula>
    </cfRule>
  </conditionalFormatting>
  <conditionalFormatting sqref="C2048">
    <cfRule type="expression" dxfId="15130" priority="14927">
      <formula>IF(AND(B557&lt;&gt;"",C557=""),TRUE)</formula>
    </cfRule>
  </conditionalFormatting>
  <conditionalFormatting sqref="C2049">
    <cfRule type="expression" dxfId="15129" priority="14928">
      <formula>IF(AND(B557&lt;&gt;"",C557=""),TRUE)</formula>
    </cfRule>
  </conditionalFormatting>
  <conditionalFormatting sqref="C2050">
    <cfRule type="expression" dxfId="15128" priority="14929">
      <formula>IF(AND(B557&lt;&gt;"",C557=""),TRUE)</formula>
    </cfRule>
  </conditionalFormatting>
  <conditionalFormatting sqref="C2051">
    <cfRule type="expression" dxfId="15127" priority="14930">
      <formula>IF(AND(B557&lt;&gt;"",C557=""),TRUE)</formula>
    </cfRule>
  </conditionalFormatting>
  <conditionalFormatting sqref="C2052">
    <cfRule type="expression" dxfId="15126" priority="14931">
      <formula>IF(AND(B557&lt;&gt;"",C557=""),TRUE)</formula>
    </cfRule>
  </conditionalFormatting>
  <conditionalFormatting sqref="C2053">
    <cfRule type="expression" dxfId="15125" priority="14932">
      <formula>IF(AND(B557&lt;&gt;"",C557=""),TRUE)</formula>
    </cfRule>
  </conditionalFormatting>
  <conditionalFormatting sqref="C2054">
    <cfRule type="expression" dxfId="15124" priority="14933">
      <formula>IF(AND(B557&lt;&gt;"",C557=""),TRUE)</formula>
    </cfRule>
  </conditionalFormatting>
  <conditionalFormatting sqref="C2055">
    <cfRule type="expression" dxfId="15123" priority="14934">
      <formula>IF(AND(B557&lt;&gt;"",C557=""),TRUE)</formula>
    </cfRule>
  </conditionalFormatting>
  <conditionalFormatting sqref="C2056">
    <cfRule type="expression" dxfId="15122" priority="14935">
      <formula>IF(AND(B557&lt;&gt;"",C557=""),TRUE)</formula>
    </cfRule>
  </conditionalFormatting>
  <conditionalFormatting sqref="C2057">
    <cfRule type="expression" dxfId="15121" priority="14936">
      <formula>IF(AND(B557&lt;&gt;"",C557=""),TRUE)</formula>
    </cfRule>
  </conditionalFormatting>
  <conditionalFormatting sqref="C2058">
    <cfRule type="expression" dxfId="15120" priority="14937">
      <formula>IF(AND(B557&lt;&gt;"",C557=""),TRUE)</formula>
    </cfRule>
  </conditionalFormatting>
  <conditionalFormatting sqref="C2059">
    <cfRule type="expression" dxfId="15119" priority="14938">
      <formula>IF(AND(B557&lt;&gt;"",C557=""),TRUE)</formula>
    </cfRule>
  </conditionalFormatting>
  <conditionalFormatting sqref="C2060">
    <cfRule type="expression" dxfId="15118" priority="14939">
      <formula>IF(AND(B557&lt;&gt;"",C557=""),TRUE)</formula>
    </cfRule>
  </conditionalFormatting>
  <conditionalFormatting sqref="C2061">
    <cfRule type="expression" dxfId="15117" priority="14940">
      <formula>IF(AND(B557&lt;&gt;"",C557=""),TRUE)</formula>
    </cfRule>
  </conditionalFormatting>
  <conditionalFormatting sqref="C2062">
    <cfRule type="expression" dxfId="15116" priority="14941">
      <formula>IF(AND(B557&lt;&gt;"",C557=""),TRUE)</formula>
    </cfRule>
  </conditionalFormatting>
  <conditionalFormatting sqref="C2063">
    <cfRule type="expression" dxfId="15115" priority="14942">
      <formula>IF(AND(B557&lt;&gt;"",C557=""),TRUE)</formula>
    </cfRule>
  </conditionalFormatting>
  <conditionalFormatting sqref="C2064">
    <cfRule type="expression" dxfId="15114" priority="14943">
      <formula>IF(AND(B557&lt;&gt;"",C557=""),TRUE)</formula>
    </cfRule>
  </conditionalFormatting>
  <conditionalFormatting sqref="C2065">
    <cfRule type="expression" dxfId="15113" priority="14944">
      <formula>IF(AND(B557&lt;&gt;"",C557=""),TRUE)</formula>
    </cfRule>
  </conditionalFormatting>
  <conditionalFormatting sqref="C2066">
    <cfRule type="expression" dxfId="15112" priority="14945">
      <formula>IF(AND(B557&lt;&gt;"",C557=""),TRUE)</formula>
    </cfRule>
  </conditionalFormatting>
  <conditionalFormatting sqref="C2067">
    <cfRule type="expression" dxfId="15111" priority="14946">
      <formula>IF(AND(B557&lt;&gt;"",C557=""),TRUE)</formula>
    </cfRule>
  </conditionalFormatting>
  <conditionalFormatting sqref="C2068">
    <cfRule type="expression" dxfId="15110" priority="14947">
      <formula>IF(AND(B557&lt;&gt;"",C557=""),TRUE)</formula>
    </cfRule>
  </conditionalFormatting>
  <conditionalFormatting sqref="C2069">
    <cfRule type="expression" dxfId="15109" priority="14948">
      <formula>IF(AND(B557&lt;&gt;"",C557=""),TRUE)</formula>
    </cfRule>
  </conditionalFormatting>
  <conditionalFormatting sqref="C2070">
    <cfRule type="expression" dxfId="15108" priority="14949">
      <formula>IF(AND(B557&lt;&gt;"",C557=""),TRUE)</formula>
    </cfRule>
  </conditionalFormatting>
  <conditionalFormatting sqref="C2071">
    <cfRule type="expression" dxfId="15107" priority="14950">
      <formula>IF(AND(B557&lt;&gt;"",C557=""),TRUE)</formula>
    </cfRule>
  </conditionalFormatting>
  <conditionalFormatting sqref="C2072">
    <cfRule type="expression" dxfId="15106" priority="14951">
      <formula>IF(AND(B557&lt;&gt;"",C557=""),TRUE)</formula>
    </cfRule>
  </conditionalFormatting>
  <conditionalFormatting sqref="C2073">
    <cfRule type="expression" dxfId="15105" priority="14952">
      <formula>IF(AND(B557&lt;&gt;"",C557=""),TRUE)</formula>
    </cfRule>
  </conditionalFormatting>
  <conditionalFormatting sqref="C2074">
    <cfRule type="expression" dxfId="15104" priority="14953">
      <formula>IF(AND(B557&lt;&gt;"",C557=""),TRUE)</formula>
    </cfRule>
  </conditionalFormatting>
  <conditionalFormatting sqref="C2075">
    <cfRule type="expression" dxfId="15103" priority="14954">
      <formula>IF(AND(B557&lt;&gt;"",C557=""),TRUE)</formula>
    </cfRule>
  </conditionalFormatting>
  <conditionalFormatting sqref="C2076">
    <cfRule type="expression" dxfId="15102" priority="14955">
      <formula>IF(AND(B557&lt;&gt;"",C557=""),TRUE)</formula>
    </cfRule>
  </conditionalFormatting>
  <conditionalFormatting sqref="C2077">
    <cfRule type="expression" dxfId="15101" priority="14956">
      <formula>IF(AND(B557&lt;&gt;"",C557=""),TRUE)</formula>
    </cfRule>
  </conditionalFormatting>
  <conditionalFormatting sqref="C2078">
    <cfRule type="expression" dxfId="15100" priority="14957">
      <formula>IF(AND(B557&lt;&gt;"",C557=""),TRUE)</formula>
    </cfRule>
  </conditionalFormatting>
  <conditionalFormatting sqref="C2079">
    <cfRule type="expression" dxfId="15099" priority="14958">
      <formula>IF(AND(B557&lt;&gt;"",C557=""),TRUE)</formula>
    </cfRule>
  </conditionalFormatting>
  <conditionalFormatting sqref="C2080">
    <cfRule type="expression" dxfId="15098" priority="14959">
      <formula>IF(AND(B557&lt;&gt;"",C557=""),TRUE)</formula>
    </cfRule>
  </conditionalFormatting>
  <conditionalFormatting sqref="C2081">
    <cfRule type="expression" dxfId="15097" priority="14960">
      <formula>IF(AND(B557&lt;&gt;"",C557=""),TRUE)</formula>
    </cfRule>
  </conditionalFormatting>
  <conditionalFormatting sqref="C2082">
    <cfRule type="expression" dxfId="15096" priority="14961">
      <formula>IF(AND(B557&lt;&gt;"",C557=""),TRUE)</formula>
    </cfRule>
  </conditionalFormatting>
  <conditionalFormatting sqref="C2083">
    <cfRule type="expression" dxfId="15095" priority="14962">
      <formula>IF(AND(B557&lt;&gt;"",C557=""),TRUE)</formula>
    </cfRule>
  </conditionalFormatting>
  <conditionalFormatting sqref="C2084">
    <cfRule type="expression" dxfId="15094" priority="14963">
      <formula>IF(AND(B557&lt;&gt;"",C557=""),TRUE)</formula>
    </cfRule>
  </conditionalFormatting>
  <conditionalFormatting sqref="C2085">
    <cfRule type="expression" dxfId="15093" priority="14964">
      <formula>IF(AND(B557&lt;&gt;"",C557=""),TRUE)</formula>
    </cfRule>
  </conditionalFormatting>
  <conditionalFormatting sqref="C2086">
    <cfRule type="expression" dxfId="15092" priority="14965">
      <formula>IF(AND(B557&lt;&gt;"",C557=""),TRUE)</formula>
    </cfRule>
  </conditionalFormatting>
  <conditionalFormatting sqref="C2087">
    <cfRule type="expression" dxfId="15091" priority="14966">
      <formula>IF(AND(B557&lt;&gt;"",C557=""),TRUE)</formula>
    </cfRule>
  </conditionalFormatting>
  <conditionalFormatting sqref="C2088">
    <cfRule type="expression" dxfId="15090" priority="14967">
      <formula>IF(AND(B557&lt;&gt;"",C557=""),TRUE)</formula>
    </cfRule>
  </conditionalFormatting>
  <conditionalFormatting sqref="C2089">
    <cfRule type="expression" dxfId="15089" priority="14968">
      <formula>IF(AND(B557&lt;&gt;"",C557=""),TRUE)</formula>
    </cfRule>
  </conditionalFormatting>
  <conditionalFormatting sqref="C2090">
    <cfRule type="expression" dxfId="15088" priority="14969">
      <formula>IF(AND(B557&lt;&gt;"",C557=""),TRUE)</formula>
    </cfRule>
  </conditionalFormatting>
  <conditionalFormatting sqref="C2091">
    <cfRule type="expression" dxfId="15087" priority="14970">
      <formula>IF(AND(B557&lt;&gt;"",C557=""),TRUE)</formula>
    </cfRule>
  </conditionalFormatting>
  <conditionalFormatting sqref="C2092">
    <cfRule type="expression" dxfId="15086" priority="14971">
      <formula>IF(AND(B557&lt;&gt;"",C557=""),TRUE)</formula>
    </cfRule>
  </conditionalFormatting>
  <conditionalFormatting sqref="C2093">
    <cfRule type="expression" dxfId="15085" priority="14972">
      <formula>IF(AND(B557&lt;&gt;"",C557=""),TRUE)</formula>
    </cfRule>
  </conditionalFormatting>
  <conditionalFormatting sqref="C2094">
    <cfRule type="expression" dxfId="15084" priority="14973">
      <formula>IF(AND(B557&lt;&gt;"",C557=""),TRUE)</formula>
    </cfRule>
  </conditionalFormatting>
  <conditionalFormatting sqref="C2095">
    <cfRule type="expression" dxfId="15083" priority="14974">
      <formula>IF(AND(B557&lt;&gt;"",C557=""),TRUE)</formula>
    </cfRule>
  </conditionalFormatting>
  <conditionalFormatting sqref="C2096">
    <cfRule type="expression" dxfId="15082" priority="14975">
      <formula>IF(AND(B557&lt;&gt;"",C557=""),TRUE)</formula>
    </cfRule>
  </conditionalFormatting>
  <conditionalFormatting sqref="C2097">
    <cfRule type="expression" dxfId="15081" priority="14976">
      <formula>IF(AND(B557&lt;&gt;"",C557=""),TRUE)</formula>
    </cfRule>
  </conditionalFormatting>
  <conditionalFormatting sqref="C2098">
    <cfRule type="expression" dxfId="15080" priority="14977">
      <formula>IF(AND(B557&lt;&gt;"",C557=""),TRUE)</formula>
    </cfRule>
  </conditionalFormatting>
  <conditionalFormatting sqref="C2099">
    <cfRule type="expression" dxfId="15079" priority="14978">
      <formula>IF(AND(B557&lt;&gt;"",C557=""),TRUE)</formula>
    </cfRule>
  </conditionalFormatting>
  <conditionalFormatting sqref="C2100">
    <cfRule type="expression" dxfId="15078" priority="14979">
      <formula>IF(AND(B557&lt;&gt;"",C557=""),TRUE)</formula>
    </cfRule>
  </conditionalFormatting>
  <conditionalFormatting sqref="C2101">
    <cfRule type="expression" dxfId="15077" priority="14980">
      <formula>IF(AND(B557&lt;&gt;"",C557=""),TRUE)</formula>
    </cfRule>
  </conditionalFormatting>
  <conditionalFormatting sqref="C2102">
    <cfRule type="expression" dxfId="15076" priority="14981">
      <formula>IF(AND(B557&lt;&gt;"",C557=""),TRUE)</formula>
    </cfRule>
  </conditionalFormatting>
  <conditionalFormatting sqref="C2103">
    <cfRule type="expression" dxfId="15075" priority="14982">
      <formula>IF(AND(B557&lt;&gt;"",C557=""),TRUE)</formula>
    </cfRule>
  </conditionalFormatting>
  <conditionalFormatting sqref="C2104">
    <cfRule type="expression" dxfId="15074" priority="14983">
      <formula>IF(AND(B557&lt;&gt;"",C557=""),TRUE)</formula>
    </cfRule>
  </conditionalFormatting>
  <conditionalFormatting sqref="C2105">
    <cfRule type="expression" dxfId="15073" priority="14984">
      <formula>IF(AND(B557&lt;&gt;"",C557=""),TRUE)</formula>
    </cfRule>
  </conditionalFormatting>
  <conditionalFormatting sqref="C2106">
    <cfRule type="expression" dxfId="15072" priority="14985">
      <formula>IF(AND(B557&lt;&gt;"",C557=""),TRUE)</formula>
    </cfRule>
  </conditionalFormatting>
  <conditionalFormatting sqref="C2107">
    <cfRule type="expression" dxfId="15071" priority="14986">
      <formula>IF(AND(B557&lt;&gt;"",C557=""),TRUE)</formula>
    </cfRule>
  </conditionalFormatting>
  <conditionalFormatting sqref="C2108">
    <cfRule type="expression" dxfId="15070" priority="14987">
      <formula>IF(AND(B557&lt;&gt;"",C557=""),TRUE)</formula>
    </cfRule>
  </conditionalFormatting>
  <conditionalFormatting sqref="C2109">
    <cfRule type="expression" dxfId="15069" priority="14988">
      <formula>IF(AND(B557&lt;&gt;"",C557=""),TRUE)</formula>
    </cfRule>
  </conditionalFormatting>
  <conditionalFormatting sqref="C2110">
    <cfRule type="expression" dxfId="15068" priority="14989">
      <formula>IF(AND(B557&lt;&gt;"",C557=""),TRUE)</formula>
    </cfRule>
  </conditionalFormatting>
  <conditionalFormatting sqref="C2111">
    <cfRule type="expression" dxfId="15067" priority="14990">
      <formula>IF(AND(B557&lt;&gt;"",C557=""),TRUE)</formula>
    </cfRule>
  </conditionalFormatting>
  <conditionalFormatting sqref="C2112">
    <cfRule type="expression" dxfId="15066" priority="14991">
      <formula>IF(AND(B557&lt;&gt;"",C557=""),TRUE)</formula>
    </cfRule>
  </conditionalFormatting>
  <conditionalFormatting sqref="C2113">
    <cfRule type="expression" dxfId="15065" priority="14992">
      <formula>IF(AND(B557&lt;&gt;"",C557=""),TRUE)</formula>
    </cfRule>
  </conditionalFormatting>
  <conditionalFormatting sqref="C2114">
    <cfRule type="expression" dxfId="15064" priority="14993">
      <formula>IF(AND(B557&lt;&gt;"",C557=""),TRUE)</formula>
    </cfRule>
  </conditionalFormatting>
  <conditionalFormatting sqref="C2115">
    <cfRule type="expression" dxfId="15063" priority="14994">
      <formula>IF(AND(B557&lt;&gt;"",C557=""),TRUE)</formula>
    </cfRule>
  </conditionalFormatting>
  <conditionalFormatting sqref="C2116">
    <cfRule type="expression" dxfId="15062" priority="14995">
      <formula>IF(AND(B557&lt;&gt;"",C557=""),TRUE)</formula>
    </cfRule>
  </conditionalFormatting>
  <conditionalFormatting sqref="C2117">
    <cfRule type="expression" dxfId="15061" priority="14996">
      <formula>IF(AND(B557&lt;&gt;"",C557=""),TRUE)</formula>
    </cfRule>
  </conditionalFormatting>
  <conditionalFormatting sqref="C2118">
    <cfRule type="expression" dxfId="15060" priority="14997">
      <formula>IF(AND(B557&lt;&gt;"",C557=""),TRUE)</formula>
    </cfRule>
  </conditionalFormatting>
  <conditionalFormatting sqref="C2119">
    <cfRule type="expression" dxfId="15059" priority="14998">
      <formula>IF(AND(B557&lt;&gt;"",C557=""),TRUE)</formula>
    </cfRule>
  </conditionalFormatting>
  <conditionalFormatting sqref="C2120">
    <cfRule type="expression" dxfId="15058" priority="14999">
      <formula>IF(AND(B557&lt;&gt;"",C557=""),TRUE)</formula>
    </cfRule>
  </conditionalFormatting>
  <conditionalFormatting sqref="C2121">
    <cfRule type="expression" dxfId="15057" priority="15000">
      <formula>IF(AND(B557&lt;&gt;"",C557=""),TRUE)</formula>
    </cfRule>
  </conditionalFormatting>
  <conditionalFormatting sqref="C2122">
    <cfRule type="expression" dxfId="15056" priority="15001">
      <formula>IF(AND(B557&lt;&gt;"",C557=""),TRUE)</formula>
    </cfRule>
  </conditionalFormatting>
  <conditionalFormatting sqref="C2123">
    <cfRule type="expression" dxfId="15055" priority="15002">
      <formula>IF(AND(B557&lt;&gt;"",C557=""),TRUE)</formula>
    </cfRule>
  </conditionalFormatting>
  <conditionalFormatting sqref="C2124">
    <cfRule type="expression" dxfId="15054" priority="15003">
      <formula>IF(AND(B557&lt;&gt;"",C557=""),TRUE)</formula>
    </cfRule>
  </conditionalFormatting>
  <conditionalFormatting sqref="C2125">
    <cfRule type="expression" dxfId="15053" priority="15004">
      <formula>IF(AND(B557&lt;&gt;"",C557=""),TRUE)</formula>
    </cfRule>
  </conditionalFormatting>
  <conditionalFormatting sqref="C2126">
    <cfRule type="expression" dxfId="15052" priority="15005">
      <formula>IF(AND(B557&lt;&gt;"",C557=""),TRUE)</formula>
    </cfRule>
  </conditionalFormatting>
  <conditionalFormatting sqref="C2127">
    <cfRule type="expression" dxfId="15051" priority="15006">
      <formula>IF(AND(B557&lt;&gt;"",C557=""),TRUE)</formula>
    </cfRule>
  </conditionalFormatting>
  <conditionalFormatting sqref="C2128">
    <cfRule type="expression" dxfId="15050" priority="15007">
      <formula>IF(AND(B557&lt;&gt;"",C557=""),TRUE)</formula>
    </cfRule>
  </conditionalFormatting>
  <conditionalFormatting sqref="C2129">
    <cfRule type="expression" dxfId="15049" priority="15008">
      <formula>IF(AND(B557&lt;&gt;"",C557=""),TRUE)</formula>
    </cfRule>
  </conditionalFormatting>
  <conditionalFormatting sqref="C2130">
    <cfRule type="expression" dxfId="15048" priority="15009">
      <formula>IF(AND(B557&lt;&gt;"",C557=""),TRUE)</formula>
    </cfRule>
  </conditionalFormatting>
  <conditionalFormatting sqref="C2131">
    <cfRule type="expression" dxfId="15047" priority="15010">
      <formula>IF(AND(B557&lt;&gt;"",C557=""),TRUE)</formula>
    </cfRule>
  </conditionalFormatting>
  <conditionalFormatting sqref="C2132">
    <cfRule type="expression" dxfId="15046" priority="15011">
      <formula>IF(AND(B557&lt;&gt;"",C557=""),TRUE)</formula>
    </cfRule>
  </conditionalFormatting>
  <conditionalFormatting sqref="C2133">
    <cfRule type="expression" dxfId="15045" priority="15012">
      <formula>IF(AND(B557&lt;&gt;"",C557=""),TRUE)</formula>
    </cfRule>
  </conditionalFormatting>
  <conditionalFormatting sqref="C2134">
    <cfRule type="expression" dxfId="15044" priority="15013">
      <formula>IF(AND(B557&lt;&gt;"",C557=""),TRUE)</formula>
    </cfRule>
  </conditionalFormatting>
  <conditionalFormatting sqref="C2135">
    <cfRule type="expression" dxfId="15043" priority="15014">
      <formula>IF(AND(B557&lt;&gt;"",C557=""),TRUE)</formula>
    </cfRule>
  </conditionalFormatting>
  <conditionalFormatting sqref="C2136">
    <cfRule type="expression" dxfId="15042" priority="15015">
      <formula>IF(AND(B557&lt;&gt;"",C557=""),TRUE)</formula>
    </cfRule>
  </conditionalFormatting>
  <conditionalFormatting sqref="C2137">
    <cfRule type="expression" dxfId="15041" priority="15016">
      <formula>IF(AND(B557&lt;&gt;"",C557=""),TRUE)</formula>
    </cfRule>
  </conditionalFormatting>
  <conditionalFormatting sqref="C2138">
    <cfRule type="expression" dxfId="15040" priority="15017">
      <formula>IF(AND(B557&lt;&gt;"",C557=""),TRUE)</formula>
    </cfRule>
  </conditionalFormatting>
  <conditionalFormatting sqref="C2139">
    <cfRule type="expression" dxfId="15039" priority="15018">
      <formula>IF(AND(B557&lt;&gt;"",C557=""),TRUE)</formula>
    </cfRule>
  </conditionalFormatting>
  <conditionalFormatting sqref="C2140">
    <cfRule type="expression" dxfId="15038" priority="15019">
      <formula>IF(AND(B557&lt;&gt;"",C557=""),TRUE)</formula>
    </cfRule>
  </conditionalFormatting>
  <conditionalFormatting sqref="C2141">
    <cfRule type="expression" dxfId="15037" priority="15020">
      <formula>IF(AND(B557&lt;&gt;"",C557=""),TRUE)</formula>
    </cfRule>
  </conditionalFormatting>
  <conditionalFormatting sqref="C2142">
    <cfRule type="expression" dxfId="15036" priority="15021">
      <formula>IF(AND(B557&lt;&gt;"",C557=""),TRUE)</formula>
    </cfRule>
  </conditionalFormatting>
  <conditionalFormatting sqref="C2143">
    <cfRule type="expression" dxfId="15035" priority="15022">
      <formula>IF(AND(B557&lt;&gt;"",C557=""),TRUE)</formula>
    </cfRule>
  </conditionalFormatting>
  <conditionalFormatting sqref="C2144">
    <cfRule type="expression" dxfId="15034" priority="15023">
      <formula>IF(AND(B557&lt;&gt;"",C557=""),TRUE)</formula>
    </cfRule>
  </conditionalFormatting>
  <conditionalFormatting sqref="C2145">
    <cfRule type="expression" dxfId="15033" priority="15024">
      <formula>IF(AND(B557&lt;&gt;"",C557=""),TRUE)</formula>
    </cfRule>
  </conditionalFormatting>
  <conditionalFormatting sqref="C2146">
    <cfRule type="expression" dxfId="15032" priority="15025">
      <formula>IF(AND(B557&lt;&gt;"",C557=""),TRUE)</formula>
    </cfRule>
  </conditionalFormatting>
  <conditionalFormatting sqref="C2147">
    <cfRule type="expression" dxfId="15031" priority="15026">
      <formula>IF(AND(B557&lt;&gt;"",C557=""),TRUE)</formula>
    </cfRule>
  </conditionalFormatting>
  <conditionalFormatting sqref="C2148">
    <cfRule type="expression" dxfId="15030" priority="15027">
      <formula>IF(AND(B557&lt;&gt;"",C557=""),TRUE)</formula>
    </cfRule>
  </conditionalFormatting>
  <conditionalFormatting sqref="C2149">
    <cfRule type="expression" dxfId="15029" priority="15028">
      <formula>IF(AND(B557&lt;&gt;"",C557=""),TRUE)</formula>
    </cfRule>
  </conditionalFormatting>
  <conditionalFormatting sqref="C2150">
    <cfRule type="expression" dxfId="15028" priority="15029">
      <formula>IF(AND(B557&lt;&gt;"",C557=""),TRUE)</formula>
    </cfRule>
  </conditionalFormatting>
  <conditionalFormatting sqref="C2151">
    <cfRule type="expression" dxfId="15027" priority="15030">
      <formula>IF(AND(B557&lt;&gt;"",C557=""),TRUE)</formula>
    </cfRule>
  </conditionalFormatting>
  <conditionalFormatting sqref="C2152">
    <cfRule type="expression" dxfId="15026" priority="15031">
      <formula>IF(AND(B557&lt;&gt;"",C557=""),TRUE)</formula>
    </cfRule>
  </conditionalFormatting>
  <conditionalFormatting sqref="C2153">
    <cfRule type="expression" dxfId="15025" priority="15032">
      <formula>IF(AND(B557&lt;&gt;"",C557=""),TRUE)</formula>
    </cfRule>
  </conditionalFormatting>
  <conditionalFormatting sqref="C2154">
    <cfRule type="expression" dxfId="15024" priority="15033">
      <formula>IF(AND(B557&lt;&gt;"",C557=""),TRUE)</formula>
    </cfRule>
  </conditionalFormatting>
  <conditionalFormatting sqref="C2155">
    <cfRule type="expression" dxfId="15023" priority="15034">
      <formula>IF(AND(B557&lt;&gt;"",C557=""),TRUE)</formula>
    </cfRule>
  </conditionalFormatting>
  <conditionalFormatting sqref="C2156">
    <cfRule type="expression" dxfId="15022" priority="15035">
      <formula>IF(AND(B557&lt;&gt;"",C557=""),TRUE)</formula>
    </cfRule>
  </conditionalFormatting>
  <conditionalFormatting sqref="C2157">
    <cfRule type="expression" dxfId="15021" priority="15036">
      <formula>IF(AND(B557&lt;&gt;"",C557=""),TRUE)</formula>
    </cfRule>
  </conditionalFormatting>
  <conditionalFormatting sqref="C2158">
    <cfRule type="expression" dxfId="15020" priority="15037">
      <formula>IF(AND(B557&lt;&gt;"",C557=""),TRUE)</formula>
    </cfRule>
  </conditionalFormatting>
  <conditionalFormatting sqref="C2159">
    <cfRule type="expression" dxfId="15019" priority="15038">
      <formula>IF(AND(B557&lt;&gt;"",C557=""),TRUE)</formula>
    </cfRule>
  </conditionalFormatting>
  <conditionalFormatting sqref="C2160">
    <cfRule type="expression" dxfId="15018" priority="15039">
      <formula>IF(AND(B557&lt;&gt;"",C557=""),TRUE)</formula>
    </cfRule>
  </conditionalFormatting>
  <conditionalFormatting sqref="C2161">
    <cfRule type="expression" dxfId="15017" priority="15040">
      <formula>IF(AND(B557&lt;&gt;"",C557=""),TRUE)</formula>
    </cfRule>
  </conditionalFormatting>
  <conditionalFormatting sqref="C2162">
    <cfRule type="expression" dxfId="15016" priority="15041">
      <formula>IF(AND(B557&lt;&gt;"",C557=""),TRUE)</formula>
    </cfRule>
  </conditionalFormatting>
  <conditionalFormatting sqref="C2163">
    <cfRule type="expression" dxfId="15015" priority="15042">
      <formula>IF(AND(B557&lt;&gt;"",C557=""),TRUE)</formula>
    </cfRule>
  </conditionalFormatting>
  <conditionalFormatting sqref="C2164">
    <cfRule type="expression" dxfId="15014" priority="15043">
      <formula>IF(AND(B557&lt;&gt;"",C557=""),TRUE)</formula>
    </cfRule>
  </conditionalFormatting>
  <conditionalFormatting sqref="C2165">
    <cfRule type="expression" dxfId="15013" priority="15044">
      <formula>IF(AND(B557&lt;&gt;"",C557=""),TRUE)</formula>
    </cfRule>
  </conditionalFormatting>
  <conditionalFormatting sqref="C2166">
    <cfRule type="expression" dxfId="15012" priority="15045">
      <formula>IF(AND(B557&lt;&gt;"",C557=""),TRUE)</formula>
    </cfRule>
  </conditionalFormatting>
  <conditionalFormatting sqref="C2167">
    <cfRule type="expression" dxfId="15011" priority="15046">
      <formula>IF(AND(B557&lt;&gt;"",C557=""),TRUE)</formula>
    </cfRule>
  </conditionalFormatting>
  <conditionalFormatting sqref="C2168">
    <cfRule type="expression" dxfId="15010" priority="15047">
      <formula>IF(AND(B557&lt;&gt;"",C557=""),TRUE)</formula>
    </cfRule>
  </conditionalFormatting>
  <conditionalFormatting sqref="C2169">
    <cfRule type="expression" dxfId="15009" priority="15048">
      <formula>IF(AND(B557&lt;&gt;"",C557=""),TRUE)</formula>
    </cfRule>
  </conditionalFormatting>
  <conditionalFormatting sqref="C2170">
    <cfRule type="expression" dxfId="15008" priority="15049">
      <formula>IF(AND(B557&lt;&gt;"",C557=""),TRUE)</formula>
    </cfRule>
  </conditionalFormatting>
  <conditionalFormatting sqref="C2171">
    <cfRule type="expression" dxfId="15007" priority="15050">
      <formula>IF(AND(B557&lt;&gt;"",C557=""),TRUE)</formula>
    </cfRule>
  </conditionalFormatting>
  <conditionalFormatting sqref="C2172">
    <cfRule type="expression" dxfId="15006" priority="15051">
      <formula>IF(AND(B557&lt;&gt;"",C557=""),TRUE)</formula>
    </cfRule>
  </conditionalFormatting>
  <conditionalFormatting sqref="C2173">
    <cfRule type="expression" dxfId="15005" priority="15052">
      <formula>IF(AND(B557&lt;&gt;"",C557=""),TRUE)</formula>
    </cfRule>
  </conditionalFormatting>
  <conditionalFormatting sqref="C2174">
    <cfRule type="expression" dxfId="15004" priority="15053">
      <formula>IF(AND(B557&lt;&gt;"",C557=""),TRUE)</formula>
    </cfRule>
  </conditionalFormatting>
  <conditionalFormatting sqref="C2175">
    <cfRule type="expression" dxfId="15003" priority="15054">
      <formula>IF(AND(B557&lt;&gt;"",C557=""),TRUE)</formula>
    </cfRule>
  </conditionalFormatting>
  <conditionalFormatting sqref="C2176">
    <cfRule type="expression" dxfId="15002" priority="15055">
      <formula>IF(AND(B557&lt;&gt;"",C557=""),TRUE)</formula>
    </cfRule>
  </conditionalFormatting>
  <conditionalFormatting sqref="C2177">
    <cfRule type="expression" dxfId="15001" priority="15056">
      <formula>IF(AND(B557&lt;&gt;"",C557=""),TRUE)</formula>
    </cfRule>
  </conditionalFormatting>
  <conditionalFormatting sqref="C2178">
    <cfRule type="expression" dxfId="15000" priority="15057">
      <formula>IF(AND(B557&lt;&gt;"",C557=""),TRUE)</formula>
    </cfRule>
  </conditionalFormatting>
  <conditionalFormatting sqref="C2179">
    <cfRule type="expression" dxfId="14999" priority="15058">
      <formula>IF(AND(B557&lt;&gt;"",C557=""),TRUE)</formula>
    </cfRule>
  </conditionalFormatting>
  <conditionalFormatting sqref="C2180">
    <cfRule type="expression" dxfId="14998" priority="15059">
      <formula>IF(AND(B557&lt;&gt;"",C557=""),TRUE)</formula>
    </cfRule>
  </conditionalFormatting>
  <conditionalFormatting sqref="C2181">
    <cfRule type="expression" dxfId="14997" priority="15060">
      <formula>IF(AND(B557&lt;&gt;"",C557=""),TRUE)</formula>
    </cfRule>
  </conditionalFormatting>
  <conditionalFormatting sqref="C2182">
    <cfRule type="expression" dxfId="14996" priority="15061">
      <formula>IF(AND(B557&lt;&gt;"",C557=""),TRUE)</formula>
    </cfRule>
  </conditionalFormatting>
  <conditionalFormatting sqref="C2183">
    <cfRule type="expression" dxfId="14995" priority="15062">
      <formula>IF(AND(B557&lt;&gt;"",C557=""),TRUE)</formula>
    </cfRule>
  </conditionalFormatting>
  <conditionalFormatting sqref="C2184">
    <cfRule type="expression" dxfId="14994" priority="15063">
      <formula>IF(AND(B557&lt;&gt;"",C557=""),TRUE)</formula>
    </cfRule>
  </conditionalFormatting>
  <conditionalFormatting sqref="C2185">
    <cfRule type="expression" dxfId="14993" priority="15064">
      <formula>IF(AND(B557&lt;&gt;"",C557=""),TRUE)</formula>
    </cfRule>
  </conditionalFormatting>
  <conditionalFormatting sqref="C2186">
    <cfRule type="expression" dxfId="14992" priority="15065">
      <formula>IF(AND(B557&lt;&gt;"",C557=""),TRUE)</formula>
    </cfRule>
  </conditionalFormatting>
  <conditionalFormatting sqref="C2187">
    <cfRule type="expression" dxfId="14991" priority="15066">
      <formula>IF(AND(B557&lt;&gt;"",C557=""),TRUE)</formula>
    </cfRule>
  </conditionalFormatting>
  <conditionalFormatting sqref="C2188">
    <cfRule type="expression" dxfId="14990" priority="15067">
      <formula>IF(AND(B557&lt;&gt;"",C557=""),TRUE)</formula>
    </cfRule>
  </conditionalFormatting>
  <conditionalFormatting sqref="C2189">
    <cfRule type="expression" dxfId="14989" priority="15068">
      <formula>IF(AND(B557&lt;&gt;"",C557=""),TRUE)</formula>
    </cfRule>
  </conditionalFormatting>
  <conditionalFormatting sqref="C2190">
    <cfRule type="expression" dxfId="14988" priority="15069">
      <formula>IF(AND(B557&lt;&gt;"",C557=""),TRUE)</formula>
    </cfRule>
  </conditionalFormatting>
  <conditionalFormatting sqref="C2191">
    <cfRule type="expression" dxfId="14987" priority="15070">
      <formula>IF(AND(B557&lt;&gt;"",C557=""),TRUE)</formula>
    </cfRule>
  </conditionalFormatting>
  <conditionalFormatting sqref="C2192">
    <cfRule type="expression" dxfId="14986" priority="15071">
      <formula>IF(AND(B557&lt;&gt;"",C557=""),TRUE)</formula>
    </cfRule>
  </conditionalFormatting>
  <conditionalFormatting sqref="C2193">
    <cfRule type="expression" dxfId="14985" priority="15072">
      <formula>IF(AND(B557&lt;&gt;"",C557=""),TRUE)</formula>
    </cfRule>
  </conditionalFormatting>
  <conditionalFormatting sqref="C2194">
    <cfRule type="expression" dxfId="14984" priority="15073">
      <formula>IF(AND(B557&lt;&gt;"",C557=""),TRUE)</formula>
    </cfRule>
  </conditionalFormatting>
  <conditionalFormatting sqref="C2195">
    <cfRule type="expression" dxfId="14983" priority="15074">
      <formula>IF(AND(B557&lt;&gt;"",C557=""),TRUE)</formula>
    </cfRule>
  </conditionalFormatting>
  <conditionalFormatting sqref="C2196">
    <cfRule type="expression" dxfId="14982" priority="15075">
      <formula>IF(AND(B557&lt;&gt;"",C557=""),TRUE)</formula>
    </cfRule>
  </conditionalFormatting>
  <conditionalFormatting sqref="C2197">
    <cfRule type="expression" dxfId="14981" priority="15076">
      <formula>IF(AND(B557&lt;&gt;"",C557=""),TRUE)</formula>
    </cfRule>
  </conditionalFormatting>
  <conditionalFormatting sqref="C2198">
    <cfRule type="expression" dxfId="14980" priority="15077">
      <formula>IF(AND(B557&lt;&gt;"",C557=""),TRUE)</formula>
    </cfRule>
  </conditionalFormatting>
  <conditionalFormatting sqref="C2199">
    <cfRule type="expression" dxfId="14979" priority="15078">
      <formula>IF(AND(B557&lt;&gt;"",C557=""),TRUE)</formula>
    </cfRule>
  </conditionalFormatting>
  <conditionalFormatting sqref="C2200">
    <cfRule type="expression" dxfId="14978" priority="15079">
      <formula>IF(AND(B557&lt;&gt;"",C557=""),TRUE)</formula>
    </cfRule>
  </conditionalFormatting>
  <conditionalFormatting sqref="C2201">
    <cfRule type="expression" dxfId="14977" priority="15080">
      <formula>IF(AND(B557&lt;&gt;"",C557=""),TRUE)</formula>
    </cfRule>
  </conditionalFormatting>
  <conditionalFormatting sqref="C2202">
    <cfRule type="expression" dxfId="14976" priority="15081">
      <formula>IF(AND(B557&lt;&gt;"",C557=""),TRUE)</formula>
    </cfRule>
  </conditionalFormatting>
  <conditionalFormatting sqref="C2203">
    <cfRule type="expression" dxfId="14975" priority="15082">
      <formula>IF(AND(B557&lt;&gt;"",C557=""),TRUE)</formula>
    </cfRule>
  </conditionalFormatting>
  <conditionalFormatting sqref="C2204">
    <cfRule type="expression" dxfId="14974" priority="15083">
      <formula>IF(AND(B557&lt;&gt;"",C557=""),TRUE)</formula>
    </cfRule>
  </conditionalFormatting>
  <conditionalFormatting sqref="C2205">
    <cfRule type="expression" dxfId="14973" priority="15084">
      <formula>IF(AND(B557&lt;&gt;"",C557=""),TRUE)</formula>
    </cfRule>
  </conditionalFormatting>
  <conditionalFormatting sqref="C2206">
    <cfRule type="expression" dxfId="14972" priority="15085">
      <formula>IF(AND(B557&lt;&gt;"",C557=""),TRUE)</formula>
    </cfRule>
  </conditionalFormatting>
  <conditionalFormatting sqref="C2207">
    <cfRule type="expression" dxfId="14971" priority="15086">
      <formula>IF(AND(B557&lt;&gt;"",C557=""),TRUE)</formula>
    </cfRule>
  </conditionalFormatting>
  <conditionalFormatting sqref="C2208">
    <cfRule type="expression" dxfId="14970" priority="15087">
      <formula>IF(AND(B557&lt;&gt;"",C557=""),TRUE)</formula>
    </cfRule>
  </conditionalFormatting>
  <conditionalFormatting sqref="C2209">
    <cfRule type="expression" dxfId="14969" priority="15088">
      <formula>IF(AND(B557&lt;&gt;"",C557=""),TRUE)</formula>
    </cfRule>
  </conditionalFormatting>
  <conditionalFormatting sqref="C2210">
    <cfRule type="expression" dxfId="14968" priority="15089">
      <formula>IF(AND(B557&lt;&gt;"",C557=""),TRUE)</formula>
    </cfRule>
  </conditionalFormatting>
  <conditionalFormatting sqref="C2211">
    <cfRule type="expression" dxfId="14967" priority="15090">
      <formula>IF(AND(B557&lt;&gt;"",C557=""),TRUE)</formula>
    </cfRule>
  </conditionalFormatting>
  <conditionalFormatting sqref="C2212">
    <cfRule type="expression" dxfId="14966" priority="15091">
      <formula>IF(AND(B557&lt;&gt;"",C557=""),TRUE)</formula>
    </cfRule>
  </conditionalFormatting>
  <conditionalFormatting sqref="C2213">
    <cfRule type="expression" dxfId="14965" priority="15092">
      <formula>IF(AND(B557&lt;&gt;"",C557=""),TRUE)</formula>
    </cfRule>
  </conditionalFormatting>
  <conditionalFormatting sqref="C2214">
    <cfRule type="expression" dxfId="14964" priority="15093">
      <formula>IF(AND(B557&lt;&gt;"",C557=""),TRUE)</formula>
    </cfRule>
  </conditionalFormatting>
  <conditionalFormatting sqref="C2215">
    <cfRule type="expression" dxfId="14963" priority="15094">
      <formula>IF(AND(B557&lt;&gt;"",C557=""),TRUE)</formula>
    </cfRule>
  </conditionalFormatting>
  <conditionalFormatting sqref="C2216">
    <cfRule type="expression" dxfId="14962" priority="15095">
      <formula>IF(AND(B557&lt;&gt;"",C557=""),TRUE)</formula>
    </cfRule>
  </conditionalFormatting>
  <conditionalFormatting sqref="C2217">
    <cfRule type="expression" dxfId="14961" priority="15096">
      <formula>IF(AND(B557&lt;&gt;"",C557=""),TRUE)</formula>
    </cfRule>
  </conditionalFormatting>
  <conditionalFormatting sqref="C2218">
    <cfRule type="expression" dxfId="14960" priority="15097">
      <formula>IF(AND(B557&lt;&gt;"",C557=""),TRUE)</formula>
    </cfRule>
  </conditionalFormatting>
  <conditionalFormatting sqref="C2219">
    <cfRule type="expression" dxfId="14959" priority="15098">
      <formula>IF(AND(B557&lt;&gt;"",C557=""),TRUE)</formula>
    </cfRule>
  </conditionalFormatting>
  <conditionalFormatting sqref="C2220">
    <cfRule type="expression" dxfId="14958" priority="15099">
      <formula>IF(AND(B557&lt;&gt;"",C557=""),TRUE)</formula>
    </cfRule>
  </conditionalFormatting>
  <conditionalFormatting sqref="C2221">
    <cfRule type="expression" dxfId="14957" priority="15100">
      <formula>IF(AND(B557&lt;&gt;"",C557=""),TRUE)</formula>
    </cfRule>
  </conditionalFormatting>
  <conditionalFormatting sqref="C2222">
    <cfRule type="expression" dxfId="14956" priority="15101">
      <formula>IF(AND(B557&lt;&gt;"",C557=""),TRUE)</formula>
    </cfRule>
  </conditionalFormatting>
  <conditionalFormatting sqref="C2223">
    <cfRule type="expression" dxfId="14955" priority="15102">
      <formula>IF(AND(B557&lt;&gt;"",C557=""),TRUE)</formula>
    </cfRule>
  </conditionalFormatting>
  <conditionalFormatting sqref="C2224">
    <cfRule type="expression" dxfId="14954" priority="15103">
      <formula>IF(AND(B557&lt;&gt;"",C557=""),TRUE)</formula>
    </cfRule>
  </conditionalFormatting>
  <conditionalFormatting sqref="C2225">
    <cfRule type="expression" dxfId="14953" priority="15104">
      <formula>IF(AND(B557&lt;&gt;"",C557=""),TRUE)</formula>
    </cfRule>
  </conditionalFormatting>
  <conditionalFormatting sqref="C2226">
    <cfRule type="expression" dxfId="14952" priority="15105">
      <formula>IF(AND(B557&lt;&gt;"",C557=""),TRUE)</formula>
    </cfRule>
  </conditionalFormatting>
  <conditionalFormatting sqref="C2227">
    <cfRule type="expression" dxfId="14951" priority="15106">
      <formula>IF(AND(B557&lt;&gt;"",C557=""),TRUE)</formula>
    </cfRule>
  </conditionalFormatting>
  <conditionalFormatting sqref="C2228">
    <cfRule type="expression" dxfId="14950" priority="15107">
      <formula>IF(AND(B557&lt;&gt;"",C557=""),TRUE)</formula>
    </cfRule>
  </conditionalFormatting>
  <conditionalFormatting sqref="C2229">
    <cfRule type="expression" dxfId="14949" priority="15108">
      <formula>IF(AND(B557&lt;&gt;"",C557=""),TRUE)</formula>
    </cfRule>
  </conditionalFormatting>
  <conditionalFormatting sqref="C2230">
    <cfRule type="expression" dxfId="14948" priority="15109">
      <formula>IF(AND(B557&lt;&gt;"",C557=""),TRUE)</formula>
    </cfRule>
  </conditionalFormatting>
  <conditionalFormatting sqref="C2231">
    <cfRule type="expression" dxfId="14947" priority="15110">
      <formula>IF(AND(B557&lt;&gt;"",C557=""),TRUE)</formula>
    </cfRule>
  </conditionalFormatting>
  <conditionalFormatting sqref="C2232">
    <cfRule type="expression" dxfId="14946" priority="15111">
      <formula>IF(AND(B557&lt;&gt;"",C557=""),TRUE)</formula>
    </cfRule>
  </conditionalFormatting>
  <conditionalFormatting sqref="C2233">
    <cfRule type="expression" dxfId="14945" priority="15112">
      <formula>IF(AND(B557&lt;&gt;"",C557=""),TRUE)</formula>
    </cfRule>
  </conditionalFormatting>
  <conditionalFormatting sqref="C2234">
    <cfRule type="expression" dxfId="14944" priority="15113">
      <formula>IF(AND(B557&lt;&gt;"",C557=""),TRUE)</formula>
    </cfRule>
  </conditionalFormatting>
  <conditionalFormatting sqref="C2235">
    <cfRule type="expression" dxfId="14943" priority="15114">
      <formula>IF(AND(B557&lt;&gt;"",C557=""),TRUE)</formula>
    </cfRule>
  </conditionalFormatting>
  <conditionalFormatting sqref="C2236">
    <cfRule type="expression" dxfId="14942" priority="15115">
      <formula>IF(AND(B557&lt;&gt;"",C557=""),TRUE)</formula>
    </cfRule>
  </conditionalFormatting>
  <conditionalFormatting sqref="C2237">
    <cfRule type="expression" dxfId="14941" priority="15116">
      <formula>IF(AND(B557&lt;&gt;"",C557=""),TRUE)</formula>
    </cfRule>
  </conditionalFormatting>
  <conditionalFormatting sqref="C2238">
    <cfRule type="expression" dxfId="14940" priority="15117">
      <formula>IF(AND(B557&lt;&gt;"",C557=""),TRUE)</formula>
    </cfRule>
  </conditionalFormatting>
  <conditionalFormatting sqref="C2239">
    <cfRule type="expression" dxfId="14939" priority="15118">
      <formula>IF(AND(B557&lt;&gt;"",C557=""),TRUE)</formula>
    </cfRule>
  </conditionalFormatting>
  <conditionalFormatting sqref="C2240">
    <cfRule type="expression" dxfId="14938" priority="15119">
      <formula>IF(AND(B557&lt;&gt;"",C557=""),TRUE)</formula>
    </cfRule>
  </conditionalFormatting>
  <conditionalFormatting sqref="C2241">
    <cfRule type="expression" dxfId="14937" priority="15120">
      <formula>IF(AND(B557&lt;&gt;"",C557=""),TRUE)</formula>
    </cfRule>
  </conditionalFormatting>
  <conditionalFormatting sqref="C2242">
    <cfRule type="expression" dxfId="14936" priority="15121">
      <formula>IF(AND(B557&lt;&gt;"",C557=""),TRUE)</formula>
    </cfRule>
  </conditionalFormatting>
  <conditionalFormatting sqref="C2243">
    <cfRule type="expression" dxfId="14935" priority="15122">
      <formula>IF(AND(B557&lt;&gt;"",C557=""),TRUE)</formula>
    </cfRule>
  </conditionalFormatting>
  <conditionalFormatting sqref="C2244">
    <cfRule type="expression" dxfId="14934" priority="15123">
      <formula>IF(AND(B557&lt;&gt;"",C557=""),TRUE)</formula>
    </cfRule>
  </conditionalFormatting>
  <conditionalFormatting sqref="C2245">
    <cfRule type="expression" dxfId="14933" priority="15124">
      <formula>IF(AND(B557&lt;&gt;"",C557=""),TRUE)</formula>
    </cfRule>
  </conditionalFormatting>
  <conditionalFormatting sqref="C2246">
    <cfRule type="expression" dxfId="14932" priority="15125">
      <formula>IF(AND(B557&lt;&gt;"",C557=""),TRUE)</formula>
    </cfRule>
  </conditionalFormatting>
  <conditionalFormatting sqref="C2247">
    <cfRule type="expression" dxfId="14931" priority="15126">
      <formula>IF(AND(B557&lt;&gt;"",C557=""),TRUE)</formula>
    </cfRule>
  </conditionalFormatting>
  <conditionalFormatting sqref="C2248">
    <cfRule type="expression" dxfId="14930" priority="15127">
      <formula>IF(AND(B557&lt;&gt;"",C557=""),TRUE)</formula>
    </cfRule>
  </conditionalFormatting>
  <conditionalFormatting sqref="C2249">
    <cfRule type="expression" dxfId="14929" priority="15128">
      <formula>IF(AND(B557&lt;&gt;"",C557=""),TRUE)</formula>
    </cfRule>
  </conditionalFormatting>
  <conditionalFormatting sqref="C2250">
    <cfRule type="expression" dxfId="14928" priority="15129">
      <formula>IF(AND(B557&lt;&gt;"",C557=""),TRUE)</formula>
    </cfRule>
  </conditionalFormatting>
  <conditionalFormatting sqref="C2251">
    <cfRule type="expression" dxfId="14927" priority="15130">
      <formula>IF(AND(B557&lt;&gt;"",C557=""),TRUE)</formula>
    </cfRule>
  </conditionalFormatting>
  <conditionalFormatting sqref="C2252">
    <cfRule type="expression" dxfId="14926" priority="15131">
      <formula>IF(AND(B557&lt;&gt;"",C557=""),TRUE)</formula>
    </cfRule>
  </conditionalFormatting>
  <conditionalFormatting sqref="C2253">
    <cfRule type="expression" dxfId="14925" priority="15132">
      <formula>IF(AND(B557&lt;&gt;"",C557=""),TRUE)</formula>
    </cfRule>
  </conditionalFormatting>
  <conditionalFormatting sqref="C2254">
    <cfRule type="expression" dxfId="14924" priority="15133">
      <formula>IF(AND(B557&lt;&gt;"",C557=""),TRUE)</formula>
    </cfRule>
  </conditionalFormatting>
  <conditionalFormatting sqref="C2255">
    <cfRule type="expression" dxfId="14923" priority="15134">
      <formula>IF(AND(B557&lt;&gt;"",C557=""),TRUE)</formula>
    </cfRule>
  </conditionalFormatting>
  <conditionalFormatting sqref="C2256">
    <cfRule type="expression" dxfId="14922" priority="15135">
      <formula>IF(AND(B557&lt;&gt;"",C557=""),TRUE)</formula>
    </cfRule>
  </conditionalFormatting>
  <conditionalFormatting sqref="C2257">
    <cfRule type="expression" dxfId="14921" priority="15136">
      <formula>IF(AND(B557&lt;&gt;"",C557=""),TRUE)</formula>
    </cfRule>
  </conditionalFormatting>
  <conditionalFormatting sqref="C2258">
    <cfRule type="expression" dxfId="14920" priority="15137">
      <formula>IF(AND(B557&lt;&gt;"",C557=""),TRUE)</formula>
    </cfRule>
  </conditionalFormatting>
  <conditionalFormatting sqref="C2259">
    <cfRule type="expression" dxfId="14919" priority="15138">
      <formula>IF(AND(B557&lt;&gt;"",C557=""),TRUE)</formula>
    </cfRule>
  </conditionalFormatting>
  <conditionalFormatting sqref="C2260">
    <cfRule type="expression" dxfId="14918" priority="15139">
      <formula>IF(AND(B557&lt;&gt;"",C557=""),TRUE)</formula>
    </cfRule>
  </conditionalFormatting>
  <conditionalFormatting sqref="C2261">
    <cfRule type="expression" dxfId="14917" priority="15140">
      <formula>IF(AND(B557&lt;&gt;"",C557=""),TRUE)</formula>
    </cfRule>
  </conditionalFormatting>
  <conditionalFormatting sqref="C2262">
    <cfRule type="expression" dxfId="14916" priority="15141">
      <formula>IF(AND(B557&lt;&gt;"",C557=""),TRUE)</formula>
    </cfRule>
  </conditionalFormatting>
  <conditionalFormatting sqref="C2263">
    <cfRule type="expression" dxfId="14915" priority="15142">
      <formula>IF(AND(B557&lt;&gt;"",C557=""),TRUE)</formula>
    </cfRule>
  </conditionalFormatting>
  <conditionalFormatting sqref="C2264">
    <cfRule type="expression" dxfId="14914" priority="15143">
      <formula>IF(AND(B557&lt;&gt;"",C557=""),TRUE)</formula>
    </cfRule>
  </conditionalFormatting>
  <conditionalFormatting sqref="C2265">
    <cfRule type="expression" dxfId="14913" priority="15144">
      <formula>IF(AND(B557&lt;&gt;"",C557=""),TRUE)</formula>
    </cfRule>
  </conditionalFormatting>
  <conditionalFormatting sqref="C2266">
    <cfRule type="expression" dxfId="14912" priority="15145">
      <formula>IF(AND(B557&lt;&gt;"",C557=""),TRUE)</formula>
    </cfRule>
  </conditionalFormatting>
  <conditionalFormatting sqref="C2267">
    <cfRule type="expression" dxfId="14911" priority="15146">
      <formula>IF(AND(B557&lt;&gt;"",C557=""),TRUE)</formula>
    </cfRule>
  </conditionalFormatting>
  <conditionalFormatting sqref="C2268">
    <cfRule type="expression" dxfId="14910" priority="15147">
      <formula>IF(AND(B557&lt;&gt;"",C557=""),TRUE)</formula>
    </cfRule>
  </conditionalFormatting>
  <conditionalFormatting sqref="C2269">
    <cfRule type="expression" dxfId="14909" priority="15148">
      <formula>IF(AND(B557&lt;&gt;"",C557=""),TRUE)</formula>
    </cfRule>
  </conditionalFormatting>
  <conditionalFormatting sqref="C2270">
    <cfRule type="expression" dxfId="14908" priority="15149">
      <formula>IF(AND(B557&lt;&gt;"",C557=""),TRUE)</formula>
    </cfRule>
  </conditionalFormatting>
  <conditionalFormatting sqref="C2271">
    <cfRule type="expression" dxfId="14907" priority="15150">
      <formula>IF(AND(B557&lt;&gt;"",C557=""),TRUE)</formula>
    </cfRule>
  </conditionalFormatting>
  <conditionalFormatting sqref="C2272">
    <cfRule type="expression" dxfId="14906" priority="15151">
      <formula>IF(AND(B557&lt;&gt;"",C557=""),TRUE)</formula>
    </cfRule>
  </conditionalFormatting>
  <conditionalFormatting sqref="C2273">
    <cfRule type="expression" dxfId="14905" priority="15152">
      <formula>IF(AND(B557&lt;&gt;"",C557=""),TRUE)</formula>
    </cfRule>
  </conditionalFormatting>
  <conditionalFormatting sqref="C2274">
    <cfRule type="expression" dxfId="14904" priority="15153">
      <formula>IF(AND(B557&lt;&gt;"",C557=""),TRUE)</formula>
    </cfRule>
  </conditionalFormatting>
  <conditionalFormatting sqref="C2275">
    <cfRule type="expression" dxfId="14903" priority="15154">
      <formula>IF(AND(B557&lt;&gt;"",C557=""),TRUE)</formula>
    </cfRule>
  </conditionalFormatting>
  <conditionalFormatting sqref="C2276">
    <cfRule type="expression" dxfId="14902" priority="15155">
      <formula>IF(AND(B557&lt;&gt;"",C557=""),TRUE)</formula>
    </cfRule>
  </conditionalFormatting>
  <conditionalFormatting sqref="C2277">
    <cfRule type="expression" dxfId="14901" priority="15156">
      <formula>IF(AND(B557&lt;&gt;"",C557=""),TRUE)</formula>
    </cfRule>
  </conditionalFormatting>
  <conditionalFormatting sqref="C2278">
    <cfRule type="expression" dxfId="14900" priority="15157">
      <formula>IF(AND(B557&lt;&gt;"",C557=""),TRUE)</formula>
    </cfRule>
  </conditionalFormatting>
  <conditionalFormatting sqref="C2279">
    <cfRule type="expression" dxfId="14899" priority="15158">
      <formula>IF(AND(B557&lt;&gt;"",C557=""),TRUE)</formula>
    </cfRule>
  </conditionalFormatting>
  <conditionalFormatting sqref="C2280">
    <cfRule type="expression" dxfId="14898" priority="15159">
      <formula>IF(AND(B557&lt;&gt;"",C557=""),TRUE)</formula>
    </cfRule>
  </conditionalFormatting>
  <conditionalFormatting sqref="C2281">
    <cfRule type="expression" dxfId="14897" priority="15160">
      <formula>IF(AND(B557&lt;&gt;"",C557=""),TRUE)</formula>
    </cfRule>
  </conditionalFormatting>
  <conditionalFormatting sqref="C2282">
    <cfRule type="expression" dxfId="14896" priority="15161">
      <formula>IF(AND(B557&lt;&gt;"",C557=""),TRUE)</formula>
    </cfRule>
  </conditionalFormatting>
  <conditionalFormatting sqref="C2283">
    <cfRule type="expression" dxfId="14895" priority="15162">
      <formula>IF(AND(B557&lt;&gt;"",C557=""),TRUE)</formula>
    </cfRule>
  </conditionalFormatting>
  <conditionalFormatting sqref="C2284">
    <cfRule type="expression" dxfId="14894" priority="15163">
      <formula>IF(AND(B557&lt;&gt;"",C557=""),TRUE)</formula>
    </cfRule>
  </conditionalFormatting>
  <conditionalFormatting sqref="C2285">
    <cfRule type="expression" dxfId="14893" priority="15164">
      <formula>IF(AND(B557&lt;&gt;"",C557=""),TRUE)</formula>
    </cfRule>
  </conditionalFormatting>
  <conditionalFormatting sqref="C2286">
    <cfRule type="expression" dxfId="14892" priority="15165">
      <formula>IF(AND(B557&lt;&gt;"",C557=""),TRUE)</formula>
    </cfRule>
  </conditionalFormatting>
  <conditionalFormatting sqref="C2287">
    <cfRule type="expression" dxfId="14891" priority="15166">
      <formula>IF(AND(B557&lt;&gt;"",C557=""),TRUE)</formula>
    </cfRule>
  </conditionalFormatting>
  <conditionalFormatting sqref="C2288">
    <cfRule type="expression" dxfId="14890" priority="15167">
      <formula>IF(AND(B557&lt;&gt;"",C557=""),TRUE)</formula>
    </cfRule>
  </conditionalFormatting>
  <conditionalFormatting sqref="C2289">
    <cfRule type="expression" dxfId="14889" priority="15168">
      <formula>IF(AND(B557&lt;&gt;"",C557=""),TRUE)</formula>
    </cfRule>
  </conditionalFormatting>
  <conditionalFormatting sqref="C2290">
    <cfRule type="expression" dxfId="14888" priority="15169">
      <formula>IF(AND(B557&lt;&gt;"",C557=""),TRUE)</formula>
    </cfRule>
  </conditionalFormatting>
  <conditionalFormatting sqref="C2291">
    <cfRule type="expression" dxfId="14887" priority="15170">
      <formula>IF(AND(B557&lt;&gt;"",C557=""),TRUE)</formula>
    </cfRule>
  </conditionalFormatting>
  <conditionalFormatting sqref="C2292">
    <cfRule type="expression" dxfId="14886" priority="15171">
      <formula>IF(AND(B557&lt;&gt;"",C557=""),TRUE)</formula>
    </cfRule>
  </conditionalFormatting>
  <conditionalFormatting sqref="C2293">
    <cfRule type="expression" dxfId="14885" priority="15172">
      <formula>IF(AND(B557&lt;&gt;"",C557=""),TRUE)</formula>
    </cfRule>
  </conditionalFormatting>
  <conditionalFormatting sqref="C2294">
    <cfRule type="expression" dxfId="14884" priority="15173">
      <formula>IF(AND(B557&lt;&gt;"",C557=""),TRUE)</formula>
    </cfRule>
  </conditionalFormatting>
  <conditionalFormatting sqref="C2295">
    <cfRule type="expression" dxfId="14883" priority="15174">
      <formula>IF(AND(B557&lt;&gt;"",C557=""),TRUE)</formula>
    </cfRule>
  </conditionalFormatting>
  <conditionalFormatting sqref="C2296">
    <cfRule type="expression" dxfId="14882" priority="15175">
      <formula>IF(AND(B557&lt;&gt;"",C557=""),TRUE)</formula>
    </cfRule>
  </conditionalFormatting>
  <conditionalFormatting sqref="C2297">
    <cfRule type="expression" dxfId="14881" priority="15176">
      <formula>IF(AND(B557&lt;&gt;"",C557=""),TRUE)</formula>
    </cfRule>
  </conditionalFormatting>
  <conditionalFormatting sqref="C2298">
    <cfRule type="expression" dxfId="14880" priority="15177">
      <formula>IF(AND(B557&lt;&gt;"",C557=""),TRUE)</formula>
    </cfRule>
  </conditionalFormatting>
  <conditionalFormatting sqref="C2299">
    <cfRule type="expression" dxfId="14879" priority="15178">
      <formula>IF(AND(B557&lt;&gt;"",C557=""),TRUE)</formula>
    </cfRule>
  </conditionalFormatting>
  <conditionalFormatting sqref="C2300">
    <cfRule type="expression" dxfId="14878" priority="15179">
      <formula>IF(AND(B557&lt;&gt;"",C557=""),TRUE)</formula>
    </cfRule>
  </conditionalFormatting>
  <conditionalFormatting sqref="C2301">
    <cfRule type="expression" dxfId="14877" priority="15180">
      <formula>IF(AND(B557&lt;&gt;"",C557=""),TRUE)</formula>
    </cfRule>
  </conditionalFormatting>
  <conditionalFormatting sqref="C2302">
    <cfRule type="expression" dxfId="14876" priority="15181">
      <formula>IF(AND(B557&lt;&gt;"",C557=""),TRUE)</formula>
    </cfRule>
  </conditionalFormatting>
  <conditionalFormatting sqref="C2303">
    <cfRule type="expression" dxfId="14875" priority="15182">
      <formula>IF(AND(B557&lt;&gt;"",C557=""),TRUE)</formula>
    </cfRule>
  </conditionalFormatting>
  <conditionalFormatting sqref="C2304">
    <cfRule type="expression" dxfId="14874" priority="15183">
      <formula>IF(AND(B557&lt;&gt;"",C557=""),TRUE)</formula>
    </cfRule>
  </conditionalFormatting>
  <conditionalFormatting sqref="C2305">
    <cfRule type="expression" dxfId="14873" priority="15184">
      <formula>IF(AND(B557&lt;&gt;"",C557=""),TRUE)</formula>
    </cfRule>
  </conditionalFormatting>
  <conditionalFormatting sqref="C2306">
    <cfRule type="expression" dxfId="14872" priority="15185">
      <formula>IF(AND(B557&lt;&gt;"",C557=""),TRUE)</formula>
    </cfRule>
  </conditionalFormatting>
  <conditionalFormatting sqref="C2307">
    <cfRule type="expression" dxfId="14871" priority="15186">
      <formula>IF(AND(B557&lt;&gt;"",C557=""),TRUE)</formula>
    </cfRule>
  </conditionalFormatting>
  <conditionalFormatting sqref="C2308">
    <cfRule type="expression" dxfId="14870" priority="15187">
      <formula>IF(AND(B557&lt;&gt;"",C557=""),TRUE)</formula>
    </cfRule>
  </conditionalFormatting>
  <conditionalFormatting sqref="C2309">
    <cfRule type="expression" dxfId="14869" priority="15188">
      <formula>IF(AND(B557&lt;&gt;"",C557=""),TRUE)</formula>
    </cfRule>
  </conditionalFormatting>
  <conditionalFormatting sqref="C2310">
    <cfRule type="expression" dxfId="14868" priority="15189">
      <formula>IF(AND(B557&lt;&gt;"",C557=""),TRUE)</formula>
    </cfRule>
  </conditionalFormatting>
  <conditionalFormatting sqref="C2311">
    <cfRule type="expression" dxfId="14867" priority="15190">
      <formula>IF(AND(B557&lt;&gt;"",C557=""),TRUE)</formula>
    </cfRule>
  </conditionalFormatting>
  <conditionalFormatting sqref="C2312">
    <cfRule type="expression" dxfId="14866" priority="15191">
      <formula>IF(AND(B557&lt;&gt;"",C557=""),TRUE)</formula>
    </cfRule>
  </conditionalFormatting>
  <conditionalFormatting sqref="C2313">
    <cfRule type="expression" dxfId="14865" priority="15192">
      <formula>IF(AND(B557&lt;&gt;"",C557=""),TRUE)</formula>
    </cfRule>
  </conditionalFormatting>
  <conditionalFormatting sqref="C2314">
    <cfRule type="expression" dxfId="14864" priority="15193">
      <formula>IF(AND(B557&lt;&gt;"",C557=""),TRUE)</formula>
    </cfRule>
  </conditionalFormatting>
  <conditionalFormatting sqref="C2315">
    <cfRule type="expression" dxfId="14863" priority="15194">
      <formula>IF(AND(B557&lt;&gt;"",C557=""),TRUE)</formula>
    </cfRule>
  </conditionalFormatting>
  <conditionalFormatting sqref="C2316">
    <cfRule type="expression" dxfId="14862" priority="15195">
      <formula>IF(AND(B557&lt;&gt;"",C557=""),TRUE)</formula>
    </cfRule>
  </conditionalFormatting>
  <conditionalFormatting sqref="C2317">
    <cfRule type="expression" dxfId="14861" priority="15196">
      <formula>IF(AND(B557&lt;&gt;"",C557=""),TRUE)</formula>
    </cfRule>
  </conditionalFormatting>
  <conditionalFormatting sqref="C2318">
    <cfRule type="expression" dxfId="14860" priority="15197">
      <formula>IF(AND(B557&lt;&gt;"",C557=""),TRUE)</formula>
    </cfRule>
  </conditionalFormatting>
  <conditionalFormatting sqref="C2319">
    <cfRule type="expression" dxfId="14859" priority="15198">
      <formula>IF(AND(B557&lt;&gt;"",C557=""),TRUE)</formula>
    </cfRule>
  </conditionalFormatting>
  <conditionalFormatting sqref="C2320">
    <cfRule type="expression" dxfId="14858" priority="15199">
      <formula>IF(AND(B557&lt;&gt;"",C557=""),TRUE)</formula>
    </cfRule>
  </conditionalFormatting>
  <conditionalFormatting sqref="C2321">
    <cfRule type="expression" dxfId="14857" priority="15200">
      <formula>IF(AND(B557&lt;&gt;"",C557=""),TRUE)</formula>
    </cfRule>
  </conditionalFormatting>
  <conditionalFormatting sqref="C2322">
    <cfRule type="expression" dxfId="14856" priority="15201">
      <formula>IF(AND(B557&lt;&gt;"",C557=""),TRUE)</formula>
    </cfRule>
  </conditionalFormatting>
  <conditionalFormatting sqref="C2323">
    <cfRule type="expression" dxfId="14855" priority="15202">
      <formula>IF(AND(B557&lt;&gt;"",C557=""),TRUE)</formula>
    </cfRule>
  </conditionalFormatting>
  <conditionalFormatting sqref="C2324">
    <cfRule type="expression" dxfId="14854" priority="15203">
      <formula>IF(AND(B557&lt;&gt;"",C557=""),TRUE)</formula>
    </cfRule>
  </conditionalFormatting>
  <conditionalFormatting sqref="C2325">
    <cfRule type="expression" dxfId="14853" priority="15204">
      <formula>IF(AND(B557&lt;&gt;"",C557=""),TRUE)</formula>
    </cfRule>
  </conditionalFormatting>
  <conditionalFormatting sqref="C2326">
    <cfRule type="expression" dxfId="14852" priority="15205">
      <formula>IF(AND(B557&lt;&gt;"",C557=""),TRUE)</formula>
    </cfRule>
  </conditionalFormatting>
  <conditionalFormatting sqref="C2327">
    <cfRule type="expression" dxfId="14851" priority="15206">
      <formula>IF(AND(B557&lt;&gt;"",C557=""),TRUE)</formula>
    </cfRule>
  </conditionalFormatting>
  <conditionalFormatting sqref="C2328">
    <cfRule type="expression" dxfId="14850" priority="15207">
      <formula>IF(AND(B557&lt;&gt;"",C557=""),TRUE)</formula>
    </cfRule>
  </conditionalFormatting>
  <conditionalFormatting sqref="C2329">
    <cfRule type="expression" dxfId="14849" priority="15208">
      <formula>IF(AND(B557&lt;&gt;"",C557=""),TRUE)</formula>
    </cfRule>
  </conditionalFormatting>
  <conditionalFormatting sqref="C2330">
    <cfRule type="expression" dxfId="14848" priority="15209">
      <formula>IF(AND(B557&lt;&gt;"",C557=""),TRUE)</formula>
    </cfRule>
  </conditionalFormatting>
  <conditionalFormatting sqref="C2331">
    <cfRule type="expression" dxfId="14847" priority="15210">
      <formula>IF(AND(B557&lt;&gt;"",C557=""),TRUE)</formula>
    </cfRule>
  </conditionalFormatting>
  <conditionalFormatting sqref="C2332">
    <cfRule type="expression" dxfId="14846" priority="15211">
      <formula>IF(AND(B557&lt;&gt;"",C557=""),TRUE)</formula>
    </cfRule>
  </conditionalFormatting>
  <conditionalFormatting sqref="C2333">
    <cfRule type="expression" dxfId="14845" priority="15212">
      <formula>IF(AND(B557&lt;&gt;"",C557=""),TRUE)</formula>
    </cfRule>
  </conditionalFormatting>
  <conditionalFormatting sqref="C2334">
    <cfRule type="expression" dxfId="14844" priority="15213">
      <formula>IF(AND(B557&lt;&gt;"",C557=""),TRUE)</formula>
    </cfRule>
  </conditionalFormatting>
  <conditionalFormatting sqref="C2335">
    <cfRule type="expression" dxfId="14843" priority="15214">
      <formula>IF(AND(B557&lt;&gt;"",C557=""),TRUE)</formula>
    </cfRule>
  </conditionalFormatting>
  <conditionalFormatting sqref="C2336">
    <cfRule type="expression" dxfId="14842" priority="15215">
      <formula>IF(AND(B557&lt;&gt;"",C557=""),TRUE)</formula>
    </cfRule>
  </conditionalFormatting>
  <conditionalFormatting sqref="C2337">
    <cfRule type="expression" dxfId="14841" priority="15216">
      <formula>IF(AND(B557&lt;&gt;"",C557=""),TRUE)</formula>
    </cfRule>
  </conditionalFormatting>
  <conditionalFormatting sqref="C2338">
    <cfRule type="expression" dxfId="14840" priority="15217">
      <formula>IF(AND(B557&lt;&gt;"",C557=""),TRUE)</formula>
    </cfRule>
  </conditionalFormatting>
  <conditionalFormatting sqref="C2339">
    <cfRule type="expression" dxfId="14839" priority="15218">
      <formula>IF(AND(B557&lt;&gt;"",C557=""),TRUE)</formula>
    </cfRule>
  </conditionalFormatting>
  <conditionalFormatting sqref="C2340">
    <cfRule type="expression" dxfId="14838" priority="15219">
      <formula>IF(AND(B557&lt;&gt;"",C557=""),TRUE)</formula>
    </cfRule>
  </conditionalFormatting>
  <conditionalFormatting sqref="C2341">
    <cfRule type="expression" dxfId="14837" priority="15220">
      <formula>IF(AND(B557&lt;&gt;"",C557=""),TRUE)</formula>
    </cfRule>
  </conditionalFormatting>
  <conditionalFormatting sqref="C2342">
    <cfRule type="expression" dxfId="14836" priority="15221">
      <formula>IF(AND(B557&lt;&gt;"",C557=""),TRUE)</formula>
    </cfRule>
  </conditionalFormatting>
  <conditionalFormatting sqref="C2343">
    <cfRule type="expression" dxfId="14835" priority="15222">
      <formula>IF(AND(B557&lt;&gt;"",C557=""),TRUE)</formula>
    </cfRule>
  </conditionalFormatting>
  <conditionalFormatting sqref="C2344">
    <cfRule type="expression" dxfId="14834" priority="15223">
      <formula>IF(AND(B557&lt;&gt;"",C557=""),TRUE)</formula>
    </cfRule>
  </conditionalFormatting>
  <conditionalFormatting sqref="C2345">
    <cfRule type="expression" dxfId="14833" priority="15224">
      <formula>IF(AND(B557&lt;&gt;"",C557=""),TRUE)</formula>
    </cfRule>
  </conditionalFormatting>
  <conditionalFormatting sqref="C2346">
    <cfRule type="expression" dxfId="14832" priority="15225">
      <formula>IF(AND(B557&lt;&gt;"",C557=""),TRUE)</formula>
    </cfRule>
  </conditionalFormatting>
  <conditionalFormatting sqref="C2347">
    <cfRule type="expression" dxfId="14831" priority="15226">
      <formula>IF(AND(B557&lt;&gt;"",C557=""),TRUE)</formula>
    </cfRule>
  </conditionalFormatting>
  <conditionalFormatting sqref="C2348">
    <cfRule type="expression" dxfId="14830" priority="15227">
      <formula>IF(AND(B557&lt;&gt;"",C557=""),TRUE)</formula>
    </cfRule>
  </conditionalFormatting>
  <conditionalFormatting sqref="C2349">
    <cfRule type="expression" dxfId="14829" priority="15228">
      <formula>IF(AND(B557&lt;&gt;"",C557=""),TRUE)</formula>
    </cfRule>
  </conditionalFormatting>
  <conditionalFormatting sqref="C2350">
    <cfRule type="expression" dxfId="14828" priority="15229">
      <formula>IF(AND(B557&lt;&gt;"",C557=""),TRUE)</formula>
    </cfRule>
  </conditionalFormatting>
  <conditionalFormatting sqref="C2351">
    <cfRule type="expression" dxfId="14827" priority="15230">
      <formula>IF(AND(B557&lt;&gt;"",C557=""),TRUE)</formula>
    </cfRule>
  </conditionalFormatting>
  <conditionalFormatting sqref="C2352">
    <cfRule type="expression" dxfId="14826" priority="15231">
      <formula>IF(AND(B557&lt;&gt;"",C557=""),TRUE)</formula>
    </cfRule>
  </conditionalFormatting>
  <conditionalFormatting sqref="C2353">
    <cfRule type="expression" dxfId="14825" priority="15232">
      <formula>IF(AND(B557&lt;&gt;"",C557=""),TRUE)</formula>
    </cfRule>
  </conditionalFormatting>
  <conditionalFormatting sqref="C2354">
    <cfRule type="expression" dxfId="14824" priority="15233">
      <formula>IF(AND(B557&lt;&gt;"",C557=""),TRUE)</formula>
    </cfRule>
  </conditionalFormatting>
  <conditionalFormatting sqref="C2355">
    <cfRule type="expression" dxfId="14823" priority="15234">
      <formula>IF(AND(B557&lt;&gt;"",C557=""),TRUE)</formula>
    </cfRule>
  </conditionalFormatting>
  <conditionalFormatting sqref="C2356">
    <cfRule type="expression" dxfId="14822" priority="15235">
      <formula>IF(AND(B557&lt;&gt;"",C557=""),TRUE)</formula>
    </cfRule>
  </conditionalFormatting>
  <conditionalFormatting sqref="C2357">
    <cfRule type="expression" dxfId="14821" priority="15236">
      <formula>IF(AND(B557&lt;&gt;"",C557=""),TRUE)</formula>
    </cfRule>
  </conditionalFormatting>
  <conditionalFormatting sqref="C2358">
    <cfRule type="expression" dxfId="14820" priority="15237">
      <formula>IF(AND(B557&lt;&gt;"",C557=""),TRUE)</formula>
    </cfRule>
  </conditionalFormatting>
  <conditionalFormatting sqref="C2359">
    <cfRule type="expression" dxfId="14819" priority="15238">
      <formula>IF(AND(B557&lt;&gt;"",C557=""),TRUE)</formula>
    </cfRule>
  </conditionalFormatting>
  <conditionalFormatting sqref="C2360">
    <cfRule type="expression" dxfId="14818" priority="15239">
      <formula>IF(AND(B557&lt;&gt;"",C557=""),TRUE)</formula>
    </cfRule>
  </conditionalFormatting>
  <conditionalFormatting sqref="C2361">
    <cfRule type="expression" dxfId="14817" priority="15240">
      <formula>IF(AND(B557&lt;&gt;"",C557=""),TRUE)</formula>
    </cfRule>
  </conditionalFormatting>
  <conditionalFormatting sqref="C2362">
    <cfRule type="expression" dxfId="14816" priority="15241">
      <formula>IF(AND(B557&lt;&gt;"",C557=""),TRUE)</formula>
    </cfRule>
  </conditionalFormatting>
  <conditionalFormatting sqref="C2363">
    <cfRule type="expression" dxfId="14815" priority="15242">
      <formula>IF(AND(B557&lt;&gt;"",C557=""),TRUE)</formula>
    </cfRule>
  </conditionalFormatting>
  <conditionalFormatting sqref="C2364">
    <cfRule type="expression" dxfId="14814" priority="15243">
      <formula>IF(AND(B557&lt;&gt;"",C557=""),TRUE)</formula>
    </cfRule>
  </conditionalFormatting>
  <conditionalFormatting sqref="C2365">
    <cfRule type="expression" dxfId="14813" priority="15244">
      <formula>IF(AND(B557&lt;&gt;"",C557=""),TRUE)</formula>
    </cfRule>
  </conditionalFormatting>
  <conditionalFormatting sqref="C2366">
    <cfRule type="expression" dxfId="14812" priority="15245">
      <formula>IF(AND(B557&lt;&gt;"",C557=""),TRUE)</formula>
    </cfRule>
  </conditionalFormatting>
  <conditionalFormatting sqref="C2367">
    <cfRule type="expression" dxfId="14811" priority="15246">
      <formula>IF(AND(B557&lt;&gt;"",C557=""),TRUE)</formula>
    </cfRule>
  </conditionalFormatting>
  <conditionalFormatting sqref="C2368">
    <cfRule type="expression" dxfId="14810" priority="15247">
      <formula>IF(AND(B557&lt;&gt;"",C557=""),TRUE)</formula>
    </cfRule>
  </conditionalFormatting>
  <conditionalFormatting sqref="C2369">
    <cfRule type="expression" dxfId="14809" priority="15248">
      <formula>IF(AND(B557&lt;&gt;"",C557=""),TRUE)</formula>
    </cfRule>
  </conditionalFormatting>
  <conditionalFormatting sqref="C2370">
    <cfRule type="expression" dxfId="14808" priority="15249">
      <formula>IF(AND(B557&lt;&gt;"",C557=""),TRUE)</formula>
    </cfRule>
  </conditionalFormatting>
  <conditionalFormatting sqref="C2371">
    <cfRule type="expression" dxfId="14807" priority="15250">
      <formula>IF(AND(B557&lt;&gt;"",C557=""),TRUE)</formula>
    </cfRule>
  </conditionalFormatting>
  <conditionalFormatting sqref="C2372">
    <cfRule type="expression" dxfId="14806" priority="15251">
      <formula>IF(AND(B557&lt;&gt;"",C557=""),TRUE)</formula>
    </cfRule>
  </conditionalFormatting>
  <conditionalFormatting sqref="C2373">
    <cfRule type="expression" dxfId="14805" priority="15252">
      <formula>IF(AND(B557&lt;&gt;"",C557=""),TRUE)</formula>
    </cfRule>
  </conditionalFormatting>
  <conditionalFormatting sqref="C2374">
    <cfRule type="expression" dxfId="14804" priority="15253">
      <formula>IF(AND(B557&lt;&gt;"",C557=""),TRUE)</formula>
    </cfRule>
  </conditionalFormatting>
  <conditionalFormatting sqref="C2375">
    <cfRule type="expression" dxfId="14803" priority="15254">
      <formula>IF(AND(B557&lt;&gt;"",C557=""),TRUE)</formula>
    </cfRule>
  </conditionalFormatting>
  <conditionalFormatting sqref="C2376">
    <cfRule type="expression" dxfId="14802" priority="15255">
      <formula>IF(AND(B557&lt;&gt;"",C557=""),TRUE)</formula>
    </cfRule>
  </conditionalFormatting>
  <conditionalFormatting sqref="C2377">
    <cfRule type="expression" dxfId="14801" priority="15256">
      <formula>IF(AND(B557&lt;&gt;"",C557=""),TRUE)</formula>
    </cfRule>
  </conditionalFormatting>
  <conditionalFormatting sqref="C2378">
    <cfRule type="expression" dxfId="14800" priority="15257">
      <formula>IF(AND(B557&lt;&gt;"",C557=""),TRUE)</formula>
    </cfRule>
  </conditionalFormatting>
  <conditionalFormatting sqref="C2379">
    <cfRule type="expression" dxfId="14799" priority="15258">
      <formula>IF(AND(B557&lt;&gt;"",C557=""),TRUE)</formula>
    </cfRule>
  </conditionalFormatting>
  <conditionalFormatting sqref="C2380">
    <cfRule type="expression" dxfId="14798" priority="15259">
      <formula>IF(AND(B557&lt;&gt;"",C557=""),TRUE)</formula>
    </cfRule>
  </conditionalFormatting>
  <conditionalFormatting sqref="C2381">
    <cfRule type="expression" dxfId="14797" priority="15260">
      <formula>IF(AND(B557&lt;&gt;"",C557=""),TRUE)</formula>
    </cfRule>
  </conditionalFormatting>
  <conditionalFormatting sqref="C2382">
    <cfRule type="expression" dxfId="14796" priority="15261">
      <formula>IF(AND(B557&lt;&gt;"",C557=""),TRUE)</formula>
    </cfRule>
  </conditionalFormatting>
  <conditionalFormatting sqref="C2383">
    <cfRule type="expression" dxfId="14795" priority="15262">
      <formula>IF(AND(B557&lt;&gt;"",C557=""),TRUE)</formula>
    </cfRule>
  </conditionalFormatting>
  <conditionalFormatting sqref="C2384">
    <cfRule type="expression" dxfId="14794" priority="15263">
      <formula>IF(AND(B557&lt;&gt;"",C557=""),TRUE)</formula>
    </cfRule>
  </conditionalFormatting>
  <conditionalFormatting sqref="C2385">
    <cfRule type="expression" dxfId="14793" priority="15264">
      <formula>IF(AND(B557&lt;&gt;"",C557=""),TRUE)</formula>
    </cfRule>
  </conditionalFormatting>
  <conditionalFormatting sqref="C2386">
    <cfRule type="expression" dxfId="14792" priority="15265">
      <formula>IF(AND(B557&lt;&gt;"",C557=""),TRUE)</formula>
    </cfRule>
  </conditionalFormatting>
  <conditionalFormatting sqref="C2387">
    <cfRule type="expression" dxfId="14791" priority="15266">
      <formula>IF(AND(B557&lt;&gt;"",C557=""),TRUE)</formula>
    </cfRule>
  </conditionalFormatting>
  <conditionalFormatting sqref="C2388">
    <cfRule type="expression" dxfId="14790" priority="15267">
      <formula>IF(AND(B557&lt;&gt;"",C557=""),TRUE)</formula>
    </cfRule>
  </conditionalFormatting>
  <conditionalFormatting sqref="C2389">
    <cfRule type="expression" dxfId="14789" priority="15268">
      <formula>IF(AND(B557&lt;&gt;"",C557=""),TRUE)</formula>
    </cfRule>
  </conditionalFormatting>
  <conditionalFormatting sqref="C2390">
    <cfRule type="expression" dxfId="14788" priority="15269">
      <formula>IF(AND(B557&lt;&gt;"",C557=""),TRUE)</formula>
    </cfRule>
  </conditionalFormatting>
  <conditionalFormatting sqref="C2391">
    <cfRule type="expression" dxfId="14787" priority="15270">
      <formula>IF(AND(B557&lt;&gt;"",C557=""),TRUE)</formula>
    </cfRule>
  </conditionalFormatting>
  <conditionalFormatting sqref="C2392">
    <cfRule type="expression" dxfId="14786" priority="15271">
      <formula>IF(AND(B557&lt;&gt;"",C557=""),TRUE)</formula>
    </cfRule>
  </conditionalFormatting>
  <conditionalFormatting sqref="C2393">
    <cfRule type="expression" dxfId="14785" priority="15272">
      <formula>IF(AND(B557&lt;&gt;"",C557=""),TRUE)</formula>
    </cfRule>
  </conditionalFormatting>
  <conditionalFormatting sqref="C2394">
    <cfRule type="expression" dxfId="14784" priority="15273">
      <formula>IF(AND(B557&lt;&gt;"",C557=""),TRUE)</formula>
    </cfRule>
  </conditionalFormatting>
  <conditionalFormatting sqref="C2395">
    <cfRule type="expression" dxfId="14783" priority="15274">
      <formula>IF(AND(B557&lt;&gt;"",C557=""),TRUE)</formula>
    </cfRule>
  </conditionalFormatting>
  <conditionalFormatting sqref="C2396">
    <cfRule type="expression" dxfId="14782" priority="15275">
      <formula>IF(AND(B557&lt;&gt;"",C557=""),TRUE)</formula>
    </cfRule>
  </conditionalFormatting>
  <conditionalFormatting sqref="C2397">
    <cfRule type="expression" dxfId="14781" priority="15276">
      <formula>IF(AND(B557&lt;&gt;"",C557=""),TRUE)</formula>
    </cfRule>
  </conditionalFormatting>
  <conditionalFormatting sqref="C2398">
    <cfRule type="expression" dxfId="14780" priority="15277">
      <formula>IF(AND(B557&lt;&gt;"",C557=""),TRUE)</formula>
    </cfRule>
  </conditionalFormatting>
  <conditionalFormatting sqref="C2399">
    <cfRule type="expression" dxfId="14779" priority="15278">
      <formula>IF(AND(B557&lt;&gt;"",C557=""),TRUE)</formula>
    </cfRule>
  </conditionalFormatting>
  <conditionalFormatting sqref="C2400">
    <cfRule type="expression" dxfId="14778" priority="15279">
      <formula>IF(AND(B557&lt;&gt;"",C557=""),TRUE)</formula>
    </cfRule>
  </conditionalFormatting>
  <conditionalFormatting sqref="C2401">
    <cfRule type="expression" dxfId="14777" priority="15280">
      <formula>IF(AND(B557&lt;&gt;"",C557=""),TRUE)</formula>
    </cfRule>
  </conditionalFormatting>
  <conditionalFormatting sqref="C2402">
    <cfRule type="expression" dxfId="14776" priority="15281">
      <formula>IF(AND(B557&lt;&gt;"",C557=""),TRUE)</formula>
    </cfRule>
  </conditionalFormatting>
  <conditionalFormatting sqref="C2403">
    <cfRule type="expression" dxfId="14775" priority="15282">
      <formula>IF(AND(B557&lt;&gt;"",C557=""),TRUE)</formula>
    </cfRule>
  </conditionalFormatting>
  <conditionalFormatting sqref="C2404">
    <cfRule type="expression" dxfId="14774" priority="15283">
      <formula>IF(AND(B557&lt;&gt;"",C557=""),TRUE)</formula>
    </cfRule>
  </conditionalFormatting>
  <conditionalFormatting sqref="C2405">
    <cfRule type="expression" dxfId="14773" priority="15284">
      <formula>IF(AND(B557&lt;&gt;"",C557=""),TRUE)</formula>
    </cfRule>
  </conditionalFormatting>
  <conditionalFormatting sqref="C2406">
    <cfRule type="expression" dxfId="14772" priority="15285">
      <formula>IF(AND(B557&lt;&gt;"",C557=""),TRUE)</formula>
    </cfRule>
  </conditionalFormatting>
  <conditionalFormatting sqref="C2407">
    <cfRule type="expression" dxfId="14771" priority="15286">
      <formula>IF(AND(B557&lt;&gt;"",C557=""),TRUE)</formula>
    </cfRule>
  </conditionalFormatting>
  <conditionalFormatting sqref="C2408">
    <cfRule type="expression" dxfId="14770" priority="15287">
      <formula>IF(AND(B557&lt;&gt;"",C557=""),TRUE)</formula>
    </cfRule>
  </conditionalFormatting>
  <conditionalFormatting sqref="C2409">
    <cfRule type="expression" dxfId="14769" priority="15288">
      <formula>IF(AND(B557&lt;&gt;"",C557=""),TRUE)</formula>
    </cfRule>
  </conditionalFormatting>
  <conditionalFormatting sqref="C2410">
    <cfRule type="expression" dxfId="14768" priority="15289">
      <formula>IF(AND(B557&lt;&gt;"",C557=""),TRUE)</formula>
    </cfRule>
  </conditionalFormatting>
  <conditionalFormatting sqref="C2411">
    <cfRule type="expression" dxfId="14767" priority="15290">
      <formula>IF(AND(B557&lt;&gt;"",C557=""),TRUE)</formula>
    </cfRule>
  </conditionalFormatting>
  <conditionalFormatting sqref="C2412">
    <cfRule type="expression" dxfId="14766" priority="15291">
      <formula>IF(AND(B557&lt;&gt;"",C557=""),TRUE)</formula>
    </cfRule>
  </conditionalFormatting>
  <conditionalFormatting sqref="C2413">
    <cfRule type="expression" dxfId="14765" priority="15292">
      <formula>IF(AND(B557&lt;&gt;"",C557=""),TRUE)</formula>
    </cfRule>
  </conditionalFormatting>
  <conditionalFormatting sqref="C2414">
    <cfRule type="expression" dxfId="14764" priority="15293">
      <formula>IF(AND(B557&lt;&gt;"",C557=""),TRUE)</formula>
    </cfRule>
  </conditionalFormatting>
  <conditionalFormatting sqref="C2415">
    <cfRule type="expression" dxfId="14763" priority="15294">
      <formula>IF(AND(B557&lt;&gt;"",C557=""),TRUE)</formula>
    </cfRule>
  </conditionalFormatting>
  <conditionalFormatting sqref="C2416">
    <cfRule type="expression" dxfId="14762" priority="15295">
      <formula>IF(AND(B557&lt;&gt;"",C557=""),TRUE)</formula>
    </cfRule>
  </conditionalFormatting>
  <conditionalFormatting sqref="C2417">
    <cfRule type="expression" dxfId="14761" priority="15296">
      <formula>IF(AND(B557&lt;&gt;"",C557=""),TRUE)</formula>
    </cfRule>
  </conditionalFormatting>
  <conditionalFormatting sqref="C2418">
    <cfRule type="expression" dxfId="14760" priority="15297">
      <formula>IF(AND(B557&lt;&gt;"",C557=""),TRUE)</formula>
    </cfRule>
  </conditionalFormatting>
  <conditionalFormatting sqref="C2419">
    <cfRule type="expression" dxfId="14759" priority="15298">
      <formula>IF(AND(B557&lt;&gt;"",C557=""),TRUE)</formula>
    </cfRule>
  </conditionalFormatting>
  <conditionalFormatting sqref="C2420">
    <cfRule type="expression" dxfId="14758" priority="15299">
      <formula>IF(AND(B557&lt;&gt;"",C557=""),TRUE)</formula>
    </cfRule>
  </conditionalFormatting>
  <conditionalFormatting sqref="C2421">
    <cfRule type="expression" dxfId="14757" priority="15300">
      <formula>IF(AND(B557&lt;&gt;"",C557=""),TRUE)</formula>
    </cfRule>
  </conditionalFormatting>
  <conditionalFormatting sqref="C2422">
    <cfRule type="expression" dxfId="14756" priority="15301">
      <formula>IF(AND(B557&lt;&gt;"",C557=""),TRUE)</formula>
    </cfRule>
  </conditionalFormatting>
  <conditionalFormatting sqref="C2423">
    <cfRule type="expression" dxfId="14755" priority="15302">
      <formula>IF(AND(B557&lt;&gt;"",C557=""),TRUE)</formula>
    </cfRule>
  </conditionalFormatting>
  <conditionalFormatting sqref="C2424">
    <cfRule type="expression" dxfId="14754" priority="15303">
      <formula>IF(AND(B557&lt;&gt;"",C557=""),TRUE)</formula>
    </cfRule>
  </conditionalFormatting>
  <conditionalFormatting sqref="C2425">
    <cfRule type="expression" dxfId="14753" priority="15304">
      <formula>IF(AND(B557&lt;&gt;"",C557=""),TRUE)</formula>
    </cfRule>
  </conditionalFormatting>
  <conditionalFormatting sqref="C2426">
    <cfRule type="expression" dxfId="14752" priority="15305">
      <formula>IF(AND(B557&lt;&gt;"",C557=""),TRUE)</formula>
    </cfRule>
  </conditionalFormatting>
  <conditionalFormatting sqref="C2427">
    <cfRule type="expression" dxfId="14751" priority="15306">
      <formula>IF(AND(B557&lt;&gt;"",C557=""),TRUE)</formula>
    </cfRule>
  </conditionalFormatting>
  <conditionalFormatting sqref="C2428">
    <cfRule type="expression" dxfId="14750" priority="15307">
      <formula>IF(AND(B557&lt;&gt;"",C557=""),TRUE)</formula>
    </cfRule>
  </conditionalFormatting>
  <conditionalFormatting sqref="C2429">
    <cfRule type="expression" dxfId="14749" priority="15308">
      <formula>IF(AND(B557&lt;&gt;"",C557=""),TRUE)</formula>
    </cfRule>
  </conditionalFormatting>
  <conditionalFormatting sqref="C2430">
    <cfRule type="expression" dxfId="14748" priority="15309">
      <formula>IF(AND(B557&lt;&gt;"",C557=""),TRUE)</formula>
    </cfRule>
  </conditionalFormatting>
  <conditionalFormatting sqref="C2431">
    <cfRule type="expression" dxfId="14747" priority="15310">
      <formula>IF(AND(B557&lt;&gt;"",C557=""),TRUE)</formula>
    </cfRule>
  </conditionalFormatting>
  <conditionalFormatting sqref="C2432">
    <cfRule type="expression" dxfId="14746" priority="15311">
      <formula>IF(AND(B557&lt;&gt;"",C557=""),TRUE)</formula>
    </cfRule>
  </conditionalFormatting>
  <conditionalFormatting sqref="C2433">
    <cfRule type="expression" dxfId="14745" priority="15312">
      <formula>IF(AND(B557&lt;&gt;"",C557=""),TRUE)</formula>
    </cfRule>
  </conditionalFormatting>
  <conditionalFormatting sqref="C2434">
    <cfRule type="expression" dxfId="14744" priority="15313">
      <formula>IF(AND(B557&lt;&gt;"",C557=""),TRUE)</formula>
    </cfRule>
  </conditionalFormatting>
  <conditionalFormatting sqref="C2435">
    <cfRule type="expression" dxfId="14743" priority="15314">
      <formula>IF(AND(B557&lt;&gt;"",C557=""),TRUE)</formula>
    </cfRule>
  </conditionalFormatting>
  <conditionalFormatting sqref="C2436">
    <cfRule type="expression" dxfId="14742" priority="15315">
      <formula>IF(AND(B557&lt;&gt;"",C557=""),TRUE)</formula>
    </cfRule>
  </conditionalFormatting>
  <conditionalFormatting sqref="C2437">
    <cfRule type="expression" dxfId="14741" priority="15316">
      <formula>IF(AND(B557&lt;&gt;"",C557=""),TRUE)</formula>
    </cfRule>
  </conditionalFormatting>
  <conditionalFormatting sqref="C2438">
    <cfRule type="expression" dxfId="14740" priority="15317">
      <formula>IF(AND(B557&lt;&gt;"",C557=""),TRUE)</formula>
    </cfRule>
  </conditionalFormatting>
  <conditionalFormatting sqref="C2439">
    <cfRule type="expression" dxfId="14739" priority="15318">
      <formula>IF(AND(B557&lt;&gt;"",C557=""),TRUE)</formula>
    </cfRule>
  </conditionalFormatting>
  <conditionalFormatting sqref="C2440">
    <cfRule type="expression" dxfId="14738" priority="15319">
      <formula>IF(AND(B557&lt;&gt;"",C557=""),TRUE)</formula>
    </cfRule>
  </conditionalFormatting>
  <conditionalFormatting sqref="C2441">
    <cfRule type="expression" dxfId="14737" priority="15320">
      <formula>IF(AND(B557&lt;&gt;"",C557=""),TRUE)</formula>
    </cfRule>
  </conditionalFormatting>
  <conditionalFormatting sqref="C2442">
    <cfRule type="expression" dxfId="14736" priority="15321">
      <formula>IF(AND(B557&lt;&gt;"",C557=""),TRUE)</formula>
    </cfRule>
  </conditionalFormatting>
  <conditionalFormatting sqref="C2443">
    <cfRule type="expression" dxfId="14735" priority="15322">
      <formula>IF(AND(B557&lt;&gt;"",C557=""),TRUE)</formula>
    </cfRule>
  </conditionalFormatting>
  <conditionalFormatting sqref="C2444">
    <cfRule type="expression" dxfId="14734" priority="15323">
      <formula>IF(AND(B557&lt;&gt;"",C557=""),TRUE)</formula>
    </cfRule>
  </conditionalFormatting>
  <conditionalFormatting sqref="C2445">
    <cfRule type="expression" dxfId="14733" priority="15324">
      <formula>IF(AND(B557&lt;&gt;"",C557=""),TRUE)</formula>
    </cfRule>
  </conditionalFormatting>
  <conditionalFormatting sqref="C2446">
    <cfRule type="expression" dxfId="14732" priority="15325">
      <formula>IF(AND(B557&lt;&gt;"",C557=""),TRUE)</formula>
    </cfRule>
  </conditionalFormatting>
  <conditionalFormatting sqref="C2447">
    <cfRule type="expression" dxfId="14731" priority="15326">
      <formula>IF(AND(B557&lt;&gt;"",C557=""),TRUE)</formula>
    </cfRule>
  </conditionalFormatting>
  <conditionalFormatting sqref="C2448">
    <cfRule type="expression" dxfId="14730" priority="15327">
      <formula>IF(AND(B557&lt;&gt;"",C557=""),TRUE)</formula>
    </cfRule>
  </conditionalFormatting>
  <conditionalFormatting sqref="C2449">
    <cfRule type="expression" dxfId="14729" priority="15328">
      <formula>IF(AND(B557&lt;&gt;"",C557=""),TRUE)</formula>
    </cfRule>
  </conditionalFormatting>
  <conditionalFormatting sqref="C2450">
    <cfRule type="expression" dxfId="14728" priority="15329">
      <formula>IF(AND(B557&lt;&gt;"",C557=""),TRUE)</formula>
    </cfRule>
  </conditionalFormatting>
  <conditionalFormatting sqref="C2451">
    <cfRule type="expression" dxfId="14727" priority="15330">
      <formula>IF(AND(B557&lt;&gt;"",C557=""),TRUE)</formula>
    </cfRule>
  </conditionalFormatting>
  <conditionalFormatting sqref="C2452">
    <cfRule type="expression" dxfId="14726" priority="15331">
      <formula>IF(AND(B557&lt;&gt;"",C557=""),TRUE)</formula>
    </cfRule>
  </conditionalFormatting>
  <conditionalFormatting sqref="C2453">
    <cfRule type="expression" dxfId="14725" priority="15332">
      <formula>IF(AND(B557&lt;&gt;"",C557=""),TRUE)</formula>
    </cfRule>
  </conditionalFormatting>
  <conditionalFormatting sqref="C2454">
    <cfRule type="expression" dxfId="14724" priority="15333">
      <formula>IF(AND(B557&lt;&gt;"",C557=""),TRUE)</formula>
    </cfRule>
  </conditionalFormatting>
  <conditionalFormatting sqref="C2455">
    <cfRule type="expression" dxfId="14723" priority="15334">
      <formula>IF(AND(B557&lt;&gt;"",C557=""),TRUE)</formula>
    </cfRule>
  </conditionalFormatting>
  <conditionalFormatting sqref="C2456">
    <cfRule type="expression" dxfId="14722" priority="15335">
      <formula>IF(AND(B557&lt;&gt;"",C557=""),TRUE)</formula>
    </cfRule>
  </conditionalFormatting>
  <conditionalFormatting sqref="C2457">
    <cfRule type="expression" dxfId="14721" priority="15336">
      <formula>IF(AND(B557&lt;&gt;"",C557=""),TRUE)</formula>
    </cfRule>
  </conditionalFormatting>
  <conditionalFormatting sqref="C2458">
    <cfRule type="expression" dxfId="14720" priority="15337">
      <formula>IF(AND(B557&lt;&gt;"",C557=""),TRUE)</formula>
    </cfRule>
  </conditionalFormatting>
  <conditionalFormatting sqref="C2459">
    <cfRule type="expression" dxfId="14719" priority="15338">
      <formula>IF(AND(B557&lt;&gt;"",C557=""),TRUE)</formula>
    </cfRule>
  </conditionalFormatting>
  <conditionalFormatting sqref="C2460">
    <cfRule type="expression" dxfId="14718" priority="15339">
      <formula>IF(AND(B557&lt;&gt;"",C557=""),TRUE)</formula>
    </cfRule>
  </conditionalFormatting>
  <conditionalFormatting sqref="C2461">
    <cfRule type="expression" dxfId="14717" priority="15340">
      <formula>IF(AND(B557&lt;&gt;"",C557=""),TRUE)</formula>
    </cfRule>
  </conditionalFormatting>
  <conditionalFormatting sqref="C2462">
    <cfRule type="expression" dxfId="14716" priority="15341">
      <formula>IF(AND(B557&lt;&gt;"",C557=""),TRUE)</formula>
    </cfRule>
  </conditionalFormatting>
  <conditionalFormatting sqref="C2463">
    <cfRule type="expression" dxfId="14715" priority="15342">
      <formula>IF(AND(B557&lt;&gt;"",C557=""),TRUE)</formula>
    </cfRule>
  </conditionalFormatting>
  <conditionalFormatting sqref="C2464">
    <cfRule type="expression" dxfId="14714" priority="15343">
      <formula>IF(AND(B557&lt;&gt;"",C557=""),TRUE)</formula>
    </cfRule>
  </conditionalFormatting>
  <conditionalFormatting sqref="C2465">
    <cfRule type="expression" dxfId="14713" priority="15344">
      <formula>IF(AND(B557&lt;&gt;"",C557=""),TRUE)</formula>
    </cfRule>
  </conditionalFormatting>
  <conditionalFormatting sqref="C2466">
    <cfRule type="expression" dxfId="14712" priority="15345">
      <formula>IF(AND(B557&lt;&gt;"",C557=""),TRUE)</formula>
    </cfRule>
  </conditionalFormatting>
  <conditionalFormatting sqref="C2467">
    <cfRule type="expression" dxfId="14711" priority="15346">
      <formula>IF(AND(B557&lt;&gt;"",C557=""),TRUE)</formula>
    </cfRule>
  </conditionalFormatting>
  <conditionalFormatting sqref="C2468">
    <cfRule type="expression" dxfId="14710" priority="15347">
      <formula>IF(AND(B557&lt;&gt;"",C557=""),TRUE)</formula>
    </cfRule>
  </conditionalFormatting>
  <conditionalFormatting sqref="C2469">
    <cfRule type="expression" dxfId="14709" priority="15348">
      <formula>IF(AND(B557&lt;&gt;"",C557=""),TRUE)</formula>
    </cfRule>
  </conditionalFormatting>
  <conditionalFormatting sqref="C2470">
    <cfRule type="expression" dxfId="14708" priority="15349">
      <formula>IF(AND(B557&lt;&gt;"",C557=""),TRUE)</formula>
    </cfRule>
  </conditionalFormatting>
  <conditionalFormatting sqref="C2471">
    <cfRule type="expression" dxfId="14707" priority="15350">
      <formula>IF(AND(B557&lt;&gt;"",C557=""),TRUE)</formula>
    </cfRule>
  </conditionalFormatting>
  <conditionalFormatting sqref="C2472">
    <cfRule type="expression" dxfId="14706" priority="15351">
      <formula>IF(AND(B557&lt;&gt;"",C557=""),TRUE)</formula>
    </cfRule>
  </conditionalFormatting>
  <conditionalFormatting sqref="C2473">
    <cfRule type="expression" dxfId="14705" priority="15352">
      <formula>IF(AND(B557&lt;&gt;"",C557=""),TRUE)</formula>
    </cfRule>
  </conditionalFormatting>
  <conditionalFormatting sqref="C2474">
    <cfRule type="expression" dxfId="14704" priority="15353">
      <formula>IF(AND(B557&lt;&gt;"",C557=""),TRUE)</formula>
    </cfRule>
  </conditionalFormatting>
  <conditionalFormatting sqref="C2475">
    <cfRule type="expression" dxfId="14703" priority="15354">
      <formula>IF(AND(B557&lt;&gt;"",C557=""),TRUE)</formula>
    </cfRule>
  </conditionalFormatting>
  <conditionalFormatting sqref="B5">
    <cfRule type="expression" dxfId="14702" priority="15355">
      <formula>IF(B5="",TRUE)</formula>
    </cfRule>
  </conditionalFormatting>
  <conditionalFormatting sqref="B5">
    <cfRule type="expression" dxfId="14701" priority="15356">
      <formula>IF(AND(COUNTIF(MetalSmelter,B5&amp;C5)=0,LEN(C5)&gt;0),TRUE,FALSE)</formula>
    </cfRule>
  </conditionalFormatting>
  <conditionalFormatting sqref="B6">
    <cfRule type="expression" dxfId="14700" priority="15357">
      <formula>IF(B5="",TRUE)</formula>
    </cfRule>
  </conditionalFormatting>
  <conditionalFormatting sqref="B6">
    <cfRule type="expression" dxfId="14699" priority="15358">
      <formula>IF(AND(COUNTIF(MetalSmelter,B5&amp;C5)=0,LEN(C5)&gt;0),TRUE,FALSE)</formula>
    </cfRule>
  </conditionalFormatting>
  <conditionalFormatting sqref="B7">
    <cfRule type="expression" dxfId="14698" priority="15359">
      <formula>IF(B5="",TRUE)</formula>
    </cfRule>
  </conditionalFormatting>
  <conditionalFormatting sqref="B7">
    <cfRule type="expression" dxfId="14697" priority="15360">
      <formula>IF(AND(COUNTIF(MetalSmelter,B5&amp;C5)=0,LEN(C5)&gt;0),TRUE,FALSE)</formula>
    </cfRule>
  </conditionalFormatting>
  <conditionalFormatting sqref="B8">
    <cfRule type="expression" dxfId="14696" priority="15361">
      <formula>IF(B5="",TRUE)</formula>
    </cfRule>
  </conditionalFormatting>
  <conditionalFormatting sqref="B8">
    <cfRule type="expression" dxfId="14695" priority="15362">
      <formula>IF(AND(COUNTIF(MetalSmelter,B5&amp;C5)=0,LEN(C5)&gt;0),TRUE,FALSE)</formula>
    </cfRule>
  </conditionalFormatting>
  <conditionalFormatting sqref="B9">
    <cfRule type="expression" dxfId="14694" priority="15363">
      <formula>IF(B5="",TRUE)</formula>
    </cfRule>
  </conditionalFormatting>
  <conditionalFormatting sqref="B9">
    <cfRule type="expression" dxfId="14693" priority="15364">
      <formula>IF(AND(COUNTIF(MetalSmelter,B5&amp;C5)=0,LEN(C5)&gt;0),TRUE,FALSE)</formula>
    </cfRule>
  </conditionalFormatting>
  <conditionalFormatting sqref="B10">
    <cfRule type="expression" dxfId="14692" priority="15365">
      <formula>IF(B5="",TRUE)</formula>
    </cfRule>
  </conditionalFormatting>
  <conditionalFormatting sqref="B10">
    <cfRule type="expression" dxfId="14691" priority="15366">
      <formula>IF(AND(COUNTIF(MetalSmelter,B5&amp;C5)=0,LEN(C5)&gt;0),TRUE,FALSE)</formula>
    </cfRule>
  </conditionalFormatting>
  <conditionalFormatting sqref="B11">
    <cfRule type="expression" dxfId="14690" priority="15367">
      <formula>IF(B5="",TRUE)</formula>
    </cfRule>
  </conditionalFormatting>
  <conditionalFormatting sqref="B11">
    <cfRule type="expression" dxfId="14689" priority="15368">
      <formula>IF(AND(COUNTIF(MetalSmelter,B5&amp;C5)=0,LEN(C5)&gt;0),TRUE,FALSE)</formula>
    </cfRule>
  </conditionalFormatting>
  <conditionalFormatting sqref="B12">
    <cfRule type="expression" dxfId="14688" priority="15369">
      <formula>IF(B5="",TRUE)</formula>
    </cfRule>
  </conditionalFormatting>
  <conditionalFormatting sqref="B12">
    <cfRule type="expression" dxfId="14687" priority="15370">
      <formula>IF(AND(COUNTIF(MetalSmelter,B5&amp;C5)=0,LEN(C5)&gt;0),TRUE,FALSE)</formula>
    </cfRule>
  </conditionalFormatting>
  <conditionalFormatting sqref="B13">
    <cfRule type="expression" dxfId="14686" priority="15371">
      <formula>IF(B5="",TRUE)</formula>
    </cfRule>
  </conditionalFormatting>
  <conditionalFormatting sqref="B13">
    <cfRule type="expression" dxfId="14685" priority="15372">
      <formula>IF(AND(COUNTIF(MetalSmelter,B5&amp;C5)=0,LEN(C5)&gt;0),TRUE,FALSE)</formula>
    </cfRule>
  </conditionalFormatting>
  <conditionalFormatting sqref="B14">
    <cfRule type="expression" dxfId="14684" priority="15373">
      <formula>IF(B5="",TRUE)</formula>
    </cfRule>
  </conditionalFormatting>
  <conditionalFormatting sqref="B14">
    <cfRule type="expression" dxfId="14683" priority="15374">
      <formula>IF(AND(COUNTIF(MetalSmelter,B5&amp;C5)=0,LEN(C5)&gt;0),TRUE,FALSE)</formula>
    </cfRule>
  </conditionalFormatting>
  <conditionalFormatting sqref="B15">
    <cfRule type="expression" dxfId="14682" priority="15375">
      <formula>IF(B5="",TRUE)</formula>
    </cfRule>
  </conditionalFormatting>
  <conditionalFormatting sqref="B15">
    <cfRule type="expression" dxfId="14681" priority="15376">
      <formula>IF(AND(COUNTIF(MetalSmelter,B5&amp;C5)=0,LEN(C5)&gt;0),TRUE,FALSE)</formula>
    </cfRule>
  </conditionalFormatting>
  <conditionalFormatting sqref="B16">
    <cfRule type="expression" dxfId="14680" priority="15377">
      <formula>IF(B5="",TRUE)</formula>
    </cfRule>
  </conditionalFormatting>
  <conditionalFormatting sqref="B16">
    <cfRule type="expression" dxfId="14679" priority="15378">
      <formula>IF(AND(COUNTIF(MetalSmelter,B5&amp;C5)=0,LEN(C5)&gt;0),TRUE,FALSE)</formula>
    </cfRule>
  </conditionalFormatting>
  <conditionalFormatting sqref="B17">
    <cfRule type="expression" dxfId="14678" priority="15379">
      <formula>IF(B5="",TRUE)</formula>
    </cfRule>
  </conditionalFormatting>
  <conditionalFormatting sqref="B17">
    <cfRule type="expression" dxfId="14677" priority="15380">
      <formula>IF(AND(COUNTIF(MetalSmelter,B5&amp;C5)=0,LEN(C5)&gt;0),TRUE,FALSE)</formula>
    </cfRule>
  </conditionalFormatting>
  <conditionalFormatting sqref="B18">
    <cfRule type="expression" dxfId="14676" priority="15381">
      <formula>IF(B5="",TRUE)</formula>
    </cfRule>
  </conditionalFormatting>
  <conditionalFormatting sqref="B18">
    <cfRule type="expression" dxfId="14675" priority="15382">
      <formula>IF(AND(COUNTIF(MetalSmelter,B5&amp;C5)=0,LEN(C5)&gt;0),TRUE,FALSE)</formula>
    </cfRule>
  </conditionalFormatting>
  <conditionalFormatting sqref="B19">
    <cfRule type="expression" dxfId="14674" priority="15383">
      <formula>IF(B5="",TRUE)</formula>
    </cfRule>
  </conditionalFormatting>
  <conditionalFormatting sqref="B19">
    <cfRule type="expression" dxfId="14673" priority="15384">
      <formula>IF(AND(COUNTIF(MetalSmelter,B5&amp;C5)=0,LEN(C5)&gt;0),TRUE,FALSE)</formula>
    </cfRule>
  </conditionalFormatting>
  <conditionalFormatting sqref="B21">
    <cfRule type="expression" dxfId="14672" priority="15385">
      <formula>IF(B5="",TRUE)</formula>
    </cfRule>
  </conditionalFormatting>
  <conditionalFormatting sqref="B21">
    <cfRule type="expression" dxfId="14671" priority="15386">
      <formula>IF(AND(COUNTIF(MetalSmelter,B5&amp;C5)=0,LEN(C5)&gt;0),TRUE,FALSE)</formula>
    </cfRule>
  </conditionalFormatting>
  <conditionalFormatting sqref="B22">
    <cfRule type="expression" dxfId="14670" priority="15387">
      <formula>IF(B5="",TRUE)</formula>
    </cfRule>
  </conditionalFormatting>
  <conditionalFormatting sqref="B22">
    <cfRule type="expression" dxfId="14669" priority="15388">
      <formula>IF(AND(COUNTIF(MetalSmelter,B5&amp;C5)=0,LEN(C5)&gt;0),TRUE,FALSE)</formula>
    </cfRule>
  </conditionalFormatting>
  <conditionalFormatting sqref="B23">
    <cfRule type="expression" dxfId="14668" priority="15389">
      <formula>IF(B5="",TRUE)</formula>
    </cfRule>
  </conditionalFormatting>
  <conditionalFormatting sqref="B23">
    <cfRule type="expression" dxfId="14667" priority="15390">
      <formula>IF(AND(COUNTIF(MetalSmelter,B5&amp;C5)=0,LEN(C5)&gt;0),TRUE,FALSE)</formula>
    </cfRule>
  </conditionalFormatting>
  <conditionalFormatting sqref="B24">
    <cfRule type="expression" dxfId="14666" priority="15391">
      <formula>IF(B5="",TRUE)</formula>
    </cfRule>
  </conditionalFormatting>
  <conditionalFormatting sqref="B24">
    <cfRule type="expression" dxfId="14665" priority="15392">
      <formula>IF(AND(COUNTIF(MetalSmelter,B5&amp;C5)=0,LEN(C5)&gt;0),TRUE,FALSE)</formula>
    </cfRule>
  </conditionalFormatting>
  <conditionalFormatting sqref="B25">
    <cfRule type="expression" dxfId="14664" priority="15393">
      <formula>IF(B5="",TRUE)</formula>
    </cfRule>
  </conditionalFormatting>
  <conditionalFormatting sqref="B25">
    <cfRule type="expression" dxfId="14663" priority="15394">
      <formula>IF(AND(COUNTIF(MetalSmelter,B5&amp;C5)=0,LEN(C5)&gt;0),TRUE,FALSE)</formula>
    </cfRule>
  </conditionalFormatting>
  <conditionalFormatting sqref="B26">
    <cfRule type="expression" dxfId="14662" priority="15395">
      <formula>IF(B5="",TRUE)</formula>
    </cfRule>
  </conditionalFormatting>
  <conditionalFormatting sqref="B26">
    <cfRule type="expression" dxfId="14661" priority="15396">
      <formula>IF(AND(COUNTIF(MetalSmelter,B5&amp;C5)=0,LEN(C5)&gt;0),TRUE,FALSE)</formula>
    </cfRule>
  </conditionalFormatting>
  <conditionalFormatting sqref="B27">
    <cfRule type="expression" dxfId="14660" priority="15397">
      <formula>IF(B5="",TRUE)</formula>
    </cfRule>
  </conditionalFormatting>
  <conditionalFormatting sqref="B27">
    <cfRule type="expression" dxfId="14659" priority="15398">
      <formula>IF(AND(COUNTIF(MetalSmelter,B5&amp;C5)=0,LEN(C5)&gt;0),TRUE,FALSE)</formula>
    </cfRule>
  </conditionalFormatting>
  <conditionalFormatting sqref="B28">
    <cfRule type="expression" dxfId="14658" priority="15399">
      <formula>IF(B5="",TRUE)</formula>
    </cfRule>
  </conditionalFormatting>
  <conditionalFormatting sqref="B28">
    <cfRule type="expression" dxfId="14657" priority="15400">
      <formula>IF(AND(COUNTIF(MetalSmelter,B5&amp;C5)=0,LEN(C5)&gt;0),TRUE,FALSE)</formula>
    </cfRule>
  </conditionalFormatting>
  <conditionalFormatting sqref="B29">
    <cfRule type="expression" dxfId="14656" priority="15401">
      <formula>IF(B5="",TRUE)</formula>
    </cfRule>
  </conditionalFormatting>
  <conditionalFormatting sqref="B29">
    <cfRule type="expression" dxfId="14655" priority="15402">
      <formula>IF(AND(COUNTIF(MetalSmelter,B5&amp;C5)=0,LEN(C5)&gt;0),TRUE,FALSE)</formula>
    </cfRule>
  </conditionalFormatting>
  <conditionalFormatting sqref="B30">
    <cfRule type="expression" dxfId="14654" priority="15403">
      <formula>IF(B5="",TRUE)</formula>
    </cfRule>
  </conditionalFormatting>
  <conditionalFormatting sqref="B30">
    <cfRule type="expression" dxfId="14653" priority="15404">
      <formula>IF(AND(COUNTIF(MetalSmelter,B5&amp;C5)=0,LEN(C5)&gt;0),TRUE,FALSE)</formula>
    </cfRule>
  </conditionalFormatting>
  <conditionalFormatting sqref="B31">
    <cfRule type="expression" dxfId="14652" priority="15405">
      <formula>IF(B5="",TRUE)</formula>
    </cfRule>
  </conditionalFormatting>
  <conditionalFormatting sqref="B31">
    <cfRule type="expression" dxfId="14651" priority="15406">
      <formula>IF(AND(COUNTIF(MetalSmelter,B5&amp;C5)=0,LEN(C5)&gt;0),TRUE,FALSE)</formula>
    </cfRule>
  </conditionalFormatting>
  <conditionalFormatting sqref="B32">
    <cfRule type="expression" dxfId="14650" priority="15407">
      <formula>IF(B5="",TRUE)</formula>
    </cfRule>
  </conditionalFormatting>
  <conditionalFormatting sqref="B32">
    <cfRule type="expression" dxfId="14649" priority="15408">
      <formula>IF(AND(COUNTIF(MetalSmelter,B5&amp;C5)=0,LEN(C5)&gt;0),TRUE,FALSE)</formula>
    </cfRule>
  </conditionalFormatting>
  <conditionalFormatting sqref="B33">
    <cfRule type="expression" dxfId="14648" priority="15409">
      <formula>IF(B5="",TRUE)</formula>
    </cfRule>
  </conditionalFormatting>
  <conditionalFormatting sqref="B33">
    <cfRule type="expression" dxfId="14647" priority="15410">
      <formula>IF(AND(COUNTIF(MetalSmelter,B5&amp;C5)=0,LEN(C5)&gt;0),TRUE,FALSE)</formula>
    </cfRule>
  </conditionalFormatting>
  <conditionalFormatting sqref="B34">
    <cfRule type="expression" dxfId="14646" priority="15411">
      <formula>IF(B5="",TRUE)</formula>
    </cfRule>
  </conditionalFormatting>
  <conditionalFormatting sqref="B34">
    <cfRule type="expression" dxfId="14645" priority="15412">
      <formula>IF(AND(COUNTIF(MetalSmelter,B5&amp;C5)=0,LEN(C5)&gt;0),TRUE,FALSE)</formula>
    </cfRule>
  </conditionalFormatting>
  <conditionalFormatting sqref="B35">
    <cfRule type="expression" dxfId="14644" priority="15413">
      <formula>IF(B5="",TRUE)</formula>
    </cfRule>
  </conditionalFormatting>
  <conditionalFormatting sqref="B35">
    <cfRule type="expression" dxfId="14643" priority="15414">
      <formula>IF(AND(COUNTIF(MetalSmelter,B5&amp;C5)=0,LEN(C5)&gt;0),TRUE,FALSE)</formula>
    </cfRule>
  </conditionalFormatting>
  <conditionalFormatting sqref="B36">
    <cfRule type="expression" dxfId="14642" priority="15415">
      <formula>IF(B5="",TRUE)</formula>
    </cfRule>
  </conditionalFormatting>
  <conditionalFormatting sqref="B36">
    <cfRule type="expression" dxfId="14641" priority="15416">
      <formula>IF(AND(COUNTIF(MetalSmelter,B5&amp;C5)=0,LEN(C5)&gt;0),TRUE,FALSE)</formula>
    </cfRule>
  </conditionalFormatting>
  <conditionalFormatting sqref="B37">
    <cfRule type="expression" dxfId="14640" priority="15417">
      <formula>IF(B5="",TRUE)</formula>
    </cfRule>
  </conditionalFormatting>
  <conditionalFormatting sqref="B37">
    <cfRule type="expression" dxfId="14639" priority="15418">
      <formula>IF(AND(COUNTIF(MetalSmelter,B5&amp;C5)=0,LEN(C5)&gt;0),TRUE,FALSE)</formula>
    </cfRule>
  </conditionalFormatting>
  <conditionalFormatting sqref="B38">
    <cfRule type="expression" dxfId="14638" priority="15419">
      <formula>IF(B5="",TRUE)</formula>
    </cfRule>
  </conditionalFormatting>
  <conditionalFormatting sqref="B38">
    <cfRule type="expression" dxfId="14637" priority="15420">
      <formula>IF(AND(COUNTIF(MetalSmelter,B5&amp;C5)=0,LEN(C5)&gt;0),TRUE,FALSE)</formula>
    </cfRule>
  </conditionalFormatting>
  <conditionalFormatting sqref="B39">
    <cfRule type="expression" dxfId="14636" priority="15421">
      <formula>IF(B5="",TRUE)</formula>
    </cfRule>
  </conditionalFormatting>
  <conditionalFormatting sqref="B39">
    <cfRule type="expression" dxfId="14635" priority="15422">
      <formula>IF(AND(COUNTIF(MetalSmelter,B5&amp;C5)=0,LEN(C5)&gt;0),TRUE,FALSE)</formula>
    </cfRule>
  </conditionalFormatting>
  <conditionalFormatting sqref="B40">
    <cfRule type="expression" dxfId="14634" priority="15423">
      <formula>IF(B5="",TRUE)</formula>
    </cfRule>
  </conditionalFormatting>
  <conditionalFormatting sqref="B40">
    <cfRule type="expression" dxfId="14633" priority="15424">
      <formula>IF(AND(COUNTIF(MetalSmelter,B5&amp;C5)=0,LEN(C5)&gt;0),TRUE,FALSE)</formula>
    </cfRule>
  </conditionalFormatting>
  <conditionalFormatting sqref="B41">
    <cfRule type="expression" dxfId="14632" priority="15425">
      <formula>IF(B5="",TRUE)</formula>
    </cfRule>
  </conditionalFormatting>
  <conditionalFormatting sqref="B41">
    <cfRule type="expression" dxfId="14631" priority="15426">
      <formula>IF(AND(COUNTIF(MetalSmelter,B5&amp;C5)=0,LEN(C5)&gt;0),TRUE,FALSE)</formula>
    </cfRule>
  </conditionalFormatting>
  <conditionalFormatting sqref="B42">
    <cfRule type="expression" dxfId="14630" priority="15427">
      <formula>IF(B5="",TRUE)</formula>
    </cfRule>
  </conditionalFormatting>
  <conditionalFormatting sqref="B42">
    <cfRule type="expression" dxfId="14629" priority="15428">
      <formula>IF(AND(COUNTIF(MetalSmelter,B5&amp;C5)=0,LEN(C5)&gt;0),TRUE,FALSE)</formula>
    </cfRule>
  </conditionalFormatting>
  <conditionalFormatting sqref="B43">
    <cfRule type="expression" dxfId="14628" priority="15429">
      <formula>IF(B5="",TRUE)</formula>
    </cfRule>
  </conditionalFormatting>
  <conditionalFormatting sqref="B43">
    <cfRule type="expression" dxfId="14627" priority="15430">
      <formula>IF(AND(COUNTIF(MetalSmelter,B5&amp;C5)=0,LEN(C5)&gt;0),TRUE,FALSE)</formula>
    </cfRule>
  </conditionalFormatting>
  <conditionalFormatting sqref="B44">
    <cfRule type="expression" dxfId="14626" priority="15431">
      <formula>IF(B5="",TRUE)</formula>
    </cfRule>
  </conditionalFormatting>
  <conditionalFormatting sqref="B44">
    <cfRule type="expression" dxfId="14625" priority="15432">
      <formula>IF(AND(COUNTIF(MetalSmelter,B5&amp;C5)=0,LEN(C5)&gt;0),TRUE,FALSE)</formula>
    </cfRule>
  </conditionalFormatting>
  <conditionalFormatting sqref="B45">
    <cfRule type="expression" dxfId="14624" priority="15433">
      <formula>IF(B5="",TRUE)</formula>
    </cfRule>
  </conditionalFormatting>
  <conditionalFormatting sqref="B45">
    <cfRule type="expression" dxfId="14623" priority="15434">
      <formula>IF(AND(COUNTIF(MetalSmelter,B5&amp;C5)=0,LEN(C5)&gt;0),TRUE,FALSE)</formula>
    </cfRule>
  </conditionalFormatting>
  <conditionalFormatting sqref="B46">
    <cfRule type="expression" dxfId="14622" priority="15435">
      <formula>IF(B5="",TRUE)</formula>
    </cfRule>
  </conditionalFormatting>
  <conditionalFormatting sqref="B46">
    <cfRule type="expression" dxfId="14621" priority="15436">
      <formula>IF(AND(COUNTIF(MetalSmelter,B5&amp;C5)=0,LEN(C5)&gt;0),TRUE,FALSE)</formula>
    </cfRule>
  </conditionalFormatting>
  <conditionalFormatting sqref="B47">
    <cfRule type="expression" dxfId="14620" priority="15437">
      <formula>IF(B5="",TRUE)</formula>
    </cfRule>
  </conditionalFormatting>
  <conditionalFormatting sqref="B47">
    <cfRule type="expression" dxfId="14619" priority="15438">
      <formula>IF(AND(COUNTIF(MetalSmelter,B5&amp;C5)=0,LEN(C5)&gt;0),TRUE,FALSE)</formula>
    </cfRule>
  </conditionalFormatting>
  <conditionalFormatting sqref="B48">
    <cfRule type="expression" dxfId="14618" priority="15439">
      <formula>IF(B5="",TRUE)</formula>
    </cfRule>
  </conditionalFormatting>
  <conditionalFormatting sqref="B48">
    <cfRule type="expression" dxfId="14617" priority="15440">
      <formula>IF(AND(COUNTIF(MetalSmelter,B5&amp;C5)=0,LEN(C5)&gt;0),TRUE,FALSE)</formula>
    </cfRule>
  </conditionalFormatting>
  <conditionalFormatting sqref="B49">
    <cfRule type="expression" dxfId="14616" priority="15441">
      <formula>IF(B5="",TRUE)</formula>
    </cfRule>
  </conditionalFormatting>
  <conditionalFormatting sqref="B49">
    <cfRule type="expression" dxfId="14615" priority="15442">
      <formula>IF(AND(COUNTIF(MetalSmelter,B5&amp;C5)=0,LEN(C5)&gt;0),TRUE,FALSE)</formula>
    </cfRule>
  </conditionalFormatting>
  <conditionalFormatting sqref="B50">
    <cfRule type="expression" dxfId="14614" priority="15443">
      <formula>IF(B5="",TRUE)</formula>
    </cfRule>
  </conditionalFormatting>
  <conditionalFormatting sqref="B50">
    <cfRule type="expression" dxfId="14613" priority="15444">
      <formula>IF(AND(COUNTIF(MetalSmelter,B5&amp;C5)=0,LEN(C5)&gt;0),TRUE,FALSE)</formula>
    </cfRule>
  </conditionalFormatting>
  <conditionalFormatting sqref="B51">
    <cfRule type="expression" dxfId="14612" priority="15445">
      <formula>IF(B5="",TRUE)</formula>
    </cfRule>
  </conditionalFormatting>
  <conditionalFormatting sqref="B51">
    <cfRule type="expression" dxfId="14611" priority="15446">
      <formula>IF(AND(COUNTIF(MetalSmelter,B5&amp;C5)=0,LEN(C5)&gt;0),TRUE,FALSE)</formula>
    </cfRule>
  </conditionalFormatting>
  <conditionalFormatting sqref="B52">
    <cfRule type="expression" dxfId="14610" priority="15447">
      <formula>IF(B5="",TRUE)</formula>
    </cfRule>
  </conditionalFormatting>
  <conditionalFormatting sqref="B52">
    <cfRule type="expression" dxfId="14609" priority="15448">
      <formula>IF(AND(COUNTIF(MetalSmelter,B5&amp;C5)=0,LEN(C5)&gt;0),TRUE,FALSE)</formula>
    </cfRule>
  </conditionalFormatting>
  <conditionalFormatting sqref="B53">
    <cfRule type="expression" dxfId="14608" priority="15449">
      <formula>IF(B5="",TRUE)</formula>
    </cfRule>
  </conditionalFormatting>
  <conditionalFormatting sqref="B53">
    <cfRule type="expression" dxfId="14607" priority="15450">
      <formula>IF(AND(COUNTIF(MetalSmelter,B5&amp;C5)=0,LEN(C5)&gt;0),TRUE,FALSE)</formula>
    </cfRule>
  </conditionalFormatting>
  <conditionalFormatting sqref="B54">
    <cfRule type="expression" dxfId="14606" priority="15451">
      <formula>IF(B5="",TRUE)</formula>
    </cfRule>
  </conditionalFormatting>
  <conditionalFormatting sqref="B54">
    <cfRule type="expression" dxfId="14605" priority="15452">
      <formula>IF(AND(COUNTIF(MetalSmelter,B5&amp;C5)=0,LEN(C5)&gt;0),TRUE,FALSE)</formula>
    </cfRule>
  </conditionalFormatting>
  <conditionalFormatting sqref="B55">
    <cfRule type="expression" dxfId="14604" priority="15453">
      <formula>IF(B5="",TRUE)</formula>
    </cfRule>
  </conditionalFormatting>
  <conditionalFormatting sqref="B55">
    <cfRule type="expression" dxfId="14603" priority="15454">
      <formula>IF(AND(COUNTIF(MetalSmelter,B5&amp;C5)=0,LEN(C5)&gt;0),TRUE,FALSE)</formula>
    </cfRule>
  </conditionalFormatting>
  <conditionalFormatting sqref="B56">
    <cfRule type="expression" dxfId="14602" priority="15455">
      <formula>IF(B5="",TRUE)</formula>
    </cfRule>
  </conditionalFormatting>
  <conditionalFormatting sqref="B56">
    <cfRule type="expression" dxfId="14601" priority="15456">
      <formula>IF(AND(COUNTIF(MetalSmelter,B5&amp;C5)=0,LEN(C5)&gt;0),TRUE,FALSE)</formula>
    </cfRule>
  </conditionalFormatting>
  <conditionalFormatting sqref="B57">
    <cfRule type="expression" dxfId="14600" priority="15457">
      <formula>IF(B5="",TRUE)</formula>
    </cfRule>
  </conditionalFormatting>
  <conditionalFormatting sqref="B57">
    <cfRule type="expression" dxfId="14599" priority="15458">
      <formula>IF(AND(COUNTIF(MetalSmelter,B5&amp;C5)=0,LEN(C5)&gt;0),TRUE,FALSE)</formula>
    </cfRule>
  </conditionalFormatting>
  <conditionalFormatting sqref="B58">
    <cfRule type="expression" dxfId="14598" priority="15459">
      <formula>IF(B5="",TRUE)</formula>
    </cfRule>
  </conditionalFormatting>
  <conditionalFormatting sqref="B58">
    <cfRule type="expression" dxfId="14597" priority="15460">
      <formula>IF(AND(COUNTIF(MetalSmelter,B5&amp;C5)=0,LEN(C5)&gt;0),TRUE,FALSE)</formula>
    </cfRule>
  </conditionalFormatting>
  <conditionalFormatting sqref="B59">
    <cfRule type="expression" dxfId="14596" priority="15461">
      <formula>IF(B5="",TRUE)</formula>
    </cfRule>
  </conditionalFormatting>
  <conditionalFormatting sqref="B59">
    <cfRule type="expression" dxfId="14595" priority="15462">
      <formula>IF(AND(COUNTIF(MetalSmelter,B5&amp;C5)=0,LEN(C5)&gt;0),TRUE,FALSE)</formula>
    </cfRule>
  </conditionalFormatting>
  <conditionalFormatting sqref="B60">
    <cfRule type="expression" dxfId="14594" priority="15463">
      <formula>IF(B5="",TRUE)</formula>
    </cfRule>
  </conditionalFormatting>
  <conditionalFormatting sqref="B60">
    <cfRule type="expression" dxfId="14593" priority="15464">
      <formula>IF(AND(COUNTIF(MetalSmelter,B5&amp;C5)=0,LEN(C5)&gt;0),TRUE,FALSE)</formula>
    </cfRule>
  </conditionalFormatting>
  <conditionalFormatting sqref="B61">
    <cfRule type="expression" dxfId="14592" priority="15465">
      <formula>IF(B5="",TRUE)</formula>
    </cfRule>
  </conditionalFormatting>
  <conditionalFormatting sqref="B61">
    <cfRule type="expression" dxfId="14591" priority="15466">
      <formula>IF(AND(COUNTIF(MetalSmelter,B5&amp;C5)=0,LEN(C5)&gt;0),TRUE,FALSE)</formula>
    </cfRule>
  </conditionalFormatting>
  <conditionalFormatting sqref="B62">
    <cfRule type="expression" dxfId="14590" priority="15467">
      <formula>IF(B5="",TRUE)</formula>
    </cfRule>
  </conditionalFormatting>
  <conditionalFormatting sqref="B62">
    <cfRule type="expression" dxfId="14589" priority="15468">
      <formula>IF(AND(COUNTIF(MetalSmelter,B5&amp;C5)=0,LEN(C5)&gt;0),TRUE,FALSE)</formula>
    </cfRule>
  </conditionalFormatting>
  <conditionalFormatting sqref="B63">
    <cfRule type="expression" dxfId="14588" priority="15469">
      <formula>IF(B5="",TRUE)</formula>
    </cfRule>
  </conditionalFormatting>
  <conditionalFormatting sqref="B63">
    <cfRule type="expression" dxfId="14587" priority="15470">
      <formula>IF(AND(COUNTIF(MetalSmelter,B5&amp;C5)=0,LEN(C5)&gt;0),TRUE,FALSE)</formula>
    </cfRule>
  </conditionalFormatting>
  <conditionalFormatting sqref="B64">
    <cfRule type="expression" dxfId="14586" priority="15471">
      <formula>IF(B5="",TRUE)</formula>
    </cfRule>
  </conditionalFormatting>
  <conditionalFormatting sqref="B64">
    <cfRule type="expression" dxfId="14585" priority="15472">
      <formula>IF(AND(COUNTIF(MetalSmelter,B5&amp;C5)=0,LEN(C5)&gt;0),TRUE,FALSE)</formula>
    </cfRule>
  </conditionalFormatting>
  <conditionalFormatting sqref="B65">
    <cfRule type="expression" dxfId="14584" priority="15473">
      <formula>IF(B5="",TRUE)</formula>
    </cfRule>
  </conditionalFormatting>
  <conditionalFormatting sqref="B65">
    <cfRule type="expression" dxfId="14583" priority="15474">
      <formula>IF(AND(COUNTIF(MetalSmelter,B5&amp;C5)=0,LEN(C5)&gt;0),TRUE,FALSE)</formula>
    </cfRule>
  </conditionalFormatting>
  <conditionalFormatting sqref="B66">
    <cfRule type="expression" dxfId="14582" priority="15475">
      <formula>IF(B5="",TRUE)</formula>
    </cfRule>
  </conditionalFormatting>
  <conditionalFormatting sqref="B66">
    <cfRule type="expression" dxfId="14581" priority="15476">
      <formula>IF(AND(COUNTIF(MetalSmelter,B5&amp;C5)=0,LEN(C5)&gt;0),TRUE,FALSE)</formula>
    </cfRule>
  </conditionalFormatting>
  <conditionalFormatting sqref="B67">
    <cfRule type="expression" dxfId="14580" priority="15477">
      <formula>IF(B5="",TRUE)</formula>
    </cfRule>
  </conditionalFormatting>
  <conditionalFormatting sqref="B67">
    <cfRule type="expression" dxfId="14579" priority="15478">
      <formula>IF(AND(COUNTIF(MetalSmelter,B5&amp;C5)=0,LEN(C5)&gt;0),TRUE,FALSE)</formula>
    </cfRule>
  </conditionalFormatting>
  <conditionalFormatting sqref="B68">
    <cfRule type="expression" dxfId="14578" priority="15479">
      <formula>IF(B5="",TRUE)</formula>
    </cfRule>
  </conditionalFormatting>
  <conditionalFormatting sqref="B68">
    <cfRule type="expression" dxfId="14577" priority="15480">
      <formula>IF(AND(COUNTIF(MetalSmelter,B5&amp;C5)=0,LEN(C5)&gt;0),TRUE,FALSE)</formula>
    </cfRule>
  </conditionalFormatting>
  <conditionalFormatting sqref="B69">
    <cfRule type="expression" dxfId="14576" priority="15481">
      <formula>IF(B5="",TRUE)</formula>
    </cfRule>
  </conditionalFormatting>
  <conditionalFormatting sqref="B69">
    <cfRule type="expression" dxfId="14575" priority="15482">
      <formula>IF(AND(COUNTIF(MetalSmelter,B5&amp;C5)=0,LEN(C5)&gt;0),TRUE,FALSE)</formula>
    </cfRule>
  </conditionalFormatting>
  <conditionalFormatting sqref="B70">
    <cfRule type="expression" dxfId="14574" priority="15483">
      <formula>IF(B5="",TRUE)</formula>
    </cfRule>
  </conditionalFormatting>
  <conditionalFormatting sqref="B70">
    <cfRule type="expression" dxfId="14573" priority="15484">
      <formula>IF(AND(COUNTIF(MetalSmelter,B5&amp;C5)=0,LEN(C5)&gt;0),TRUE,FALSE)</formula>
    </cfRule>
  </conditionalFormatting>
  <conditionalFormatting sqref="B71">
    <cfRule type="expression" dxfId="14572" priority="15485">
      <formula>IF(B5="",TRUE)</formula>
    </cfRule>
  </conditionalFormatting>
  <conditionalFormatting sqref="B71">
    <cfRule type="expression" dxfId="14571" priority="15486">
      <formula>IF(AND(COUNTIF(MetalSmelter,B5&amp;C5)=0,LEN(C5)&gt;0),TRUE,FALSE)</formula>
    </cfRule>
  </conditionalFormatting>
  <conditionalFormatting sqref="B72">
    <cfRule type="expression" dxfId="14570" priority="15487">
      <formula>IF(B5="",TRUE)</formula>
    </cfRule>
  </conditionalFormatting>
  <conditionalFormatting sqref="B72">
    <cfRule type="expression" dxfId="14569" priority="15488">
      <formula>IF(AND(COUNTIF(MetalSmelter,B5&amp;C5)=0,LEN(C5)&gt;0),TRUE,FALSE)</formula>
    </cfRule>
  </conditionalFormatting>
  <conditionalFormatting sqref="B73">
    <cfRule type="expression" dxfId="14568" priority="15489">
      <formula>IF(B5="",TRUE)</formula>
    </cfRule>
  </conditionalFormatting>
  <conditionalFormatting sqref="B73">
    <cfRule type="expression" dxfId="14567" priority="15490">
      <formula>IF(AND(COUNTIF(MetalSmelter,B5&amp;C5)=0,LEN(C5)&gt;0),TRUE,FALSE)</formula>
    </cfRule>
  </conditionalFormatting>
  <conditionalFormatting sqref="B74">
    <cfRule type="expression" dxfId="14566" priority="15491">
      <formula>IF(B5="",TRUE)</formula>
    </cfRule>
  </conditionalFormatting>
  <conditionalFormatting sqref="B74">
    <cfRule type="expression" dxfId="14565" priority="15492">
      <formula>IF(AND(COUNTIF(MetalSmelter,B5&amp;C5)=0,LEN(C5)&gt;0),TRUE,FALSE)</formula>
    </cfRule>
  </conditionalFormatting>
  <conditionalFormatting sqref="B75">
    <cfRule type="expression" dxfId="14564" priority="15493">
      <formula>IF(B5="",TRUE)</formula>
    </cfRule>
  </conditionalFormatting>
  <conditionalFormatting sqref="B75">
    <cfRule type="expression" dxfId="14563" priority="15494">
      <formula>IF(AND(COUNTIF(MetalSmelter,B5&amp;C5)=0,LEN(C5)&gt;0),TRUE,FALSE)</formula>
    </cfRule>
  </conditionalFormatting>
  <conditionalFormatting sqref="B76">
    <cfRule type="expression" dxfId="14562" priority="15495">
      <formula>IF(B5="",TRUE)</formula>
    </cfRule>
  </conditionalFormatting>
  <conditionalFormatting sqref="B76">
    <cfRule type="expression" dxfId="14561" priority="15496">
      <formula>IF(AND(COUNTIF(MetalSmelter,B5&amp;C5)=0,LEN(C5)&gt;0),TRUE,FALSE)</formula>
    </cfRule>
  </conditionalFormatting>
  <conditionalFormatting sqref="B77">
    <cfRule type="expression" dxfId="14560" priority="15497">
      <formula>IF(B5="",TRUE)</formula>
    </cfRule>
  </conditionalFormatting>
  <conditionalFormatting sqref="B77">
    <cfRule type="expression" dxfId="14559" priority="15498">
      <formula>IF(AND(COUNTIF(MetalSmelter,B5&amp;C5)=0,LEN(C5)&gt;0),TRUE,FALSE)</formula>
    </cfRule>
  </conditionalFormatting>
  <conditionalFormatting sqref="B78">
    <cfRule type="expression" dxfId="14558" priority="15499">
      <formula>IF(B5="",TRUE)</formula>
    </cfRule>
  </conditionalFormatting>
  <conditionalFormatting sqref="B78">
    <cfRule type="expression" dxfId="14557" priority="15500">
      <formula>IF(AND(COUNTIF(MetalSmelter,B5&amp;C5)=0,LEN(C5)&gt;0),TRUE,FALSE)</formula>
    </cfRule>
  </conditionalFormatting>
  <conditionalFormatting sqref="B79">
    <cfRule type="expression" dxfId="14556" priority="15501">
      <formula>IF(B5="",TRUE)</formula>
    </cfRule>
  </conditionalFormatting>
  <conditionalFormatting sqref="B79">
    <cfRule type="expression" dxfId="14555" priority="15502">
      <formula>IF(AND(COUNTIF(MetalSmelter,B5&amp;C5)=0,LEN(C5)&gt;0),TRUE,FALSE)</formula>
    </cfRule>
  </conditionalFormatting>
  <conditionalFormatting sqref="B80">
    <cfRule type="expression" dxfId="14554" priority="15503">
      <formula>IF(B5="",TRUE)</formula>
    </cfRule>
  </conditionalFormatting>
  <conditionalFormatting sqref="B80">
    <cfRule type="expression" dxfId="14553" priority="15504">
      <formula>IF(AND(COUNTIF(MetalSmelter,B5&amp;C5)=0,LEN(C5)&gt;0),TRUE,FALSE)</formula>
    </cfRule>
  </conditionalFormatting>
  <conditionalFormatting sqref="B81">
    <cfRule type="expression" dxfId="14552" priority="15505">
      <formula>IF(B5="",TRUE)</formula>
    </cfRule>
  </conditionalFormatting>
  <conditionalFormatting sqref="B81">
    <cfRule type="expression" dxfId="14551" priority="15506">
      <formula>IF(AND(COUNTIF(MetalSmelter,B5&amp;C5)=0,LEN(C5)&gt;0),TRUE,FALSE)</formula>
    </cfRule>
  </conditionalFormatting>
  <conditionalFormatting sqref="B82">
    <cfRule type="expression" dxfId="14550" priority="15507">
      <formula>IF(B5="",TRUE)</formula>
    </cfRule>
  </conditionalFormatting>
  <conditionalFormatting sqref="B82">
    <cfRule type="expression" dxfId="14549" priority="15508">
      <formula>IF(AND(COUNTIF(MetalSmelter,B5&amp;C5)=0,LEN(C5)&gt;0),TRUE,FALSE)</formula>
    </cfRule>
  </conditionalFormatting>
  <conditionalFormatting sqref="B83">
    <cfRule type="expression" dxfId="14548" priority="15509">
      <formula>IF(B5="",TRUE)</formula>
    </cfRule>
  </conditionalFormatting>
  <conditionalFormatting sqref="B83">
    <cfRule type="expression" dxfId="14547" priority="15510">
      <formula>IF(AND(COUNTIF(MetalSmelter,B5&amp;C5)=0,LEN(C5)&gt;0),TRUE,FALSE)</formula>
    </cfRule>
  </conditionalFormatting>
  <conditionalFormatting sqref="B84">
    <cfRule type="expression" dxfId="14546" priority="15511">
      <formula>IF(B5="",TRUE)</formula>
    </cfRule>
  </conditionalFormatting>
  <conditionalFormatting sqref="B84">
    <cfRule type="expression" dxfId="14545" priority="15512">
      <formula>IF(AND(COUNTIF(MetalSmelter,B5&amp;C5)=0,LEN(C5)&gt;0),TRUE,FALSE)</formula>
    </cfRule>
  </conditionalFormatting>
  <conditionalFormatting sqref="B85">
    <cfRule type="expression" dxfId="14544" priority="15513">
      <formula>IF(B5="",TRUE)</formula>
    </cfRule>
  </conditionalFormatting>
  <conditionalFormatting sqref="B85">
    <cfRule type="expression" dxfId="14543" priority="15514">
      <formula>IF(AND(COUNTIF(MetalSmelter,B5&amp;C5)=0,LEN(C5)&gt;0),TRUE,FALSE)</formula>
    </cfRule>
  </conditionalFormatting>
  <conditionalFormatting sqref="B86">
    <cfRule type="expression" dxfId="14542" priority="15515">
      <formula>IF(B5="",TRUE)</formula>
    </cfRule>
  </conditionalFormatting>
  <conditionalFormatting sqref="B86">
    <cfRule type="expression" dxfId="14541" priority="15516">
      <formula>IF(AND(COUNTIF(MetalSmelter,B5&amp;C5)=0,LEN(C5)&gt;0),TRUE,FALSE)</formula>
    </cfRule>
  </conditionalFormatting>
  <conditionalFormatting sqref="B87">
    <cfRule type="expression" dxfId="14540" priority="15517">
      <formula>IF(B5="",TRUE)</formula>
    </cfRule>
  </conditionalFormatting>
  <conditionalFormatting sqref="B87">
    <cfRule type="expression" dxfId="14539" priority="15518">
      <formula>IF(AND(COUNTIF(MetalSmelter,B5&amp;C5)=0,LEN(C5)&gt;0),TRUE,FALSE)</formula>
    </cfRule>
  </conditionalFormatting>
  <conditionalFormatting sqref="B88">
    <cfRule type="expression" dxfId="14538" priority="15519">
      <formula>IF(B5="",TRUE)</formula>
    </cfRule>
  </conditionalFormatting>
  <conditionalFormatting sqref="B88">
    <cfRule type="expression" dxfId="14537" priority="15520">
      <formula>IF(AND(COUNTIF(MetalSmelter,B5&amp;C5)=0,LEN(C5)&gt;0),TRUE,FALSE)</formula>
    </cfRule>
  </conditionalFormatting>
  <conditionalFormatting sqref="B89">
    <cfRule type="expression" dxfId="14536" priority="15521">
      <formula>IF(B5="",TRUE)</formula>
    </cfRule>
  </conditionalFormatting>
  <conditionalFormatting sqref="B89">
    <cfRule type="expression" dxfId="14535" priority="15522">
      <formula>IF(AND(COUNTIF(MetalSmelter,B5&amp;C5)=0,LEN(C5)&gt;0),TRUE,FALSE)</formula>
    </cfRule>
  </conditionalFormatting>
  <conditionalFormatting sqref="B90">
    <cfRule type="expression" dxfId="14534" priority="15523">
      <formula>IF(B5="",TRUE)</formula>
    </cfRule>
  </conditionalFormatting>
  <conditionalFormatting sqref="B90">
    <cfRule type="expression" dxfId="14533" priority="15524">
      <formula>IF(AND(COUNTIF(MetalSmelter,B5&amp;C5)=0,LEN(C5)&gt;0),TRUE,FALSE)</formula>
    </cfRule>
  </conditionalFormatting>
  <conditionalFormatting sqref="B91">
    <cfRule type="expression" dxfId="14532" priority="15525">
      <formula>IF(B5="",TRUE)</formula>
    </cfRule>
  </conditionalFormatting>
  <conditionalFormatting sqref="B91">
    <cfRule type="expression" dxfId="14531" priority="15526">
      <formula>IF(AND(COUNTIF(MetalSmelter,B5&amp;C5)=0,LEN(C5)&gt;0),TRUE,FALSE)</formula>
    </cfRule>
  </conditionalFormatting>
  <conditionalFormatting sqref="B92">
    <cfRule type="expression" dxfId="14530" priority="15527">
      <formula>IF(B5="",TRUE)</formula>
    </cfRule>
  </conditionalFormatting>
  <conditionalFormatting sqref="B92">
    <cfRule type="expression" dxfId="14529" priority="15528">
      <formula>IF(AND(COUNTIF(MetalSmelter,B5&amp;C5)=0,LEN(C5)&gt;0),TRUE,FALSE)</formula>
    </cfRule>
  </conditionalFormatting>
  <conditionalFormatting sqref="B93">
    <cfRule type="expression" dxfId="14528" priority="15529">
      <formula>IF(B5="",TRUE)</formula>
    </cfRule>
  </conditionalFormatting>
  <conditionalFormatting sqref="B93">
    <cfRule type="expression" dxfId="14527" priority="15530">
      <formula>IF(AND(COUNTIF(MetalSmelter,B5&amp;C5)=0,LEN(C5)&gt;0),TRUE,FALSE)</formula>
    </cfRule>
  </conditionalFormatting>
  <conditionalFormatting sqref="B94">
    <cfRule type="expression" dxfId="14526" priority="15531">
      <formula>IF(B5="",TRUE)</formula>
    </cfRule>
  </conditionalFormatting>
  <conditionalFormatting sqref="B94">
    <cfRule type="expression" dxfId="14525" priority="15532">
      <formula>IF(AND(COUNTIF(MetalSmelter,B5&amp;C5)=0,LEN(C5)&gt;0),TRUE,FALSE)</formula>
    </cfRule>
  </conditionalFormatting>
  <conditionalFormatting sqref="B95">
    <cfRule type="expression" dxfId="14524" priority="15533">
      <formula>IF(B5="",TRUE)</formula>
    </cfRule>
  </conditionalFormatting>
  <conditionalFormatting sqref="B95">
    <cfRule type="expression" dxfId="14523" priority="15534">
      <formula>IF(AND(COUNTIF(MetalSmelter,B5&amp;C5)=0,LEN(C5)&gt;0),TRUE,FALSE)</formula>
    </cfRule>
  </conditionalFormatting>
  <conditionalFormatting sqref="B96">
    <cfRule type="expression" dxfId="14522" priority="15535">
      <formula>IF(B5="",TRUE)</formula>
    </cfRule>
  </conditionalFormatting>
  <conditionalFormatting sqref="B96">
    <cfRule type="expression" dxfId="14521" priority="15536">
      <formula>IF(AND(COUNTIF(MetalSmelter,B5&amp;C5)=0,LEN(C5)&gt;0),TRUE,FALSE)</formula>
    </cfRule>
  </conditionalFormatting>
  <conditionalFormatting sqref="B97">
    <cfRule type="expression" dxfId="14520" priority="15537">
      <formula>IF(B5="",TRUE)</formula>
    </cfRule>
  </conditionalFormatting>
  <conditionalFormatting sqref="B97">
    <cfRule type="expression" dxfId="14519" priority="15538">
      <formula>IF(AND(COUNTIF(MetalSmelter,B5&amp;C5)=0,LEN(C5)&gt;0),TRUE,FALSE)</formula>
    </cfRule>
  </conditionalFormatting>
  <conditionalFormatting sqref="B98">
    <cfRule type="expression" dxfId="14518" priority="15539">
      <formula>IF(B5="",TRUE)</formula>
    </cfRule>
  </conditionalFormatting>
  <conditionalFormatting sqref="B98">
    <cfRule type="expression" dxfId="14517" priority="15540">
      <formula>IF(AND(COUNTIF(MetalSmelter,B5&amp;C5)=0,LEN(C5)&gt;0),TRUE,FALSE)</formula>
    </cfRule>
  </conditionalFormatting>
  <conditionalFormatting sqref="B99">
    <cfRule type="expression" dxfId="14516" priority="15541">
      <formula>IF(B5="",TRUE)</formula>
    </cfRule>
  </conditionalFormatting>
  <conditionalFormatting sqref="B99">
    <cfRule type="expression" dxfId="14515" priority="15542">
      <formula>IF(AND(COUNTIF(MetalSmelter,B5&amp;C5)=0,LEN(C5)&gt;0),TRUE,FALSE)</formula>
    </cfRule>
  </conditionalFormatting>
  <conditionalFormatting sqref="B100">
    <cfRule type="expression" dxfId="14514" priority="15543">
      <formula>IF(B5="",TRUE)</formula>
    </cfRule>
  </conditionalFormatting>
  <conditionalFormatting sqref="B100">
    <cfRule type="expression" dxfId="14513" priority="15544">
      <formula>IF(AND(COUNTIF(MetalSmelter,B5&amp;C5)=0,LEN(C5)&gt;0),TRUE,FALSE)</formula>
    </cfRule>
  </conditionalFormatting>
  <conditionalFormatting sqref="B101">
    <cfRule type="expression" dxfId="14512" priority="15545">
      <formula>IF(B5="",TRUE)</formula>
    </cfRule>
  </conditionalFormatting>
  <conditionalFormatting sqref="B101">
    <cfRule type="expression" dxfId="14511" priority="15546">
      <formula>IF(AND(COUNTIF(MetalSmelter,B5&amp;C5)=0,LEN(C5)&gt;0),TRUE,FALSE)</formula>
    </cfRule>
  </conditionalFormatting>
  <conditionalFormatting sqref="B102">
    <cfRule type="expression" dxfId="14510" priority="15547">
      <formula>IF(B5="",TRUE)</formula>
    </cfRule>
  </conditionalFormatting>
  <conditionalFormatting sqref="B102">
    <cfRule type="expression" dxfId="14509" priority="15548">
      <formula>IF(AND(COUNTIF(MetalSmelter,B5&amp;C5)=0,LEN(C5)&gt;0),TRUE,FALSE)</formula>
    </cfRule>
  </conditionalFormatting>
  <conditionalFormatting sqref="B103">
    <cfRule type="expression" dxfId="14508" priority="15549">
      <formula>IF(B5="",TRUE)</formula>
    </cfRule>
  </conditionalFormatting>
  <conditionalFormatting sqref="B103">
    <cfRule type="expression" dxfId="14507" priority="15550">
      <formula>IF(AND(COUNTIF(MetalSmelter,B5&amp;C5)=0,LEN(C5)&gt;0),TRUE,FALSE)</formula>
    </cfRule>
  </conditionalFormatting>
  <conditionalFormatting sqref="B104">
    <cfRule type="expression" dxfId="14506" priority="15551">
      <formula>IF(B5="",TRUE)</formula>
    </cfRule>
  </conditionalFormatting>
  <conditionalFormatting sqref="B104">
    <cfRule type="expression" dxfId="14505" priority="15552">
      <formula>IF(AND(COUNTIF(MetalSmelter,B5&amp;C5)=0,LEN(C5)&gt;0),TRUE,FALSE)</formula>
    </cfRule>
  </conditionalFormatting>
  <conditionalFormatting sqref="B105">
    <cfRule type="expression" dxfId="14504" priority="15553">
      <formula>IF(B5="",TRUE)</formula>
    </cfRule>
  </conditionalFormatting>
  <conditionalFormatting sqref="B105">
    <cfRule type="expression" dxfId="14503" priority="15554">
      <formula>IF(AND(COUNTIF(MetalSmelter,B5&amp;C5)=0,LEN(C5)&gt;0),TRUE,FALSE)</formula>
    </cfRule>
  </conditionalFormatting>
  <conditionalFormatting sqref="B106">
    <cfRule type="expression" dxfId="14502" priority="15555">
      <formula>IF(B5="",TRUE)</formula>
    </cfRule>
  </conditionalFormatting>
  <conditionalFormatting sqref="B106">
    <cfRule type="expression" dxfId="14501" priority="15556">
      <formula>IF(AND(COUNTIF(MetalSmelter,B5&amp;C5)=0,LEN(C5)&gt;0),TRUE,FALSE)</formula>
    </cfRule>
  </conditionalFormatting>
  <conditionalFormatting sqref="B107">
    <cfRule type="expression" dxfId="14500" priority="15557">
      <formula>IF(B5="",TRUE)</formula>
    </cfRule>
  </conditionalFormatting>
  <conditionalFormatting sqref="B107">
    <cfRule type="expression" dxfId="14499" priority="15558">
      <formula>IF(AND(COUNTIF(MetalSmelter,B5&amp;C5)=0,LEN(C5)&gt;0),TRUE,FALSE)</formula>
    </cfRule>
  </conditionalFormatting>
  <conditionalFormatting sqref="B108">
    <cfRule type="expression" dxfId="14498" priority="15559">
      <formula>IF(B5="",TRUE)</formula>
    </cfRule>
  </conditionalFormatting>
  <conditionalFormatting sqref="B108">
    <cfRule type="expression" dxfId="14497" priority="15560">
      <formula>IF(AND(COUNTIF(MetalSmelter,B5&amp;C5)=0,LEN(C5)&gt;0),TRUE,FALSE)</formula>
    </cfRule>
  </conditionalFormatting>
  <conditionalFormatting sqref="B109">
    <cfRule type="expression" dxfId="14496" priority="15561">
      <formula>IF(B5="",TRUE)</formula>
    </cfRule>
  </conditionalFormatting>
  <conditionalFormatting sqref="B109">
    <cfRule type="expression" dxfId="14495" priority="15562">
      <formula>IF(AND(COUNTIF(MetalSmelter,B5&amp;C5)=0,LEN(C5)&gt;0),TRUE,FALSE)</formula>
    </cfRule>
  </conditionalFormatting>
  <conditionalFormatting sqref="B110">
    <cfRule type="expression" dxfId="14494" priority="15563">
      <formula>IF(B5="",TRUE)</formula>
    </cfRule>
  </conditionalFormatting>
  <conditionalFormatting sqref="B110">
    <cfRule type="expression" dxfId="14493" priority="15564">
      <formula>IF(AND(COUNTIF(MetalSmelter,B5&amp;C5)=0,LEN(C5)&gt;0),TRUE,FALSE)</formula>
    </cfRule>
  </conditionalFormatting>
  <conditionalFormatting sqref="B111">
    <cfRule type="expression" dxfId="14492" priority="15565">
      <formula>IF(B5="",TRUE)</formula>
    </cfRule>
  </conditionalFormatting>
  <conditionalFormatting sqref="B111">
    <cfRule type="expression" dxfId="14491" priority="15566">
      <formula>IF(AND(COUNTIF(MetalSmelter,B5&amp;C5)=0,LEN(C5)&gt;0),TRUE,FALSE)</formula>
    </cfRule>
  </conditionalFormatting>
  <conditionalFormatting sqref="B112">
    <cfRule type="expression" dxfId="14490" priority="15567">
      <formula>IF(B5="",TRUE)</formula>
    </cfRule>
  </conditionalFormatting>
  <conditionalFormatting sqref="B112">
    <cfRule type="expression" dxfId="14489" priority="15568">
      <formula>IF(AND(COUNTIF(MetalSmelter,B5&amp;C5)=0,LEN(C5)&gt;0),TRUE,FALSE)</formula>
    </cfRule>
  </conditionalFormatting>
  <conditionalFormatting sqref="B113">
    <cfRule type="expression" dxfId="14488" priority="15569">
      <formula>IF(B5="",TRUE)</formula>
    </cfRule>
  </conditionalFormatting>
  <conditionalFormatting sqref="B113">
    <cfRule type="expression" dxfId="14487" priority="15570">
      <formula>IF(AND(COUNTIF(MetalSmelter,B5&amp;C5)=0,LEN(C5)&gt;0),TRUE,FALSE)</formula>
    </cfRule>
  </conditionalFormatting>
  <conditionalFormatting sqref="B114">
    <cfRule type="expression" dxfId="14486" priority="15571">
      <formula>IF(B5="",TRUE)</formula>
    </cfRule>
  </conditionalFormatting>
  <conditionalFormatting sqref="B114">
    <cfRule type="expression" dxfId="14485" priority="15572">
      <formula>IF(AND(COUNTIF(MetalSmelter,B5&amp;C5)=0,LEN(C5)&gt;0),TRUE,FALSE)</formula>
    </cfRule>
  </conditionalFormatting>
  <conditionalFormatting sqref="B115">
    <cfRule type="expression" dxfId="14484" priority="15573">
      <formula>IF(B5="",TRUE)</formula>
    </cfRule>
  </conditionalFormatting>
  <conditionalFormatting sqref="B115">
    <cfRule type="expression" dxfId="14483" priority="15574">
      <formula>IF(AND(COUNTIF(MetalSmelter,B5&amp;C5)=0,LEN(C5)&gt;0),TRUE,FALSE)</formula>
    </cfRule>
  </conditionalFormatting>
  <conditionalFormatting sqref="B116">
    <cfRule type="expression" dxfId="14482" priority="15575">
      <formula>IF(B5="",TRUE)</formula>
    </cfRule>
  </conditionalFormatting>
  <conditionalFormatting sqref="B116">
    <cfRule type="expression" dxfId="14481" priority="15576">
      <formula>IF(AND(COUNTIF(MetalSmelter,B5&amp;C5)=0,LEN(C5)&gt;0),TRUE,FALSE)</formula>
    </cfRule>
  </conditionalFormatting>
  <conditionalFormatting sqref="B117">
    <cfRule type="expression" dxfId="14480" priority="15577">
      <formula>IF(B5="",TRUE)</formula>
    </cfRule>
  </conditionalFormatting>
  <conditionalFormatting sqref="B117">
    <cfRule type="expression" dxfId="14479" priority="15578">
      <formula>IF(AND(COUNTIF(MetalSmelter,B5&amp;C5)=0,LEN(C5)&gt;0),TRUE,FALSE)</formula>
    </cfRule>
  </conditionalFormatting>
  <conditionalFormatting sqref="B118">
    <cfRule type="expression" dxfId="14478" priority="15579">
      <formula>IF(B5="",TRUE)</formula>
    </cfRule>
  </conditionalFormatting>
  <conditionalFormatting sqref="B118">
    <cfRule type="expression" dxfId="14477" priority="15580">
      <formula>IF(AND(COUNTIF(MetalSmelter,B5&amp;C5)=0,LEN(C5)&gt;0),TRUE,FALSE)</formula>
    </cfRule>
  </conditionalFormatting>
  <conditionalFormatting sqref="B119">
    <cfRule type="expression" dxfId="14476" priority="15581">
      <formula>IF(B5="",TRUE)</formula>
    </cfRule>
  </conditionalFormatting>
  <conditionalFormatting sqref="B119">
    <cfRule type="expression" dxfId="14475" priority="15582">
      <formula>IF(AND(COUNTIF(MetalSmelter,B5&amp;C5)=0,LEN(C5)&gt;0),TRUE,FALSE)</formula>
    </cfRule>
  </conditionalFormatting>
  <conditionalFormatting sqref="B120">
    <cfRule type="expression" dxfId="14474" priority="15583">
      <formula>IF(B5="",TRUE)</formula>
    </cfRule>
  </conditionalFormatting>
  <conditionalFormatting sqref="B120">
    <cfRule type="expression" dxfId="14473" priority="15584">
      <formula>IF(AND(COUNTIF(MetalSmelter,B5&amp;C5)=0,LEN(C5)&gt;0),TRUE,FALSE)</formula>
    </cfRule>
  </conditionalFormatting>
  <conditionalFormatting sqref="B121">
    <cfRule type="expression" dxfId="14472" priority="15585">
      <formula>IF(B5="",TRUE)</formula>
    </cfRule>
  </conditionalFormatting>
  <conditionalFormatting sqref="B121">
    <cfRule type="expression" dxfId="14471" priority="15586">
      <formula>IF(AND(COUNTIF(MetalSmelter,B5&amp;C5)=0,LEN(C5)&gt;0),TRUE,FALSE)</formula>
    </cfRule>
  </conditionalFormatting>
  <conditionalFormatting sqref="B122">
    <cfRule type="expression" dxfId="14470" priority="15587">
      <formula>IF(B5="",TRUE)</formula>
    </cfRule>
  </conditionalFormatting>
  <conditionalFormatting sqref="B122">
    <cfRule type="expression" dxfId="14469" priority="15588">
      <formula>IF(AND(COUNTIF(MetalSmelter,B5&amp;C5)=0,LEN(C5)&gt;0),TRUE,FALSE)</formula>
    </cfRule>
  </conditionalFormatting>
  <conditionalFormatting sqref="B123">
    <cfRule type="expression" dxfId="14468" priority="15589">
      <formula>IF(B5="",TRUE)</formula>
    </cfRule>
  </conditionalFormatting>
  <conditionalFormatting sqref="B123">
    <cfRule type="expression" dxfId="14467" priority="15590">
      <formula>IF(AND(COUNTIF(MetalSmelter,B5&amp;C5)=0,LEN(C5)&gt;0),TRUE,FALSE)</formula>
    </cfRule>
  </conditionalFormatting>
  <conditionalFormatting sqref="B124">
    <cfRule type="expression" dxfId="14466" priority="15591">
      <formula>IF(B5="",TRUE)</formula>
    </cfRule>
  </conditionalFormatting>
  <conditionalFormatting sqref="B124">
    <cfRule type="expression" dxfId="14465" priority="15592">
      <formula>IF(AND(COUNTIF(MetalSmelter,B5&amp;C5)=0,LEN(C5)&gt;0),TRUE,FALSE)</formula>
    </cfRule>
  </conditionalFormatting>
  <conditionalFormatting sqref="B125">
    <cfRule type="expression" dxfId="14464" priority="15593">
      <formula>IF(B5="",TRUE)</formula>
    </cfRule>
  </conditionalFormatting>
  <conditionalFormatting sqref="B125">
    <cfRule type="expression" dxfId="14463" priority="15594">
      <formula>IF(AND(COUNTIF(MetalSmelter,B5&amp;C5)=0,LEN(C5)&gt;0),TRUE,FALSE)</formula>
    </cfRule>
  </conditionalFormatting>
  <conditionalFormatting sqref="B126">
    <cfRule type="expression" dxfId="14462" priority="15595">
      <formula>IF(B5="",TRUE)</formula>
    </cfRule>
  </conditionalFormatting>
  <conditionalFormatting sqref="B126">
    <cfRule type="expression" dxfId="14461" priority="15596">
      <formula>IF(AND(COUNTIF(MetalSmelter,B5&amp;C5)=0,LEN(C5)&gt;0),TRUE,FALSE)</formula>
    </cfRule>
  </conditionalFormatting>
  <conditionalFormatting sqref="B127">
    <cfRule type="expression" dxfId="14460" priority="15597">
      <formula>IF(B5="",TRUE)</formula>
    </cfRule>
  </conditionalFormatting>
  <conditionalFormatting sqref="B127">
    <cfRule type="expression" dxfId="14459" priority="15598">
      <formula>IF(AND(COUNTIF(MetalSmelter,B5&amp;C5)=0,LEN(C5)&gt;0),TRUE,FALSE)</formula>
    </cfRule>
  </conditionalFormatting>
  <conditionalFormatting sqref="B128">
    <cfRule type="expression" dxfId="14458" priority="15599">
      <formula>IF(B5="",TRUE)</formula>
    </cfRule>
  </conditionalFormatting>
  <conditionalFormatting sqref="B128">
    <cfRule type="expression" dxfId="14457" priority="15600">
      <formula>IF(AND(COUNTIF(MetalSmelter,B5&amp;C5)=0,LEN(C5)&gt;0),TRUE,FALSE)</formula>
    </cfRule>
  </conditionalFormatting>
  <conditionalFormatting sqref="B129">
    <cfRule type="expression" dxfId="14456" priority="15601">
      <formula>IF(B5="",TRUE)</formula>
    </cfRule>
  </conditionalFormatting>
  <conditionalFormatting sqref="B129">
    <cfRule type="expression" dxfId="14455" priority="15602">
      <formula>IF(AND(COUNTIF(MetalSmelter,B5&amp;C5)=0,LEN(C5)&gt;0),TRUE,FALSE)</formula>
    </cfRule>
  </conditionalFormatting>
  <conditionalFormatting sqref="B130">
    <cfRule type="expression" dxfId="14454" priority="15603">
      <formula>IF(B5="",TRUE)</formula>
    </cfRule>
  </conditionalFormatting>
  <conditionalFormatting sqref="B130">
    <cfRule type="expression" dxfId="14453" priority="15604">
      <formula>IF(AND(COUNTIF(MetalSmelter,B5&amp;C5)=0,LEN(C5)&gt;0),TRUE,FALSE)</formula>
    </cfRule>
  </conditionalFormatting>
  <conditionalFormatting sqref="B131">
    <cfRule type="expression" dxfId="14452" priority="15605">
      <formula>IF(B5="",TRUE)</formula>
    </cfRule>
  </conditionalFormatting>
  <conditionalFormatting sqref="B131">
    <cfRule type="expression" dxfId="14451" priority="15606">
      <formula>IF(AND(COUNTIF(MetalSmelter,B5&amp;C5)=0,LEN(C5)&gt;0),TRUE,FALSE)</formula>
    </cfRule>
  </conditionalFormatting>
  <conditionalFormatting sqref="B132">
    <cfRule type="expression" dxfId="14450" priority="15607">
      <formula>IF(B5="",TRUE)</formula>
    </cfRule>
  </conditionalFormatting>
  <conditionalFormatting sqref="B132">
    <cfRule type="expression" dxfId="14449" priority="15608">
      <formula>IF(AND(COUNTIF(MetalSmelter,B5&amp;C5)=0,LEN(C5)&gt;0),TRUE,FALSE)</formula>
    </cfRule>
  </conditionalFormatting>
  <conditionalFormatting sqref="B133">
    <cfRule type="expression" dxfId="14448" priority="15609">
      <formula>IF(B5="",TRUE)</formula>
    </cfRule>
  </conditionalFormatting>
  <conditionalFormatting sqref="B133">
    <cfRule type="expression" dxfId="14447" priority="15610">
      <formula>IF(AND(COUNTIF(MetalSmelter,B5&amp;C5)=0,LEN(C5)&gt;0),TRUE,FALSE)</formula>
    </cfRule>
  </conditionalFormatting>
  <conditionalFormatting sqref="B134">
    <cfRule type="expression" dxfId="14446" priority="15611">
      <formula>IF(B5="",TRUE)</formula>
    </cfRule>
  </conditionalFormatting>
  <conditionalFormatting sqref="B134">
    <cfRule type="expression" dxfId="14445" priority="15612">
      <formula>IF(AND(COUNTIF(MetalSmelter,B5&amp;C5)=0,LEN(C5)&gt;0),TRUE,FALSE)</formula>
    </cfRule>
  </conditionalFormatting>
  <conditionalFormatting sqref="B135">
    <cfRule type="expression" dxfId="14444" priority="15613">
      <formula>IF(B5="",TRUE)</formula>
    </cfRule>
  </conditionalFormatting>
  <conditionalFormatting sqref="B135">
    <cfRule type="expression" dxfId="14443" priority="15614">
      <formula>IF(AND(COUNTIF(MetalSmelter,B5&amp;C5)=0,LEN(C5)&gt;0),TRUE,FALSE)</formula>
    </cfRule>
  </conditionalFormatting>
  <conditionalFormatting sqref="B136">
    <cfRule type="expression" dxfId="14442" priority="15615">
      <formula>IF(B5="",TRUE)</formula>
    </cfRule>
  </conditionalFormatting>
  <conditionalFormatting sqref="B136">
    <cfRule type="expression" dxfId="14441" priority="15616">
      <formula>IF(AND(COUNTIF(MetalSmelter,B5&amp;C5)=0,LEN(C5)&gt;0),TRUE,FALSE)</formula>
    </cfRule>
  </conditionalFormatting>
  <conditionalFormatting sqref="B137">
    <cfRule type="expression" dxfId="14440" priority="15617">
      <formula>IF(B5="",TRUE)</formula>
    </cfRule>
  </conditionalFormatting>
  <conditionalFormatting sqref="B137">
    <cfRule type="expression" dxfId="14439" priority="15618">
      <formula>IF(AND(COUNTIF(MetalSmelter,B5&amp;C5)=0,LEN(C5)&gt;0),TRUE,FALSE)</formula>
    </cfRule>
  </conditionalFormatting>
  <conditionalFormatting sqref="B138">
    <cfRule type="expression" dxfId="14438" priority="15619">
      <formula>IF(B5="",TRUE)</formula>
    </cfRule>
  </conditionalFormatting>
  <conditionalFormatting sqref="B138">
    <cfRule type="expression" dxfId="14437" priority="15620">
      <formula>IF(AND(COUNTIF(MetalSmelter,B5&amp;C5)=0,LEN(C5)&gt;0),TRUE,FALSE)</formula>
    </cfRule>
  </conditionalFormatting>
  <conditionalFormatting sqref="B139">
    <cfRule type="expression" dxfId="14436" priority="15621">
      <formula>IF(B5="",TRUE)</formula>
    </cfRule>
  </conditionalFormatting>
  <conditionalFormatting sqref="B139">
    <cfRule type="expression" dxfId="14435" priority="15622">
      <formula>IF(AND(COUNTIF(MetalSmelter,B5&amp;C5)=0,LEN(C5)&gt;0),TRUE,FALSE)</formula>
    </cfRule>
  </conditionalFormatting>
  <conditionalFormatting sqref="B140">
    <cfRule type="expression" dxfId="14434" priority="15623">
      <formula>IF(B5="",TRUE)</formula>
    </cfRule>
  </conditionalFormatting>
  <conditionalFormatting sqref="B140">
    <cfRule type="expression" dxfId="14433" priority="15624">
      <formula>IF(AND(COUNTIF(MetalSmelter,B5&amp;C5)=0,LEN(C5)&gt;0),TRUE,FALSE)</formula>
    </cfRule>
  </conditionalFormatting>
  <conditionalFormatting sqref="B141">
    <cfRule type="expression" dxfId="14432" priority="15625">
      <formula>IF(B5="",TRUE)</formula>
    </cfRule>
  </conditionalFormatting>
  <conditionalFormatting sqref="B141">
    <cfRule type="expression" dxfId="14431" priority="15626">
      <formula>IF(AND(COUNTIF(MetalSmelter,B5&amp;C5)=0,LEN(C5)&gt;0),TRUE,FALSE)</formula>
    </cfRule>
  </conditionalFormatting>
  <conditionalFormatting sqref="B142">
    <cfRule type="expression" dxfId="14430" priority="15627">
      <formula>IF(B5="",TRUE)</formula>
    </cfRule>
  </conditionalFormatting>
  <conditionalFormatting sqref="B142">
    <cfRule type="expression" dxfId="14429" priority="15628">
      <formula>IF(AND(COUNTIF(MetalSmelter,B5&amp;C5)=0,LEN(C5)&gt;0),TRUE,FALSE)</formula>
    </cfRule>
  </conditionalFormatting>
  <conditionalFormatting sqref="B143">
    <cfRule type="expression" dxfId="14428" priority="15629">
      <formula>IF(B5="",TRUE)</formula>
    </cfRule>
  </conditionalFormatting>
  <conditionalFormatting sqref="B143">
    <cfRule type="expression" dxfId="14427" priority="15630">
      <formula>IF(AND(COUNTIF(MetalSmelter,B5&amp;C5)=0,LEN(C5)&gt;0),TRUE,FALSE)</formula>
    </cfRule>
  </conditionalFormatting>
  <conditionalFormatting sqref="B144">
    <cfRule type="expression" dxfId="14426" priority="15631">
      <formula>IF(B5="",TRUE)</formula>
    </cfRule>
  </conditionalFormatting>
  <conditionalFormatting sqref="B144">
    <cfRule type="expression" dxfId="14425" priority="15632">
      <formula>IF(AND(COUNTIF(MetalSmelter,B5&amp;C5)=0,LEN(C5)&gt;0),TRUE,FALSE)</formula>
    </cfRule>
  </conditionalFormatting>
  <conditionalFormatting sqref="B145">
    <cfRule type="expression" dxfId="14424" priority="15633">
      <formula>IF(B5="",TRUE)</formula>
    </cfRule>
  </conditionalFormatting>
  <conditionalFormatting sqref="B145">
    <cfRule type="expression" dxfId="14423" priority="15634">
      <formula>IF(AND(COUNTIF(MetalSmelter,B5&amp;C5)=0,LEN(C5)&gt;0),TRUE,FALSE)</formula>
    </cfRule>
  </conditionalFormatting>
  <conditionalFormatting sqref="B146">
    <cfRule type="expression" dxfId="14422" priority="15635">
      <formula>IF(B5="",TRUE)</formula>
    </cfRule>
  </conditionalFormatting>
  <conditionalFormatting sqref="B146">
    <cfRule type="expression" dxfId="14421" priority="15636">
      <formula>IF(AND(COUNTIF(MetalSmelter,B5&amp;C5)=0,LEN(C5)&gt;0),TRUE,FALSE)</formula>
    </cfRule>
  </conditionalFormatting>
  <conditionalFormatting sqref="B147">
    <cfRule type="expression" dxfId="14420" priority="15637">
      <formula>IF(B5="",TRUE)</formula>
    </cfRule>
  </conditionalFormatting>
  <conditionalFormatting sqref="B147">
    <cfRule type="expression" dxfId="14419" priority="15638">
      <formula>IF(AND(COUNTIF(MetalSmelter,B5&amp;C5)=0,LEN(C5)&gt;0),TRUE,FALSE)</formula>
    </cfRule>
  </conditionalFormatting>
  <conditionalFormatting sqref="B148">
    <cfRule type="expression" dxfId="14418" priority="15639">
      <formula>IF(B5="",TRUE)</formula>
    </cfRule>
  </conditionalFormatting>
  <conditionalFormatting sqref="B148">
    <cfRule type="expression" dxfId="14417" priority="15640">
      <formula>IF(AND(COUNTIF(MetalSmelter,B5&amp;C5)=0,LEN(C5)&gt;0),TRUE,FALSE)</formula>
    </cfRule>
  </conditionalFormatting>
  <conditionalFormatting sqref="B149">
    <cfRule type="expression" dxfId="14416" priority="15641">
      <formula>IF(B5="",TRUE)</formula>
    </cfRule>
  </conditionalFormatting>
  <conditionalFormatting sqref="B149">
    <cfRule type="expression" dxfId="14415" priority="15642">
      <formula>IF(AND(COUNTIF(MetalSmelter,B5&amp;C5)=0,LEN(C5)&gt;0),TRUE,FALSE)</formula>
    </cfRule>
  </conditionalFormatting>
  <conditionalFormatting sqref="B150">
    <cfRule type="expression" dxfId="14414" priority="15643">
      <formula>IF(B5="",TRUE)</formula>
    </cfRule>
  </conditionalFormatting>
  <conditionalFormatting sqref="B150">
    <cfRule type="expression" dxfId="14413" priority="15644">
      <formula>IF(AND(COUNTIF(MetalSmelter,B5&amp;C5)=0,LEN(C5)&gt;0),TRUE,FALSE)</formula>
    </cfRule>
  </conditionalFormatting>
  <conditionalFormatting sqref="B151">
    <cfRule type="expression" dxfId="14412" priority="15645">
      <formula>IF(B5="",TRUE)</formula>
    </cfRule>
  </conditionalFormatting>
  <conditionalFormatting sqref="B151">
    <cfRule type="expression" dxfId="14411" priority="15646">
      <formula>IF(AND(COUNTIF(MetalSmelter,B5&amp;C5)=0,LEN(C5)&gt;0),TRUE,FALSE)</formula>
    </cfRule>
  </conditionalFormatting>
  <conditionalFormatting sqref="B152">
    <cfRule type="expression" dxfId="14410" priority="15647">
      <formula>IF(B5="",TRUE)</formula>
    </cfRule>
  </conditionalFormatting>
  <conditionalFormatting sqref="B152">
    <cfRule type="expression" dxfId="14409" priority="15648">
      <formula>IF(AND(COUNTIF(MetalSmelter,B5&amp;C5)=0,LEN(C5)&gt;0),TRUE,FALSE)</formula>
    </cfRule>
  </conditionalFormatting>
  <conditionalFormatting sqref="B153">
    <cfRule type="expression" dxfId="14408" priority="15649">
      <formula>IF(B5="",TRUE)</formula>
    </cfRule>
  </conditionalFormatting>
  <conditionalFormatting sqref="B153">
    <cfRule type="expression" dxfId="14407" priority="15650">
      <formula>IF(AND(COUNTIF(MetalSmelter,B5&amp;C5)=0,LEN(C5)&gt;0),TRUE,FALSE)</formula>
    </cfRule>
  </conditionalFormatting>
  <conditionalFormatting sqref="B154">
    <cfRule type="expression" dxfId="14406" priority="15651">
      <formula>IF(B5="",TRUE)</formula>
    </cfRule>
  </conditionalFormatting>
  <conditionalFormatting sqref="B154">
    <cfRule type="expression" dxfId="14405" priority="15652">
      <formula>IF(AND(COUNTIF(MetalSmelter,B5&amp;C5)=0,LEN(C5)&gt;0),TRUE,FALSE)</formula>
    </cfRule>
  </conditionalFormatting>
  <conditionalFormatting sqref="B155">
    <cfRule type="expression" dxfId="14404" priority="15653">
      <formula>IF(B5="",TRUE)</formula>
    </cfRule>
  </conditionalFormatting>
  <conditionalFormatting sqref="B155">
    <cfRule type="expression" dxfId="14403" priority="15654">
      <formula>IF(AND(COUNTIF(MetalSmelter,B5&amp;C5)=0,LEN(C5)&gt;0),TRUE,FALSE)</formula>
    </cfRule>
  </conditionalFormatting>
  <conditionalFormatting sqref="B156">
    <cfRule type="expression" dxfId="14402" priority="15655">
      <formula>IF(B5="",TRUE)</formula>
    </cfRule>
  </conditionalFormatting>
  <conditionalFormatting sqref="B156">
    <cfRule type="expression" dxfId="14401" priority="15656">
      <formula>IF(AND(COUNTIF(MetalSmelter,B5&amp;C5)=0,LEN(C5)&gt;0),TRUE,FALSE)</formula>
    </cfRule>
  </conditionalFormatting>
  <conditionalFormatting sqref="B157">
    <cfRule type="expression" dxfId="14400" priority="15657">
      <formula>IF(B5="",TRUE)</formula>
    </cfRule>
  </conditionalFormatting>
  <conditionalFormatting sqref="B157">
    <cfRule type="expression" dxfId="14399" priority="15658">
      <formula>IF(AND(COUNTIF(MetalSmelter,B5&amp;C5)=0,LEN(C5)&gt;0),TRUE,FALSE)</formula>
    </cfRule>
  </conditionalFormatting>
  <conditionalFormatting sqref="B158">
    <cfRule type="expression" dxfId="14398" priority="15659">
      <formula>IF(B5="",TRUE)</formula>
    </cfRule>
  </conditionalFormatting>
  <conditionalFormatting sqref="B158">
    <cfRule type="expression" dxfId="14397" priority="15660">
      <formula>IF(AND(COUNTIF(MetalSmelter,B5&amp;C5)=0,LEN(C5)&gt;0),TRUE,FALSE)</formula>
    </cfRule>
  </conditionalFormatting>
  <conditionalFormatting sqref="B159">
    <cfRule type="expression" dxfId="14396" priority="15661">
      <formula>IF(B5="",TRUE)</formula>
    </cfRule>
  </conditionalFormatting>
  <conditionalFormatting sqref="B159">
    <cfRule type="expression" dxfId="14395" priority="15662">
      <formula>IF(AND(COUNTIF(MetalSmelter,B5&amp;C5)=0,LEN(C5)&gt;0),TRUE,FALSE)</formula>
    </cfRule>
  </conditionalFormatting>
  <conditionalFormatting sqref="B160">
    <cfRule type="expression" dxfId="14394" priority="15663">
      <formula>IF(B5="",TRUE)</formula>
    </cfRule>
  </conditionalFormatting>
  <conditionalFormatting sqref="B160">
    <cfRule type="expression" dxfId="14393" priority="15664">
      <formula>IF(AND(COUNTIF(MetalSmelter,B5&amp;C5)=0,LEN(C5)&gt;0),TRUE,FALSE)</formula>
    </cfRule>
  </conditionalFormatting>
  <conditionalFormatting sqref="B161">
    <cfRule type="expression" dxfId="14392" priority="15665">
      <formula>IF(B5="",TRUE)</formula>
    </cfRule>
  </conditionalFormatting>
  <conditionalFormatting sqref="B161">
    <cfRule type="expression" dxfId="14391" priority="15666">
      <formula>IF(AND(COUNTIF(MetalSmelter,B5&amp;C5)=0,LEN(C5)&gt;0),TRUE,FALSE)</formula>
    </cfRule>
  </conditionalFormatting>
  <conditionalFormatting sqref="B162">
    <cfRule type="expression" dxfId="14390" priority="15667">
      <formula>IF(B5="",TRUE)</formula>
    </cfRule>
  </conditionalFormatting>
  <conditionalFormatting sqref="B162">
    <cfRule type="expression" dxfId="14389" priority="15668">
      <formula>IF(AND(COUNTIF(MetalSmelter,B5&amp;C5)=0,LEN(C5)&gt;0),TRUE,FALSE)</formula>
    </cfRule>
  </conditionalFormatting>
  <conditionalFormatting sqref="B163">
    <cfRule type="expression" dxfId="14388" priority="15669">
      <formula>IF(B5="",TRUE)</formula>
    </cfRule>
  </conditionalFormatting>
  <conditionalFormatting sqref="B163">
    <cfRule type="expression" dxfId="14387" priority="15670">
      <formula>IF(AND(COUNTIF(MetalSmelter,B5&amp;C5)=0,LEN(C5)&gt;0),TRUE,FALSE)</formula>
    </cfRule>
  </conditionalFormatting>
  <conditionalFormatting sqref="B164">
    <cfRule type="expression" dxfId="14386" priority="15671">
      <formula>IF(B5="",TRUE)</formula>
    </cfRule>
  </conditionalFormatting>
  <conditionalFormatting sqref="B164">
    <cfRule type="expression" dxfId="14385" priority="15672">
      <formula>IF(AND(COUNTIF(MetalSmelter,B5&amp;C5)=0,LEN(C5)&gt;0),TRUE,FALSE)</formula>
    </cfRule>
  </conditionalFormatting>
  <conditionalFormatting sqref="B165">
    <cfRule type="expression" dxfId="14384" priority="15673">
      <formula>IF(B5="",TRUE)</formula>
    </cfRule>
  </conditionalFormatting>
  <conditionalFormatting sqref="B165">
    <cfRule type="expression" dxfId="14383" priority="15674">
      <formula>IF(AND(COUNTIF(MetalSmelter,B5&amp;C5)=0,LEN(C5)&gt;0),TRUE,FALSE)</formula>
    </cfRule>
  </conditionalFormatting>
  <conditionalFormatting sqref="B166">
    <cfRule type="expression" dxfId="14382" priority="15675">
      <formula>IF(B5="",TRUE)</formula>
    </cfRule>
  </conditionalFormatting>
  <conditionalFormatting sqref="B166">
    <cfRule type="expression" dxfId="14381" priority="15676">
      <formula>IF(AND(COUNTIF(MetalSmelter,B5&amp;C5)=0,LEN(C5)&gt;0),TRUE,FALSE)</formula>
    </cfRule>
  </conditionalFormatting>
  <conditionalFormatting sqref="B167">
    <cfRule type="expression" dxfId="14380" priority="15677">
      <formula>IF(B5="",TRUE)</formula>
    </cfRule>
  </conditionalFormatting>
  <conditionalFormatting sqref="B167">
    <cfRule type="expression" dxfId="14379" priority="15678">
      <formula>IF(AND(COUNTIF(MetalSmelter,B5&amp;C5)=0,LEN(C5)&gt;0),TRUE,FALSE)</formula>
    </cfRule>
  </conditionalFormatting>
  <conditionalFormatting sqref="B168">
    <cfRule type="expression" dxfId="14378" priority="15679">
      <formula>IF(B5="",TRUE)</formula>
    </cfRule>
  </conditionalFormatting>
  <conditionalFormatting sqref="B168">
    <cfRule type="expression" dxfId="14377" priority="15680">
      <formula>IF(AND(COUNTIF(MetalSmelter,B5&amp;C5)=0,LEN(C5)&gt;0),TRUE,FALSE)</formula>
    </cfRule>
  </conditionalFormatting>
  <conditionalFormatting sqref="B169">
    <cfRule type="expression" dxfId="14376" priority="15681">
      <formula>IF(B5="",TRUE)</formula>
    </cfRule>
  </conditionalFormatting>
  <conditionalFormatting sqref="B169">
    <cfRule type="expression" dxfId="14375" priority="15682">
      <formula>IF(AND(COUNTIF(MetalSmelter,B5&amp;C5)=0,LEN(C5)&gt;0),TRUE,FALSE)</formula>
    </cfRule>
  </conditionalFormatting>
  <conditionalFormatting sqref="B170">
    <cfRule type="expression" dxfId="14374" priority="15683">
      <formula>IF(B5="",TRUE)</formula>
    </cfRule>
  </conditionalFormatting>
  <conditionalFormatting sqref="B170">
    <cfRule type="expression" dxfId="14373" priority="15684">
      <formula>IF(AND(COUNTIF(MetalSmelter,B5&amp;C5)=0,LEN(C5)&gt;0),TRUE,FALSE)</formula>
    </cfRule>
  </conditionalFormatting>
  <conditionalFormatting sqref="B171">
    <cfRule type="expression" dxfId="14372" priority="15685">
      <formula>IF(B5="",TRUE)</formula>
    </cfRule>
  </conditionalFormatting>
  <conditionalFormatting sqref="B171">
    <cfRule type="expression" dxfId="14371" priority="15686">
      <formula>IF(AND(COUNTIF(MetalSmelter,B5&amp;C5)=0,LEN(C5)&gt;0),TRUE,FALSE)</formula>
    </cfRule>
  </conditionalFormatting>
  <conditionalFormatting sqref="B172">
    <cfRule type="expression" dxfId="14370" priority="15687">
      <formula>IF(B5="",TRUE)</formula>
    </cfRule>
  </conditionalFormatting>
  <conditionalFormatting sqref="B172">
    <cfRule type="expression" dxfId="14369" priority="15688">
      <formula>IF(AND(COUNTIF(MetalSmelter,B5&amp;C5)=0,LEN(C5)&gt;0),TRUE,FALSE)</formula>
    </cfRule>
  </conditionalFormatting>
  <conditionalFormatting sqref="B173">
    <cfRule type="expression" dxfId="14368" priority="15689">
      <formula>IF(B5="",TRUE)</formula>
    </cfRule>
  </conditionalFormatting>
  <conditionalFormatting sqref="B173">
    <cfRule type="expression" dxfId="14367" priority="15690">
      <formula>IF(AND(COUNTIF(MetalSmelter,B5&amp;C5)=0,LEN(C5)&gt;0),TRUE,FALSE)</formula>
    </cfRule>
  </conditionalFormatting>
  <conditionalFormatting sqref="B174">
    <cfRule type="expression" dxfId="14366" priority="15691">
      <formula>IF(B5="",TRUE)</formula>
    </cfRule>
  </conditionalFormatting>
  <conditionalFormatting sqref="B174">
    <cfRule type="expression" dxfId="14365" priority="15692">
      <formula>IF(AND(COUNTIF(MetalSmelter,B5&amp;C5)=0,LEN(C5)&gt;0),TRUE,FALSE)</formula>
    </cfRule>
  </conditionalFormatting>
  <conditionalFormatting sqref="B175">
    <cfRule type="expression" dxfId="14364" priority="15693">
      <formula>IF(B5="",TRUE)</formula>
    </cfRule>
  </conditionalFormatting>
  <conditionalFormatting sqref="B175">
    <cfRule type="expression" dxfId="14363" priority="15694">
      <formula>IF(AND(COUNTIF(MetalSmelter,B5&amp;C5)=0,LEN(C5)&gt;0),TRUE,FALSE)</formula>
    </cfRule>
  </conditionalFormatting>
  <conditionalFormatting sqref="B176">
    <cfRule type="expression" dxfId="14362" priority="15695">
      <formula>IF(B5="",TRUE)</formula>
    </cfRule>
  </conditionalFormatting>
  <conditionalFormatting sqref="B176">
    <cfRule type="expression" dxfId="14361" priority="15696">
      <formula>IF(AND(COUNTIF(MetalSmelter,B5&amp;C5)=0,LEN(C5)&gt;0),TRUE,FALSE)</formula>
    </cfRule>
  </conditionalFormatting>
  <conditionalFormatting sqref="B177">
    <cfRule type="expression" dxfId="14360" priority="15697">
      <formula>IF(B5="",TRUE)</formula>
    </cfRule>
  </conditionalFormatting>
  <conditionalFormatting sqref="B177">
    <cfRule type="expression" dxfId="14359" priority="15698">
      <formula>IF(AND(COUNTIF(MetalSmelter,B5&amp;C5)=0,LEN(C5)&gt;0),TRUE,FALSE)</formula>
    </cfRule>
  </conditionalFormatting>
  <conditionalFormatting sqref="B178">
    <cfRule type="expression" dxfId="14358" priority="15699">
      <formula>IF(B5="",TRUE)</formula>
    </cfRule>
  </conditionalFormatting>
  <conditionalFormatting sqref="B178">
    <cfRule type="expression" dxfId="14357" priority="15700">
      <formula>IF(AND(COUNTIF(MetalSmelter,B5&amp;C5)=0,LEN(C5)&gt;0),TRUE,FALSE)</formula>
    </cfRule>
  </conditionalFormatting>
  <conditionalFormatting sqref="B179">
    <cfRule type="expression" dxfId="14356" priority="15701">
      <formula>IF(B5="",TRUE)</formula>
    </cfRule>
  </conditionalFormatting>
  <conditionalFormatting sqref="B179">
    <cfRule type="expression" dxfId="14355" priority="15702">
      <formula>IF(AND(COUNTIF(MetalSmelter,B5&amp;C5)=0,LEN(C5)&gt;0),TRUE,FALSE)</formula>
    </cfRule>
  </conditionalFormatting>
  <conditionalFormatting sqref="B180">
    <cfRule type="expression" dxfId="14354" priority="15703">
      <formula>IF(B5="",TRUE)</formula>
    </cfRule>
  </conditionalFormatting>
  <conditionalFormatting sqref="B180">
    <cfRule type="expression" dxfId="14353" priority="15704">
      <formula>IF(AND(COUNTIF(MetalSmelter,B5&amp;C5)=0,LEN(C5)&gt;0),TRUE,FALSE)</formula>
    </cfRule>
  </conditionalFormatting>
  <conditionalFormatting sqref="B181">
    <cfRule type="expression" dxfId="14352" priority="15705">
      <formula>IF(B5="",TRUE)</formula>
    </cfRule>
  </conditionalFormatting>
  <conditionalFormatting sqref="B181">
    <cfRule type="expression" dxfId="14351" priority="15706">
      <formula>IF(AND(COUNTIF(MetalSmelter,B5&amp;C5)=0,LEN(C5)&gt;0),TRUE,FALSE)</formula>
    </cfRule>
  </conditionalFormatting>
  <conditionalFormatting sqref="B182">
    <cfRule type="expression" dxfId="14350" priority="15707">
      <formula>IF(B5="",TRUE)</formula>
    </cfRule>
  </conditionalFormatting>
  <conditionalFormatting sqref="B182">
    <cfRule type="expression" dxfId="14349" priority="15708">
      <formula>IF(AND(COUNTIF(MetalSmelter,B5&amp;C5)=0,LEN(C5)&gt;0),TRUE,FALSE)</formula>
    </cfRule>
  </conditionalFormatting>
  <conditionalFormatting sqref="B183">
    <cfRule type="expression" dxfId="14348" priority="15709">
      <formula>IF(B5="",TRUE)</formula>
    </cfRule>
  </conditionalFormatting>
  <conditionalFormatting sqref="B183">
    <cfRule type="expression" dxfId="14347" priority="15710">
      <formula>IF(AND(COUNTIF(MetalSmelter,B5&amp;C5)=0,LEN(C5)&gt;0),TRUE,FALSE)</formula>
    </cfRule>
  </conditionalFormatting>
  <conditionalFormatting sqref="B184">
    <cfRule type="expression" dxfId="14346" priority="15711">
      <formula>IF(B5="",TRUE)</formula>
    </cfRule>
  </conditionalFormatting>
  <conditionalFormatting sqref="B184">
    <cfRule type="expression" dxfId="14345" priority="15712">
      <formula>IF(AND(COUNTIF(MetalSmelter,B5&amp;C5)=0,LEN(C5)&gt;0),TRUE,FALSE)</formula>
    </cfRule>
  </conditionalFormatting>
  <conditionalFormatting sqref="B185">
    <cfRule type="expression" dxfId="14344" priority="15713">
      <formula>IF(B5="",TRUE)</formula>
    </cfRule>
  </conditionalFormatting>
  <conditionalFormatting sqref="B185">
    <cfRule type="expression" dxfId="14343" priority="15714">
      <formula>IF(AND(COUNTIF(MetalSmelter,B5&amp;C5)=0,LEN(C5)&gt;0),TRUE,FALSE)</formula>
    </cfRule>
  </conditionalFormatting>
  <conditionalFormatting sqref="B186">
    <cfRule type="expression" dxfId="14342" priority="15715">
      <formula>IF(B5="",TRUE)</formula>
    </cfRule>
  </conditionalFormatting>
  <conditionalFormatting sqref="B186">
    <cfRule type="expression" dxfId="14341" priority="15716">
      <formula>IF(AND(COUNTIF(MetalSmelter,B5&amp;C5)=0,LEN(C5)&gt;0),TRUE,FALSE)</formula>
    </cfRule>
  </conditionalFormatting>
  <conditionalFormatting sqref="B187">
    <cfRule type="expression" dxfId="14340" priority="15717">
      <formula>IF(B5="",TRUE)</formula>
    </cfRule>
  </conditionalFormatting>
  <conditionalFormatting sqref="B187">
    <cfRule type="expression" dxfId="14339" priority="15718">
      <formula>IF(AND(COUNTIF(MetalSmelter,B5&amp;C5)=0,LEN(C5)&gt;0),TRUE,FALSE)</formula>
    </cfRule>
  </conditionalFormatting>
  <conditionalFormatting sqref="B188">
    <cfRule type="expression" dxfId="14338" priority="15719">
      <formula>IF(B5="",TRUE)</formula>
    </cfRule>
  </conditionalFormatting>
  <conditionalFormatting sqref="B188">
    <cfRule type="expression" dxfId="14337" priority="15720">
      <formula>IF(AND(COUNTIF(MetalSmelter,B5&amp;C5)=0,LEN(C5)&gt;0),TRUE,FALSE)</formula>
    </cfRule>
  </conditionalFormatting>
  <conditionalFormatting sqref="B189">
    <cfRule type="expression" dxfId="14336" priority="15721">
      <formula>IF(B5="",TRUE)</formula>
    </cfRule>
  </conditionalFormatting>
  <conditionalFormatting sqref="B189">
    <cfRule type="expression" dxfId="14335" priority="15722">
      <formula>IF(AND(COUNTIF(MetalSmelter,B5&amp;C5)=0,LEN(C5)&gt;0),TRUE,FALSE)</formula>
    </cfRule>
  </conditionalFormatting>
  <conditionalFormatting sqref="B190">
    <cfRule type="expression" dxfId="14334" priority="15723">
      <formula>IF(B5="",TRUE)</formula>
    </cfRule>
  </conditionalFormatting>
  <conditionalFormatting sqref="B190">
    <cfRule type="expression" dxfId="14333" priority="15724">
      <formula>IF(AND(COUNTIF(MetalSmelter,B5&amp;C5)=0,LEN(C5)&gt;0),TRUE,FALSE)</formula>
    </cfRule>
  </conditionalFormatting>
  <conditionalFormatting sqref="B191">
    <cfRule type="expression" dxfId="14332" priority="15725">
      <formula>IF(B5="",TRUE)</formula>
    </cfRule>
  </conditionalFormatting>
  <conditionalFormatting sqref="B191">
    <cfRule type="expression" dxfId="14331" priority="15726">
      <formula>IF(AND(COUNTIF(MetalSmelter,B5&amp;C5)=0,LEN(C5)&gt;0),TRUE,FALSE)</formula>
    </cfRule>
  </conditionalFormatting>
  <conditionalFormatting sqref="B192">
    <cfRule type="expression" dxfId="14330" priority="15727">
      <formula>IF(B5="",TRUE)</formula>
    </cfRule>
  </conditionalFormatting>
  <conditionalFormatting sqref="B192">
    <cfRule type="expression" dxfId="14329" priority="15728">
      <formula>IF(AND(COUNTIF(MetalSmelter,B5&amp;C5)=0,LEN(C5)&gt;0),TRUE,FALSE)</formula>
    </cfRule>
  </conditionalFormatting>
  <conditionalFormatting sqref="B193">
    <cfRule type="expression" dxfId="14328" priority="15729">
      <formula>IF(B5="",TRUE)</formula>
    </cfRule>
  </conditionalFormatting>
  <conditionalFormatting sqref="B193">
    <cfRule type="expression" dxfId="14327" priority="15730">
      <formula>IF(AND(COUNTIF(MetalSmelter,B5&amp;C5)=0,LEN(C5)&gt;0),TRUE,FALSE)</formula>
    </cfRule>
  </conditionalFormatting>
  <conditionalFormatting sqref="B194">
    <cfRule type="expression" dxfId="14326" priority="15731">
      <formula>IF(B5="",TRUE)</formula>
    </cfRule>
  </conditionalFormatting>
  <conditionalFormatting sqref="B194">
    <cfRule type="expression" dxfId="14325" priority="15732">
      <formula>IF(AND(COUNTIF(MetalSmelter,B5&amp;C5)=0,LEN(C5)&gt;0),TRUE,FALSE)</formula>
    </cfRule>
  </conditionalFormatting>
  <conditionalFormatting sqref="B195">
    <cfRule type="expression" dxfId="14324" priority="15733">
      <formula>IF(B5="",TRUE)</formula>
    </cfRule>
  </conditionalFormatting>
  <conditionalFormatting sqref="B195">
    <cfRule type="expression" dxfId="14323" priority="15734">
      <formula>IF(AND(COUNTIF(MetalSmelter,B5&amp;C5)=0,LEN(C5)&gt;0),TRUE,FALSE)</formula>
    </cfRule>
  </conditionalFormatting>
  <conditionalFormatting sqref="B196">
    <cfRule type="expression" dxfId="14322" priority="15735">
      <formula>IF(B5="",TRUE)</formula>
    </cfRule>
  </conditionalFormatting>
  <conditionalFormatting sqref="B196">
    <cfRule type="expression" dxfId="14321" priority="15736">
      <formula>IF(AND(COUNTIF(MetalSmelter,B5&amp;C5)=0,LEN(C5)&gt;0),TRUE,FALSE)</formula>
    </cfRule>
  </conditionalFormatting>
  <conditionalFormatting sqref="B197">
    <cfRule type="expression" dxfId="14320" priority="15737">
      <formula>IF(B5="",TRUE)</formula>
    </cfRule>
  </conditionalFormatting>
  <conditionalFormatting sqref="B197">
    <cfRule type="expression" dxfId="14319" priority="15738">
      <formula>IF(AND(COUNTIF(MetalSmelter,B5&amp;C5)=0,LEN(C5)&gt;0),TRUE,FALSE)</formula>
    </cfRule>
  </conditionalFormatting>
  <conditionalFormatting sqref="B198">
    <cfRule type="expression" dxfId="14318" priority="15739">
      <formula>IF(B5="",TRUE)</formula>
    </cfRule>
  </conditionalFormatting>
  <conditionalFormatting sqref="B198">
    <cfRule type="expression" dxfId="14317" priority="15740">
      <formula>IF(AND(COUNTIF(MetalSmelter,B5&amp;C5)=0,LEN(C5)&gt;0),TRUE,FALSE)</formula>
    </cfRule>
  </conditionalFormatting>
  <conditionalFormatting sqref="B199">
    <cfRule type="expression" dxfId="14316" priority="15741">
      <formula>IF(B5="",TRUE)</formula>
    </cfRule>
  </conditionalFormatting>
  <conditionalFormatting sqref="B199">
    <cfRule type="expression" dxfId="14315" priority="15742">
      <formula>IF(AND(COUNTIF(MetalSmelter,B5&amp;C5)=0,LEN(C5)&gt;0),TRUE,FALSE)</formula>
    </cfRule>
  </conditionalFormatting>
  <conditionalFormatting sqref="B200">
    <cfRule type="expression" dxfId="14314" priority="15743">
      <formula>IF(B5="",TRUE)</formula>
    </cfRule>
  </conditionalFormatting>
  <conditionalFormatting sqref="B200">
    <cfRule type="expression" dxfId="14313" priority="15744">
      <formula>IF(AND(COUNTIF(MetalSmelter,B5&amp;C5)=0,LEN(C5)&gt;0),TRUE,FALSE)</formula>
    </cfRule>
  </conditionalFormatting>
  <conditionalFormatting sqref="B201">
    <cfRule type="expression" dxfId="14312" priority="15745">
      <formula>IF(B5="",TRUE)</formula>
    </cfRule>
  </conditionalFormatting>
  <conditionalFormatting sqref="B201">
    <cfRule type="expression" dxfId="14311" priority="15746">
      <formula>IF(AND(COUNTIF(MetalSmelter,B5&amp;C5)=0,LEN(C5)&gt;0),TRUE,FALSE)</formula>
    </cfRule>
  </conditionalFormatting>
  <conditionalFormatting sqref="B202">
    <cfRule type="expression" dxfId="14310" priority="15747">
      <formula>IF(B5="",TRUE)</formula>
    </cfRule>
  </conditionalFormatting>
  <conditionalFormatting sqref="B202">
    <cfRule type="expression" dxfId="14309" priority="15748">
      <formula>IF(AND(COUNTIF(MetalSmelter,B5&amp;C5)=0,LEN(C5)&gt;0),TRUE,FALSE)</formula>
    </cfRule>
  </conditionalFormatting>
  <conditionalFormatting sqref="B203">
    <cfRule type="expression" dxfId="14308" priority="15749">
      <formula>IF(B5="",TRUE)</formula>
    </cfRule>
  </conditionalFormatting>
  <conditionalFormatting sqref="B203">
    <cfRule type="expression" dxfId="14307" priority="15750">
      <formula>IF(AND(COUNTIF(MetalSmelter,B5&amp;C5)=0,LEN(C5)&gt;0),TRUE,FALSE)</formula>
    </cfRule>
  </conditionalFormatting>
  <conditionalFormatting sqref="B204">
    <cfRule type="expression" dxfId="14306" priority="15751">
      <formula>IF(B5="",TRUE)</formula>
    </cfRule>
  </conditionalFormatting>
  <conditionalFormatting sqref="B204">
    <cfRule type="expression" dxfId="14305" priority="15752">
      <formula>IF(AND(COUNTIF(MetalSmelter,B5&amp;C5)=0,LEN(C5)&gt;0),TRUE,FALSE)</formula>
    </cfRule>
  </conditionalFormatting>
  <conditionalFormatting sqref="B205">
    <cfRule type="expression" dxfId="14304" priority="15753">
      <formula>IF(B5="",TRUE)</formula>
    </cfRule>
  </conditionalFormatting>
  <conditionalFormatting sqref="B205">
    <cfRule type="expression" dxfId="14303" priority="15754">
      <formula>IF(AND(COUNTIF(MetalSmelter,B5&amp;C5)=0,LEN(C5)&gt;0),TRUE,FALSE)</formula>
    </cfRule>
  </conditionalFormatting>
  <conditionalFormatting sqref="B206">
    <cfRule type="expression" dxfId="14302" priority="15755">
      <formula>IF(B5="",TRUE)</formula>
    </cfRule>
  </conditionalFormatting>
  <conditionalFormatting sqref="B206">
    <cfRule type="expression" dxfId="14301" priority="15756">
      <formula>IF(AND(COUNTIF(MetalSmelter,B5&amp;C5)=0,LEN(C5)&gt;0),TRUE,FALSE)</formula>
    </cfRule>
  </conditionalFormatting>
  <conditionalFormatting sqref="B207">
    <cfRule type="expression" dxfId="14300" priority="15757">
      <formula>IF(B5="",TRUE)</formula>
    </cfRule>
  </conditionalFormatting>
  <conditionalFormatting sqref="B207">
    <cfRule type="expression" dxfId="14299" priority="15758">
      <formula>IF(AND(COUNTIF(MetalSmelter,B5&amp;C5)=0,LEN(C5)&gt;0),TRUE,FALSE)</formula>
    </cfRule>
  </conditionalFormatting>
  <conditionalFormatting sqref="B208">
    <cfRule type="expression" dxfId="14298" priority="15759">
      <formula>IF(B5="",TRUE)</formula>
    </cfRule>
  </conditionalFormatting>
  <conditionalFormatting sqref="B208">
    <cfRule type="expression" dxfId="14297" priority="15760">
      <formula>IF(AND(COUNTIF(MetalSmelter,B5&amp;C5)=0,LEN(C5)&gt;0),TRUE,FALSE)</formula>
    </cfRule>
  </conditionalFormatting>
  <conditionalFormatting sqref="B209">
    <cfRule type="expression" dxfId="14296" priority="15761">
      <formula>IF(B5="",TRUE)</formula>
    </cfRule>
  </conditionalFormatting>
  <conditionalFormatting sqref="B209">
    <cfRule type="expression" dxfId="14295" priority="15762">
      <formula>IF(AND(COUNTIF(MetalSmelter,B5&amp;C5)=0,LEN(C5)&gt;0),TRUE,FALSE)</formula>
    </cfRule>
  </conditionalFormatting>
  <conditionalFormatting sqref="B210">
    <cfRule type="expression" dxfId="14294" priority="15763">
      <formula>IF(B5="",TRUE)</formula>
    </cfRule>
  </conditionalFormatting>
  <conditionalFormatting sqref="B210">
    <cfRule type="expression" dxfId="14293" priority="15764">
      <formula>IF(AND(COUNTIF(MetalSmelter,B5&amp;C5)=0,LEN(C5)&gt;0),TRUE,FALSE)</formula>
    </cfRule>
  </conditionalFormatting>
  <conditionalFormatting sqref="B211">
    <cfRule type="expression" dxfId="14292" priority="15765">
      <formula>IF(B5="",TRUE)</formula>
    </cfRule>
  </conditionalFormatting>
  <conditionalFormatting sqref="B211">
    <cfRule type="expression" dxfId="14291" priority="15766">
      <formula>IF(AND(COUNTIF(MetalSmelter,B5&amp;C5)=0,LEN(C5)&gt;0),TRUE,FALSE)</formula>
    </cfRule>
  </conditionalFormatting>
  <conditionalFormatting sqref="B212">
    <cfRule type="expression" dxfId="14290" priority="15767">
      <formula>IF(B5="",TRUE)</formula>
    </cfRule>
  </conditionalFormatting>
  <conditionalFormatting sqref="B212">
    <cfRule type="expression" dxfId="14289" priority="15768">
      <formula>IF(AND(COUNTIF(MetalSmelter,B5&amp;C5)=0,LEN(C5)&gt;0),TRUE,FALSE)</formula>
    </cfRule>
  </conditionalFormatting>
  <conditionalFormatting sqref="B213">
    <cfRule type="expression" dxfId="14288" priority="15769">
      <formula>IF(B5="",TRUE)</formula>
    </cfRule>
  </conditionalFormatting>
  <conditionalFormatting sqref="B213">
    <cfRule type="expression" dxfId="14287" priority="15770">
      <formula>IF(AND(COUNTIF(MetalSmelter,B5&amp;C5)=0,LEN(C5)&gt;0),TRUE,FALSE)</formula>
    </cfRule>
  </conditionalFormatting>
  <conditionalFormatting sqref="B214">
    <cfRule type="expression" dxfId="14286" priority="15771">
      <formula>IF(B5="",TRUE)</formula>
    </cfRule>
  </conditionalFormatting>
  <conditionalFormatting sqref="B214">
    <cfRule type="expression" dxfId="14285" priority="15772">
      <formula>IF(AND(COUNTIF(MetalSmelter,B5&amp;C5)=0,LEN(C5)&gt;0),TRUE,FALSE)</formula>
    </cfRule>
  </conditionalFormatting>
  <conditionalFormatting sqref="B215">
    <cfRule type="expression" dxfId="14284" priority="15773">
      <formula>IF(B5="",TRUE)</formula>
    </cfRule>
  </conditionalFormatting>
  <conditionalFormatting sqref="B215">
    <cfRule type="expression" dxfId="14283" priority="15774">
      <formula>IF(AND(COUNTIF(MetalSmelter,B5&amp;C5)=0,LEN(C5)&gt;0),TRUE,FALSE)</formula>
    </cfRule>
  </conditionalFormatting>
  <conditionalFormatting sqref="B216">
    <cfRule type="expression" dxfId="14282" priority="15775">
      <formula>IF(B5="",TRUE)</formula>
    </cfRule>
  </conditionalFormatting>
  <conditionalFormatting sqref="B216">
    <cfRule type="expression" dxfId="14281" priority="15776">
      <formula>IF(AND(COUNTIF(MetalSmelter,B5&amp;C5)=0,LEN(C5)&gt;0),TRUE,FALSE)</formula>
    </cfRule>
  </conditionalFormatting>
  <conditionalFormatting sqref="B217">
    <cfRule type="expression" dxfId="14280" priority="15777">
      <formula>IF(B5="",TRUE)</formula>
    </cfRule>
  </conditionalFormatting>
  <conditionalFormatting sqref="B217">
    <cfRule type="expression" dxfId="14279" priority="15778">
      <formula>IF(AND(COUNTIF(MetalSmelter,B5&amp;C5)=0,LEN(C5)&gt;0),TRUE,FALSE)</formula>
    </cfRule>
  </conditionalFormatting>
  <conditionalFormatting sqref="B218">
    <cfRule type="expression" dxfId="14278" priority="15779">
      <formula>IF(B5="",TRUE)</formula>
    </cfRule>
  </conditionalFormatting>
  <conditionalFormatting sqref="B218">
    <cfRule type="expression" dxfId="14277" priority="15780">
      <formula>IF(AND(COUNTIF(MetalSmelter,B5&amp;C5)=0,LEN(C5)&gt;0),TRUE,FALSE)</formula>
    </cfRule>
  </conditionalFormatting>
  <conditionalFormatting sqref="B219">
    <cfRule type="expression" dxfId="14276" priority="15781">
      <formula>IF(B5="",TRUE)</formula>
    </cfRule>
  </conditionalFormatting>
  <conditionalFormatting sqref="B219">
    <cfRule type="expression" dxfId="14275" priority="15782">
      <formula>IF(AND(COUNTIF(MetalSmelter,B5&amp;C5)=0,LEN(C5)&gt;0),TRUE,FALSE)</formula>
    </cfRule>
  </conditionalFormatting>
  <conditionalFormatting sqref="B220">
    <cfRule type="expression" dxfId="14274" priority="15783">
      <formula>IF(B5="",TRUE)</formula>
    </cfRule>
  </conditionalFormatting>
  <conditionalFormatting sqref="B220">
    <cfRule type="expression" dxfId="14273" priority="15784">
      <formula>IF(AND(COUNTIF(MetalSmelter,B5&amp;C5)=0,LEN(C5)&gt;0),TRUE,FALSE)</formula>
    </cfRule>
  </conditionalFormatting>
  <conditionalFormatting sqref="B221">
    <cfRule type="expression" dxfId="14272" priority="15785">
      <formula>IF(B5="",TRUE)</formula>
    </cfRule>
  </conditionalFormatting>
  <conditionalFormatting sqref="B221">
    <cfRule type="expression" dxfId="14271" priority="15786">
      <formula>IF(AND(COUNTIF(MetalSmelter,B5&amp;C5)=0,LEN(C5)&gt;0),TRUE,FALSE)</formula>
    </cfRule>
  </conditionalFormatting>
  <conditionalFormatting sqref="B222">
    <cfRule type="expression" dxfId="14270" priority="15787">
      <formula>IF(B5="",TRUE)</formula>
    </cfRule>
  </conditionalFormatting>
  <conditionalFormatting sqref="B222">
    <cfRule type="expression" dxfId="14269" priority="15788">
      <formula>IF(AND(COUNTIF(MetalSmelter,B5&amp;C5)=0,LEN(C5)&gt;0),TRUE,FALSE)</formula>
    </cfRule>
  </conditionalFormatting>
  <conditionalFormatting sqref="B223">
    <cfRule type="expression" dxfId="14268" priority="15789">
      <formula>IF(B5="",TRUE)</formula>
    </cfRule>
  </conditionalFormatting>
  <conditionalFormatting sqref="B223">
    <cfRule type="expression" dxfId="14267" priority="15790">
      <formula>IF(AND(COUNTIF(MetalSmelter,B5&amp;C5)=0,LEN(C5)&gt;0),TRUE,FALSE)</formula>
    </cfRule>
  </conditionalFormatting>
  <conditionalFormatting sqref="B224">
    <cfRule type="expression" dxfId="14266" priority="15791">
      <formula>IF(B5="",TRUE)</formula>
    </cfRule>
  </conditionalFormatting>
  <conditionalFormatting sqref="B224">
    <cfRule type="expression" dxfId="14265" priority="15792">
      <formula>IF(AND(COUNTIF(MetalSmelter,B5&amp;C5)=0,LEN(C5)&gt;0),TRUE,FALSE)</formula>
    </cfRule>
  </conditionalFormatting>
  <conditionalFormatting sqref="B225">
    <cfRule type="expression" dxfId="14264" priority="15793">
      <formula>IF(B5="",TRUE)</formula>
    </cfRule>
  </conditionalFormatting>
  <conditionalFormatting sqref="B225">
    <cfRule type="expression" dxfId="14263" priority="15794">
      <formula>IF(AND(COUNTIF(MetalSmelter,B5&amp;C5)=0,LEN(C5)&gt;0),TRUE,FALSE)</formula>
    </cfRule>
  </conditionalFormatting>
  <conditionalFormatting sqref="B226">
    <cfRule type="expression" dxfId="14262" priority="15795">
      <formula>IF(B5="",TRUE)</formula>
    </cfRule>
  </conditionalFormatting>
  <conditionalFormatting sqref="B226">
    <cfRule type="expression" dxfId="14261" priority="15796">
      <formula>IF(AND(COUNTIF(MetalSmelter,B5&amp;C5)=0,LEN(C5)&gt;0),TRUE,FALSE)</formula>
    </cfRule>
  </conditionalFormatting>
  <conditionalFormatting sqref="B227">
    <cfRule type="expression" dxfId="14260" priority="15797">
      <formula>IF(B5="",TRUE)</formula>
    </cfRule>
  </conditionalFormatting>
  <conditionalFormatting sqref="B227">
    <cfRule type="expression" dxfId="14259" priority="15798">
      <formula>IF(AND(COUNTIF(MetalSmelter,B5&amp;C5)=0,LEN(C5)&gt;0),TRUE,FALSE)</formula>
    </cfRule>
  </conditionalFormatting>
  <conditionalFormatting sqref="B228">
    <cfRule type="expression" dxfId="14258" priority="15799">
      <formula>IF(B5="",TRUE)</formula>
    </cfRule>
  </conditionalFormatting>
  <conditionalFormatting sqref="B228">
    <cfRule type="expression" dxfId="14257" priority="15800">
      <formula>IF(AND(COUNTIF(MetalSmelter,B5&amp;C5)=0,LEN(C5)&gt;0),TRUE,FALSE)</formula>
    </cfRule>
  </conditionalFormatting>
  <conditionalFormatting sqref="B229">
    <cfRule type="expression" dxfId="14256" priority="15801">
      <formula>IF(B5="",TRUE)</formula>
    </cfRule>
  </conditionalFormatting>
  <conditionalFormatting sqref="B229">
    <cfRule type="expression" dxfId="14255" priority="15802">
      <formula>IF(AND(COUNTIF(MetalSmelter,B5&amp;C5)=0,LEN(C5)&gt;0),TRUE,FALSE)</formula>
    </cfRule>
  </conditionalFormatting>
  <conditionalFormatting sqref="B230">
    <cfRule type="expression" dxfId="14254" priority="15803">
      <formula>IF(B5="",TRUE)</formula>
    </cfRule>
  </conditionalFormatting>
  <conditionalFormatting sqref="B230">
    <cfRule type="expression" dxfId="14253" priority="15804">
      <formula>IF(AND(COUNTIF(MetalSmelter,B5&amp;C5)=0,LEN(C5)&gt;0),TRUE,FALSE)</formula>
    </cfRule>
  </conditionalFormatting>
  <conditionalFormatting sqref="B231">
    <cfRule type="expression" dxfId="14252" priority="15805">
      <formula>IF(B5="",TRUE)</formula>
    </cfRule>
  </conditionalFormatting>
  <conditionalFormatting sqref="B231">
    <cfRule type="expression" dxfId="14251" priority="15806">
      <formula>IF(AND(COUNTIF(MetalSmelter,B5&amp;C5)=0,LEN(C5)&gt;0),TRUE,FALSE)</formula>
    </cfRule>
  </conditionalFormatting>
  <conditionalFormatting sqref="B232">
    <cfRule type="expression" dxfId="14250" priority="15807">
      <formula>IF(B5="",TRUE)</formula>
    </cfRule>
  </conditionalFormatting>
  <conditionalFormatting sqref="B232">
    <cfRule type="expression" dxfId="14249" priority="15808">
      <formula>IF(AND(COUNTIF(MetalSmelter,B5&amp;C5)=0,LEN(C5)&gt;0),TRUE,FALSE)</formula>
    </cfRule>
  </conditionalFormatting>
  <conditionalFormatting sqref="B233">
    <cfRule type="expression" dxfId="14248" priority="15809">
      <formula>IF(B5="",TRUE)</formula>
    </cfRule>
  </conditionalFormatting>
  <conditionalFormatting sqref="B233">
    <cfRule type="expression" dxfId="14247" priority="15810">
      <formula>IF(AND(COUNTIF(MetalSmelter,B5&amp;C5)=0,LEN(C5)&gt;0),TRUE,FALSE)</formula>
    </cfRule>
  </conditionalFormatting>
  <conditionalFormatting sqref="B234">
    <cfRule type="expression" dxfId="14246" priority="15811">
      <formula>IF(B5="",TRUE)</formula>
    </cfRule>
  </conditionalFormatting>
  <conditionalFormatting sqref="B234">
    <cfRule type="expression" dxfId="14245" priority="15812">
      <formula>IF(AND(COUNTIF(MetalSmelter,B5&amp;C5)=0,LEN(C5)&gt;0),TRUE,FALSE)</formula>
    </cfRule>
  </conditionalFormatting>
  <conditionalFormatting sqref="B235">
    <cfRule type="expression" dxfId="14244" priority="15813">
      <formula>IF(B5="",TRUE)</formula>
    </cfRule>
  </conditionalFormatting>
  <conditionalFormatting sqref="B235">
    <cfRule type="expression" dxfId="14243" priority="15814">
      <formula>IF(AND(COUNTIF(MetalSmelter,B5&amp;C5)=0,LEN(C5)&gt;0),TRUE,FALSE)</formula>
    </cfRule>
  </conditionalFormatting>
  <conditionalFormatting sqref="B236">
    <cfRule type="expression" dxfId="14242" priority="15815">
      <formula>IF(B5="",TRUE)</formula>
    </cfRule>
  </conditionalFormatting>
  <conditionalFormatting sqref="B236">
    <cfRule type="expression" dxfId="14241" priority="15816">
      <formula>IF(AND(COUNTIF(MetalSmelter,B5&amp;C5)=0,LEN(C5)&gt;0),TRUE,FALSE)</formula>
    </cfRule>
  </conditionalFormatting>
  <conditionalFormatting sqref="B237">
    <cfRule type="expression" dxfId="14240" priority="15817">
      <formula>IF(B5="",TRUE)</formula>
    </cfRule>
  </conditionalFormatting>
  <conditionalFormatting sqref="B237">
    <cfRule type="expression" dxfId="14239" priority="15818">
      <formula>IF(AND(COUNTIF(MetalSmelter,B5&amp;C5)=0,LEN(C5)&gt;0),TRUE,FALSE)</formula>
    </cfRule>
  </conditionalFormatting>
  <conditionalFormatting sqref="B238">
    <cfRule type="expression" dxfId="14238" priority="15819">
      <formula>IF(B5="",TRUE)</formula>
    </cfRule>
  </conditionalFormatting>
  <conditionalFormatting sqref="B238">
    <cfRule type="expression" dxfId="14237" priority="15820">
      <formula>IF(AND(COUNTIF(MetalSmelter,B5&amp;C5)=0,LEN(C5)&gt;0),TRUE,FALSE)</formula>
    </cfRule>
  </conditionalFormatting>
  <conditionalFormatting sqref="B239">
    <cfRule type="expression" dxfId="14236" priority="15821">
      <formula>IF(B5="",TRUE)</formula>
    </cfRule>
  </conditionalFormatting>
  <conditionalFormatting sqref="B239">
    <cfRule type="expression" dxfId="14235" priority="15822">
      <formula>IF(AND(COUNTIF(MetalSmelter,B5&amp;C5)=0,LEN(C5)&gt;0),TRUE,FALSE)</formula>
    </cfRule>
  </conditionalFormatting>
  <conditionalFormatting sqref="B240">
    <cfRule type="expression" dxfId="14234" priority="15823">
      <formula>IF(B5="",TRUE)</formula>
    </cfRule>
  </conditionalFormatting>
  <conditionalFormatting sqref="B240">
    <cfRule type="expression" dxfId="14233" priority="15824">
      <formula>IF(AND(COUNTIF(MetalSmelter,B5&amp;C5)=0,LEN(C5)&gt;0),TRUE,FALSE)</formula>
    </cfRule>
  </conditionalFormatting>
  <conditionalFormatting sqref="B241">
    <cfRule type="expression" dxfId="14232" priority="15825">
      <formula>IF(B5="",TRUE)</formula>
    </cfRule>
  </conditionalFormatting>
  <conditionalFormatting sqref="B241">
    <cfRule type="expression" dxfId="14231" priority="15826">
      <formula>IF(AND(COUNTIF(MetalSmelter,B5&amp;C5)=0,LEN(C5)&gt;0),TRUE,FALSE)</formula>
    </cfRule>
  </conditionalFormatting>
  <conditionalFormatting sqref="B242">
    <cfRule type="expression" dxfId="14230" priority="15827">
      <formula>IF(B5="",TRUE)</formula>
    </cfRule>
  </conditionalFormatting>
  <conditionalFormatting sqref="B242">
    <cfRule type="expression" dxfId="14229" priority="15828">
      <formula>IF(AND(COUNTIF(MetalSmelter,B5&amp;C5)=0,LEN(C5)&gt;0),TRUE,FALSE)</formula>
    </cfRule>
  </conditionalFormatting>
  <conditionalFormatting sqref="B243">
    <cfRule type="expression" dxfId="14228" priority="15829">
      <formula>IF(B5="",TRUE)</formula>
    </cfRule>
  </conditionalFormatting>
  <conditionalFormatting sqref="B243">
    <cfRule type="expression" dxfId="14227" priority="15830">
      <formula>IF(AND(COUNTIF(MetalSmelter,B5&amp;C5)=0,LEN(C5)&gt;0),TRUE,FALSE)</formula>
    </cfRule>
  </conditionalFormatting>
  <conditionalFormatting sqref="B244">
    <cfRule type="expression" dxfId="14226" priority="15831">
      <formula>IF(B5="",TRUE)</formula>
    </cfRule>
  </conditionalFormatting>
  <conditionalFormatting sqref="B244">
    <cfRule type="expression" dxfId="14225" priority="15832">
      <formula>IF(AND(COUNTIF(MetalSmelter,B5&amp;C5)=0,LEN(C5)&gt;0),TRUE,FALSE)</formula>
    </cfRule>
  </conditionalFormatting>
  <conditionalFormatting sqref="B245">
    <cfRule type="expression" dxfId="14224" priority="15833">
      <formula>IF(B5="",TRUE)</formula>
    </cfRule>
  </conditionalFormatting>
  <conditionalFormatting sqref="B245">
    <cfRule type="expression" dxfId="14223" priority="15834">
      <formula>IF(AND(COUNTIF(MetalSmelter,B5&amp;C5)=0,LEN(C5)&gt;0),TRUE,FALSE)</formula>
    </cfRule>
  </conditionalFormatting>
  <conditionalFormatting sqref="B246">
    <cfRule type="expression" dxfId="14222" priority="15835">
      <formula>IF(B5="",TRUE)</formula>
    </cfRule>
  </conditionalFormatting>
  <conditionalFormatting sqref="B246">
    <cfRule type="expression" dxfId="14221" priority="15836">
      <formula>IF(AND(COUNTIF(MetalSmelter,B5&amp;C5)=0,LEN(C5)&gt;0),TRUE,FALSE)</formula>
    </cfRule>
  </conditionalFormatting>
  <conditionalFormatting sqref="B247">
    <cfRule type="expression" dxfId="14220" priority="15837">
      <formula>IF(B5="",TRUE)</formula>
    </cfRule>
  </conditionalFormatting>
  <conditionalFormatting sqref="B247">
    <cfRule type="expression" dxfId="14219" priority="15838">
      <formula>IF(AND(COUNTIF(MetalSmelter,B5&amp;C5)=0,LEN(C5)&gt;0),TRUE,FALSE)</formula>
    </cfRule>
  </conditionalFormatting>
  <conditionalFormatting sqref="B248">
    <cfRule type="expression" dxfId="14218" priority="15839">
      <formula>IF(B5="",TRUE)</formula>
    </cfRule>
  </conditionalFormatting>
  <conditionalFormatting sqref="B248">
    <cfRule type="expression" dxfId="14217" priority="15840">
      <formula>IF(AND(COUNTIF(MetalSmelter,B5&amp;C5)=0,LEN(C5)&gt;0),TRUE,FALSE)</formula>
    </cfRule>
  </conditionalFormatting>
  <conditionalFormatting sqref="B249">
    <cfRule type="expression" dxfId="14216" priority="15841">
      <formula>IF(B5="",TRUE)</formula>
    </cfRule>
  </conditionalFormatting>
  <conditionalFormatting sqref="B249">
    <cfRule type="expression" dxfId="14215" priority="15842">
      <formula>IF(AND(COUNTIF(MetalSmelter,B5&amp;C5)=0,LEN(C5)&gt;0),TRUE,FALSE)</formula>
    </cfRule>
  </conditionalFormatting>
  <conditionalFormatting sqref="B250">
    <cfRule type="expression" dxfId="14214" priority="15843">
      <formula>IF(B5="",TRUE)</formula>
    </cfRule>
  </conditionalFormatting>
  <conditionalFormatting sqref="B250">
    <cfRule type="expression" dxfId="14213" priority="15844">
      <formula>IF(AND(COUNTIF(MetalSmelter,B5&amp;C5)=0,LEN(C5)&gt;0),TRUE,FALSE)</formula>
    </cfRule>
  </conditionalFormatting>
  <conditionalFormatting sqref="B251">
    <cfRule type="expression" dxfId="14212" priority="15845">
      <formula>IF(B5="",TRUE)</formula>
    </cfRule>
  </conditionalFormatting>
  <conditionalFormatting sqref="B251">
    <cfRule type="expression" dxfId="14211" priority="15846">
      <formula>IF(AND(COUNTIF(MetalSmelter,B5&amp;C5)=0,LEN(C5)&gt;0),TRUE,FALSE)</formula>
    </cfRule>
  </conditionalFormatting>
  <conditionalFormatting sqref="B252">
    <cfRule type="expression" dxfId="14210" priority="15847">
      <formula>IF(B5="",TRUE)</formula>
    </cfRule>
  </conditionalFormatting>
  <conditionalFormatting sqref="B252">
    <cfRule type="expression" dxfId="14209" priority="15848">
      <formula>IF(AND(COUNTIF(MetalSmelter,B5&amp;C5)=0,LEN(C5)&gt;0),TRUE,FALSE)</formula>
    </cfRule>
  </conditionalFormatting>
  <conditionalFormatting sqref="B253">
    <cfRule type="expression" dxfId="14208" priority="15849">
      <formula>IF(B5="",TRUE)</formula>
    </cfRule>
  </conditionalFormatting>
  <conditionalFormatting sqref="B253">
    <cfRule type="expression" dxfId="14207" priority="15850">
      <formula>IF(AND(COUNTIF(MetalSmelter,B5&amp;C5)=0,LEN(C5)&gt;0),TRUE,FALSE)</formula>
    </cfRule>
  </conditionalFormatting>
  <conditionalFormatting sqref="B254">
    <cfRule type="expression" dxfId="14206" priority="15851">
      <formula>IF(B5="",TRUE)</formula>
    </cfRule>
  </conditionalFormatting>
  <conditionalFormatting sqref="B254">
    <cfRule type="expression" dxfId="14205" priority="15852">
      <formula>IF(AND(COUNTIF(MetalSmelter,B5&amp;C5)=0,LEN(C5)&gt;0),TRUE,FALSE)</formula>
    </cfRule>
  </conditionalFormatting>
  <conditionalFormatting sqref="B255">
    <cfRule type="expression" dxfId="14204" priority="15853">
      <formula>IF(B5="",TRUE)</formula>
    </cfRule>
  </conditionalFormatting>
  <conditionalFormatting sqref="B255">
    <cfRule type="expression" dxfId="14203" priority="15854">
      <formula>IF(AND(COUNTIF(MetalSmelter,B5&amp;C5)=0,LEN(C5)&gt;0),TRUE,FALSE)</formula>
    </cfRule>
  </conditionalFormatting>
  <conditionalFormatting sqref="B256">
    <cfRule type="expression" dxfId="14202" priority="15855">
      <formula>IF(B5="",TRUE)</formula>
    </cfRule>
  </conditionalFormatting>
  <conditionalFormatting sqref="B256">
    <cfRule type="expression" dxfId="14201" priority="15856">
      <formula>IF(AND(COUNTIF(MetalSmelter,B5&amp;C5)=0,LEN(C5)&gt;0),TRUE,FALSE)</formula>
    </cfRule>
  </conditionalFormatting>
  <conditionalFormatting sqref="B257">
    <cfRule type="expression" dxfId="14200" priority="15857">
      <formula>IF(B5="",TRUE)</formula>
    </cfRule>
  </conditionalFormatting>
  <conditionalFormatting sqref="B257">
    <cfRule type="expression" dxfId="14199" priority="15858">
      <formula>IF(AND(COUNTIF(MetalSmelter,B5&amp;C5)=0,LEN(C5)&gt;0),TRUE,FALSE)</formula>
    </cfRule>
  </conditionalFormatting>
  <conditionalFormatting sqref="B258">
    <cfRule type="expression" dxfId="14198" priority="15859">
      <formula>IF(B5="",TRUE)</formula>
    </cfRule>
  </conditionalFormatting>
  <conditionalFormatting sqref="B258">
    <cfRule type="expression" dxfId="14197" priority="15860">
      <formula>IF(AND(COUNTIF(MetalSmelter,B5&amp;C5)=0,LEN(C5)&gt;0),TRUE,FALSE)</formula>
    </cfRule>
  </conditionalFormatting>
  <conditionalFormatting sqref="B259">
    <cfRule type="expression" dxfId="14196" priority="15861">
      <formula>IF(B5="",TRUE)</formula>
    </cfRule>
  </conditionalFormatting>
  <conditionalFormatting sqref="B259">
    <cfRule type="expression" dxfId="14195" priority="15862">
      <formula>IF(AND(COUNTIF(MetalSmelter,B5&amp;C5)=0,LEN(C5)&gt;0),TRUE,FALSE)</formula>
    </cfRule>
  </conditionalFormatting>
  <conditionalFormatting sqref="B260">
    <cfRule type="expression" dxfId="14194" priority="15863">
      <formula>IF(B5="",TRUE)</formula>
    </cfRule>
  </conditionalFormatting>
  <conditionalFormatting sqref="B260">
    <cfRule type="expression" dxfId="14193" priority="15864">
      <formula>IF(AND(COUNTIF(MetalSmelter,B5&amp;C5)=0,LEN(C5)&gt;0),TRUE,FALSE)</formula>
    </cfRule>
  </conditionalFormatting>
  <conditionalFormatting sqref="B261">
    <cfRule type="expression" dxfId="14192" priority="15865">
      <formula>IF(B5="",TRUE)</formula>
    </cfRule>
  </conditionalFormatting>
  <conditionalFormatting sqref="B261">
    <cfRule type="expression" dxfId="14191" priority="15866">
      <formula>IF(AND(COUNTIF(MetalSmelter,B5&amp;C5)=0,LEN(C5)&gt;0),TRUE,FALSE)</formula>
    </cfRule>
  </conditionalFormatting>
  <conditionalFormatting sqref="B262">
    <cfRule type="expression" dxfId="14190" priority="15867">
      <formula>IF(B5="",TRUE)</formula>
    </cfRule>
  </conditionalFormatting>
  <conditionalFormatting sqref="B262">
    <cfRule type="expression" dxfId="14189" priority="15868">
      <formula>IF(AND(COUNTIF(MetalSmelter,B5&amp;C5)=0,LEN(C5)&gt;0),TRUE,FALSE)</formula>
    </cfRule>
  </conditionalFormatting>
  <conditionalFormatting sqref="B263">
    <cfRule type="expression" dxfId="14188" priority="15869">
      <formula>IF(B5="",TRUE)</formula>
    </cfRule>
  </conditionalFormatting>
  <conditionalFormatting sqref="B263">
    <cfRule type="expression" dxfId="14187" priority="15870">
      <formula>IF(AND(COUNTIF(MetalSmelter,B5&amp;C5)=0,LEN(C5)&gt;0),TRUE,FALSE)</formula>
    </cfRule>
  </conditionalFormatting>
  <conditionalFormatting sqref="B264">
    <cfRule type="expression" dxfId="14186" priority="15871">
      <formula>IF(B5="",TRUE)</formula>
    </cfRule>
  </conditionalFormatting>
  <conditionalFormatting sqref="B264">
    <cfRule type="expression" dxfId="14185" priority="15872">
      <formula>IF(AND(COUNTIF(MetalSmelter,B5&amp;C5)=0,LEN(C5)&gt;0),TRUE,FALSE)</formula>
    </cfRule>
  </conditionalFormatting>
  <conditionalFormatting sqref="B265">
    <cfRule type="expression" dxfId="14184" priority="15873">
      <formula>IF(B5="",TRUE)</formula>
    </cfRule>
  </conditionalFormatting>
  <conditionalFormatting sqref="B265">
    <cfRule type="expression" dxfId="14183" priority="15874">
      <formula>IF(AND(COUNTIF(MetalSmelter,B5&amp;C5)=0,LEN(C5)&gt;0),TRUE,FALSE)</formula>
    </cfRule>
  </conditionalFormatting>
  <conditionalFormatting sqref="B266">
    <cfRule type="expression" dxfId="14182" priority="15875">
      <formula>IF(B5="",TRUE)</formula>
    </cfRule>
  </conditionalFormatting>
  <conditionalFormatting sqref="B266">
    <cfRule type="expression" dxfId="14181" priority="15876">
      <formula>IF(AND(COUNTIF(MetalSmelter,B5&amp;C5)=0,LEN(C5)&gt;0),TRUE,FALSE)</formula>
    </cfRule>
  </conditionalFormatting>
  <conditionalFormatting sqref="B267">
    <cfRule type="expression" dxfId="14180" priority="15877">
      <formula>IF(B5="",TRUE)</formula>
    </cfRule>
  </conditionalFormatting>
  <conditionalFormatting sqref="B267">
    <cfRule type="expression" dxfId="14179" priority="15878">
      <formula>IF(AND(COUNTIF(MetalSmelter,B5&amp;C5)=0,LEN(C5)&gt;0),TRUE,FALSE)</formula>
    </cfRule>
  </conditionalFormatting>
  <conditionalFormatting sqref="B268">
    <cfRule type="expression" dxfId="14178" priority="15879">
      <formula>IF(B5="",TRUE)</formula>
    </cfRule>
  </conditionalFormatting>
  <conditionalFormatting sqref="B268">
    <cfRule type="expression" dxfId="14177" priority="15880">
      <formula>IF(AND(COUNTIF(MetalSmelter,B5&amp;C5)=0,LEN(C5)&gt;0),TRUE,FALSE)</formula>
    </cfRule>
  </conditionalFormatting>
  <conditionalFormatting sqref="B269">
    <cfRule type="expression" dxfId="14176" priority="15881">
      <formula>IF(B5="",TRUE)</formula>
    </cfRule>
  </conditionalFormatting>
  <conditionalFormatting sqref="B269">
    <cfRule type="expression" dxfId="14175" priority="15882">
      <formula>IF(AND(COUNTIF(MetalSmelter,B5&amp;C5)=0,LEN(C5)&gt;0),TRUE,FALSE)</formula>
    </cfRule>
  </conditionalFormatting>
  <conditionalFormatting sqref="B270">
    <cfRule type="expression" dxfId="14174" priority="15883">
      <formula>IF(B5="",TRUE)</formula>
    </cfRule>
  </conditionalFormatting>
  <conditionalFormatting sqref="B270">
    <cfRule type="expression" dxfId="14173" priority="15884">
      <formula>IF(AND(COUNTIF(MetalSmelter,B5&amp;C5)=0,LEN(C5)&gt;0),TRUE,FALSE)</formula>
    </cfRule>
  </conditionalFormatting>
  <conditionalFormatting sqref="B271">
    <cfRule type="expression" dxfId="14172" priority="15885">
      <formula>IF(B5="",TRUE)</formula>
    </cfRule>
  </conditionalFormatting>
  <conditionalFormatting sqref="B271">
    <cfRule type="expression" dxfId="14171" priority="15886">
      <formula>IF(AND(COUNTIF(MetalSmelter,B5&amp;C5)=0,LEN(C5)&gt;0),TRUE,FALSE)</formula>
    </cfRule>
  </conditionalFormatting>
  <conditionalFormatting sqref="B272">
    <cfRule type="expression" dxfId="14170" priority="15887">
      <formula>IF(B5="",TRUE)</formula>
    </cfRule>
  </conditionalFormatting>
  <conditionalFormatting sqref="B272">
    <cfRule type="expression" dxfId="14169" priority="15888">
      <formula>IF(AND(COUNTIF(MetalSmelter,B5&amp;C5)=0,LEN(C5)&gt;0),TRUE,FALSE)</formula>
    </cfRule>
  </conditionalFormatting>
  <conditionalFormatting sqref="B273">
    <cfRule type="expression" dxfId="14168" priority="15889">
      <formula>IF(B5="",TRUE)</formula>
    </cfRule>
  </conditionalFormatting>
  <conditionalFormatting sqref="B273">
    <cfRule type="expression" dxfId="14167" priority="15890">
      <formula>IF(AND(COUNTIF(MetalSmelter,B5&amp;C5)=0,LEN(C5)&gt;0),TRUE,FALSE)</formula>
    </cfRule>
  </conditionalFormatting>
  <conditionalFormatting sqref="B274">
    <cfRule type="expression" dxfId="14166" priority="15891">
      <formula>IF(B5="",TRUE)</formula>
    </cfRule>
  </conditionalFormatting>
  <conditionalFormatting sqref="B274">
    <cfRule type="expression" dxfId="14165" priority="15892">
      <formula>IF(AND(COUNTIF(MetalSmelter,B5&amp;C5)=0,LEN(C5)&gt;0),TRUE,FALSE)</formula>
    </cfRule>
  </conditionalFormatting>
  <conditionalFormatting sqref="B275">
    <cfRule type="expression" dxfId="14164" priority="15893">
      <formula>IF(B5="",TRUE)</formula>
    </cfRule>
  </conditionalFormatting>
  <conditionalFormatting sqref="B275">
    <cfRule type="expression" dxfId="14163" priority="15894">
      <formula>IF(AND(COUNTIF(MetalSmelter,B5&amp;C5)=0,LEN(C5)&gt;0),TRUE,FALSE)</formula>
    </cfRule>
  </conditionalFormatting>
  <conditionalFormatting sqref="B276">
    <cfRule type="expression" dxfId="14162" priority="15895">
      <formula>IF(B5="",TRUE)</formula>
    </cfRule>
  </conditionalFormatting>
  <conditionalFormatting sqref="B276">
    <cfRule type="expression" dxfId="14161" priority="15896">
      <formula>IF(AND(COUNTIF(MetalSmelter,B5&amp;C5)=0,LEN(C5)&gt;0),TRUE,FALSE)</formula>
    </cfRule>
  </conditionalFormatting>
  <conditionalFormatting sqref="B277">
    <cfRule type="expression" dxfId="14160" priority="15897">
      <formula>IF(B5="",TRUE)</formula>
    </cfRule>
  </conditionalFormatting>
  <conditionalFormatting sqref="B277">
    <cfRule type="expression" dxfId="14159" priority="15898">
      <formula>IF(AND(COUNTIF(MetalSmelter,B5&amp;C5)=0,LEN(C5)&gt;0),TRUE,FALSE)</formula>
    </cfRule>
  </conditionalFormatting>
  <conditionalFormatting sqref="B278">
    <cfRule type="expression" dxfId="14158" priority="15899">
      <formula>IF(B5="",TRUE)</formula>
    </cfRule>
  </conditionalFormatting>
  <conditionalFormatting sqref="B278">
    <cfRule type="expression" dxfId="14157" priority="15900">
      <formula>IF(AND(COUNTIF(MetalSmelter,B5&amp;C5)=0,LEN(C5)&gt;0),TRUE,FALSE)</formula>
    </cfRule>
  </conditionalFormatting>
  <conditionalFormatting sqref="B279">
    <cfRule type="expression" dxfId="14156" priority="15901">
      <formula>IF(B5="",TRUE)</formula>
    </cfRule>
  </conditionalFormatting>
  <conditionalFormatting sqref="B279">
    <cfRule type="expression" dxfId="14155" priority="15902">
      <formula>IF(AND(COUNTIF(MetalSmelter,B5&amp;C5)=0,LEN(C5)&gt;0),TRUE,FALSE)</formula>
    </cfRule>
  </conditionalFormatting>
  <conditionalFormatting sqref="B280">
    <cfRule type="expression" dxfId="14154" priority="15903">
      <formula>IF(B5="",TRUE)</formula>
    </cfRule>
  </conditionalFormatting>
  <conditionalFormatting sqref="B280">
    <cfRule type="expression" dxfId="14153" priority="15904">
      <formula>IF(AND(COUNTIF(MetalSmelter,B5&amp;C5)=0,LEN(C5)&gt;0),TRUE,FALSE)</formula>
    </cfRule>
  </conditionalFormatting>
  <conditionalFormatting sqref="B281">
    <cfRule type="expression" dxfId="14152" priority="15905">
      <formula>IF(B5="",TRUE)</formula>
    </cfRule>
  </conditionalFormatting>
  <conditionalFormatting sqref="B281">
    <cfRule type="expression" dxfId="14151" priority="15906">
      <formula>IF(AND(COUNTIF(MetalSmelter,B5&amp;C5)=0,LEN(C5)&gt;0),TRUE,FALSE)</formula>
    </cfRule>
  </conditionalFormatting>
  <conditionalFormatting sqref="B282">
    <cfRule type="expression" dxfId="14150" priority="15907">
      <formula>IF(B5="",TRUE)</formula>
    </cfRule>
  </conditionalFormatting>
  <conditionalFormatting sqref="B282">
    <cfRule type="expression" dxfId="14149" priority="15908">
      <formula>IF(AND(COUNTIF(MetalSmelter,B5&amp;C5)=0,LEN(C5)&gt;0),TRUE,FALSE)</formula>
    </cfRule>
  </conditionalFormatting>
  <conditionalFormatting sqref="B283">
    <cfRule type="expression" dxfId="14148" priority="15909">
      <formula>IF(B5="",TRUE)</formula>
    </cfRule>
  </conditionalFormatting>
  <conditionalFormatting sqref="B283">
    <cfRule type="expression" dxfId="14147" priority="15910">
      <formula>IF(AND(COUNTIF(MetalSmelter,B5&amp;C5)=0,LEN(C5)&gt;0),TRUE,FALSE)</formula>
    </cfRule>
  </conditionalFormatting>
  <conditionalFormatting sqref="B284">
    <cfRule type="expression" dxfId="14146" priority="15911">
      <formula>IF(B5="",TRUE)</formula>
    </cfRule>
  </conditionalFormatting>
  <conditionalFormatting sqref="B284">
    <cfRule type="expression" dxfId="14145" priority="15912">
      <formula>IF(AND(COUNTIF(MetalSmelter,B5&amp;C5)=0,LEN(C5)&gt;0),TRUE,FALSE)</formula>
    </cfRule>
  </conditionalFormatting>
  <conditionalFormatting sqref="B285">
    <cfRule type="expression" dxfId="14144" priority="15913">
      <formula>IF(B5="",TRUE)</formula>
    </cfRule>
  </conditionalFormatting>
  <conditionalFormatting sqref="B285">
    <cfRule type="expression" dxfId="14143" priority="15914">
      <formula>IF(AND(COUNTIF(MetalSmelter,B5&amp;C5)=0,LEN(C5)&gt;0),TRUE,FALSE)</formula>
    </cfRule>
  </conditionalFormatting>
  <conditionalFormatting sqref="B286">
    <cfRule type="expression" dxfId="14142" priority="15915">
      <formula>IF(B5="",TRUE)</formula>
    </cfRule>
  </conditionalFormatting>
  <conditionalFormatting sqref="B286">
    <cfRule type="expression" dxfId="14141" priority="15916">
      <formula>IF(AND(COUNTIF(MetalSmelter,B5&amp;C5)=0,LEN(C5)&gt;0),TRUE,FALSE)</formula>
    </cfRule>
  </conditionalFormatting>
  <conditionalFormatting sqref="B287">
    <cfRule type="expression" dxfId="14140" priority="15917">
      <formula>IF(B5="",TRUE)</formula>
    </cfRule>
  </conditionalFormatting>
  <conditionalFormatting sqref="B287">
    <cfRule type="expression" dxfId="14139" priority="15918">
      <formula>IF(AND(COUNTIF(MetalSmelter,B5&amp;C5)=0,LEN(C5)&gt;0),TRUE,FALSE)</formula>
    </cfRule>
  </conditionalFormatting>
  <conditionalFormatting sqref="B288">
    <cfRule type="expression" dxfId="14138" priority="15919">
      <formula>IF(B5="",TRUE)</formula>
    </cfRule>
  </conditionalFormatting>
  <conditionalFormatting sqref="B288">
    <cfRule type="expression" dxfId="14137" priority="15920">
      <formula>IF(AND(COUNTIF(MetalSmelter,B5&amp;C5)=0,LEN(C5)&gt;0),TRUE,FALSE)</formula>
    </cfRule>
  </conditionalFormatting>
  <conditionalFormatting sqref="B289">
    <cfRule type="expression" dxfId="14136" priority="15921">
      <formula>IF(B5="",TRUE)</formula>
    </cfRule>
  </conditionalFormatting>
  <conditionalFormatting sqref="B289">
    <cfRule type="expression" dxfId="14135" priority="15922">
      <formula>IF(AND(COUNTIF(MetalSmelter,B5&amp;C5)=0,LEN(C5)&gt;0),TRUE,FALSE)</formula>
    </cfRule>
  </conditionalFormatting>
  <conditionalFormatting sqref="B290">
    <cfRule type="expression" dxfId="14134" priority="15923">
      <formula>IF(B5="",TRUE)</formula>
    </cfRule>
  </conditionalFormatting>
  <conditionalFormatting sqref="B290">
    <cfRule type="expression" dxfId="14133" priority="15924">
      <formula>IF(AND(COUNTIF(MetalSmelter,B5&amp;C5)=0,LEN(C5)&gt;0),TRUE,FALSE)</formula>
    </cfRule>
  </conditionalFormatting>
  <conditionalFormatting sqref="B291">
    <cfRule type="expression" dxfId="14132" priority="15925">
      <formula>IF(B5="",TRUE)</formula>
    </cfRule>
  </conditionalFormatting>
  <conditionalFormatting sqref="B291">
    <cfRule type="expression" dxfId="14131" priority="15926">
      <formula>IF(AND(COUNTIF(MetalSmelter,B5&amp;C5)=0,LEN(C5)&gt;0),TRUE,FALSE)</formula>
    </cfRule>
  </conditionalFormatting>
  <conditionalFormatting sqref="B292">
    <cfRule type="expression" dxfId="14130" priority="15927">
      <formula>IF(B5="",TRUE)</formula>
    </cfRule>
  </conditionalFormatting>
  <conditionalFormatting sqref="B292">
    <cfRule type="expression" dxfId="14129" priority="15928">
      <formula>IF(AND(COUNTIF(MetalSmelter,B5&amp;C5)=0,LEN(C5)&gt;0),TRUE,FALSE)</formula>
    </cfRule>
  </conditionalFormatting>
  <conditionalFormatting sqref="B293">
    <cfRule type="expression" dxfId="14128" priority="15929">
      <formula>IF(B5="",TRUE)</formula>
    </cfRule>
  </conditionalFormatting>
  <conditionalFormatting sqref="B293">
    <cfRule type="expression" dxfId="14127" priority="15930">
      <formula>IF(AND(COUNTIF(MetalSmelter,B5&amp;C5)=0,LEN(C5)&gt;0),TRUE,FALSE)</formula>
    </cfRule>
  </conditionalFormatting>
  <conditionalFormatting sqref="B294">
    <cfRule type="expression" dxfId="14126" priority="15931">
      <formula>IF(B5="",TRUE)</formula>
    </cfRule>
  </conditionalFormatting>
  <conditionalFormatting sqref="B294">
    <cfRule type="expression" dxfId="14125" priority="15932">
      <formula>IF(AND(COUNTIF(MetalSmelter,B5&amp;C5)=0,LEN(C5)&gt;0),TRUE,FALSE)</formula>
    </cfRule>
  </conditionalFormatting>
  <conditionalFormatting sqref="B295">
    <cfRule type="expression" dxfId="14124" priority="15933">
      <formula>IF(B5="",TRUE)</formula>
    </cfRule>
  </conditionalFormatting>
  <conditionalFormatting sqref="B295">
    <cfRule type="expression" dxfId="14123" priority="15934">
      <formula>IF(AND(COUNTIF(MetalSmelter,B5&amp;C5)=0,LEN(C5)&gt;0),TRUE,FALSE)</formula>
    </cfRule>
  </conditionalFormatting>
  <conditionalFormatting sqref="B296">
    <cfRule type="expression" dxfId="14122" priority="15935">
      <formula>IF(B5="",TRUE)</formula>
    </cfRule>
  </conditionalFormatting>
  <conditionalFormatting sqref="B296">
    <cfRule type="expression" dxfId="14121" priority="15936">
      <formula>IF(AND(COUNTIF(MetalSmelter,B5&amp;C5)=0,LEN(C5)&gt;0),TRUE,FALSE)</formula>
    </cfRule>
  </conditionalFormatting>
  <conditionalFormatting sqref="B297">
    <cfRule type="expression" dxfId="14120" priority="15937">
      <formula>IF(B5="",TRUE)</formula>
    </cfRule>
  </conditionalFormatting>
  <conditionalFormatting sqref="B297">
    <cfRule type="expression" dxfId="14119" priority="15938">
      <formula>IF(AND(COUNTIF(MetalSmelter,B5&amp;C5)=0,LEN(C5)&gt;0),TRUE,FALSE)</formula>
    </cfRule>
  </conditionalFormatting>
  <conditionalFormatting sqref="B298">
    <cfRule type="expression" dxfId="14118" priority="15939">
      <formula>IF(B5="",TRUE)</formula>
    </cfRule>
  </conditionalFormatting>
  <conditionalFormatting sqref="B298">
    <cfRule type="expression" dxfId="14117" priority="15940">
      <formula>IF(AND(COUNTIF(MetalSmelter,B5&amp;C5)=0,LEN(C5)&gt;0),TRUE,FALSE)</formula>
    </cfRule>
  </conditionalFormatting>
  <conditionalFormatting sqref="B299">
    <cfRule type="expression" dxfId="14116" priority="15941">
      <formula>IF(B5="",TRUE)</formula>
    </cfRule>
  </conditionalFormatting>
  <conditionalFormatting sqref="B299">
    <cfRule type="expression" dxfId="14115" priority="15942">
      <formula>IF(AND(COUNTIF(MetalSmelter,B5&amp;C5)=0,LEN(C5)&gt;0),TRUE,FALSE)</formula>
    </cfRule>
  </conditionalFormatting>
  <conditionalFormatting sqref="B300">
    <cfRule type="expression" dxfId="14114" priority="15943">
      <formula>IF(B5="",TRUE)</formula>
    </cfRule>
  </conditionalFormatting>
  <conditionalFormatting sqref="B300">
    <cfRule type="expression" dxfId="14113" priority="15944">
      <formula>IF(AND(COUNTIF(MetalSmelter,B5&amp;C5)=0,LEN(C5)&gt;0),TRUE,FALSE)</formula>
    </cfRule>
  </conditionalFormatting>
  <conditionalFormatting sqref="B301">
    <cfRule type="expression" dxfId="14112" priority="15945">
      <formula>IF(B5="",TRUE)</formula>
    </cfRule>
  </conditionalFormatting>
  <conditionalFormatting sqref="B301">
    <cfRule type="expression" dxfId="14111" priority="15946">
      <formula>IF(AND(COUNTIF(MetalSmelter,B5&amp;C5)=0,LEN(C5)&gt;0),TRUE,FALSE)</formula>
    </cfRule>
  </conditionalFormatting>
  <conditionalFormatting sqref="B302">
    <cfRule type="expression" dxfId="14110" priority="15947">
      <formula>IF(B5="",TRUE)</formula>
    </cfRule>
  </conditionalFormatting>
  <conditionalFormatting sqref="B302">
    <cfRule type="expression" dxfId="14109" priority="15948">
      <formula>IF(AND(COUNTIF(MetalSmelter,B5&amp;C5)=0,LEN(C5)&gt;0),TRUE,FALSE)</formula>
    </cfRule>
  </conditionalFormatting>
  <conditionalFormatting sqref="B303">
    <cfRule type="expression" dxfId="14108" priority="15949">
      <formula>IF(B5="",TRUE)</formula>
    </cfRule>
  </conditionalFormatting>
  <conditionalFormatting sqref="B303">
    <cfRule type="expression" dxfId="14107" priority="15950">
      <formula>IF(AND(COUNTIF(MetalSmelter,B5&amp;C5)=0,LEN(C5)&gt;0),TRUE,FALSE)</formula>
    </cfRule>
  </conditionalFormatting>
  <conditionalFormatting sqref="B304">
    <cfRule type="expression" dxfId="14106" priority="15951">
      <formula>IF(B5="",TRUE)</formula>
    </cfRule>
  </conditionalFormatting>
  <conditionalFormatting sqref="B304">
    <cfRule type="expression" dxfId="14105" priority="15952">
      <formula>IF(AND(COUNTIF(MetalSmelter,B5&amp;C5)=0,LEN(C5)&gt;0),TRUE,FALSE)</formula>
    </cfRule>
  </conditionalFormatting>
  <conditionalFormatting sqref="B305">
    <cfRule type="expression" dxfId="14104" priority="15953">
      <formula>IF(B5="",TRUE)</formula>
    </cfRule>
  </conditionalFormatting>
  <conditionalFormatting sqref="B305">
    <cfRule type="expression" dxfId="14103" priority="15954">
      <formula>IF(AND(COUNTIF(MetalSmelter,B5&amp;C5)=0,LEN(C5)&gt;0),TRUE,FALSE)</formula>
    </cfRule>
  </conditionalFormatting>
  <conditionalFormatting sqref="B306">
    <cfRule type="expression" dxfId="14102" priority="15955">
      <formula>IF(B5="",TRUE)</formula>
    </cfRule>
  </conditionalFormatting>
  <conditionalFormatting sqref="B306">
    <cfRule type="expression" dxfId="14101" priority="15956">
      <formula>IF(AND(COUNTIF(MetalSmelter,B5&amp;C5)=0,LEN(C5)&gt;0),TRUE,FALSE)</formula>
    </cfRule>
  </conditionalFormatting>
  <conditionalFormatting sqref="B307">
    <cfRule type="expression" dxfId="14100" priority="15957">
      <formula>IF(B5="",TRUE)</formula>
    </cfRule>
  </conditionalFormatting>
  <conditionalFormatting sqref="B307">
    <cfRule type="expression" dxfId="14099" priority="15958">
      <formula>IF(AND(COUNTIF(MetalSmelter,B5&amp;C5)=0,LEN(C5)&gt;0),TRUE,FALSE)</formula>
    </cfRule>
  </conditionalFormatting>
  <conditionalFormatting sqref="B308">
    <cfRule type="expression" dxfId="14098" priority="15959">
      <formula>IF(B5="",TRUE)</formula>
    </cfRule>
  </conditionalFormatting>
  <conditionalFormatting sqref="B308">
    <cfRule type="expression" dxfId="14097" priority="15960">
      <formula>IF(AND(COUNTIF(MetalSmelter,B5&amp;C5)=0,LEN(C5)&gt;0),TRUE,FALSE)</formula>
    </cfRule>
  </conditionalFormatting>
  <conditionalFormatting sqref="B309">
    <cfRule type="expression" dxfId="14096" priority="15961">
      <formula>IF(B5="",TRUE)</formula>
    </cfRule>
  </conditionalFormatting>
  <conditionalFormatting sqref="B309">
    <cfRule type="expression" dxfId="14095" priority="15962">
      <formula>IF(AND(COUNTIF(MetalSmelter,B5&amp;C5)=0,LEN(C5)&gt;0),TRUE,FALSE)</formula>
    </cfRule>
  </conditionalFormatting>
  <conditionalFormatting sqref="B310">
    <cfRule type="expression" dxfId="14094" priority="15963">
      <formula>IF(B5="",TRUE)</formula>
    </cfRule>
  </conditionalFormatting>
  <conditionalFormatting sqref="B310">
    <cfRule type="expression" dxfId="14093" priority="15964">
      <formula>IF(AND(COUNTIF(MetalSmelter,B5&amp;C5)=0,LEN(C5)&gt;0),TRUE,FALSE)</formula>
    </cfRule>
  </conditionalFormatting>
  <conditionalFormatting sqref="B311">
    <cfRule type="expression" dxfId="14092" priority="15965">
      <formula>IF(B5="",TRUE)</formula>
    </cfRule>
  </conditionalFormatting>
  <conditionalFormatting sqref="B311">
    <cfRule type="expression" dxfId="14091" priority="15966">
      <formula>IF(AND(COUNTIF(MetalSmelter,B5&amp;C5)=0,LEN(C5)&gt;0),TRUE,FALSE)</formula>
    </cfRule>
  </conditionalFormatting>
  <conditionalFormatting sqref="B312">
    <cfRule type="expression" dxfId="14090" priority="15967">
      <formula>IF(B5="",TRUE)</formula>
    </cfRule>
  </conditionalFormatting>
  <conditionalFormatting sqref="B312">
    <cfRule type="expression" dxfId="14089" priority="15968">
      <formula>IF(AND(COUNTIF(MetalSmelter,B5&amp;C5)=0,LEN(C5)&gt;0),TRUE,FALSE)</formula>
    </cfRule>
  </conditionalFormatting>
  <conditionalFormatting sqref="B313">
    <cfRule type="expression" dxfId="14088" priority="15969">
      <formula>IF(B5="",TRUE)</formula>
    </cfRule>
  </conditionalFormatting>
  <conditionalFormatting sqref="B313">
    <cfRule type="expression" dxfId="14087" priority="15970">
      <formula>IF(AND(COUNTIF(MetalSmelter,B5&amp;C5)=0,LEN(C5)&gt;0),TRUE,FALSE)</formula>
    </cfRule>
  </conditionalFormatting>
  <conditionalFormatting sqref="B314">
    <cfRule type="expression" dxfId="14086" priority="15971">
      <formula>IF(B5="",TRUE)</formula>
    </cfRule>
  </conditionalFormatting>
  <conditionalFormatting sqref="B314">
    <cfRule type="expression" dxfId="14085" priority="15972">
      <formula>IF(AND(COUNTIF(MetalSmelter,B5&amp;C5)=0,LEN(C5)&gt;0),TRUE,FALSE)</formula>
    </cfRule>
  </conditionalFormatting>
  <conditionalFormatting sqref="B315">
    <cfRule type="expression" dxfId="14084" priority="15973">
      <formula>IF(B5="",TRUE)</formula>
    </cfRule>
  </conditionalFormatting>
  <conditionalFormatting sqref="B315">
    <cfRule type="expression" dxfId="14083" priority="15974">
      <formula>IF(AND(COUNTIF(MetalSmelter,B5&amp;C5)=0,LEN(C5)&gt;0),TRUE,FALSE)</formula>
    </cfRule>
  </conditionalFormatting>
  <conditionalFormatting sqref="B316">
    <cfRule type="expression" dxfId="14082" priority="15975">
      <formula>IF(B5="",TRUE)</formula>
    </cfRule>
  </conditionalFormatting>
  <conditionalFormatting sqref="B316">
    <cfRule type="expression" dxfId="14081" priority="15976">
      <formula>IF(AND(COUNTIF(MetalSmelter,B5&amp;C5)=0,LEN(C5)&gt;0),TRUE,FALSE)</formula>
    </cfRule>
  </conditionalFormatting>
  <conditionalFormatting sqref="B317">
    <cfRule type="expression" dxfId="14080" priority="15977">
      <formula>IF(B5="",TRUE)</formula>
    </cfRule>
  </conditionalFormatting>
  <conditionalFormatting sqref="B317">
    <cfRule type="expression" dxfId="14079" priority="15978">
      <formula>IF(AND(COUNTIF(MetalSmelter,B5&amp;C5)=0,LEN(C5)&gt;0),TRUE,FALSE)</formula>
    </cfRule>
  </conditionalFormatting>
  <conditionalFormatting sqref="B318">
    <cfRule type="expression" dxfId="14078" priority="15979">
      <formula>IF(B5="",TRUE)</formula>
    </cfRule>
  </conditionalFormatting>
  <conditionalFormatting sqref="B318">
    <cfRule type="expression" dxfId="14077" priority="15980">
      <formula>IF(AND(COUNTIF(MetalSmelter,B5&amp;C5)=0,LEN(C5)&gt;0),TRUE,FALSE)</formula>
    </cfRule>
  </conditionalFormatting>
  <conditionalFormatting sqref="B319">
    <cfRule type="expression" dxfId="14076" priority="15981">
      <formula>IF(B5="",TRUE)</formula>
    </cfRule>
  </conditionalFormatting>
  <conditionalFormatting sqref="B319">
    <cfRule type="expression" dxfId="14075" priority="15982">
      <formula>IF(AND(COUNTIF(MetalSmelter,B5&amp;C5)=0,LEN(C5)&gt;0),TRUE,FALSE)</formula>
    </cfRule>
  </conditionalFormatting>
  <conditionalFormatting sqref="B320">
    <cfRule type="expression" dxfId="14074" priority="15983">
      <formula>IF(B5="",TRUE)</formula>
    </cfRule>
  </conditionalFormatting>
  <conditionalFormatting sqref="B320">
    <cfRule type="expression" dxfId="14073" priority="15984">
      <formula>IF(AND(COUNTIF(MetalSmelter,B5&amp;C5)=0,LEN(C5)&gt;0),TRUE,FALSE)</formula>
    </cfRule>
  </conditionalFormatting>
  <conditionalFormatting sqref="B321">
    <cfRule type="expression" dxfId="14072" priority="15985">
      <formula>IF(B5="",TRUE)</formula>
    </cfRule>
  </conditionalFormatting>
  <conditionalFormatting sqref="B321">
    <cfRule type="expression" dxfId="14071" priority="15986">
      <formula>IF(AND(COUNTIF(MetalSmelter,B5&amp;C5)=0,LEN(C5)&gt;0),TRUE,FALSE)</formula>
    </cfRule>
  </conditionalFormatting>
  <conditionalFormatting sqref="B322">
    <cfRule type="expression" dxfId="14070" priority="15987">
      <formula>IF(B5="",TRUE)</formula>
    </cfRule>
  </conditionalFormatting>
  <conditionalFormatting sqref="B322">
    <cfRule type="expression" dxfId="14069" priority="15988">
      <formula>IF(AND(COUNTIF(MetalSmelter,B5&amp;C5)=0,LEN(C5)&gt;0),TRUE,FALSE)</formula>
    </cfRule>
  </conditionalFormatting>
  <conditionalFormatting sqref="B323">
    <cfRule type="expression" dxfId="14068" priority="15989">
      <formula>IF(B5="",TRUE)</formula>
    </cfRule>
  </conditionalFormatting>
  <conditionalFormatting sqref="B323">
    <cfRule type="expression" dxfId="14067" priority="15990">
      <formula>IF(AND(COUNTIF(MetalSmelter,B5&amp;C5)=0,LEN(C5)&gt;0),TRUE,FALSE)</formula>
    </cfRule>
  </conditionalFormatting>
  <conditionalFormatting sqref="B324">
    <cfRule type="expression" dxfId="14066" priority="15991">
      <formula>IF(B5="",TRUE)</formula>
    </cfRule>
  </conditionalFormatting>
  <conditionalFormatting sqref="B324">
    <cfRule type="expression" dxfId="14065" priority="15992">
      <formula>IF(AND(COUNTIF(MetalSmelter,B5&amp;C5)=0,LEN(C5)&gt;0),TRUE,FALSE)</formula>
    </cfRule>
  </conditionalFormatting>
  <conditionalFormatting sqref="B325">
    <cfRule type="expression" dxfId="14064" priority="15993">
      <formula>IF(B5="",TRUE)</formula>
    </cfRule>
  </conditionalFormatting>
  <conditionalFormatting sqref="B325">
    <cfRule type="expression" dxfId="14063" priority="15994">
      <formula>IF(AND(COUNTIF(MetalSmelter,B5&amp;C5)=0,LEN(C5)&gt;0),TRUE,FALSE)</formula>
    </cfRule>
  </conditionalFormatting>
  <conditionalFormatting sqref="B326">
    <cfRule type="expression" dxfId="14062" priority="15995">
      <formula>IF(B5="",TRUE)</formula>
    </cfRule>
  </conditionalFormatting>
  <conditionalFormatting sqref="B326">
    <cfRule type="expression" dxfId="14061" priority="15996">
      <formula>IF(AND(COUNTIF(MetalSmelter,B5&amp;C5)=0,LEN(C5)&gt;0),TRUE,FALSE)</formula>
    </cfRule>
  </conditionalFormatting>
  <conditionalFormatting sqref="B327">
    <cfRule type="expression" dxfId="14060" priority="15997">
      <formula>IF(B5="",TRUE)</formula>
    </cfRule>
  </conditionalFormatting>
  <conditionalFormatting sqref="B327">
    <cfRule type="expression" dxfId="14059" priority="15998">
      <formula>IF(AND(COUNTIF(MetalSmelter,B5&amp;C5)=0,LEN(C5)&gt;0),TRUE,FALSE)</formula>
    </cfRule>
  </conditionalFormatting>
  <conditionalFormatting sqref="B328">
    <cfRule type="expression" dxfId="14058" priority="15999">
      <formula>IF(B5="",TRUE)</formula>
    </cfRule>
  </conditionalFormatting>
  <conditionalFormatting sqref="B328">
    <cfRule type="expression" dxfId="14057" priority="16000">
      <formula>IF(AND(COUNTIF(MetalSmelter,B5&amp;C5)=0,LEN(C5)&gt;0),TRUE,FALSE)</formula>
    </cfRule>
  </conditionalFormatting>
  <conditionalFormatting sqref="B329">
    <cfRule type="expression" dxfId="14056" priority="16001">
      <formula>IF(B5="",TRUE)</formula>
    </cfRule>
  </conditionalFormatting>
  <conditionalFormatting sqref="B329">
    <cfRule type="expression" dxfId="14055" priority="16002">
      <formula>IF(AND(COUNTIF(MetalSmelter,B5&amp;C5)=0,LEN(C5)&gt;0),TRUE,FALSE)</formula>
    </cfRule>
  </conditionalFormatting>
  <conditionalFormatting sqref="B330">
    <cfRule type="expression" dxfId="14054" priority="16003">
      <formula>IF(B5="",TRUE)</formula>
    </cfRule>
  </conditionalFormatting>
  <conditionalFormatting sqref="B330">
    <cfRule type="expression" dxfId="14053" priority="16004">
      <formula>IF(AND(COUNTIF(MetalSmelter,B5&amp;C5)=0,LEN(C5)&gt;0),TRUE,FALSE)</formula>
    </cfRule>
  </conditionalFormatting>
  <conditionalFormatting sqref="B331">
    <cfRule type="expression" dxfId="14052" priority="16005">
      <formula>IF(B5="",TRUE)</formula>
    </cfRule>
  </conditionalFormatting>
  <conditionalFormatting sqref="B331">
    <cfRule type="expression" dxfId="14051" priority="16006">
      <formula>IF(AND(COUNTIF(MetalSmelter,B5&amp;C5)=0,LEN(C5)&gt;0),TRUE,FALSE)</formula>
    </cfRule>
  </conditionalFormatting>
  <conditionalFormatting sqref="B332">
    <cfRule type="expression" dxfId="14050" priority="16007">
      <formula>IF(B5="",TRUE)</formula>
    </cfRule>
  </conditionalFormatting>
  <conditionalFormatting sqref="B332">
    <cfRule type="expression" dxfId="14049" priority="16008">
      <formula>IF(AND(COUNTIF(MetalSmelter,B5&amp;C5)=0,LEN(C5)&gt;0),TRUE,FALSE)</formula>
    </cfRule>
  </conditionalFormatting>
  <conditionalFormatting sqref="B333">
    <cfRule type="expression" dxfId="14048" priority="16009">
      <formula>IF(B5="",TRUE)</formula>
    </cfRule>
  </conditionalFormatting>
  <conditionalFormatting sqref="B333">
    <cfRule type="expression" dxfId="14047" priority="16010">
      <formula>IF(AND(COUNTIF(MetalSmelter,B5&amp;C5)=0,LEN(C5)&gt;0),TRUE,FALSE)</formula>
    </cfRule>
  </conditionalFormatting>
  <conditionalFormatting sqref="B334">
    <cfRule type="expression" dxfId="14046" priority="16011">
      <formula>IF(B5="",TRUE)</formula>
    </cfRule>
  </conditionalFormatting>
  <conditionalFormatting sqref="B334">
    <cfRule type="expression" dxfId="14045" priority="16012">
      <formula>IF(AND(COUNTIF(MetalSmelter,B5&amp;C5)=0,LEN(C5)&gt;0),TRUE,FALSE)</formula>
    </cfRule>
  </conditionalFormatting>
  <conditionalFormatting sqref="B335">
    <cfRule type="expression" dxfId="14044" priority="16013">
      <formula>IF(B5="",TRUE)</formula>
    </cfRule>
  </conditionalFormatting>
  <conditionalFormatting sqref="B335">
    <cfRule type="expression" dxfId="14043" priority="16014">
      <formula>IF(AND(COUNTIF(MetalSmelter,B5&amp;C5)=0,LEN(C5)&gt;0),TRUE,FALSE)</formula>
    </cfRule>
  </conditionalFormatting>
  <conditionalFormatting sqref="B336">
    <cfRule type="expression" dxfId="14042" priority="16015">
      <formula>IF(B5="",TRUE)</formula>
    </cfRule>
  </conditionalFormatting>
  <conditionalFormatting sqref="B336">
    <cfRule type="expression" dxfId="14041" priority="16016">
      <formula>IF(AND(COUNTIF(MetalSmelter,B5&amp;C5)=0,LEN(C5)&gt;0),TRUE,FALSE)</formula>
    </cfRule>
  </conditionalFormatting>
  <conditionalFormatting sqref="B337">
    <cfRule type="expression" dxfId="14040" priority="16017">
      <formula>IF(B5="",TRUE)</formula>
    </cfRule>
  </conditionalFormatting>
  <conditionalFormatting sqref="B337">
    <cfRule type="expression" dxfId="14039" priority="16018">
      <formula>IF(AND(COUNTIF(MetalSmelter,B5&amp;C5)=0,LEN(C5)&gt;0),TRUE,FALSE)</formula>
    </cfRule>
  </conditionalFormatting>
  <conditionalFormatting sqref="B338">
    <cfRule type="expression" dxfId="14038" priority="16019">
      <formula>IF(B5="",TRUE)</formula>
    </cfRule>
  </conditionalFormatting>
  <conditionalFormatting sqref="B338">
    <cfRule type="expression" dxfId="14037" priority="16020">
      <formula>IF(AND(COUNTIF(MetalSmelter,B5&amp;C5)=0,LEN(C5)&gt;0),TRUE,FALSE)</formula>
    </cfRule>
  </conditionalFormatting>
  <conditionalFormatting sqref="B339">
    <cfRule type="expression" dxfId="14036" priority="16021">
      <formula>IF(B5="",TRUE)</formula>
    </cfRule>
  </conditionalFormatting>
  <conditionalFormatting sqref="B339">
    <cfRule type="expression" dxfId="14035" priority="16022">
      <formula>IF(AND(COUNTIF(MetalSmelter,B5&amp;C5)=0,LEN(C5)&gt;0),TRUE,FALSE)</formula>
    </cfRule>
  </conditionalFormatting>
  <conditionalFormatting sqref="B340">
    <cfRule type="expression" dxfId="14034" priority="16023">
      <formula>IF(B5="",TRUE)</formula>
    </cfRule>
  </conditionalFormatting>
  <conditionalFormatting sqref="B340">
    <cfRule type="expression" dxfId="14033" priority="16024">
      <formula>IF(AND(COUNTIF(MetalSmelter,B5&amp;C5)=0,LEN(C5)&gt;0),TRUE,FALSE)</formula>
    </cfRule>
  </conditionalFormatting>
  <conditionalFormatting sqref="B341">
    <cfRule type="expression" dxfId="14032" priority="16025">
      <formula>IF(B5="",TRUE)</formula>
    </cfRule>
  </conditionalFormatting>
  <conditionalFormatting sqref="B341">
    <cfRule type="expression" dxfId="14031" priority="16026">
      <formula>IF(AND(COUNTIF(MetalSmelter,B5&amp;C5)=0,LEN(C5)&gt;0),TRUE,FALSE)</formula>
    </cfRule>
  </conditionalFormatting>
  <conditionalFormatting sqref="B342">
    <cfRule type="expression" dxfId="14030" priority="16027">
      <formula>IF(B5="",TRUE)</formula>
    </cfRule>
  </conditionalFormatting>
  <conditionalFormatting sqref="B342">
    <cfRule type="expression" dxfId="14029" priority="16028">
      <formula>IF(AND(COUNTIF(MetalSmelter,B5&amp;C5)=0,LEN(C5)&gt;0),TRUE,FALSE)</formula>
    </cfRule>
  </conditionalFormatting>
  <conditionalFormatting sqref="B343">
    <cfRule type="expression" dxfId="14028" priority="16029">
      <formula>IF(B5="",TRUE)</formula>
    </cfRule>
  </conditionalFormatting>
  <conditionalFormatting sqref="B343">
    <cfRule type="expression" dxfId="14027" priority="16030">
      <formula>IF(AND(COUNTIF(MetalSmelter,B5&amp;C5)=0,LEN(C5)&gt;0),TRUE,FALSE)</formula>
    </cfRule>
  </conditionalFormatting>
  <conditionalFormatting sqref="B344">
    <cfRule type="expression" dxfId="14026" priority="16031">
      <formula>IF(B5="",TRUE)</formula>
    </cfRule>
  </conditionalFormatting>
  <conditionalFormatting sqref="B344">
    <cfRule type="expression" dxfId="14025" priority="16032">
      <formula>IF(AND(COUNTIF(MetalSmelter,B5&amp;C5)=0,LEN(C5)&gt;0),TRUE,FALSE)</formula>
    </cfRule>
  </conditionalFormatting>
  <conditionalFormatting sqref="B345">
    <cfRule type="expression" dxfId="14024" priority="16033">
      <formula>IF(B5="",TRUE)</formula>
    </cfRule>
  </conditionalFormatting>
  <conditionalFormatting sqref="B345">
    <cfRule type="expression" dxfId="14023" priority="16034">
      <formula>IF(AND(COUNTIF(MetalSmelter,B5&amp;C5)=0,LEN(C5)&gt;0),TRUE,FALSE)</formula>
    </cfRule>
  </conditionalFormatting>
  <conditionalFormatting sqref="B346">
    <cfRule type="expression" dxfId="14022" priority="16035">
      <formula>IF(B5="",TRUE)</formula>
    </cfRule>
  </conditionalFormatting>
  <conditionalFormatting sqref="B346">
    <cfRule type="expression" dxfId="14021" priority="16036">
      <formula>IF(AND(COUNTIF(MetalSmelter,B5&amp;C5)=0,LEN(C5)&gt;0),TRUE,FALSE)</formula>
    </cfRule>
  </conditionalFormatting>
  <conditionalFormatting sqref="B347">
    <cfRule type="expression" dxfId="14020" priority="16037">
      <formula>IF(B5="",TRUE)</formula>
    </cfRule>
  </conditionalFormatting>
  <conditionalFormatting sqref="B347">
    <cfRule type="expression" dxfId="14019" priority="16038">
      <formula>IF(AND(COUNTIF(MetalSmelter,B5&amp;C5)=0,LEN(C5)&gt;0),TRUE,FALSE)</formula>
    </cfRule>
  </conditionalFormatting>
  <conditionalFormatting sqref="B348">
    <cfRule type="expression" dxfId="14018" priority="16039">
      <formula>IF(B5="",TRUE)</formula>
    </cfRule>
  </conditionalFormatting>
  <conditionalFormatting sqref="B348">
    <cfRule type="expression" dxfId="14017" priority="16040">
      <formula>IF(AND(COUNTIF(MetalSmelter,B5&amp;C5)=0,LEN(C5)&gt;0),TRUE,FALSE)</formula>
    </cfRule>
  </conditionalFormatting>
  <conditionalFormatting sqref="B349">
    <cfRule type="expression" dxfId="14016" priority="16041">
      <formula>IF(B5="",TRUE)</formula>
    </cfRule>
  </conditionalFormatting>
  <conditionalFormatting sqref="B349">
    <cfRule type="expression" dxfId="14015" priority="16042">
      <formula>IF(AND(COUNTIF(MetalSmelter,B5&amp;C5)=0,LEN(C5)&gt;0),TRUE,FALSE)</formula>
    </cfRule>
  </conditionalFormatting>
  <conditionalFormatting sqref="B350">
    <cfRule type="expression" dxfId="14014" priority="16043">
      <formula>IF(B5="",TRUE)</formula>
    </cfRule>
  </conditionalFormatting>
  <conditionalFormatting sqref="B350">
    <cfRule type="expression" dxfId="14013" priority="16044">
      <formula>IF(AND(COUNTIF(MetalSmelter,B5&amp;C5)=0,LEN(C5)&gt;0),TRUE,FALSE)</formula>
    </cfRule>
  </conditionalFormatting>
  <conditionalFormatting sqref="B351">
    <cfRule type="expression" dxfId="14012" priority="16045">
      <formula>IF(B5="",TRUE)</formula>
    </cfRule>
  </conditionalFormatting>
  <conditionalFormatting sqref="B351">
    <cfRule type="expression" dxfId="14011" priority="16046">
      <formula>IF(AND(COUNTIF(MetalSmelter,B5&amp;C5)=0,LEN(C5)&gt;0),TRUE,FALSE)</formula>
    </cfRule>
  </conditionalFormatting>
  <conditionalFormatting sqref="B352">
    <cfRule type="expression" dxfId="14010" priority="16047">
      <formula>IF(B5="",TRUE)</formula>
    </cfRule>
  </conditionalFormatting>
  <conditionalFormatting sqref="B352">
    <cfRule type="expression" dxfId="14009" priority="16048">
      <formula>IF(AND(COUNTIF(MetalSmelter,B5&amp;C5)=0,LEN(C5)&gt;0),TRUE,FALSE)</formula>
    </cfRule>
  </conditionalFormatting>
  <conditionalFormatting sqref="B353">
    <cfRule type="expression" dxfId="14008" priority="16049">
      <formula>IF(B5="",TRUE)</formula>
    </cfRule>
  </conditionalFormatting>
  <conditionalFormatting sqref="B353">
    <cfRule type="expression" dxfId="14007" priority="16050">
      <formula>IF(AND(COUNTIF(MetalSmelter,B5&amp;C5)=0,LEN(C5)&gt;0),TRUE,FALSE)</formula>
    </cfRule>
  </conditionalFormatting>
  <conditionalFormatting sqref="B354">
    <cfRule type="expression" dxfId="14006" priority="16051">
      <formula>IF(B5="",TRUE)</formula>
    </cfRule>
  </conditionalFormatting>
  <conditionalFormatting sqref="B354">
    <cfRule type="expression" dxfId="14005" priority="16052">
      <formula>IF(AND(COUNTIF(MetalSmelter,B5&amp;C5)=0,LEN(C5)&gt;0),TRUE,FALSE)</formula>
    </cfRule>
  </conditionalFormatting>
  <conditionalFormatting sqref="B355">
    <cfRule type="expression" dxfId="14004" priority="16053">
      <formula>IF(B5="",TRUE)</formula>
    </cfRule>
  </conditionalFormatting>
  <conditionalFormatting sqref="B355">
    <cfRule type="expression" dxfId="14003" priority="16054">
      <formula>IF(AND(COUNTIF(MetalSmelter,B5&amp;C5)=0,LEN(C5)&gt;0),TRUE,FALSE)</formula>
    </cfRule>
  </conditionalFormatting>
  <conditionalFormatting sqref="B356">
    <cfRule type="expression" dxfId="14002" priority="16055">
      <formula>IF(B5="",TRUE)</formula>
    </cfRule>
  </conditionalFormatting>
  <conditionalFormatting sqref="B356">
    <cfRule type="expression" dxfId="14001" priority="16056">
      <formula>IF(AND(COUNTIF(MetalSmelter,B5&amp;C5)=0,LEN(C5)&gt;0),TRUE,FALSE)</formula>
    </cfRule>
  </conditionalFormatting>
  <conditionalFormatting sqref="B357">
    <cfRule type="expression" dxfId="14000" priority="16057">
      <formula>IF(B5="",TRUE)</formula>
    </cfRule>
  </conditionalFormatting>
  <conditionalFormatting sqref="B357">
    <cfRule type="expression" dxfId="13999" priority="16058">
      <formula>IF(AND(COUNTIF(MetalSmelter,B5&amp;C5)=0,LEN(C5)&gt;0),TRUE,FALSE)</formula>
    </cfRule>
  </conditionalFormatting>
  <conditionalFormatting sqref="B358">
    <cfRule type="expression" dxfId="13998" priority="16059">
      <formula>IF(B5="",TRUE)</formula>
    </cfRule>
  </conditionalFormatting>
  <conditionalFormatting sqref="B358">
    <cfRule type="expression" dxfId="13997" priority="16060">
      <formula>IF(AND(COUNTIF(MetalSmelter,B5&amp;C5)=0,LEN(C5)&gt;0),TRUE,FALSE)</formula>
    </cfRule>
  </conditionalFormatting>
  <conditionalFormatting sqref="B359">
    <cfRule type="expression" dxfId="13996" priority="16061">
      <formula>IF(B5="",TRUE)</formula>
    </cfRule>
  </conditionalFormatting>
  <conditionalFormatting sqref="B359">
    <cfRule type="expression" dxfId="13995" priority="16062">
      <formula>IF(AND(COUNTIF(MetalSmelter,B5&amp;C5)=0,LEN(C5)&gt;0),TRUE,FALSE)</formula>
    </cfRule>
  </conditionalFormatting>
  <conditionalFormatting sqref="B360">
    <cfRule type="expression" dxfId="13994" priority="16063">
      <formula>IF(B5="",TRUE)</formula>
    </cfRule>
  </conditionalFormatting>
  <conditionalFormatting sqref="B360">
    <cfRule type="expression" dxfId="13993" priority="16064">
      <formula>IF(AND(COUNTIF(MetalSmelter,B5&amp;C5)=0,LEN(C5)&gt;0),TRUE,FALSE)</formula>
    </cfRule>
  </conditionalFormatting>
  <conditionalFormatting sqref="B361">
    <cfRule type="expression" dxfId="13992" priority="16065">
      <formula>IF(B5="",TRUE)</formula>
    </cfRule>
  </conditionalFormatting>
  <conditionalFormatting sqref="B361">
    <cfRule type="expression" dxfId="13991" priority="16066">
      <formula>IF(AND(COUNTIF(MetalSmelter,B5&amp;C5)=0,LEN(C5)&gt;0),TRUE,FALSE)</formula>
    </cfRule>
  </conditionalFormatting>
  <conditionalFormatting sqref="B362">
    <cfRule type="expression" dxfId="13990" priority="16067">
      <formula>IF(B5="",TRUE)</formula>
    </cfRule>
  </conditionalFormatting>
  <conditionalFormatting sqref="B362">
    <cfRule type="expression" dxfId="13989" priority="16068">
      <formula>IF(AND(COUNTIF(MetalSmelter,B5&amp;C5)=0,LEN(C5)&gt;0),TRUE,FALSE)</formula>
    </cfRule>
  </conditionalFormatting>
  <conditionalFormatting sqref="B363">
    <cfRule type="expression" dxfId="13988" priority="16069">
      <formula>IF(B5="",TRUE)</formula>
    </cfRule>
  </conditionalFormatting>
  <conditionalFormatting sqref="B363">
    <cfRule type="expression" dxfId="13987" priority="16070">
      <formula>IF(AND(COUNTIF(MetalSmelter,B5&amp;C5)=0,LEN(C5)&gt;0),TRUE,FALSE)</formula>
    </cfRule>
  </conditionalFormatting>
  <conditionalFormatting sqref="B364">
    <cfRule type="expression" dxfId="13986" priority="16071">
      <formula>IF(B5="",TRUE)</formula>
    </cfRule>
  </conditionalFormatting>
  <conditionalFormatting sqref="B364">
    <cfRule type="expression" dxfId="13985" priority="16072">
      <formula>IF(AND(COUNTIF(MetalSmelter,B5&amp;C5)=0,LEN(C5)&gt;0),TRUE,FALSE)</formula>
    </cfRule>
  </conditionalFormatting>
  <conditionalFormatting sqref="B365">
    <cfRule type="expression" dxfId="13984" priority="16073">
      <formula>IF(B5="",TRUE)</formula>
    </cfRule>
  </conditionalFormatting>
  <conditionalFormatting sqref="B365">
    <cfRule type="expression" dxfId="13983" priority="16074">
      <formula>IF(AND(COUNTIF(MetalSmelter,B5&amp;C5)=0,LEN(C5)&gt;0),TRUE,FALSE)</formula>
    </cfRule>
  </conditionalFormatting>
  <conditionalFormatting sqref="B366">
    <cfRule type="expression" dxfId="13982" priority="16075">
      <formula>IF(B5="",TRUE)</formula>
    </cfRule>
  </conditionalFormatting>
  <conditionalFormatting sqref="B366">
    <cfRule type="expression" dxfId="13981" priority="16076">
      <formula>IF(AND(COUNTIF(MetalSmelter,B5&amp;C5)=0,LEN(C5)&gt;0),TRUE,FALSE)</formula>
    </cfRule>
  </conditionalFormatting>
  <conditionalFormatting sqref="B367">
    <cfRule type="expression" dxfId="13980" priority="16077">
      <formula>IF(B5="",TRUE)</formula>
    </cfRule>
  </conditionalFormatting>
  <conditionalFormatting sqref="B367">
    <cfRule type="expression" dxfId="13979" priority="16078">
      <formula>IF(AND(COUNTIF(MetalSmelter,B5&amp;C5)=0,LEN(C5)&gt;0),TRUE,FALSE)</formula>
    </cfRule>
  </conditionalFormatting>
  <conditionalFormatting sqref="B368">
    <cfRule type="expression" dxfId="13978" priority="16079">
      <formula>IF(B5="",TRUE)</formula>
    </cfRule>
  </conditionalFormatting>
  <conditionalFormatting sqref="B368">
    <cfRule type="expression" dxfId="13977" priority="16080">
      <formula>IF(AND(COUNTIF(MetalSmelter,B5&amp;C5)=0,LEN(C5)&gt;0),TRUE,FALSE)</formula>
    </cfRule>
  </conditionalFormatting>
  <conditionalFormatting sqref="B369">
    <cfRule type="expression" dxfId="13976" priority="16081">
      <formula>IF(B5="",TRUE)</formula>
    </cfRule>
  </conditionalFormatting>
  <conditionalFormatting sqref="B369">
    <cfRule type="expression" dxfId="13975" priority="16082">
      <formula>IF(AND(COUNTIF(MetalSmelter,B5&amp;C5)=0,LEN(C5)&gt;0),TRUE,FALSE)</formula>
    </cfRule>
  </conditionalFormatting>
  <conditionalFormatting sqref="B370">
    <cfRule type="expression" dxfId="13974" priority="16083">
      <formula>IF(B5="",TRUE)</formula>
    </cfRule>
  </conditionalFormatting>
  <conditionalFormatting sqref="B370">
    <cfRule type="expression" dxfId="13973" priority="16084">
      <formula>IF(AND(COUNTIF(MetalSmelter,B5&amp;C5)=0,LEN(C5)&gt;0),TRUE,FALSE)</formula>
    </cfRule>
  </conditionalFormatting>
  <conditionalFormatting sqref="B371">
    <cfRule type="expression" dxfId="13972" priority="16085">
      <formula>IF(B5="",TRUE)</formula>
    </cfRule>
  </conditionalFormatting>
  <conditionalFormatting sqref="B371">
    <cfRule type="expression" dxfId="13971" priority="16086">
      <formula>IF(AND(COUNTIF(MetalSmelter,B5&amp;C5)=0,LEN(C5)&gt;0),TRUE,FALSE)</formula>
    </cfRule>
  </conditionalFormatting>
  <conditionalFormatting sqref="B372">
    <cfRule type="expression" dxfId="13970" priority="16087">
      <formula>IF(B5="",TRUE)</formula>
    </cfRule>
  </conditionalFormatting>
  <conditionalFormatting sqref="B372">
    <cfRule type="expression" dxfId="13969" priority="16088">
      <formula>IF(AND(COUNTIF(MetalSmelter,B5&amp;C5)=0,LEN(C5)&gt;0),TRUE,FALSE)</formula>
    </cfRule>
  </conditionalFormatting>
  <conditionalFormatting sqref="B373">
    <cfRule type="expression" dxfId="13968" priority="16089">
      <formula>IF(B5="",TRUE)</formula>
    </cfRule>
  </conditionalFormatting>
  <conditionalFormatting sqref="B373">
    <cfRule type="expression" dxfId="13967" priority="16090">
      <formula>IF(AND(COUNTIF(MetalSmelter,B5&amp;C5)=0,LEN(C5)&gt;0),TRUE,FALSE)</formula>
    </cfRule>
  </conditionalFormatting>
  <conditionalFormatting sqref="B374">
    <cfRule type="expression" dxfId="13966" priority="16091">
      <formula>IF(B5="",TRUE)</formula>
    </cfRule>
  </conditionalFormatting>
  <conditionalFormatting sqref="B374">
    <cfRule type="expression" dxfId="13965" priority="16092">
      <formula>IF(AND(COUNTIF(MetalSmelter,B5&amp;C5)=0,LEN(C5)&gt;0),TRUE,FALSE)</formula>
    </cfRule>
  </conditionalFormatting>
  <conditionalFormatting sqref="B375">
    <cfRule type="expression" dxfId="13964" priority="16093">
      <formula>IF(B5="",TRUE)</formula>
    </cfRule>
  </conditionalFormatting>
  <conditionalFormatting sqref="B375">
    <cfRule type="expression" dxfId="13963" priority="16094">
      <formula>IF(AND(COUNTIF(MetalSmelter,B5&amp;C5)=0,LEN(C5)&gt;0),TRUE,FALSE)</formula>
    </cfRule>
  </conditionalFormatting>
  <conditionalFormatting sqref="B376">
    <cfRule type="expression" dxfId="13962" priority="16095">
      <formula>IF(B5="",TRUE)</formula>
    </cfRule>
  </conditionalFormatting>
  <conditionalFormatting sqref="B376">
    <cfRule type="expression" dxfId="13961" priority="16096">
      <formula>IF(AND(COUNTIF(MetalSmelter,B5&amp;C5)=0,LEN(C5)&gt;0),TRUE,FALSE)</formula>
    </cfRule>
  </conditionalFormatting>
  <conditionalFormatting sqref="B377">
    <cfRule type="expression" dxfId="13960" priority="16097">
      <formula>IF(B5="",TRUE)</formula>
    </cfRule>
  </conditionalFormatting>
  <conditionalFormatting sqref="B377">
    <cfRule type="expression" dxfId="13959" priority="16098">
      <formula>IF(AND(COUNTIF(MetalSmelter,B5&amp;C5)=0,LEN(C5)&gt;0),TRUE,FALSE)</formula>
    </cfRule>
  </conditionalFormatting>
  <conditionalFormatting sqref="B378">
    <cfRule type="expression" dxfId="13958" priority="16099">
      <formula>IF(B5="",TRUE)</formula>
    </cfRule>
  </conditionalFormatting>
  <conditionalFormatting sqref="B378">
    <cfRule type="expression" dxfId="13957" priority="16100">
      <formula>IF(AND(COUNTIF(MetalSmelter,B5&amp;C5)=0,LEN(C5)&gt;0),TRUE,FALSE)</formula>
    </cfRule>
  </conditionalFormatting>
  <conditionalFormatting sqref="B379">
    <cfRule type="expression" dxfId="13956" priority="16101">
      <formula>IF(B5="",TRUE)</formula>
    </cfRule>
  </conditionalFormatting>
  <conditionalFormatting sqref="B379">
    <cfRule type="expression" dxfId="13955" priority="16102">
      <formula>IF(AND(COUNTIF(MetalSmelter,B5&amp;C5)=0,LEN(C5)&gt;0),TRUE,FALSE)</formula>
    </cfRule>
  </conditionalFormatting>
  <conditionalFormatting sqref="B380">
    <cfRule type="expression" dxfId="13954" priority="16103">
      <formula>IF(B5="",TRUE)</formula>
    </cfRule>
  </conditionalFormatting>
  <conditionalFormatting sqref="B380">
    <cfRule type="expression" dxfId="13953" priority="16104">
      <formula>IF(AND(COUNTIF(MetalSmelter,B5&amp;C5)=0,LEN(C5)&gt;0),TRUE,FALSE)</formula>
    </cfRule>
  </conditionalFormatting>
  <conditionalFormatting sqref="B381">
    <cfRule type="expression" dxfId="13952" priority="16105">
      <formula>IF(B5="",TRUE)</formula>
    </cfRule>
  </conditionalFormatting>
  <conditionalFormatting sqref="B381">
    <cfRule type="expression" dxfId="13951" priority="16106">
      <formula>IF(AND(COUNTIF(MetalSmelter,B5&amp;C5)=0,LEN(C5)&gt;0),TRUE,FALSE)</formula>
    </cfRule>
  </conditionalFormatting>
  <conditionalFormatting sqref="B382">
    <cfRule type="expression" dxfId="13950" priority="16107">
      <formula>IF(B5="",TRUE)</formula>
    </cfRule>
  </conditionalFormatting>
  <conditionalFormatting sqref="B382">
    <cfRule type="expression" dxfId="13949" priority="16108">
      <formula>IF(AND(COUNTIF(MetalSmelter,B5&amp;C5)=0,LEN(C5)&gt;0),TRUE,FALSE)</formula>
    </cfRule>
  </conditionalFormatting>
  <conditionalFormatting sqref="B383">
    <cfRule type="expression" dxfId="13948" priority="16109">
      <formula>IF(B5="",TRUE)</formula>
    </cfRule>
  </conditionalFormatting>
  <conditionalFormatting sqref="B383">
    <cfRule type="expression" dxfId="13947" priority="16110">
      <formula>IF(AND(COUNTIF(MetalSmelter,B5&amp;C5)=0,LEN(C5)&gt;0),TRUE,FALSE)</formula>
    </cfRule>
  </conditionalFormatting>
  <conditionalFormatting sqref="B384">
    <cfRule type="expression" dxfId="13946" priority="16111">
      <formula>IF(B5="",TRUE)</formula>
    </cfRule>
  </conditionalFormatting>
  <conditionalFormatting sqref="B384">
    <cfRule type="expression" dxfId="13945" priority="16112">
      <formula>IF(AND(COUNTIF(MetalSmelter,B5&amp;C5)=0,LEN(C5)&gt;0),TRUE,FALSE)</formula>
    </cfRule>
  </conditionalFormatting>
  <conditionalFormatting sqref="B385">
    <cfRule type="expression" dxfId="13944" priority="16113">
      <formula>IF(B5="",TRUE)</formula>
    </cfRule>
  </conditionalFormatting>
  <conditionalFormatting sqref="B385">
    <cfRule type="expression" dxfId="13943" priority="16114">
      <formula>IF(AND(COUNTIF(MetalSmelter,B5&amp;C5)=0,LEN(C5)&gt;0),TRUE,FALSE)</formula>
    </cfRule>
  </conditionalFormatting>
  <conditionalFormatting sqref="B386">
    <cfRule type="expression" dxfId="13942" priority="16115">
      <formula>IF(B5="",TRUE)</formula>
    </cfRule>
  </conditionalFormatting>
  <conditionalFormatting sqref="B386">
    <cfRule type="expression" dxfId="13941" priority="16116">
      <formula>IF(AND(COUNTIF(MetalSmelter,B5&amp;C5)=0,LEN(C5)&gt;0),TRUE,FALSE)</formula>
    </cfRule>
  </conditionalFormatting>
  <conditionalFormatting sqref="B387">
    <cfRule type="expression" dxfId="13940" priority="16117">
      <formula>IF(B5="",TRUE)</formula>
    </cfRule>
  </conditionalFormatting>
  <conditionalFormatting sqref="B387">
    <cfRule type="expression" dxfId="13939" priority="16118">
      <formula>IF(AND(COUNTIF(MetalSmelter,B5&amp;C5)=0,LEN(C5)&gt;0),TRUE,FALSE)</formula>
    </cfRule>
  </conditionalFormatting>
  <conditionalFormatting sqref="B388">
    <cfRule type="expression" dxfId="13938" priority="16119">
      <formula>IF(B5="",TRUE)</formula>
    </cfRule>
  </conditionalFormatting>
  <conditionalFormatting sqref="B388">
    <cfRule type="expression" dxfId="13937" priority="16120">
      <formula>IF(AND(COUNTIF(MetalSmelter,B5&amp;C5)=0,LEN(C5)&gt;0),TRUE,FALSE)</formula>
    </cfRule>
  </conditionalFormatting>
  <conditionalFormatting sqref="B389">
    <cfRule type="expression" dxfId="13936" priority="16121">
      <formula>IF(B5="",TRUE)</formula>
    </cfRule>
  </conditionalFormatting>
  <conditionalFormatting sqref="B389">
    <cfRule type="expression" dxfId="13935" priority="16122">
      <formula>IF(AND(COUNTIF(MetalSmelter,B5&amp;C5)=0,LEN(C5)&gt;0),TRUE,FALSE)</formula>
    </cfRule>
  </conditionalFormatting>
  <conditionalFormatting sqref="B390">
    <cfRule type="expression" dxfId="13934" priority="16123">
      <formula>IF(B5="",TRUE)</formula>
    </cfRule>
  </conditionalFormatting>
  <conditionalFormatting sqref="B390">
    <cfRule type="expression" dxfId="13933" priority="16124">
      <formula>IF(AND(COUNTIF(MetalSmelter,B5&amp;C5)=0,LEN(C5)&gt;0),TRUE,FALSE)</formula>
    </cfRule>
  </conditionalFormatting>
  <conditionalFormatting sqref="B391">
    <cfRule type="expression" dxfId="13932" priority="16125">
      <formula>IF(B5="",TRUE)</formula>
    </cfRule>
  </conditionalFormatting>
  <conditionalFormatting sqref="B391">
    <cfRule type="expression" dxfId="13931" priority="16126">
      <formula>IF(AND(COUNTIF(MetalSmelter,B5&amp;C5)=0,LEN(C5)&gt;0),TRUE,FALSE)</formula>
    </cfRule>
  </conditionalFormatting>
  <conditionalFormatting sqref="B392">
    <cfRule type="expression" dxfId="13930" priority="16127">
      <formula>IF(B5="",TRUE)</formula>
    </cfRule>
  </conditionalFormatting>
  <conditionalFormatting sqref="B392">
    <cfRule type="expression" dxfId="13929" priority="16128">
      <formula>IF(AND(COUNTIF(MetalSmelter,B5&amp;C5)=0,LEN(C5)&gt;0),TRUE,FALSE)</formula>
    </cfRule>
  </conditionalFormatting>
  <conditionalFormatting sqref="B393">
    <cfRule type="expression" dxfId="13928" priority="16129">
      <formula>IF(B5="",TRUE)</formula>
    </cfRule>
  </conditionalFormatting>
  <conditionalFormatting sqref="B393">
    <cfRule type="expression" dxfId="13927" priority="16130">
      <formula>IF(AND(COUNTIF(MetalSmelter,B5&amp;C5)=0,LEN(C5)&gt;0),TRUE,FALSE)</formula>
    </cfRule>
  </conditionalFormatting>
  <conditionalFormatting sqref="B394">
    <cfRule type="expression" dxfId="13926" priority="16131">
      <formula>IF(B5="",TRUE)</formula>
    </cfRule>
  </conditionalFormatting>
  <conditionalFormatting sqref="B394">
    <cfRule type="expression" dxfId="13925" priority="16132">
      <formula>IF(AND(COUNTIF(MetalSmelter,B5&amp;C5)=0,LEN(C5)&gt;0),TRUE,FALSE)</formula>
    </cfRule>
  </conditionalFormatting>
  <conditionalFormatting sqref="B395">
    <cfRule type="expression" dxfId="13924" priority="16133">
      <formula>IF(B5="",TRUE)</formula>
    </cfRule>
  </conditionalFormatting>
  <conditionalFormatting sqref="B395">
    <cfRule type="expression" dxfId="13923" priority="16134">
      <formula>IF(AND(COUNTIF(MetalSmelter,B5&amp;C5)=0,LEN(C5)&gt;0),TRUE,FALSE)</formula>
    </cfRule>
  </conditionalFormatting>
  <conditionalFormatting sqref="B396">
    <cfRule type="expression" dxfId="13922" priority="16135">
      <formula>IF(B5="",TRUE)</formula>
    </cfRule>
  </conditionalFormatting>
  <conditionalFormatting sqref="B396">
    <cfRule type="expression" dxfId="13921" priority="16136">
      <formula>IF(AND(COUNTIF(MetalSmelter,B5&amp;C5)=0,LEN(C5)&gt;0),TRUE,FALSE)</formula>
    </cfRule>
  </conditionalFormatting>
  <conditionalFormatting sqref="B397">
    <cfRule type="expression" dxfId="13920" priority="16137">
      <formula>IF(B5="",TRUE)</formula>
    </cfRule>
  </conditionalFormatting>
  <conditionalFormatting sqref="B397">
    <cfRule type="expression" dxfId="13919" priority="16138">
      <formula>IF(AND(COUNTIF(MetalSmelter,B5&amp;C5)=0,LEN(C5)&gt;0),TRUE,FALSE)</formula>
    </cfRule>
  </conditionalFormatting>
  <conditionalFormatting sqref="B398">
    <cfRule type="expression" dxfId="13918" priority="16139">
      <formula>IF(B5="",TRUE)</formula>
    </cfRule>
  </conditionalFormatting>
  <conditionalFormatting sqref="B398">
    <cfRule type="expression" dxfId="13917" priority="16140">
      <formula>IF(AND(COUNTIF(MetalSmelter,B5&amp;C5)=0,LEN(C5)&gt;0),TRUE,FALSE)</formula>
    </cfRule>
  </conditionalFormatting>
  <conditionalFormatting sqref="B399">
    <cfRule type="expression" dxfId="13916" priority="16141">
      <formula>IF(B5="",TRUE)</formula>
    </cfRule>
  </conditionalFormatting>
  <conditionalFormatting sqref="B399">
    <cfRule type="expression" dxfId="13915" priority="16142">
      <formula>IF(AND(COUNTIF(MetalSmelter,B5&amp;C5)=0,LEN(C5)&gt;0),TRUE,FALSE)</formula>
    </cfRule>
  </conditionalFormatting>
  <conditionalFormatting sqref="B400">
    <cfRule type="expression" dxfId="13914" priority="16143">
      <formula>IF(B5="",TRUE)</formula>
    </cfRule>
  </conditionalFormatting>
  <conditionalFormatting sqref="B400">
    <cfRule type="expression" dxfId="13913" priority="16144">
      <formula>IF(AND(COUNTIF(MetalSmelter,B5&amp;C5)=0,LEN(C5)&gt;0),TRUE,FALSE)</formula>
    </cfRule>
  </conditionalFormatting>
  <conditionalFormatting sqref="B401">
    <cfRule type="expression" dxfId="13912" priority="16145">
      <formula>IF(B5="",TRUE)</formula>
    </cfRule>
  </conditionalFormatting>
  <conditionalFormatting sqref="B401">
    <cfRule type="expression" dxfId="13911" priority="16146">
      <formula>IF(AND(COUNTIF(MetalSmelter,B5&amp;C5)=0,LEN(C5)&gt;0),TRUE,FALSE)</formula>
    </cfRule>
  </conditionalFormatting>
  <conditionalFormatting sqref="B402">
    <cfRule type="expression" dxfId="13910" priority="16147">
      <formula>IF(B5="",TRUE)</formula>
    </cfRule>
  </conditionalFormatting>
  <conditionalFormatting sqref="B402">
    <cfRule type="expression" dxfId="13909" priority="16148">
      <formula>IF(AND(COUNTIF(MetalSmelter,B5&amp;C5)=0,LEN(C5)&gt;0),TRUE,FALSE)</formula>
    </cfRule>
  </conditionalFormatting>
  <conditionalFormatting sqref="B403">
    <cfRule type="expression" dxfId="13908" priority="16149">
      <formula>IF(B5="",TRUE)</formula>
    </cfRule>
  </conditionalFormatting>
  <conditionalFormatting sqref="B403">
    <cfRule type="expression" dxfId="13907" priority="16150">
      <formula>IF(AND(COUNTIF(MetalSmelter,B5&amp;C5)=0,LEN(C5)&gt;0),TRUE,FALSE)</formula>
    </cfRule>
  </conditionalFormatting>
  <conditionalFormatting sqref="B404">
    <cfRule type="expression" dxfId="13906" priority="16151">
      <formula>IF(B5="",TRUE)</formula>
    </cfRule>
  </conditionalFormatting>
  <conditionalFormatting sqref="B404">
    <cfRule type="expression" dxfId="13905" priority="16152">
      <formula>IF(AND(COUNTIF(MetalSmelter,B5&amp;C5)=0,LEN(C5)&gt;0),TRUE,FALSE)</formula>
    </cfRule>
  </conditionalFormatting>
  <conditionalFormatting sqref="B405">
    <cfRule type="expression" dxfId="13904" priority="16153">
      <formula>IF(B5="",TRUE)</formula>
    </cfRule>
  </conditionalFormatting>
  <conditionalFormatting sqref="B405">
    <cfRule type="expression" dxfId="13903" priority="16154">
      <formula>IF(AND(COUNTIF(MetalSmelter,B5&amp;C5)=0,LEN(C5)&gt;0),TRUE,FALSE)</formula>
    </cfRule>
  </conditionalFormatting>
  <conditionalFormatting sqref="B406">
    <cfRule type="expression" dxfId="13902" priority="16155">
      <formula>IF(B5="",TRUE)</formula>
    </cfRule>
  </conditionalFormatting>
  <conditionalFormatting sqref="B406">
    <cfRule type="expression" dxfId="13901" priority="16156">
      <formula>IF(AND(COUNTIF(MetalSmelter,B5&amp;C5)=0,LEN(C5)&gt;0),TRUE,FALSE)</formula>
    </cfRule>
  </conditionalFormatting>
  <conditionalFormatting sqref="B407">
    <cfRule type="expression" dxfId="13900" priority="16157">
      <formula>IF(B5="",TRUE)</formula>
    </cfRule>
  </conditionalFormatting>
  <conditionalFormatting sqref="B407">
    <cfRule type="expression" dxfId="13899" priority="16158">
      <formula>IF(AND(COUNTIF(MetalSmelter,B5&amp;C5)=0,LEN(C5)&gt;0),TRUE,FALSE)</formula>
    </cfRule>
  </conditionalFormatting>
  <conditionalFormatting sqref="B408">
    <cfRule type="expression" dxfId="13898" priority="16159">
      <formula>IF(B5="",TRUE)</formula>
    </cfRule>
  </conditionalFormatting>
  <conditionalFormatting sqref="B408">
    <cfRule type="expression" dxfId="13897" priority="16160">
      <formula>IF(AND(COUNTIF(MetalSmelter,B5&amp;C5)=0,LEN(C5)&gt;0),TRUE,FALSE)</formula>
    </cfRule>
  </conditionalFormatting>
  <conditionalFormatting sqref="B409">
    <cfRule type="expression" dxfId="13896" priority="16161">
      <formula>IF(B5="",TRUE)</formula>
    </cfRule>
  </conditionalFormatting>
  <conditionalFormatting sqref="B409">
    <cfRule type="expression" dxfId="13895" priority="16162">
      <formula>IF(AND(COUNTIF(MetalSmelter,B5&amp;C5)=0,LEN(C5)&gt;0),TRUE,FALSE)</formula>
    </cfRule>
  </conditionalFormatting>
  <conditionalFormatting sqref="B410">
    <cfRule type="expression" dxfId="13894" priority="16163">
      <formula>IF(B5="",TRUE)</formula>
    </cfRule>
  </conditionalFormatting>
  <conditionalFormatting sqref="B410">
    <cfRule type="expression" dxfId="13893" priority="16164">
      <formula>IF(AND(COUNTIF(MetalSmelter,B5&amp;C5)=0,LEN(C5)&gt;0),TRUE,FALSE)</formula>
    </cfRule>
  </conditionalFormatting>
  <conditionalFormatting sqref="B411">
    <cfRule type="expression" dxfId="13892" priority="16165">
      <formula>IF(B5="",TRUE)</formula>
    </cfRule>
  </conditionalFormatting>
  <conditionalFormatting sqref="B411">
    <cfRule type="expression" dxfId="13891" priority="16166">
      <formula>IF(AND(COUNTIF(MetalSmelter,B5&amp;C5)=0,LEN(C5)&gt;0),TRUE,FALSE)</formula>
    </cfRule>
  </conditionalFormatting>
  <conditionalFormatting sqref="B412">
    <cfRule type="expression" dxfId="13890" priority="16167">
      <formula>IF(B5="",TRUE)</formula>
    </cfRule>
  </conditionalFormatting>
  <conditionalFormatting sqref="B412">
    <cfRule type="expression" dxfId="13889" priority="16168">
      <formula>IF(AND(COUNTIF(MetalSmelter,B5&amp;C5)=0,LEN(C5)&gt;0),TRUE,FALSE)</formula>
    </cfRule>
  </conditionalFormatting>
  <conditionalFormatting sqref="B413">
    <cfRule type="expression" dxfId="13888" priority="16169">
      <formula>IF(B5="",TRUE)</formula>
    </cfRule>
  </conditionalFormatting>
  <conditionalFormatting sqref="B413">
    <cfRule type="expression" dxfId="13887" priority="16170">
      <formula>IF(AND(COUNTIF(MetalSmelter,B5&amp;C5)=0,LEN(C5)&gt;0),TRUE,FALSE)</formula>
    </cfRule>
  </conditionalFormatting>
  <conditionalFormatting sqref="B414">
    <cfRule type="expression" dxfId="13886" priority="16171">
      <formula>IF(B5="",TRUE)</formula>
    </cfRule>
  </conditionalFormatting>
  <conditionalFormatting sqref="B414">
    <cfRule type="expression" dxfId="13885" priority="16172">
      <formula>IF(AND(COUNTIF(MetalSmelter,B5&amp;C5)=0,LEN(C5)&gt;0),TRUE,FALSE)</formula>
    </cfRule>
  </conditionalFormatting>
  <conditionalFormatting sqref="B415">
    <cfRule type="expression" dxfId="13884" priority="16173">
      <formula>IF(B5="",TRUE)</formula>
    </cfRule>
  </conditionalFormatting>
  <conditionalFormatting sqref="B415">
    <cfRule type="expression" dxfId="13883" priority="16174">
      <formula>IF(AND(COUNTIF(MetalSmelter,B5&amp;C5)=0,LEN(C5)&gt;0),TRUE,FALSE)</formula>
    </cfRule>
  </conditionalFormatting>
  <conditionalFormatting sqref="B416">
    <cfRule type="expression" dxfId="13882" priority="16175">
      <formula>IF(B5="",TRUE)</formula>
    </cfRule>
  </conditionalFormatting>
  <conditionalFormatting sqref="B416">
    <cfRule type="expression" dxfId="13881" priority="16176">
      <formula>IF(AND(COUNTIF(MetalSmelter,B5&amp;C5)=0,LEN(C5)&gt;0),TRUE,FALSE)</formula>
    </cfRule>
  </conditionalFormatting>
  <conditionalFormatting sqref="B417">
    <cfRule type="expression" dxfId="13880" priority="16177">
      <formula>IF(B5="",TRUE)</formula>
    </cfRule>
  </conditionalFormatting>
  <conditionalFormatting sqref="B417">
    <cfRule type="expression" dxfId="13879" priority="16178">
      <formula>IF(AND(COUNTIF(MetalSmelter,B5&amp;C5)=0,LEN(C5)&gt;0),TRUE,FALSE)</formula>
    </cfRule>
  </conditionalFormatting>
  <conditionalFormatting sqref="B418">
    <cfRule type="expression" dxfId="13878" priority="16179">
      <formula>IF(B5="",TRUE)</formula>
    </cfRule>
  </conditionalFormatting>
  <conditionalFormatting sqref="B418">
    <cfRule type="expression" dxfId="13877" priority="16180">
      <formula>IF(AND(COUNTIF(MetalSmelter,B5&amp;C5)=0,LEN(C5)&gt;0),TRUE,FALSE)</formula>
    </cfRule>
  </conditionalFormatting>
  <conditionalFormatting sqref="B419">
    <cfRule type="expression" dxfId="13876" priority="16181">
      <formula>IF(B5="",TRUE)</formula>
    </cfRule>
  </conditionalFormatting>
  <conditionalFormatting sqref="B419">
    <cfRule type="expression" dxfId="13875" priority="16182">
      <formula>IF(AND(COUNTIF(MetalSmelter,B5&amp;C5)=0,LEN(C5)&gt;0),TRUE,FALSE)</formula>
    </cfRule>
  </conditionalFormatting>
  <conditionalFormatting sqref="B420">
    <cfRule type="expression" dxfId="13874" priority="16183">
      <formula>IF(B5="",TRUE)</formula>
    </cfRule>
  </conditionalFormatting>
  <conditionalFormatting sqref="B420">
    <cfRule type="expression" dxfId="13873" priority="16184">
      <formula>IF(AND(COUNTIF(MetalSmelter,B5&amp;C5)=0,LEN(C5)&gt;0),TRUE,FALSE)</formula>
    </cfRule>
  </conditionalFormatting>
  <conditionalFormatting sqref="B421">
    <cfRule type="expression" dxfId="13872" priority="16185">
      <formula>IF(B5="",TRUE)</formula>
    </cfRule>
  </conditionalFormatting>
  <conditionalFormatting sqref="B421">
    <cfRule type="expression" dxfId="13871" priority="16186">
      <formula>IF(AND(COUNTIF(MetalSmelter,B5&amp;C5)=0,LEN(C5)&gt;0),TRUE,FALSE)</formula>
    </cfRule>
  </conditionalFormatting>
  <conditionalFormatting sqref="B422">
    <cfRule type="expression" dxfId="13870" priority="16187">
      <formula>IF(B5="",TRUE)</formula>
    </cfRule>
  </conditionalFormatting>
  <conditionalFormatting sqref="B422">
    <cfRule type="expression" dxfId="13869" priority="16188">
      <formula>IF(AND(COUNTIF(MetalSmelter,B5&amp;C5)=0,LEN(C5)&gt;0),TRUE,FALSE)</formula>
    </cfRule>
  </conditionalFormatting>
  <conditionalFormatting sqref="B423">
    <cfRule type="expression" dxfId="13868" priority="16189">
      <formula>IF(B5="",TRUE)</formula>
    </cfRule>
  </conditionalFormatting>
  <conditionalFormatting sqref="B423">
    <cfRule type="expression" dxfId="13867" priority="16190">
      <formula>IF(AND(COUNTIF(MetalSmelter,B5&amp;C5)=0,LEN(C5)&gt;0),TRUE,FALSE)</formula>
    </cfRule>
  </conditionalFormatting>
  <conditionalFormatting sqref="B424">
    <cfRule type="expression" dxfId="13866" priority="16191">
      <formula>IF(B5="",TRUE)</formula>
    </cfRule>
  </conditionalFormatting>
  <conditionalFormatting sqref="B424">
    <cfRule type="expression" dxfId="13865" priority="16192">
      <formula>IF(AND(COUNTIF(MetalSmelter,B5&amp;C5)=0,LEN(C5)&gt;0),TRUE,FALSE)</formula>
    </cfRule>
  </conditionalFormatting>
  <conditionalFormatting sqref="B425">
    <cfRule type="expression" dxfId="13864" priority="16193">
      <formula>IF(B5="",TRUE)</formula>
    </cfRule>
  </conditionalFormatting>
  <conditionalFormatting sqref="B425">
    <cfRule type="expression" dxfId="13863" priority="16194">
      <formula>IF(AND(COUNTIF(MetalSmelter,B5&amp;C5)=0,LEN(C5)&gt;0),TRUE,FALSE)</formula>
    </cfRule>
  </conditionalFormatting>
  <conditionalFormatting sqref="B426">
    <cfRule type="expression" dxfId="13862" priority="16195">
      <formula>IF(B5="",TRUE)</formula>
    </cfRule>
  </conditionalFormatting>
  <conditionalFormatting sqref="B426">
    <cfRule type="expression" dxfId="13861" priority="16196">
      <formula>IF(AND(COUNTIF(MetalSmelter,B5&amp;C5)=0,LEN(C5)&gt;0),TRUE,FALSE)</formula>
    </cfRule>
  </conditionalFormatting>
  <conditionalFormatting sqref="B427">
    <cfRule type="expression" dxfId="13860" priority="16197">
      <formula>IF(B5="",TRUE)</formula>
    </cfRule>
  </conditionalFormatting>
  <conditionalFormatting sqref="B427">
    <cfRule type="expression" dxfId="13859" priority="16198">
      <formula>IF(AND(COUNTIF(MetalSmelter,B5&amp;C5)=0,LEN(C5)&gt;0),TRUE,FALSE)</formula>
    </cfRule>
  </conditionalFormatting>
  <conditionalFormatting sqref="B428">
    <cfRule type="expression" dxfId="13858" priority="16199">
      <formula>IF(B5="",TRUE)</formula>
    </cfRule>
  </conditionalFormatting>
  <conditionalFormatting sqref="B428">
    <cfRule type="expression" dxfId="13857" priority="16200">
      <formula>IF(AND(COUNTIF(MetalSmelter,B5&amp;C5)=0,LEN(C5)&gt;0),TRUE,FALSE)</formula>
    </cfRule>
  </conditionalFormatting>
  <conditionalFormatting sqref="B429">
    <cfRule type="expression" dxfId="13856" priority="16201">
      <formula>IF(B5="",TRUE)</formula>
    </cfRule>
  </conditionalFormatting>
  <conditionalFormatting sqref="B429">
    <cfRule type="expression" dxfId="13855" priority="16202">
      <formula>IF(AND(COUNTIF(MetalSmelter,B5&amp;C5)=0,LEN(C5)&gt;0),TRUE,FALSE)</formula>
    </cfRule>
  </conditionalFormatting>
  <conditionalFormatting sqref="B430">
    <cfRule type="expression" dxfId="13854" priority="16203">
      <formula>IF(B5="",TRUE)</formula>
    </cfRule>
  </conditionalFormatting>
  <conditionalFormatting sqref="B430">
    <cfRule type="expression" dxfId="13853" priority="16204">
      <formula>IF(AND(COUNTIF(MetalSmelter,B5&amp;C5)=0,LEN(C5)&gt;0),TRUE,FALSE)</formula>
    </cfRule>
  </conditionalFormatting>
  <conditionalFormatting sqref="B431">
    <cfRule type="expression" dxfId="13852" priority="16205">
      <formula>IF(B5="",TRUE)</formula>
    </cfRule>
  </conditionalFormatting>
  <conditionalFormatting sqref="B431">
    <cfRule type="expression" dxfId="13851" priority="16206">
      <formula>IF(AND(COUNTIF(MetalSmelter,B5&amp;C5)=0,LEN(C5)&gt;0),TRUE,FALSE)</formula>
    </cfRule>
  </conditionalFormatting>
  <conditionalFormatting sqref="B432">
    <cfRule type="expression" dxfId="13850" priority="16207">
      <formula>IF(B5="",TRUE)</formula>
    </cfRule>
  </conditionalFormatting>
  <conditionalFormatting sqref="B432">
    <cfRule type="expression" dxfId="13849" priority="16208">
      <formula>IF(AND(COUNTIF(MetalSmelter,B5&amp;C5)=0,LEN(C5)&gt;0),TRUE,FALSE)</formula>
    </cfRule>
  </conditionalFormatting>
  <conditionalFormatting sqref="B433">
    <cfRule type="expression" dxfId="13848" priority="16209">
      <formula>IF(B5="",TRUE)</formula>
    </cfRule>
  </conditionalFormatting>
  <conditionalFormatting sqref="B433">
    <cfRule type="expression" dxfId="13847" priority="16210">
      <formula>IF(AND(COUNTIF(MetalSmelter,B5&amp;C5)=0,LEN(C5)&gt;0),TRUE,FALSE)</formula>
    </cfRule>
  </conditionalFormatting>
  <conditionalFormatting sqref="B434">
    <cfRule type="expression" dxfId="13846" priority="16211">
      <formula>IF(B5="",TRUE)</formula>
    </cfRule>
  </conditionalFormatting>
  <conditionalFormatting sqref="B434">
    <cfRule type="expression" dxfId="13845" priority="16212">
      <formula>IF(AND(COUNTIF(MetalSmelter,B5&amp;C5)=0,LEN(C5)&gt;0),TRUE,FALSE)</formula>
    </cfRule>
  </conditionalFormatting>
  <conditionalFormatting sqref="B435">
    <cfRule type="expression" dxfId="13844" priority="16213">
      <formula>IF(B5="",TRUE)</formula>
    </cfRule>
  </conditionalFormatting>
  <conditionalFormatting sqref="B435">
    <cfRule type="expression" dxfId="13843" priority="16214">
      <formula>IF(AND(COUNTIF(MetalSmelter,B5&amp;C5)=0,LEN(C5)&gt;0),TRUE,FALSE)</formula>
    </cfRule>
  </conditionalFormatting>
  <conditionalFormatting sqref="B436">
    <cfRule type="expression" dxfId="13842" priority="16215">
      <formula>IF(B5="",TRUE)</formula>
    </cfRule>
  </conditionalFormatting>
  <conditionalFormatting sqref="B436">
    <cfRule type="expression" dxfId="13841" priority="16216">
      <formula>IF(AND(COUNTIF(MetalSmelter,B5&amp;C5)=0,LEN(C5)&gt;0),TRUE,FALSE)</formula>
    </cfRule>
  </conditionalFormatting>
  <conditionalFormatting sqref="B437">
    <cfRule type="expression" dxfId="13840" priority="16217">
      <formula>IF(B5="",TRUE)</formula>
    </cfRule>
  </conditionalFormatting>
  <conditionalFormatting sqref="B437">
    <cfRule type="expression" dxfId="13839" priority="16218">
      <formula>IF(AND(COUNTIF(MetalSmelter,B5&amp;C5)=0,LEN(C5)&gt;0),TRUE,FALSE)</formula>
    </cfRule>
  </conditionalFormatting>
  <conditionalFormatting sqref="B438">
    <cfRule type="expression" dxfId="13838" priority="16219">
      <formula>IF(B5="",TRUE)</formula>
    </cfRule>
  </conditionalFormatting>
  <conditionalFormatting sqref="B438">
    <cfRule type="expression" dxfId="13837" priority="16220">
      <formula>IF(AND(COUNTIF(MetalSmelter,B5&amp;C5)=0,LEN(C5)&gt;0),TRUE,FALSE)</formula>
    </cfRule>
  </conditionalFormatting>
  <conditionalFormatting sqref="B439">
    <cfRule type="expression" dxfId="13836" priority="16221">
      <formula>IF(B5="",TRUE)</formula>
    </cfRule>
  </conditionalFormatting>
  <conditionalFormatting sqref="B439">
    <cfRule type="expression" dxfId="13835" priority="16222">
      <formula>IF(AND(COUNTIF(MetalSmelter,B5&amp;C5)=0,LEN(C5)&gt;0),TRUE,FALSE)</formula>
    </cfRule>
  </conditionalFormatting>
  <conditionalFormatting sqref="B440">
    <cfRule type="expression" dxfId="13834" priority="16223">
      <formula>IF(B5="",TRUE)</formula>
    </cfRule>
  </conditionalFormatting>
  <conditionalFormatting sqref="B440">
    <cfRule type="expression" dxfId="13833" priority="16224">
      <formula>IF(AND(COUNTIF(MetalSmelter,B5&amp;C5)=0,LEN(C5)&gt;0),TRUE,FALSE)</formula>
    </cfRule>
  </conditionalFormatting>
  <conditionalFormatting sqref="B441">
    <cfRule type="expression" dxfId="13832" priority="16225">
      <formula>IF(B5="",TRUE)</formula>
    </cfRule>
  </conditionalFormatting>
  <conditionalFormatting sqref="B441">
    <cfRule type="expression" dxfId="13831" priority="16226">
      <formula>IF(AND(COUNTIF(MetalSmelter,B5&amp;C5)=0,LEN(C5)&gt;0),TRUE,FALSE)</formula>
    </cfRule>
  </conditionalFormatting>
  <conditionalFormatting sqref="B442">
    <cfRule type="expression" dxfId="13830" priority="16227">
      <formula>IF(B5="",TRUE)</formula>
    </cfRule>
  </conditionalFormatting>
  <conditionalFormatting sqref="B442">
    <cfRule type="expression" dxfId="13829" priority="16228">
      <formula>IF(AND(COUNTIF(MetalSmelter,B5&amp;C5)=0,LEN(C5)&gt;0),TRUE,FALSE)</formula>
    </cfRule>
  </conditionalFormatting>
  <conditionalFormatting sqref="B443">
    <cfRule type="expression" dxfId="13828" priority="16229">
      <formula>IF(B5="",TRUE)</formula>
    </cfRule>
  </conditionalFormatting>
  <conditionalFormatting sqref="B443">
    <cfRule type="expression" dxfId="13827" priority="16230">
      <formula>IF(AND(COUNTIF(MetalSmelter,B5&amp;C5)=0,LEN(C5)&gt;0),TRUE,FALSE)</formula>
    </cfRule>
  </conditionalFormatting>
  <conditionalFormatting sqref="B444">
    <cfRule type="expression" dxfId="13826" priority="16231">
      <formula>IF(B5="",TRUE)</formula>
    </cfRule>
  </conditionalFormatting>
  <conditionalFormatting sqref="B444">
    <cfRule type="expression" dxfId="13825" priority="16232">
      <formula>IF(AND(COUNTIF(MetalSmelter,B5&amp;C5)=0,LEN(C5)&gt;0),TRUE,FALSE)</formula>
    </cfRule>
  </conditionalFormatting>
  <conditionalFormatting sqref="B445">
    <cfRule type="expression" dxfId="13824" priority="16233">
      <formula>IF(B5="",TRUE)</formula>
    </cfRule>
  </conditionalFormatting>
  <conditionalFormatting sqref="B445">
    <cfRule type="expression" dxfId="13823" priority="16234">
      <formula>IF(AND(COUNTIF(MetalSmelter,B5&amp;C5)=0,LEN(C5)&gt;0),TRUE,FALSE)</formula>
    </cfRule>
  </conditionalFormatting>
  <conditionalFormatting sqref="B446">
    <cfRule type="expression" dxfId="13822" priority="16235">
      <formula>IF(B5="",TRUE)</formula>
    </cfRule>
  </conditionalFormatting>
  <conditionalFormatting sqref="B446">
    <cfRule type="expression" dxfId="13821" priority="16236">
      <formula>IF(AND(COUNTIF(MetalSmelter,B5&amp;C5)=0,LEN(C5)&gt;0),TRUE,FALSE)</formula>
    </cfRule>
  </conditionalFormatting>
  <conditionalFormatting sqref="B447">
    <cfRule type="expression" dxfId="13820" priority="16237">
      <formula>IF(B5="",TRUE)</formula>
    </cfRule>
  </conditionalFormatting>
  <conditionalFormatting sqref="B447">
    <cfRule type="expression" dxfId="13819" priority="16238">
      <formula>IF(AND(COUNTIF(MetalSmelter,B5&amp;C5)=0,LEN(C5)&gt;0),TRUE,FALSE)</formula>
    </cfRule>
  </conditionalFormatting>
  <conditionalFormatting sqref="B448">
    <cfRule type="expression" dxfId="13818" priority="16239">
      <formula>IF(B5="",TRUE)</formula>
    </cfRule>
  </conditionalFormatting>
  <conditionalFormatting sqref="B448">
    <cfRule type="expression" dxfId="13817" priority="16240">
      <formula>IF(AND(COUNTIF(MetalSmelter,B5&amp;C5)=0,LEN(C5)&gt;0),TRUE,FALSE)</formula>
    </cfRule>
  </conditionalFormatting>
  <conditionalFormatting sqref="B449">
    <cfRule type="expression" dxfId="13816" priority="16241">
      <formula>IF(B5="",TRUE)</formula>
    </cfRule>
  </conditionalFormatting>
  <conditionalFormatting sqref="B449">
    <cfRule type="expression" dxfId="13815" priority="16242">
      <formula>IF(AND(COUNTIF(MetalSmelter,B5&amp;C5)=0,LEN(C5)&gt;0),TRUE,FALSE)</formula>
    </cfRule>
  </conditionalFormatting>
  <conditionalFormatting sqref="B450">
    <cfRule type="expression" dxfId="13814" priority="16243">
      <formula>IF(B5="",TRUE)</formula>
    </cfRule>
  </conditionalFormatting>
  <conditionalFormatting sqref="B450">
    <cfRule type="expression" dxfId="13813" priority="16244">
      <formula>IF(AND(COUNTIF(MetalSmelter,B5&amp;C5)=0,LEN(C5)&gt;0),TRUE,FALSE)</formula>
    </cfRule>
  </conditionalFormatting>
  <conditionalFormatting sqref="B451">
    <cfRule type="expression" dxfId="13812" priority="16245">
      <formula>IF(B5="",TRUE)</formula>
    </cfRule>
  </conditionalFormatting>
  <conditionalFormatting sqref="B451">
    <cfRule type="expression" dxfId="13811" priority="16246">
      <formula>IF(AND(COUNTIF(MetalSmelter,B5&amp;C5)=0,LEN(C5)&gt;0),TRUE,FALSE)</formula>
    </cfRule>
  </conditionalFormatting>
  <conditionalFormatting sqref="B452">
    <cfRule type="expression" dxfId="13810" priority="16247">
      <formula>IF(B5="",TRUE)</formula>
    </cfRule>
  </conditionalFormatting>
  <conditionalFormatting sqref="B452">
    <cfRule type="expression" dxfId="13809" priority="16248">
      <formula>IF(AND(COUNTIF(MetalSmelter,B5&amp;C5)=0,LEN(C5)&gt;0),TRUE,FALSE)</formula>
    </cfRule>
  </conditionalFormatting>
  <conditionalFormatting sqref="B453">
    <cfRule type="expression" dxfId="13808" priority="16249">
      <formula>IF(B5="",TRUE)</formula>
    </cfRule>
  </conditionalFormatting>
  <conditionalFormatting sqref="B453">
    <cfRule type="expression" dxfId="13807" priority="16250">
      <formula>IF(AND(COUNTIF(MetalSmelter,B5&amp;C5)=0,LEN(C5)&gt;0),TRUE,FALSE)</formula>
    </cfRule>
  </conditionalFormatting>
  <conditionalFormatting sqref="B454">
    <cfRule type="expression" dxfId="13806" priority="16251">
      <formula>IF(B5="",TRUE)</formula>
    </cfRule>
  </conditionalFormatting>
  <conditionalFormatting sqref="B454">
    <cfRule type="expression" dxfId="13805" priority="16252">
      <formula>IF(AND(COUNTIF(MetalSmelter,B5&amp;C5)=0,LEN(C5)&gt;0),TRUE,FALSE)</formula>
    </cfRule>
  </conditionalFormatting>
  <conditionalFormatting sqref="B455">
    <cfRule type="expression" dxfId="13804" priority="16253">
      <formula>IF(B5="",TRUE)</formula>
    </cfRule>
  </conditionalFormatting>
  <conditionalFormatting sqref="B455">
    <cfRule type="expression" dxfId="13803" priority="16254">
      <formula>IF(AND(COUNTIF(MetalSmelter,B5&amp;C5)=0,LEN(C5)&gt;0),TRUE,FALSE)</formula>
    </cfRule>
  </conditionalFormatting>
  <conditionalFormatting sqref="B456">
    <cfRule type="expression" dxfId="13802" priority="16255">
      <formula>IF(B5="",TRUE)</formula>
    </cfRule>
  </conditionalFormatting>
  <conditionalFormatting sqref="B456">
    <cfRule type="expression" dxfId="13801" priority="16256">
      <formula>IF(AND(COUNTIF(MetalSmelter,B5&amp;C5)=0,LEN(C5)&gt;0),TRUE,FALSE)</formula>
    </cfRule>
  </conditionalFormatting>
  <conditionalFormatting sqref="B457">
    <cfRule type="expression" dxfId="13800" priority="16257">
      <formula>IF(B5="",TRUE)</formula>
    </cfRule>
  </conditionalFormatting>
  <conditionalFormatting sqref="B457">
    <cfRule type="expression" dxfId="13799" priority="16258">
      <formula>IF(AND(COUNTIF(MetalSmelter,B5&amp;C5)=0,LEN(C5)&gt;0),TRUE,FALSE)</formula>
    </cfRule>
  </conditionalFormatting>
  <conditionalFormatting sqref="B458">
    <cfRule type="expression" dxfId="13798" priority="16259">
      <formula>IF(B5="",TRUE)</formula>
    </cfRule>
  </conditionalFormatting>
  <conditionalFormatting sqref="B458">
    <cfRule type="expression" dxfId="13797" priority="16260">
      <formula>IF(AND(COUNTIF(MetalSmelter,B5&amp;C5)=0,LEN(C5)&gt;0),TRUE,FALSE)</formula>
    </cfRule>
  </conditionalFormatting>
  <conditionalFormatting sqref="B459">
    <cfRule type="expression" dxfId="13796" priority="16261">
      <formula>IF(B5="",TRUE)</formula>
    </cfRule>
  </conditionalFormatting>
  <conditionalFormatting sqref="B459">
    <cfRule type="expression" dxfId="13795" priority="16262">
      <formula>IF(AND(COUNTIF(MetalSmelter,B5&amp;C5)=0,LEN(C5)&gt;0),TRUE,FALSE)</formula>
    </cfRule>
  </conditionalFormatting>
  <conditionalFormatting sqref="B460">
    <cfRule type="expression" dxfId="13794" priority="16263">
      <formula>IF(B5="",TRUE)</formula>
    </cfRule>
  </conditionalFormatting>
  <conditionalFormatting sqref="B460">
    <cfRule type="expression" dxfId="13793" priority="16264">
      <formula>IF(AND(COUNTIF(MetalSmelter,B5&amp;C5)=0,LEN(C5)&gt;0),TRUE,FALSE)</formula>
    </cfRule>
  </conditionalFormatting>
  <conditionalFormatting sqref="B461">
    <cfRule type="expression" dxfId="13792" priority="16265">
      <formula>IF(B5="",TRUE)</formula>
    </cfRule>
  </conditionalFormatting>
  <conditionalFormatting sqref="B461">
    <cfRule type="expression" dxfId="13791" priority="16266">
      <formula>IF(AND(COUNTIF(MetalSmelter,B5&amp;C5)=0,LEN(C5)&gt;0),TRUE,FALSE)</formula>
    </cfRule>
  </conditionalFormatting>
  <conditionalFormatting sqref="B462">
    <cfRule type="expression" dxfId="13790" priority="16267">
      <formula>IF(B5="",TRUE)</formula>
    </cfRule>
  </conditionalFormatting>
  <conditionalFormatting sqref="B462">
    <cfRule type="expression" dxfId="13789" priority="16268">
      <formula>IF(AND(COUNTIF(MetalSmelter,B5&amp;C5)=0,LEN(C5)&gt;0),TRUE,FALSE)</formula>
    </cfRule>
  </conditionalFormatting>
  <conditionalFormatting sqref="B463">
    <cfRule type="expression" dxfId="13788" priority="16269">
      <formula>IF(B5="",TRUE)</formula>
    </cfRule>
  </conditionalFormatting>
  <conditionalFormatting sqref="B463">
    <cfRule type="expression" dxfId="13787" priority="16270">
      <formula>IF(AND(COUNTIF(MetalSmelter,B5&amp;C5)=0,LEN(C5)&gt;0),TRUE,FALSE)</formula>
    </cfRule>
  </conditionalFormatting>
  <conditionalFormatting sqref="B464">
    <cfRule type="expression" dxfId="13786" priority="16271">
      <formula>IF(B5="",TRUE)</formula>
    </cfRule>
  </conditionalFormatting>
  <conditionalFormatting sqref="B464">
    <cfRule type="expression" dxfId="13785" priority="16272">
      <formula>IF(AND(COUNTIF(MetalSmelter,B5&amp;C5)=0,LEN(C5)&gt;0),TRUE,FALSE)</formula>
    </cfRule>
  </conditionalFormatting>
  <conditionalFormatting sqref="B465">
    <cfRule type="expression" dxfId="13784" priority="16273">
      <formula>IF(B5="",TRUE)</formula>
    </cfRule>
  </conditionalFormatting>
  <conditionalFormatting sqref="B465">
    <cfRule type="expression" dxfId="13783" priority="16274">
      <formula>IF(AND(COUNTIF(MetalSmelter,B5&amp;C5)=0,LEN(C5)&gt;0),TRUE,FALSE)</formula>
    </cfRule>
  </conditionalFormatting>
  <conditionalFormatting sqref="B466">
    <cfRule type="expression" dxfId="13782" priority="16275">
      <formula>IF(B5="",TRUE)</formula>
    </cfRule>
  </conditionalFormatting>
  <conditionalFormatting sqref="B466">
    <cfRule type="expression" dxfId="13781" priority="16276">
      <formula>IF(AND(COUNTIF(MetalSmelter,B5&amp;C5)=0,LEN(C5)&gt;0),TRUE,FALSE)</formula>
    </cfRule>
  </conditionalFormatting>
  <conditionalFormatting sqref="B467">
    <cfRule type="expression" dxfId="13780" priority="16277">
      <formula>IF(B5="",TRUE)</formula>
    </cfRule>
  </conditionalFormatting>
  <conditionalFormatting sqref="B467">
    <cfRule type="expression" dxfId="13779" priority="16278">
      <formula>IF(AND(COUNTIF(MetalSmelter,B5&amp;C5)=0,LEN(C5)&gt;0),TRUE,FALSE)</formula>
    </cfRule>
  </conditionalFormatting>
  <conditionalFormatting sqref="B468">
    <cfRule type="expression" dxfId="13778" priority="16279">
      <formula>IF(B5="",TRUE)</formula>
    </cfRule>
  </conditionalFormatting>
  <conditionalFormatting sqref="B468">
    <cfRule type="expression" dxfId="13777" priority="16280">
      <formula>IF(AND(COUNTIF(MetalSmelter,B5&amp;C5)=0,LEN(C5)&gt;0),TRUE,FALSE)</formula>
    </cfRule>
  </conditionalFormatting>
  <conditionalFormatting sqref="B469">
    <cfRule type="expression" dxfId="13776" priority="16281">
      <formula>IF(B5="",TRUE)</formula>
    </cfRule>
  </conditionalFormatting>
  <conditionalFormatting sqref="B469">
    <cfRule type="expression" dxfId="13775" priority="16282">
      <formula>IF(AND(COUNTIF(MetalSmelter,B5&amp;C5)=0,LEN(C5)&gt;0),TRUE,FALSE)</formula>
    </cfRule>
  </conditionalFormatting>
  <conditionalFormatting sqref="B470">
    <cfRule type="expression" dxfId="13774" priority="16283">
      <formula>IF(B5="",TRUE)</formula>
    </cfRule>
  </conditionalFormatting>
  <conditionalFormatting sqref="B470">
    <cfRule type="expression" dxfId="13773" priority="16284">
      <formula>IF(AND(COUNTIF(MetalSmelter,B5&amp;C5)=0,LEN(C5)&gt;0),TRUE,FALSE)</formula>
    </cfRule>
  </conditionalFormatting>
  <conditionalFormatting sqref="B471">
    <cfRule type="expression" dxfId="13772" priority="16285">
      <formula>IF(B5="",TRUE)</formula>
    </cfRule>
  </conditionalFormatting>
  <conditionalFormatting sqref="B471">
    <cfRule type="expression" dxfId="13771" priority="16286">
      <formula>IF(AND(COUNTIF(MetalSmelter,B5&amp;C5)=0,LEN(C5)&gt;0),TRUE,FALSE)</formula>
    </cfRule>
  </conditionalFormatting>
  <conditionalFormatting sqref="B472">
    <cfRule type="expression" dxfId="13770" priority="16287">
      <formula>IF(B5="",TRUE)</formula>
    </cfRule>
  </conditionalFormatting>
  <conditionalFormatting sqref="B472">
    <cfRule type="expression" dxfId="13769" priority="16288">
      <formula>IF(AND(COUNTIF(MetalSmelter,B5&amp;C5)=0,LEN(C5)&gt;0),TRUE,FALSE)</formula>
    </cfRule>
  </conditionalFormatting>
  <conditionalFormatting sqref="B473">
    <cfRule type="expression" dxfId="13768" priority="16289">
      <formula>IF(B5="",TRUE)</formula>
    </cfRule>
  </conditionalFormatting>
  <conditionalFormatting sqref="B473">
    <cfRule type="expression" dxfId="13767" priority="16290">
      <formula>IF(AND(COUNTIF(MetalSmelter,B5&amp;C5)=0,LEN(C5)&gt;0),TRUE,FALSE)</formula>
    </cfRule>
  </conditionalFormatting>
  <conditionalFormatting sqref="B474">
    <cfRule type="expression" dxfId="13766" priority="16291">
      <formula>IF(B5="",TRUE)</formula>
    </cfRule>
  </conditionalFormatting>
  <conditionalFormatting sqref="B474">
    <cfRule type="expression" dxfId="13765" priority="16292">
      <formula>IF(AND(COUNTIF(MetalSmelter,B5&amp;C5)=0,LEN(C5)&gt;0),TRUE,FALSE)</formula>
    </cfRule>
  </conditionalFormatting>
  <conditionalFormatting sqref="B475">
    <cfRule type="expression" dxfId="13764" priority="16293">
      <formula>IF(B5="",TRUE)</formula>
    </cfRule>
  </conditionalFormatting>
  <conditionalFormatting sqref="B475">
    <cfRule type="expression" dxfId="13763" priority="16294">
      <formula>IF(AND(COUNTIF(MetalSmelter,B5&amp;C5)=0,LEN(C5)&gt;0),TRUE,FALSE)</formula>
    </cfRule>
  </conditionalFormatting>
  <conditionalFormatting sqref="B476">
    <cfRule type="expression" dxfId="13762" priority="16295">
      <formula>IF(B5="",TRUE)</formula>
    </cfRule>
  </conditionalFormatting>
  <conditionalFormatting sqref="B476">
    <cfRule type="expression" dxfId="13761" priority="16296">
      <formula>IF(AND(COUNTIF(MetalSmelter,B5&amp;C5)=0,LEN(C5)&gt;0),TRUE,FALSE)</formula>
    </cfRule>
  </conditionalFormatting>
  <conditionalFormatting sqref="B477">
    <cfRule type="expression" dxfId="13760" priority="16297">
      <formula>IF(B5="",TRUE)</formula>
    </cfRule>
  </conditionalFormatting>
  <conditionalFormatting sqref="B477">
    <cfRule type="expression" dxfId="13759" priority="16298">
      <formula>IF(AND(COUNTIF(MetalSmelter,B5&amp;C5)=0,LEN(C5)&gt;0),TRUE,FALSE)</formula>
    </cfRule>
  </conditionalFormatting>
  <conditionalFormatting sqref="B478">
    <cfRule type="expression" dxfId="13758" priority="16299">
      <formula>IF(B5="",TRUE)</formula>
    </cfRule>
  </conditionalFormatting>
  <conditionalFormatting sqref="B478">
    <cfRule type="expression" dxfId="13757" priority="16300">
      <formula>IF(AND(COUNTIF(MetalSmelter,B5&amp;C5)=0,LEN(C5)&gt;0),TRUE,FALSE)</formula>
    </cfRule>
  </conditionalFormatting>
  <conditionalFormatting sqref="B479">
    <cfRule type="expression" dxfId="13756" priority="16301">
      <formula>IF(B5="",TRUE)</formula>
    </cfRule>
  </conditionalFormatting>
  <conditionalFormatting sqref="B479">
    <cfRule type="expression" dxfId="13755" priority="16302">
      <formula>IF(AND(COUNTIF(MetalSmelter,B5&amp;C5)=0,LEN(C5)&gt;0),TRUE,FALSE)</formula>
    </cfRule>
  </conditionalFormatting>
  <conditionalFormatting sqref="B480">
    <cfRule type="expression" dxfId="13754" priority="16303">
      <formula>IF(B5="",TRUE)</formula>
    </cfRule>
  </conditionalFormatting>
  <conditionalFormatting sqref="B480">
    <cfRule type="expression" dxfId="13753" priority="16304">
      <formula>IF(AND(COUNTIF(MetalSmelter,B5&amp;C5)=0,LEN(C5)&gt;0),TRUE,FALSE)</formula>
    </cfRule>
  </conditionalFormatting>
  <conditionalFormatting sqref="B481">
    <cfRule type="expression" dxfId="13752" priority="16305">
      <formula>IF(B5="",TRUE)</formula>
    </cfRule>
  </conditionalFormatting>
  <conditionalFormatting sqref="B481">
    <cfRule type="expression" dxfId="13751" priority="16306">
      <formula>IF(AND(COUNTIF(MetalSmelter,B5&amp;C5)=0,LEN(C5)&gt;0),TRUE,FALSE)</formula>
    </cfRule>
  </conditionalFormatting>
  <conditionalFormatting sqref="B482">
    <cfRule type="expression" dxfId="13750" priority="16307">
      <formula>IF(B5="",TRUE)</formula>
    </cfRule>
  </conditionalFormatting>
  <conditionalFormatting sqref="B482">
    <cfRule type="expression" dxfId="13749" priority="16308">
      <formula>IF(AND(COUNTIF(MetalSmelter,B5&amp;C5)=0,LEN(C5)&gt;0),TRUE,FALSE)</formula>
    </cfRule>
  </conditionalFormatting>
  <conditionalFormatting sqref="B483">
    <cfRule type="expression" dxfId="13748" priority="16309">
      <formula>IF(B5="",TRUE)</formula>
    </cfRule>
  </conditionalFormatting>
  <conditionalFormatting sqref="B483">
    <cfRule type="expression" dxfId="13747" priority="16310">
      <formula>IF(AND(COUNTIF(MetalSmelter,B5&amp;C5)=0,LEN(C5)&gt;0),TRUE,FALSE)</formula>
    </cfRule>
  </conditionalFormatting>
  <conditionalFormatting sqref="B484">
    <cfRule type="expression" dxfId="13746" priority="16311">
      <formula>IF(B5="",TRUE)</formula>
    </cfRule>
  </conditionalFormatting>
  <conditionalFormatting sqref="B484">
    <cfRule type="expression" dxfId="13745" priority="16312">
      <formula>IF(AND(COUNTIF(MetalSmelter,B5&amp;C5)=0,LEN(C5)&gt;0),TRUE,FALSE)</formula>
    </cfRule>
  </conditionalFormatting>
  <conditionalFormatting sqref="B485">
    <cfRule type="expression" dxfId="13744" priority="16313">
      <formula>IF(B5="",TRUE)</formula>
    </cfRule>
  </conditionalFormatting>
  <conditionalFormatting sqref="B485">
    <cfRule type="expression" dxfId="13743" priority="16314">
      <formula>IF(AND(COUNTIF(MetalSmelter,B5&amp;C5)=0,LEN(C5)&gt;0),TRUE,FALSE)</formula>
    </cfRule>
  </conditionalFormatting>
  <conditionalFormatting sqref="B486">
    <cfRule type="expression" dxfId="13742" priority="16315">
      <formula>IF(B5="",TRUE)</formula>
    </cfRule>
  </conditionalFormatting>
  <conditionalFormatting sqref="B486">
    <cfRule type="expression" dxfId="13741" priority="16316">
      <formula>IF(AND(COUNTIF(MetalSmelter,B5&amp;C5)=0,LEN(C5)&gt;0),TRUE,FALSE)</formula>
    </cfRule>
  </conditionalFormatting>
  <conditionalFormatting sqref="B487">
    <cfRule type="expression" dxfId="13740" priority="16317">
      <formula>IF(B5="",TRUE)</formula>
    </cfRule>
  </conditionalFormatting>
  <conditionalFormatting sqref="B487">
    <cfRule type="expression" dxfId="13739" priority="16318">
      <formula>IF(AND(COUNTIF(MetalSmelter,B5&amp;C5)=0,LEN(C5)&gt;0),TRUE,FALSE)</formula>
    </cfRule>
  </conditionalFormatting>
  <conditionalFormatting sqref="B488">
    <cfRule type="expression" dxfId="13738" priority="16319">
      <formula>IF(B5="",TRUE)</formula>
    </cfRule>
  </conditionalFormatting>
  <conditionalFormatting sqref="B488">
    <cfRule type="expression" dxfId="13737" priority="16320">
      <formula>IF(AND(COUNTIF(MetalSmelter,B5&amp;C5)=0,LEN(C5)&gt;0),TRUE,FALSE)</formula>
    </cfRule>
  </conditionalFormatting>
  <conditionalFormatting sqref="B489">
    <cfRule type="expression" dxfId="13736" priority="16321">
      <formula>IF(B5="",TRUE)</formula>
    </cfRule>
  </conditionalFormatting>
  <conditionalFormatting sqref="B489">
    <cfRule type="expression" dxfId="13735" priority="16322">
      <formula>IF(AND(COUNTIF(MetalSmelter,B5&amp;C5)=0,LEN(C5)&gt;0),TRUE,FALSE)</formula>
    </cfRule>
  </conditionalFormatting>
  <conditionalFormatting sqref="B490">
    <cfRule type="expression" dxfId="13734" priority="16323">
      <formula>IF(B5="",TRUE)</formula>
    </cfRule>
  </conditionalFormatting>
  <conditionalFormatting sqref="B490">
    <cfRule type="expression" dxfId="13733" priority="16324">
      <formula>IF(AND(COUNTIF(MetalSmelter,B5&amp;C5)=0,LEN(C5)&gt;0),TRUE,FALSE)</formula>
    </cfRule>
  </conditionalFormatting>
  <conditionalFormatting sqref="B491">
    <cfRule type="expression" dxfId="13732" priority="16325">
      <formula>IF(B5="",TRUE)</formula>
    </cfRule>
  </conditionalFormatting>
  <conditionalFormatting sqref="B491">
    <cfRule type="expression" dxfId="13731" priority="16326">
      <formula>IF(AND(COUNTIF(MetalSmelter,B5&amp;C5)=0,LEN(C5)&gt;0),TRUE,FALSE)</formula>
    </cfRule>
  </conditionalFormatting>
  <conditionalFormatting sqref="B492">
    <cfRule type="expression" dxfId="13730" priority="16327">
      <formula>IF(B5="",TRUE)</formula>
    </cfRule>
  </conditionalFormatting>
  <conditionalFormatting sqref="B492">
    <cfRule type="expression" dxfId="13729" priority="16328">
      <formula>IF(AND(COUNTIF(MetalSmelter,B5&amp;C5)=0,LEN(C5)&gt;0),TRUE,FALSE)</formula>
    </cfRule>
  </conditionalFormatting>
  <conditionalFormatting sqref="B493">
    <cfRule type="expression" dxfId="13728" priority="16329">
      <formula>IF(B5="",TRUE)</formula>
    </cfRule>
  </conditionalFormatting>
  <conditionalFormatting sqref="B493">
    <cfRule type="expression" dxfId="13727" priority="16330">
      <formula>IF(AND(COUNTIF(MetalSmelter,B5&amp;C5)=0,LEN(C5)&gt;0),TRUE,FALSE)</formula>
    </cfRule>
  </conditionalFormatting>
  <conditionalFormatting sqref="B494">
    <cfRule type="expression" dxfId="13726" priority="16331">
      <formula>IF(B5="",TRUE)</formula>
    </cfRule>
  </conditionalFormatting>
  <conditionalFormatting sqref="B494">
    <cfRule type="expression" dxfId="13725" priority="16332">
      <formula>IF(AND(COUNTIF(MetalSmelter,B5&amp;C5)=0,LEN(C5)&gt;0),TRUE,FALSE)</formula>
    </cfRule>
  </conditionalFormatting>
  <conditionalFormatting sqref="B495">
    <cfRule type="expression" dxfId="13724" priority="16333">
      <formula>IF(B5="",TRUE)</formula>
    </cfRule>
  </conditionalFormatting>
  <conditionalFormatting sqref="B495">
    <cfRule type="expression" dxfId="13723" priority="16334">
      <formula>IF(AND(COUNTIF(MetalSmelter,B5&amp;C5)=0,LEN(C5)&gt;0),TRUE,FALSE)</formula>
    </cfRule>
  </conditionalFormatting>
  <conditionalFormatting sqref="B496">
    <cfRule type="expression" dxfId="13722" priority="16335">
      <formula>IF(B5="",TRUE)</formula>
    </cfRule>
  </conditionalFormatting>
  <conditionalFormatting sqref="B496">
    <cfRule type="expression" dxfId="13721" priority="16336">
      <formula>IF(AND(COUNTIF(MetalSmelter,B5&amp;C5)=0,LEN(C5)&gt;0),TRUE,FALSE)</formula>
    </cfRule>
  </conditionalFormatting>
  <conditionalFormatting sqref="B497">
    <cfRule type="expression" dxfId="13720" priority="16337">
      <formula>IF(B5="",TRUE)</formula>
    </cfRule>
  </conditionalFormatting>
  <conditionalFormatting sqref="B497">
    <cfRule type="expression" dxfId="13719" priority="16338">
      <formula>IF(AND(COUNTIF(MetalSmelter,B5&amp;C5)=0,LEN(C5)&gt;0),TRUE,FALSE)</formula>
    </cfRule>
  </conditionalFormatting>
  <conditionalFormatting sqref="B498">
    <cfRule type="expression" dxfId="13718" priority="16339">
      <formula>IF(B5="",TRUE)</formula>
    </cfRule>
  </conditionalFormatting>
  <conditionalFormatting sqref="B498">
    <cfRule type="expression" dxfId="13717" priority="16340">
      <formula>IF(AND(COUNTIF(MetalSmelter,B5&amp;C5)=0,LEN(C5)&gt;0),TRUE,FALSE)</formula>
    </cfRule>
  </conditionalFormatting>
  <conditionalFormatting sqref="B499">
    <cfRule type="expression" dxfId="13716" priority="16341">
      <formula>IF(B5="",TRUE)</formula>
    </cfRule>
  </conditionalFormatting>
  <conditionalFormatting sqref="B499">
    <cfRule type="expression" dxfId="13715" priority="16342">
      <formula>IF(AND(COUNTIF(MetalSmelter,B5&amp;C5)=0,LEN(C5)&gt;0),TRUE,FALSE)</formula>
    </cfRule>
  </conditionalFormatting>
  <conditionalFormatting sqref="B500">
    <cfRule type="expression" dxfId="13714" priority="16343">
      <formula>IF(B5="",TRUE)</formula>
    </cfRule>
  </conditionalFormatting>
  <conditionalFormatting sqref="B500">
    <cfRule type="expression" dxfId="13713" priority="16344">
      <formula>IF(AND(COUNTIF(MetalSmelter,B5&amp;C5)=0,LEN(C5)&gt;0),TRUE,FALSE)</formula>
    </cfRule>
  </conditionalFormatting>
  <conditionalFormatting sqref="B501">
    <cfRule type="expression" dxfId="13712" priority="16345">
      <formula>IF(B5="",TRUE)</formula>
    </cfRule>
  </conditionalFormatting>
  <conditionalFormatting sqref="B501">
    <cfRule type="expression" dxfId="13711" priority="16346">
      <formula>IF(AND(COUNTIF(MetalSmelter,B5&amp;C5)=0,LEN(C5)&gt;0),TRUE,FALSE)</formula>
    </cfRule>
  </conditionalFormatting>
  <conditionalFormatting sqref="B502">
    <cfRule type="expression" dxfId="13710" priority="16347">
      <formula>IF(B5="",TRUE)</formula>
    </cfRule>
  </conditionalFormatting>
  <conditionalFormatting sqref="B502">
    <cfRule type="expression" dxfId="13709" priority="16348">
      <formula>IF(AND(COUNTIF(MetalSmelter,B5&amp;C5)=0,LEN(C5)&gt;0),TRUE,FALSE)</formula>
    </cfRule>
  </conditionalFormatting>
  <conditionalFormatting sqref="B503">
    <cfRule type="expression" dxfId="13708" priority="16349">
      <formula>IF(B5="",TRUE)</formula>
    </cfRule>
  </conditionalFormatting>
  <conditionalFormatting sqref="B503">
    <cfRule type="expression" dxfId="13707" priority="16350">
      <formula>IF(AND(COUNTIF(MetalSmelter,B5&amp;C5)=0,LEN(C5)&gt;0),TRUE,FALSE)</formula>
    </cfRule>
  </conditionalFormatting>
  <conditionalFormatting sqref="B504">
    <cfRule type="expression" dxfId="13706" priority="16351">
      <formula>IF(B5="",TRUE)</formula>
    </cfRule>
  </conditionalFormatting>
  <conditionalFormatting sqref="B504">
    <cfRule type="expression" dxfId="13705" priority="16352">
      <formula>IF(AND(COUNTIF(MetalSmelter,B5&amp;C5)=0,LEN(C5)&gt;0),TRUE,FALSE)</formula>
    </cfRule>
  </conditionalFormatting>
  <conditionalFormatting sqref="B505">
    <cfRule type="expression" dxfId="13704" priority="16353">
      <formula>IF(B5="",TRUE)</formula>
    </cfRule>
  </conditionalFormatting>
  <conditionalFormatting sqref="B505">
    <cfRule type="expression" dxfId="13703" priority="16354">
      <formula>IF(AND(COUNTIF(MetalSmelter,B5&amp;C5)=0,LEN(C5)&gt;0),TRUE,FALSE)</formula>
    </cfRule>
  </conditionalFormatting>
  <conditionalFormatting sqref="B506">
    <cfRule type="expression" dxfId="13702" priority="16355">
      <formula>IF(B5="",TRUE)</formula>
    </cfRule>
  </conditionalFormatting>
  <conditionalFormatting sqref="B506">
    <cfRule type="expression" dxfId="13701" priority="16356">
      <formula>IF(AND(COUNTIF(MetalSmelter,B5&amp;C5)=0,LEN(C5)&gt;0),TRUE,FALSE)</formula>
    </cfRule>
  </conditionalFormatting>
  <conditionalFormatting sqref="B507">
    <cfRule type="expression" dxfId="13700" priority="16357">
      <formula>IF(B5="",TRUE)</formula>
    </cfRule>
  </conditionalFormatting>
  <conditionalFormatting sqref="B507">
    <cfRule type="expression" dxfId="13699" priority="16358">
      <formula>IF(AND(COUNTIF(MetalSmelter,B5&amp;C5)=0,LEN(C5)&gt;0),TRUE,FALSE)</formula>
    </cfRule>
  </conditionalFormatting>
  <conditionalFormatting sqref="B508">
    <cfRule type="expression" dxfId="13698" priority="16359">
      <formula>IF(B5="",TRUE)</formula>
    </cfRule>
  </conditionalFormatting>
  <conditionalFormatting sqref="B508">
    <cfRule type="expression" dxfId="13697" priority="16360">
      <formula>IF(AND(COUNTIF(MetalSmelter,B5&amp;C5)=0,LEN(C5)&gt;0),TRUE,FALSE)</formula>
    </cfRule>
  </conditionalFormatting>
  <conditionalFormatting sqref="B509">
    <cfRule type="expression" dxfId="13696" priority="16361">
      <formula>IF(B5="",TRUE)</formula>
    </cfRule>
  </conditionalFormatting>
  <conditionalFormatting sqref="B509">
    <cfRule type="expression" dxfId="13695" priority="16362">
      <formula>IF(AND(COUNTIF(MetalSmelter,B5&amp;C5)=0,LEN(C5)&gt;0),TRUE,FALSE)</formula>
    </cfRule>
  </conditionalFormatting>
  <conditionalFormatting sqref="B510">
    <cfRule type="expression" dxfId="13694" priority="16363">
      <formula>IF(B5="",TRUE)</formula>
    </cfRule>
  </conditionalFormatting>
  <conditionalFormatting sqref="B510">
    <cfRule type="expression" dxfId="13693" priority="16364">
      <formula>IF(AND(COUNTIF(MetalSmelter,B5&amp;C5)=0,LEN(C5)&gt;0),TRUE,FALSE)</formula>
    </cfRule>
  </conditionalFormatting>
  <conditionalFormatting sqref="B511">
    <cfRule type="expression" dxfId="13692" priority="16365">
      <formula>IF(B5="",TRUE)</formula>
    </cfRule>
  </conditionalFormatting>
  <conditionalFormatting sqref="B511">
    <cfRule type="expression" dxfId="13691" priority="16366">
      <formula>IF(AND(COUNTIF(MetalSmelter,B5&amp;C5)=0,LEN(C5)&gt;0),TRUE,FALSE)</formula>
    </cfRule>
  </conditionalFormatting>
  <conditionalFormatting sqref="B512">
    <cfRule type="expression" dxfId="13690" priority="16367">
      <formula>IF(B5="",TRUE)</formula>
    </cfRule>
  </conditionalFormatting>
  <conditionalFormatting sqref="B512">
    <cfRule type="expression" dxfId="13689" priority="16368">
      <formula>IF(AND(COUNTIF(MetalSmelter,B5&amp;C5)=0,LEN(C5)&gt;0),TRUE,FALSE)</formula>
    </cfRule>
  </conditionalFormatting>
  <conditionalFormatting sqref="B513">
    <cfRule type="expression" dxfId="13688" priority="16369">
      <formula>IF(B5="",TRUE)</formula>
    </cfRule>
  </conditionalFormatting>
  <conditionalFormatting sqref="B513">
    <cfRule type="expression" dxfId="13687" priority="16370">
      <formula>IF(AND(COUNTIF(MetalSmelter,B5&amp;C5)=0,LEN(C5)&gt;0),TRUE,FALSE)</formula>
    </cfRule>
  </conditionalFormatting>
  <conditionalFormatting sqref="B514">
    <cfRule type="expression" dxfId="13686" priority="16371">
      <formula>IF(B5="",TRUE)</formula>
    </cfRule>
  </conditionalFormatting>
  <conditionalFormatting sqref="B514">
    <cfRule type="expression" dxfId="13685" priority="16372">
      <formula>IF(AND(COUNTIF(MetalSmelter,B5&amp;C5)=0,LEN(C5)&gt;0),TRUE,FALSE)</formula>
    </cfRule>
  </conditionalFormatting>
  <conditionalFormatting sqref="B515">
    <cfRule type="expression" dxfId="13684" priority="16373">
      <formula>IF(B5="",TRUE)</formula>
    </cfRule>
  </conditionalFormatting>
  <conditionalFormatting sqref="B515">
    <cfRule type="expression" dxfId="13683" priority="16374">
      <formula>IF(AND(COUNTIF(MetalSmelter,B5&amp;C5)=0,LEN(C5)&gt;0),TRUE,FALSE)</formula>
    </cfRule>
  </conditionalFormatting>
  <conditionalFormatting sqref="B516">
    <cfRule type="expression" dxfId="13682" priority="16375">
      <formula>IF(B5="",TRUE)</formula>
    </cfRule>
  </conditionalFormatting>
  <conditionalFormatting sqref="B516">
    <cfRule type="expression" dxfId="13681" priority="16376">
      <formula>IF(AND(COUNTIF(MetalSmelter,B5&amp;C5)=0,LEN(C5)&gt;0),TRUE,FALSE)</formula>
    </cfRule>
  </conditionalFormatting>
  <conditionalFormatting sqref="B517">
    <cfRule type="expression" dxfId="13680" priority="16377">
      <formula>IF(B5="",TRUE)</formula>
    </cfRule>
  </conditionalFormatting>
  <conditionalFormatting sqref="B517">
    <cfRule type="expression" dxfId="13679" priority="16378">
      <formula>IF(AND(COUNTIF(MetalSmelter,B5&amp;C5)=0,LEN(C5)&gt;0),TRUE,FALSE)</formula>
    </cfRule>
  </conditionalFormatting>
  <conditionalFormatting sqref="B518">
    <cfRule type="expression" dxfId="13678" priority="16379">
      <formula>IF(B5="",TRUE)</formula>
    </cfRule>
  </conditionalFormatting>
  <conditionalFormatting sqref="B518">
    <cfRule type="expression" dxfId="13677" priority="16380">
      <formula>IF(AND(COUNTIF(MetalSmelter,B5&amp;C5)=0,LEN(C5)&gt;0),TRUE,FALSE)</formula>
    </cfRule>
  </conditionalFormatting>
  <conditionalFormatting sqref="B519">
    <cfRule type="expression" dxfId="13676" priority="16381">
      <formula>IF(B5="",TRUE)</formula>
    </cfRule>
  </conditionalFormatting>
  <conditionalFormatting sqref="B519">
    <cfRule type="expression" dxfId="13675" priority="16382">
      <formula>IF(AND(COUNTIF(MetalSmelter,B5&amp;C5)=0,LEN(C5)&gt;0),TRUE,FALSE)</formula>
    </cfRule>
  </conditionalFormatting>
  <conditionalFormatting sqref="B520">
    <cfRule type="expression" dxfId="13674" priority="16383">
      <formula>IF(B5="",TRUE)</formula>
    </cfRule>
  </conditionalFormatting>
  <conditionalFormatting sqref="B520">
    <cfRule type="expression" dxfId="13673" priority="16384">
      <formula>IF(AND(COUNTIF(MetalSmelter,B5&amp;C5)=0,LEN(C5)&gt;0),TRUE,FALSE)</formula>
    </cfRule>
  </conditionalFormatting>
  <conditionalFormatting sqref="B521">
    <cfRule type="expression" dxfId="13672" priority="16385">
      <formula>IF(B5="",TRUE)</formula>
    </cfRule>
  </conditionalFormatting>
  <conditionalFormatting sqref="B521">
    <cfRule type="expression" dxfId="13671" priority="16386">
      <formula>IF(AND(COUNTIF(MetalSmelter,B5&amp;C5)=0,LEN(C5)&gt;0),TRUE,FALSE)</formula>
    </cfRule>
  </conditionalFormatting>
  <conditionalFormatting sqref="B522">
    <cfRule type="expression" dxfId="13670" priority="16387">
      <formula>IF(B5="",TRUE)</formula>
    </cfRule>
  </conditionalFormatting>
  <conditionalFormatting sqref="B522">
    <cfRule type="expression" dxfId="13669" priority="16388">
      <formula>IF(AND(COUNTIF(MetalSmelter,B5&amp;C5)=0,LEN(C5)&gt;0),TRUE,FALSE)</formula>
    </cfRule>
  </conditionalFormatting>
  <conditionalFormatting sqref="B523">
    <cfRule type="expression" dxfId="13668" priority="16389">
      <formula>IF(B5="",TRUE)</formula>
    </cfRule>
  </conditionalFormatting>
  <conditionalFormatting sqref="B523">
    <cfRule type="expression" dxfId="13667" priority="16390">
      <formula>IF(AND(COUNTIF(MetalSmelter,B5&amp;C5)=0,LEN(C5)&gt;0),TRUE,FALSE)</formula>
    </cfRule>
  </conditionalFormatting>
  <conditionalFormatting sqref="B524">
    <cfRule type="expression" dxfId="13666" priority="16391">
      <formula>IF(B5="",TRUE)</formula>
    </cfRule>
  </conditionalFormatting>
  <conditionalFormatting sqref="B524">
    <cfRule type="expression" dxfId="13665" priority="16392">
      <formula>IF(AND(COUNTIF(MetalSmelter,B5&amp;C5)=0,LEN(C5)&gt;0),TRUE,FALSE)</formula>
    </cfRule>
  </conditionalFormatting>
  <conditionalFormatting sqref="B525">
    <cfRule type="expression" dxfId="13664" priority="16393">
      <formula>IF(B5="",TRUE)</formula>
    </cfRule>
  </conditionalFormatting>
  <conditionalFormatting sqref="B525">
    <cfRule type="expression" dxfId="13663" priority="16394">
      <formula>IF(AND(COUNTIF(MetalSmelter,B5&amp;C5)=0,LEN(C5)&gt;0),TRUE,FALSE)</formula>
    </cfRule>
  </conditionalFormatting>
  <conditionalFormatting sqref="B526">
    <cfRule type="expression" dxfId="13662" priority="16395">
      <formula>IF(B5="",TRUE)</formula>
    </cfRule>
  </conditionalFormatting>
  <conditionalFormatting sqref="B526">
    <cfRule type="expression" dxfId="13661" priority="16396">
      <formula>IF(AND(COUNTIF(MetalSmelter,B5&amp;C5)=0,LEN(C5)&gt;0),TRUE,FALSE)</formula>
    </cfRule>
  </conditionalFormatting>
  <conditionalFormatting sqref="B527">
    <cfRule type="expression" dxfId="13660" priority="16397">
      <formula>IF(B5="",TRUE)</formula>
    </cfRule>
  </conditionalFormatting>
  <conditionalFormatting sqref="B527">
    <cfRule type="expression" dxfId="13659" priority="16398">
      <formula>IF(AND(COUNTIF(MetalSmelter,B5&amp;C5)=0,LEN(C5)&gt;0),TRUE,FALSE)</formula>
    </cfRule>
  </conditionalFormatting>
  <conditionalFormatting sqref="B528">
    <cfRule type="expression" dxfId="13658" priority="16399">
      <formula>IF(B5="",TRUE)</formula>
    </cfRule>
  </conditionalFormatting>
  <conditionalFormatting sqref="B528">
    <cfRule type="expression" dxfId="13657" priority="16400">
      <formula>IF(AND(COUNTIF(MetalSmelter,B5&amp;C5)=0,LEN(C5)&gt;0),TRUE,FALSE)</formula>
    </cfRule>
  </conditionalFormatting>
  <conditionalFormatting sqref="B529">
    <cfRule type="expression" dxfId="13656" priority="16401">
      <formula>IF(B5="",TRUE)</formula>
    </cfRule>
  </conditionalFormatting>
  <conditionalFormatting sqref="B529">
    <cfRule type="expression" dxfId="13655" priority="16402">
      <formula>IF(AND(COUNTIF(MetalSmelter,B5&amp;C5)=0,LEN(C5)&gt;0),TRUE,FALSE)</formula>
    </cfRule>
  </conditionalFormatting>
  <conditionalFormatting sqref="B530">
    <cfRule type="expression" dxfId="13654" priority="16403">
      <formula>IF(B5="",TRUE)</formula>
    </cfRule>
  </conditionalFormatting>
  <conditionalFormatting sqref="B530">
    <cfRule type="expression" dxfId="13653" priority="16404">
      <formula>IF(AND(COUNTIF(MetalSmelter,B5&amp;C5)=0,LEN(C5)&gt;0),TRUE,FALSE)</formula>
    </cfRule>
  </conditionalFormatting>
  <conditionalFormatting sqref="B531">
    <cfRule type="expression" dxfId="13652" priority="16405">
      <formula>IF(B5="",TRUE)</formula>
    </cfRule>
  </conditionalFormatting>
  <conditionalFormatting sqref="B531">
    <cfRule type="expression" dxfId="13651" priority="16406">
      <formula>IF(AND(COUNTIF(MetalSmelter,B5&amp;C5)=0,LEN(C5)&gt;0),TRUE,FALSE)</formula>
    </cfRule>
  </conditionalFormatting>
  <conditionalFormatting sqref="B532">
    <cfRule type="expression" dxfId="13650" priority="16407">
      <formula>IF(B5="",TRUE)</formula>
    </cfRule>
  </conditionalFormatting>
  <conditionalFormatting sqref="B532">
    <cfRule type="expression" dxfId="13649" priority="16408">
      <formula>IF(AND(COUNTIF(MetalSmelter,B5&amp;C5)=0,LEN(C5)&gt;0),TRUE,FALSE)</formula>
    </cfRule>
  </conditionalFormatting>
  <conditionalFormatting sqref="B533">
    <cfRule type="expression" dxfId="13648" priority="16409">
      <formula>IF(B5="",TRUE)</formula>
    </cfRule>
  </conditionalFormatting>
  <conditionalFormatting sqref="B533">
    <cfRule type="expression" dxfId="13647" priority="16410">
      <formula>IF(AND(COUNTIF(MetalSmelter,B5&amp;C5)=0,LEN(C5)&gt;0),TRUE,FALSE)</formula>
    </cfRule>
  </conditionalFormatting>
  <conditionalFormatting sqref="B534">
    <cfRule type="expression" dxfId="13646" priority="16411">
      <formula>IF(B5="",TRUE)</formula>
    </cfRule>
  </conditionalFormatting>
  <conditionalFormatting sqref="B534">
    <cfRule type="expression" dxfId="13645" priority="16412">
      <formula>IF(AND(COUNTIF(MetalSmelter,B5&amp;C5)=0,LEN(C5)&gt;0),TRUE,FALSE)</formula>
    </cfRule>
  </conditionalFormatting>
  <conditionalFormatting sqref="B535">
    <cfRule type="expression" dxfId="13644" priority="16413">
      <formula>IF(B5="",TRUE)</formula>
    </cfRule>
  </conditionalFormatting>
  <conditionalFormatting sqref="B535">
    <cfRule type="expression" dxfId="13643" priority="16414">
      <formula>IF(AND(COUNTIF(MetalSmelter,B5&amp;C5)=0,LEN(C5)&gt;0),TRUE,FALSE)</formula>
    </cfRule>
  </conditionalFormatting>
  <conditionalFormatting sqref="B536">
    <cfRule type="expression" dxfId="13642" priority="16415">
      <formula>IF(B5="",TRUE)</formula>
    </cfRule>
  </conditionalFormatting>
  <conditionalFormatting sqref="B536">
    <cfRule type="expression" dxfId="13641" priority="16416">
      <formula>IF(AND(COUNTIF(MetalSmelter,B5&amp;C5)=0,LEN(C5)&gt;0),TRUE,FALSE)</formula>
    </cfRule>
  </conditionalFormatting>
  <conditionalFormatting sqref="B537">
    <cfRule type="expression" dxfId="13640" priority="16417">
      <formula>IF(B5="",TRUE)</formula>
    </cfRule>
  </conditionalFormatting>
  <conditionalFormatting sqref="B537">
    <cfRule type="expression" dxfId="13639" priority="16418">
      <formula>IF(AND(COUNTIF(MetalSmelter,B5&amp;C5)=0,LEN(C5)&gt;0),TRUE,FALSE)</formula>
    </cfRule>
  </conditionalFormatting>
  <conditionalFormatting sqref="B538">
    <cfRule type="expression" dxfId="13638" priority="16419">
      <formula>IF(B5="",TRUE)</formula>
    </cfRule>
  </conditionalFormatting>
  <conditionalFormatting sqref="B538">
    <cfRule type="expression" dxfId="13637" priority="16420">
      <formula>IF(AND(COUNTIF(MetalSmelter,B5&amp;C5)=0,LEN(C5)&gt;0),TRUE,FALSE)</formula>
    </cfRule>
  </conditionalFormatting>
  <conditionalFormatting sqref="B539">
    <cfRule type="expression" dxfId="13636" priority="16421">
      <formula>IF(B5="",TRUE)</formula>
    </cfRule>
  </conditionalFormatting>
  <conditionalFormatting sqref="B539">
    <cfRule type="expression" dxfId="13635" priority="16422">
      <formula>IF(AND(COUNTIF(MetalSmelter,B5&amp;C5)=0,LEN(C5)&gt;0),TRUE,FALSE)</formula>
    </cfRule>
  </conditionalFormatting>
  <conditionalFormatting sqref="B540">
    <cfRule type="expression" dxfId="13634" priority="16423">
      <formula>IF(B5="",TRUE)</formula>
    </cfRule>
  </conditionalFormatting>
  <conditionalFormatting sqref="B540">
    <cfRule type="expression" dxfId="13633" priority="16424">
      <formula>IF(AND(COUNTIF(MetalSmelter,B5&amp;C5)=0,LEN(C5)&gt;0),TRUE,FALSE)</formula>
    </cfRule>
  </conditionalFormatting>
  <conditionalFormatting sqref="B541">
    <cfRule type="expression" dxfId="13632" priority="16425">
      <formula>IF(B5="",TRUE)</formula>
    </cfRule>
  </conditionalFormatting>
  <conditionalFormatting sqref="B541">
    <cfRule type="expression" dxfId="13631" priority="16426">
      <formula>IF(AND(COUNTIF(MetalSmelter,B5&amp;C5)=0,LEN(C5)&gt;0),TRUE,FALSE)</formula>
    </cfRule>
  </conditionalFormatting>
  <conditionalFormatting sqref="B542">
    <cfRule type="expression" dxfId="13630" priority="16427">
      <formula>IF(B5="",TRUE)</formula>
    </cfRule>
  </conditionalFormatting>
  <conditionalFormatting sqref="B542">
    <cfRule type="expression" dxfId="13629" priority="16428">
      <formula>IF(AND(COUNTIF(MetalSmelter,B5&amp;C5)=0,LEN(C5)&gt;0),TRUE,FALSE)</formula>
    </cfRule>
  </conditionalFormatting>
  <conditionalFormatting sqref="B543">
    <cfRule type="expression" dxfId="13628" priority="16429">
      <formula>IF(B5="",TRUE)</formula>
    </cfRule>
  </conditionalFormatting>
  <conditionalFormatting sqref="B543">
    <cfRule type="expression" dxfId="13627" priority="16430">
      <formula>IF(AND(COUNTIF(MetalSmelter,B5&amp;C5)=0,LEN(C5)&gt;0),TRUE,FALSE)</formula>
    </cfRule>
  </conditionalFormatting>
  <conditionalFormatting sqref="B544">
    <cfRule type="expression" dxfId="13626" priority="16431">
      <formula>IF(B5="",TRUE)</formula>
    </cfRule>
  </conditionalFormatting>
  <conditionalFormatting sqref="B544">
    <cfRule type="expression" dxfId="13625" priority="16432">
      <formula>IF(AND(COUNTIF(MetalSmelter,B5&amp;C5)=0,LEN(C5)&gt;0),TRUE,FALSE)</formula>
    </cfRule>
  </conditionalFormatting>
  <conditionalFormatting sqref="B545">
    <cfRule type="expression" dxfId="13624" priority="16433">
      <formula>IF(B5="",TRUE)</formula>
    </cfRule>
  </conditionalFormatting>
  <conditionalFormatting sqref="B545">
    <cfRule type="expression" dxfId="13623" priority="16434">
      <formula>IF(AND(COUNTIF(MetalSmelter,B5&amp;C5)=0,LEN(C5)&gt;0),TRUE,FALSE)</formula>
    </cfRule>
  </conditionalFormatting>
  <conditionalFormatting sqref="B546">
    <cfRule type="expression" dxfId="13622" priority="16435">
      <formula>IF(B5="",TRUE)</formula>
    </cfRule>
  </conditionalFormatting>
  <conditionalFormatting sqref="B546">
    <cfRule type="expression" dxfId="13621" priority="16436">
      <formula>IF(AND(COUNTIF(MetalSmelter,B5&amp;C5)=0,LEN(C5)&gt;0),TRUE,FALSE)</formula>
    </cfRule>
  </conditionalFormatting>
  <conditionalFormatting sqref="B547">
    <cfRule type="expression" dxfId="13620" priority="16437">
      <formula>IF(B5="",TRUE)</formula>
    </cfRule>
  </conditionalFormatting>
  <conditionalFormatting sqref="B547">
    <cfRule type="expression" dxfId="13619" priority="16438">
      <formula>IF(AND(COUNTIF(MetalSmelter,B5&amp;C5)=0,LEN(C5)&gt;0),TRUE,FALSE)</formula>
    </cfRule>
  </conditionalFormatting>
  <conditionalFormatting sqref="B548">
    <cfRule type="expression" dxfId="13618" priority="16439">
      <formula>IF(B5="",TRUE)</formula>
    </cfRule>
  </conditionalFormatting>
  <conditionalFormatting sqref="B548">
    <cfRule type="expression" dxfId="13617" priority="16440">
      <formula>IF(AND(COUNTIF(MetalSmelter,B5&amp;C5)=0,LEN(C5)&gt;0),TRUE,FALSE)</formula>
    </cfRule>
  </conditionalFormatting>
  <conditionalFormatting sqref="B549">
    <cfRule type="expression" dxfId="13616" priority="16441">
      <formula>IF(B5="",TRUE)</formula>
    </cfRule>
  </conditionalFormatting>
  <conditionalFormatting sqref="B549">
    <cfRule type="expression" dxfId="13615" priority="16442">
      <formula>IF(AND(COUNTIF(MetalSmelter,B5&amp;C5)=0,LEN(C5)&gt;0),TRUE,FALSE)</formula>
    </cfRule>
  </conditionalFormatting>
  <conditionalFormatting sqref="B550">
    <cfRule type="expression" dxfId="13614" priority="16443">
      <formula>IF(B5="",TRUE)</formula>
    </cfRule>
  </conditionalFormatting>
  <conditionalFormatting sqref="B550">
    <cfRule type="expression" dxfId="13613" priority="16444">
      <formula>IF(AND(COUNTIF(MetalSmelter,B5&amp;C5)=0,LEN(C5)&gt;0),TRUE,FALSE)</formula>
    </cfRule>
  </conditionalFormatting>
  <conditionalFormatting sqref="B551">
    <cfRule type="expression" dxfId="13612" priority="16445">
      <formula>IF(B5="",TRUE)</formula>
    </cfRule>
  </conditionalFormatting>
  <conditionalFormatting sqref="B551">
    <cfRule type="expression" dxfId="13611" priority="16446">
      <formula>IF(AND(COUNTIF(MetalSmelter,B5&amp;C5)=0,LEN(C5)&gt;0),TRUE,FALSE)</formula>
    </cfRule>
  </conditionalFormatting>
  <conditionalFormatting sqref="B552">
    <cfRule type="expression" dxfId="13610" priority="16447">
      <formula>IF(B5="",TRUE)</formula>
    </cfRule>
  </conditionalFormatting>
  <conditionalFormatting sqref="B552">
    <cfRule type="expression" dxfId="13609" priority="16448">
      <formula>IF(AND(COUNTIF(MetalSmelter,B5&amp;C5)=0,LEN(C5)&gt;0),TRUE,FALSE)</formula>
    </cfRule>
  </conditionalFormatting>
  <conditionalFormatting sqref="B553">
    <cfRule type="expression" dxfId="13608" priority="16449">
      <formula>IF(B5="",TRUE)</formula>
    </cfRule>
  </conditionalFormatting>
  <conditionalFormatting sqref="B553">
    <cfRule type="expression" dxfId="13607" priority="16450">
      <formula>IF(AND(COUNTIF(MetalSmelter,B5&amp;C5)=0,LEN(C5)&gt;0),TRUE,FALSE)</formula>
    </cfRule>
  </conditionalFormatting>
  <conditionalFormatting sqref="B554">
    <cfRule type="expression" dxfId="13606" priority="16451">
      <formula>IF(B5="",TRUE)</formula>
    </cfRule>
  </conditionalFormatting>
  <conditionalFormatting sqref="B554">
    <cfRule type="expression" dxfId="13605" priority="16452">
      <formula>IF(AND(COUNTIF(MetalSmelter,B5&amp;C5)=0,LEN(C5)&gt;0),TRUE,FALSE)</formula>
    </cfRule>
  </conditionalFormatting>
  <conditionalFormatting sqref="B555">
    <cfRule type="expression" dxfId="13604" priority="16453">
      <formula>IF(B5="",TRUE)</formula>
    </cfRule>
  </conditionalFormatting>
  <conditionalFormatting sqref="B555">
    <cfRule type="expression" dxfId="13603" priority="16454">
      <formula>IF(AND(COUNTIF(MetalSmelter,B5&amp;C5)=0,LEN(C5)&gt;0),TRUE,FALSE)</formula>
    </cfRule>
  </conditionalFormatting>
  <conditionalFormatting sqref="B556">
    <cfRule type="expression" dxfId="13602" priority="16455">
      <formula>IF(B5="",TRUE)</formula>
    </cfRule>
  </conditionalFormatting>
  <conditionalFormatting sqref="B556">
    <cfRule type="expression" dxfId="13601" priority="16456">
      <formula>IF(AND(COUNTIF(MetalSmelter,B5&amp;C5)=0,LEN(C5)&gt;0),TRUE,FALSE)</formula>
    </cfRule>
  </conditionalFormatting>
  <conditionalFormatting sqref="G5">
    <cfRule type="expression" dxfId="13600" priority="16457">
      <formula>IF(FIND("Enter smelter details",G5),TRUE)</formula>
    </cfRule>
  </conditionalFormatting>
  <conditionalFormatting sqref="G6">
    <cfRule type="expression" dxfId="13599" priority="16458">
      <formula>IF(FIND("Enter smelter details",G5),TRUE)</formula>
    </cfRule>
  </conditionalFormatting>
  <conditionalFormatting sqref="G7">
    <cfRule type="expression" dxfId="13598" priority="16459">
      <formula>IF(FIND("Enter smelter details",G5),TRUE)</formula>
    </cfRule>
  </conditionalFormatting>
  <conditionalFormatting sqref="G8">
    <cfRule type="expression" dxfId="13597" priority="16460">
      <formula>IF(FIND("Enter smelter details",G5),TRUE)</formula>
    </cfRule>
  </conditionalFormatting>
  <conditionalFormatting sqref="G9">
    <cfRule type="expression" dxfId="13596" priority="16461">
      <formula>IF(FIND("Enter smelter details",G5),TRUE)</formula>
    </cfRule>
  </conditionalFormatting>
  <conditionalFormatting sqref="G10">
    <cfRule type="expression" dxfId="13595" priority="16462">
      <formula>IF(FIND("Enter smelter details",G5),TRUE)</formula>
    </cfRule>
  </conditionalFormatting>
  <conditionalFormatting sqref="G11">
    <cfRule type="expression" dxfId="13594" priority="16463">
      <formula>IF(FIND("Enter smelter details",G5),TRUE)</formula>
    </cfRule>
  </conditionalFormatting>
  <conditionalFormatting sqref="G12">
    <cfRule type="expression" dxfId="13593" priority="16464">
      <formula>IF(FIND("Enter smelter details",G5),TRUE)</formula>
    </cfRule>
  </conditionalFormatting>
  <conditionalFormatting sqref="G13">
    <cfRule type="expression" dxfId="13592" priority="16465">
      <formula>IF(FIND("Enter smelter details",G5),TRUE)</formula>
    </cfRule>
  </conditionalFormatting>
  <conditionalFormatting sqref="G14">
    <cfRule type="expression" dxfId="13591" priority="16466">
      <formula>IF(FIND("Enter smelter details",G5),TRUE)</formula>
    </cfRule>
  </conditionalFormatting>
  <conditionalFormatting sqref="G15">
    <cfRule type="expression" dxfId="13590" priority="16467">
      <formula>IF(FIND("Enter smelter details",G5),TRUE)</formula>
    </cfRule>
  </conditionalFormatting>
  <conditionalFormatting sqref="G16">
    <cfRule type="expression" dxfId="13589" priority="16468">
      <formula>IF(FIND("Enter smelter details",G5),TRUE)</formula>
    </cfRule>
  </conditionalFormatting>
  <conditionalFormatting sqref="G17">
    <cfRule type="expression" dxfId="13588" priority="16469">
      <formula>IF(FIND("Enter smelter details",G5),TRUE)</formula>
    </cfRule>
  </conditionalFormatting>
  <conditionalFormatting sqref="G18">
    <cfRule type="expression" dxfId="13587" priority="16470">
      <formula>IF(FIND("Enter smelter details",G5),TRUE)</formula>
    </cfRule>
  </conditionalFormatting>
  <conditionalFormatting sqref="G19">
    <cfRule type="expression" dxfId="13586" priority="16471">
      <formula>IF(FIND("Enter smelter details",G5),TRUE)</formula>
    </cfRule>
  </conditionalFormatting>
  <conditionalFormatting sqref="G20">
    <cfRule type="expression" dxfId="13585" priority="16472">
      <formula>IF(FIND("Enter smelter details",G5),TRUE)</formula>
    </cfRule>
  </conditionalFormatting>
  <conditionalFormatting sqref="G21">
    <cfRule type="expression" dxfId="13584" priority="16473">
      <formula>IF(FIND("Enter smelter details",G5),TRUE)</formula>
    </cfRule>
  </conditionalFormatting>
  <conditionalFormatting sqref="G22">
    <cfRule type="expression" dxfId="13583" priority="16474">
      <formula>IF(FIND("Enter smelter details",G5),TRUE)</formula>
    </cfRule>
  </conditionalFormatting>
  <conditionalFormatting sqref="G23">
    <cfRule type="expression" dxfId="13582" priority="16475">
      <formula>IF(FIND("Enter smelter details",G5),TRUE)</formula>
    </cfRule>
  </conditionalFormatting>
  <conditionalFormatting sqref="G24">
    <cfRule type="expression" dxfId="13581" priority="16476">
      <formula>IF(FIND("Enter smelter details",G5),TRUE)</formula>
    </cfRule>
  </conditionalFormatting>
  <conditionalFormatting sqref="G25">
    <cfRule type="expression" dxfId="13580" priority="16477">
      <formula>IF(FIND("Enter smelter details",G5),TRUE)</formula>
    </cfRule>
  </conditionalFormatting>
  <conditionalFormatting sqref="G26">
    <cfRule type="expression" dxfId="13579" priority="16478">
      <formula>IF(FIND("Enter smelter details",G5),TRUE)</formula>
    </cfRule>
  </conditionalFormatting>
  <conditionalFormatting sqref="G27">
    <cfRule type="expression" dxfId="13578" priority="16479">
      <formula>IF(FIND("Enter smelter details",G5),TRUE)</formula>
    </cfRule>
  </conditionalFormatting>
  <conditionalFormatting sqref="G28">
    <cfRule type="expression" dxfId="13577" priority="16480">
      <formula>IF(FIND("Enter smelter details",G5),TRUE)</formula>
    </cfRule>
  </conditionalFormatting>
  <conditionalFormatting sqref="G29">
    <cfRule type="expression" dxfId="13576" priority="16481">
      <formula>IF(FIND("Enter smelter details",G5),TRUE)</formula>
    </cfRule>
  </conditionalFormatting>
  <conditionalFormatting sqref="G30">
    <cfRule type="expression" dxfId="13575" priority="16482">
      <formula>IF(FIND("Enter smelter details",G5),TRUE)</formula>
    </cfRule>
  </conditionalFormatting>
  <conditionalFormatting sqref="G31">
    <cfRule type="expression" dxfId="13574" priority="16483">
      <formula>IF(FIND("Enter smelter details",G5),TRUE)</formula>
    </cfRule>
  </conditionalFormatting>
  <conditionalFormatting sqref="G32">
    <cfRule type="expression" dxfId="13573" priority="16484">
      <formula>IF(FIND("Enter smelter details",G5),TRUE)</formula>
    </cfRule>
  </conditionalFormatting>
  <conditionalFormatting sqref="G33">
    <cfRule type="expression" dxfId="13572" priority="16485">
      <formula>IF(FIND("Enter smelter details",G5),TRUE)</formula>
    </cfRule>
  </conditionalFormatting>
  <conditionalFormatting sqref="G34">
    <cfRule type="expression" dxfId="13571" priority="16486">
      <formula>IF(FIND("Enter smelter details",G5),TRUE)</formula>
    </cfRule>
  </conditionalFormatting>
  <conditionalFormatting sqref="G35">
    <cfRule type="expression" dxfId="13570" priority="16487">
      <formula>IF(FIND("Enter smelter details",G5),TRUE)</formula>
    </cfRule>
  </conditionalFormatting>
  <conditionalFormatting sqref="G36">
    <cfRule type="expression" dxfId="13569" priority="16488">
      <formula>IF(FIND("Enter smelter details",G5),TRUE)</formula>
    </cfRule>
  </conditionalFormatting>
  <conditionalFormatting sqref="G37">
    <cfRule type="expression" dxfId="13568" priority="16489">
      <formula>IF(FIND("Enter smelter details",G5),TRUE)</formula>
    </cfRule>
  </conditionalFormatting>
  <conditionalFormatting sqref="G38">
    <cfRule type="expression" dxfId="13567" priority="16490">
      <formula>IF(FIND("Enter smelter details",G5),TRUE)</formula>
    </cfRule>
  </conditionalFormatting>
  <conditionalFormatting sqref="G39">
    <cfRule type="expression" dxfId="13566" priority="16491">
      <formula>IF(FIND("Enter smelter details",G5),TRUE)</formula>
    </cfRule>
  </conditionalFormatting>
  <conditionalFormatting sqref="G40">
    <cfRule type="expression" dxfId="13565" priority="16492">
      <formula>IF(FIND("Enter smelter details",G5),TRUE)</formula>
    </cfRule>
  </conditionalFormatting>
  <conditionalFormatting sqref="G41">
    <cfRule type="expression" dxfId="13564" priority="16493">
      <formula>IF(FIND("Enter smelter details",G5),TRUE)</formula>
    </cfRule>
  </conditionalFormatting>
  <conditionalFormatting sqref="G42">
    <cfRule type="expression" dxfId="13563" priority="16494">
      <formula>IF(FIND("Enter smelter details",G5),TRUE)</formula>
    </cfRule>
  </conditionalFormatting>
  <conditionalFormatting sqref="G43">
    <cfRule type="expression" dxfId="13562" priority="16495">
      <formula>IF(FIND("Enter smelter details",G5),TRUE)</formula>
    </cfRule>
  </conditionalFormatting>
  <conditionalFormatting sqref="G44">
    <cfRule type="expression" dxfId="13561" priority="16496">
      <formula>IF(FIND("Enter smelter details",G5),TRUE)</formula>
    </cfRule>
  </conditionalFormatting>
  <conditionalFormatting sqref="G45">
    <cfRule type="expression" dxfId="13560" priority="16497">
      <formula>IF(FIND("Enter smelter details",G5),TRUE)</formula>
    </cfRule>
  </conditionalFormatting>
  <conditionalFormatting sqref="G46">
    <cfRule type="expression" dxfId="13559" priority="16498">
      <formula>IF(FIND("Enter smelter details",G5),TRUE)</formula>
    </cfRule>
  </conditionalFormatting>
  <conditionalFormatting sqref="G47">
    <cfRule type="expression" dxfId="13558" priority="16499">
      <formula>IF(FIND("Enter smelter details",G5),TRUE)</formula>
    </cfRule>
  </conditionalFormatting>
  <conditionalFormatting sqref="G48">
    <cfRule type="expression" dxfId="13557" priority="16500">
      <formula>IF(FIND("Enter smelter details",G5),TRUE)</formula>
    </cfRule>
  </conditionalFormatting>
  <conditionalFormatting sqref="G49">
    <cfRule type="expression" dxfId="13556" priority="16501">
      <formula>IF(FIND("Enter smelter details",G5),TRUE)</formula>
    </cfRule>
  </conditionalFormatting>
  <conditionalFormatting sqref="G50">
    <cfRule type="expression" dxfId="13555" priority="16502">
      <formula>IF(FIND("Enter smelter details",G5),TRUE)</formula>
    </cfRule>
  </conditionalFormatting>
  <conditionalFormatting sqref="G51">
    <cfRule type="expression" dxfId="13554" priority="16503">
      <formula>IF(FIND("Enter smelter details",G5),TRUE)</formula>
    </cfRule>
  </conditionalFormatting>
  <conditionalFormatting sqref="G52">
    <cfRule type="expression" dxfId="13553" priority="16504">
      <formula>IF(FIND("Enter smelter details",G5),TRUE)</formula>
    </cfRule>
  </conditionalFormatting>
  <conditionalFormatting sqref="G53">
    <cfRule type="expression" dxfId="13552" priority="16505">
      <formula>IF(FIND("Enter smelter details",G5),TRUE)</formula>
    </cfRule>
  </conditionalFormatting>
  <conditionalFormatting sqref="G54">
    <cfRule type="expression" dxfId="13551" priority="16506">
      <formula>IF(FIND("Enter smelter details",G5),TRUE)</formula>
    </cfRule>
  </conditionalFormatting>
  <conditionalFormatting sqref="G55">
    <cfRule type="expression" dxfId="13550" priority="16507">
      <formula>IF(FIND("Enter smelter details",G5),TRUE)</formula>
    </cfRule>
  </conditionalFormatting>
  <conditionalFormatting sqref="G56">
    <cfRule type="expression" dxfId="13549" priority="16508">
      <formula>IF(FIND("Enter smelter details",G5),TRUE)</formula>
    </cfRule>
  </conditionalFormatting>
  <conditionalFormatting sqref="G57">
    <cfRule type="expression" dxfId="13548" priority="16509">
      <formula>IF(FIND("Enter smelter details",G5),TRUE)</formula>
    </cfRule>
  </conditionalFormatting>
  <conditionalFormatting sqref="G58">
    <cfRule type="expression" dxfId="13547" priority="16510">
      <formula>IF(FIND("Enter smelter details",G5),TRUE)</formula>
    </cfRule>
  </conditionalFormatting>
  <conditionalFormatting sqref="G59">
    <cfRule type="expression" dxfId="13546" priority="16511">
      <formula>IF(FIND("Enter smelter details",G5),TRUE)</formula>
    </cfRule>
  </conditionalFormatting>
  <conditionalFormatting sqref="G60">
    <cfRule type="expression" dxfId="13545" priority="16512">
      <formula>IF(FIND("Enter smelter details",G5),TRUE)</formula>
    </cfRule>
  </conditionalFormatting>
  <conditionalFormatting sqref="G61">
    <cfRule type="expression" dxfId="13544" priority="16513">
      <formula>IF(FIND("Enter smelter details",G5),TRUE)</formula>
    </cfRule>
  </conditionalFormatting>
  <conditionalFormatting sqref="G62">
    <cfRule type="expression" dxfId="13543" priority="16514">
      <formula>IF(FIND("Enter smelter details",G5),TRUE)</formula>
    </cfRule>
  </conditionalFormatting>
  <conditionalFormatting sqref="G63">
    <cfRule type="expression" dxfId="13542" priority="16515">
      <formula>IF(FIND("Enter smelter details",G5),TRUE)</formula>
    </cfRule>
  </conditionalFormatting>
  <conditionalFormatting sqref="G64">
    <cfRule type="expression" dxfId="13541" priority="16516">
      <formula>IF(FIND("Enter smelter details",G5),TRUE)</formula>
    </cfRule>
  </conditionalFormatting>
  <conditionalFormatting sqref="G65">
    <cfRule type="expression" dxfId="13540" priority="16517">
      <formula>IF(FIND("Enter smelter details",G5),TRUE)</formula>
    </cfRule>
  </conditionalFormatting>
  <conditionalFormatting sqref="G66">
    <cfRule type="expression" dxfId="13539" priority="16518">
      <formula>IF(FIND("Enter smelter details",G5),TRUE)</formula>
    </cfRule>
  </conditionalFormatting>
  <conditionalFormatting sqref="G67">
    <cfRule type="expression" dxfId="13538" priority="16519">
      <formula>IF(FIND("Enter smelter details",G5),TRUE)</formula>
    </cfRule>
  </conditionalFormatting>
  <conditionalFormatting sqref="G68">
    <cfRule type="expression" dxfId="13537" priority="16520">
      <formula>IF(FIND("Enter smelter details",G5),TRUE)</formula>
    </cfRule>
  </conditionalFormatting>
  <conditionalFormatting sqref="G69">
    <cfRule type="expression" dxfId="13536" priority="16521">
      <formula>IF(FIND("Enter smelter details",G5),TRUE)</formula>
    </cfRule>
  </conditionalFormatting>
  <conditionalFormatting sqref="G70">
    <cfRule type="expression" dxfId="13535" priority="16522">
      <formula>IF(FIND("Enter smelter details",G5),TRUE)</formula>
    </cfRule>
  </conditionalFormatting>
  <conditionalFormatting sqref="G71">
    <cfRule type="expression" dxfId="13534" priority="16523">
      <formula>IF(FIND("Enter smelter details",G5),TRUE)</formula>
    </cfRule>
  </conditionalFormatting>
  <conditionalFormatting sqref="G72">
    <cfRule type="expression" dxfId="13533" priority="16524">
      <formula>IF(FIND("Enter smelter details",G5),TRUE)</formula>
    </cfRule>
  </conditionalFormatting>
  <conditionalFormatting sqref="G73">
    <cfRule type="expression" dxfId="13532" priority="16525">
      <formula>IF(FIND("Enter smelter details",G5),TRUE)</formula>
    </cfRule>
  </conditionalFormatting>
  <conditionalFormatting sqref="G74">
    <cfRule type="expression" dxfId="13531" priority="16526">
      <formula>IF(FIND("Enter smelter details",G5),TRUE)</formula>
    </cfRule>
  </conditionalFormatting>
  <conditionalFormatting sqref="G75">
    <cfRule type="expression" dxfId="13530" priority="16527">
      <formula>IF(FIND("Enter smelter details",G5),TRUE)</formula>
    </cfRule>
  </conditionalFormatting>
  <conditionalFormatting sqref="G76">
    <cfRule type="expression" dxfId="13529" priority="16528">
      <formula>IF(FIND("Enter smelter details",G5),TRUE)</formula>
    </cfRule>
  </conditionalFormatting>
  <conditionalFormatting sqref="G77">
    <cfRule type="expression" dxfId="13528" priority="16529">
      <formula>IF(FIND("Enter smelter details",G5),TRUE)</formula>
    </cfRule>
  </conditionalFormatting>
  <conditionalFormatting sqref="G78">
    <cfRule type="expression" dxfId="13527" priority="16530">
      <formula>IF(FIND("Enter smelter details",G5),TRUE)</formula>
    </cfRule>
  </conditionalFormatting>
  <conditionalFormatting sqref="G79">
    <cfRule type="expression" dxfId="13526" priority="16531">
      <formula>IF(FIND("Enter smelter details",G5),TRUE)</formula>
    </cfRule>
  </conditionalFormatting>
  <conditionalFormatting sqref="G80">
    <cfRule type="expression" dxfId="13525" priority="16532">
      <formula>IF(FIND("Enter smelter details",G5),TRUE)</formula>
    </cfRule>
  </conditionalFormatting>
  <conditionalFormatting sqref="G81">
    <cfRule type="expression" dxfId="13524" priority="16533">
      <formula>IF(FIND("Enter smelter details",G5),TRUE)</formula>
    </cfRule>
  </conditionalFormatting>
  <conditionalFormatting sqref="G82">
    <cfRule type="expression" dxfId="13523" priority="16534">
      <formula>IF(FIND("Enter smelter details",G5),TRUE)</formula>
    </cfRule>
  </conditionalFormatting>
  <conditionalFormatting sqref="G83">
    <cfRule type="expression" dxfId="13522" priority="16535">
      <formula>IF(FIND("Enter smelter details",G5),TRUE)</formula>
    </cfRule>
  </conditionalFormatting>
  <conditionalFormatting sqref="G84">
    <cfRule type="expression" dxfId="13521" priority="16536">
      <formula>IF(FIND("Enter smelter details",G5),TRUE)</formula>
    </cfRule>
  </conditionalFormatting>
  <conditionalFormatting sqref="G85">
    <cfRule type="expression" dxfId="13520" priority="16537">
      <formula>IF(FIND("Enter smelter details",G5),TRUE)</formula>
    </cfRule>
  </conditionalFormatting>
  <conditionalFormatting sqref="G86">
    <cfRule type="expression" dxfId="13519" priority="16538">
      <formula>IF(FIND("Enter smelter details",G5),TRUE)</formula>
    </cfRule>
  </conditionalFormatting>
  <conditionalFormatting sqref="G87">
    <cfRule type="expression" dxfId="13518" priority="16539">
      <formula>IF(FIND("Enter smelter details",G5),TRUE)</formula>
    </cfRule>
  </conditionalFormatting>
  <conditionalFormatting sqref="G88">
    <cfRule type="expression" dxfId="13517" priority="16540">
      <formula>IF(FIND("Enter smelter details",G5),TRUE)</formula>
    </cfRule>
  </conditionalFormatting>
  <conditionalFormatting sqref="G89">
    <cfRule type="expression" dxfId="13516" priority="16541">
      <formula>IF(FIND("Enter smelter details",G5),TRUE)</formula>
    </cfRule>
  </conditionalFormatting>
  <conditionalFormatting sqref="G90">
    <cfRule type="expression" dxfId="13515" priority="16542">
      <formula>IF(FIND("Enter smelter details",G5),TRUE)</formula>
    </cfRule>
  </conditionalFormatting>
  <conditionalFormatting sqref="G91">
    <cfRule type="expression" dxfId="13514" priority="16543">
      <formula>IF(FIND("Enter smelter details",G5),TRUE)</formula>
    </cfRule>
  </conditionalFormatting>
  <conditionalFormatting sqref="G92">
    <cfRule type="expression" dxfId="13513" priority="16544">
      <formula>IF(FIND("Enter smelter details",G5),TRUE)</formula>
    </cfRule>
  </conditionalFormatting>
  <conditionalFormatting sqref="G93">
    <cfRule type="expression" dxfId="13512" priority="16545">
      <formula>IF(FIND("Enter smelter details",G5),TRUE)</formula>
    </cfRule>
  </conditionalFormatting>
  <conditionalFormatting sqref="G94">
    <cfRule type="expression" dxfId="13511" priority="16546">
      <formula>IF(FIND("Enter smelter details",G5),TRUE)</formula>
    </cfRule>
  </conditionalFormatting>
  <conditionalFormatting sqref="G95">
    <cfRule type="expression" dxfId="13510" priority="16547">
      <formula>IF(FIND("Enter smelter details",G5),TRUE)</formula>
    </cfRule>
  </conditionalFormatting>
  <conditionalFormatting sqref="G96">
    <cfRule type="expression" dxfId="13509" priority="16548">
      <formula>IF(FIND("Enter smelter details",G5),TRUE)</formula>
    </cfRule>
  </conditionalFormatting>
  <conditionalFormatting sqref="G97">
    <cfRule type="expression" dxfId="13508" priority="16549">
      <formula>IF(FIND("Enter smelter details",G5),TRUE)</formula>
    </cfRule>
  </conditionalFormatting>
  <conditionalFormatting sqref="G98">
    <cfRule type="expression" dxfId="13507" priority="16550">
      <formula>IF(FIND("Enter smelter details",G5),TRUE)</formula>
    </cfRule>
  </conditionalFormatting>
  <conditionalFormatting sqref="G99">
    <cfRule type="expression" dxfId="13506" priority="16551">
      <formula>IF(FIND("Enter smelter details",G5),TRUE)</formula>
    </cfRule>
  </conditionalFormatting>
  <conditionalFormatting sqref="G100">
    <cfRule type="expression" dxfId="13505" priority="16552">
      <formula>IF(FIND("Enter smelter details",G5),TRUE)</formula>
    </cfRule>
  </conditionalFormatting>
  <conditionalFormatting sqref="G101">
    <cfRule type="expression" dxfId="13504" priority="16553">
      <formula>IF(FIND("Enter smelter details",G5),TRUE)</formula>
    </cfRule>
  </conditionalFormatting>
  <conditionalFormatting sqref="G102">
    <cfRule type="expression" dxfId="13503" priority="16554">
      <formula>IF(FIND("Enter smelter details",G5),TRUE)</formula>
    </cfRule>
  </conditionalFormatting>
  <conditionalFormatting sqref="G103">
    <cfRule type="expression" dxfId="13502" priority="16555">
      <formula>IF(FIND("Enter smelter details",G5),TRUE)</formula>
    </cfRule>
  </conditionalFormatting>
  <conditionalFormatting sqref="G104">
    <cfRule type="expression" dxfId="13501" priority="16556">
      <formula>IF(FIND("Enter smelter details",G5),TRUE)</formula>
    </cfRule>
  </conditionalFormatting>
  <conditionalFormatting sqref="G105">
    <cfRule type="expression" dxfId="13500" priority="16557">
      <formula>IF(FIND("Enter smelter details",G5),TRUE)</formula>
    </cfRule>
  </conditionalFormatting>
  <conditionalFormatting sqref="G106">
    <cfRule type="expression" dxfId="13499" priority="16558">
      <formula>IF(FIND("Enter smelter details",G5),TRUE)</formula>
    </cfRule>
  </conditionalFormatting>
  <conditionalFormatting sqref="G107">
    <cfRule type="expression" dxfId="13498" priority="16559">
      <formula>IF(FIND("Enter smelter details",G5),TRUE)</formula>
    </cfRule>
  </conditionalFormatting>
  <conditionalFormatting sqref="G108">
    <cfRule type="expression" dxfId="13497" priority="16560">
      <formula>IF(FIND("Enter smelter details",G5),TRUE)</formula>
    </cfRule>
  </conditionalFormatting>
  <conditionalFormatting sqref="G109">
    <cfRule type="expression" dxfId="13496" priority="16561">
      <formula>IF(FIND("Enter smelter details",G5),TRUE)</formula>
    </cfRule>
  </conditionalFormatting>
  <conditionalFormatting sqref="G110">
    <cfRule type="expression" dxfId="13495" priority="16562">
      <formula>IF(FIND("Enter smelter details",G5),TRUE)</formula>
    </cfRule>
  </conditionalFormatting>
  <conditionalFormatting sqref="G111">
    <cfRule type="expression" dxfId="13494" priority="16563">
      <formula>IF(FIND("Enter smelter details",G5),TRUE)</formula>
    </cfRule>
  </conditionalFormatting>
  <conditionalFormatting sqref="G112">
    <cfRule type="expression" dxfId="13493" priority="16564">
      <formula>IF(FIND("Enter smelter details",G5),TRUE)</formula>
    </cfRule>
  </conditionalFormatting>
  <conditionalFormatting sqref="G113">
    <cfRule type="expression" dxfId="13492" priority="16565">
      <formula>IF(FIND("Enter smelter details",G5),TRUE)</formula>
    </cfRule>
  </conditionalFormatting>
  <conditionalFormatting sqref="G114">
    <cfRule type="expression" dxfId="13491" priority="16566">
      <formula>IF(FIND("Enter smelter details",G5),TRUE)</formula>
    </cfRule>
  </conditionalFormatting>
  <conditionalFormatting sqref="G115">
    <cfRule type="expression" dxfId="13490" priority="16567">
      <formula>IF(FIND("Enter smelter details",G5),TRUE)</formula>
    </cfRule>
  </conditionalFormatting>
  <conditionalFormatting sqref="G116">
    <cfRule type="expression" dxfId="13489" priority="16568">
      <formula>IF(FIND("Enter smelter details",G5),TRUE)</formula>
    </cfRule>
  </conditionalFormatting>
  <conditionalFormatting sqref="G117">
    <cfRule type="expression" dxfId="13488" priority="16569">
      <formula>IF(FIND("Enter smelter details",G5),TRUE)</formula>
    </cfRule>
  </conditionalFormatting>
  <conditionalFormatting sqref="G118">
    <cfRule type="expression" dxfId="13487" priority="16570">
      <formula>IF(FIND("Enter smelter details",G5),TRUE)</formula>
    </cfRule>
  </conditionalFormatting>
  <conditionalFormatting sqref="G119">
    <cfRule type="expression" dxfId="13486" priority="16571">
      <formula>IF(FIND("Enter smelter details",G5),TRUE)</formula>
    </cfRule>
  </conditionalFormatting>
  <conditionalFormatting sqref="G120">
    <cfRule type="expression" dxfId="13485" priority="16572">
      <formula>IF(FIND("Enter smelter details",G5),TRUE)</formula>
    </cfRule>
  </conditionalFormatting>
  <conditionalFormatting sqref="G121">
    <cfRule type="expression" dxfId="13484" priority="16573">
      <formula>IF(FIND("Enter smelter details",G5),TRUE)</formula>
    </cfRule>
  </conditionalFormatting>
  <conditionalFormatting sqref="G122">
    <cfRule type="expression" dxfId="13483" priority="16574">
      <formula>IF(FIND("Enter smelter details",G5),TRUE)</formula>
    </cfRule>
  </conditionalFormatting>
  <conditionalFormatting sqref="G123">
    <cfRule type="expression" dxfId="13482" priority="16575">
      <formula>IF(FIND("Enter smelter details",G5),TRUE)</formula>
    </cfRule>
  </conditionalFormatting>
  <conditionalFormatting sqref="G124">
    <cfRule type="expression" dxfId="13481" priority="16576">
      <formula>IF(FIND("Enter smelter details",G5),TRUE)</formula>
    </cfRule>
  </conditionalFormatting>
  <conditionalFormatting sqref="G125">
    <cfRule type="expression" dxfId="13480" priority="16577">
      <formula>IF(FIND("Enter smelter details",G5),TRUE)</formula>
    </cfRule>
  </conditionalFormatting>
  <conditionalFormatting sqref="G126">
    <cfRule type="expression" dxfId="13479" priority="16578">
      <formula>IF(FIND("Enter smelter details",G5),TRUE)</formula>
    </cfRule>
  </conditionalFormatting>
  <conditionalFormatting sqref="G127">
    <cfRule type="expression" dxfId="13478" priority="16579">
      <formula>IF(FIND("Enter smelter details",G5),TRUE)</formula>
    </cfRule>
  </conditionalFormatting>
  <conditionalFormatting sqref="G128">
    <cfRule type="expression" dxfId="13477" priority="16580">
      <formula>IF(FIND("Enter smelter details",G5),TRUE)</formula>
    </cfRule>
  </conditionalFormatting>
  <conditionalFormatting sqref="G129">
    <cfRule type="expression" dxfId="13476" priority="16581">
      <formula>IF(FIND("Enter smelter details",G5),TRUE)</formula>
    </cfRule>
  </conditionalFormatting>
  <conditionalFormatting sqref="G130">
    <cfRule type="expression" dxfId="13475" priority="16582">
      <formula>IF(FIND("Enter smelter details",G5),TRUE)</formula>
    </cfRule>
  </conditionalFormatting>
  <conditionalFormatting sqref="G131">
    <cfRule type="expression" dxfId="13474" priority="16583">
      <formula>IF(FIND("Enter smelter details",G5),TRUE)</formula>
    </cfRule>
  </conditionalFormatting>
  <conditionalFormatting sqref="G132">
    <cfRule type="expression" dxfId="13473" priority="16584">
      <formula>IF(FIND("Enter smelter details",G5),TRUE)</formula>
    </cfRule>
  </conditionalFormatting>
  <conditionalFormatting sqref="G133">
    <cfRule type="expression" dxfId="13472" priority="16585">
      <formula>IF(FIND("Enter smelter details",G5),TRUE)</formula>
    </cfRule>
  </conditionalFormatting>
  <conditionalFormatting sqref="G134">
    <cfRule type="expression" dxfId="13471" priority="16586">
      <formula>IF(FIND("Enter smelter details",G5),TRUE)</formula>
    </cfRule>
  </conditionalFormatting>
  <conditionalFormatting sqref="G135">
    <cfRule type="expression" dxfId="13470" priority="16587">
      <formula>IF(FIND("Enter smelter details",G5),TRUE)</formula>
    </cfRule>
  </conditionalFormatting>
  <conditionalFormatting sqref="G136">
    <cfRule type="expression" dxfId="13469" priority="16588">
      <formula>IF(FIND("Enter smelter details",G5),TRUE)</formula>
    </cfRule>
  </conditionalFormatting>
  <conditionalFormatting sqref="G137">
    <cfRule type="expression" dxfId="13468" priority="16589">
      <formula>IF(FIND("Enter smelter details",G5),TRUE)</formula>
    </cfRule>
  </conditionalFormatting>
  <conditionalFormatting sqref="G138">
    <cfRule type="expression" dxfId="13467" priority="16590">
      <formula>IF(FIND("Enter smelter details",G5),TRUE)</formula>
    </cfRule>
  </conditionalFormatting>
  <conditionalFormatting sqref="G139">
    <cfRule type="expression" dxfId="13466" priority="16591">
      <formula>IF(FIND("Enter smelter details",G5),TRUE)</formula>
    </cfRule>
  </conditionalFormatting>
  <conditionalFormatting sqref="G140">
    <cfRule type="expression" dxfId="13465" priority="16592">
      <formula>IF(FIND("Enter smelter details",G5),TRUE)</formula>
    </cfRule>
  </conditionalFormatting>
  <conditionalFormatting sqref="G141">
    <cfRule type="expression" dxfId="13464" priority="16593">
      <formula>IF(FIND("Enter smelter details",G5),TRUE)</formula>
    </cfRule>
  </conditionalFormatting>
  <conditionalFormatting sqref="G142">
    <cfRule type="expression" dxfId="13463" priority="16594">
      <formula>IF(FIND("Enter smelter details",G5),TRUE)</formula>
    </cfRule>
  </conditionalFormatting>
  <conditionalFormatting sqref="G143">
    <cfRule type="expression" dxfId="13462" priority="16595">
      <formula>IF(FIND("Enter smelter details",G5),TRUE)</formula>
    </cfRule>
  </conditionalFormatting>
  <conditionalFormatting sqref="G144">
    <cfRule type="expression" dxfId="13461" priority="16596">
      <formula>IF(FIND("Enter smelter details",G5),TRUE)</formula>
    </cfRule>
  </conditionalFormatting>
  <conditionalFormatting sqref="G145">
    <cfRule type="expression" dxfId="13460" priority="16597">
      <formula>IF(FIND("Enter smelter details",G5),TRUE)</formula>
    </cfRule>
  </conditionalFormatting>
  <conditionalFormatting sqref="G146">
    <cfRule type="expression" dxfId="13459" priority="16598">
      <formula>IF(FIND("Enter smelter details",G5),TRUE)</formula>
    </cfRule>
  </conditionalFormatting>
  <conditionalFormatting sqref="G147">
    <cfRule type="expression" dxfId="13458" priority="16599">
      <formula>IF(FIND("Enter smelter details",G5),TRUE)</formula>
    </cfRule>
  </conditionalFormatting>
  <conditionalFormatting sqref="G148">
    <cfRule type="expression" dxfId="13457" priority="16600">
      <formula>IF(FIND("Enter smelter details",G5),TRUE)</formula>
    </cfRule>
  </conditionalFormatting>
  <conditionalFormatting sqref="G149">
    <cfRule type="expression" dxfId="13456" priority="16601">
      <formula>IF(FIND("Enter smelter details",G5),TRUE)</formula>
    </cfRule>
  </conditionalFormatting>
  <conditionalFormatting sqref="G150">
    <cfRule type="expression" dxfId="13455" priority="16602">
      <formula>IF(FIND("Enter smelter details",G5),TRUE)</formula>
    </cfRule>
  </conditionalFormatting>
  <conditionalFormatting sqref="G151">
    <cfRule type="expression" dxfId="13454" priority="16603">
      <formula>IF(FIND("Enter smelter details",G5),TRUE)</formula>
    </cfRule>
  </conditionalFormatting>
  <conditionalFormatting sqref="G152">
    <cfRule type="expression" dxfId="13453" priority="16604">
      <formula>IF(FIND("Enter smelter details",G5),TRUE)</formula>
    </cfRule>
  </conditionalFormatting>
  <conditionalFormatting sqref="G153">
    <cfRule type="expression" dxfId="13452" priority="16605">
      <formula>IF(FIND("Enter smelter details",G5),TRUE)</formula>
    </cfRule>
  </conditionalFormatting>
  <conditionalFormatting sqref="G154">
    <cfRule type="expression" dxfId="13451" priority="16606">
      <formula>IF(FIND("Enter smelter details",G5),TRUE)</formula>
    </cfRule>
  </conditionalFormatting>
  <conditionalFormatting sqref="G155">
    <cfRule type="expression" dxfId="13450" priority="16607">
      <formula>IF(FIND("Enter smelter details",G5),TRUE)</formula>
    </cfRule>
  </conditionalFormatting>
  <conditionalFormatting sqref="G156">
    <cfRule type="expression" dxfId="13449" priority="16608">
      <formula>IF(FIND("Enter smelter details",G5),TRUE)</formula>
    </cfRule>
  </conditionalFormatting>
  <conditionalFormatting sqref="G157">
    <cfRule type="expression" dxfId="13448" priority="16609">
      <formula>IF(FIND("Enter smelter details",G5),TRUE)</formula>
    </cfRule>
  </conditionalFormatting>
  <conditionalFormatting sqref="G158">
    <cfRule type="expression" dxfId="13447" priority="16610">
      <formula>IF(FIND("Enter smelter details",G5),TRUE)</formula>
    </cfRule>
  </conditionalFormatting>
  <conditionalFormatting sqref="G159">
    <cfRule type="expression" dxfId="13446" priority="16611">
      <formula>IF(FIND("Enter smelter details",G5),TRUE)</formula>
    </cfRule>
  </conditionalFormatting>
  <conditionalFormatting sqref="G160">
    <cfRule type="expression" dxfId="13445" priority="16612">
      <formula>IF(FIND("Enter smelter details",G5),TRUE)</formula>
    </cfRule>
  </conditionalFormatting>
  <conditionalFormatting sqref="G161">
    <cfRule type="expression" dxfId="13444" priority="16613">
      <formula>IF(FIND("Enter smelter details",G5),TRUE)</formula>
    </cfRule>
  </conditionalFormatting>
  <conditionalFormatting sqref="G162">
    <cfRule type="expression" dxfId="13443" priority="16614">
      <formula>IF(FIND("Enter smelter details",G5),TRUE)</formula>
    </cfRule>
  </conditionalFormatting>
  <conditionalFormatting sqref="G163">
    <cfRule type="expression" dxfId="13442" priority="16615">
      <formula>IF(FIND("Enter smelter details",G5),TRUE)</formula>
    </cfRule>
  </conditionalFormatting>
  <conditionalFormatting sqref="G164">
    <cfRule type="expression" dxfId="13441" priority="16616">
      <formula>IF(FIND("Enter smelter details",G5),TRUE)</formula>
    </cfRule>
  </conditionalFormatting>
  <conditionalFormatting sqref="G165">
    <cfRule type="expression" dxfId="13440" priority="16617">
      <formula>IF(FIND("Enter smelter details",G5),TRUE)</formula>
    </cfRule>
  </conditionalFormatting>
  <conditionalFormatting sqref="G166">
    <cfRule type="expression" dxfId="13439" priority="16618">
      <formula>IF(FIND("Enter smelter details",G5),TRUE)</formula>
    </cfRule>
  </conditionalFormatting>
  <conditionalFormatting sqref="G167">
    <cfRule type="expression" dxfId="13438" priority="16619">
      <formula>IF(FIND("Enter smelter details",G5),TRUE)</formula>
    </cfRule>
  </conditionalFormatting>
  <conditionalFormatting sqref="G168">
    <cfRule type="expression" dxfId="13437" priority="16620">
      <formula>IF(FIND("Enter smelter details",G5),TRUE)</formula>
    </cfRule>
  </conditionalFormatting>
  <conditionalFormatting sqref="G169">
    <cfRule type="expression" dxfId="13436" priority="16621">
      <formula>IF(FIND("Enter smelter details",G5),TRUE)</formula>
    </cfRule>
  </conditionalFormatting>
  <conditionalFormatting sqref="G170">
    <cfRule type="expression" dxfId="13435" priority="16622">
      <formula>IF(FIND("Enter smelter details",G5),TRUE)</formula>
    </cfRule>
  </conditionalFormatting>
  <conditionalFormatting sqref="G171">
    <cfRule type="expression" dxfId="13434" priority="16623">
      <formula>IF(FIND("Enter smelter details",G5),TRUE)</formula>
    </cfRule>
  </conditionalFormatting>
  <conditionalFormatting sqref="G172">
    <cfRule type="expression" dxfId="13433" priority="16624">
      <formula>IF(FIND("Enter smelter details",G5),TRUE)</formula>
    </cfRule>
  </conditionalFormatting>
  <conditionalFormatting sqref="G173">
    <cfRule type="expression" dxfId="13432" priority="16625">
      <formula>IF(FIND("Enter smelter details",G5),TRUE)</formula>
    </cfRule>
  </conditionalFormatting>
  <conditionalFormatting sqref="G174">
    <cfRule type="expression" dxfId="13431" priority="16626">
      <formula>IF(FIND("Enter smelter details",G5),TRUE)</formula>
    </cfRule>
  </conditionalFormatting>
  <conditionalFormatting sqref="G175">
    <cfRule type="expression" dxfId="13430" priority="16627">
      <formula>IF(FIND("Enter smelter details",G5),TRUE)</formula>
    </cfRule>
  </conditionalFormatting>
  <conditionalFormatting sqref="G176">
    <cfRule type="expression" dxfId="13429" priority="16628">
      <formula>IF(FIND("Enter smelter details",G5),TRUE)</formula>
    </cfRule>
  </conditionalFormatting>
  <conditionalFormatting sqref="G177">
    <cfRule type="expression" dxfId="13428" priority="16629">
      <formula>IF(FIND("Enter smelter details",G5),TRUE)</formula>
    </cfRule>
  </conditionalFormatting>
  <conditionalFormatting sqref="G178">
    <cfRule type="expression" dxfId="13427" priority="16630">
      <formula>IF(FIND("Enter smelter details",G5),TRUE)</formula>
    </cfRule>
  </conditionalFormatting>
  <conditionalFormatting sqref="G179">
    <cfRule type="expression" dxfId="13426" priority="16631">
      <formula>IF(FIND("Enter smelter details",G5),TRUE)</formula>
    </cfRule>
  </conditionalFormatting>
  <conditionalFormatting sqref="G180">
    <cfRule type="expression" dxfId="13425" priority="16632">
      <formula>IF(FIND("Enter smelter details",G5),TRUE)</formula>
    </cfRule>
  </conditionalFormatting>
  <conditionalFormatting sqref="G181">
    <cfRule type="expression" dxfId="13424" priority="16633">
      <formula>IF(FIND("Enter smelter details",G5),TRUE)</formula>
    </cfRule>
  </conditionalFormatting>
  <conditionalFormatting sqref="G182">
    <cfRule type="expression" dxfId="13423" priority="16634">
      <formula>IF(FIND("Enter smelter details",G5),TRUE)</formula>
    </cfRule>
  </conditionalFormatting>
  <conditionalFormatting sqref="G183">
    <cfRule type="expression" dxfId="13422" priority="16635">
      <formula>IF(FIND("Enter smelter details",G5),TRUE)</formula>
    </cfRule>
  </conditionalFormatting>
  <conditionalFormatting sqref="G184">
    <cfRule type="expression" dxfId="13421" priority="16636">
      <formula>IF(FIND("Enter smelter details",G5),TRUE)</formula>
    </cfRule>
  </conditionalFormatting>
  <conditionalFormatting sqref="G185">
    <cfRule type="expression" dxfId="13420" priority="16637">
      <formula>IF(FIND("Enter smelter details",G5),TRUE)</formula>
    </cfRule>
  </conditionalFormatting>
  <conditionalFormatting sqref="G186">
    <cfRule type="expression" dxfId="13419" priority="16638">
      <formula>IF(FIND("Enter smelter details",G5),TRUE)</formula>
    </cfRule>
  </conditionalFormatting>
  <conditionalFormatting sqref="G187">
    <cfRule type="expression" dxfId="13418" priority="16639">
      <formula>IF(FIND("Enter smelter details",G5),TRUE)</formula>
    </cfRule>
  </conditionalFormatting>
  <conditionalFormatting sqref="G188">
    <cfRule type="expression" dxfId="13417" priority="16640">
      <formula>IF(FIND("Enter smelter details",G5),TRUE)</formula>
    </cfRule>
  </conditionalFormatting>
  <conditionalFormatting sqref="G189">
    <cfRule type="expression" dxfId="13416" priority="16641">
      <formula>IF(FIND("Enter smelter details",G5),TRUE)</formula>
    </cfRule>
  </conditionalFormatting>
  <conditionalFormatting sqref="G190">
    <cfRule type="expression" dxfId="13415" priority="16642">
      <formula>IF(FIND("Enter smelter details",G5),TRUE)</formula>
    </cfRule>
  </conditionalFormatting>
  <conditionalFormatting sqref="G191">
    <cfRule type="expression" dxfId="13414" priority="16643">
      <formula>IF(FIND("Enter smelter details",G5),TRUE)</formula>
    </cfRule>
  </conditionalFormatting>
  <conditionalFormatting sqref="G192">
    <cfRule type="expression" dxfId="13413" priority="16644">
      <formula>IF(FIND("Enter smelter details",G5),TRUE)</formula>
    </cfRule>
  </conditionalFormatting>
  <conditionalFormatting sqref="G193">
    <cfRule type="expression" dxfId="13412" priority="16645">
      <formula>IF(FIND("Enter smelter details",G5),TRUE)</formula>
    </cfRule>
  </conditionalFormatting>
  <conditionalFormatting sqref="G194">
    <cfRule type="expression" dxfId="13411" priority="16646">
      <formula>IF(FIND("Enter smelter details",G5),TRUE)</formula>
    </cfRule>
  </conditionalFormatting>
  <conditionalFormatting sqref="G195">
    <cfRule type="expression" dxfId="13410" priority="16647">
      <formula>IF(FIND("Enter smelter details",G5),TRUE)</formula>
    </cfRule>
  </conditionalFormatting>
  <conditionalFormatting sqref="G196">
    <cfRule type="expression" dxfId="13409" priority="16648">
      <formula>IF(FIND("Enter smelter details",G5),TRUE)</formula>
    </cfRule>
  </conditionalFormatting>
  <conditionalFormatting sqref="G197">
    <cfRule type="expression" dxfId="13408" priority="16649">
      <formula>IF(FIND("Enter smelter details",G5),TRUE)</formula>
    </cfRule>
  </conditionalFormatting>
  <conditionalFormatting sqref="G198">
    <cfRule type="expression" dxfId="13407" priority="16650">
      <formula>IF(FIND("Enter smelter details",G5),TRUE)</formula>
    </cfRule>
  </conditionalFormatting>
  <conditionalFormatting sqref="G199">
    <cfRule type="expression" dxfId="13406" priority="16651">
      <formula>IF(FIND("Enter smelter details",G5),TRUE)</formula>
    </cfRule>
  </conditionalFormatting>
  <conditionalFormatting sqref="G200">
    <cfRule type="expression" dxfId="13405" priority="16652">
      <formula>IF(FIND("Enter smelter details",G5),TRUE)</formula>
    </cfRule>
  </conditionalFormatting>
  <conditionalFormatting sqref="G201">
    <cfRule type="expression" dxfId="13404" priority="16653">
      <formula>IF(FIND("Enter smelter details",G5),TRUE)</formula>
    </cfRule>
  </conditionalFormatting>
  <conditionalFormatting sqref="G202">
    <cfRule type="expression" dxfId="13403" priority="16654">
      <formula>IF(FIND("Enter smelter details",G5),TRUE)</formula>
    </cfRule>
  </conditionalFormatting>
  <conditionalFormatting sqref="G203">
    <cfRule type="expression" dxfId="13402" priority="16655">
      <formula>IF(FIND("Enter smelter details",G5),TRUE)</formula>
    </cfRule>
  </conditionalFormatting>
  <conditionalFormatting sqref="G204">
    <cfRule type="expression" dxfId="13401" priority="16656">
      <formula>IF(FIND("Enter smelter details",G5),TRUE)</formula>
    </cfRule>
  </conditionalFormatting>
  <conditionalFormatting sqref="G205">
    <cfRule type="expression" dxfId="13400" priority="16657">
      <formula>IF(FIND("Enter smelter details",G5),TRUE)</formula>
    </cfRule>
  </conditionalFormatting>
  <conditionalFormatting sqref="G206">
    <cfRule type="expression" dxfId="13399" priority="16658">
      <formula>IF(FIND("Enter smelter details",G5),TRUE)</formula>
    </cfRule>
  </conditionalFormatting>
  <conditionalFormatting sqref="G207">
    <cfRule type="expression" dxfId="13398" priority="16659">
      <formula>IF(FIND("Enter smelter details",G5),TRUE)</formula>
    </cfRule>
  </conditionalFormatting>
  <conditionalFormatting sqref="G208">
    <cfRule type="expression" dxfId="13397" priority="16660">
      <formula>IF(FIND("Enter smelter details",G5),TRUE)</formula>
    </cfRule>
  </conditionalFormatting>
  <conditionalFormatting sqref="G209">
    <cfRule type="expression" dxfId="13396" priority="16661">
      <formula>IF(FIND("Enter smelter details",G5),TRUE)</formula>
    </cfRule>
  </conditionalFormatting>
  <conditionalFormatting sqref="G210">
    <cfRule type="expression" dxfId="13395" priority="16662">
      <formula>IF(FIND("Enter smelter details",G5),TRUE)</formula>
    </cfRule>
  </conditionalFormatting>
  <conditionalFormatting sqref="G211">
    <cfRule type="expression" dxfId="13394" priority="16663">
      <formula>IF(FIND("Enter smelter details",G5),TRUE)</formula>
    </cfRule>
  </conditionalFormatting>
  <conditionalFormatting sqref="G212">
    <cfRule type="expression" dxfId="13393" priority="16664">
      <formula>IF(FIND("Enter smelter details",G5),TRUE)</formula>
    </cfRule>
  </conditionalFormatting>
  <conditionalFormatting sqref="G213">
    <cfRule type="expression" dxfId="13392" priority="16665">
      <formula>IF(FIND("Enter smelter details",G5),TRUE)</formula>
    </cfRule>
  </conditionalFormatting>
  <conditionalFormatting sqref="G214">
    <cfRule type="expression" dxfId="13391" priority="16666">
      <formula>IF(FIND("Enter smelter details",G5),TRUE)</formula>
    </cfRule>
  </conditionalFormatting>
  <conditionalFormatting sqref="G215">
    <cfRule type="expression" dxfId="13390" priority="16667">
      <formula>IF(FIND("Enter smelter details",G5),TRUE)</formula>
    </cfRule>
  </conditionalFormatting>
  <conditionalFormatting sqref="G216">
    <cfRule type="expression" dxfId="13389" priority="16668">
      <formula>IF(FIND("Enter smelter details",G5),TRUE)</formula>
    </cfRule>
  </conditionalFormatting>
  <conditionalFormatting sqref="G217">
    <cfRule type="expression" dxfId="13388" priority="16669">
      <formula>IF(FIND("Enter smelter details",G5),TRUE)</formula>
    </cfRule>
  </conditionalFormatting>
  <conditionalFormatting sqref="G218">
    <cfRule type="expression" dxfId="13387" priority="16670">
      <formula>IF(FIND("Enter smelter details",G5),TRUE)</formula>
    </cfRule>
  </conditionalFormatting>
  <conditionalFormatting sqref="G219">
    <cfRule type="expression" dxfId="13386" priority="16671">
      <formula>IF(FIND("Enter smelter details",G5),TRUE)</formula>
    </cfRule>
  </conditionalFormatting>
  <conditionalFormatting sqref="G220">
    <cfRule type="expression" dxfId="13385" priority="16672">
      <formula>IF(FIND("Enter smelter details",G5),TRUE)</formula>
    </cfRule>
  </conditionalFormatting>
  <conditionalFormatting sqref="G221">
    <cfRule type="expression" dxfId="13384" priority="16673">
      <formula>IF(FIND("Enter smelter details",G5),TRUE)</formula>
    </cfRule>
  </conditionalFormatting>
  <conditionalFormatting sqref="G222">
    <cfRule type="expression" dxfId="13383" priority="16674">
      <formula>IF(FIND("Enter smelter details",G5),TRUE)</formula>
    </cfRule>
  </conditionalFormatting>
  <conditionalFormatting sqref="G223">
    <cfRule type="expression" dxfId="13382" priority="16675">
      <formula>IF(FIND("Enter smelter details",G5),TRUE)</formula>
    </cfRule>
  </conditionalFormatting>
  <conditionalFormatting sqref="G224">
    <cfRule type="expression" dxfId="13381" priority="16676">
      <formula>IF(FIND("Enter smelter details",G5),TRUE)</formula>
    </cfRule>
  </conditionalFormatting>
  <conditionalFormatting sqref="G225">
    <cfRule type="expression" dxfId="13380" priority="16677">
      <formula>IF(FIND("Enter smelter details",G5),TRUE)</formula>
    </cfRule>
  </conditionalFormatting>
  <conditionalFormatting sqref="G226">
    <cfRule type="expression" dxfId="13379" priority="16678">
      <formula>IF(FIND("Enter smelter details",G5),TRUE)</formula>
    </cfRule>
  </conditionalFormatting>
  <conditionalFormatting sqref="G227">
    <cfRule type="expression" dxfId="13378" priority="16679">
      <formula>IF(FIND("Enter smelter details",G5),TRUE)</formula>
    </cfRule>
  </conditionalFormatting>
  <conditionalFormatting sqref="G228">
    <cfRule type="expression" dxfId="13377" priority="16680">
      <formula>IF(FIND("Enter smelter details",G5),TRUE)</formula>
    </cfRule>
  </conditionalFormatting>
  <conditionalFormatting sqref="G229">
    <cfRule type="expression" dxfId="13376" priority="16681">
      <formula>IF(FIND("Enter smelter details",G5),TRUE)</formula>
    </cfRule>
  </conditionalFormatting>
  <conditionalFormatting sqref="G230">
    <cfRule type="expression" dxfId="13375" priority="16682">
      <formula>IF(FIND("Enter smelter details",G5),TRUE)</formula>
    </cfRule>
  </conditionalFormatting>
  <conditionalFormatting sqref="G231">
    <cfRule type="expression" dxfId="13374" priority="16683">
      <formula>IF(FIND("Enter smelter details",G5),TRUE)</formula>
    </cfRule>
  </conditionalFormatting>
  <conditionalFormatting sqref="G232">
    <cfRule type="expression" dxfId="13373" priority="16684">
      <formula>IF(FIND("Enter smelter details",G5),TRUE)</formula>
    </cfRule>
  </conditionalFormatting>
  <conditionalFormatting sqref="G233">
    <cfRule type="expression" dxfId="13372" priority="16685">
      <formula>IF(FIND("Enter smelter details",G5),TRUE)</formula>
    </cfRule>
  </conditionalFormatting>
  <conditionalFormatting sqref="G234">
    <cfRule type="expression" dxfId="13371" priority="16686">
      <formula>IF(FIND("Enter smelter details",G5),TRUE)</formula>
    </cfRule>
  </conditionalFormatting>
  <conditionalFormatting sqref="G235">
    <cfRule type="expression" dxfId="13370" priority="16687">
      <formula>IF(FIND("Enter smelter details",G5),TRUE)</formula>
    </cfRule>
  </conditionalFormatting>
  <conditionalFormatting sqref="G236">
    <cfRule type="expression" dxfId="13369" priority="16688">
      <formula>IF(FIND("Enter smelter details",G5),TRUE)</formula>
    </cfRule>
  </conditionalFormatting>
  <conditionalFormatting sqref="G237">
    <cfRule type="expression" dxfId="13368" priority="16689">
      <formula>IF(FIND("Enter smelter details",G5),TRUE)</formula>
    </cfRule>
  </conditionalFormatting>
  <conditionalFormatting sqref="G238">
    <cfRule type="expression" dxfId="13367" priority="16690">
      <formula>IF(FIND("Enter smelter details",G5),TRUE)</formula>
    </cfRule>
  </conditionalFormatting>
  <conditionalFormatting sqref="G239">
    <cfRule type="expression" dxfId="13366" priority="16691">
      <formula>IF(FIND("Enter smelter details",G5),TRUE)</formula>
    </cfRule>
  </conditionalFormatting>
  <conditionalFormatting sqref="G240">
    <cfRule type="expression" dxfId="13365" priority="16692">
      <formula>IF(FIND("Enter smelter details",G5),TRUE)</formula>
    </cfRule>
  </conditionalFormatting>
  <conditionalFormatting sqref="G241">
    <cfRule type="expression" dxfId="13364" priority="16693">
      <formula>IF(FIND("Enter smelter details",G5),TRUE)</formula>
    </cfRule>
  </conditionalFormatting>
  <conditionalFormatting sqref="G242">
    <cfRule type="expression" dxfId="13363" priority="16694">
      <formula>IF(FIND("Enter smelter details",G5),TRUE)</formula>
    </cfRule>
  </conditionalFormatting>
  <conditionalFormatting sqref="G243">
    <cfRule type="expression" dxfId="13362" priority="16695">
      <formula>IF(FIND("Enter smelter details",G5),TRUE)</formula>
    </cfRule>
  </conditionalFormatting>
  <conditionalFormatting sqref="G244">
    <cfRule type="expression" dxfId="13361" priority="16696">
      <formula>IF(FIND("Enter smelter details",G5),TRUE)</formula>
    </cfRule>
  </conditionalFormatting>
  <conditionalFormatting sqref="G245">
    <cfRule type="expression" dxfId="13360" priority="16697">
      <formula>IF(FIND("Enter smelter details",G5),TRUE)</formula>
    </cfRule>
  </conditionalFormatting>
  <conditionalFormatting sqref="G246">
    <cfRule type="expression" dxfId="13359" priority="16698">
      <formula>IF(FIND("Enter smelter details",G5),TRUE)</formula>
    </cfRule>
  </conditionalFormatting>
  <conditionalFormatting sqref="G247">
    <cfRule type="expression" dxfId="13358" priority="16699">
      <formula>IF(FIND("Enter smelter details",G5),TRUE)</formula>
    </cfRule>
  </conditionalFormatting>
  <conditionalFormatting sqref="G248">
    <cfRule type="expression" dxfId="13357" priority="16700">
      <formula>IF(FIND("Enter smelter details",G5),TRUE)</formula>
    </cfRule>
  </conditionalFormatting>
  <conditionalFormatting sqref="G249">
    <cfRule type="expression" dxfId="13356" priority="16701">
      <formula>IF(FIND("Enter smelter details",G5),TRUE)</formula>
    </cfRule>
  </conditionalFormatting>
  <conditionalFormatting sqref="G250">
    <cfRule type="expression" dxfId="13355" priority="16702">
      <formula>IF(FIND("Enter smelter details",G5),TRUE)</formula>
    </cfRule>
  </conditionalFormatting>
  <conditionalFormatting sqref="G251">
    <cfRule type="expression" dxfId="13354" priority="16703">
      <formula>IF(FIND("Enter smelter details",G5),TRUE)</formula>
    </cfRule>
  </conditionalFormatting>
  <conditionalFormatting sqref="G252">
    <cfRule type="expression" dxfId="13353" priority="16704">
      <formula>IF(FIND("Enter smelter details",G5),TRUE)</formula>
    </cfRule>
  </conditionalFormatting>
  <conditionalFormatting sqref="G253">
    <cfRule type="expression" dxfId="13352" priority="16705">
      <formula>IF(FIND("Enter smelter details",G5),TRUE)</formula>
    </cfRule>
  </conditionalFormatting>
  <conditionalFormatting sqref="G254">
    <cfRule type="expression" dxfId="13351" priority="16706">
      <formula>IF(FIND("Enter smelter details",G5),TRUE)</formula>
    </cfRule>
  </conditionalFormatting>
  <conditionalFormatting sqref="G255">
    <cfRule type="expression" dxfId="13350" priority="16707">
      <formula>IF(FIND("Enter smelter details",G5),TRUE)</formula>
    </cfRule>
  </conditionalFormatting>
  <conditionalFormatting sqref="G256">
    <cfRule type="expression" dxfId="13349" priority="16708">
      <formula>IF(FIND("Enter smelter details",G5),TRUE)</formula>
    </cfRule>
  </conditionalFormatting>
  <conditionalFormatting sqref="G257">
    <cfRule type="expression" dxfId="13348" priority="16709">
      <formula>IF(FIND("Enter smelter details",G5),TRUE)</formula>
    </cfRule>
  </conditionalFormatting>
  <conditionalFormatting sqref="G258">
    <cfRule type="expression" dxfId="13347" priority="16710">
      <formula>IF(FIND("Enter smelter details",G5),TRUE)</formula>
    </cfRule>
  </conditionalFormatting>
  <conditionalFormatting sqref="G259">
    <cfRule type="expression" dxfId="13346" priority="16711">
      <formula>IF(FIND("Enter smelter details",G5),TRUE)</formula>
    </cfRule>
  </conditionalFormatting>
  <conditionalFormatting sqref="G260">
    <cfRule type="expression" dxfId="13345" priority="16712">
      <formula>IF(FIND("Enter smelter details",G5),TRUE)</formula>
    </cfRule>
  </conditionalFormatting>
  <conditionalFormatting sqref="G261">
    <cfRule type="expression" dxfId="13344" priority="16713">
      <formula>IF(FIND("Enter smelter details",G5),TRUE)</formula>
    </cfRule>
  </conditionalFormatting>
  <conditionalFormatting sqref="G262">
    <cfRule type="expression" dxfId="13343" priority="16714">
      <formula>IF(FIND("Enter smelter details",G5),TRUE)</formula>
    </cfRule>
  </conditionalFormatting>
  <conditionalFormatting sqref="G263">
    <cfRule type="expression" dxfId="13342" priority="16715">
      <formula>IF(FIND("Enter smelter details",G5),TRUE)</formula>
    </cfRule>
  </conditionalFormatting>
  <conditionalFormatting sqref="G264">
    <cfRule type="expression" dxfId="13341" priority="16716">
      <formula>IF(FIND("Enter smelter details",G5),TRUE)</formula>
    </cfRule>
  </conditionalFormatting>
  <conditionalFormatting sqref="G265">
    <cfRule type="expression" dxfId="13340" priority="16717">
      <formula>IF(FIND("Enter smelter details",G5),TRUE)</formula>
    </cfRule>
  </conditionalFormatting>
  <conditionalFormatting sqref="G266">
    <cfRule type="expression" dxfId="13339" priority="16718">
      <formula>IF(FIND("Enter smelter details",G5),TRUE)</formula>
    </cfRule>
  </conditionalFormatting>
  <conditionalFormatting sqref="G267">
    <cfRule type="expression" dxfId="13338" priority="16719">
      <formula>IF(FIND("Enter smelter details",G5),TRUE)</formula>
    </cfRule>
  </conditionalFormatting>
  <conditionalFormatting sqref="G268">
    <cfRule type="expression" dxfId="13337" priority="16720">
      <formula>IF(FIND("Enter smelter details",G5),TRUE)</formula>
    </cfRule>
  </conditionalFormatting>
  <conditionalFormatting sqref="G269">
    <cfRule type="expression" dxfId="13336" priority="16721">
      <formula>IF(FIND("Enter smelter details",G5),TRUE)</formula>
    </cfRule>
  </conditionalFormatting>
  <conditionalFormatting sqref="G270">
    <cfRule type="expression" dxfId="13335" priority="16722">
      <formula>IF(FIND("Enter smelter details",G5),TRUE)</formula>
    </cfRule>
  </conditionalFormatting>
  <conditionalFormatting sqref="G271">
    <cfRule type="expression" dxfId="13334" priority="16723">
      <formula>IF(FIND("Enter smelter details",G5),TRUE)</formula>
    </cfRule>
  </conditionalFormatting>
  <conditionalFormatting sqref="G272">
    <cfRule type="expression" dxfId="13333" priority="16724">
      <formula>IF(FIND("Enter smelter details",G5),TRUE)</formula>
    </cfRule>
  </conditionalFormatting>
  <conditionalFormatting sqref="G273">
    <cfRule type="expression" dxfId="13332" priority="16725">
      <formula>IF(FIND("Enter smelter details",G5),TRUE)</formula>
    </cfRule>
  </conditionalFormatting>
  <conditionalFormatting sqref="G274">
    <cfRule type="expression" dxfId="13331" priority="16726">
      <formula>IF(FIND("Enter smelter details",G5),TRUE)</formula>
    </cfRule>
  </conditionalFormatting>
  <conditionalFormatting sqref="G275">
    <cfRule type="expression" dxfId="13330" priority="16727">
      <formula>IF(FIND("Enter smelter details",G5),TRUE)</formula>
    </cfRule>
  </conditionalFormatting>
  <conditionalFormatting sqref="G276">
    <cfRule type="expression" dxfId="13329" priority="16728">
      <formula>IF(FIND("Enter smelter details",G5),TRUE)</formula>
    </cfRule>
  </conditionalFormatting>
  <conditionalFormatting sqref="G277">
    <cfRule type="expression" dxfId="13328" priority="16729">
      <formula>IF(FIND("Enter smelter details",G5),TRUE)</formula>
    </cfRule>
  </conditionalFormatting>
  <conditionalFormatting sqref="G278">
    <cfRule type="expression" dxfId="13327" priority="16730">
      <formula>IF(FIND("Enter smelter details",G5),TRUE)</formula>
    </cfRule>
  </conditionalFormatting>
  <conditionalFormatting sqref="G279">
    <cfRule type="expression" dxfId="13326" priority="16731">
      <formula>IF(FIND("Enter smelter details",G5),TRUE)</formula>
    </cfRule>
  </conditionalFormatting>
  <conditionalFormatting sqref="G280">
    <cfRule type="expression" dxfId="13325" priority="16732">
      <formula>IF(FIND("Enter smelter details",G5),TRUE)</formula>
    </cfRule>
  </conditionalFormatting>
  <conditionalFormatting sqref="G281">
    <cfRule type="expression" dxfId="13324" priority="16733">
      <formula>IF(FIND("Enter smelter details",G5),TRUE)</formula>
    </cfRule>
  </conditionalFormatting>
  <conditionalFormatting sqref="G282">
    <cfRule type="expression" dxfId="13323" priority="16734">
      <formula>IF(FIND("Enter smelter details",G5),TRUE)</formula>
    </cfRule>
  </conditionalFormatting>
  <conditionalFormatting sqref="G283">
    <cfRule type="expression" dxfId="13322" priority="16735">
      <formula>IF(FIND("Enter smelter details",G5),TRUE)</formula>
    </cfRule>
  </conditionalFormatting>
  <conditionalFormatting sqref="G284">
    <cfRule type="expression" dxfId="13321" priority="16736">
      <formula>IF(FIND("Enter smelter details",G5),TRUE)</formula>
    </cfRule>
  </conditionalFormatting>
  <conditionalFormatting sqref="G285">
    <cfRule type="expression" dxfId="13320" priority="16737">
      <formula>IF(FIND("Enter smelter details",G5),TRUE)</formula>
    </cfRule>
  </conditionalFormatting>
  <conditionalFormatting sqref="G286">
    <cfRule type="expression" dxfId="13319" priority="16738">
      <formula>IF(FIND("Enter smelter details",G5),TRUE)</formula>
    </cfRule>
  </conditionalFormatting>
  <conditionalFormatting sqref="G287">
    <cfRule type="expression" dxfId="13318" priority="16739">
      <formula>IF(FIND("Enter smelter details",G5),TRUE)</formula>
    </cfRule>
  </conditionalFormatting>
  <conditionalFormatting sqref="G288">
    <cfRule type="expression" dxfId="13317" priority="16740">
      <formula>IF(FIND("Enter smelter details",G5),TRUE)</formula>
    </cfRule>
  </conditionalFormatting>
  <conditionalFormatting sqref="G289">
    <cfRule type="expression" dxfId="13316" priority="16741">
      <formula>IF(FIND("Enter smelter details",G5),TRUE)</formula>
    </cfRule>
  </conditionalFormatting>
  <conditionalFormatting sqref="G290">
    <cfRule type="expression" dxfId="13315" priority="16742">
      <formula>IF(FIND("Enter smelter details",G5),TRUE)</formula>
    </cfRule>
  </conditionalFormatting>
  <conditionalFormatting sqref="G291">
    <cfRule type="expression" dxfId="13314" priority="16743">
      <formula>IF(FIND("Enter smelter details",G5),TRUE)</formula>
    </cfRule>
  </conditionalFormatting>
  <conditionalFormatting sqref="G292">
    <cfRule type="expression" dxfId="13313" priority="16744">
      <formula>IF(FIND("Enter smelter details",G5),TRUE)</formula>
    </cfRule>
  </conditionalFormatting>
  <conditionalFormatting sqref="G293">
    <cfRule type="expression" dxfId="13312" priority="16745">
      <formula>IF(FIND("Enter smelter details",G5),TRUE)</formula>
    </cfRule>
  </conditionalFormatting>
  <conditionalFormatting sqref="G294">
    <cfRule type="expression" dxfId="13311" priority="16746">
      <formula>IF(FIND("Enter smelter details",G5),TRUE)</formula>
    </cfRule>
  </conditionalFormatting>
  <conditionalFormatting sqref="G295">
    <cfRule type="expression" dxfId="13310" priority="16747">
      <formula>IF(FIND("Enter smelter details",G5),TRUE)</formula>
    </cfRule>
  </conditionalFormatting>
  <conditionalFormatting sqref="G296">
    <cfRule type="expression" dxfId="13309" priority="16748">
      <formula>IF(FIND("Enter smelter details",G5),TRUE)</formula>
    </cfRule>
  </conditionalFormatting>
  <conditionalFormatting sqref="G297">
    <cfRule type="expression" dxfId="13308" priority="16749">
      <formula>IF(FIND("Enter smelter details",G5),TRUE)</formula>
    </cfRule>
  </conditionalFormatting>
  <conditionalFormatting sqref="G298">
    <cfRule type="expression" dxfId="13307" priority="16750">
      <formula>IF(FIND("Enter smelter details",G5),TRUE)</formula>
    </cfRule>
  </conditionalFormatting>
  <conditionalFormatting sqref="G299">
    <cfRule type="expression" dxfId="13306" priority="16751">
      <formula>IF(FIND("Enter smelter details",G5),TRUE)</formula>
    </cfRule>
  </conditionalFormatting>
  <conditionalFormatting sqref="G300">
    <cfRule type="expression" dxfId="13305" priority="16752">
      <formula>IF(FIND("Enter smelter details",G5),TRUE)</formula>
    </cfRule>
  </conditionalFormatting>
  <conditionalFormatting sqref="G301">
    <cfRule type="expression" dxfId="13304" priority="16753">
      <formula>IF(FIND("Enter smelter details",G5),TRUE)</formula>
    </cfRule>
  </conditionalFormatting>
  <conditionalFormatting sqref="G302">
    <cfRule type="expression" dxfId="13303" priority="16754">
      <formula>IF(FIND("Enter smelter details",G5),TRUE)</formula>
    </cfRule>
  </conditionalFormatting>
  <conditionalFormatting sqref="G303">
    <cfRule type="expression" dxfId="13302" priority="16755">
      <formula>IF(FIND("Enter smelter details",G5),TRUE)</formula>
    </cfRule>
  </conditionalFormatting>
  <conditionalFormatting sqref="G304">
    <cfRule type="expression" dxfId="13301" priority="16756">
      <formula>IF(FIND("Enter smelter details",G5),TRUE)</formula>
    </cfRule>
  </conditionalFormatting>
  <conditionalFormatting sqref="G305">
    <cfRule type="expression" dxfId="13300" priority="16757">
      <formula>IF(FIND("Enter smelter details",G5),TRUE)</formula>
    </cfRule>
  </conditionalFormatting>
  <conditionalFormatting sqref="G306">
    <cfRule type="expression" dxfId="13299" priority="16758">
      <formula>IF(FIND("Enter smelter details",G5),TRUE)</formula>
    </cfRule>
  </conditionalFormatting>
  <conditionalFormatting sqref="G307">
    <cfRule type="expression" dxfId="13298" priority="16759">
      <formula>IF(FIND("Enter smelter details",G5),TRUE)</formula>
    </cfRule>
  </conditionalFormatting>
  <conditionalFormatting sqref="G308">
    <cfRule type="expression" dxfId="13297" priority="16760">
      <formula>IF(FIND("Enter smelter details",G5),TRUE)</formula>
    </cfRule>
  </conditionalFormatting>
  <conditionalFormatting sqref="G309">
    <cfRule type="expression" dxfId="13296" priority="16761">
      <formula>IF(FIND("Enter smelter details",G5),TRUE)</formula>
    </cfRule>
  </conditionalFormatting>
  <conditionalFormatting sqref="G310">
    <cfRule type="expression" dxfId="13295" priority="16762">
      <formula>IF(FIND("Enter smelter details",G5),TRUE)</formula>
    </cfRule>
  </conditionalFormatting>
  <conditionalFormatting sqref="G311">
    <cfRule type="expression" dxfId="13294" priority="16763">
      <formula>IF(FIND("Enter smelter details",G5),TRUE)</formula>
    </cfRule>
  </conditionalFormatting>
  <conditionalFormatting sqref="G312">
    <cfRule type="expression" dxfId="13293" priority="16764">
      <formula>IF(FIND("Enter smelter details",G5),TRUE)</formula>
    </cfRule>
  </conditionalFormatting>
  <conditionalFormatting sqref="G313">
    <cfRule type="expression" dxfId="13292" priority="16765">
      <formula>IF(FIND("Enter smelter details",G5),TRUE)</formula>
    </cfRule>
  </conditionalFormatting>
  <conditionalFormatting sqref="G314">
    <cfRule type="expression" dxfId="13291" priority="16766">
      <formula>IF(FIND("Enter smelter details",G5),TRUE)</formula>
    </cfRule>
  </conditionalFormatting>
  <conditionalFormatting sqref="G315">
    <cfRule type="expression" dxfId="13290" priority="16767">
      <formula>IF(FIND("Enter smelter details",G5),TRUE)</formula>
    </cfRule>
  </conditionalFormatting>
  <conditionalFormatting sqref="G316">
    <cfRule type="expression" dxfId="13289" priority="16768">
      <formula>IF(FIND("Enter smelter details",G5),TRUE)</formula>
    </cfRule>
  </conditionalFormatting>
  <conditionalFormatting sqref="G317">
    <cfRule type="expression" dxfId="13288" priority="16769">
      <formula>IF(FIND("Enter smelter details",G5),TRUE)</formula>
    </cfRule>
  </conditionalFormatting>
  <conditionalFormatting sqref="G318">
    <cfRule type="expression" dxfId="13287" priority="16770">
      <formula>IF(FIND("Enter smelter details",G5),TRUE)</formula>
    </cfRule>
  </conditionalFormatting>
  <conditionalFormatting sqref="G319">
    <cfRule type="expression" dxfId="13286" priority="16771">
      <formula>IF(FIND("Enter smelter details",G5),TRUE)</formula>
    </cfRule>
  </conditionalFormatting>
  <conditionalFormatting sqref="G320">
    <cfRule type="expression" dxfId="13285" priority="16772">
      <formula>IF(FIND("Enter smelter details",G5),TRUE)</formula>
    </cfRule>
  </conditionalFormatting>
  <conditionalFormatting sqref="G321">
    <cfRule type="expression" dxfId="13284" priority="16773">
      <formula>IF(FIND("Enter smelter details",G5),TRUE)</formula>
    </cfRule>
  </conditionalFormatting>
  <conditionalFormatting sqref="G322">
    <cfRule type="expression" dxfId="13283" priority="16774">
      <formula>IF(FIND("Enter smelter details",G5),TRUE)</formula>
    </cfRule>
  </conditionalFormatting>
  <conditionalFormatting sqref="G323">
    <cfRule type="expression" dxfId="13282" priority="16775">
      <formula>IF(FIND("Enter smelter details",G5),TRUE)</formula>
    </cfRule>
  </conditionalFormatting>
  <conditionalFormatting sqref="G324">
    <cfRule type="expression" dxfId="13281" priority="16776">
      <formula>IF(FIND("Enter smelter details",G5),TRUE)</formula>
    </cfRule>
  </conditionalFormatting>
  <conditionalFormatting sqref="G325">
    <cfRule type="expression" dxfId="13280" priority="16777">
      <formula>IF(FIND("Enter smelter details",G5),TRUE)</formula>
    </cfRule>
  </conditionalFormatting>
  <conditionalFormatting sqref="G326">
    <cfRule type="expression" dxfId="13279" priority="16778">
      <formula>IF(FIND("Enter smelter details",G5),TRUE)</formula>
    </cfRule>
  </conditionalFormatting>
  <conditionalFormatting sqref="G327">
    <cfRule type="expression" dxfId="13278" priority="16779">
      <formula>IF(FIND("Enter smelter details",G5),TRUE)</formula>
    </cfRule>
  </conditionalFormatting>
  <conditionalFormatting sqref="G328">
    <cfRule type="expression" dxfId="13277" priority="16780">
      <formula>IF(FIND("Enter smelter details",G5),TRUE)</formula>
    </cfRule>
  </conditionalFormatting>
  <conditionalFormatting sqref="G329">
    <cfRule type="expression" dxfId="13276" priority="16781">
      <formula>IF(FIND("Enter smelter details",G5),TRUE)</formula>
    </cfRule>
  </conditionalFormatting>
  <conditionalFormatting sqref="G330">
    <cfRule type="expression" dxfId="13275" priority="16782">
      <formula>IF(FIND("Enter smelter details",G5),TRUE)</formula>
    </cfRule>
  </conditionalFormatting>
  <conditionalFormatting sqref="G331">
    <cfRule type="expression" dxfId="13274" priority="16783">
      <formula>IF(FIND("Enter smelter details",G5),TRUE)</formula>
    </cfRule>
  </conditionalFormatting>
  <conditionalFormatting sqref="G332">
    <cfRule type="expression" dxfId="13273" priority="16784">
      <formula>IF(FIND("Enter smelter details",G5),TRUE)</formula>
    </cfRule>
  </conditionalFormatting>
  <conditionalFormatting sqref="G333">
    <cfRule type="expression" dxfId="13272" priority="16785">
      <formula>IF(FIND("Enter smelter details",G5),TRUE)</formula>
    </cfRule>
  </conditionalFormatting>
  <conditionalFormatting sqref="G334">
    <cfRule type="expression" dxfId="13271" priority="16786">
      <formula>IF(FIND("Enter smelter details",G5),TRUE)</formula>
    </cfRule>
  </conditionalFormatting>
  <conditionalFormatting sqref="G335">
    <cfRule type="expression" dxfId="13270" priority="16787">
      <formula>IF(FIND("Enter smelter details",G5),TRUE)</formula>
    </cfRule>
  </conditionalFormatting>
  <conditionalFormatting sqref="G336">
    <cfRule type="expression" dxfId="13269" priority="16788">
      <formula>IF(FIND("Enter smelter details",G5),TRUE)</formula>
    </cfRule>
  </conditionalFormatting>
  <conditionalFormatting sqref="G337">
    <cfRule type="expression" dxfId="13268" priority="16789">
      <formula>IF(FIND("Enter smelter details",G5),TRUE)</formula>
    </cfRule>
  </conditionalFormatting>
  <conditionalFormatting sqref="G338">
    <cfRule type="expression" dxfId="13267" priority="16790">
      <formula>IF(FIND("Enter smelter details",G5),TRUE)</formula>
    </cfRule>
  </conditionalFormatting>
  <conditionalFormatting sqref="G339">
    <cfRule type="expression" dxfId="13266" priority="16791">
      <formula>IF(FIND("Enter smelter details",G5),TRUE)</formula>
    </cfRule>
  </conditionalFormatting>
  <conditionalFormatting sqref="G340">
    <cfRule type="expression" dxfId="13265" priority="16792">
      <formula>IF(FIND("Enter smelter details",G5),TRUE)</formula>
    </cfRule>
  </conditionalFormatting>
  <conditionalFormatting sqref="G341">
    <cfRule type="expression" dxfId="13264" priority="16793">
      <formula>IF(FIND("Enter smelter details",G5),TRUE)</formula>
    </cfRule>
  </conditionalFormatting>
  <conditionalFormatting sqref="G342">
    <cfRule type="expression" dxfId="13263" priority="16794">
      <formula>IF(FIND("Enter smelter details",G5),TRUE)</formula>
    </cfRule>
  </conditionalFormatting>
  <conditionalFormatting sqref="G343">
    <cfRule type="expression" dxfId="13262" priority="16795">
      <formula>IF(FIND("Enter smelter details",G5),TRUE)</formula>
    </cfRule>
  </conditionalFormatting>
  <conditionalFormatting sqref="G344">
    <cfRule type="expression" dxfId="13261" priority="16796">
      <formula>IF(FIND("Enter smelter details",G5),TRUE)</formula>
    </cfRule>
  </conditionalFormatting>
  <conditionalFormatting sqref="G345">
    <cfRule type="expression" dxfId="13260" priority="16797">
      <formula>IF(FIND("Enter smelter details",G5),TRUE)</formula>
    </cfRule>
  </conditionalFormatting>
  <conditionalFormatting sqref="G346">
    <cfRule type="expression" dxfId="13259" priority="16798">
      <formula>IF(FIND("Enter smelter details",G5),TRUE)</formula>
    </cfRule>
  </conditionalFormatting>
  <conditionalFormatting sqref="G347">
    <cfRule type="expression" dxfId="13258" priority="16799">
      <formula>IF(FIND("Enter smelter details",G5),TRUE)</formula>
    </cfRule>
  </conditionalFormatting>
  <conditionalFormatting sqref="G348">
    <cfRule type="expression" dxfId="13257" priority="16800">
      <formula>IF(FIND("Enter smelter details",G5),TRUE)</formula>
    </cfRule>
  </conditionalFormatting>
  <conditionalFormatting sqref="G349">
    <cfRule type="expression" dxfId="13256" priority="16801">
      <formula>IF(FIND("Enter smelter details",G5),TRUE)</formula>
    </cfRule>
  </conditionalFormatting>
  <conditionalFormatting sqref="G350">
    <cfRule type="expression" dxfId="13255" priority="16802">
      <formula>IF(FIND("Enter smelter details",G5),TRUE)</formula>
    </cfRule>
  </conditionalFormatting>
  <conditionalFormatting sqref="G351">
    <cfRule type="expression" dxfId="13254" priority="16803">
      <formula>IF(FIND("Enter smelter details",G5),TRUE)</formula>
    </cfRule>
  </conditionalFormatting>
  <conditionalFormatting sqref="G352">
    <cfRule type="expression" dxfId="13253" priority="16804">
      <formula>IF(FIND("Enter smelter details",G5),TRUE)</formula>
    </cfRule>
  </conditionalFormatting>
  <conditionalFormatting sqref="G353">
    <cfRule type="expression" dxfId="13252" priority="16805">
      <formula>IF(FIND("Enter smelter details",G5),TRUE)</formula>
    </cfRule>
  </conditionalFormatting>
  <conditionalFormatting sqref="G354">
    <cfRule type="expression" dxfId="13251" priority="16806">
      <formula>IF(FIND("Enter smelter details",G5),TRUE)</formula>
    </cfRule>
  </conditionalFormatting>
  <conditionalFormatting sqref="G355">
    <cfRule type="expression" dxfId="13250" priority="16807">
      <formula>IF(FIND("Enter smelter details",G5),TRUE)</formula>
    </cfRule>
  </conditionalFormatting>
  <conditionalFormatting sqref="G356">
    <cfRule type="expression" dxfId="13249" priority="16808">
      <formula>IF(FIND("Enter smelter details",G5),TRUE)</formula>
    </cfRule>
  </conditionalFormatting>
  <conditionalFormatting sqref="G357">
    <cfRule type="expression" dxfId="13248" priority="16809">
      <formula>IF(FIND("Enter smelter details",G5),TRUE)</formula>
    </cfRule>
  </conditionalFormatting>
  <conditionalFormatting sqref="G358">
    <cfRule type="expression" dxfId="13247" priority="16810">
      <formula>IF(FIND("Enter smelter details",G5),TRUE)</formula>
    </cfRule>
  </conditionalFormatting>
  <conditionalFormatting sqref="G359">
    <cfRule type="expression" dxfId="13246" priority="16811">
      <formula>IF(FIND("Enter smelter details",G5),TRUE)</formula>
    </cfRule>
  </conditionalFormatting>
  <conditionalFormatting sqref="G360">
    <cfRule type="expression" dxfId="13245" priority="16812">
      <formula>IF(FIND("Enter smelter details",G5),TRUE)</formula>
    </cfRule>
  </conditionalFormatting>
  <conditionalFormatting sqref="G361">
    <cfRule type="expression" dxfId="13244" priority="16813">
      <formula>IF(FIND("Enter smelter details",G5),TRUE)</formula>
    </cfRule>
  </conditionalFormatting>
  <conditionalFormatting sqref="G362">
    <cfRule type="expression" dxfId="13243" priority="16814">
      <formula>IF(FIND("Enter smelter details",G5),TRUE)</formula>
    </cfRule>
  </conditionalFormatting>
  <conditionalFormatting sqref="G363">
    <cfRule type="expression" dxfId="13242" priority="16815">
      <formula>IF(FIND("Enter smelter details",G5),TRUE)</formula>
    </cfRule>
  </conditionalFormatting>
  <conditionalFormatting sqref="G364">
    <cfRule type="expression" dxfId="13241" priority="16816">
      <formula>IF(FIND("Enter smelter details",G5),TRUE)</formula>
    </cfRule>
  </conditionalFormatting>
  <conditionalFormatting sqref="G365">
    <cfRule type="expression" dxfId="13240" priority="16817">
      <formula>IF(FIND("Enter smelter details",G5),TRUE)</formula>
    </cfRule>
  </conditionalFormatting>
  <conditionalFormatting sqref="G366">
    <cfRule type="expression" dxfId="13239" priority="16818">
      <formula>IF(FIND("Enter smelter details",G5),TRUE)</formula>
    </cfRule>
  </conditionalFormatting>
  <conditionalFormatting sqref="G367">
    <cfRule type="expression" dxfId="13238" priority="16819">
      <formula>IF(FIND("Enter smelter details",G5),TRUE)</formula>
    </cfRule>
  </conditionalFormatting>
  <conditionalFormatting sqref="G368">
    <cfRule type="expression" dxfId="13237" priority="16820">
      <formula>IF(FIND("Enter smelter details",G5),TRUE)</formula>
    </cfRule>
  </conditionalFormatting>
  <conditionalFormatting sqref="G369">
    <cfRule type="expression" dxfId="13236" priority="16821">
      <formula>IF(FIND("Enter smelter details",G5),TRUE)</formula>
    </cfRule>
  </conditionalFormatting>
  <conditionalFormatting sqref="G370">
    <cfRule type="expression" dxfId="13235" priority="16822">
      <formula>IF(FIND("Enter smelter details",G5),TRUE)</formula>
    </cfRule>
  </conditionalFormatting>
  <conditionalFormatting sqref="G371">
    <cfRule type="expression" dxfId="13234" priority="16823">
      <formula>IF(FIND("Enter smelter details",G5),TRUE)</formula>
    </cfRule>
  </conditionalFormatting>
  <conditionalFormatting sqref="G372">
    <cfRule type="expression" dxfId="13233" priority="16824">
      <formula>IF(FIND("Enter smelter details",G5),TRUE)</formula>
    </cfRule>
  </conditionalFormatting>
  <conditionalFormatting sqref="G373">
    <cfRule type="expression" dxfId="13232" priority="16825">
      <formula>IF(FIND("Enter smelter details",G5),TRUE)</formula>
    </cfRule>
  </conditionalFormatting>
  <conditionalFormatting sqref="G374">
    <cfRule type="expression" dxfId="13231" priority="16826">
      <formula>IF(FIND("Enter smelter details",G5),TRUE)</formula>
    </cfRule>
  </conditionalFormatting>
  <conditionalFormatting sqref="G375">
    <cfRule type="expression" dxfId="13230" priority="16827">
      <formula>IF(FIND("Enter smelter details",G5),TRUE)</formula>
    </cfRule>
  </conditionalFormatting>
  <conditionalFormatting sqref="G376">
    <cfRule type="expression" dxfId="13229" priority="16828">
      <formula>IF(FIND("Enter smelter details",G5),TRUE)</formula>
    </cfRule>
  </conditionalFormatting>
  <conditionalFormatting sqref="G377">
    <cfRule type="expression" dxfId="13228" priority="16829">
      <formula>IF(FIND("Enter smelter details",G5),TRUE)</formula>
    </cfRule>
  </conditionalFormatting>
  <conditionalFormatting sqref="G378">
    <cfRule type="expression" dxfId="13227" priority="16830">
      <formula>IF(FIND("Enter smelter details",G5),TRUE)</formula>
    </cfRule>
  </conditionalFormatting>
  <conditionalFormatting sqref="G379">
    <cfRule type="expression" dxfId="13226" priority="16831">
      <formula>IF(FIND("Enter smelter details",G5),TRUE)</formula>
    </cfRule>
  </conditionalFormatting>
  <conditionalFormatting sqref="G380">
    <cfRule type="expression" dxfId="13225" priority="16832">
      <formula>IF(FIND("Enter smelter details",G5),TRUE)</formula>
    </cfRule>
  </conditionalFormatting>
  <conditionalFormatting sqref="G381">
    <cfRule type="expression" dxfId="13224" priority="16833">
      <formula>IF(FIND("Enter smelter details",G5),TRUE)</formula>
    </cfRule>
  </conditionalFormatting>
  <conditionalFormatting sqref="G382">
    <cfRule type="expression" dxfId="13223" priority="16834">
      <formula>IF(FIND("Enter smelter details",G5),TRUE)</formula>
    </cfRule>
  </conditionalFormatting>
  <conditionalFormatting sqref="G383">
    <cfRule type="expression" dxfId="13222" priority="16835">
      <formula>IF(FIND("Enter smelter details",G5),TRUE)</formula>
    </cfRule>
  </conditionalFormatting>
  <conditionalFormatting sqref="G384">
    <cfRule type="expression" dxfId="13221" priority="16836">
      <formula>IF(FIND("Enter smelter details",G5),TRUE)</formula>
    </cfRule>
  </conditionalFormatting>
  <conditionalFormatting sqref="G385">
    <cfRule type="expression" dxfId="13220" priority="16837">
      <formula>IF(FIND("Enter smelter details",G5),TRUE)</formula>
    </cfRule>
  </conditionalFormatting>
  <conditionalFormatting sqref="G386">
    <cfRule type="expression" dxfId="13219" priority="16838">
      <formula>IF(FIND("Enter smelter details",G5),TRUE)</formula>
    </cfRule>
  </conditionalFormatting>
  <conditionalFormatting sqref="G387">
    <cfRule type="expression" dxfId="13218" priority="16839">
      <formula>IF(FIND("Enter smelter details",G5),TRUE)</formula>
    </cfRule>
  </conditionalFormatting>
  <conditionalFormatting sqref="G388">
    <cfRule type="expression" dxfId="13217" priority="16840">
      <formula>IF(FIND("Enter smelter details",G5),TRUE)</formula>
    </cfRule>
  </conditionalFormatting>
  <conditionalFormatting sqref="G389">
    <cfRule type="expression" dxfId="13216" priority="16841">
      <formula>IF(FIND("Enter smelter details",G5),TRUE)</formula>
    </cfRule>
  </conditionalFormatting>
  <conditionalFormatting sqref="G390">
    <cfRule type="expression" dxfId="13215" priority="16842">
      <formula>IF(FIND("Enter smelter details",G5),TRUE)</formula>
    </cfRule>
  </conditionalFormatting>
  <conditionalFormatting sqref="G391">
    <cfRule type="expression" dxfId="13214" priority="16843">
      <formula>IF(FIND("Enter smelter details",G5),TRUE)</formula>
    </cfRule>
  </conditionalFormatting>
  <conditionalFormatting sqref="G392">
    <cfRule type="expression" dxfId="13213" priority="16844">
      <formula>IF(FIND("Enter smelter details",G5),TRUE)</formula>
    </cfRule>
  </conditionalFormatting>
  <conditionalFormatting sqref="G393">
    <cfRule type="expression" dxfId="13212" priority="16845">
      <formula>IF(FIND("Enter smelter details",G5),TRUE)</formula>
    </cfRule>
  </conditionalFormatting>
  <conditionalFormatting sqref="G394">
    <cfRule type="expression" dxfId="13211" priority="16846">
      <formula>IF(FIND("Enter smelter details",G5),TRUE)</formula>
    </cfRule>
  </conditionalFormatting>
  <conditionalFormatting sqref="G395">
    <cfRule type="expression" dxfId="13210" priority="16847">
      <formula>IF(FIND("Enter smelter details",G5),TRUE)</formula>
    </cfRule>
  </conditionalFormatting>
  <conditionalFormatting sqref="G396">
    <cfRule type="expression" dxfId="13209" priority="16848">
      <formula>IF(FIND("Enter smelter details",G5),TRUE)</formula>
    </cfRule>
  </conditionalFormatting>
  <conditionalFormatting sqref="G397">
    <cfRule type="expression" dxfId="13208" priority="16849">
      <formula>IF(FIND("Enter smelter details",G5),TRUE)</formula>
    </cfRule>
  </conditionalFormatting>
  <conditionalFormatting sqref="G398">
    <cfRule type="expression" dxfId="13207" priority="16850">
      <formula>IF(FIND("Enter smelter details",G5),TRUE)</formula>
    </cfRule>
  </conditionalFormatting>
  <conditionalFormatting sqref="G399">
    <cfRule type="expression" dxfId="13206" priority="16851">
      <formula>IF(FIND("Enter smelter details",G5),TRUE)</formula>
    </cfRule>
  </conditionalFormatting>
  <conditionalFormatting sqref="G400">
    <cfRule type="expression" dxfId="13205" priority="16852">
      <formula>IF(FIND("Enter smelter details",G5),TRUE)</formula>
    </cfRule>
  </conditionalFormatting>
  <conditionalFormatting sqref="G401">
    <cfRule type="expression" dxfId="13204" priority="16853">
      <formula>IF(FIND("Enter smelter details",G5),TRUE)</formula>
    </cfRule>
  </conditionalFormatting>
  <conditionalFormatting sqref="G402">
    <cfRule type="expression" dxfId="13203" priority="16854">
      <formula>IF(FIND("Enter smelter details",G5),TRUE)</formula>
    </cfRule>
  </conditionalFormatting>
  <conditionalFormatting sqref="G403">
    <cfRule type="expression" dxfId="13202" priority="16855">
      <formula>IF(FIND("Enter smelter details",G5),TRUE)</formula>
    </cfRule>
  </conditionalFormatting>
  <conditionalFormatting sqref="G404">
    <cfRule type="expression" dxfId="13201" priority="16856">
      <formula>IF(FIND("Enter smelter details",G5),TRUE)</formula>
    </cfRule>
  </conditionalFormatting>
  <conditionalFormatting sqref="G405">
    <cfRule type="expression" dxfId="13200" priority="16857">
      <formula>IF(FIND("Enter smelter details",G5),TRUE)</formula>
    </cfRule>
  </conditionalFormatting>
  <conditionalFormatting sqref="G406">
    <cfRule type="expression" dxfId="13199" priority="16858">
      <formula>IF(FIND("Enter smelter details",G5),TRUE)</formula>
    </cfRule>
  </conditionalFormatting>
  <conditionalFormatting sqref="G407">
    <cfRule type="expression" dxfId="13198" priority="16859">
      <formula>IF(FIND("Enter smelter details",G5),TRUE)</formula>
    </cfRule>
  </conditionalFormatting>
  <conditionalFormatting sqref="G408">
    <cfRule type="expression" dxfId="13197" priority="16860">
      <formula>IF(FIND("Enter smelter details",G5),TRUE)</formula>
    </cfRule>
  </conditionalFormatting>
  <conditionalFormatting sqref="G409">
    <cfRule type="expression" dxfId="13196" priority="16861">
      <formula>IF(FIND("Enter smelter details",G5),TRUE)</formula>
    </cfRule>
  </conditionalFormatting>
  <conditionalFormatting sqref="G410">
    <cfRule type="expression" dxfId="13195" priority="16862">
      <formula>IF(FIND("Enter smelter details",G5),TRUE)</formula>
    </cfRule>
  </conditionalFormatting>
  <conditionalFormatting sqref="G411">
    <cfRule type="expression" dxfId="13194" priority="16863">
      <formula>IF(FIND("Enter smelter details",G5),TRUE)</formula>
    </cfRule>
  </conditionalFormatting>
  <conditionalFormatting sqref="G412">
    <cfRule type="expression" dxfId="13193" priority="16864">
      <formula>IF(FIND("Enter smelter details",G5),TRUE)</formula>
    </cfRule>
  </conditionalFormatting>
  <conditionalFormatting sqref="G413">
    <cfRule type="expression" dxfId="13192" priority="16865">
      <formula>IF(FIND("Enter smelter details",G5),TRUE)</formula>
    </cfRule>
  </conditionalFormatting>
  <conditionalFormatting sqref="G414">
    <cfRule type="expression" dxfId="13191" priority="16866">
      <formula>IF(FIND("Enter smelter details",G5),TRUE)</formula>
    </cfRule>
  </conditionalFormatting>
  <conditionalFormatting sqref="G415">
    <cfRule type="expression" dxfId="13190" priority="16867">
      <formula>IF(FIND("Enter smelter details",G5),TRUE)</formula>
    </cfRule>
  </conditionalFormatting>
  <conditionalFormatting sqref="G416">
    <cfRule type="expression" dxfId="13189" priority="16868">
      <formula>IF(FIND("Enter smelter details",G5),TRUE)</formula>
    </cfRule>
  </conditionalFormatting>
  <conditionalFormatting sqref="G417">
    <cfRule type="expression" dxfId="13188" priority="16869">
      <formula>IF(FIND("Enter smelter details",G5),TRUE)</formula>
    </cfRule>
  </conditionalFormatting>
  <conditionalFormatting sqref="G418">
    <cfRule type="expression" dxfId="13187" priority="16870">
      <formula>IF(FIND("Enter smelter details",G5),TRUE)</formula>
    </cfRule>
  </conditionalFormatting>
  <conditionalFormatting sqref="G419">
    <cfRule type="expression" dxfId="13186" priority="16871">
      <formula>IF(FIND("Enter smelter details",G5),TRUE)</formula>
    </cfRule>
  </conditionalFormatting>
  <conditionalFormatting sqref="G420">
    <cfRule type="expression" dxfId="13185" priority="16872">
      <formula>IF(FIND("Enter smelter details",G5),TRUE)</formula>
    </cfRule>
  </conditionalFormatting>
  <conditionalFormatting sqref="G421">
    <cfRule type="expression" dxfId="13184" priority="16873">
      <formula>IF(FIND("Enter smelter details",G5),TRUE)</formula>
    </cfRule>
  </conditionalFormatting>
  <conditionalFormatting sqref="G422">
    <cfRule type="expression" dxfId="13183" priority="16874">
      <formula>IF(FIND("Enter smelter details",G5),TRUE)</formula>
    </cfRule>
  </conditionalFormatting>
  <conditionalFormatting sqref="G423">
    <cfRule type="expression" dxfId="13182" priority="16875">
      <formula>IF(FIND("Enter smelter details",G5),TRUE)</formula>
    </cfRule>
  </conditionalFormatting>
  <conditionalFormatting sqref="G424">
    <cfRule type="expression" dxfId="13181" priority="16876">
      <formula>IF(FIND("Enter smelter details",G5),TRUE)</formula>
    </cfRule>
  </conditionalFormatting>
  <conditionalFormatting sqref="G425">
    <cfRule type="expression" dxfId="13180" priority="16877">
      <formula>IF(FIND("Enter smelter details",G5),TRUE)</formula>
    </cfRule>
  </conditionalFormatting>
  <conditionalFormatting sqref="G426">
    <cfRule type="expression" dxfId="13179" priority="16878">
      <formula>IF(FIND("Enter smelter details",G5),TRUE)</formula>
    </cfRule>
  </conditionalFormatting>
  <conditionalFormatting sqref="G427">
    <cfRule type="expression" dxfId="13178" priority="16879">
      <formula>IF(FIND("Enter smelter details",G5),TRUE)</formula>
    </cfRule>
  </conditionalFormatting>
  <conditionalFormatting sqref="G428">
    <cfRule type="expression" dxfId="13177" priority="16880">
      <formula>IF(FIND("Enter smelter details",G5),TRUE)</formula>
    </cfRule>
  </conditionalFormatting>
  <conditionalFormatting sqref="G429">
    <cfRule type="expression" dxfId="13176" priority="16881">
      <formula>IF(FIND("Enter smelter details",G5),TRUE)</formula>
    </cfRule>
  </conditionalFormatting>
  <conditionalFormatting sqref="G430">
    <cfRule type="expression" dxfId="13175" priority="16882">
      <formula>IF(FIND("Enter smelter details",G5),TRUE)</formula>
    </cfRule>
  </conditionalFormatting>
  <conditionalFormatting sqref="G431">
    <cfRule type="expression" dxfId="13174" priority="16883">
      <formula>IF(FIND("Enter smelter details",G5),TRUE)</formula>
    </cfRule>
  </conditionalFormatting>
  <conditionalFormatting sqref="G432">
    <cfRule type="expression" dxfId="13173" priority="16884">
      <formula>IF(FIND("Enter smelter details",G5),TRUE)</formula>
    </cfRule>
  </conditionalFormatting>
  <conditionalFormatting sqref="G433">
    <cfRule type="expression" dxfId="13172" priority="16885">
      <formula>IF(FIND("Enter smelter details",G5),TRUE)</formula>
    </cfRule>
  </conditionalFormatting>
  <conditionalFormatting sqref="G434">
    <cfRule type="expression" dxfId="13171" priority="16886">
      <formula>IF(FIND("Enter smelter details",G5),TRUE)</formula>
    </cfRule>
  </conditionalFormatting>
  <conditionalFormatting sqref="G435">
    <cfRule type="expression" dxfId="13170" priority="16887">
      <formula>IF(FIND("Enter smelter details",G5),TRUE)</formula>
    </cfRule>
  </conditionalFormatting>
  <conditionalFormatting sqref="G436">
    <cfRule type="expression" dxfId="13169" priority="16888">
      <formula>IF(FIND("Enter smelter details",G5),TRUE)</formula>
    </cfRule>
  </conditionalFormatting>
  <conditionalFormatting sqref="G437">
    <cfRule type="expression" dxfId="13168" priority="16889">
      <formula>IF(FIND("Enter smelter details",G5),TRUE)</formula>
    </cfRule>
  </conditionalFormatting>
  <conditionalFormatting sqref="G438">
    <cfRule type="expression" dxfId="13167" priority="16890">
      <formula>IF(FIND("Enter smelter details",G5),TRUE)</formula>
    </cfRule>
  </conditionalFormatting>
  <conditionalFormatting sqref="G439">
    <cfRule type="expression" dxfId="13166" priority="16891">
      <formula>IF(FIND("Enter smelter details",G5),TRUE)</formula>
    </cfRule>
  </conditionalFormatting>
  <conditionalFormatting sqref="G440">
    <cfRule type="expression" dxfId="13165" priority="16892">
      <formula>IF(FIND("Enter smelter details",G5),TRUE)</formula>
    </cfRule>
  </conditionalFormatting>
  <conditionalFormatting sqref="G441">
    <cfRule type="expression" dxfId="13164" priority="16893">
      <formula>IF(FIND("Enter smelter details",G5),TRUE)</formula>
    </cfRule>
  </conditionalFormatting>
  <conditionalFormatting sqref="G442">
    <cfRule type="expression" dxfId="13163" priority="16894">
      <formula>IF(FIND("Enter smelter details",G5),TRUE)</formula>
    </cfRule>
  </conditionalFormatting>
  <conditionalFormatting sqref="G443">
    <cfRule type="expression" dxfId="13162" priority="16895">
      <formula>IF(FIND("Enter smelter details",G5),TRUE)</formula>
    </cfRule>
  </conditionalFormatting>
  <conditionalFormatting sqref="G444">
    <cfRule type="expression" dxfId="13161" priority="16896">
      <formula>IF(FIND("Enter smelter details",G5),TRUE)</formula>
    </cfRule>
  </conditionalFormatting>
  <conditionalFormatting sqref="G445">
    <cfRule type="expression" dxfId="13160" priority="16897">
      <formula>IF(FIND("Enter smelter details",G5),TRUE)</formula>
    </cfRule>
  </conditionalFormatting>
  <conditionalFormatting sqref="G446">
    <cfRule type="expression" dxfId="13159" priority="16898">
      <formula>IF(FIND("Enter smelter details",G5),TRUE)</formula>
    </cfRule>
  </conditionalFormatting>
  <conditionalFormatting sqref="G447">
    <cfRule type="expression" dxfId="13158" priority="16899">
      <formula>IF(FIND("Enter smelter details",G5),TRUE)</formula>
    </cfRule>
  </conditionalFormatting>
  <conditionalFormatting sqref="G448">
    <cfRule type="expression" dxfId="13157" priority="16900">
      <formula>IF(FIND("Enter smelter details",G5),TRUE)</formula>
    </cfRule>
  </conditionalFormatting>
  <conditionalFormatting sqref="G449">
    <cfRule type="expression" dxfId="13156" priority="16901">
      <formula>IF(FIND("Enter smelter details",G5),TRUE)</formula>
    </cfRule>
  </conditionalFormatting>
  <conditionalFormatting sqref="G450">
    <cfRule type="expression" dxfId="13155" priority="16902">
      <formula>IF(FIND("Enter smelter details",G5),TRUE)</formula>
    </cfRule>
  </conditionalFormatting>
  <conditionalFormatting sqref="G451">
    <cfRule type="expression" dxfId="13154" priority="16903">
      <formula>IF(FIND("Enter smelter details",G5),TRUE)</formula>
    </cfRule>
  </conditionalFormatting>
  <conditionalFormatting sqref="G452">
    <cfRule type="expression" dxfId="13153" priority="16904">
      <formula>IF(FIND("Enter smelter details",G5),TRUE)</formula>
    </cfRule>
  </conditionalFormatting>
  <conditionalFormatting sqref="G453">
    <cfRule type="expression" dxfId="13152" priority="16905">
      <formula>IF(FIND("Enter smelter details",G5),TRUE)</formula>
    </cfRule>
  </conditionalFormatting>
  <conditionalFormatting sqref="G454">
    <cfRule type="expression" dxfId="13151" priority="16906">
      <formula>IF(FIND("Enter smelter details",G5),TRUE)</formula>
    </cfRule>
  </conditionalFormatting>
  <conditionalFormatting sqref="G455">
    <cfRule type="expression" dxfId="13150" priority="16907">
      <formula>IF(FIND("Enter smelter details",G5),TRUE)</formula>
    </cfRule>
  </conditionalFormatting>
  <conditionalFormatting sqref="G456">
    <cfRule type="expression" dxfId="13149" priority="16908">
      <formula>IF(FIND("Enter smelter details",G5),TRUE)</formula>
    </cfRule>
  </conditionalFormatting>
  <conditionalFormatting sqref="G457">
    <cfRule type="expression" dxfId="13148" priority="16909">
      <formula>IF(FIND("Enter smelter details",G5),TRUE)</formula>
    </cfRule>
  </conditionalFormatting>
  <conditionalFormatting sqref="G458">
    <cfRule type="expression" dxfId="13147" priority="16910">
      <formula>IF(FIND("Enter smelter details",G5),TRUE)</formula>
    </cfRule>
  </conditionalFormatting>
  <conditionalFormatting sqref="G459">
    <cfRule type="expression" dxfId="13146" priority="16911">
      <formula>IF(FIND("Enter smelter details",G5),TRUE)</formula>
    </cfRule>
  </conditionalFormatting>
  <conditionalFormatting sqref="G460">
    <cfRule type="expression" dxfId="13145" priority="16912">
      <formula>IF(FIND("Enter smelter details",G5),TRUE)</formula>
    </cfRule>
  </conditionalFormatting>
  <conditionalFormatting sqref="G461">
    <cfRule type="expression" dxfId="13144" priority="16913">
      <formula>IF(FIND("Enter smelter details",G5),TRUE)</formula>
    </cfRule>
  </conditionalFormatting>
  <conditionalFormatting sqref="G462">
    <cfRule type="expression" dxfId="13143" priority="16914">
      <formula>IF(FIND("Enter smelter details",G5),TRUE)</formula>
    </cfRule>
  </conditionalFormatting>
  <conditionalFormatting sqref="G463">
    <cfRule type="expression" dxfId="13142" priority="16915">
      <formula>IF(FIND("Enter smelter details",G5),TRUE)</formula>
    </cfRule>
  </conditionalFormatting>
  <conditionalFormatting sqref="G464">
    <cfRule type="expression" dxfId="13141" priority="16916">
      <formula>IF(FIND("Enter smelter details",G5),TRUE)</formula>
    </cfRule>
  </conditionalFormatting>
  <conditionalFormatting sqref="G465">
    <cfRule type="expression" dxfId="13140" priority="16917">
      <formula>IF(FIND("Enter smelter details",G5),TRUE)</formula>
    </cfRule>
  </conditionalFormatting>
  <conditionalFormatting sqref="G466">
    <cfRule type="expression" dxfId="13139" priority="16918">
      <formula>IF(FIND("Enter smelter details",G5),TRUE)</formula>
    </cfRule>
  </conditionalFormatting>
  <conditionalFormatting sqref="G467">
    <cfRule type="expression" dxfId="13138" priority="16919">
      <formula>IF(FIND("Enter smelter details",G5),TRUE)</formula>
    </cfRule>
  </conditionalFormatting>
  <conditionalFormatting sqref="G468">
    <cfRule type="expression" dxfId="13137" priority="16920">
      <formula>IF(FIND("Enter smelter details",G5),TRUE)</formula>
    </cfRule>
  </conditionalFormatting>
  <conditionalFormatting sqref="G469">
    <cfRule type="expression" dxfId="13136" priority="16921">
      <formula>IF(FIND("Enter smelter details",G5),TRUE)</formula>
    </cfRule>
  </conditionalFormatting>
  <conditionalFormatting sqref="G470">
    <cfRule type="expression" dxfId="13135" priority="16922">
      <formula>IF(FIND("Enter smelter details",G5),TRUE)</formula>
    </cfRule>
  </conditionalFormatting>
  <conditionalFormatting sqref="G471">
    <cfRule type="expression" dxfId="13134" priority="16923">
      <formula>IF(FIND("Enter smelter details",G5),TRUE)</formula>
    </cfRule>
  </conditionalFormatting>
  <conditionalFormatting sqref="G472">
    <cfRule type="expression" dxfId="13133" priority="16924">
      <formula>IF(FIND("Enter smelter details",G5),TRUE)</formula>
    </cfRule>
  </conditionalFormatting>
  <conditionalFormatting sqref="G473">
    <cfRule type="expression" dxfId="13132" priority="16925">
      <formula>IF(FIND("Enter smelter details",G5),TRUE)</formula>
    </cfRule>
  </conditionalFormatting>
  <conditionalFormatting sqref="G474">
    <cfRule type="expression" dxfId="13131" priority="16926">
      <formula>IF(FIND("Enter smelter details",G5),TRUE)</formula>
    </cfRule>
  </conditionalFormatting>
  <conditionalFormatting sqref="G475">
    <cfRule type="expression" dxfId="13130" priority="16927">
      <formula>IF(FIND("Enter smelter details",G5),TRUE)</formula>
    </cfRule>
  </conditionalFormatting>
  <conditionalFormatting sqref="G476">
    <cfRule type="expression" dxfId="13129" priority="16928">
      <formula>IF(FIND("Enter smelter details",G5),TRUE)</formula>
    </cfRule>
  </conditionalFormatting>
  <conditionalFormatting sqref="G477">
    <cfRule type="expression" dxfId="13128" priority="16929">
      <formula>IF(FIND("Enter smelter details",G5),TRUE)</formula>
    </cfRule>
  </conditionalFormatting>
  <conditionalFormatting sqref="G478">
    <cfRule type="expression" dxfId="13127" priority="16930">
      <formula>IF(FIND("Enter smelter details",G5),TRUE)</formula>
    </cfRule>
  </conditionalFormatting>
  <conditionalFormatting sqref="G479">
    <cfRule type="expression" dxfId="13126" priority="16931">
      <formula>IF(FIND("Enter smelter details",G5),TRUE)</formula>
    </cfRule>
  </conditionalFormatting>
  <conditionalFormatting sqref="G480">
    <cfRule type="expression" dxfId="13125" priority="16932">
      <formula>IF(FIND("Enter smelter details",G5),TRUE)</formula>
    </cfRule>
  </conditionalFormatting>
  <conditionalFormatting sqref="G481">
    <cfRule type="expression" dxfId="13124" priority="16933">
      <formula>IF(FIND("Enter smelter details",G5),TRUE)</formula>
    </cfRule>
  </conditionalFormatting>
  <conditionalFormatting sqref="G482">
    <cfRule type="expression" dxfId="13123" priority="16934">
      <formula>IF(FIND("Enter smelter details",G5),TRUE)</formula>
    </cfRule>
  </conditionalFormatting>
  <conditionalFormatting sqref="G483">
    <cfRule type="expression" dxfId="13122" priority="16935">
      <formula>IF(FIND("Enter smelter details",G5),TRUE)</formula>
    </cfRule>
  </conditionalFormatting>
  <conditionalFormatting sqref="G484">
    <cfRule type="expression" dxfId="13121" priority="16936">
      <formula>IF(FIND("Enter smelter details",G5),TRUE)</formula>
    </cfRule>
  </conditionalFormatting>
  <conditionalFormatting sqref="G485">
    <cfRule type="expression" dxfId="13120" priority="16937">
      <formula>IF(FIND("Enter smelter details",G5),TRUE)</formula>
    </cfRule>
  </conditionalFormatting>
  <conditionalFormatting sqref="G486">
    <cfRule type="expression" dxfId="13119" priority="16938">
      <formula>IF(FIND("Enter smelter details",G5),TRUE)</formula>
    </cfRule>
  </conditionalFormatting>
  <conditionalFormatting sqref="G487">
    <cfRule type="expression" dxfId="13118" priority="16939">
      <formula>IF(FIND("Enter smelter details",G5),TRUE)</formula>
    </cfRule>
  </conditionalFormatting>
  <conditionalFormatting sqref="G488">
    <cfRule type="expression" dxfId="13117" priority="16940">
      <formula>IF(FIND("Enter smelter details",G5),TRUE)</formula>
    </cfRule>
  </conditionalFormatting>
  <conditionalFormatting sqref="G489">
    <cfRule type="expression" dxfId="13116" priority="16941">
      <formula>IF(FIND("Enter smelter details",G5),TRUE)</formula>
    </cfRule>
  </conditionalFormatting>
  <conditionalFormatting sqref="G490">
    <cfRule type="expression" dxfId="13115" priority="16942">
      <formula>IF(FIND("Enter smelter details",G5),TRUE)</formula>
    </cfRule>
  </conditionalFormatting>
  <conditionalFormatting sqref="G491">
    <cfRule type="expression" dxfId="13114" priority="16943">
      <formula>IF(FIND("Enter smelter details",G5),TRUE)</formula>
    </cfRule>
  </conditionalFormatting>
  <conditionalFormatting sqref="G492">
    <cfRule type="expression" dxfId="13113" priority="16944">
      <formula>IF(FIND("Enter smelter details",G5),TRUE)</formula>
    </cfRule>
  </conditionalFormatting>
  <conditionalFormatting sqref="G493">
    <cfRule type="expression" dxfId="13112" priority="16945">
      <formula>IF(FIND("Enter smelter details",G5),TRUE)</formula>
    </cfRule>
  </conditionalFormatting>
  <conditionalFormatting sqref="G494">
    <cfRule type="expression" dxfId="13111" priority="16946">
      <formula>IF(FIND("Enter smelter details",G5),TRUE)</formula>
    </cfRule>
  </conditionalFormatting>
  <conditionalFormatting sqref="G495">
    <cfRule type="expression" dxfId="13110" priority="16947">
      <formula>IF(FIND("Enter smelter details",G5),TRUE)</formula>
    </cfRule>
  </conditionalFormatting>
  <conditionalFormatting sqref="G496">
    <cfRule type="expression" dxfId="13109" priority="16948">
      <formula>IF(FIND("Enter smelter details",G5),TRUE)</formula>
    </cfRule>
  </conditionalFormatting>
  <conditionalFormatting sqref="G497">
    <cfRule type="expression" dxfId="13108" priority="16949">
      <formula>IF(FIND("Enter smelter details",G5),TRUE)</formula>
    </cfRule>
  </conditionalFormatting>
  <conditionalFormatting sqref="G498">
    <cfRule type="expression" dxfId="13107" priority="16950">
      <formula>IF(FIND("Enter smelter details",G5),TRUE)</formula>
    </cfRule>
  </conditionalFormatting>
  <conditionalFormatting sqref="G499">
    <cfRule type="expression" dxfId="13106" priority="16951">
      <formula>IF(FIND("Enter smelter details",G5),TRUE)</formula>
    </cfRule>
  </conditionalFormatting>
  <conditionalFormatting sqref="G500">
    <cfRule type="expression" dxfId="13105" priority="16952">
      <formula>IF(FIND("Enter smelter details",G5),TRUE)</formula>
    </cfRule>
  </conditionalFormatting>
  <conditionalFormatting sqref="G501">
    <cfRule type="expression" dxfId="13104" priority="16953">
      <formula>IF(FIND("Enter smelter details",G5),TRUE)</formula>
    </cfRule>
  </conditionalFormatting>
  <conditionalFormatting sqref="G502">
    <cfRule type="expression" dxfId="13103" priority="16954">
      <formula>IF(FIND("Enter smelter details",G5),TRUE)</formula>
    </cfRule>
  </conditionalFormatting>
  <conditionalFormatting sqref="G503">
    <cfRule type="expression" dxfId="13102" priority="16955">
      <formula>IF(FIND("Enter smelter details",G5),TRUE)</formula>
    </cfRule>
  </conditionalFormatting>
  <conditionalFormatting sqref="G504">
    <cfRule type="expression" dxfId="13101" priority="16956">
      <formula>IF(FIND("Enter smelter details",G5),TRUE)</formula>
    </cfRule>
  </conditionalFormatting>
  <conditionalFormatting sqref="G505">
    <cfRule type="expression" dxfId="13100" priority="16957">
      <formula>IF(FIND("Enter smelter details",G5),TRUE)</formula>
    </cfRule>
  </conditionalFormatting>
  <conditionalFormatting sqref="G506">
    <cfRule type="expression" dxfId="13099" priority="16958">
      <formula>IF(FIND("Enter smelter details",G5),TRUE)</formula>
    </cfRule>
  </conditionalFormatting>
  <conditionalFormatting sqref="G507">
    <cfRule type="expression" dxfId="13098" priority="16959">
      <formula>IF(FIND("Enter smelter details",G5),TRUE)</formula>
    </cfRule>
  </conditionalFormatting>
  <conditionalFormatting sqref="G508">
    <cfRule type="expression" dxfId="13097" priority="16960">
      <formula>IF(FIND("Enter smelter details",G5),TRUE)</formula>
    </cfRule>
  </conditionalFormatting>
  <conditionalFormatting sqref="G509">
    <cfRule type="expression" dxfId="13096" priority="16961">
      <formula>IF(FIND("Enter smelter details",G5),TRUE)</formula>
    </cfRule>
  </conditionalFormatting>
  <conditionalFormatting sqref="G510">
    <cfRule type="expression" dxfId="13095" priority="16962">
      <formula>IF(FIND("Enter smelter details",G5),TRUE)</formula>
    </cfRule>
  </conditionalFormatting>
  <conditionalFormatting sqref="G511">
    <cfRule type="expression" dxfId="13094" priority="16963">
      <formula>IF(FIND("Enter smelter details",G5),TRUE)</formula>
    </cfRule>
  </conditionalFormatting>
  <conditionalFormatting sqref="G512">
    <cfRule type="expression" dxfId="13093" priority="16964">
      <formula>IF(FIND("Enter smelter details",G5),TRUE)</formula>
    </cfRule>
  </conditionalFormatting>
  <conditionalFormatting sqref="G513">
    <cfRule type="expression" dxfId="13092" priority="16965">
      <formula>IF(FIND("Enter smelter details",G5),TRUE)</formula>
    </cfRule>
  </conditionalFormatting>
  <conditionalFormatting sqref="G514">
    <cfRule type="expression" dxfId="13091" priority="16966">
      <formula>IF(FIND("Enter smelter details",G5),TRUE)</formula>
    </cfRule>
  </conditionalFormatting>
  <conditionalFormatting sqref="G515">
    <cfRule type="expression" dxfId="13090" priority="16967">
      <formula>IF(FIND("Enter smelter details",G5),TRUE)</formula>
    </cfRule>
  </conditionalFormatting>
  <conditionalFormatting sqref="G516">
    <cfRule type="expression" dxfId="13089" priority="16968">
      <formula>IF(FIND("Enter smelter details",G5),TRUE)</formula>
    </cfRule>
  </conditionalFormatting>
  <conditionalFormatting sqref="G517">
    <cfRule type="expression" dxfId="13088" priority="16969">
      <formula>IF(FIND("Enter smelter details",G5),TRUE)</formula>
    </cfRule>
  </conditionalFormatting>
  <conditionalFormatting sqref="G518">
    <cfRule type="expression" dxfId="13087" priority="16970">
      <formula>IF(FIND("Enter smelter details",G5),TRUE)</formula>
    </cfRule>
  </conditionalFormatting>
  <conditionalFormatting sqref="G519">
    <cfRule type="expression" dxfId="13086" priority="16971">
      <formula>IF(FIND("Enter smelter details",G5),TRUE)</formula>
    </cfRule>
  </conditionalFormatting>
  <conditionalFormatting sqref="G520">
    <cfRule type="expression" dxfId="13085" priority="16972">
      <formula>IF(FIND("Enter smelter details",G5),TRUE)</formula>
    </cfRule>
  </conditionalFormatting>
  <conditionalFormatting sqref="G521">
    <cfRule type="expression" dxfId="13084" priority="16973">
      <formula>IF(FIND("Enter smelter details",G5),TRUE)</formula>
    </cfRule>
  </conditionalFormatting>
  <conditionalFormatting sqref="G522">
    <cfRule type="expression" dxfId="13083" priority="16974">
      <formula>IF(FIND("Enter smelter details",G5),TRUE)</formula>
    </cfRule>
  </conditionalFormatting>
  <conditionalFormatting sqref="G523">
    <cfRule type="expression" dxfId="13082" priority="16975">
      <formula>IF(FIND("Enter smelter details",G5),TRUE)</formula>
    </cfRule>
  </conditionalFormatting>
  <conditionalFormatting sqref="G524">
    <cfRule type="expression" dxfId="13081" priority="16976">
      <formula>IF(FIND("Enter smelter details",G5),TRUE)</formula>
    </cfRule>
  </conditionalFormatting>
  <conditionalFormatting sqref="G525">
    <cfRule type="expression" dxfId="13080" priority="16977">
      <formula>IF(FIND("Enter smelter details",G5),TRUE)</formula>
    </cfRule>
  </conditionalFormatting>
  <conditionalFormatting sqref="G526">
    <cfRule type="expression" dxfId="13079" priority="16978">
      <formula>IF(FIND("Enter smelter details",G5),TRUE)</formula>
    </cfRule>
  </conditionalFormatting>
  <conditionalFormatting sqref="G527">
    <cfRule type="expression" dxfId="13078" priority="16979">
      <formula>IF(FIND("Enter smelter details",G5),TRUE)</formula>
    </cfRule>
  </conditionalFormatting>
  <conditionalFormatting sqref="G528">
    <cfRule type="expression" dxfId="13077" priority="16980">
      <formula>IF(FIND("Enter smelter details",G5),TRUE)</formula>
    </cfRule>
  </conditionalFormatting>
  <conditionalFormatting sqref="G529">
    <cfRule type="expression" dxfId="13076" priority="16981">
      <formula>IF(FIND("Enter smelter details",G5),TRUE)</formula>
    </cfRule>
  </conditionalFormatting>
  <conditionalFormatting sqref="G530">
    <cfRule type="expression" dxfId="13075" priority="16982">
      <formula>IF(FIND("Enter smelter details",G5),TRUE)</formula>
    </cfRule>
  </conditionalFormatting>
  <conditionalFormatting sqref="G531">
    <cfRule type="expression" dxfId="13074" priority="16983">
      <formula>IF(FIND("Enter smelter details",G5),TRUE)</formula>
    </cfRule>
  </conditionalFormatting>
  <conditionalFormatting sqref="G532">
    <cfRule type="expression" dxfId="13073" priority="16984">
      <formula>IF(FIND("Enter smelter details",G5),TRUE)</formula>
    </cfRule>
  </conditionalFormatting>
  <conditionalFormatting sqref="G533">
    <cfRule type="expression" dxfId="13072" priority="16985">
      <formula>IF(FIND("Enter smelter details",G5),TRUE)</formula>
    </cfRule>
  </conditionalFormatting>
  <conditionalFormatting sqref="G534">
    <cfRule type="expression" dxfId="13071" priority="16986">
      <formula>IF(FIND("Enter smelter details",G5),TRUE)</formula>
    </cfRule>
  </conditionalFormatting>
  <conditionalFormatting sqref="G535">
    <cfRule type="expression" dxfId="13070" priority="16987">
      <formula>IF(FIND("Enter smelter details",G5),TRUE)</formula>
    </cfRule>
  </conditionalFormatting>
  <conditionalFormatting sqref="G536">
    <cfRule type="expression" dxfId="13069" priority="16988">
      <formula>IF(FIND("Enter smelter details",G5),TRUE)</formula>
    </cfRule>
  </conditionalFormatting>
  <conditionalFormatting sqref="G537">
    <cfRule type="expression" dxfId="13068" priority="16989">
      <formula>IF(FIND("Enter smelter details",G5),TRUE)</formula>
    </cfRule>
  </conditionalFormatting>
  <conditionalFormatting sqref="G538">
    <cfRule type="expression" dxfId="13067" priority="16990">
      <formula>IF(FIND("Enter smelter details",G5),TRUE)</formula>
    </cfRule>
  </conditionalFormatting>
  <conditionalFormatting sqref="G539">
    <cfRule type="expression" dxfId="13066" priority="16991">
      <formula>IF(FIND("Enter smelter details",G5),TRUE)</formula>
    </cfRule>
  </conditionalFormatting>
  <conditionalFormatting sqref="G540">
    <cfRule type="expression" dxfId="13065" priority="16992">
      <formula>IF(FIND("Enter smelter details",G5),TRUE)</formula>
    </cfRule>
  </conditionalFormatting>
  <conditionalFormatting sqref="G541">
    <cfRule type="expression" dxfId="13064" priority="16993">
      <formula>IF(FIND("Enter smelter details",G5),TRUE)</formula>
    </cfRule>
  </conditionalFormatting>
  <conditionalFormatting sqref="G542">
    <cfRule type="expression" dxfId="13063" priority="16994">
      <formula>IF(FIND("Enter smelter details",G5),TRUE)</formula>
    </cfRule>
  </conditionalFormatting>
  <conditionalFormatting sqref="G543">
    <cfRule type="expression" dxfId="13062" priority="16995">
      <formula>IF(FIND("Enter smelter details",G5),TRUE)</formula>
    </cfRule>
  </conditionalFormatting>
  <conditionalFormatting sqref="G544">
    <cfRule type="expression" dxfId="13061" priority="16996">
      <formula>IF(FIND("Enter smelter details",G5),TRUE)</formula>
    </cfRule>
  </conditionalFormatting>
  <conditionalFormatting sqref="G545">
    <cfRule type="expression" dxfId="13060" priority="16997">
      <formula>IF(FIND("Enter smelter details",G5),TRUE)</formula>
    </cfRule>
  </conditionalFormatting>
  <conditionalFormatting sqref="G546">
    <cfRule type="expression" dxfId="13059" priority="16998">
      <formula>IF(FIND("Enter smelter details",G5),TRUE)</formula>
    </cfRule>
  </conditionalFormatting>
  <conditionalFormatting sqref="G547">
    <cfRule type="expression" dxfId="13058" priority="16999">
      <formula>IF(FIND("Enter smelter details",G5),TRUE)</formula>
    </cfRule>
  </conditionalFormatting>
  <conditionalFormatting sqref="G548">
    <cfRule type="expression" dxfId="13057" priority="17000">
      <formula>IF(FIND("Enter smelter details",G5),TRUE)</formula>
    </cfRule>
  </conditionalFormatting>
  <conditionalFormatting sqref="G549">
    <cfRule type="expression" dxfId="13056" priority="17001">
      <formula>IF(FIND("Enter smelter details",G5),TRUE)</formula>
    </cfRule>
  </conditionalFormatting>
  <conditionalFormatting sqref="G550">
    <cfRule type="expression" dxfId="13055" priority="17002">
      <formula>IF(FIND("Enter smelter details",G5),TRUE)</formula>
    </cfRule>
  </conditionalFormatting>
  <conditionalFormatting sqref="G551">
    <cfRule type="expression" dxfId="13054" priority="17003">
      <formula>IF(FIND("Enter smelter details",G5),TRUE)</formula>
    </cfRule>
  </conditionalFormatting>
  <conditionalFormatting sqref="G552">
    <cfRule type="expression" dxfId="13053" priority="17004">
      <formula>IF(FIND("Enter smelter details",G5),TRUE)</formula>
    </cfRule>
  </conditionalFormatting>
  <conditionalFormatting sqref="G553">
    <cfRule type="expression" dxfId="13052" priority="17005">
      <formula>IF(FIND("Enter smelter details",G5),TRUE)</formula>
    </cfRule>
  </conditionalFormatting>
  <conditionalFormatting sqref="G554">
    <cfRule type="expression" dxfId="13051" priority="17006">
      <formula>IF(FIND("Enter smelter details",G5),TRUE)</formula>
    </cfRule>
  </conditionalFormatting>
  <conditionalFormatting sqref="G555">
    <cfRule type="expression" dxfId="13050" priority="17007">
      <formula>IF(FIND("Enter smelter details",G5),TRUE)</formula>
    </cfRule>
  </conditionalFormatting>
  <conditionalFormatting sqref="G556">
    <cfRule type="expression" dxfId="13049" priority="17008">
      <formula>IF(FIND("Enter smelter details",G5),TRUE)</formula>
    </cfRule>
  </conditionalFormatting>
  <conditionalFormatting sqref="G557">
    <cfRule type="expression" dxfId="13048" priority="17009">
      <formula>IF(FIND("Enter smelter details",G5),TRUE)</formula>
    </cfRule>
  </conditionalFormatting>
  <conditionalFormatting sqref="G558">
    <cfRule type="expression" dxfId="13047" priority="17010">
      <formula>IF(FIND("Enter smelter details",G5),TRUE)</formula>
    </cfRule>
  </conditionalFormatting>
  <conditionalFormatting sqref="G559">
    <cfRule type="expression" dxfId="13046" priority="17011">
      <formula>IF(FIND("Enter smelter details",G5),TRUE)</formula>
    </cfRule>
  </conditionalFormatting>
  <conditionalFormatting sqref="G560">
    <cfRule type="expression" dxfId="13045" priority="17012">
      <formula>IF(FIND("Enter smelter details",G5),TRUE)</formula>
    </cfRule>
  </conditionalFormatting>
  <conditionalFormatting sqref="G561">
    <cfRule type="expression" dxfId="13044" priority="17013">
      <formula>IF(FIND("Enter smelter details",G5),TRUE)</formula>
    </cfRule>
  </conditionalFormatting>
  <conditionalFormatting sqref="G562">
    <cfRule type="expression" dxfId="13043" priority="17014">
      <formula>IF(FIND("Enter smelter details",G5),TRUE)</formula>
    </cfRule>
  </conditionalFormatting>
  <conditionalFormatting sqref="G563">
    <cfRule type="expression" dxfId="13042" priority="17015">
      <formula>IF(FIND("Enter smelter details",G5),TRUE)</formula>
    </cfRule>
  </conditionalFormatting>
  <conditionalFormatting sqref="G564">
    <cfRule type="expression" dxfId="13041" priority="17016">
      <formula>IF(FIND("Enter smelter details",G5),TRUE)</formula>
    </cfRule>
  </conditionalFormatting>
  <conditionalFormatting sqref="G565">
    <cfRule type="expression" dxfId="13040" priority="17017">
      <formula>IF(FIND("Enter smelter details",G5),TRUE)</formula>
    </cfRule>
  </conditionalFormatting>
  <conditionalFormatting sqref="G566">
    <cfRule type="expression" dxfId="13039" priority="17018">
      <formula>IF(FIND("Enter smelter details",G5),TRUE)</formula>
    </cfRule>
  </conditionalFormatting>
  <conditionalFormatting sqref="G567">
    <cfRule type="expression" dxfId="13038" priority="17019">
      <formula>IF(FIND("Enter smelter details",G5),TRUE)</formula>
    </cfRule>
  </conditionalFormatting>
  <conditionalFormatting sqref="G568">
    <cfRule type="expression" dxfId="13037" priority="17020">
      <formula>IF(FIND("Enter smelter details",G5),TRUE)</formula>
    </cfRule>
  </conditionalFormatting>
  <conditionalFormatting sqref="G569">
    <cfRule type="expression" dxfId="13036" priority="17021">
      <formula>IF(FIND("Enter smelter details",G5),TRUE)</formula>
    </cfRule>
  </conditionalFormatting>
  <conditionalFormatting sqref="G570">
    <cfRule type="expression" dxfId="13035" priority="17022">
      <formula>IF(FIND("Enter smelter details",G5),TRUE)</formula>
    </cfRule>
  </conditionalFormatting>
  <conditionalFormatting sqref="G571">
    <cfRule type="expression" dxfId="13034" priority="17023">
      <formula>IF(FIND("Enter smelter details",G5),TRUE)</formula>
    </cfRule>
  </conditionalFormatting>
  <conditionalFormatting sqref="G572">
    <cfRule type="expression" dxfId="13033" priority="17024">
      <formula>IF(FIND("Enter smelter details",G5),TRUE)</formula>
    </cfRule>
  </conditionalFormatting>
  <conditionalFormatting sqref="G573">
    <cfRule type="expression" dxfId="13032" priority="17025">
      <formula>IF(FIND("Enter smelter details",G5),TRUE)</formula>
    </cfRule>
  </conditionalFormatting>
  <conditionalFormatting sqref="G574">
    <cfRule type="expression" dxfId="13031" priority="17026">
      <formula>IF(FIND("Enter smelter details",G5),TRUE)</formula>
    </cfRule>
  </conditionalFormatting>
  <conditionalFormatting sqref="G575">
    <cfRule type="expression" dxfId="13030" priority="17027">
      <formula>IF(FIND("Enter smelter details",G5),TRUE)</formula>
    </cfRule>
  </conditionalFormatting>
  <conditionalFormatting sqref="G576">
    <cfRule type="expression" dxfId="13029" priority="17028">
      <formula>IF(FIND("Enter smelter details",G5),TRUE)</formula>
    </cfRule>
  </conditionalFormatting>
  <conditionalFormatting sqref="G577">
    <cfRule type="expression" dxfId="13028" priority="17029">
      <formula>IF(FIND("Enter smelter details",G5),TRUE)</formula>
    </cfRule>
  </conditionalFormatting>
  <conditionalFormatting sqref="G578">
    <cfRule type="expression" dxfId="13027" priority="17030">
      <formula>IF(FIND("Enter smelter details",G5),TRUE)</formula>
    </cfRule>
  </conditionalFormatting>
  <conditionalFormatting sqref="G579">
    <cfRule type="expression" dxfId="13026" priority="17031">
      <formula>IF(FIND("Enter smelter details",G5),TRUE)</formula>
    </cfRule>
  </conditionalFormatting>
  <conditionalFormatting sqref="G580">
    <cfRule type="expression" dxfId="13025" priority="17032">
      <formula>IF(FIND("Enter smelter details",G5),TRUE)</formula>
    </cfRule>
  </conditionalFormatting>
  <conditionalFormatting sqref="G581">
    <cfRule type="expression" dxfId="13024" priority="17033">
      <formula>IF(FIND("Enter smelter details",G5),TRUE)</formula>
    </cfRule>
  </conditionalFormatting>
  <conditionalFormatting sqref="G582">
    <cfRule type="expression" dxfId="13023" priority="17034">
      <formula>IF(FIND("Enter smelter details",G5),TRUE)</formula>
    </cfRule>
  </conditionalFormatting>
  <conditionalFormatting sqref="G583">
    <cfRule type="expression" dxfId="13022" priority="17035">
      <formula>IF(FIND("Enter smelter details",G5),TRUE)</formula>
    </cfRule>
  </conditionalFormatting>
  <conditionalFormatting sqref="G584">
    <cfRule type="expression" dxfId="13021" priority="17036">
      <formula>IF(FIND("Enter smelter details",G5),TRUE)</formula>
    </cfRule>
  </conditionalFormatting>
  <conditionalFormatting sqref="G585">
    <cfRule type="expression" dxfId="13020" priority="17037">
      <formula>IF(FIND("Enter smelter details",G5),TRUE)</formula>
    </cfRule>
  </conditionalFormatting>
  <conditionalFormatting sqref="G586">
    <cfRule type="expression" dxfId="13019" priority="17038">
      <formula>IF(FIND("Enter smelter details",G5),TRUE)</formula>
    </cfRule>
  </conditionalFormatting>
  <conditionalFormatting sqref="G587">
    <cfRule type="expression" dxfId="13018" priority="17039">
      <formula>IF(FIND("Enter smelter details",G5),TRUE)</formula>
    </cfRule>
  </conditionalFormatting>
  <conditionalFormatting sqref="G588">
    <cfRule type="expression" dxfId="13017" priority="17040">
      <formula>IF(FIND("Enter smelter details",G5),TRUE)</formula>
    </cfRule>
  </conditionalFormatting>
  <conditionalFormatting sqref="G589">
    <cfRule type="expression" dxfId="13016" priority="17041">
      <formula>IF(FIND("Enter smelter details",G5),TRUE)</formula>
    </cfRule>
  </conditionalFormatting>
  <conditionalFormatting sqref="G590">
    <cfRule type="expression" dxfId="13015" priority="17042">
      <formula>IF(FIND("Enter smelter details",G5),TRUE)</formula>
    </cfRule>
  </conditionalFormatting>
  <conditionalFormatting sqref="G591">
    <cfRule type="expression" dxfId="13014" priority="17043">
      <formula>IF(FIND("Enter smelter details",G5),TRUE)</formula>
    </cfRule>
  </conditionalFormatting>
  <conditionalFormatting sqref="G592">
    <cfRule type="expression" dxfId="13013" priority="17044">
      <formula>IF(FIND("Enter smelter details",G5),TRUE)</formula>
    </cfRule>
  </conditionalFormatting>
  <conditionalFormatting sqref="G593">
    <cfRule type="expression" dxfId="13012" priority="17045">
      <formula>IF(FIND("Enter smelter details",G5),TRUE)</formula>
    </cfRule>
  </conditionalFormatting>
  <conditionalFormatting sqref="G594">
    <cfRule type="expression" dxfId="13011" priority="17046">
      <formula>IF(FIND("Enter smelter details",G5),TRUE)</formula>
    </cfRule>
  </conditionalFormatting>
  <conditionalFormatting sqref="G595">
    <cfRule type="expression" dxfId="13010" priority="17047">
      <formula>IF(FIND("Enter smelter details",G5),TRUE)</formula>
    </cfRule>
  </conditionalFormatting>
  <conditionalFormatting sqref="G596">
    <cfRule type="expression" dxfId="13009" priority="17048">
      <formula>IF(FIND("Enter smelter details",G5),TRUE)</formula>
    </cfRule>
  </conditionalFormatting>
  <conditionalFormatting sqref="G597">
    <cfRule type="expression" dxfId="13008" priority="17049">
      <formula>IF(FIND("Enter smelter details",G5),TRUE)</formula>
    </cfRule>
  </conditionalFormatting>
  <conditionalFormatting sqref="G598">
    <cfRule type="expression" dxfId="13007" priority="17050">
      <formula>IF(FIND("Enter smelter details",G5),TRUE)</formula>
    </cfRule>
  </conditionalFormatting>
  <conditionalFormatting sqref="G599">
    <cfRule type="expression" dxfId="13006" priority="17051">
      <formula>IF(FIND("Enter smelter details",G5),TRUE)</formula>
    </cfRule>
  </conditionalFormatting>
  <conditionalFormatting sqref="G600">
    <cfRule type="expression" dxfId="13005" priority="17052">
      <formula>IF(FIND("Enter smelter details",G5),TRUE)</formula>
    </cfRule>
  </conditionalFormatting>
  <conditionalFormatting sqref="G601">
    <cfRule type="expression" dxfId="13004" priority="17053">
      <formula>IF(FIND("Enter smelter details",G5),TRUE)</formula>
    </cfRule>
  </conditionalFormatting>
  <conditionalFormatting sqref="G602">
    <cfRule type="expression" dxfId="13003" priority="17054">
      <formula>IF(FIND("Enter smelter details",G5),TRUE)</formula>
    </cfRule>
  </conditionalFormatting>
  <conditionalFormatting sqref="G603">
    <cfRule type="expression" dxfId="13002" priority="17055">
      <formula>IF(FIND("Enter smelter details",G5),TRUE)</formula>
    </cfRule>
  </conditionalFormatting>
  <conditionalFormatting sqref="G604">
    <cfRule type="expression" dxfId="13001" priority="17056">
      <formula>IF(FIND("Enter smelter details",G5),TRUE)</formula>
    </cfRule>
  </conditionalFormatting>
  <conditionalFormatting sqref="G605">
    <cfRule type="expression" dxfId="13000" priority="17057">
      <formula>IF(FIND("Enter smelter details",G5),TRUE)</formula>
    </cfRule>
  </conditionalFormatting>
  <conditionalFormatting sqref="G606">
    <cfRule type="expression" dxfId="12999" priority="17058">
      <formula>IF(FIND("Enter smelter details",G5),TRUE)</formula>
    </cfRule>
  </conditionalFormatting>
  <conditionalFormatting sqref="G607">
    <cfRule type="expression" dxfId="12998" priority="17059">
      <formula>IF(FIND("Enter smelter details",G5),TRUE)</formula>
    </cfRule>
  </conditionalFormatting>
  <conditionalFormatting sqref="G608">
    <cfRule type="expression" dxfId="12997" priority="17060">
      <formula>IF(FIND("Enter smelter details",G5),TRUE)</formula>
    </cfRule>
  </conditionalFormatting>
  <conditionalFormatting sqref="G609">
    <cfRule type="expression" dxfId="12996" priority="17061">
      <formula>IF(FIND("Enter smelter details",G5),TRUE)</formula>
    </cfRule>
  </conditionalFormatting>
  <conditionalFormatting sqref="G610">
    <cfRule type="expression" dxfId="12995" priority="17062">
      <formula>IF(FIND("Enter smelter details",G5),TRUE)</formula>
    </cfRule>
  </conditionalFormatting>
  <conditionalFormatting sqref="G611">
    <cfRule type="expression" dxfId="12994" priority="17063">
      <formula>IF(FIND("Enter smelter details",G5),TRUE)</formula>
    </cfRule>
  </conditionalFormatting>
  <conditionalFormatting sqref="G612">
    <cfRule type="expression" dxfId="12993" priority="17064">
      <formula>IF(FIND("Enter smelter details",G5),TRUE)</formula>
    </cfRule>
  </conditionalFormatting>
  <conditionalFormatting sqref="G613">
    <cfRule type="expression" dxfId="12992" priority="17065">
      <formula>IF(FIND("Enter smelter details",G5),TRUE)</formula>
    </cfRule>
  </conditionalFormatting>
  <conditionalFormatting sqref="G614">
    <cfRule type="expression" dxfId="12991" priority="17066">
      <formula>IF(FIND("Enter smelter details",G5),TRUE)</formula>
    </cfRule>
  </conditionalFormatting>
  <conditionalFormatting sqref="G615">
    <cfRule type="expression" dxfId="12990" priority="17067">
      <formula>IF(FIND("Enter smelter details",G5),TRUE)</formula>
    </cfRule>
  </conditionalFormatting>
  <conditionalFormatting sqref="G616">
    <cfRule type="expression" dxfId="12989" priority="17068">
      <formula>IF(FIND("Enter smelter details",G5),TRUE)</formula>
    </cfRule>
  </conditionalFormatting>
  <conditionalFormatting sqref="G617">
    <cfRule type="expression" dxfId="12988" priority="17069">
      <formula>IF(FIND("Enter smelter details",G5),TRUE)</formula>
    </cfRule>
  </conditionalFormatting>
  <conditionalFormatting sqref="G618">
    <cfRule type="expression" dxfId="12987" priority="17070">
      <formula>IF(FIND("Enter smelter details",G5),TRUE)</formula>
    </cfRule>
  </conditionalFormatting>
  <conditionalFormatting sqref="G619">
    <cfRule type="expression" dxfId="12986" priority="17071">
      <formula>IF(FIND("Enter smelter details",G5),TRUE)</formula>
    </cfRule>
  </conditionalFormatting>
  <conditionalFormatting sqref="G620">
    <cfRule type="expression" dxfId="12985" priority="17072">
      <formula>IF(FIND("Enter smelter details",G5),TRUE)</formula>
    </cfRule>
  </conditionalFormatting>
  <conditionalFormatting sqref="G621">
    <cfRule type="expression" dxfId="12984" priority="17073">
      <formula>IF(FIND("Enter smelter details",G5),TRUE)</formula>
    </cfRule>
  </conditionalFormatting>
  <conditionalFormatting sqref="G622">
    <cfRule type="expression" dxfId="12983" priority="17074">
      <formula>IF(FIND("Enter smelter details",G5),TRUE)</formula>
    </cfRule>
  </conditionalFormatting>
  <conditionalFormatting sqref="G623">
    <cfRule type="expression" dxfId="12982" priority="17075">
      <formula>IF(FIND("Enter smelter details",G5),TRUE)</formula>
    </cfRule>
  </conditionalFormatting>
  <conditionalFormatting sqref="G624">
    <cfRule type="expression" dxfId="12981" priority="17076">
      <formula>IF(FIND("Enter smelter details",G5),TRUE)</formula>
    </cfRule>
  </conditionalFormatting>
  <conditionalFormatting sqref="G625">
    <cfRule type="expression" dxfId="12980" priority="17077">
      <formula>IF(FIND("Enter smelter details",G5),TRUE)</formula>
    </cfRule>
  </conditionalFormatting>
  <conditionalFormatting sqref="G626">
    <cfRule type="expression" dxfId="12979" priority="17078">
      <formula>IF(FIND("Enter smelter details",G5),TRUE)</formula>
    </cfRule>
  </conditionalFormatting>
  <conditionalFormatting sqref="G627">
    <cfRule type="expression" dxfId="12978" priority="17079">
      <formula>IF(FIND("Enter smelter details",G5),TRUE)</formula>
    </cfRule>
  </conditionalFormatting>
  <conditionalFormatting sqref="G628">
    <cfRule type="expression" dxfId="12977" priority="17080">
      <formula>IF(FIND("Enter smelter details",G5),TRUE)</formula>
    </cfRule>
  </conditionalFormatting>
  <conditionalFormatting sqref="G629">
    <cfRule type="expression" dxfId="12976" priority="17081">
      <formula>IF(FIND("Enter smelter details",G5),TRUE)</formula>
    </cfRule>
  </conditionalFormatting>
  <conditionalFormatting sqref="G630">
    <cfRule type="expression" dxfId="12975" priority="17082">
      <formula>IF(FIND("Enter smelter details",G5),TRUE)</formula>
    </cfRule>
  </conditionalFormatting>
  <conditionalFormatting sqref="G631">
    <cfRule type="expression" dxfId="12974" priority="17083">
      <formula>IF(FIND("Enter smelter details",G5),TRUE)</formula>
    </cfRule>
  </conditionalFormatting>
  <conditionalFormatting sqref="G632">
    <cfRule type="expression" dxfId="12973" priority="17084">
      <formula>IF(FIND("Enter smelter details",G5),TRUE)</formula>
    </cfRule>
  </conditionalFormatting>
  <conditionalFormatting sqref="G633">
    <cfRule type="expression" dxfId="12972" priority="17085">
      <formula>IF(FIND("Enter smelter details",G5),TRUE)</formula>
    </cfRule>
  </conditionalFormatting>
  <conditionalFormatting sqref="G634">
    <cfRule type="expression" dxfId="12971" priority="17086">
      <formula>IF(FIND("Enter smelter details",G5),TRUE)</formula>
    </cfRule>
  </conditionalFormatting>
  <conditionalFormatting sqref="G635">
    <cfRule type="expression" dxfId="12970" priority="17087">
      <formula>IF(FIND("Enter smelter details",G5),TRUE)</formula>
    </cfRule>
  </conditionalFormatting>
  <conditionalFormatting sqref="G636">
    <cfRule type="expression" dxfId="12969" priority="17088">
      <formula>IF(FIND("Enter smelter details",G5),TRUE)</formula>
    </cfRule>
  </conditionalFormatting>
  <conditionalFormatting sqref="G637">
    <cfRule type="expression" dxfId="12968" priority="17089">
      <formula>IF(FIND("Enter smelter details",G5),TRUE)</formula>
    </cfRule>
  </conditionalFormatting>
  <conditionalFormatting sqref="G638">
    <cfRule type="expression" dxfId="12967" priority="17090">
      <formula>IF(FIND("Enter smelter details",G5),TRUE)</formula>
    </cfRule>
  </conditionalFormatting>
  <conditionalFormatting sqref="G639">
    <cfRule type="expression" dxfId="12966" priority="17091">
      <formula>IF(FIND("Enter smelter details",G5),TRUE)</formula>
    </cfRule>
  </conditionalFormatting>
  <conditionalFormatting sqref="G640">
    <cfRule type="expression" dxfId="12965" priority="17092">
      <formula>IF(FIND("Enter smelter details",G5),TRUE)</formula>
    </cfRule>
  </conditionalFormatting>
  <conditionalFormatting sqref="G641">
    <cfRule type="expression" dxfId="12964" priority="17093">
      <formula>IF(FIND("Enter smelter details",G5),TRUE)</formula>
    </cfRule>
  </conditionalFormatting>
  <conditionalFormatting sqref="G642">
    <cfRule type="expression" dxfId="12963" priority="17094">
      <formula>IF(FIND("Enter smelter details",G5),TRUE)</formula>
    </cfRule>
  </conditionalFormatting>
  <conditionalFormatting sqref="G643">
    <cfRule type="expression" dxfId="12962" priority="17095">
      <formula>IF(FIND("Enter smelter details",G5),TRUE)</formula>
    </cfRule>
  </conditionalFormatting>
  <conditionalFormatting sqref="G644">
    <cfRule type="expression" dxfId="12961" priority="17096">
      <formula>IF(FIND("Enter smelter details",G5),TRUE)</formula>
    </cfRule>
  </conditionalFormatting>
  <conditionalFormatting sqref="G645">
    <cfRule type="expression" dxfId="12960" priority="17097">
      <formula>IF(FIND("Enter smelter details",G5),TRUE)</formula>
    </cfRule>
  </conditionalFormatting>
  <conditionalFormatting sqref="G646">
    <cfRule type="expression" dxfId="12959" priority="17098">
      <formula>IF(FIND("Enter smelter details",G5),TRUE)</formula>
    </cfRule>
  </conditionalFormatting>
  <conditionalFormatting sqref="G647">
    <cfRule type="expression" dxfId="12958" priority="17099">
      <formula>IF(FIND("Enter smelter details",G5),TRUE)</formula>
    </cfRule>
  </conditionalFormatting>
  <conditionalFormatting sqref="G648">
    <cfRule type="expression" dxfId="12957" priority="17100">
      <formula>IF(FIND("Enter smelter details",G5),TRUE)</formula>
    </cfRule>
  </conditionalFormatting>
  <conditionalFormatting sqref="G649">
    <cfRule type="expression" dxfId="12956" priority="17101">
      <formula>IF(FIND("Enter smelter details",G5),TRUE)</formula>
    </cfRule>
  </conditionalFormatting>
  <conditionalFormatting sqref="G650">
    <cfRule type="expression" dxfId="12955" priority="17102">
      <formula>IF(FIND("Enter smelter details",G5),TRUE)</formula>
    </cfRule>
  </conditionalFormatting>
  <conditionalFormatting sqref="G651">
    <cfRule type="expression" dxfId="12954" priority="17103">
      <formula>IF(FIND("Enter smelter details",G5),TRUE)</formula>
    </cfRule>
  </conditionalFormatting>
  <conditionalFormatting sqref="G652">
    <cfRule type="expression" dxfId="12953" priority="17104">
      <formula>IF(FIND("Enter smelter details",G5),TRUE)</formula>
    </cfRule>
  </conditionalFormatting>
  <conditionalFormatting sqref="G653">
    <cfRule type="expression" dxfId="12952" priority="17105">
      <formula>IF(FIND("Enter smelter details",G5),TRUE)</formula>
    </cfRule>
  </conditionalFormatting>
  <conditionalFormatting sqref="G654">
    <cfRule type="expression" dxfId="12951" priority="17106">
      <formula>IF(FIND("Enter smelter details",G5),TRUE)</formula>
    </cfRule>
  </conditionalFormatting>
  <conditionalFormatting sqref="G655">
    <cfRule type="expression" dxfId="12950" priority="17107">
      <formula>IF(FIND("Enter smelter details",G5),TRUE)</formula>
    </cfRule>
  </conditionalFormatting>
  <conditionalFormatting sqref="G656">
    <cfRule type="expression" dxfId="12949" priority="17108">
      <formula>IF(FIND("Enter smelter details",G5),TRUE)</formula>
    </cfRule>
  </conditionalFormatting>
  <conditionalFormatting sqref="G657">
    <cfRule type="expression" dxfId="12948" priority="17109">
      <formula>IF(FIND("Enter smelter details",G5),TRUE)</formula>
    </cfRule>
  </conditionalFormatting>
  <conditionalFormatting sqref="G658">
    <cfRule type="expression" dxfId="12947" priority="17110">
      <formula>IF(FIND("Enter smelter details",G5),TRUE)</formula>
    </cfRule>
  </conditionalFormatting>
  <conditionalFormatting sqref="G659">
    <cfRule type="expression" dxfId="12946" priority="17111">
      <formula>IF(FIND("Enter smelter details",G5),TRUE)</formula>
    </cfRule>
  </conditionalFormatting>
  <conditionalFormatting sqref="G660">
    <cfRule type="expression" dxfId="12945" priority="17112">
      <formula>IF(FIND("Enter smelter details",G5),TRUE)</formula>
    </cfRule>
  </conditionalFormatting>
  <conditionalFormatting sqref="G661">
    <cfRule type="expression" dxfId="12944" priority="17113">
      <formula>IF(FIND("Enter smelter details",G5),TRUE)</formula>
    </cfRule>
  </conditionalFormatting>
  <conditionalFormatting sqref="G662">
    <cfRule type="expression" dxfId="12943" priority="17114">
      <formula>IF(FIND("Enter smelter details",G5),TRUE)</formula>
    </cfRule>
  </conditionalFormatting>
  <conditionalFormatting sqref="G663">
    <cfRule type="expression" dxfId="12942" priority="17115">
      <formula>IF(FIND("Enter smelter details",G5),TRUE)</formula>
    </cfRule>
  </conditionalFormatting>
  <conditionalFormatting sqref="G664">
    <cfRule type="expression" dxfId="12941" priority="17116">
      <formula>IF(FIND("Enter smelter details",G5),TRUE)</formula>
    </cfRule>
  </conditionalFormatting>
  <conditionalFormatting sqref="G665">
    <cfRule type="expression" dxfId="12940" priority="17117">
      <formula>IF(FIND("Enter smelter details",G5),TRUE)</formula>
    </cfRule>
  </conditionalFormatting>
  <conditionalFormatting sqref="G666">
    <cfRule type="expression" dxfId="12939" priority="17118">
      <formula>IF(FIND("Enter smelter details",G5),TRUE)</formula>
    </cfRule>
  </conditionalFormatting>
  <conditionalFormatting sqref="G667">
    <cfRule type="expression" dxfId="12938" priority="17119">
      <formula>IF(FIND("Enter smelter details",G5),TRUE)</formula>
    </cfRule>
  </conditionalFormatting>
  <conditionalFormatting sqref="G668">
    <cfRule type="expression" dxfId="12937" priority="17120">
      <formula>IF(FIND("Enter smelter details",G5),TRUE)</formula>
    </cfRule>
  </conditionalFormatting>
  <conditionalFormatting sqref="G669">
    <cfRule type="expression" dxfId="12936" priority="17121">
      <formula>IF(FIND("Enter smelter details",G5),TRUE)</formula>
    </cfRule>
  </conditionalFormatting>
  <conditionalFormatting sqref="G670">
    <cfRule type="expression" dxfId="12935" priority="17122">
      <formula>IF(FIND("Enter smelter details",G5),TRUE)</formula>
    </cfRule>
  </conditionalFormatting>
  <conditionalFormatting sqref="G671">
    <cfRule type="expression" dxfId="12934" priority="17123">
      <formula>IF(FIND("Enter smelter details",G5),TRUE)</formula>
    </cfRule>
  </conditionalFormatting>
  <conditionalFormatting sqref="G672">
    <cfRule type="expression" dxfId="12933" priority="17124">
      <formula>IF(FIND("Enter smelter details",G5),TRUE)</formula>
    </cfRule>
  </conditionalFormatting>
  <conditionalFormatting sqref="G673">
    <cfRule type="expression" dxfId="12932" priority="17125">
      <formula>IF(FIND("Enter smelter details",G5),TRUE)</formula>
    </cfRule>
  </conditionalFormatting>
  <conditionalFormatting sqref="G674">
    <cfRule type="expression" dxfId="12931" priority="17126">
      <formula>IF(FIND("Enter smelter details",G5),TRUE)</formula>
    </cfRule>
  </conditionalFormatting>
  <conditionalFormatting sqref="G675">
    <cfRule type="expression" dxfId="12930" priority="17127">
      <formula>IF(FIND("Enter smelter details",G5),TRUE)</formula>
    </cfRule>
  </conditionalFormatting>
  <conditionalFormatting sqref="G676">
    <cfRule type="expression" dxfId="12929" priority="17128">
      <formula>IF(FIND("Enter smelter details",G5),TRUE)</formula>
    </cfRule>
  </conditionalFormatting>
  <conditionalFormatting sqref="G677">
    <cfRule type="expression" dxfId="12928" priority="17129">
      <formula>IF(FIND("Enter smelter details",G5),TRUE)</formula>
    </cfRule>
  </conditionalFormatting>
  <conditionalFormatting sqref="G678">
    <cfRule type="expression" dxfId="12927" priority="17130">
      <formula>IF(FIND("Enter smelter details",G5),TRUE)</formula>
    </cfRule>
  </conditionalFormatting>
  <conditionalFormatting sqref="G679">
    <cfRule type="expression" dxfId="12926" priority="17131">
      <formula>IF(FIND("Enter smelter details",G5),TRUE)</formula>
    </cfRule>
  </conditionalFormatting>
  <conditionalFormatting sqref="G680">
    <cfRule type="expression" dxfId="12925" priority="17132">
      <formula>IF(FIND("Enter smelter details",G5),TRUE)</formula>
    </cfRule>
  </conditionalFormatting>
  <conditionalFormatting sqref="G681">
    <cfRule type="expression" dxfId="12924" priority="17133">
      <formula>IF(FIND("Enter smelter details",G5),TRUE)</formula>
    </cfRule>
  </conditionalFormatting>
  <conditionalFormatting sqref="G682">
    <cfRule type="expression" dxfId="12923" priority="17134">
      <formula>IF(FIND("Enter smelter details",G5),TRUE)</formula>
    </cfRule>
  </conditionalFormatting>
  <conditionalFormatting sqref="G683">
    <cfRule type="expression" dxfId="12922" priority="17135">
      <formula>IF(FIND("Enter smelter details",G5),TRUE)</formula>
    </cfRule>
  </conditionalFormatting>
  <conditionalFormatting sqref="G684">
    <cfRule type="expression" dxfId="12921" priority="17136">
      <formula>IF(FIND("Enter smelter details",G5),TRUE)</formula>
    </cfRule>
  </conditionalFormatting>
  <conditionalFormatting sqref="G685">
    <cfRule type="expression" dxfId="12920" priority="17137">
      <formula>IF(FIND("Enter smelter details",G5),TRUE)</formula>
    </cfRule>
  </conditionalFormatting>
  <conditionalFormatting sqref="G686">
    <cfRule type="expression" dxfId="12919" priority="17138">
      <formula>IF(FIND("Enter smelter details",G5),TRUE)</formula>
    </cfRule>
  </conditionalFormatting>
  <conditionalFormatting sqref="G687">
    <cfRule type="expression" dxfId="12918" priority="17139">
      <formula>IF(FIND("Enter smelter details",G5),TRUE)</formula>
    </cfRule>
  </conditionalFormatting>
  <conditionalFormatting sqref="G688">
    <cfRule type="expression" dxfId="12917" priority="17140">
      <formula>IF(FIND("Enter smelter details",G5),TRUE)</formula>
    </cfRule>
  </conditionalFormatting>
  <conditionalFormatting sqref="G689">
    <cfRule type="expression" dxfId="12916" priority="17141">
      <formula>IF(FIND("Enter smelter details",G5),TRUE)</formula>
    </cfRule>
  </conditionalFormatting>
  <conditionalFormatting sqref="G690">
    <cfRule type="expression" dxfId="12915" priority="17142">
      <formula>IF(FIND("Enter smelter details",G5),TRUE)</formula>
    </cfRule>
  </conditionalFormatting>
  <conditionalFormatting sqref="G691">
    <cfRule type="expression" dxfId="12914" priority="17143">
      <formula>IF(FIND("Enter smelter details",G5),TRUE)</formula>
    </cfRule>
  </conditionalFormatting>
  <conditionalFormatting sqref="G692">
    <cfRule type="expression" dxfId="12913" priority="17144">
      <formula>IF(FIND("Enter smelter details",G5),TRUE)</formula>
    </cfRule>
  </conditionalFormatting>
  <conditionalFormatting sqref="G693">
    <cfRule type="expression" dxfId="12912" priority="17145">
      <formula>IF(FIND("Enter smelter details",G5),TRUE)</formula>
    </cfRule>
  </conditionalFormatting>
  <conditionalFormatting sqref="G694">
    <cfRule type="expression" dxfId="12911" priority="17146">
      <formula>IF(FIND("Enter smelter details",G5),TRUE)</formula>
    </cfRule>
  </conditionalFormatting>
  <conditionalFormatting sqref="G695">
    <cfRule type="expression" dxfId="12910" priority="17147">
      <formula>IF(FIND("Enter smelter details",G5),TRUE)</formula>
    </cfRule>
  </conditionalFormatting>
  <conditionalFormatting sqref="G696">
    <cfRule type="expression" dxfId="12909" priority="17148">
      <formula>IF(FIND("Enter smelter details",G5),TRUE)</formula>
    </cfRule>
  </conditionalFormatting>
  <conditionalFormatting sqref="G697">
    <cfRule type="expression" dxfId="12908" priority="17149">
      <formula>IF(FIND("Enter smelter details",G5),TRUE)</formula>
    </cfRule>
  </conditionalFormatting>
  <conditionalFormatting sqref="G698">
    <cfRule type="expression" dxfId="12907" priority="17150">
      <formula>IF(FIND("Enter smelter details",G5),TRUE)</formula>
    </cfRule>
  </conditionalFormatting>
  <conditionalFormatting sqref="G699">
    <cfRule type="expression" dxfId="12906" priority="17151">
      <formula>IF(FIND("Enter smelter details",G5),TRUE)</formula>
    </cfRule>
  </conditionalFormatting>
  <conditionalFormatting sqref="G700">
    <cfRule type="expression" dxfId="12905" priority="17152">
      <formula>IF(FIND("Enter smelter details",G5),TRUE)</formula>
    </cfRule>
  </conditionalFormatting>
  <conditionalFormatting sqref="G701">
    <cfRule type="expression" dxfId="12904" priority="17153">
      <formula>IF(FIND("Enter smelter details",G5),TRUE)</formula>
    </cfRule>
  </conditionalFormatting>
  <conditionalFormatting sqref="G702">
    <cfRule type="expression" dxfId="12903" priority="17154">
      <formula>IF(FIND("Enter smelter details",G5),TRUE)</formula>
    </cfRule>
  </conditionalFormatting>
  <conditionalFormatting sqref="G703">
    <cfRule type="expression" dxfId="12902" priority="17155">
      <formula>IF(FIND("Enter smelter details",G5),TRUE)</formula>
    </cfRule>
  </conditionalFormatting>
  <conditionalFormatting sqref="G704">
    <cfRule type="expression" dxfId="12901" priority="17156">
      <formula>IF(FIND("Enter smelter details",G5),TRUE)</formula>
    </cfRule>
  </conditionalFormatting>
  <conditionalFormatting sqref="G705">
    <cfRule type="expression" dxfId="12900" priority="17157">
      <formula>IF(FIND("Enter smelter details",G5),TRUE)</formula>
    </cfRule>
  </conditionalFormatting>
  <conditionalFormatting sqref="G706">
    <cfRule type="expression" dxfId="12899" priority="17158">
      <formula>IF(FIND("Enter smelter details",G5),TRUE)</formula>
    </cfRule>
  </conditionalFormatting>
  <conditionalFormatting sqref="G707">
    <cfRule type="expression" dxfId="12898" priority="17159">
      <formula>IF(FIND("Enter smelter details",G5),TRUE)</formula>
    </cfRule>
  </conditionalFormatting>
  <conditionalFormatting sqref="G708">
    <cfRule type="expression" dxfId="12897" priority="17160">
      <formula>IF(FIND("Enter smelter details",G5),TRUE)</formula>
    </cfRule>
  </conditionalFormatting>
  <conditionalFormatting sqref="G709">
    <cfRule type="expression" dxfId="12896" priority="17161">
      <formula>IF(FIND("Enter smelter details",G5),TRUE)</formula>
    </cfRule>
  </conditionalFormatting>
  <conditionalFormatting sqref="G710">
    <cfRule type="expression" dxfId="12895" priority="17162">
      <formula>IF(FIND("Enter smelter details",G5),TRUE)</formula>
    </cfRule>
  </conditionalFormatting>
  <conditionalFormatting sqref="G711">
    <cfRule type="expression" dxfId="12894" priority="17163">
      <formula>IF(FIND("Enter smelter details",G5),TRUE)</formula>
    </cfRule>
  </conditionalFormatting>
  <conditionalFormatting sqref="G712">
    <cfRule type="expression" dxfId="12893" priority="17164">
      <formula>IF(FIND("Enter smelter details",G5),TRUE)</formula>
    </cfRule>
  </conditionalFormatting>
  <conditionalFormatting sqref="G713">
    <cfRule type="expression" dxfId="12892" priority="17165">
      <formula>IF(FIND("Enter smelter details",G5),TRUE)</formula>
    </cfRule>
  </conditionalFormatting>
  <conditionalFormatting sqref="G714">
    <cfRule type="expression" dxfId="12891" priority="17166">
      <formula>IF(FIND("Enter smelter details",G5),TRUE)</formula>
    </cfRule>
  </conditionalFormatting>
  <conditionalFormatting sqref="G715">
    <cfRule type="expression" dxfId="12890" priority="17167">
      <formula>IF(FIND("Enter smelter details",G5),TRUE)</formula>
    </cfRule>
  </conditionalFormatting>
  <conditionalFormatting sqref="G716">
    <cfRule type="expression" dxfId="12889" priority="17168">
      <formula>IF(FIND("Enter smelter details",G5),TRUE)</formula>
    </cfRule>
  </conditionalFormatting>
  <conditionalFormatting sqref="G717">
    <cfRule type="expression" dxfId="12888" priority="17169">
      <formula>IF(FIND("Enter smelter details",G5),TRUE)</formula>
    </cfRule>
  </conditionalFormatting>
  <conditionalFormatting sqref="G718">
    <cfRule type="expression" dxfId="12887" priority="17170">
      <formula>IF(FIND("Enter smelter details",G5),TRUE)</formula>
    </cfRule>
  </conditionalFormatting>
  <conditionalFormatting sqref="G719">
    <cfRule type="expression" dxfId="12886" priority="17171">
      <formula>IF(FIND("Enter smelter details",G5),TRUE)</formula>
    </cfRule>
  </conditionalFormatting>
  <conditionalFormatting sqref="G720">
    <cfRule type="expression" dxfId="12885" priority="17172">
      <formula>IF(FIND("Enter smelter details",G5),TRUE)</formula>
    </cfRule>
  </conditionalFormatting>
  <conditionalFormatting sqref="G721">
    <cfRule type="expression" dxfId="12884" priority="17173">
      <formula>IF(FIND("Enter smelter details",G5),TRUE)</formula>
    </cfRule>
  </conditionalFormatting>
  <conditionalFormatting sqref="G722">
    <cfRule type="expression" dxfId="12883" priority="17174">
      <formula>IF(FIND("Enter smelter details",G5),TRUE)</formula>
    </cfRule>
  </conditionalFormatting>
  <conditionalFormatting sqref="G723">
    <cfRule type="expression" dxfId="12882" priority="17175">
      <formula>IF(FIND("Enter smelter details",G5),TRUE)</formula>
    </cfRule>
  </conditionalFormatting>
  <conditionalFormatting sqref="G724">
    <cfRule type="expression" dxfId="12881" priority="17176">
      <formula>IF(FIND("Enter smelter details",G5),TRUE)</formula>
    </cfRule>
  </conditionalFormatting>
  <conditionalFormatting sqref="G725">
    <cfRule type="expression" dxfId="12880" priority="17177">
      <formula>IF(FIND("Enter smelter details",G5),TRUE)</formula>
    </cfRule>
  </conditionalFormatting>
  <conditionalFormatting sqref="G726">
    <cfRule type="expression" dxfId="12879" priority="17178">
      <formula>IF(FIND("Enter smelter details",G5),TRUE)</formula>
    </cfRule>
  </conditionalFormatting>
  <conditionalFormatting sqref="G727">
    <cfRule type="expression" dxfId="12878" priority="17179">
      <formula>IF(FIND("Enter smelter details",G5),TRUE)</formula>
    </cfRule>
  </conditionalFormatting>
  <conditionalFormatting sqref="G728">
    <cfRule type="expression" dxfId="12877" priority="17180">
      <formula>IF(FIND("Enter smelter details",G5),TRUE)</formula>
    </cfRule>
  </conditionalFormatting>
  <conditionalFormatting sqref="G729">
    <cfRule type="expression" dxfId="12876" priority="17181">
      <formula>IF(FIND("Enter smelter details",G5),TRUE)</formula>
    </cfRule>
  </conditionalFormatting>
  <conditionalFormatting sqref="G730">
    <cfRule type="expression" dxfId="12875" priority="17182">
      <formula>IF(FIND("Enter smelter details",G5),TRUE)</formula>
    </cfRule>
  </conditionalFormatting>
  <conditionalFormatting sqref="G731">
    <cfRule type="expression" dxfId="12874" priority="17183">
      <formula>IF(FIND("Enter smelter details",G5),TRUE)</formula>
    </cfRule>
  </conditionalFormatting>
  <conditionalFormatting sqref="G732">
    <cfRule type="expression" dxfId="12873" priority="17184">
      <formula>IF(FIND("Enter smelter details",G5),TRUE)</formula>
    </cfRule>
  </conditionalFormatting>
  <conditionalFormatting sqref="G733">
    <cfRule type="expression" dxfId="12872" priority="17185">
      <formula>IF(FIND("Enter smelter details",G5),TRUE)</formula>
    </cfRule>
  </conditionalFormatting>
  <conditionalFormatting sqref="G734">
    <cfRule type="expression" dxfId="12871" priority="17186">
      <formula>IF(FIND("Enter smelter details",G5),TRUE)</formula>
    </cfRule>
  </conditionalFormatting>
  <conditionalFormatting sqref="G735">
    <cfRule type="expression" dxfId="12870" priority="17187">
      <formula>IF(FIND("Enter smelter details",G5),TRUE)</formula>
    </cfRule>
  </conditionalFormatting>
  <conditionalFormatting sqref="G736">
    <cfRule type="expression" dxfId="12869" priority="17188">
      <formula>IF(FIND("Enter smelter details",G5),TRUE)</formula>
    </cfRule>
  </conditionalFormatting>
  <conditionalFormatting sqref="G737">
    <cfRule type="expression" dxfId="12868" priority="17189">
      <formula>IF(FIND("Enter smelter details",G5),TRUE)</formula>
    </cfRule>
  </conditionalFormatting>
  <conditionalFormatting sqref="G738">
    <cfRule type="expression" dxfId="12867" priority="17190">
      <formula>IF(FIND("Enter smelter details",G5),TRUE)</formula>
    </cfRule>
  </conditionalFormatting>
  <conditionalFormatting sqref="G739">
    <cfRule type="expression" dxfId="12866" priority="17191">
      <formula>IF(FIND("Enter smelter details",G5),TRUE)</formula>
    </cfRule>
  </conditionalFormatting>
  <conditionalFormatting sqref="G740">
    <cfRule type="expression" dxfId="12865" priority="17192">
      <formula>IF(FIND("Enter smelter details",G5),TRUE)</formula>
    </cfRule>
  </conditionalFormatting>
  <conditionalFormatting sqref="G741">
    <cfRule type="expression" dxfId="12864" priority="17193">
      <formula>IF(FIND("Enter smelter details",G5),TRUE)</formula>
    </cfRule>
  </conditionalFormatting>
  <conditionalFormatting sqref="G742">
    <cfRule type="expression" dxfId="12863" priority="17194">
      <formula>IF(FIND("Enter smelter details",G5),TRUE)</formula>
    </cfRule>
  </conditionalFormatting>
  <conditionalFormatting sqref="G743">
    <cfRule type="expression" dxfId="12862" priority="17195">
      <formula>IF(FIND("Enter smelter details",G5),TRUE)</formula>
    </cfRule>
  </conditionalFormatting>
  <conditionalFormatting sqref="G744">
    <cfRule type="expression" dxfId="12861" priority="17196">
      <formula>IF(FIND("Enter smelter details",G5),TRUE)</formula>
    </cfRule>
  </conditionalFormatting>
  <conditionalFormatting sqref="G745">
    <cfRule type="expression" dxfId="12860" priority="17197">
      <formula>IF(FIND("Enter smelter details",G5),TRUE)</formula>
    </cfRule>
  </conditionalFormatting>
  <conditionalFormatting sqref="G746">
    <cfRule type="expression" dxfId="12859" priority="17198">
      <formula>IF(FIND("Enter smelter details",G5),TRUE)</formula>
    </cfRule>
  </conditionalFormatting>
  <conditionalFormatting sqref="G747">
    <cfRule type="expression" dxfId="12858" priority="17199">
      <formula>IF(FIND("Enter smelter details",G5),TRUE)</formula>
    </cfRule>
  </conditionalFormatting>
  <conditionalFormatting sqref="G748">
    <cfRule type="expression" dxfId="12857" priority="17200">
      <formula>IF(FIND("Enter smelter details",G5),TRUE)</formula>
    </cfRule>
  </conditionalFormatting>
  <conditionalFormatting sqref="G749">
    <cfRule type="expression" dxfId="12856" priority="17201">
      <formula>IF(FIND("Enter smelter details",G5),TRUE)</formula>
    </cfRule>
  </conditionalFormatting>
  <conditionalFormatting sqref="G750">
    <cfRule type="expression" dxfId="12855" priority="17202">
      <formula>IF(FIND("Enter smelter details",G5),TRUE)</formula>
    </cfRule>
  </conditionalFormatting>
  <conditionalFormatting sqref="G751">
    <cfRule type="expression" dxfId="12854" priority="17203">
      <formula>IF(FIND("Enter smelter details",G5),TRUE)</formula>
    </cfRule>
  </conditionalFormatting>
  <conditionalFormatting sqref="G752">
    <cfRule type="expression" dxfId="12853" priority="17204">
      <formula>IF(FIND("Enter smelter details",G5),TRUE)</formula>
    </cfRule>
  </conditionalFormatting>
  <conditionalFormatting sqref="G753">
    <cfRule type="expression" dxfId="12852" priority="17205">
      <formula>IF(FIND("Enter smelter details",G5),TRUE)</formula>
    </cfRule>
  </conditionalFormatting>
  <conditionalFormatting sqref="G754">
    <cfRule type="expression" dxfId="12851" priority="17206">
      <formula>IF(FIND("Enter smelter details",G5),TRUE)</formula>
    </cfRule>
  </conditionalFormatting>
  <conditionalFormatting sqref="G755">
    <cfRule type="expression" dxfId="12850" priority="17207">
      <formula>IF(FIND("Enter smelter details",G5),TRUE)</formula>
    </cfRule>
  </conditionalFormatting>
  <conditionalFormatting sqref="G756">
    <cfRule type="expression" dxfId="12849" priority="17208">
      <formula>IF(FIND("Enter smelter details",G5),TRUE)</formula>
    </cfRule>
  </conditionalFormatting>
  <conditionalFormatting sqref="G757">
    <cfRule type="expression" dxfId="12848" priority="17209">
      <formula>IF(FIND("Enter smelter details",G5),TRUE)</formula>
    </cfRule>
  </conditionalFormatting>
  <conditionalFormatting sqref="G758">
    <cfRule type="expression" dxfId="12847" priority="17210">
      <formula>IF(FIND("Enter smelter details",G5),TRUE)</formula>
    </cfRule>
  </conditionalFormatting>
  <conditionalFormatting sqref="G759">
    <cfRule type="expression" dxfId="12846" priority="17211">
      <formula>IF(FIND("Enter smelter details",G5),TRUE)</formula>
    </cfRule>
  </conditionalFormatting>
  <conditionalFormatting sqref="G760">
    <cfRule type="expression" dxfId="12845" priority="17212">
      <formula>IF(FIND("Enter smelter details",G5),TRUE)</formula>
    </cfRule>
  </conditionalFormatting>
  <conditionalFormatting sqref="G761">
    <cfRule type="expression" dxfId="12844" priority="17213">
      <formula>IF(FIND("Enter smelter details",G5),TRUE)</formula>
    </cfRule>
  </conditionalFormatting>
  <conditionalFormatting sqref="G762">
    <cfRule type="expression" dxfId="12843" priority="17214">
      <formula>IF(FIND("Enter smelter details",G5),TRUE)</formula>
    </cfRule>
  </conditionalFormatting>
  <conditionalFormatting sqref="G763">
    <cfRule type="expression" dxfId="12842" priority="17215">
      <formula>IF(FIND("Enter smelter details",G5),TRUE)</formula>
    </cfRule>
  </conditionalFormatting>
  <conditionalFormatting sqref="G764">
    <cfRule type="expression" dxfId="12841" priority="17216">
      <formula>IF(FIND("Enter smelter details",G5),TRUE)</formula>
    </cfRule>
  </conditionalFormatting>
  <conditionalFormatting sqref="G765">
    <cfRule type="expression" dxfId="12840" priority="17217">
      <formula>IF(FIND("Enter smelter details",G5),TRUE)</formula>
    </cfRule>
  </conditionalFormatting>
  <conditionalFormatting sqref="G766">
    <cfRule type="expression" dxfId="12839" priority="17218">
      <formula>IF(FIND("Enter smelter details",G5),TRUE)</formula>
    </cfRule>
  </conditionalFormatting>
  <conditionalFormatting sqref="G767">
    <cfRule type="expression" dxfId="12838" priority="17219">
      <formula>IF(FIND("Enter smelter details",G5),TRUE)</formula>
    </cfRule>
  </conditionalFormatting>
  <conditionalFormatting sqref="G768">
    <cfRule type="expression" dxfId="12837" priority="17220">
      <formula>IF(FIND("Enter smelter details",G5),TRUE)</formula>
    </cfRule>
  </conditionalFormatting>
  <conditionalFormatting sqref="G769">
    <cfRule type="expression" dxfId="12836" priority="17221">
      <formula>IF(FIND("Enter smelter details",G5),TRUE)</formula>
    </cfRule>
  </conditionalFormatting>
  <conditionalFormatting sqref="G770">
    <cfRule type="expression" dxfId="12835" priority="17222">
      <formula>IF(FIND("Enter smelter details",G5),TRUE)</formula>
    </cfRule>
  </conditionalFormatting>
  <conditionalFormatting sqref="G771">
    <cfRule type="expression" dxfId="12834" priority="17223">
      <formula>IF(FIND("Enter smelter details",G5),TRUE)</formula>
    </cfRule>
  </conditionalFormatting>
  <conditionalFormatting sqref="G772">
    <cfRule type="expression" dxfId="12833" priority="17224">
      <formula>IF(FIND("Enter smelter details",G5),TRUE)</formula>
    </cfRule>
  </conditionalFormatting>
  <conditionalFormatting sqref="G773">
    <cfRule type="expression" dxfId="12832" priority="17225">
      <formula>IF(FIND("Enter smelter details",G5),TRUE)</formula>
    </cfRule>
  </conditionalFormatting>
  <conditionalFormatting sqref="G774">
    <cfRule type="expression" dxfId="12831" priority="17226">
      <formula>IF(FIND("Enter smelter details",G5),TRUE)</formula>
    </cfRule>
  </conditionalFormatting>
  <conditionalFormatting sqref="G775">
    <cfRule type="expression" dxfId="12830" priority="17227">
      <formula>IF(FIND("Enter smelter details",G5),TRUE)</formula>
    </cfRule>
  </conditionalFormatting>
  <conditionalFormatting sqref="G776">
    <cfRule type="expression" dxfId="12829" priority="17228">
      <formula>IF(FIND("Enter smelter details",G5),TRUE)</formula>
    </cfRule>
  </conditionalFormatting>
  <conditionalFormatting sqref="G777">
    <cfRule type="expression" dxfId="12828" priority="17229">
      <formula>IF(FIND("Enter smelter details",G5),TRUE)</formula>
    </cfRule>
  </conditionalFormatting>
  <conditionalFormatting sqref="G778">
    <cfRule type="expression" dxfId="12827" priority="17230">
      <formula>IF(FIND("Enter smelter details",G5),TRUE)</formula>
    </cfRule>
  </conditionalFormatting>
  <conditionalFormatting sqref="G779">
    <cfRule type="expression" dxfId="12826" priority="17231">
      <formula>IF(FIND("Enter smelter details",G5),TRUE)</formula>
    </cfRule>
  </conditionalFormatting>
  <conditionalFormatting sqref="G780">
    <cfRule type="expression" dxfId="12825" priority="17232">
      <formula>IF(FIND("Enter smelter details",G5),TRUE)</formula>
    </cfRule>
  </conditionalFormatting>
  <conditionalFormatting sqref="G781">
    <cfRule type="expression" dxfId="12824" priority="17233">
      <formula>IF(FIND("Enter smelter details",G5),TRUE)</formula>
    </cfRule>
  </conditionalFormatting>
  <conditionalFormatting sqref="G782">
    <cfRule type="expression" dxfId="12823" priority="17234">
      <formula>IF(FIND("Enter smelter details",G5),TRUE)</formula>
    </cfRule>
  </conditionalFormatting>
  <conditionalFormatting sqref="G783">
    <cfRule type="expression" dxfId="12822" priority="17235">
      <formula>IF(FIND("Enter smelter details",G5),TRUE)</formula>
    </cfRule>
  </conditionalFormatting>
  <conditionalFormatting sqref="G784">
    <cfRule type="expression" dxfId="12821" priority="17236">
      <formula>IF(FIND("Enter smelter details",G5),TRUE)</formula>
    </cfRule>
  </conditionalFormatting>
  <conditionalFormatting sqref="G785">
    <cfRule type="expression" dxfId="12820" priority="17237">
      <formula>IF(FIND("Enter smelter details",G5),TRUE)</formula>
    </cfRule>
  </conditionalFormatting>
  <conditionalFormatting sqref="G786">
    <cfRule type="expression" dxfId="12819" priority="17238">
      <formula>IF(FIND("Enter smelter details",G5),TRUE)</formula>
    </cfRule>
  </conditionalFormatting>
  <conditionalFormatting sqref="G787">
    <cfRule type="expression" dxfId="12818" priority="17239">
      <formula>IF(FIND("Enter smelter details",G5),TRUE)</formula>
    </cfRule>
  </conditionalFormatting>
  <conditionalFormatting sqref="G788">
    <cfRule type="expression" dxfId="12817" priority="17240">
      <formula>IF(FIND("Enter smelter details",G5),TRUE)</formula>
    </cfRule>
  </conditionalFormatting>
  <conditionalFormatting sqref="G789">
    <cfRule type="expression" dxfId="12816" priority="17241">
      <formula>IF(FIND("Enter smelter details",G5),TRUE)</formula>
    </cfRule>
  </conditionalFormatting>
  <conditionalFormatting sqref="G790">
    <cfRule type="expression" dxfId="12815" priority="17242">
      <formula>IF(FIND("Enter smelter details",G5),TRUE)</formula>
    </cfRule>
  </conditionalFormatting>
  <conditionalFormatting sqref="G791">
    <cfRule type="expression" dxfId="12814" priority="17243">
      <formula>IF(FIND("Enter smelter details",G5),TRUE)</formula>
    </cfRule>
  </conditionalFormatting>
  <conditionalFormatting sqref="G792">
    <cfRule type="expression" dxfId="12813" priority="17244">
      <formula>IF(FIND("Enter smelter details",G5),TRUE)</formula>
    </cfRule>
  </conditionalFormatting>
  <conditionalFormatting sqref="G793">
    <cfRule type="expression" dxfId="12812" priority="17245">
      <formula>IF(FIND("Enter smelter details",G5),TRUE)</formula>
    </cfRule>
  </conditionalFormatting>
  <conditionalFormatting sqref="G794">
    <cfRule type="expression" dxfId="12811" priority="17246">
      <formula>IF(FIND("Enter smelter details",G5),TRUE)</formula>
    </cfRule>
  </conditionalFormatting>
  <conditionalFormatting sqref="G795">
    <cfRule type="expression" dxfId="12810" priority="17247">
      <formula>IF(FIND("Enter smelter details",G5),TRUE)</formula>
    </cfRule>
  </conditionalFormatting>
  <conditionalFormatting sqref="G796">
    <cfRule type="expression" dxfId="12809" priority="17248">
      <formula>IF(FIND("Enter smelter details",G5),TRUE)</formula>
    </cfRule>
  </conditionalFormatting>
  <conditionalFormatting sqref="G797">
    <cfRule type="expression" dxfId="12808" priority="17249">
      <formula>IF(FIND("Enter smelter details",G5),TRUE)</formula>
    </cfRule>
  </conditionalFormatting>
  <conditionalFormatting sqref="G798">
    <cfRule type="expression" dxfId="12807" priority="17250">
      <formula>IF(FIND("Enter smelter details",G5),TRUE)</formula>
    </cfRule>
  </conditionalFormatting>
  <conditionalFormatting sqref="G799">
    <cfRule type="expression" dxfId="12806" priority="17251">
      <formula>IF(FIND("Enter smelter details",G5),TRUE)</formula>
    </cfRule>
  </conditionalFormatting>
  <conditionalFormatting sqref="G800">
    <cfRule type="expression" dxfId="12805" priority="17252">
      <formula>IF(FIND("Enter smelter details",G5),TRUE)</formula>
    </cfRule>
  </conditionalFormatting>
  <conditionalFormatting sqref="G801">
    <cfRule type="expression" dxfId="12804" priority="17253">
      <formula>IF(FIND("Enter smelter details",G5),TRUE)</formula>
    </cfRule>
  </conditionalFormatting>
  <conditionalFormatting sqref="G802">
    <cfRule type="expression" dxfId="12803" priority="17254">
      <formula>IF(FIND("Enter smelter details",G5),TRUE)</formula>
    </cfRule>
  </conditionalFormatting>
  <conditionalFormatting sqref="G803">
    <cfRule type="expression" dxfId="12802" priority="17255">
      <formula>IF(FIND("Enter smelter details",G5),TRUE)</formula>
    </cfRule>
  </conditionalFormatting>
  <conditionalFormatting sqref="G804">
    <cfRule type="expression" dxfId="12801" priority="17256">
      <formula>IF(FIND("Enter smelter details",G5),TRUE)</formula>
    </cfRule>
  </conditionalFormatting>
  <conditionalFormatting sqref="G805">
    <cfRule type="expression" dxfId="12800" priority="17257">
      <formula>IF(FIND("Enter smelter details",G5),TRUE)</formula>
    </cfRule>
  </conditionalFormatting>
  <conditionalFormatting sqref="G806">
    <cfRule type="expression" dxfId="12799" priority="17258">
      <formula>IF(FIND("Enter smelter details",G5),TRUE)</formula>
    </cfRule>
  </conditionalFormatting>
  <conditionalFormatting sqref="G807">
    <cfRule type="expression" dxfId="12798" priority="17259">
      <formula>IF(FIND("Enter smelter details",G5),TRUE)</formula>
    </cfRule>
  </conditionalFormatting>
  <conditionalFormatting sqref="G808">
    <cfRule type="expression" dxfId="12797" priority="17260">
      <formula>IF(FIND("Enter smelter details",G5),TRUE)</formula>
    </cfRule>
  </conditionalFormatting>
  <conditionalFormatting sqref="G809">
    <cfRule type="expression" dxfId="12796" priority="17261">
      <formula>IF(FIND("Enter smelter details",G5),TRUE)</formula>
    </cfRule>
  </conditionalFormatting>
  <conditionalFormatting sqref="G810">
    <cfRule type="expression" dxfId="12795" priority="17262">
      <formula>IF(FIND("Enter smelter details",G5),TRUE)</formula>
    </cfRule>
  </conditionalFormatting>
  <conditionalFormatting sqref="G811">
    <cfRule type="expression" dxfId="12794" priority="17263">
      <formula>IF(FIND("Enter smelter details",G5),TRUE)</formula>
    </cfRule>
  </conditionalFormatting>
  <conditionalFormatting sqref="G812">
    <cfRule type="expression" dxfId="12793" priority="17264">
      <formula>IF(FIND("Enter smelter details",G5),TRUE)</formula>
    </cfRule>
  </conditionalFormatting>
  <conditionalFormatting sqref="G813">
    <cfRule type="expression" dxfId="12792" priority="17265">
      <formula>IF(FIND("Enter smelter details",G5),TRUE)</formula>
    </cfRule>
  </conditionalFormatting>
  <conditionalFormatting sqref="G814">
    <cfRule type="expression" dxfId="12791" priority="17266">
      <formula>IF(FIND("Enter smelter details",G5),TRUE)</formula>
    </cfRule>
  </conditionalFormatting>
  <conditionalFormatting sqref="G815">
    <cfRule type="expression" dxfId="12790" priority="17267">
      <formula>IF(FIND("Enter smelter details",G5),TRUE)</formula>
    </cfRule>
  </conditionalFormatting>
  <conditionalFormatting sqref="G816">
    <cfRule type="expression" dxfId="12789" priority="17268">
      <formula>IF(FIND("Enter smelter details",G5),TRUE)</formula>
    </cfRule>
  </conditionalFormatting>
  <conditionalFormatting sqref="G817">
    <cfRule type="expression" dxfId="12788" priority="17269">
      <formula>IF(FIND("Enter smelter details",G5),TRUE)</formula>
    </cfRule>
  </conditionalFormatting>
  <conditionalFormatting sqref="G818">
    <cfRule type="expression" dxfId="12787" priority="17270">
      <formula>IF(FIND("Enter smelter details",G5),TRUE)</formula>
    </cfRule>
  </conditionalFormatting>
  <conditionalFormatting sqref="G819">
    <cfRule type="expression" dxfId="12786" priority="17271">
      <formula>IF(FIND("Enter smelter details",G5),TRUE)</formula>
    </cfRule>
  </conditionalFormatting>
  <conditionalFormatting sqref="G820">
    <cfRule type="expression" dxfId="12785" priority="17272">
      <formula>IF(FIND("Enter smelter details",G5),TRUE)</formula>
    </cfRule>
  </conditionalFormatting>
  <conditionalFormatting sqref="G821">
    <cfRule type="expression" dxfId="12784" priority="17273">
      <formula>IF(FIND("Enter smelter details",G5),TRUE)</formula>
    </cfRule>
  </conditionalFormatting>
  <conditionalFormatting sqref="G822">
    <cfRule type="expression" dxfId="12783" priority="17274">
      <formula>IF(FIND("Enter smelter details",G5),TRUE)</formula>
    </cfRule>
  </conditionalFormatting>
  <conditionalFormatting sqref="G823">
    <cfRule type="expression" dxfId="12782" priority="17275">
      <formula>IF(FIND("Enter smelter details",G5),TRUE)</formula>
    </cfRule>
  </conditionalFormatting>
  <conditionalFormatting sqref="G824">
    <cfRule type="expression" dxfId="12781" priority="17276">
      <formula>IF(FIND("Enter smelter details",G5),TRUE)</formula>
    </cfRule>
  </conditionalFormatting>
  <conditionalFormatting sqref="G825">
    <cfRule type="expression" dxfId="12780" priority="17277">
      <formula>IF(FIND("Enter smelter details",G5),TRUE)</formula>
    </cfRule>
  </conditionalFormatting>
  <conditionalFormatting sqref="G826">
    <cfRule type="expression" dxfId="12779" priority="17278">
      <formula>IF(FIND("Enter smelter details",G5),TRUE)</formula>
    </cfRule>
  </conditionalFormatting>
  <conditionalFormatting sqref="G827">
    <cfRule type="expression" dxfId="12778" priority="17279">
      <formula>IF(FIND("Enter smelter details",G5),TRUE)</formula>
    </cfRule>
  </conditionalFormatting>
  <conditionalFormatting sqref="G828">
    <cfRule type="expression" dxfId="12777" priority="17280">
      <formula>IF(FIND("Enter smelter details",G5),TRUE)</formula>
    </cfRule>
  </conditionalFormatting>
  <conditionalFormatting sqref="G829">
    <cfRule type="expression" dxfId="12776" priority="17281">
      <formula>IF(FIND("Enter smelter details",G5),TRUE)</formula>
    </cfRule>
  </conditionalFormatting>
  <conditionalFormatting sqref="G830">
    <cfRule type="expression" dxfId="12775" priority="17282">
      <formula>IF(FIND("Enter smelter details",G5),TRUE)</formula>
    </cfRule>
  </conditionalFormatting>
  <conditionalFormatting sqref="G831">
    <cfRule type="expression" dxfId="12774" priority="17283">
      <formula>IF(FIND("Enter smelter details",G5),TRUE)</formula>
    </cfRule>
  </conditionalFormatting>
  <conditionalFormatting sqref="G832">
    <cfRule type="expression" dxfId="12773" priority="17284">
      <formula>IF(FIND("Enter smelter details",G5),TRUE)</formula>
    </cfRule>
  </conditionalFormatting>
  <conditionalFormatting sqref="G833">
    <cfRule type="expression" dxfId="12772" priority="17285">
      <formula>IF(FIND("Enter smelter details",G5),TRUE)</formula>
    </cfRule>
  </conditionalFormatting>
  <conditionalFormatting sqref="G834">
    <cfRule type="expression" dxfId="12771" priority="17286">
      <formula>IF(FIND("Enter smelter details",G5),TRUE)</formula>
    </cfRule>
  </conditionalFormatting>
  <conditionalFormatting sqref="G835">
    <cfRule type="expression" dxfId="12770" priority="17287">
      <formula>IF(FIND("Enter smelter details",G5),TRUE)</formula>
    </cfRule>
  </conditionalFormatting>
  <conditionalFormatting sqref="G836">
    <cfRule type="expression" dxfId="12769" priority="17288">
      <formula>IF(FIND("Enter smelter details",G5),TRUE)</formula>
    </cfRule>
  </conditionalFormatting>
  <conditionalFormatting sqref="G837">
    <cfRule type="expression" dxfId="12768" priority="17289">
      <formula>IF(FIND("Enter smelter details",G5),TRUE)</formula>
    </cfRule>
  </conditionalFormatting>
  <conditionalFormatting sqref="G838">
    <cfRule type="expression" dxfId="12767" priority="17290">
      <formula>IF(FIND("Enter smelter details",G5),TRUE)</formula>
    </cfRule>
  </conditionalFormatting>
  <conditionalFormatting sqref="G839">
    <cfRule type="expression" dxfId="12766" priority="17291">
      <formula>IF(FIND("Enter smelter details",G5),TRUE)</formula>
    </cfRule>
  </conditionalFormatting>
  <conditionalFormatting sqref="G840">
    <cfRule type="expression" dxfId="12765" priority="17292">
      <formula>IF(FIND("Enter smelter details",G5),TRUE)</formula>
    </cfRule>
  </conditionalFormatting>
  <conditionalFormatting sqref="G841">
    <cfRule type="expression" dxfId="12764" priority="17293">
      <formula>IF(FIND("Enter smelter details",G5),TRUE)</formula>
    </cfRule>
  </conditionalFormatting>
  <conditionalFormatting sqref="G842">
    <cfRule type="expression" dxfId="12763" priority="17294">
      <formula>IF(FIND("Enter smelter details",G5),TRUE)</formula>
    </cfRule>
  </conditionalFormatting>
  <conditionalFormatting sqref="G843">
    <cfRule type="expression" dxfId="12762" priority="17295">
      <formula>IF(FIND("Enter smelter details",G5),TRUE)</formula>
    </cfRule>
  </conditionalFormatting>
  <conditionalFormatting sqref="G844">
    <cfRule type="expression" dxfId="12761" priority="17296">
      <formula>IF(FIND("Enter smelter details",G5),TRUE)</formula>
    </cfRule>
  </conditionalFormatting>
  <conditionalFormatting sqref="G845">
    <cfRule type="expression" dxfId="12760" priority="17297">
      <formula>IF(FIND("Enter smelter details",G5),TRUE)</formula>
    </cfRule>
  </conditionalFormatting>
  <conditionalFormatting sqref="G846">
    <cfRule type="expression" dxfId="12759" priority="17298">
      <formula>IF(FIND("Enter smelter details",G5),TRUE)</formula>
    </cfRule>
  </conditionalFormatting>
  <conditionalFormatting sqref="G847">
    <cfRule type="expression" dxfId="12758" priority="17299">
      <formula>IF(FIND("Enter smelter details",G5),TRUE)</formula>
    </cfRule>
  </conditionalFormatting>
  <conditionalFormatting sqref="G848">
    <cfRule type="expression" dxfId="12757" priority="17300">
      <formula>IF(FIND("Enter smelter details",G5),TRUE)</formula>
    </cfRule>
  </conditionalFormatting>
  <conditionalFormatting sqref="G849">
    <cfRule type="expression" dxfId="12756" priority="17301">
      <formula>IF(FIND("Enter smelter details",G5),TRUE)</formula>
    </cfRule>
  </conditionalFormatting>
  <conditionalFormatting sqref="G850">
    <cfRule type="expression" dxfId="12755" priority="17302">
      <formula>IF(FIND("Enter smelter details",G5),TRUE)</formula>
    </cfRule>
  </conditionalFormatting>
  <conditionalFormatting sqref="G851">
    <cfRule type="expression" dxfId="12754" priority="17303">
      <formula>IF(FIND("Enter smelter details",G5),TRUE)</formula>
    </cfRule>
  </conditionalFormatting>
  <conditionalFormatting sqref="G852">
    <cfRule type="expression" dxfId="12753" priority="17304">
      <formula>IF(FIND("Enter smelter details",G5),TRUE)</formula>
    </cfRule>
  </conditionalFormatting>
  <conditionalFormatting sqref="G853">
    <cfRule type="expression" dxfId="12752" priority="17305">
      <formula>IF(FIND("Enter smelter details",G5),TRUE)</formula>
    </cfRule>
  </conditionalFormatting>
  <conditionalFormatting sqref="G854">
    <cfRule type="expression" dxfId="12751" priority="17306">
      <formula>IF(FIND("Enter smelter details",G5),TRUE)</formula>
    </cfRule>
  </conditionalFormatting>
  <conditionalFormatting sqref="G855">
    <cfRule type="expression" dxfId="12750" priority="17307">
      <formula>IF(FIND("Enter smelter details",G5),TRUE)</formula>
    </cfRule>
  </conditionalFormatting>
  <conditionalFormatting sqref="G856">
    <cfRule type="expression" dxfId="12749" priority="17308">
      <formula>IF(FIND("Enter smelter details",G5),TRUE)</formula>
    </cfRule>
  </conditionalFormatting>
  <conditionalFormatting sqref="G857">
    <cfRule type="expression" dxfId="12748" priority="17309">
      <formula>IF(FIND("Enter smelter details",G5),TRUE)</formula>
    </cfRule>
  </conditionalFormatting>
  <conditionalFormatting sqref="G858">
    <cfRule type="expression" dxfId="12747" priority="17310">
      <formula>IF(FIND("Enter smelter details",G5),TRUE)</formula>
    </cfRule>
  </conditionalFormatting>
  <conditionalFormatting sqref="G859">
    <cfRule type="expression" dxfId="12746" priority="17311">
      <formula>IF(FIND("Enter smelter details",G5),TRUE)</formula>
    </cfRule>
  </conditionalFormatting>
  <conditionalFormatting sqref="G860">
    <cfRule type="expression" dxfId="12745" priority="17312">
      <formula>IF(FIND("Enter smelter details",G5),TRUE)</formula>
    </cfRule>
  </conditionalFormatting>
  <conditionalFormatting sqref="G861">
    <cfRule type="expression" dxfId="12744" priority="17313">
      <formula>IF(FIND("Enter smelter details",G5),TRUE)</formula>
    </cfRule>
  </conditionalFormatting>
  <conditionalFormatting sqref="G862">
    <cfRule type="expression" dxfId="12743" priority="17314">
      <formula>IF(FIND("Enter smelter details",G5),TRUE)</formula>
    </cfRule>
  </conditionalFormatting>
  <conditionalFormatting sqref="G863">
    <cfRule type="expression" dxfId="12742" priority="17315">
      <formula>IF(FIND("Enter smelter details",G5),TRUE)</formula>
    </cfRule>
  </conditionalFormatting>
  <conditionalFormatting sqref="G864">
    <cfRule type="expression" dxfId="12741" priority="17316">
      <formula>IF(FIND("Enter smelter details",G5),TRUE)</formula>
    </cfRule>
  </conditionalFormatting>
  <conditionalFormatting sqref="G865">
    <cfRule type="expression" dxfId="12740" priority="17317">
      <formula>IF(FIND("Enter smelter details",G5),TRUE)</formula>
    </cfRule>
  </conditionalFormatting>
  <conditionalFormatting sqref="G866">
    <cfRule type="expression" dxfId="12739" priority="17318">
      <formula>IF(FIND("Enter smelter details",G5),TRUE)</formula>
    </cfRule>
  </conditionalFormatting>
  <conditionalFormatting sqref="G867">
    <cfRule type="expression" dxfId="12738" priority="17319">
      <formula>IF(FIND("Enter smelter details",G5),TRUE)</formula>
    </cfRule>
  </conditionalFormatting>
  <conditionalFormatting sqref="G868">
    <cfRule type="expression" dxfId="12737" priority="17320">
      <formula>IF(FIND("Enter smelter details",G5),TRUE)</formula>
    </cfRule>
  </conditionalFormatting>
  <conditionalFormatting sqref="G869">
    <cfRule type="expression" dxfId="12736" priority="17321">
      <formula>IF(FIND("Enter smelter details",G5),TRUE)</formula>
    </cfRule>
  </conditionalFormatting>
  <conditionalFormatting sqref="G870">
    <cfRule type="expression" dxfId="12735" priority="17322">
      <formula>IF(FIND("Enter smelter details",G5),TRUE)</formula>
    </cfRule>
  </conditionalFormatting>
  <conditionalFormatting sqref="G871">
    <cfRule type="expression" dxfId="12734" priority="17323">
      <formula>IF(FIND("Enter smelter details",G5),TRUE)</formula>
    </cfRule>
  </conditionalFormatting>
  <conditionalFormatting sqref="G872">
    <cfRule type="expression" dxfId="12733" priority="17324">
      <formula>IF(FIND("Enter smelter details",G5),TRUE)</formula>
    </cfRule>
  </conditionalFormatting>
  <conditionalFormatting sqref="G873">
    <cfRule type="expression" dxfId="12732" priority="17325">
      <formula>IF(FIND("Enter smelter details",G5),TRUE)</formula>
    </cfRule>
  </conditionalFormatting>
  <conditionalFormatting sqref="G874">
    <cfRule type="expression" dxfId="12731" priority="17326">
      <formula>IF(FIND("Enter smelter details",G5),TRUE)</formula>
    </cfRule>
  </conditionalFormatting>
  <conditionalFormatting sqref="G875">
    <cfRule type="expression" dxfId="12730" priority="17327">
      <formula>IF(FIND("Enter smelter details",G5),TRUE)</formula>
    </cfRule>
  </conditionalFormatting>
  <conditionalFormatting sqref="G876">
    <cfRule type="expression" dxfId="12729" priority="17328">
      <formula>IF(FIND("Enter smelter details",G5),TRUE)</formula>
    </cfRule>
  </conditionalFormatting>
  <conditionalFormatting sqref="G877">
    <cfRule type="expression" dxfId="12728" priority="17329">
      <formula>IF(FIND("Enter smelter details",G5),TRUE)</formula>
    </cfRule>
  </conditionalFormatting>
  <conditionalFormatting sqref="G878">
    <cfRule type="expression" dxfId="12727" priority="17330">
      <formula>IF(FIND("Enter smelter details",G5),TRUE)</formula>
    </cfRule>
  </conditionalFormatting>
  <conditionalFormatting sqref="G879">
    <cfRule type="expression" dxfId="12726" priority="17331">
      <formula>IF(FIND("Enter smelter details",G5),TRUE)</formula>
    </cfRule>
  </conditionalFormatting>
  <conditionalFormatting sqref="G880">
    <cfRule type="expression" dxfId="12725" priority="17332">
      <formula>IF(FIND("Enter smelter details",G5),TRUE)</formula>
    </cfRule>
  </conditionalFormatting>
  <conditionalFormatting sqref="G881">
    <cfRule type="expression" dxfId="12724" priority="17333">
      <formula>IF(FIND("Enter smelter details",G5),TRUE)</formula>
    </cfRule>
  </conditionalFormatting>
  <conditionalFormatting sqref="G882">
    <cfRule type="expression" dxfId="12723" priority="17334">
      <formula>IF(FIND("Enter smelter details",G5),TRUE)</formula>
    </cfRule>
  </conditionalFormatting>
  <conditionalFormatting sqref="G883">
    <cfRule type="expression" dxfId="12722" priority="17335">
      <formula>IF(FIND("Enter smelter details",G5),TRUE)</formula>
    </cfRule>
  </conditionalFormatting>
  <conditionalFormatting sqref="G884">
    <cfRule type="expression" dxfId="12721" priority="17336">
      <formula>IF(FIND("Enter smelter details",G5),TRUE)</formula>
    </cfRule>
  </conditionalFormatting>
  <conditionalFormatting sqref="G885">
    <cfRule type="expression" dxfId="12720" priority="17337">
      <formula>IF(FIND("Enter smelter details",G5),TRUE)</formula>
    </cfRule>
  </conditionalFormatting>
  <conditionalFormatting sqref="G886">
    <cfRule type="expression" dxfId="12719" priority="17338">
      <formula>IF(FIND("Enter smelter details",G5),TRUE)</formula>
    </cfRule>
  </conditionalFormatting>
  <conditionalFormatting sqref="G887">
    <cfRule type="expression" dxfId="12718" priority="17339">
      <formula>IF(FIND("Enter smelter details",G5),TRUE)</formula>
    </cfRule>
  </conditionalFormatting>
  <conditionalFormatting sqref="G888">
    <cfRule type="expression" dxfId="12717" priority="17340">
      <formula>IF(FIND("Enter smelter details",G5),TRUE)</formula>
    </cfRule>
  </conditionalFormatting>
  <conditionalFormatting sqref="G889">
    <cfRule type="expression" dxfId="12716" priority="17341">
      <formula>IF(FIND("Enter smelter details",G5),TRUE)</formula>
    </cfRule>
  </conditionalFormatting>
  <conditionalFormatting sqref="G890">
    <cfRule type="expression" dxfId="12715" priority="17342">
      <formula>IF(FIND("Enter smelter details",G5),TRUE)</formula>
    </cfRule>
  </conditionalFormatting>
  <conditionalFormatting sqref="G891">
    <cfRule type="expression" dxfId="12714" priority="17343">
      <formula>IF(FIND("Enter smelter details",G5),TRUE)</formula>
    </cfRule>
  </conditionalFormatting>
  <conditionalFormatting sqref="G892">
    <cfRule type="expression" dxfId="12713" priority="17344">
      <formula>IF(FIND("Enter smelter details",G5),TRUE)</formula>
    </cfRule>
  </conditionalFormatting>
  <conditionalFormatting sqref="G893">
    <cfRule type="expression" dxfId="12712" priority="17345">
      <formula>IF(FIND("Enter smelter details",G5),TRUE)</formula>
    </cfRule>
  </conditionalFormatting>
  <conditionalFormatting sqref="G894">
    <cfRule type="expression" dxfId="12711" priority="17346">
      <formula>IF(FIND("Enter smelter details",G5),TRUE)</formula>
    </cfRule>
  </conditionalFormatting>
  <conditionalFormatting sqref="G895">
    <cfRule type="expression" dxfId="12710" priority="17347">
      <formula>IF(FIND("Enter smelter details",G5),TRUE)</formula>
    </cfRule>
  </conditionalFormatting>
  <conditionalFormatting sqref="G896">
    <cfRule type="expression" dxfId="12709" priority="17348">
      <formula>IF(FIND("Enter smelter details",G5),TRUE)</formula>
    </cfRule>
  </conditionalFormatting>
  <conditionalFormatting sqref="G897">
    <cfRule type="expression" dxfId="12708" priority="17349">
      <formula>IF(FIND("Enter smelter details",G5),TRUE)</formula>
    </cfRule>
  </conditionalFormatting>
  <conditionalFormatting sqref="G898">
    <cfRule type="expression" dxfId="12707" priority="17350">
      <formula>IF(FIND("Enter smelter details",G5),TRUE)</formula>
    </cfRule>
  </conditionalFormatting>
  <conditionalFormatting sqref="G899">
    <cfRule type="expression" dxfId="12706" priority="17351">
      <formula>IF(FIND("Enter smelter details",G5),TRUE)</formula>
    </cfRule>
  </conditionalFormatting>
  <conditionalFormatting sqref="G900">
    <cfRule type="expression" dxfId="12705" priority="17352">
      <formula>IF(FIND("Enter smelter details",G5),TRUE)</formula>
    </cfRule>
  </conditionalFormatting>
  <conditionalFormatting sqref="G901">
    <cfRule type="expression" dxfId="12704" priority="17353">
      <formula>IF(FIND("Enter smelter details",G5),TRUE)</formula>
    </cfRule>
  </conditionalFormatting>
  <conditionalFormatting sqref="G902">
    <cfRule type="expression" dxfId="12703" priority="17354">
      <formula>IF(FIND("Enter smelter details",G5),TRUE)</formula>
    </cfRule>
  </conditionalFormatting>
  <conditionalFormatting sqref="G903">
    <cfRule type="expression" dxfId="12702" priority="17355">
      <formula>IF(FIND("Enter smelter details",G5),TRUE)</formula>
    </cfRule>
  </conditionalFormatting>
  <conditionalFormatting sqref="G904">
    <cfRule type="expression" dxfId="12701" priority="17356">
      <formula>IF(FIND("Enter smelter details",G5),TRUE)</formula>
    </cfRule>
  </conditionalFormatting>
  <conditionalFormatting sqref="G905">
    <cfRule type="expression" dxfId="12700" priority="17357">
      <formula>IF(FIND("Enter smelter details",G5),TRUE)</formula>
    </cfRule>
  </conditionalFormatting>
  <conditionalFormatting sqref="G906">
    <cfRule type="expression" dxfId="12699" priority="17358">
      <formula>IF(FIND("Enter smelter details",G5),TRUE)</formula>
    </cfRule>
  </conditionalFormatting>
  <conditionalFormatting sqref="G907">
    <cfRule type="expression" dxfId="12698" priority="17359">
      <formula>IF(FIND("Enter smelter details",G5),TRUE)</formula>
    </cfRule>
  </conditionalFormatting>
  <conditionalFormatting sqref="G908">
    <cfRule type="expression" dxfId="12697" priority="17360">
      <formula>IF(FIND("Enter smelter details",G5),TRUE)</formula>
    </cfRule>
  </conditionalFormatting>
  <conditionalFormatting sqref="G909">
    <cfRule type="expression" dxfId="12696" priority="17361">
      <formula>IF(FIND("Enter smelter details",G5),TRUE)</formula>
    </cfRule>
  </conditionalFormatting>
  <conditionalFormatting sqref="G910">
    <cfRule type="expression" dxfId="12695" priority="17362">
      <formula>IF(FIND("Enter smelter details",G5),TRUE)</formula>
    </cfRule>
  </conditionalFormatting>
  <conditionalFormatting sqref="G911">
    <cfRule type="expression" dxfId="12694" priority="17363">
      <formula>IF(FIND("Enter smelter details",G5),TRUE)</formula>
    </cfRule>
  </conditionalFormatting>
  <conditionalFormatting sqref="G912">
    <cfRule type="expression" dxfId="12693" priority="17364">
      <formula>IF(FIND("Enter smelter details",G5),TRUE)</formula>
    </cfRule>
  </conditionalFormatting>
  <conditionalFormatting sqref="G913">
    <cfRule type="expression" dxfId="12692" priority="17365">
      <formula>IF(FIND("Enter smelter details",G5),TRUE)</formula>
    </cfRule>
  </conditionalFormatting>
  <conditionalFormatting sqref="G914">
    <cfRule type="expression" dxfId="12691" priority="17366">
      <formula>IF(FIND("Enter smelter details",G5),TRUE)</formula>
    </cfRule>
  </conditionalFormatting>
  <conditionalFormatting sqref="G915">
    <cfRule type="expression" dxfId="12690" priority="17367">
      <formula>IF(FIND("Enter smelter details",G5),TRUE)</formula>
    </cfRule>
  </conditionalFormatting>
  <conditionalFormatting sqref="G916">
    <cfRule type="expression" dxfId="12689" priority="17368">
      <formula>IF(FIND("Enter smelter details",G5),TRUE)</formula>
    </cfRule>
  </conditionalFormatting>
  <conditionalFormatting sqref="G917">
    <cfRule type="expression" dxfId="12688" priority="17369">
      <formula>IF(FIND("Enter smelter details",G5),TRUE)</formula>
    </cfRule>
  </conditionalFormatting>
  <conditionalFormatting sqref="G918">
    <cfRule type="expression" dxfId="12687" priority="17370">
      <formula>IF(FIND("Enter smelter details",G5),TRUE)</formula>
    </cfRule>
  </conditionalFormatting>
  <conditionalFormatting sqref="G919">
    <cfRule type="expression" dxfId="12686" priority="17371">
      <formula>IF(FIND("Enter smelter details",G5),TRUE)</formula>
    </cfRule>
  </conditionalFormatting>
  <conditionalFormatting sqref="G920">
    <cfRule type="expression" dxfId="12685" priority="17372">
      <formula>IF(FIND("Enter smelter details",G5),TRUE)</formula>
    </cfRule>
  </conditionalFormatting>
  <conditionalFormatting sqref="G921">
    <cfRule type="expression" dxfId="12684" priority="17373">
      <formula>IF(FIND("Enter smelter details",G5),TRUE)</formula>
    </cfRule>
  </conditionalFormatting>
  <conditionalFormatting sqref="G922">
    <cfRule type="expression" dxfId="12683" priority="17374">
      <formula>IF(FIND("Enter smelter details",G5),TRUE)</formula>
    </cfRule>
  </conditionalFormatting>
  <conditionalFormatting sqref="G923">
    <cfRule type="expression" dxfId="12682" priority="17375">
      <formula>IF(FIND("Enter smelter details",G5),TRUE)</formula>
    </cfRule>
  </conditionalFormatting>
  <conditionalFormatting sqref="G924">
    <cfRule type="expression" dxfId="12681" priority="17376">
      <formula>IF(FIND("Enter smelter details",G5),TRUE)</formula>
    </cfRule>
  </conditionalFormatting>
  <conditionalFormatting sqref="G925">
    <cfRule type="expression" dxfId="12680" priority="17377">
      <formula>IF(FIND("Enter smelter details",G5),TRUE)</formula>
    </cfRule>
  </conditionalFormatting>
  <conditionalFormatting sqref="G926">
    <cfRule type="expression" dxfId="12679" priority="17378">
      <formula>IF(FIND("Enter smelter details",G5),TRUE)</formula>
    </cfRule>
  </conditionalFormatting>
  <conditionalFormatting sqref="G927">
    <cfRule type="expression" dxfId="12678" priority="17379">
      <formula>IF(FIND("Enter smelter details",G5),TRUE)</formula>
    </cfRule>
  </conditionalFormatting>
  <conditionalFormatting sqref="G928">
    <cfRule type="expression" dxfId="12677" priority="17380">
      <formula>IF(FIND("Enter smelter details",G5),TRUE)</formula>
    </cfRule>
  </conditionalFormatting>
  <conditionalFormatting sqref="G929">
    <cfRule type="expression" dxfId="12676" priority="17381">
      <formula>IF(FIND("Enter smelter details",G5),TRUE)</formula>
    </cfRule>
  </conditionalFormatting>
  <conditionalFormatting sqref="G930">
    <cfRule type="expression" dxfId="12675" priority="17382">
      <formula>IF(FIND("Enter smelter details",G5),TRUE)</formula>
    </cfRule>
  </conditionalFormatting>
  <conditionalFormatting sqref="G931">
    <cfRule type="expression" dxfId="12674" priority="17383">
      <formula>IF(FIND("Enter smelter details",G5),TRUE)</formula>
    </cfRule>
  </conditionalFormatting>
  <conditionalFormatting sqref="G932">
    <cfRule type="expression" dxfId="12673" priority="17384">
      <formula>IF(FIND("Enter smelter details",G5),TRUE)</formula>
    </cfRule>
  </conditionalFormatting>
  <conditionalFormatting sqref="G933">
    <cfRule type="expression" dxfId="12672" priority="17385">
      <formula>IF(FIND("Enter smelter details",G5),TRUE)</formula>
    </cfRule>
  </conditionalFormatting>
  <conditionalFormatting sqref="G934">
    <cfRule type="expression" dxfId="12671" priority="17386">
      <formula>IF(FIND("Enter smelter details",G5),TRUE)</formula>
    </cfRule>
  </conditionalFormatting>
  <conditionalFormatting sqref="G935">
    <cfRule type="expression" dxfId="12670" priority="17387">
      <formula>IF(FIND("Enter smelter details",G5),TRUE)</formula>
    </cfRule>
  </conditionalFormatting>
  <conditionalFormatting sqref="G936">
    <cfRule type="expression" dxfId="12669" priority="17388">
      <formula>IF(FIND("Enter smelter details",G5),TRUE)</formula>
    </cfRule>
  </conditionalFormatting>
  <conditionalFormatting sqref="G937">
    <cfRule type="expression" dxfId="12668" priority="17389">
      <formula>IF(FIND("Enter smelter details",G5),TRUE)</formula>
    </cfRule>
  </conditionalFormatting>
  <conditionalFormatting sqref="G938">
    <cfRule type="expression" dxfId="12667" priority="17390">
      <formula>IF(FIND("Enter smelter details",G5),TRUE)</formula>
    </cfRule>
  </conditionalFormatting>
  <conditionalFormatting sqref="G939">
    <cfRule type="expression" dxfId="12666" priority="17391">
      <formula>IF(FIND("Enter smelter details",G5),TRUE)</formula>
    </cfRule>
  </conditionalFormatting>
  <conditionalFormatting sqref="G940">
    <cfRule type="expression" dxfId="12665" priority="17392">
      <formula>IF(FIND("Enter smelter details",G5),TRUE)</formula>
    </cfRule>
  </conditionalFormatting>
  <conditionalFormatting sqref="G941">
    <cfRule type="expression" dxfId="12664" priority="17393">
      <formula>IF(FIND("Enter smelter details",G5),TRUE)</formula>
    </cfRule>
  </conditionalFormatting>
  <conditionalFormatting sqref="G942">
    <cfRule type="expression" dxfId="12663" priority="17394">
      <formula>IF(FIND("Enter smelter details",G5),TRUE)</formula>
    </cfRule>
  </conditionalFormatting>
  <conditionalFormatting sqref="G943">
    <cfRule type="expression" dxfId="12662" priority="17395">
      <formula>IF(FIND("Enter smelter details",G5),TRUE)</formula>
    </cfRule>
  </conditionalFormatting>
  <conditionalFormatting sqref="G944">
    <cfRule type="expression" dxfId="12661" priority="17396">
      <formula>IF(FIND("Enter smelter details",G5),TRUE)</formula>
    </cfRule>
  </conditionalFormatting>
  <conditionalFormatting sqref="G945">
    <cfRule type="expression" dxfId="12660" priority="17397">
      <formula>IF(FIND("Enter smelter details",G5),TRUE)</formula>
    </cfRule>
  </conditionalFormatting>
  <conditionalFormatting sqref="G946">
    <cfRule type="expression" dxfId="12659" priority="17398">
      <formula>IF(FIND("Enter smelter details",G5),TRUE)</formula>
    </cfRule>
  </conditionalFormatting>
  <conditionalFormatting sqref="G947">
    <cfRule type="expression" dxfId="12658" priority="17399">
      <formula>IF(FIND("Enter smelter details",G5),TRUE)</formula>
    </cfRule>
  </conditionalFormatting>
  <conditionalFormatting sqref="G948">
    <cfRule type="expression" dxfId="12657" priority="17400">
      <formula>IF(FIND("Enter smelter details",G5),TRUE)</formula>
    </cfRule>
  </conditionalFormatting>
  <conditionalFormatting sqref="G949">
    <cfRule type="expression" dxfId="12656" priority="17401">
      <formula>IF(FIND("Enter smelter details",G5),TRUE)</formula>
    </cfRule>
  </conditionalFormatting>
  <conditionalFormatting sqref="G950">
    <cfRule type="expression" dxfId="12655" priority="17402">
      <formula>IF(FIND("Enter smelter details",G5),TRUE)</formula>
    </cfRule>
  </conditionalFormatting>
  <conditionalFormatting sqref="G951">
    <cfRule type="expression" dxfId="12654" priority="17403">
      <formula>IF(FIND("Enter smelter details",G5),TRUE)</formula>
    </cfRule>
  </conditionalFormatting>
  <conditionalFormatting sqref="G952">
    <cfRule type="expression" dxfId="12653" priority="17404">
      <formula>IF(FIND("Enter smelter details",G5),TRUE)</formula>
    </cfRule>
  </conditionalFormatting>
  <conditionalFormatting sqref="G953">
    <cfRule type="expression" dxfId="12652" priority="17405">
      <formula>IF(FIND("Enter smelter details",G5),TRUE)</formula>
    </cfRule>
  </conditionalFormatting>
  <conditionalFormatting sqref="G954">
    <cfRule type="expression" dxfId="12651" priority="17406">
      <formula>IF(FIND("Enter smelter details",G5),TRUE)</formula>
    </cfRule>
  </conditionalFormatting>
  <conditionalFormatting sqref="G955">
    <cfRule type="expression" dxfId="12650" priority="17407">
      <formula>IF(FIND("Enter smelter details",G5),TRUE)</formula>
    </cfRule>
  </conditionalFormatting>
  <conditionalFormatting sqref="G956">
    <cfRule type="expression" dxfId="12649" priority="17408">
      <formula>IF(FIND("Enter smelter details",G5),TRUE)</formula>
    </cfRule>
  </conditionalFormatting>
  <conditionalFormatting sqref="G957">
    <cfRule type="expression" dxfId="12648" priority="17409">
      <formula>IF(FIND("Enter smelter details",G5),TRUE)</formula>
    </cfRule>
  </conditionalFormatting>
  <conditionalFormatting sqref="G958">
    <cfRule type="expression" dxfId="12647" priority="17410">
      <formula>IF(FIND("Enter smelter details",G5),TRUE)</formula>
    </cfRule>
  </conditionalFormatting>
  <conditionalFormatting sqref="G959">
    <cfRule type="expression" dxfId="12646" priority="17411">
      <formula>IF(FIND("Enter smelter details",G5),TRUE)</formula>
    </cfRule>
  </conditionalFormatting>
  <conditionalFormatting sqref="G960">
    <cfRule type="expression" dxfId="12645" priority="17412">
      <formula>IF(FIND("Enter smelter details",G5),TRUE)</formula>
    </cfRule>
  </conditionalFormatting>
  <conditionalFormatting sqref="G961">
    <cfRule type="expression" dxfId="12644" priority="17413">
      <formula>IF(FIND("Enter smelter details",G5),TRUE)</formula>
    </cfRule>
  </conditionalFormatting>
  <conditionalFormatting sqref="G962">
    <cfRule type="expression" dxfId="12643" priority="17414">
      <formula>IF(FIND("Enter smelter details",G5),TRUE)</formula>
    </cfRule>
  </conditionalFormatting>
  <conditionalFormatting sqref="G963">
    <cfRule type="expression" dxfId="12642" priority="17415">
      <formula>IF(FIND("Enter smelter details",G5),TRUE)</formula>
    </cfRule>
  </conditionalFormatting>
  <conditionalFormatting sqref="G964">
    <cfRule type="expression" dxfId="12641" priority="17416">
      <formula>IF(FIND("Enter smelter details",G5),TRUE)</formula>
    </cfRule>
  </conditionalFormatting>
  <conditionalFormatting sqref="G965">
    <cfRule type="expression" dxfId="12640" priority="17417">
      <formula>IF(FIND("Enter smelter details",G5),TRUE)</formula>
    </cfRule>
  </conditionalFormatting>
  <conditionalFormatting sqref="G966">
    <cfRule type="expression" dxfId="12639" priority="17418">
      <formula>IF(FIND("Enter smelter details",G5),TRUE)</formula>
    </cfRule>
  </conditionalFormatting>
  <conditionalFormatting sqref="G967">
    <cfRule type="expression" dxfId="12638" priority="17419">
      <formula>IF(FIND("Enter smelter details",G5),TRUE)</formula>
    </cfRule>
  </conditionalFormatting>
  <conditionalFormatting sqref="G968">
    <cfRule type="expression" dxfId="12637" priority="17420">
      <formula>IF(FIND("Enter smelter details",G5),TRUE)</formula>
    </cfRule>
  </conditionalFormatting>
  <conditionalFormatting sqref="G969">
    <cfRule type="expression" dxfId="12636" priority="17421">
      <formula>IF(FIND("Enter smelter details",G5),TRUE)</formula>
    </cfRule>
  </conditionalFormatting>
  <conditionalFormatting sqref="G970">
    <cfRule type="expression" dxfId="12635" priority="17422">
      <formula>IF(FIND("Enter smelter details",G5),TRUE)</formula>
    </cfRule>
  </conditionalFormatting>
  <conditionalFormatting sqref="G971">
    <cfRule type="expression" dxfId="12634" priority="17423">
      <formula>IF(FIND("Enter smelter details",G5),TRUE)</formula>
    </cfRule>
  </conditionalFormatting>
  <conditionalFormatting sqref="G972">
    <cfRule type="expression" dxfId="12633" priority="17424">
      <formula>IF(FIND("Enter smelter details",G5),TRUE)</formula>
    </cfRule>
  </conditionalFormatting>
  <conditionalFormatting sqref="G973">
    <cfRule type="expression" dxfId="12632" priority="17425">
      <formula>IF(FIND("Enter smelter details",G5),TRUE)</formula>
    </cfRule>
  </conditionalFormatting>
  <conditionalFormatting sqref="G974">
    <cfRule type="expression" dxfId="12631" priority="17426">
      <formula>IF(FIND("Enter smelter details",G5),TRUE)</formula>
    </cfRule>
  </conditionalFormatting>
  <conditionalFormatting sqref="G975">
    <cfRule type="expression" dxfId="12630" priority="17427">
      <formula>IF(FIND("Enter smelter details",G5),TRUE)</formula>
    </cfRule>
  </conditionalFormatting>
  <conditionalFormatting sqref="G976">
    <cfRule type="expression" dxfId="12629" priority="17428">
      <formula>IF(FIND("Enter smelter details",G5),TRUE)</formula>
    </cfRule>
  </conditionalFormatting>
  <conditionalFormatting sqref="G977">
    <cfRule type="expression" dxfId="12628" priority="17429">
      <formula>IF(FIND("Enter smelter details",G5),TRUE)</formula>
    </cfRule>
  </conditionalFormatting>
  <conditionalFormatting sqref="G978">
    <cfRule type="expression" dxfId="12627" priority="17430">
      <formula>IF(FIND("Enter smelter details",G5),TRUE)</formula>
    </cfRule>
  </conditionalFormatting>
  <conditionalFormatting sqref="G979">
    <cfRule type="expression" dxfId="12626" priority="17431">
      <formula>IF(FIND("Enter smelter details",G5),TRUE)</formula>
    </cfRule>
  </conditionalFormatting>
  <conditionalFormatting sqref="G980">
    <cfRule type="expression" dxfId="12625" priority="17432">
      <formula>IF(FIND("Enter smelter details",G5),TRUE)</formula>
    </cfRule>
  </conditionalFormatting>
  <conditionalFormatting sqref="G981">
    <cfRule type="expression" dxfId="12624" priority="17433">
      <formula>IF(FIND("Enter smelter details",G5),TRUE)</formula>
    </cfRule>
  </conditionalFormatting>
  <conditionalFormatting sqref="G982">
    <cfRule type="expression" dxfId="12623" priority="17434">
      <formula>IF(FIND("Enter smelter details",G5),TRUE)</formula>
    </cfRule>
  </conditionalFormatting>
  <conditionalFormatting sqref="G983">
    <cfRule type="expression" dxfId="12622" priority="17435">
      <formula>IF(FIND("Enter smelter details",G5),TRUE)</formula>
    </cfRule>
  </conditionalFormatting>
  <conditionalFormatting sqref="G984">
    <cfRule type="expression" dxfId="12621" priority="17436">
      <formula>IF(FIND("Enter smelter details",G5),TRUE)</formula>
    </cfRule>
  </conditionalFormatting>
  <conditionalFormatting sqref="G985">
    <cfRule type="expression" dxfId="12620" priority="17437">
      <formula>IF(FIND("Enter smelter details",G5),TRUE)</formula>
    </cfRule>
  </conditionalFormatting>
  <conditionalFormatting sqref="G986">
    <cfRule type="expression" dxfId="12619" priority="17438">
      <formula>IF(FIND("Enter smelter details",G5),TRUE)</formula>
    </cfRule>
  </conditionalFormatting>
  <conditionalFormatting sqref="G987">
    <cfRule type="expression" dxfId="12618" priority="17439">
      <formula>IF(FIND("Enter smelter details",G5),TRUE)</formula>
    </cfRule>
  </conditionalFormatting>
  <conditionalFormatting sqref="G988">
    <cfRule type="expression" dxfId="12617" priority="17440">
      <formula>IF(FIND("Enter smelter details",G5),TRUE)</formula>
    </cfRule>
  </conditionalFormatting>
  <conditionalFormatting sqref="G989">
    <cfRule type="expression" dxfId="12616" priority="17441">
      <formula>IF(FIND("Enter smelter details",G5),TRUE)</formula>
    </cfRule>
  </conditionalFormatting>
  <conditionalFormatting sqref="G990">
    <cfRule type="expression" dxfId="12615" priority="17442">
      <formula>IF(FIND("Enter smelter details",G5),TRUE)</formula>
    </cfRule>
  </conditionalFormatting>
  <conditionalFormatting sqref="G991">
    <cfRule type="expression" dxfId="12614" priority="17443">
      <formula>IF(FIND("Enter smelter details",G5),TRUE)</formula>
    </cfRule>
  </conditionalFormatting>
  <conditionalFormatting sqref="G992">
    <cfRule type="expression" dxfId="12613" priority="17444">
      <formula>IF(FIND("Enter smelter details",G5),TRUE)</formula>
    </cfRule>
  </conditionalFormatting>
  <conditionalFormatting sqref="G993">
    <cfRule type="expression" dxfId="12612" priority="17445">
      <formula>IF(FIND("Enter smelter details",G5),TRUE)</formula>
    </cfRule>
  </conditionalFormatting>
  <conditionalFormatting sqref="G994">
    <cfRule type="expression" dxfId="12611" priority="17446">
      <formula>IF(FIND("Enter smelter details",G5),TRUE)</formula>
    </cfRule>
  </conditionalFormatting>
  <conditionalFormatting sqref="G995">
    <cfRule type="expression" dxfId="12610" priority="17447">
      <formula>IF(FIND("Enter smelter details",G5),TRUE)</formula>
    </cfRule>
  </conditionalFormatting>
  <conditionalFormatting sqref="G996">
    <cfRule type="expression" dxfId="12609" priority="17448">
      <formula>IF(FIND("Enter smelter details",G5),TRUE)</formula>
    </cfRule>
  </conditionalFormatting>
  <conditionalFormatting sqref="G997">
    <cfRule type="expression" dxfId="12608" priority="17449">
      <formula>IF(FIND("Enter smelter details",G5),TRUE)</formula>
    </cfRule>
  </conditionalFormatting>
  <conditionalFormatting sqref="G998">
    <cfRule type="expression" dxfId="12607" priority="17450">
      <formula>IF(FIND("Enter smelter details",G5),TRUE)</formula>
    </cfRule>
  </conditionalFormatting>
  <conditionalFormatting sqref="G999">
    <cfRule type="expression" dxfId="12606" priority="17451">
      <formula>IF(FIND("Enter smelter details",G5),TRUE)</formula>
    </cfRule>
  </conditionalFormatting>
  <conditionalFormatting sqref="G1000">
    <cfRule type="expression" dxfId="12605" priority="17452">
      <formula>IF(FIND("Enter smelter details",G5),TRUE)</formula>
    </cfRule>
  </conditionalFormatting>
  <conditionalFormatting sqref="G1001">
    <cfRule type="expression" dxfId="12604" priority="17453">
      <formula>IF(FIND("Enter smelter details",G5),TRUE)</formula>
    </cfRule>
  </conditionalFormatting>
  <conditionalFormatting sqref="G1002">
    <cfRule type="expression" dxfId="12603" priority="17454">
      <formula>IF(FIND("Enter smelter details",G5),TRUE)</formula>
    </cfRule>
  </conditionalFormatting>
  <conditionalFormatting sqref="G1003">
    <cfRule type="expression" dxfId="12602" priority="17455">
      <formula>IF(FIND("Enter smelter details",G5),TRUE)</formula>
    </cfRule>
  </conditionalFormatting>
  <conditionalFormatting sqref="G1004">
    <cfRule type="expression" dxfId="12601" priority="17456">
      <formula>IF(FIND("Enter smelter details",G5),TRUE)</formula>
    </cfRule>
  </conditionalFormatting>
  <conditionalFormatting sqref="G1005">
    <cfRule type="expression" dxfId="12600" priority="17457">
      <formula>IF(FIND("Enter smelter details",G5),TRUE)</formula>
    </cfRule>
  </conditionalFormatting>
  <conditionalFormatting sqref="G1006">
    <cfRule type="expression" dxfId="12599" priority="17458">
      <formula>IF(FIND("Enter smelter details",G5),TRUE)</formula>
    </cfRule>
  </conditionalFormatting>
  <conditionalFormatting sqref="G1007">
    <cfRule type="expression" dxfId="12598" priority="17459">
      <formula>IF(FIND("Enter smelter details",G5),TRUE)</formula>
    </cfRule>
  </conditionalFormatting>
  <conditionalFormatting sqref="G1008">
    <cfRule type="expression" dxfId="12597" priority="17460">
      <formula>IF(FIND("Enter smelter details",G5),TRUE)</formula>
    </cfRule>
  </conditionalFormatting>
  <conditionalFormatting sqref="G1009">
    <cfRule type="expression" dxfId="12596" priority="17461">
      <formula>IF(FIND("Enter smelter details",G5),TRUE)</formula>
    </cfRule>
  </conditionalFormatting>
  <conditionalFormatting sqref="G1010">
    <cfRule type="expression" dxfId="12595" priority="17462">
      <formula>IF(FIND("Enter smelter details",G5),TRUE)</formula>
    </cfRule>
  </conditionalFormatting>
  <conditionalFormatting sqref="G1011">
    <cfRule type="expression" dxfId="12594" priority="17463">
      <formula>IF(FIND("Enter smelter details",G5),TRUE)</formula>
    </cfRule>
  </conditionalFormatting>
  <conditionalFormatting sqref="G1012">
    <cfRule type="expression" dxfId="12593" priority="17464">
      <formula>IF(FIND("Enter smelter details",G5),TRUE)</formula>
    </cfRule>
  </conditionalFormatting>
  <conditionalFormatting sqref="G1013">
    <cfRule type="expression" dxfId="12592" priority="17465">
      <formula>IF(FIND("Enter smelter details",G5),TRUE)</formula>
    </cfRule>
  </conditionalFormatting>
  <conditionalFormatting sqref="G1014">
    <cfRule type="expression" dxfId="12591" priority="17466">
      <formula>IF(FIND("Enter smelter details",G5),TRUE)</formula>
    </cfRule>
  </conditionalFormatting>
  <conditionalFormatting sqref="G1015">
    <cfRule type="expression" dxfId="12590" priority="17467">
      <formula>IF(FIND("Enter smelter details",G5),TRUE)</formula>
    </cfRule>
  </conditionalFormatting>
  <conditionalFormatting sqref="G1016">
    <cfRule type="expression" dxfId="12589" priority="17468">
      <formula>IF(FIND("Enter smelter details",G5),TRUE)</formula>
    </cfRule>
  </conditionalFormatting>
  <conditionalFormatting sqref="G1017">
    <cfRule type="expression" dxfId="12588" priority="17469">
      <formula>IF(FIND("Enter smelter details",G5),TRUE)</formula>
    </cfRule>
  </conditionalFormatting>
  <conditionalFormatting sqref="G1018">
    <cfRule type="expression" dxfId="12587" priority="17470">
      <formula>IF(FIND("Enter smelter details",G5),TRUE)</formula>
    </cfRule>
  </conditionalFormatting>
  <conditionalFormatting sqref="G1019">
    <cfRule type="expression" dxfId="12586" priority="17471">
      <formula>IF(FIND("Enter smelter details",G5),TRUE)</formula>
    </cfRule>
  </conditionalFormatting>
  <conditionalFormatting sqref="G1020">
    <cfRule type="expression" dxfId="12585" priority="17472">
      <formula>IF(FIND("Enter smelter details",G5),TRUE)</formula>
    </cfRule>
  </conditionalFormatting>
  <conditionalFormatting sqref="G1021">
    <cfRule type="expression" dxfId="12584" priority="17473">
      <formula>IF(FIND("Enter smelter details",G5),TRUE)</formula>
    </cfRule>
  </conditionalFormatting>
  <conditionalFormatting sqref="G1022">
    <cfRule type="expression" dxfId="12583" priority="17474">
      <formula>IF(FIND("Enter smelter details",G5),TRUE)</formula>
    </cfRule>
  </conditionalFormatting>
  <conditionalFormatting sqref="G1023">
    <cfRule type="expression" dxfId="12582" priority="17475">
      <formula>IF(FIND("Enter smelter details",G5),TRUE)</formula>
    </cfRule>
  </conditionalFormatting>
  <conditionalFormatting sqref="G1024">
    <cfRule type="expression" dxfId="12581" priority="17476">
      <formula>IF(FIND("Enter smelter details",G5),TRUE)</formula>
    </cfRule>
  </conditionalFormatting>
  <conditionalFormatting sqref="G1025">
    <cfRule type="expression" dxfId="12580" priority="17477">
      <formula>IF(FIND("Enter smelter details",G5),TRUE)</formula>
    </cfRule>
  </conditionalFormatting>
  <conditionalFormatting sqref="G1026">
    <cfRule type="expression" dxfId="12579" priority="17478">
      <formula>IF(FIND("Enter smelter details",G5),TRUE)</formula>
    </cfRule>
  </conditionalFormatting>
  <conditionalFormatting sqref="G1027">
    <cfRule type="expression" dxfId="12578" priority="17479">
      <formula>IF(FIND("Enter smelter details",G5),TRUE)</formula>
    </cfRule>
  </conditionalFormatting>
  <conditionalFormatting sqref="G1028">
    <cfRule type="expression" dxfId="12577" priority="17480">
      <formula>IF(FIND("Enter smelter details",G5),TRUE)</formula>
    </cfRule>
  </conditionalFormatting>
  <conditionalFormatting sqref="G1029">
    <cfRule type="expression" dxfId="12576" priority="17481">
      <formula>IF(FIND("Enter smelter details",G5),TRUE)</formula>
    </cfRule>
  </conditionalFormatting>
  <conditionalFormatting sqref="G1030">
    <cfRule type="expression" dxfId="12575" priority="17482">
      <formula>IF(FIND("Enter smelter details",G5),TRUE)</formula>
    </cfRule>
  </conditionalFormatting>
  <conditionalFormatting sqref="G1031">
    <cfRule type="expression" dxfId="12574" priority="17483">
      <formula>IF(FIND("Enter smelter details",G5),TRUE)</formula>
    </cfRule>
  </conditionalFormatting>
  <conditionalFormatting sqref="G1032">
    <cfRule type="expression" dxfId="12573" priority="17484">
      <formula>IF(FIND("Enter smelter details",G5),TRUE)</formula>
    </cfRule>
  </conditionalFormatting>
  <conditionalFormatting sqref="G1033">
    <cfRule type="expression" dxfId="12572" priority="17485">
      <formula>IF(FIND("Enter smelter details",G5),TRUE)</formula>
    </cfRule>
  </conditionalFormatting>
  <conditionalFormatting sqref="G1034">
    <cfRule type="expression" dxfId="12571" priority="17486">
      <formula>IF(FIND("Enter smelter details",G5),TRUE)</formula>
    </cfRule>
  </conditionalFormatting>
  <conditionalFormatting sqref="G1035">
    <cfRule type="expression" dxfId="12570" priority="17487">
      <formula>IF(FIND("Enter smelter details",G5),TRUE)</formula>
    </cfRule>
  </conditionalFormatting>
  <conditionalFormatting sqref="G1036">
    <cfRule type="expression" dxfId="12569" priority="17488">
      <formula>IF(FIND("Enter smelter details",G5),TRUE)</formula>
    </cfRule>
  </conditionalFormatting>
  <conditionalFormatting sqref="G1037">
    <cfRule type="expression" dxfId="12568" priority="17489">
      <formula>IF(FIND("Enter smelter details",G5),TRUE)</formula>
    </cfRule>
  </conditionalFormatting>
  <conditionalFormatting sqref="G1038">
    <cfRule type="expression" dxfId="12567" priority="17490">
      <formula>IF(FIND("Enter smelter details",G5),TRUE)</formula>
    </cfRule>
  </conditionalFormatting>
  <conditionalFormatting sqref="G1039">
    <cfRule type="expression" dxfId="12566" priority="17491">
      <formula>IF(FIND("Enter smelter details",G5),TRUE)</formula>
    </cfRule>
  </conditionalFormatting>
  <conditionalFormatting sqref="G1040">
    <cfRule type="expression" dxfId="12565" priority="17492">
      <formula>IF(FIND("Enter smelter details",G5),TRUE)</formula>
    </cfRule>
  </conditionalFormatting>
  <conditionalFormatting sqref="G1041">
    <cfRule type="expression" dxfId="12564" priority="17493">
      <formula>IF(FIND("Enter smelter details",G5),TRUE)</formula>
    </cfRule>
  </conditionalFormatting>
  <conditionalFormatting sqref="G1042">
    <cfRule type="expression" dxfId="12563" priority="17494">
      <formula>IF(FIND("Enter smelter details",G5),TRUE)</formula>
    </cfRule>
  </conditionalFormatting>
  <conditionalFormatting sqref="G1043">
    <cfRule type="expression" dxfId="12562" priority="17495">
      <formula>IF(FIND("Enter smelter details",G5),TRUE)</formula>
    </cfRule>
  </conditionalFormatting>
  <conditionalFormatting sqref="G1044">
    <cfRule type="expression" dxfId="12561" priority="17496">
      <formula>IF(FIND("Enter smelter details",G5),TRUE)</formula>
    </cfRule>
  </conditionalFormatting>
  <conditionalFormatting sqref="G1045">
    <cfRule type="expression" dxfId="12560" priority="17497">
      <formula>IF(FIND("Enter smelter details",G5),TRUE)</formula>
    </cfRule>
  </conditionalFormatting>
  <conditionalFormatting sqref="G1046">
    <cfRule type="expression" dxfId="12559" priority="17498">
      <formula>IF(FIND("Enter smelter details",G5),TRUE)</formula>
    </cfRule>
  </conditionalFormatting>
  <conditionalFormatting sqref="G1047">
    <cfRule type="expression" dxfId="12558" priority="17499">
      <formula>IF(FIND("Enter smelter details",G5),TRUE)</formula>
    </cfRule>
  </conditionalFormatting>
  <conditionalFormatting sqref="G1048">
    <cfRule type="expression" dxfId="12557" priority="17500">
      <formula>IF(FIND("Enter smelter details",G5),TRUE)</formula>
    </cfRule>
  </conditionalFormatting>
  <conditionalFormatting sqref="G1049">
    <cfRule type="expression" dxfId="12556" priority="17501">
      <formula>IF(FIND("Enter smelter details",G5),TRUE)</formula>
    </cfRule>
  </conditionalFormatting>
  <conditionalFormatting sqref="G1050">
    <cfRule type="expression" dxfId="12555" priority="17502">
      <formula>IF(FIND("Enter smelter details",G5),TRUE)</formula>
    </cfRule>
  </conditionalFormatting>
  <conditionalFormatting sqref="G1051">
    <cfRule type="expression" dxfId="12554" priority="17503">
      <formula>IF(FIND("Enter smelter details",G5),TRUE)</formula>
    </cfRule>
  </conditionalFormatting>
  <conditionalFormatting sqref="G1052">
    <cfRule type="expression" dxfId="12553" priority="17504">
      <formula>IF(FIND("Enter smelter details",G5),TRUE)</formula>
    </cfRule>
  </conditionalFormatting>
  <conditionalFormatting sqref="G1053">
    <cfRule type="expression" dxfId="12552" priority="17505">
      <formula>IF(FIND("Enter smelter details",G5),TRUE)</formula>
    </cfRule>
  </conditionalFormatting>
  <conditionalFormatting sqref="G1054">
    <cfRule type="expression" dxfId="12551" priority="17506">
      <formula>IF(FIND("Enter smelter details",G5),TRUE)</formula>
    </cfRule>
  </conditionalFormatting>
  <conditionalFormatting sqref="G1055">
    <cfRule type="expression" dxfId="12550" priority="17507">
      <formula>IF(FIND("Enter smelter details",G5),TRUE)</formula>
    </cfRule>
  </conditionalFormatting>
  <conditionalFormatting sqref="G1056">
    <cfRule type="expression" dxfId="12549" priority="17508">
      <formula>IF(FIND("Enter smelter details",G5),TRUE)</formula>
    </cfRule>
  </conditionalFormatting>
  <conditionalFormatting sqref="G1057">
    <cfRule type="expression" dxfId="12548" priority="17509">
      <formula>IF(FIND("Enter smelter details",G5),TRUE)</formula>
    </cfRule>
  </conditionalFormatting>
  <conditionalFormatting sqref="G1058">
    <cfRule type="expression" dxfId="12547" priority="17510">
      <formula>IF(FIND("Enter smelter details",G5),TRUE)</formula>
    </cfRule>
  </conditionalFormatting>
  <conditionalFormatting sqref="G1059">
    <cfRule type="expression" dxfId="12546" priority="17511">
      <formula>IF(FIND("Enter smelter details",G5),TRUE)</formula>
    </cfRule>
  </conditionalFormatting>
  <conditionalFormatting sqref="G1060">
    <cfRule type="expression" dxfId="12545" priority="17512">
      <formula>IF(FIND("Enter smelter details",G5),TRUE)</formula>
    </cfRule>
  </conditionalFormatting>
  <conditionalFormatting sqref="G1061">
    <cfRule type="expression" dxfId="12544" priority="17513">
      <formula>IF(FIND("Enter smelter details",G5),TRUE)</formula>
    </cfRule>
  </conditionalFormatting>
  <conditionalFormatting sqref="G1062">
    <cfRule type="expression" dxfId="12543" priority="17514">
      <formula>IF(FIND("Enter smelter details",G5),TRUE)</formula>
    </cfRule>
  </conditionalFormatting>
  <conditionalFormatting sqref="G1063">
    <cfRule type="expression" dxfId="12542" priority="17515">
      <formula>IF(FIND("Enter smelter details",G5),TRUE)</formula>
    </cfRule>
  </conditionalFormatting>
  <conditionalFormatting sqref="G1064">
    <cfRule type="expression" dxfId="12541" priority="17516">
      <formula>IF(FIND("Enter smelter details",G5),TRUE)</formula>
    </cfRule>
  </conditionalFormatting>
  <conditionalFormatting sqref="G1065">
    <cfRule type="expression" dxfId="12540" priority="17517">
      <formula>IF(FIND("Enter smelter details",G5),TRUE)</formula>
    </cfRule>
  </conditionalFormatting>
  <conditionalFormatting sqref="G1066">
    <cfRule type="expression" dxfId="12539" priority="17518">
      <formula>IF(FIND("Enter smelter details",G5),TRUE)</formula>
    </cfRule>
  </conditionalFormatting>
  <conditionalFormatting sqref="G1067">
    <cfRule type="expression" dxfId="12538" priority="17519">
      <formula>IF(FIND("Enter smelter details",G5),TRUE)</formula>
    </cfRule>
  </conditionalFormatting>
  <conditionalFormatting sqref="G1068">
    <cfRule type="expression" dxfId="12537" priority="17520">
      <formula>IF(FIND("Enter smelter details",G5),TRUE)</formula>
    </cfRule>
  </conditionalFormatting>
  <conditionalFormatting sqref="G1069">
    <cfRule type="expression" dxfId="12536" priority="17521">
      <formula>IF(FIND("Enter smelter details",G5),TRUE)</formula>
    </cfRule>
  </conditionalFormatting>
  <conditionalFormatting sqref="G1070">
    <cfRule type="expression" dxfId="12535" priority="17522">
      <formula>IF(FIND("Enter smelter details",G5),TRUE)</formula>
    </cfRule>
  </conditionalFormatting>
  <conditionalFormatting sqref="G1071">
    <cfRule type="expression" dxfId="12534" priority="17523">
      <formula>IF(FIND("Enter smelter details",G5),TRUE)</formula>
    </cfRule>
  </conditionalFormatting>
  <conditionalFormatting sqref="G1072">
    <cfRule type="expression" dxfId="12533" priority="17524">
      <formula>IF(FIND("Enter smelter details",G5),TRUE)</formula>
    </cfRule>
  </conditionalFormatting>
  <conditionalFormatting sqref="G1073">
    <cfRule type="expression" dxfId="12532" priority="17525">
      <formula>IF(FIND("Enter smelter details",G5),TRUE)</formula>
    </cfRule>
  </conditionalFormatting>
  <conditionalFormatting sqref="G1074">
    <cfRule type="expression" dxfId="12531" priority="17526">
      <formula>IF(FIND("Enter smelter details",G5),TRUE)</formula>
    </cfRule>
  </conditionalFormatting>
  <conditionalFormatting sqref="G1075">
    <cfRule type="expression" dxfId="12530" priority="17527">
      <formula>IF(FIND("Enter smelter details",G5),TRUE)</formula>
    </cfRule>
  </conditionalFormatting>
  <conditionalFormatting sqref="G1076">
    <cfRule type="expression" dxfId="12529" priority="17528">
      <formula>IF(FIND("Enter smelter details",G5),TRUE)</formula>
    </cfRule>
  </conditionalFormatting>
  <conditionalFormatting sqref="G1077">
    <cfRule type="expression" dxfId="12528" priority="17529">
      <formula>IF(FIND("Enter smelter details",G5),TRUE)</formula>
    </cfRule>
  </conditionalFormatting>
  <conditionalFormatting sqref="G1078">
    <cfRule type="expression" dxfId="12527" priority="17530">
      <formula>IF(FIND("Enter smelter details",G5),TRUE)</formula>
    </cfRule>
  </conditionalFormatting>
  <conditionalFormatting sqref="G1079">
    <cfRule type="expression" dxfId="12526" priority="17531">
      <formula>IF(FIND("Enter smelter details",G5),TRUE)</formula>
    </cfRule>
  </conditionalFormatting>
  <conditionalFormatting sqref="G1080">
    <cfRule type="expression" dxfId="12525" priority="17532">
      <formula>IF(FIND("Enter smelter details",G5),TRUE)</formula>
    </cfRule>
  </conditionalFormatting>
  <conditionalFormatting sqref="G1081">
    <cfRule type="expression" dxfId="12524" priority="17533">
      <formula>IF(FIND("Enter smelter details",G5),TRUE)</formula>
    </cfRule>
  </conditionalFormatting>
  <conditionalFormatting sqref="G1082">
    <cfRule type="expression" dxfId="12523" priority="17534">
      <formula>IF(FIND("Enter smelter details",G5),TRUE)</formula>
    </cfRule>
  </conditionalFormatting>
  <conditionalFormatting sqref="G1083">
    <cfRule type="expression" dxfId="12522" priority="17535">
      <formula>IF(FIND("Enter smelter details",G5),TRUE)</formula>
    </cfRule>
  </conditionalFormatting>
  <conditionalFormatting sqref="G1084">
    <cfRule type="expression" dxfId="12521" priority="17536">
      <formula>IF(FIND("Enter smelter details",G5),TRUE)</formula>
    </cfRule>
  </conditionalFormatting>
  <conditionalFormatting sqref="G1085">
    <cfRule type="expression" dxfId="12520" priority="17537">
      <formula>IF(FIND("Enter smelter details",G5),TRUE)</formula>
    </cfRule>
  </conditionalFormatting>
  <conditionalFormatting sqref="G1086">
    <cfRule type="expression" dxfId="12519" priority="17538">
      <formula>IF(FIND("Enter smelter details",G5),TRUE)</formula>
    </cfRule>
  </conditionalFormatting>
  <conditionalFormatting sqref="G1087">
    <cfRule type="expression" dxfId="12518" priority="17539">
      <formula>IF(FIND("Enter smelter details",G5),TRUE)</formula>
    </cfRule>
  </conditionalFormatting>
  <conditionalFormatting sqref="G1088">
    <cfRule type="expression" dxfId="12517" priority="17540">
      <formula>IF(FIND("Enter smelter details",G5),TRUE)</formula>
    </cfRule>
  </conditionalFormatting>
  <conditionalFormatting sqref="G1089">
    <cfRule type="expression" dxfId="12516" priority="17541">
      <formula>IF(FIND("Enter smelter details",G5),TRUE)</formula>
    </cfRule>
  </conditionalFormatting>
  <conditionalFormatting sqref="G1090">
    <cfRule type="expression" dxfId="12515" priority="17542">
      <formula>IF(FIND("Enter smelter details",G5),TRUE)</formula>
    </cfRule>
  </conditionalFormatting>
  <conditionalFormatting sqref="G1091">
    <cfRule type="expression" dxfId="12514" priority="17543">
      <formula>IF(FIND("Enter smelter details",G5),TRUE)</formula>
    </cfRule>
  </conditionalFormatting>
  <conditionalFormatting sqref="G1092">
    <cfRule type="expression" dxfId="12513" priority="17544">
      <formula>IF(FIND("Enter smelter details",G5),TRUE)</formula>
    </cfRule>
  </conditionalFormatting>
  <conditionalFormatting sqref="G1093">
    <cfRule type="expression" dxfId="12512" priority="17545">
      <formula>IF(FIND("Enter smelter details",G5),TRUE)</formula>
    </cfRule>
  </conditionalFormatting>
  <conditionalFormatting sqref="G1094">
    <cfRule type="expression" dxfId="12511" priority="17546">
      <formula>IF(FIND("Enter smelter details",G5),TRUE)</formula>
    </cfRule>
  </conditionalFormatting>
  <conditionalFormatting sqref="G1095">
    <cfRule type="expression" dxfId="12510" priority="17547">
      <formula>IF(FIND("Enter smelter details",G5),TRUE)</formula>
    </cfRule>
  </conditionalFormatting>
  <conditionalFormatting sqref="G1096">
    <cfRule type="expression" dxfId="12509" priority="17548">
      <formula>IF(FIND("Enter smelter details",G5),TRUE)</formula>
    </cfRule>
  </conditionalFormatting>
  <conditionalFormatting sqref="G1097">
    <cfRule type="expression" dxfId="12508" priority="17549">
      <formula>IF(FIND("Enter smelter details",G5),TRUE)</formula>
    </cfRule>
  </conditionalFormatting>
  <conditionalFormatting sqref="G1098">
    <cfRule type="expression" dxfId="12507" priority="17550">
      <formula>IF(FIND("Enter smelter details",G5),TRUE)</formula>
    </cfRule>
  </conditionalFormatting>
  <conditionalFormatting sqref="G1099">
    <cfRule type="expression" dxfId="12506" priority="17551">
      <formula>IF(FIND("Enter smelter details",G5),TRUE)</formula>
    </cfRule>
  </conditionalFormatting>
  <conditionalFormatting sqref="G1100">
    <cfRule type="expression" dxfId="12505" priority="17552">
      <formula>IF(FIND("Enter smelter details",G5),TRUE)</formula>
    </cfRule>
  </conditionalFormatting>
  <conditionalFormatting sqref="G1101">
    <cfRule type="expression" dxfId="12504" priority="17553">
      <formula>IF(FIND("Enter smelter details",G5),TRUE)</formula>
    </cfRule>
  </conditionalFormatting>
  <conditionalFormatting sqref="G1102">
    <cfRule type="expression" dxfId="12503" priority="17554">
      <formula>IF(FIND("Enter smelter details",G5),TRUE)</formula>
    </cfRule>
  </conditionalFormatting>
  <conditionalFormatting sqref="G1103">
    <cfRule type="expression" dxfId="12502" priority="17555">
      <formula>IF(FIND("Enter smelter details",G5),TRUE)</formula>
    </cfRule>
  </conditionalFormatting>
  <conditionalFormatting sqref="G1104">
    <cfRule type="expression" dxfId="12501" priority="17556">
      <formula>IF(FIND("Enter smelter details",G5),TRUE)</formula>
    </cfRule>
  </conditionalFormatting>
  <conditionalFormatting sqref="G1105">
    <cfRule type="expression" dxfId="12500" priority="17557">
      <formula>IF(FIND("Enter smelter details",G5),TRUE)</formula>
    </cfRule>
  </conditionalFormatting>
  <conditionalFormatting sqref="G1106">
    <cfRule type="expression" dxfId="12499" priority="17558">
      <formula>IF(FIND("Enter smelter details",G5),TRUE)</formula>
    </cfRule>
  </conditionalFormatting>
  <conditionalFormatting sqref="G1107">
    <cfRule type="expression" dxfId="12498" priority="17559">
      <formula>IF(FIND("Enter smelter details",G5),TRUE)</formula>
    </cfRule>
  </conditionalFormatting>
  <conditionalFormatting sqref="G1108">
    <cfRule type="expression" dxfId="12497" priority="17560">
      <formula>IF(FIND("Enter smelter details",G5),TRUE)</formula>
    </cfRule>
  </conditionalFormatting>
  <conditionalFormatting sqref="G1109">
    <cfRule type="expression" dxfId="12496" priority="17561">
      <formula>IF(FIND("Enter smelter details",G5),TRUE)</formula>
    </cfRule>
  </conditionalFormatting>
  <conditionalFormatting sqref="G1110">
    <cfRule type="expression" dxfId="12495" priority="17562">
      <formula>IF(FIND("Enter smelter details",G5),TRUE)</formula>
    </cfRule>
  </conditionalFormatting>
  <conditionalFormatting sqref="G1111">
    <cfRule type="expression" dxfId="12494" priority="17563">
      <formula>IF(FIND("Enter smelter details",G5),TRUE)</formula>
    </cfRule>
  </conditionalFormatting>
  <conditionalFormatting sqref="G1112">
    <cfRule type="expression" dxfId="12493" priority="17564">
      <formula>IF(FIND("Enter smelter details",G5),TRUE)</formula>
    </cfRule>
  </conditionalFormatting>
  <conditionalFormatting sqref="G1113">
    <cfRule type="expression" dxfId="12492" priority="17565">
      <formula>IF(FIND("Enter smelter details",G5),TRUE)</formula>
    </cfRule>
  </conditionalFormatting>
  <conditionalFormatting sqref="G1114">
    <cfRule type="expression" dxfId="12491" priority="17566">
      <formula>IF(FIND("Enter smelter details",G5),TRUE)</formula>
    </cfRule>
  </conditionalFormatting>
  <conditionalFormatting sqref="G1115">
    <cfRule type="expression" dxfId="12490" priority="17567">
      <formula>IF(FIND("Enter smelter details",G5),TRUE)</formula>
    </cfRule>
  </conditionalFormatting>
  <conditionalFormatting sqref="G1116">
    <cfRule type="expression" dxfId="12489" priority="17568">
      <formula>IF(FIND("Enter smelter details",G5),TRUE)</formula>
    </cfRule>
  </conditionalFormatting>
  <conditionalFormatting sqref="G1117">
    <cfRule type="expression" dxfId="12488" priority="17569">
      <formula>IF(FIND("Enter smelter details",G5),TRUE)</formula>
    </cfRule>
  </conditionalFormatting>
  <conditionalFormatting sqref="G1118">
    <cfRule type="expression" dxfId="12487" priority="17570">
      <formula>IF(FIND("Enter smelter details",G5),TRUE)</formula>
    </cfRule>
  </conditionalFormatting>
  <conditionalFormatting sqref="G1119">
    <cfRule type="expression" dxfId="12486" priority="17571">
      <formula>IF(FIND("Enter smelter details",G5),TRUE)</formula>
    </cfRule>
  </conditionalFormatting>
  <conditionalFormatting sqref="G1120">
    <cfRule type="expression" dxfId="12485" priority="17572">
      <formula>IF(FIND("Enter smelter details",G5),TRUE)</formula>
    </cfRule>
  </conditionalFormatting>
  <conditionalFormatting sqref="G1121">
    <cfRule type="expression" dxfId="12484" priority="17573">
      <formula>IF(FIND("Enter smelter details",G5),TRUE)</formula>
    </cfRule>
  </conditionalFormatting>
  <conditionalFormatting sqref="G1122">
    <cfRule type="expression" dxfId="12483" priority="17574">
      <formula>IF(FIND("Enter smelter details",G5),TRUE)</formula>
    </cfRule>
  </conditionalFormatting>
  <conditionalFormatting sqref="G1123">
    <cfRule type="expression" dxfId="12482" priority="17575">
      <formula>IF(FIND("Enter smelter details",G5),TRUE)</formula>
    </cfRule>
  </conditionalFormatting>
  <conditionalFormatting sqref="G1124">
    <cfRule type="expression" dxfId="12481" priority="17576">
      <formula>IF(FIND("Enter smelter details",G5),TRUE)</formula>
    </cfRule>
  </conditionalFormatting>
  <conditionalFormatting sqref="G1125">
    <cfRule type="expression" dxfId="12480" priority="17577">
      <formula>IF(FIND("Enter smelter details",G5),TRUE)</formula>
    </cfRule>
  </conditionalFormatting>
  <conditionalFormatting sqref="G1126">
    <cfRule type="expression" dxfId="12479" priority="17578">
      <formula>IF(FIND("Enter smelter details",G5),TRUE)</formula>
    </cfRule>
  </conditionalFormatting>
  <conditionalFormatting sqref="G1127">
    <cfRule type="expression" dxfId="12478" priority="17579">
      <formula>IF(FIND("Enter smelter details",G5),TRUE)</formula>
    </cfRule>
  </conditionalFormatting>
  <conditionalFormatting sqref="G1128">
    <cfRule type="expression" dxfId="12477" priority="17580">
      <formula>IF(FIND("Enter smelter details",G5),TRUE)</formula>
    </cfRule>
  </conditionalFormatting>
  <conditionalFormatting sqref="G1129">
    <cfRule type="expression" dxfId="12476" priority="17581">
      <formula>IF(FIND("Enter smelter details",G5),TRUE)</formula>
    </cfRule>
  </conditionalFormatting>
  <conditionalFormatting sqref="G1130">
    <cfRule type="expression" dxfId="12475" priority="17582">
      <formula>IF(FIND("Enter smelter details",G5),TRUE)</formula>
    </cfRule>
  </conditionalFormatting>
  <conditionalFormatting sqref="G1131">
    <cfRule type="expression" dxfId="12474" priority="17583">
      <formula>IF(FIND("Enter smelter details",G5),TRUE)</formula>
    </cfRule>
  </conditionalFormatting>
  <conditionalFormatting sqref="G1132">
    <cfRule type="expression" dxfId="12473" priority="17584">
      <formula>IF(FIND("Enter smelter details",G5),TRUE)</formula>
    </cfRule>
  </conditionalFormatting>
  <conditionalFormatting sqref="G1133">
    <cfRule type="expression" dxfId="12472" priority="17585">
      <formula>IF(FIND("Enter smelter details",G5),TRUE)</formula>
    </cfRule>
  </conditionalFormatting>
  <conditionalFormatting sqref="G1134">
    <cfRule type="expression" dxfId="12471" priority="17586">
      <formula>IF(FIND("Enter smelter details",G5),TRUE)</formula>
    </cfRule>
  </conditionalFormatting>
  <conditionalFormatting sqref="G1135">
    <cfRule type="expression" dxfId="12470" priority="17587">
      <formula>IF(FIND("Enter smelter details",G5),TRUE)</formula>
    </cfRule>
  </conditionalFormatting>
  <conditionalFormatting sqref="G1136">
    <cfRule type="expression" dxfId="12469" priority="17588">
      <formula>IF(FIND("Enter smelter details",G5),TRUE)</formula>
    </cfRule>
  </conditionalFormatting>
  <conditionalFormatting sqref="G1137">
    <cfRule type="expression" dxfId="12468" priority="17589">
      <formula>IF(FIND("Enter smelter details",G5),TRUE)</formula>
    </cfRule>
  </conditionalFormatting>
  <conditionalFormatting sqref="G1138">
    <cfRule type="expression" dxfId="12467" priority="17590">
      <formula>IF(FIND("Enter smelter details",G5),TRUE)</formula>
    </cfRule>
  </conditionalFormatting>
  <conditionalFormatting sqref="G1139">
    <cfRule type="expression" dxfId="12466" priority="17591">
      <formula>IF(FIND("Enter smelter details",G5),TRUE)</formula>
    </cfRule>
  </conditionalFormatting>
  <conditionalFormatting sqref="G1140">
    <cfRule type="expression" dxfId="12465" priority="17592">
      <formula>IF(FIND("Enter smelter details",G5),TRUE)</formula>
    </cfRule>
  </conditionalFormatting>
  <conditionalFormatting sqref="G1141">
    <cfRule type="expression" dxfId="12464" priority="17593">
      <formula>IF(FIND("Enter smelter details",G5),TRUE)</formula>
    </cfRule>
  </conditionalFormatting>
  <conditionalFormatting sqref="G1142">
    <cfRule type="expression" dxfId="12463" priority="17594">
      <formula>IF(FIND("Enter smelter details",G5),TRUE)</formula>
    </cfRule>
  </conditionalFormatting>
  <conditionalFormatting sqref="G1143">
    <cfRule type="expression" dxfId="12462" priority="17595">
      <formula>IF(FIND("Enter smelter details",G5),TRUE)</formula>
    </cfRule>
  </conditionalFormatting>
  <conditionalFormatting sqref="G1144">
    <cfRule type="expression" dxfId="12461" priority="17596">
      <formula>IF(FIND("Enter smelter details",G5),TRUE)</formula>
    </cfRule>
  </conditionalFormatting>
  <conditionalFormatting sqref="G1145">
    <cfRule type="expression" dxfId="12460" priority="17597">
      <formula>IF(FIND("Enter smelter details",G5),TRUE)</formula>
    </cfRule>
  </conditionalFormatting>
  <conditionalFormatting sqref="G1146">
    <cfRule type="expression" dxfId="12459" priority="17598">
      <formula>IF(FIND("Enter smelter details",G5),TRUE)</formula>
    </cfRule>
  </conditionalFormatting>
  <conditionalFormatting sqref="G1147">
    <cfRule type="expression" dxfId="12458" priority="17599">
      <formula>IF(FIND("Enter smelter details",G5),TRUE)</formula>
    </cfRule>
  </conditionalFormatting>
  <conditionalFormatting sqref="G1148">
    <cfRule type="expression" dxfId="12457" priority="17600">
      <formula>IF(FIND("Enter smelter details",G5),TRUE)</formula>
    </cfRule>
  </conditionalFormatting>
  <conditionalFormatting sqref="G1149">
    <cfRule type="expression" dxfId="12456" priority="17601">
      <formula>IF(FIND("Enter smelter details",G5),TRUE)</formula>
    </cfRule>
  </conditionalFormatting>
  <conditionalFormatting sqref="G1150">
    <cfRule type="expression" dxfId="12455" priority="17602">
      <formula>IF(FIND("Enter smelter details",G5),TRUE)</formula>
    </cfRule>
  </conditionalFormatting>
  <conditionalFormatting sqref="G1151">
    <cfRule type="expression" dxfId="12454" priority="17603">
      <formula>IF(FIND("Enter smelter details",G5),TRUE)</formula>
    </cfRule>
  </conditionalFormatting>
  <conditionalFormatting sqref="G1152">
    <cfRule type="expression" dxfId="12453" priority="17604">
      <formula>IF(FIND("Enter smelter details",G5),TRUE)</formula>
    </cfRule>
  </conditionalFormatting>
  <conditionalFormatting sqref="G1153">
    <cfRule type="expression" dxfId="12452" priority="17605">
      <formula>IF(FIND("Enter smelter details",G5),TRUE)</formula>
    </cfRule>
  </conditionalFormatting>
  <conditionalFormatting sqref="G1154">
    <cfRule type="expression" dxfId="12451" priority="17606">
      <formula>IF(FIND("Enter smelter details",G5),TRUE)</formula>
    </cfRule>
  </conditionalFormatting>
  <conditionalFormatting sqref="G1155">
    <cfRule type="expression" dxfId="12450" priority="17607">
      <formula>IF(FIND("Enter smelter details",G5),TRUE)</formula>
    </cfRule>
  </conditionalFormatting>
  <conditionalFormatting sqref="G1156">
    <cfRule type="expression" dxfId="12449" priority="17608">
      <formula>IF(FIND("Enter smelter details",G5),TRUE)</formula>
    </cfRule>
  </conditionalFormatting>
  <conditionalFormatting sqref="G1157">
    <cfRule type="expression" dxfId="12448" priority="17609">
      <formula>IF(FIND("Enter smelter details",G5),TRUE)</formula>
    </cfRule>
  </conditionalFormatting>
  <conditionalFormatting sqref="G1158">
    <cfRule type="expression" dxfId="12447" priority="17610">
      <formula>IF(FIND("Enter smelter details",G5),TRUE)</formula>
    </cfRule>
  </conditionalFormatting>
  <conditionalFormatting sqref="G1159">
    <cfRule type="expression" dxfId="12446" priority="17611">
      <formula>IF(FIND("Enter smelter details",G5),TRUE)</formula>
    </cfRule>
  </conditionalFormatting>
  <conditionalFormatting sqref="G1160">
    <cfRule type="expression" dxfId="12445" priority="17612">
      <formula>IF(FIND("Enter smelter details",G5),TRUE)</formula>
    </cfRule>
  </conditionalFormatting>
  <conditionalFormatting sqref="G1161">
    <cfRule type="expression" dxfId="12444" priority="17613">
      <formula>IF(FIND("Enter smelter details",G5),TRUE)</formula>
    </cfRule>
  </conditionalFormatting>
  <conditionalFormatting sqref="G1162">
    <cfRule type="expression" dxfId="12443" priority="17614">
      <formula>IF(FIND("Enter smelter details",G5),TRUE)</formula>
    </cfRule>
  </conditionalFormatting>
  <conditionalFormatting sqref="G1163">
    <cfRule type="expression" dxfId="12442" priority="17615">
      <formula>IF(FIND("Enter smelter details",G5),TRUE)</formula>
    </cfRule>
  </conditionalFormatting>
  <conditionalFormatting sqref="G1164">
    <cfRule type="expression" dxfId="12441" priority="17616">
      <formula>IF(FIND("Enter smelter details",G5),TRUE)</formula>
    </cfRule>
  </conditionalFormatting>
  <conditionalFormatting sqref="G1165">
    <cfRule type="expression" dxfId="12440" priority="17617">
      <formula>IF(FIND("Enter smelter details",G5),TRUE)</formula>
    </cfRule>
  </conditionalFormatting>
  <conditionalFormatting sqref="G1166">
    <cfRule type="expression" dxfId="12439" priority="17618">
      <formula>IF(FIND("Enter smelter details",G5),TRUE)</formula>
    </cfRule>
  </conditionalFormatting>
  <conditionalFormatting sqref="G1167">
    <cfRule type="expression" dxfId="12438" priority="17619">
      <formula>IF(FIND("Enter smelter details",G5),TRUE)</formula>
    </cfRule>
  </conditionalFormatting>
  <conditionalFormatting sqref="G1168">
    <cfRule type="expression" dxfId="12437" priority="17620">
      <formula>IF(FIND("Enter smelter details",G5),TRUE)</formula>
    </cfRule>
  </conditionalFormatting>
  <conditionalFormatting sqref="G1169">
    <cfRule type="expression" dxfId="12436" priority="17621">
      <formula>IF(FIND("Enter smelter details",G5),TRUE)</formula>
    </cfRule>
  </conditionalFormatting>
  <conditionalFormatting sqref="G1170">
    <cfRule type="expression" dxfId="12435" priority="17622">
      <formula>IF(FIND("Enter smelter details",G5),TRUE)</formula>
    </cfRule>
  </conditionalFormatting>
  <conditionalFormatting sqref="G1171">
    <cfRule type="expression" dxfId="12434" priority="17623">
      <formula>IF(FIND("Enter smelter details",G5),TRUE)</formula>
    </cfRule>
  </conditionalFormatting>
  <conditionalFormatting sqref="G1172">
    <cfRule type="expression" dxfId="12433" priority="17624">
      <formula>IF(FIND("Enter smelter details",G5),TRUE)</formula>
    </cfRule>
  </conditionalFormatting>
  <conditionalFormatting sqref="G1173">
    <cfRule type="expression" dxfId="12432" priority="17625">
      <formula>IF(FIND("Enter smelter details",G5),TRUE)</formula>
    </cfRule>
  </conditionalFormatting>
  <conditionalFormatting sqref="G1174">
    <cfRule type="expression" dxfId="12431" priority="17626">
      <formula>IF(FIND("Enter smelter details",G5),TRUE)</formula>
    </cfRule>
  </conditionalFormatting>
  <conditionalFormatting sqref="G1175">
    <cfRule type="expression" dxfId="12430" priority="17627">
      <formula>IF(FIND("Enter smelter details",G5),TRUE)</formula>
    </cfRule>
  </conditionalFormatting>
  <conditionalFormatting sqref="G1176">
    <cfRule type="expression" dxfId="12429" priority="17628">
      <formula>IF(FIND("Enter smelter details",G5),TRUE)</formula>
    </cfRule>
  </conditionalFormatting>
  <conditionalFormatting sqref="G1177">
    <cfRule type="expression" dxfId="12428" priority="17629">
      <formula>IF(FIND("Enter smelter details",G5),TRUE)</formula>
    </cfRule>
  </conditionalFormatting>
  <conditionalFormatting sqref="G1178">
    <cfRule type="expression" dxfId="12427" priority="17630">
      <formula>IF(FIND("Enter smelter details",G5),TRUE)</formula>
    </cfRule>
  </conditionalFormatting>
  <conditionalFormatting sqref="G1179">
    <cfRule type="expression" dxfId="12426" priority="17631">
      <formula>IF(FIND("Enter smelter details",G5),TRUE)</formula>
    </cfRule>
  </conditionalFormatting>
  <conditionalFormatting sqref="G1180">
    <cfRule type="expression" dxfId="12425" priority="17632">
      <formula>IF(FIND("Enter smelter details",G5),TRUE)</formula>
    </cfRule>
  </conditionalFormatting>
  <conditionalFormatting sqref="G1181">
    <cfRule type="expression" dxfId="12424" priority="17633">
      <formula>IF(FIND("Enter smelter details",G5),TRUE)</formula>
    </cfRule>
  </conditionalFormatting>
  <conditionalFormatting sqref="G1182">
    <cfRule type="expression" dxfId="12423" priority="17634">
      <formula>IF(FIND("Enter smelter details",G5),TRUE)</formula>
    </cfRule>
  </conditionalFormatting>
  <conditionalFormatting sqref="G1183">
    <cfRule type="expression" dxfId="12422" priority="17635">
      <formula>IF(FIND("Enter smelter details",G5),TRUE)</formula>
    </cfRule>
  </conditionalFormatting>
  <conditionalFormatting sqref="G1184">
    <cfRule type="expression" dxfId="12421" priority="17636">
      <formula>IF(FIND("Enter smelter details",G5),TRUE)</formula>
    </cfRule>
  </conditionalFormatting>
  <conditionalFormatting sqref="G1185">
    <cfRule type="expression" dxfId="12420" priority="17637">
      <formula>IF(FIND("Enter smelter details",G5),TRUE)</formula>
    </cfRule>
  </conditionalFormatting>
  <conditionalFormatting sqref="G1186">
    <cfRule type="expression" dxfId="12419" priority="17638">
      <formula>IF(FIND("Enter smelter details",G5),TRUE)</formula>
    </cfRule>
  </conditionalFormatting>
  <conditionalFormatting sqref="G1187">
    <cfRule type="expression" dxfId="12418" priority="17639">
      <formula>IF(FIND("Enter smelter details",G5),TRUE)</formula>
    </cfRule>
  </conditionalFormatting>
  <conditionalFormatting sqref="G1188">
    <cfRule type="expression" dxfId="12417" priority="17640">
      <formula>IF(FIND("Enter smelter details",G5),TRUE)</formula>
    </cfRule>
  </conditionalFormatting>
  <conditionalFormatting sqref="G1189">
    <cfRule type="expression" dxfId="12416" priority="17641">
      <formula>IF(FIND("Enter smelter details",G5),TRUE)</formula>
    </cfRule>
  </conditionalFormatting>
  <conditionalFormatting sqref="G1190">
    <cfRule type="expression" dxfId="12415" priority="17642">
      <formula>IF(FIND("Enter smelter details",G5),TRUE)</formula>
    </cfRule>
  </conditionalFormatting>
  <conditionalFormatting sqref="G1191">
    <cfRule type="expression" dxfId="12414" priority="17643">
      <formula>IF(FIND("Enter smelter details",G5),TRUE)</formula>
    </cfRule>
  </conditionalFormatting>
  <conditionalFormatting sqref="G1192">
    <cfRule type="expression" dxfId="12413" priority="17644">
      <formula>IF(FIND("Enter smelter details",G5),TRUE)</formula>
    </cfRule>
  </conditionalFormatting>
  <conditionalFormatting sqref="G1193">
    <cfRule type="expression" dxfId="12412" priority="17645">
      <formula>IF(FIND("Enter smelter details",G5),TRUE)</formula>
    </cfRule>
  </conditionalFormatting>
  <conditionalFormatting sqref="G1194">
    <cfRule type="expression" dxfId="12411" priority="17646">
      <formula>IF(FIND("Enter smelter details",G5),TRUE)</formula>
    </cfRule>
  </conditionalFormatting>
  <conditionalFormatting sqref="G1195">
    <cfRule type="expression" dxfId="12410" priority="17647">
      <formula>IF(FIND("Enter smelter details",G5),TRUE)</formula>
    </cfRule>
  </conditionalFormatting>
  <conditionalFormatting sqref="G1196">
    <cfRule type="expression" dxfId="12409" priority="17648">
      <formula>IF(FIND("Enter smelter details",G5),TRUE)</formula>
    </cfRule>
  </conditionalFormatting>
  <conditionalFormatting sqref="G1197">
    <cfRule type="expression" dxfId="12408" priority="17649">
      <formula>IF(FIND("Enter smelter details",G5),TRUE)</formula>
    </cfRule>
  </conditionalFormatting>
  <conditionalFormatting sqref="G1198">
    <cfRule type="expression" dxfId="12407" priority="17650">
      <formula>IF(FIND("Enter smelter details",G5),TRUE)</formula>
    </cfRule>
  </conditionalFormatting>
  <conditionalFormatting sqref="G1199">
    <cfRule type="expression" dxfId="12406" priority="17651">
      <formula>IF(FIND("Enter smelter details",G5),TRUE)</formula>
    </cfRule>
  </conditionalFormatting>
  <conditionalFormatting sqref="G1200">
    <cfRule type="expression" dxfId="12405" priority="17652">
      <formula>IF(FIND("Enter smelter details",G5),TRUE)</formula>
    </cfRule>
  </conditionalFormatting>
  <conditionalFormatting sqref="G1201">
    <cfRule type="expression" dxfId="12404" priority="17653">
      <formula>IF(FIND("Enter smelter details",G5),TRUE)</formula>
    </cfRule>
  </conditionalFormatting>
  <conditionalFormatting sqref="G1202">
    <cfRule type="expression" dxfId="12403" priority="17654">
      <formula>IF(FIND("Enter smelter details",G5),TRUE)</formula>
    </cfRule>
  </conditionalFormatting>
  <conditionalFormatting sqref="G1203">
    <cfRule type="expression" dxfId="12402" priority="17655">
      <formula>IF(FIND("Enter smelter details",G5),TRUE)</formula>
    </cfRule>
  </conditionalFormatting>
  <conditionalFormatting sqref="G1204">
    <cfRule type="expression" dxfId="12401" priority="17656">
      <formula>IF(FIND("Enter smelter details",G5),TRUE)</formula>
    </cfRule>
  </conditionalFormatting>
  <conditionalFormatting sqref="G1205">
    <cfRule type="expression" dxfId="12400" priority="17657">
      <formula>IF(FIND("Enter smelter details",G5),TRUE)</formula>
    </cfRule>
  </conditionalFormatting>
  <conditionalFormatting sqref="G1206">
    <cfRule type="expression" dxfId="12399" priority="17658">
      <formula>IF(FIND("Enter smelter details",G5),TRUE)</formula>
    </cfRule>
  </conditionalFormatting>
  <conditionalFormatting sqref="G1207">
    <cfRule type="expression" dxfId="12398" priority="17659">
      <formula>IF(FIND("Enter smelter details",G5),TRUE)</formula>
    </cfRule>
  </conditionalFormatting>
  <conditionalFormatting sqref="G1208">
    <cfRule type="expression" dxfId="12397" priority="17660">
      <formula>IF(FIND("Enter smelter details",G5),TRUE)</formula>
    </cfRule>
  </conditionalFormatting>
  <conditionalFormatting sqref="G1209">
    <cfRule type="expression" dxfId="12396" priority="17661">
      <formula>IF(FIND("Enter smelter details",G5),TRUE)</formula>
    </cfRule>
  </conditionalFormatting>
  <conditionalFormatting sqref="G1210">
    <cfRule type="expression" dxfId="12395" priority="17662">
      <formula>IF(FIND("Enter smelter details",G5),TRUE)</formula>
    </cfRule>
  </conditionalFormatting>
  <conditionalFormatting sqref="G1211">
    <cfRule type="expression" dxfId="12394" priority="17663">
      <formula>IF(FIND("Enter smelter details",G5),TRUE)</formula>
    </cfRule>
  </conditionalFormatting>
  <conditionalFormatting sqref="G1212">
    <cfRule type="expression" dxfId="12393" priority="17664">
      <formula>IF(FIND("Enter smelter details",G5),TRUE)</formula>
    </cfRule>
  </conditionalFormatting>
  <conditionalFormatting sqref="G1213">
    <cfRule type="expression" dxfId="12392" priority="17665">
      <formula>IF(FIND("Enter smelter details",G5),TRUE)</formula>
    </cfRule>
  </conditionalFormatting>
  <conditionalFormatting sqref="G1214">
    <cfRule type="expression" dxfId="12391" priority="17666">
      <formula>IF(FIND("Enter smelter details",G5),TRUE)</formula>
    </cfRule>
  </conditionalFormatting>
  <conditionalFormatting sqref="G1215">
    <cfRule type="expression" dxfId="12390" priority="17667">
      <formula>IF(FIND("Enter smelter details",G5),TRUE)</formula>
    </cfRule>
  </conditionalFormatting>
  <conditionalFormatting sqref="G1216">
    <cfRule type="expression" dxfId="12389" priority="17668">
      <formula>IF(FIND("Enter smelter details",G5),TRUE)</formula>
    </cfRule>
  </conditionalFormatting>
  <conditionalFormatting sqref="G1217">
    <cfRule type="expression" dxfId="12388" priority="17669">
      <formula>IF(FIND("Enter smelter details",G5),TRUE)</formula>
    </cfRule>
  </conditionalFormatting>
  <conditionalFormatting sqref="G1218">
    <cfRule type="expression" dxfId="12387" priority="17670">
      <formula>IF(FIND("Enter smelter details",G5),TRUE)</formula>
    </cfRule>
  </conditionalFormatting>
  <conditionalFormatting sqref="G1219">
    <cfRule type="expression" dxfId="12386" priority="17671">
      <formula>IF(FIND("Enter smelter details",G5),TRUE)</formula>
    </cfRule>
  </conditionalFormatting>
  <conditionalFormatting sqref="G1220">
    <cfRule type="expression" dxfId="12385" priority="17672">
      <formula>IF(FIND("Enter smelter details",G5),TRUE)</formula>
    </cfRule>
  </conditionalFormatting>
  <conditionalFormatting sqref="G1221">
    <cfRule type="expression" dxfId="12384" priority="17673">
      <formula>IF(FIND("Enter smelter details",G5),TRUE)</formula>
    </cfRule>
  </conditionalFormatting>
  <conditionalFormatting sqref="G1222">
    <cfRule type="expression" dxfId="12383" priority="17674">
      <formula>IF(FIND("Enter smelter details",G5),TRUE)</formula>
    </cfRule>
  </conditionalFormatting>
  <conditionalFormatting sqref="G1223">
    <cfRule type="expression" dxfId="12382" priority="17675">
      <formula>IF(FIND("Enter smelter details",G5),TRUE)</formula>
    </cfRule>
  </conditionalFormatting>
  <conditionalFormatting sqref="G1224">
    <cfRule type="expression" dxfId="12381" priority="17676">
      <formula>IF(FIND("Enter smelter details",G5),TRUE)</formula>
    </cfRule>
  </conditionalFormatting>
  <conditionalFormatting sqref="G1225">
    <cfRule type="expression" dxfId="12380" priority="17677">
      <formula>IF(FIND("Enter smelter details",G5),TRUE)</formula>
    </cfRule>
  </conditionalFormatting>
  <conditionalFormatting sqref="G1226">
    <cfRule type="expression" dxfId="12379" priority="17678">
      <formula>IF(FIND("Enter smelter details",G5),TRUE)</formula>
    </cfRule>
  </conditionalFormatting>
  <conditionalFormatting sqref="G1227">
    <cfRule type="expression" dxfId="12378" priority="17679">
      <formula>IF(FIND("Enter smelter details",G5),TRUE)</formula>
    </cfRule>
  </conditionalFormatting>
  <conditionalFormatting sqref="G1228">
    <cfRule type="expression" dxfId="12377" priority="17680">
      <formula>IF(FIND("Enter smelter details",G5),TRUE)</formula>
    </cfRule>
  </conditionalFormatting>
  <conditionalFormatting sqref="G1229">
    <cfRule type="expression" dxfId="12376" priority="17681">
      <formula>IF(FIND("Enter smelter details",G5),TRUE)</formula>
    </cfRule>
  </conditionalFormatting>
  <conditionalFormatting sqref="G1230">
    <cfRule type="expression" dxfId="12375" priority="17682">
      <formula>IF(FIND("Enter smelter details",G5),TRUE)</formula>
    </cfRule>
  </conditionalFormatting>
  <conditionalFormatting sqref="G1231">
    <cfRule type="expression" dxfId="12374" priority="17683">
      <formula>IF(FIND("Enter smelter details",G5),TRUE)</formula>
    </cfRule>
  </conditionalFormatting>
  <conditionalFormatting sqref="G1232">
    <cfRule type="expression" dxfId="12373" priority="17684">
      <formula>IF(FIND("Enter smelter details",G5),TRUE)</formula>
    </cfRule>
  </conditionalFormatting>
  <conditionalFormatting sqref="G1233">
    <cfRule type="expression" dxfId="12372" priority="17685">
      <formula>IF(FIND("Enter smelter details",G5),TRUE)</formula>
    </cfRule>
  </conditionalFormatting>
  <conditionalFormatting sqref="G1234">
    <cfRule type="expression" dxfId="12371" priority="17686">
      <formula>IF(FIND("Enter smelter details",G5),TRUE)</formula>
    </cfRule>
  </conditionalFormatting>
  <conditionalFormatting sqref="G1235">
    <cfRule type="expression" dxfId="12370" priority="17687">
      <formula>IF(FIND("Enter smelter details",G5),TRUE)</formula>
    </cfRule>
  </conditionalFormatting>
  <conditionalFormatting sqref="G1236">
    <cfRule type="expression" dxfId="12369" priority="17688">
      <formula>IF(FIND("Enter smelter details",G5),TRUE)</formula>
    </cfRule>
  </conditionalFormatting>
  <conditionalFormatting sqref="G1237">
    <cfRule type="expression" dxfId="12368" priority="17689">
      <formula>IF(FIND("Enter smelter details",G5),TRUE)</formula>
    </cfRule>
  </conditionalFormatting>
  <conditionalFormatting sqref="G1238">
    <cfRule type="expression" dxfId="12367" priority="17690">
      <formula>IF(FIND("Enter smelter details",G5),TRUE)</formula>
    </cfRule>
  </conditionalFormatting>
  <conditionalFormatting sqref="G1239">
    <cfRule type="expression" dxfId="12366" priority="17691">
      <formula>IF(FIND("Enter smelter details",G5),TRUE)</formula>
    </cfRule>
  </conditionalFormatting>
  <conditionalFormatting sqref="G1240">
    <cfRule type="expression" dxfId="12365" priority="17692">
      <formula>IF(FIND("Enter smelter details",G5),TRUE)</formula>
    </cfRule>
  </conditionalFormatting>
  <conditionalFormatting sqref="G1241">
    <cfRule type="expression" dxfId="12364" priority="17693">
      <formula>IF(FIND("Enter smelter details",G5),TRUE)</formula>
    </cfRule>
  </conditionalFormatting>
  <conditionalFormatting sqref="G1242">
    <cfRule type="expression" dxfId="12363" priority="17694">
      <formula>IF(FIND("Enter smelter details",G5),TRUE)</formula>
    </cfRule>
  </conditionalFormatting>
  <conditionalFormatting sqref="G1243">
    <cfRule type="expression" dxfId="12362" priority="17695">
      <formula>IF(FIND("Enter smelter details",G5),TRUE)</formula>
    </cfRule>
  </conditionalFormatting>
  <conditionalFormatting sqref="G1244">
    <cfRule type="expression" dxfId="12361" priority="17696">
      <formula>IF(FIND("Enter smelter details",G5),TRUE)</formula>
    </cfRule>
  </conditionalFormatting>
  <conditionalFormatting sqref="G1245">
    <cfRule type="expression" dxfId="12360" priority="17697">
      <formula>IF(FIND("Enter smelter details",G5),TRUE)</formula>
    </cfRule>
  </conditionalFormatting>
  <conditionalFormatting sqref="G1246">
    <cfRule type="expression" dxfId="12359" priority="17698">
      <formula>IF(FIND("Enter smelter details",G5),TRUE)</formula>
    </cfRule>
  </conditionalFormatting>
  <conditionalFormatting sqref="G1247">
    <cfRule type="expression" dxfId="12358" priority="17699">
      <formula>IF(FIND("Enter smelter details",G5),TRUE)</formula>
    </cfRule>
  </conditionalFormatting>
  <conditionalFormatting sqref="G1248">
    <cfRule type="expression" dxfId="12357" priority="17700">
      <formula>IF(FIND("Enter smelter details",G5),TRUE)</formula>
    </cfRule>
  </conditionalFormatting>
  <conditionalFormatting sqref="G1249">
    <cfRule type="expression" dxfId="12356" priority="17701">
      <formula>IF(FIND("Enter smelter details",G5),TRUE)</formula>
    </cfRule>
  </conditionalFormatting>
  <conditionalFormatting sqref="G1250">
    <cfRule type="expression" dxfId="12355" priority="17702">
      <formula>IF(FIND("Enter smelter details",G5),TRUE)</formula>
    </cfRule>
  </conditionalFormatting>
  <conditionalFormatting sqref="G1251">
    <cfRule type="expression" dxfId="12354" priority="17703">
      <formula>IF(FIND("Enter smelter details",G5),TRUE)</formula>
    </cfRule>
  </conditionalFormatting>
  <conditionalFormatting sqref="G1252">
    <cfRule type="expression" dxfId="12353" priority="17704">
      <formula>IF(FIND("Enter smelter details",G5),TRUE)</formula>
    </cfRule>
  </conditionalFormatting>
  <conditionalFormatting sqref="G1253">
    <cfRule type="expression" dxfId="12352" priority="17705">
      <formula>IF(FIND("Enter smelter details",G5),TRUE)</formula>
    </cfRule>
  </conditionalFormatting>
  <conditionalFormatting sqref="G1254">
    <cfRule type="expression" dxfId="12351" priority="17706">
      <formula>IF(FIND("Enter smelter details",G5),TRUE)</formula>
    </cfRule>
  </conditionalFormatting>
  <conditionalFormatting sqref="G1255">
    <cfRule type="expression" dxfId="12350" priority="17707">
      <formula>IF(FIND("Enter smelter details",G5),TRUE)</formula>
    </cfRule>
  </conditionalFormatting>
  <conditionalFormatting sqref="G1256">
    <cfRule type="expression" dxfId="12349" priority="17708">
      <formula>IF(FIND("Enter smelter details",G5),TRUE)</formula>
    </cfRule>
  </conditionalFormatting>
  <conditionalFormatting sqref="G1257">
    <cfRule type="expression" dxfId="12348" priority="17709">
      <formula>IF(FIND("Enter smelter details",G5),TRUE)</formula>
    </cfRule>
  </conditionalFormatting>
  <conditionalFormatting sqref="G1258">
    <cfRule type="expression" dxfId="12347" priority="17710">
      <formula>IF(FIND("Enter smelter details",G5),TRUE)</formula>
    </cfRule>
  </conditionalFormatting>
  <conditionalFormatting sqref="G1259">
    <cfRule type="expression" dxfId="12346" priority="17711">
      <formula>IF(FIND("Enter smelter details",G5),TRUE)</formula>
    </cfRule>
  </conditionalFormatting>
  <conditionalFormatting sqref="G1260">
    <cfRule type="expression" dxfId="12345" priority="17712">
      <formula>IF(FIND("Enter smelter details",G5),TRUE)</formula>
    </cfRule>
  </conditionalFormatting>
  <conditionalFormatting sqref="G1261">
    <cfRule type="expression" dxfId="12344" priority="17713">
      <formula>IF(FIND("Enter smelter details",G5),TRUE)</formula>
    </cfRule>
  </conditionalFormatting>
  <conditionalFormatting sqref="G1262">
    <cfRule type="expression" dxfId="12343" priority="17714">
      <formula>IF(FIND("Enter smelter details",G5),TRUE)</formula>
    </cfRule>
  </conditionalFormatting>
  <conditionalFormatting sqref="G1263">
    <cfRule type="expression" dxfId="12342" priority="17715">
      <formula>IF(FIND("Enter smelter details",G5),TRUE)</formula>
    </cfRule>
  </conditionalFormatting>
  <conditionalFormatting sqref="G1264">
    <cfRule type="expression" dxfId="12341" priority="17716">
      <formula>IF(FIND("Enter smelter details",G5),TRUE)</formula>
    </cfRule>
  </conditionalFormatting>
  <conditionalFormatting sqref="G1265">
    <cfRule type="expression" dxfId="12340" priority="17717">
      <formula>IF(FIND("Enter smelter details",G5),TRUE)</formula>
    </cfRule>
  </conditionalFormatting>
  <conditionalFormatting sqref="G1266">
    <cfRule type="expression" dxfId="12339" priority="17718">
      <formula>IF(FIND("Enter smelter details",G5),TRUE)</formula>
    </cfRule>
  </conditionalFormatting>
  <conditionalFormatting sqref="G1267">
    <cfRule type="expression" dxfId="12338" priority="17719">
      <formula>IF(FIND("Enter smelter details",G5),TRUE)</formula>
    </cfRule>
  </conditionalFormatting>
  <conditionalFormatting sqref="G1268">
    <cfRule type="expression" dxfId="12337" priority="17720">
      <formula>IF(FIND("Enter smelter details",G5),TRUE)</formula>
    </cfRule>
  </conditionalFormatting>
  <conditionalFormatting sqref="G1269">
    <cfRule type="expression" dxfId="12336" priority="17721">
      <formula>IF(FIND("Enter smelter details",G5),TRUE)</formula>
    </cfRule>
  </conditionalFormatting>
  <conditionalFormatting sqref="G1270">
    <cfRule type="expression" dxfId="12335" priority="17722">
      <formula>IF(FIND("Enter smelter details",G5),TRUE)</formula>
    </cfRule>
  </conditionalFormatting>
  <conditionalFormatting sqref="G1271">
    <cfRule type="expression" dxfId="12334" priority="17723">
      <formula>IF(FIND("Enter smelter details",G5),TRUE)</formula>
    </cfRule>
  </conditionalFormatting>
  <conditionalFormatting sqref="G1272">
    <cfRule type="expression" dxfId="12333" priority="17724">
      <formula>IF(FIND("Enter smelter details",G5),TRUE)</formula>
    </cfRule>
  </conditionalFormatting>
  <conditionalFormatting sqref="G1273">
    <cfRule type="expression" dxfId="12332" priority="17725">
      <formula>IF(FIND("Enter smelter details",G5),TRUE)</formula>
    </cfRule>
  </conditionalFormatting>
  <conditionalFormatting sqref="G1274">
    <cfRule type="expression" dxfId="12331" priority="17726">
      <formula>IF(FIND("Enter smelter details",G5),TRUE)</formula>
    </cfRule>
  </conditionalFormatting>
  <conditionalFormatting sqref="G1275">
    <cfRule type="expression" dxfId="12330" priority="17727">
      <formula>IF(FIND("Enter smelter details",G5),TRUE)</formula>
    </cfRule>
  </conditionalFormatting>
  <conditionalFormatting sqref="G1276">
    <cfRule type="expression" dxfId="12329" priority="17728">
      <formula>IF(FIND("Enter smelter details",G5),TRUE)</formula>
    </cfRule>
  </conditionalFormatting>
  <conditionalFormatting sqref="G1277">
    <cfRule type="expression" dxfId="12328" priority="17729">
      <formula>IF(FIND("Enter smelter details",G5),TRUE)</formula>
    </cfRule>
  </conditionalFormatting>
  <conditionalFormatting sqref="G1278">
    <cfRule type="expression" dxfId="12327" priority="17730">
      <formula>IF(FIND("Enter smelter details",G5),TRUE)</formula>
    </cfRule>
  </conditionalFormatting>
  <conditionalFormatting sqref="G1279">
    <cfRule type="expression" dxfId="12326" priority="17731">
      <formula>IF(FIND("Enter smelter details",G5),TRUE)</formula>
    </cfRule>
  </conditionalFormatting>
  <conditionalFormatting sqref="G1280">
    <cfRule type="expression" dxfId="12325" priority="17732">
      <formula>IF(FIND("Enter smelter details",G5),TRUE)</formula>
    </cfRule>
  </conditionalFormatting>
  <conditionalFormatting sqref="G1281">
    <cfRule type="expression" dxfId="12324" priority="17733">
      <formula>IF(FIND("Enter smelter details",G5),TRUE)</formula>
    </cfRule>
  </conditionalFormatting>
  <conditionalFormatting sqref="G1282">
    <cfRule type="expression" dxfId="12323" priority="17734">
      <formula>IF(FIND("Enter smelter details",G5),TRUE)</formula>
    </cfRule>
  </conditionalFormatting>
  <conditionalFormatting sqref="G1283">
    <cfRule type="expression" dxfId="12322" priority="17735">
      <formula>IF(FIND("Enter smelter details",G5),TRUE)</formula>
    </cfRule>
  </conditionalFormatting>
  <conditionalFormatting sqref="G1284">
    <cfRule type="expression" dxfId="12321" priority="17736">
      <formula>IF(FIND("Enter smelter details",G5),TRUE)</formula>
    </cfRule>
  </conditionalFormatting>
  <conditionalFormatting sqref="G1285">
    <cfRule type="expression" dxfId="12320" priority="17737">
      <formula>IF(FIND("Enter smelter details",G5),TRUE)</formula>
    </cfRule>
  </conditionalFormatting>
  <conditionalFormatting sqref="G1286">
    <cfRule type="expression" dxfId="12319" priority="17738">
      <formula>IF(FIND("Enter smelter details",G5),TRUE)</formula>
    </cfRule>
  </conditionalFormatting>
  <conditionalFormatting sqref="G1287">
    <cfRule type="expression" dxfId="12318" priority="17739">
      <formula>IF(FIND("Enter smelter details",G5),TRUE)</formula>
    </cfRule>
  </conditionalFormatting>
  <conditionalFormatting sqref="G1288">
    <cfRule type="expression" dxfId="12317" priority="17740">
      <formula>IF(FIND("Enter smelter details",G5),TRUE)</formula>
    </cfRule>
  </conditionalFormatting>
  <conditionalFormatting sqref="G1289">
    <cfRule type="expression" dxfId="12316" priority="17741">
      <formula>IF(FIND("Enter smelter details",G5),TRUE)</formula>
    </cfRule>
  </conditionalFormatting>
  <conditionalFormatting sqref="G1290">
    <cfRule type="expression" dxfId="12315" priority="17742">
      <formula>IF(FIND("Enter smelter details",G5),TRUE)</formula>
    </cfRule>
  </conditionalFormatting>
  <conditionalFormatting sqref="G1291">
    <cfRule type="expression" dxfId="12314" priority="17743">
      <formula>IF(FIND("Enter smelter details",G5),TRUE)</formula>
    </cfRule>
  </conditionalFormatting>
  <conditionalFormatting sqref="G1292">
    <cfRule type="expression" dxfId="12313" priority="17744">
      <formula>IF(FIND("Enter smelter details",G5),TRUE)</formula>
    </cfRule>
  </conditionalFormatting>
  <conditionalFormatting sqref="G1293">
    <cfRule type="expression" dxfId="12312" priority="17745">
      <formula>IF(FIND("Enter smelter details",G5),TRUE)</formula>
    </cfRule>
  </conditionalFormatting>
  <conditionalFormatting sqref="G1294">
    <cfRule type="expression" dxfId="12311" priority="17746">
      <formula>IF(FIND("Enter smelter details",G5),TRUE)</formula>
    </cfRule>
  </conditionalFormatting>
  <conditionalFormatting sqref="G1295">
    <cfRule type="expression" dxfId="12310" priority="17747">
      <formula>IF(FIND("Enter smelter details",G5),TRUE)</formula>
    </cfRule>
  </conditionalFormatting>
  <conditionalFormatting sqref="G1296">
    <cfRule type="expression" dxfId="12309" priority="17748">
      <formula>IF(FIND("Enter smelter details",G5),TRUE)</formula>
    </cfRule>
  </conditionalFormatting>
  <conditionalFormatting sqref="G1297">
    <cfRule type="expression" dxfId="12308" priority="17749">
      <formula>IF(FIND("Enter smelter details",G5),TRUE)</formula>
    </cfRule>
  </conditionalFormatting>
  <conditionalFormatting sqref="G1298">
    <cfRule type="expression" dxfId="12307" priority="17750">
      <formula>IF(FIND("Enter smelter details",G5),TRUE)</formula>
    </cfRule>
  </conditionalFormatting>
  <conditionalFormatting sqref="G1299">
    <cfRule type="expression" dxfId="12306" priority="17751">
      <formula>IF(FIND("Enter smelter details",G5),TRUE)</formula>
    </cfRule>
  </conditionalFormatting>
  <conditionalFormatting sqref="G1300">
    <cfRule type="expression" dxfId="12305" priority="17752">
      <formula>IF(FIND("Enter smelter details",G5),TRUE)</formula>
    </cfRule>
  </conditionalFormatting>
  <conditionalFormatting sqref="G1301">
    <cfRule type="expression" dxfId="12304" priority="17753">
      <formula>IF(FIND("Enter smelter details",G5),TRUE)</formula>
    </cfRule>
  </conditionalFormatting>
  <conditionalFormatting sqref="G1302">
    <cfRule type="expression" dxfId="12303" priority="17754">
      <formula>IF(FIND("Enter smelter details",G5),TRUE)</formula>
    </cfRule>
  </conditionalFormatting>
  <conditionalFormatting sqref="G1303">
    <cfRule type="expression" dxfId="12302" priority="17755">
      <formula>IF(FIND("Enter smelter details",G5),TRUE)</formula>
    </cfRule>
  </conditionalFormatting>
  <conditionalFormatting sqref="G1304">
    <cfRule type="expression" dxfId="12301" priority="17756">
      <formula>IF(FIND("Enter smelter details",G5),TRUE)</formula>
    </cfRule>
  </conditionalFormatting>
  <conditionalFormatting sqref="G1305">
    <cfRule type="expression" dxfId="12300" priority="17757">
      <formula>IF(FIND("Enter smelter details",G5),TRUE)</formula>
    </cfRule>
  </conditionalFormatting>
  <conditionalFormatting sqref="G1306">
    <cfRule type="expression" dxfId="12299" priority="17758">
      <formula>IF(FIND("Enter smelter details",G5),TRUE)</formula>
    </cfRule>
  </conditionalFormatting>
  <conditionalFormatting sqref="G1307">
    <cfRule type="expression" dxfId="12298" priority="17759">
      <formula>IF(FIND("Enter smelter details",G5),TRUE)</formula>
    </cfRule>
  </conditionalFormatting>
  <conditionalFormatting sqref="G1308">
    <cfRule type="expression" dxfId="12297" priority="17760">
      <formula>IF(FIND("Enter smelter details",G5),TRUE)</formula>
    </cfRule>
  </conditionalFormatting>
  <conditionalFormatting sqref="G1309">
    <cfRule type="expression" dxfId="12296" priority="17761">
      <formula>IF(FIND("Enter smelter details",G5),TRUE)</formula>
    </cfRule>
  </conditionalFormatting>
  <conditionalFormatting sqref="G1310">
    <cfRule type="expression" dxfId="12295" priority="17762">
      <formula>IF(FIND("Enter smelter details",G5),TRUE)</formula>
    </cfRule>
  </conditionalFormatting>
  <conditionalFormatting sqref="G1311">
    <cfRule type="expression" dxfId="12294" priority="17763">
      <formula>IF(FIND("Enter smelter details",G5),TRUE)</formula>
    </cfRule>
  </conditionalFormatting>
  <conditionalFormatting sqref="G1312">
    <cfRule type="expression" dxfId="12293" priority="17764">
      <formula>IF(FIND("Enter smelter details",G5),TRUE)</formula>
    </cfRule>
  </conditionalFormatting>
  <conditionalFormatting sqref="G1313">
    <cfRule type="expression" dxfId="12292" priority="17765">
      <formula>IF(FIND("Enter smelter details",G5),TRUE)</formula>
    </cfRule>
  </conditionalFormatting>
  <conditionalFormatting sqref="G1314">
    <cfRule type="expression" dxfId="12291" priority="17766">
      <formula>IF(FIND("Enter smelter details",G5),TRUE)</formula>
    </cfRule>
  </conditionalFormatting>
  <conditionalFormatting sqref="G1315">
    <cfRule type="expression" dxfId="12290" priority="17767">
      <formula>IF(FIND("Enter smelter details",G5),TRUE)</formula>
    </cfRule>
  </conditionalFormatting>
  <conditionalFormatting sqref="G1316">
    <cfRule type="expression" dxfId="12289" priority="17768">
      <formula>IF(FIND("Enter smelter details",G5),TRUE)</formula>
    </cfRule>
  </conditionalFormatting>
  <conditionalFormatting sqref="G1317">
    <cfRule type="expression" dxfId="12288" priority="17769">
      <formula>IF(FIND("Enter smelter details",G5),TRUE)</formula>
    </cfRule>
  </conditionalFormatting>
  <conditionalFormatting sqref="G1318">
    <cfRule type="expression" dxfId="12287" priority="17770">
      <formula>IF(FIND("Enter smelter details",G5),TRUE)</formula>
    </cfRule>
  </conditionalFormatting>
  <conditionalFormatting sqref="G1319">
    <cfRule type="expression" dxfId="12286" priority="17771">
      <formula>IF(FIND("Enter smelter details",G5),TRUE)</formula>
    </cfRule>
  </conditionalFormatting>
  <conditionalFormatting sqref="G1320">
    <cfRule type="expression" dxfId="12285" priority="17772">
      <formula>IF(FIND("Enter smelter details",G5),TRUE)</formula>
    </cfRule>
  </conditionalFormatting>
  <conditionalFormatting sqref="G1321">
    <cfRule type="expression" dxfId="12284" priority="17773">
      <formula>IF(FIND("Enter smelter details",G5),TRUE)</formula>
    </cfRule>
  </conditionalFormatting>
  <conditionalFormatting sqref="G1322">
    <cfRule type="expression" dxfId="12283" priority="17774">
      <formula>IF(FIND("Enter smelter details",G5),TRUE)</formula>
    </cfRule>
  </conditionalFormatting>
  <conditionalFormatting sqref="G1323">
    <cfRule type="expression" dxfId="12282" priority="17775">
      <formula>IF(FIND("Enter smelter details",G5),TRUE)</formula>
    </cfRule>
  </conditionalFormatting>
  <conditionalFormatting sqref="G1324">
    <cfRule type="expression" dxfId="12281" priority="17776">
      <formula>IF(FIND("Enter smelter details",G5),TRUE)</formula>
    </cfRule>
  </conditionalFormatting>
  <conditionalFormatting sqref="G1325">
    <cfRule type="expression" dxfId="12280" priority="17777">
      <formula>IF(FIND("Enter smelter details",G5),TRUE)</formula>
    </cfRule>
  </conditionalFormatting>
  <conditionalFormatting sqref="G1326">
    <cfRule type="expression" dxfId="12279" priority="17778">
      <formula>IF(FIND("Enter smelter details",G5),TRUE)</formula>
    </cfRule>
  </conditionalFormatting>
  <conditionalFormatting sqref="G1327">
    <cfRule type="expression" dxfId="12278" priority="17779">
      <formula>IF(FIND("Enter smelter details",G5),TRUE)</formula>
    </cfRule>
  </conditionalFormatting>
  <conditionalFormatting sqref="G1328">
    <cfRule type="expression" dxfId="12277" priority="17780">
      <formula>IF(FIND("Enter smelter details",G5),TRUE)</formula>
    </cfRule>
  </conditionalFormatting>
  <conditionalFormatting sqref="G1329">
    <cfRule type="expression" dxfId="12276" priority="17781">
      <formula>IF(FIND("Enter smelter details",G5),TRUE)</formula>
    </cfRule>
  </conditionalFormatting>
  <conditionalFormatting sqref="G1330">
    <cfRule type="expression" dxfId="12275" priority="17782">
      <formula>IF(FIND("Enter smelter details",G5),TRUE)</formula>
    </cfRule>
  </conditionalFormatting>
  <conditionalFormatting sqref="G1331">
    <cfRule type="expression" dxfId="12274" priority="17783">
      <formula>IF(FIND("Enter smelter details",G5),TRUE)</formula>
    </cfRule>
  </conditionalFormatting>
  <conditionalFormatting sqref="G1332">
    <cfRule type="expression" dxfId="12273" priority="17784">
      <formula>IF(FIND("Enter smelter details",G5),TRUE)</formula>
    </cfRule>
  </conditionalFormatting>
  <conditionalFormatting sqref="G1333">
    <cfRule type="expression" dxfId="12272" priority="17785">
      <formula>IF(FIND("Enter smelter details",G5),TRUE)</formula>
    </cfRule>
  </conditionalFormatting>
  <conditionalFormatting sqref="G1334">
    <cfRule type="expression" dxfId="12271" priority="17786">
      <formula>IF(FIND("Enter smelter details",G5),TRUE)</formula>
    </cfRule>
  </conditionalFormatting>
  <conditionalFormatting sqref="G1335">
    <cfRule type="expression" dxfId="12270" priority="17787">
      <formula>IF(FIND("Enter smelter details",G5),TRUE)</formula>
    </cfRule>
  </conditionalFormatting>
  <conditionalFormatting sqref="G1336">
    <cfRule type="expression" dxfId="12269" priority="17788">
      <formula>IF(FIND("Enter smelter details",G5),TRUE)</formula>
    </cfRule>
  </conditionalFormatting>
  <conditionalFormatting sqref="G1337">
    <cfRule type="expression" dxfId="12268" priority="17789">
      <formula>IF(FIND("Enter smelter details",G5),TRUE)</formula>
    </cfRule>
  </conditionalFormatting>
  <conditionalFormatting sqref="G1338">
    <cfRule type="expression" dxfId="12267" priority="17790">
      <formula>IF(FIND("Enter smelter details",G5),TRUE)</formula>
    </cfRule>
  </conditionalFormatting>
  <conditionalFormatting sqref="G1339">
    <cfRule type="expression" dxfId="12266" priority="17791">
      <formula>IF(FIND("Enter smelter details",G5),TRUE)</formula>
    </cfRule>
  </conditionalFormatting>
  <conditionalFormatting sqref="G1340">
    <cfRule type="expression" dxfId="12265" priority="17792">
      <formula>IF(FIND("Enter smelter details",G5),TRUE)</formula>
    </cfRule>
  </conditionalFormatting>
  <conditionalFormatting sqref="G1341">
    <cfRule type="expression" dxfId="12264" priority="17793">
      <formula>IF(FIND("Enter smelter details",G5),TRUE)</formula>
    </cfRule>
  </conditionalFormatting>
  <conditionalFormatting sqref="G1342">
    <cfRule type="expression" dxfId="12263" priority="17794">
      <formula>IF(FIND("Enter smelter details",G5),TRUE)</formula>
    </cfRule>
  </conditionalFormatting>
  <conditionalFormatting sqref="G1343">
    <cfRule type="expression" dxfId="12262" priority="17795">
      <formula>IF(FIND("Enter smelter details",G5),TRUE)</formula>
    </cfRule>
  </conditionalFormatting>
  <conditionalFormatting sqref="G1344">
    <cfRule type="expression" dxfId="12261" priority="17796">
      <formula>IF(FIND("Enter smelter details",G5),TRUE)</formula>
    </cfRule>
  </conditionalFormatting>
  <conditionalFormatting sqref="G1345">
    <cfRule type="expression" dxfId="12260" priority="17797">
      <formula>IF(FIND("Enter smelter details",G5),TRUE)</formula>
    </cfRule>
  </conditionalFormatting>
  <conditionalFormatting sqref="G1346">
    <cfRule type="expression" dxfId="12259" priority="17798">
      <formula>IF(FIND("Enter smelter details",G5),TRUE)</formula>
    </cfRule>
  </conditionalFormatting>
  <conditionalFormatting sqref="G1347">
    <cfRule type="expression" dxfId="12258" priority="17799">
      <formula>IF(FIND("Enter smelter details",G5),TRUE)</formula>
    </cfRule>
  </conditionalFormatting>
  <conditionalFormatting sqref="G1348">
    <cfRule type="expression" dxfId="12257" priority="17800">
      <formula>IF(FIND("Enter smelter details",G5),TRUE)</formula>
    </cfRule>
  </conditionalFormatting>
  <conditionalFormatting sqref="G1349">
    <cfRule type="expression" dxfId="12256" priority="17801">
      <formula>IF(FIND("Enter smelter details",G5),TRUE)</formula>
    </cfRule>
  </conditionalFormatting>
  <conditionalFormatting sqref="G1350">
    <cfRule type="expression" dxfId="12255" priority="17802">
      <formula>IF(FIND("Enter smelter details",G5),TRUE)</formula>
    </cfRule>
  </conditionalFormatting>
  <conditionalFormatting sqref="G1351">
    <cfRule type="expression" dxfId="12254" priority="17803">
      <formula>IF(FIND("Enter smelter details",G5),TRUE)</formula>
    </cfRule>
  </conditionalFormatting>
  <conditionalFormatting sqref="G1352">
    <cfRule type="expression" dxfId="12253" priority="17804">
      <formula>IF(FIND("Enter smelter details",G5),TRUE)</formula>
    </cfRule>
  </conditionalFormatting>
  <conditionalFormatting sqref="G1353">
    <cfRule type="expression" dxfId="12252" priority="17805">
      <formula>IF(FIND("Enter smelter details",G5),TRUE)</formula>
    </cfRule>
  </conditionalFormatting>
  <conditionalFormatting sqref="G1354">
    <cfRule type="expression" dxfId="12251" priority="17806">
      <formula>IF(FIND("Enter smelter details",G5),TRUE)</formula>
    </cfRule>
  </conditionalFormatting>
  <conditionalFormatting sqref="G1355">
    <cfRule type="expression" dxfId="12250" priority="17807">
      <formula>IF(FIND("Enter smelter details",G5),TRUE)</formula>
    </cfRule>
  </conditionalFormatting>
  <conditionalFormatting sqref="G1356">
    <cfRule type="expression" dxfId="12249" priority="17808">
      <formula>IF(FIND("Enter smelter details",G5),TRUE)</formula>
    </cfRule>
  </conditionalFormatting>
  <conditionalFormatting sqref="G1357">
    <cfRule type="expression" dxfId="12248" priority="17809">
      <formula>IF(FIND("Enter smelter details",G5),TRUE)</formula>
    </cfRule>
  </conditionalFormatting>
  <conditionalFormatting sqref="G1358">
    <cfRule type="expression" dxfId="12247" priority="17810">
      <formula>IF(FIND("Enter smelter details",G5),TRUE)</formula>
    </cfRule>
  </conditionalFormatting>
  <conditionalFormatting sqref="G1359">
    <cfRule type="expression" dxfId="12246" priority="17811">
      <formula>IF(FIND("Enter smelter details",G5),TRUE)</formula>
    </cfRule>
  </conditionalFormatting>
  <conditionalFormatting sqref="G1360">
    <cfRule type="expression" dxfId="12245" priority="17812">
      <formula>IF(FIND("Enter smelter details",G5),TRUE)</formula>
    </cfRule>
  </conditionalFormatting>
  <conditionalFormatting sqref="G1361">
    <cfRule type="expression" dxfId="12244" priority="17813">
      <formula>IF(FIND("Enter smelter details",G5),TRUE)</formula>
    </cfRule>
  </conditionalFormatting>
  <conditionalFormatting sqref="G1362">
    <cfRule type="expression" dxfId="12243" priority="17814">
      <formula>IF(FIND("Enter smelter details",G5),TRUE)</formula>
    </cfRule>
  </conditionalFormatting>
  <conditionalFormatting sqref="G1363">
    <cfRule type="expression" dxfId="12242" priority="17815">
      <formula>IF(FIND("Enter smelter details",G5),TRUE)</formula>
    </cfRule>
  </conditionalFormatting>
  <conditionalFormatting sqref="G1364">
    <cfRule type="expression" dxfId="12241" priority="17816">
      <formula>IF(FIND("Enter smelter details",G5),TRUE)</formula>
    </cfRule>
  </conditionalFormatting>
  <conditionalFormatting sqref="G1365">
    <cfRule type="expression" dxfId="12240" priority="17817">
      <formula>IF(FIND("Enter smelter details",G5),TRUE)</formula>
    </cfRule>
  </conditionalFormatting>
  <conditionalFormatting sqref="G1366">
    <cfRule type="expression" dxfId="12239" priority="17818">
      <formula>IF(FIND("Enter smelter details",G5),TRUE)</formula>
    </cfRule>
  </conditionalFormatting>
  <conditionalFormatting sqref="G1367">
    <cfRule type="expression" dxfId="12238" priority="17819">
      <formula>IF(FIND("Enter smelter details",G5),TRUE)</formula>
    </cfRule>
  </conditionalFormatting>
  <conditionalFormatting sqref="G1368">
    <cfRule type="expression" dxfId="12237" priority="17820">
      <formula>IF(FIND("Enter smelter details",G5),TRUE)</formula>
    </cfRule>
  </conditionalFormatting>
  <conditionalFormatting sqref="G1369">
    <cfRule type="expression" dxfId="12236" priority="17821">
      <formula>IF(FIND("Enter smelter details",G5),TRUE)</formula>
    </cfRule>
  </conditionalFormatting>
  <conditionalFormatting sqref="G1370">
    <cfRule type="expression" dxfId="12235" priority="17822">
      <formula>IF(FIND("Enter smelter details",G5),TRUE)</formula>
    </cfRule>
  </conditionalFormatting>
  <conditionalFormatting sqref="G1371">
    <cfRule type="expression" dxfId="12234" priority="17823">
      <formula>IF(FIND("Enter smelter details",G5),TRUE)</formula>
    </cfRule>
  </conditionalFormatting>
  <conditionalFormatting sqref="G1372">
    <cfRule type="expression" dxfId="12233" priority="17824">
      <formula>IF(FIND("Enter smelter details",G5),TRUE)</formula>
    </cfRule>
  </conditionalFormatting>
  <conditionalFormatting sqref="G1373">
    <cfRule type="expression" dxfId="12232" priority="17825">
      <formula>IF(FIND("Enter smelter details",G5),TRUE)</formula>
    </cfRule>
  </conditionalFormatting>
  <conditionalFormatting sqref="G1374">
    <cfRule type="expression" dxfId="12231" priority="17826">
      <formula>IF(FIND("Enter smelter details",G5),TRUE)</formula>
    </cfRule>
  </conditionalFormatting>
  <conditionalFormatting sqref="G1375">
    <cfRule type="expression" dxfId="12230" priority="17827">
      <formula>IF(FIND("Enter smelter details",G5),TRUE)</formula>
    </cfRule>
  </conditionalFormatting>
  <conditionalFormatting sqref="G1376">
    <cfRule type="expression" dxfId="12229" priority="17828">
      <formula>IF(FIND("Enter smelter details",G5),TRUE)</formula>
    </cfRule>
  </conditionalFormatting>
  <conditionalFormatting sqref="G1377">
    <cfRule type="expression" dxfId="12228" priority="17829">
      <formula>IF(FIND("Enter smelter details",G5),TRUE)</formula>
    </cfRule>
  </conditionalFormatting>
  <conditionalFormatting sqref="G1378">
    <cfRule type="expression" dxfId="12227" priority="17830">
      <formula>IF(FIND("Enter smelter details",G5),TRUE)</formula>
    </cfRule>
  </conditionalFormatting>
  <conditionalFormatting sqref="G1379">
    <cfRule type="expression" dxfId="12226" priority="17831">
      <formula>IF(FIND("Enter smelter details",G5),TRUE)</formula>
    </cfRule>
  </conditionalFormatting>
  <conditionalFormatting sqref="G1380">
    <cfRule type="expression" dxfId="12225" priority="17832">
      <formula>IF(FIND("Enter smelter details",G5),TRUE)</formula>
    </cfRule>
  </conditionalFormatting>
  <conditionalFormatting sqref="G1381">
    <cfRule type="expression" dxfId="12224" priority="17833">
      <formula>IF(FIND("Enter smelter details",G5),TRUE)</formula>
    </cfRule>
  </conditionalFormatting>
  <conditionalFormatting sqref="G1382">
    <cfRule type="expression" dxfId="12223" priority="17834">
      <formula>IF(FIND("Enter smelter details",G5),TRUE)</formula>
    </cfRule>
  </conditionalFormatting>
  <conditionalFormatting sqref="G1383">
    <cfRule type="expression" dxfId="12222" priority="17835">
      <formula>IF(FIND("Enter smelter details",G5),TRUE)</formula>
    </cfRule>
  </conditionalFormatting>
  <conditionalFormatting sqref="G1384">
    <cfRule type="expression" dxfId="12221" priority="17836">
      <formula>IF(FIND("Enter smelter details",G5),TRUE)</formula>
    </cfRule>
  </conditionalFormatting>
  <conditionalFormatting sqref="G1385">
    <cfRule type="expression" dxfId="12220" priority="17837">
      <formula>IF(FIND("Enter smelter details",G5),TRUE)</formula>
    </cfRule>
  </conditionalFormatting>
  <conditionalFormatting sqref="G1386">
    <cfRule type="expression" dxfId="12219" priority="17838">
      <formula>IF(FIND("Enter smelter details",G5),TRUE)</formula>
    </cfRule>
  </conditionalFormatting>
  <conditionalFormatting sqref="G1387">
    <cfRule type="expression" dxfId="12218" priority="17839">
      <formula>IF(FIND("Enter smelter details",G5),TRUE)</formula>
    </cfRule>
  </conditionalFormatting>
  <conditionalFormatting sqref="G1388">
    <cfRule type="expression" dxfId="12217" priority="17840">
      <formula>IF(FIND("Enter smelter details",G5),TRUE)</formula>
    </cfRule>
  </conditionalFormatting>
  <conditionalFormatting sqref="G1389">
    <cfRule type="expression" dxfId="12216" priority="17841">
      <formula>IF(FIND("Enter smelter details",G5),TRUE)</formula>
    </cfRule>
  </conditionalFormatting>
  <conditionalFormatting sqref="G1390">
    <cfRule type="expression" dxfId="12215" priority="17842">
      <formula>IF(FIND("Enter smelter details",G5),TRUE)</formula>
    </cfRule>
  </conditionalFormatting>
  <conditionalFormatting sqref="G1391">
    <cfRule type="expression" dxfId="12214" priority="17843">
      <formula>IF(FIND("Enter smelter details",G5),TRUE)</formula>
    </cfRule>
  </conditionalFormatting>
  <conditionalFormatting sqref="G1392">
    <cfRule type="expression" dxfId="12213" priority="17844">
      <formula>IF(FIND("Enter smelter details",G5),TRUE)</formula>
    </cfRule>
  </conditionalFormatting>
  <conditionalFormatting sqref="G1393">
    <cfRule type="expression" dxfId="12212" priority="17845">
      <formula>IF(FIND("Enter smelter details",G5),TRUE)</formula>
    </cfRule>
  </conditionalFormatting>
  <conditionalFormatting sqref="G1394">
    <cfRule type="expression" dxfId="12211" priority="17846">
      <formula>IF(FIND("Enter smelter details",G5),TRUE)</formula>
    </cfRule>
  </conditionalFormatting>
  <conditionalFormatting sqref="G1395">
    <cfRule type="expression" dxfId="12210" priority="17847">
      <formula>IF(FIND("Enter smelter details",G5),TRUE)</formula>
    </cfRule>
  </conditionalFormatting>
  <conditionalFormatting sqref="G1396">
    <cfRule type="expression" dxfId="12209" priority="17848">
      <formula>IF(FIND("Enter smelter details",G5),TRUE)</formula>
    </cfRule>
  </conditionalFormatting>
  <conditionalFormatting sqref="G1397">
    <cfRule type="expression" dxfId="12208" priority="17849">
      <formula>IF(FIND("Enter smelter details",G5),TRUE)</formula>
    </cfRule>
  </conditionalFormatting>
  <conditionalFormatting sqref="G1398">
    <cfRule type="expression" dxfId="12207" priority="17850">
      <formula>IF(FIND("Enter smelter details",G5),TRUE)</formula>
    </cfRule>
  </conditionalFormatting>
  <conditionalFormatting sqref="G1399">
    <cfRule type="expression" dxfId="12206" priority="17851">
      <formula>IF(FIND("Enter smelter details",G5),TRUE)</formula>
    </cfRule>
  </conditionalFormatting>
  <conditionalFormatting sqref="G1400">
    <cfRule type="expression" dxfId="12205" priority="17852">
      <formula>IF(FIND("Enter smelter details",G5),TRUE)</formula>
    </cfRule>
  </conditionalFormatting>
  <conditionalFormatting sqref="G1401">
    <cfRule type="expression" dxfId="12204" priority="17853">
      <formula>IF(FIND("Enter smelter details",G5),TRUE)</formula>
    </cfRule>
  </conditionalFormatting>
  <conditionalFormatting sqref="G1402">
    <cfRule type="expression" dxfId="12203" priority="17854">
      <formula>IF(FIND("Enter smelter details",G5),TRUE)</formula>
    </cfRule>
  </conditionalFormatting>
  <conditionalFormatting sqref="G1403">
    <cfRule type="expression" dxfId="12202" priority="17855">
      <formula>IF(FIND("Enter smelter details",G5),TRUE)</formula>
    </cfRule>
  </conditionalFormatting>
  <conditionalFormatting sqref="G1404">
    <cfRule type="expression" dxfId="12201" priority="17856">
      <formula>IF(FIND("Enter smelter details",G5),TRUE)</formula>
    </cfRule>
  </conditionalFormatting>
  <conditionalFormatting sqref="G1405">
    <cfRule type="expression" dxfId="12200" priority="17857">
      <formula>IF(FIND("Enter smelter details",G5),TRUE)</formula>
    </cfRule>
  </conditionalFormatting>
  <conditionalFormatting sqref="G1406">
    <cfRule type="expression" dxfId="12199" priority="17858">
      <formula>IF(FIND("Enter smelter details",G5),TRUE)</formula>
    </cfRule>
  </conditionalFormatting>
  <conditionalFormatting sqref="G1407">
    <cfRule type="expression" dxfId="12198" priority="17859">
      <formula>IF(FIND("Enter smelter details",G5),TRUE)</formula>
    </cfRule>
  </conditionalFormatting>
  <conditionalFormatting sqref="G1408">
    <cfRule type="expression" dxfId="12197" priority="17860">
      <formula>IF(FIND("Enter smelter details",G5),TRUE)</formula>
    </cfRule>
  </conditionalFormatting>
  <conditionalFormatting sqref="G1409">
    <cfRule type="expression" dxfId="12196" priority="17861">
      <formula>IF(FIND("Enter smelter details",G5),TRUE)</formula>
    </cfRule>
  </conditionalFormatting>
  <conditionalFormatting sqref="G1410">
    <cfRule type="expression" dxfId="12195" priority="17862">
      <formula>IF(FIND("Enter smelter details",G5),TRUE)</formula>
    </cfRule>
  </conditionalFormatting>
  <conditionalFormatting sqref="G1411">
    <cfRule type="expression" dxfId="12194" priority="17863">
      <formula>IF(FIND("Enter smelter details",G5),TRUE)</formula>
    </cfRule>
  </conditionalFormatting>
  <conditionalFormatting sqref="G1412">
    <cfRule type="expression" dxfId="12193" priority="17864">
      <formula>IF(FIND("Enter smelter details",G5),TRUE)</formula>
    </cfRule>
  </conditionalFormatting>
  <conditionalFormatting sqref="G1413">
    <cfRule type="expression" dxfId="12192" priority="17865">
      <formula>IF(FIND("Enter smelter details",G5),TRUE)</formula>
    </cfRule>
  </conditionalFormatting>
  <conditionalFormatting sqref="G1414">
    <cfRule type="expression" dxfId="12191" priority="17866">
      <formula>IF(FIND("Enter smelter details",G5),TRUE)</formula>
    </cfRule>
  </conditionalFormatting>
  <conditionalFormatting sqref="G1415">
    <cfRule type="expression" dxfId="12190" priority="17867">
      <formula>IF(FIND("Enter smelter details",G5),TRUE)</formula>
    </cfRule>
  </conditionalFormatting>
  <conditionalFormatting sqref="G1416">
    <cfRule type="expression" dxfId="12189" priority="17868">
      <formula>IF(FIND("Enter smelter details",G5),TRUE)</formula>
    </cfRule>
  </conditionalFormatting>
  <conditionalFormatting sqref="G1417">
    <cfRule type="expression" dxfId="12188" priority="17869">
      <formula>IF(FIND("Enter smelter details",G5),TRUE)</formula>
    </cfRule>
  </conditionalFormatting>
  <conditionalFormatting sqref="G1418">
    <cfRule type="expression" dxfId="12187" priority="17870">
      <formula>IF(FIND("Enter smelter details",G5),TRUE)</formula>
    </cfRule>
  </conditionalFormatting>
  <conditionalFormatting sqref="G1419">
    <cfRule type="expression" dxfId="12186" priority="17871">
      <formula>IF(FIND("Enter smelter details",G5),TRUE)</formula>
    </cfRule>
  </conditionalFormatting>
  <conditionalFormatting sqref="G1420">
    <cfRule type="expression" dxfId="12185" priority="17872">
      <formula>IF(FIND("Enter smelter details",G5),TRUE)</formula>
    </cfRule>
  </conditionalFormatting>
  <conditionalFormatting sqref="G1421">
    <cfRule type="expression" dxfId="12184" priority="17873">
      <formula>IF(FIND("Enter smelter details",G5),TRUE)</formula>
    </cfRule>
  </conditionalFormatting>
  <conditionalFormatting sqref="G1422">
    <cfRule type="expression" dxfId="12183" priority="17874">
      <formula>IF(FIND("Enter smelter details",G5),TRUE)</formula>
    </cfRule>
  </conditionalFormatting>
  <conditionalFormatting sqref="G1423">
    <cfRule type="expression" dxfId="12182" priority="17875">
      <formula>IF(FIND("Enter smelter details",G5),TRUE)</formula>
    </cfRule>
  </conditionalFormatting>
  <conditionalFormatting sqref="G1424">
    <cfRule type="expression" dxfId="12181" priority="17876">
      <formula>IF(FIND("Enter smelter details",G5),TRUE)</formula>
    </cfRule>
  </conditionalFormatting>
  <conditionalFormatting sqref="G1425">
    <cfRule type="expression" dxfId="12180" priority="17877">
      <formula>IF(FIND("Enter smelter details",G5),TRUE)</formula>
    </cfRule>
  </conditionalFormatting>
  <conditionalFormatting sqref="G1426">
    <cfRule type="expression" dxfId="12179" priority="17878">
      <formula>IF(FIND("Enter smelter details",G5),TRUE)</formula>
    </cfRule>
  </conditionalFormatting>
  <conditionalFormatting sqref="G1427">
    <cfRule type="expression" dxfId="12178" priority="17879">
      <formula>IF(FIND("Enter smelter details",G5),TRUE)</formula>
    </cfRule>
  </conditionalFormatting>
  <conditionalFormatting sqref="G1428">
    <cfRule type="expression" dxfId="12177" priority="17880">
      <formula>IF(FIND("Enter smelter details",G5),TRUE)</formula>
    </cfRule>
  </conditionalFormatting>
  <conditionalFormatting sqref="G1429">
    <cfRule type="expression" dxfId="12176" priority="17881">
      <formula>IF(FIND("Enter smelter details",G5),TRUE)</formula>
    </cfRule>
  </conditionalFormatting>
  <conditionalFormatting sqref="G1430">
    <cfRule type="expression" dxfId="12175" priority="17882">
      <formula>IF(FIND("Enter smelter details",G5),TRUE)</formula>
    </cfRule>
  </conditionalFormatting>
  <conditionalFormatting sqref="G1431">
    <cfRule type="expression" dxfId="12174" priority="17883">
      <formula>IF(FIND("Enter smelter details",G5),TRUE)</formula>
    </cfRule>
  </conditionalFormatting>
  <conditionalFormatting sqref="G1432">
    <cfRule type="expression" dxfId="12173" priority="17884">
      <formula>IF(FIND("Enter smelter details",G5),TRUE)</formula>
    </cfRule>
  </conditionalFormatting>
  <conditionalFormatting sqref="G1433">
    <cfRule type="expression" dxfId="12172" priority="17885">
      <formula>IF(FIND("Enter smelter details",G5),TRUE)</formula>
    </cfRule>
  </conditionalFormatting>
  <conditionalFormatting sqref="G1434">
    <cfRule type="expression" dxfId="12171" priority="17886">
      <formula>IF(FIND("Enter smelter details",G5),TRUE)</formula>
    </cfRule>
  </conditionalFormatting>
  <conditionalFormatting sqref="G1435">
    <cfRule type="expression" dxfId="12170" priority="17887">
      <formula>IF(FIND("Enter smelter details",G5),TRUE)</formula>
    </cfRule>
  </conditionalFormatting>
  <conditionalFormatting sqref="G1436">
    <cfRule type="expression" dxfId="12169" priority="17888">
      <formula>IF(FIND("Enter smelter details",G5),TRUE)</formula>
    </cfRule>
  </conditionalFormatting>
  <conditionalFormatting sqref="G1437">
    <cfRule type="expression" dxfId="12168" priority="17889">
      <formula>IF(FIND("Enter smelter details",G5),TRUE)</formula>
    </cfRule>
  </conditionalFormatting>
  <conditionalFormatting sqref="G1438">
    <cfRule type="expression" dxfId="12167" priority="17890">
      <formula>IF(FIND("Enter smelter details",G5),TRUE)</formula>
    </cfRule>
  </conditionalFormatting>
  <conditionalFormatting sqref="G1439">
    <cfRule type="expression" dxfId="12166" priority="17891">
      <formula>IF(FIND("Enter smelter details",G5),TRUE)</formula>
    </cfRule>
  </conditionalFormatting>
  <conditionalFormatting sqref="G1440">
    <cfRule type="expression" dxfId="12165" priority="17892">
      <formula>IF(FIND("Enter smelter details",G5),TRUE)</formula>
    </cfRule>
  </conditionalFormatting>
  <conditionalFormatting sqref="G1441">
    <cfRule type="expression" dxfId="12164" priority="17893">
      <formula>IF(FIND("Enter smelter details",G5),TRUE)</formula>
    </cfRule>
  </conditionalFormatting>
  <conditionalFormatting sqref="G1442">
    <cfRule type="expression" dxfId="12163" priority="17894">
      <formula>IF(FIND("Enter smelter details",G5),TRUE)</formula>
    </cfRule>
  </conditionalFormatting>
  <conditionalFormatting sqref="G1443">
    <cfRule type="expression" dxfId="12162" priority="17895">
      <formula>IF(FIND("Enter smelter details",G5),TRUE)</formula>
    </cfRule>
  </conditionalFormatting>
  <conditionalFormatting sqref="G1444">
    <cfRule type="expression" dxfId="12161" priority="17896">
      <formula>IF(FIND("Enter smelter details",G5),TRUE)</formula>
    </cfRule>
  </conditionalFormatting>
  <conditionalFormatting sqref="G1445">
    <cfRule type="expression" dxfId="12160" priority="17897">
      <formula>IF(FIND("Enter smelter details",G5),TRUE)</formula>
    </cfRule>
  </conditionalFormatting>
  <conditionalFormatting sqref="G1446">
    <cfRule type="expression" dxfId="12159" priority="17898">
      <formula>IF(FIND("Enter smelter details",G5),TRUE)</formula>
    </cfRule>
  </conditionalFormatting>
  <conditionalFormatting sqref="G1447">
    <cfRule type="expression" dxfId="12158" priority="17899">
      <formula>IF(FIND("Enter smelter details",G5),TRUE)</formula>
    </cfRule>
  </conditionalFormatting>
  <conditionalFormatting sqref="G1448">
    <cfRule type="expression" dxfId="12157" priority="17900">
      <formula>IF(FIND("Enter smelter details",G5),TRUE)</formula>
    </cfRule>
  </conditionalFormatting>
  <conditionalFormatting sqref="G1449">
    <cfRule type="expression" dxfId="12156" priority="17901">
      <formula>IF(FIND("Enter smelter details",G5),TRUE)</formula>
    </cfRule>
  </conditionalFormatting>
  <conditionalFormatting sqref="G1450">
    <cfRule type="expression" dxfId="12155" priority="17902">
      <formula>IF(FIND("Enter smelter details",G5),TRUE)</formula>
    </cfRule>
  </conditionalFormatting>
  <conditionalFormatting sqref="G1451">
    <cfRule type="expression" dxfId="12154" priority="17903">
      <formula>IF(FIND("Enter smelter details",G5),TRUE)</formula>
    </cfRule>
  </conditionalFormatting>
  <conditionalFormatting sqref="G1452">
    <cfRule type="expression" dxfId="12153" priority="17904">
      <formula>IF(FIND("Enter smelter details",G5),TRUE)</formula>
    </cfRule>
  </conditionalFormatting>
  <conditionalFormatting sqref="G1453">
    <cfRule type="expression" dxfId="12152" priority="17905">
      <formula>IF(FIND("Enter smelter details",G5),TRUE)</formula>
    </cfRule>
  </conditionalFormatting>
  <conditionalFormatting sqref="G1454">
    <cfRule type="expression" dxfId="12151" priority="17906">
      <formula>IF(FIND("Enter smelter details",G5),TRUE)</formula>
    </cfRule>
  </conditionalFormatting>
  <conditionalFormatting sqref="G1455">
    <cfRule type="expression" dxfId="12150" priority="17907">
      <formula>IF(FIND("Enter smelter details",G5),TRUE)</formula>
    </cfRule>
  </conditionalFormatting>
  <conditionalFormatting sqref="G1456">
    <cfRule type="expression" dxfId="12149" priority="17908">
      <formula>IF(FIND("Enter smelter details",G5),TRUE)</formula>
    </cfRule>
  </conditionalFormatting>
  <conditionalFormatting sqref="G1457">
    <cfRule type="expression" dxfId="12148" priority="17909">
      <formula>IF(FIND("Enter smelter details",G5),TRUE)</formula>
    </cfRule>
  </conditionalFormatting>
  <conditionalFormatting sqref="G1458">
    <cfRule type="expression" dxfId="12147" priority="17910">
      <formula>IF(FIND("Enter smelter details",G5),TRUE)</formula>
    </cfRule>
  </conditionalFormatting>
  <conditionalFormatting sqref="G1459">
    <cfRule type="expression" dxfId="12146" priority="17911">
      <formula>IF(FIND("Enter smelter details",G5),TRUE)</formula>
    </cfRule>
  </conditionalFormatting>
  <conditionalFormatting sqref="G1460">
    <cfRule type="expression" dxfId="12145" priority="17912">
      <formula>IF(FIND("Enter smelter details",G5),TRUE)</formula>
    </cfRule>
  </conditionalFormatting>
  <conditionalFormatting sqref="G1461">
    <cfRule type="expression" dxfId="12144" priority="17913">
      <formula>IF(FIND("Enter smelter details",G5),TRUE)</formula>
    </cfRule>
  </conditionalFormatting>
  <conditionalFormatting sqref="G1462">
    <cfRule type="expression" dxfId="12143" priority="17914">
      <formula>IF(FIND("Enter smelter details",G5),TRUE)</formula>
    </cfRule>
  </conditionalFormatting>
  <conditionalFormatting sqref="G1463">
    <cfRule type="expression" dxfId="12142" priority="17915">
      <formula>IF(FIND("Enter smelter details",G5),TRUE)</formula>
    </cfRule>
  </conditionalFormatting>
  <conditionalFormatting sqref="G1464">
    <cfRule type="expression" dxfId="12141" priority="17916">
      <formula>IF(FIND("Enter smelter details",G5),TRUE)</formula>
    </cfRule>
  </conditionalFormatting>
  <conditionalFormatting sqref="G1465">
    <cfRule type="expression" dxfId="12140" priority="17917">
      <formula>IF(FIND("Enter smelter details",G5),TRUE)</formula>
    </cfRule>
  </conditionalFormatting>
  <conditionalFormatting sqref="G1466">
    <cfRule type="expression" dxfId="12139" priority="17918">
      <formula>IF(FIND("Enter smelter details",G5),TRUE)</formula>
    </cfRule>
  </conditionalFormatting>
  <conditionalFormatting sqref="G1467">
    <cfRule type="expression" dxfId="12138" priority="17919">
      <formula>IF(FIND("Enter smelter details",G5),TRUE)</formula>
    </cfRule>
  </conditionalFormatting>
  <conditionalFormatting sqref="G1468">
    <cfRule type="expression" dxfId="12137" priority="17920">
      <formula>IF(FIND("Enter smelter details",G5),TRUE)</formula>
    </cfRule>
  </conditionalFormatting>
  <conditionalFormatting sqref="G1469">
    <cfRule type="expression" dxfId="12136" priority="17921">
      <formula>IF(FIND("Enter smelter details",G5),TRUE)</formula>
    </cfRule>
  </conditionalFormatting>
  <conditionalFormatting sqref="G1470">
    <cfRule type="expression" dxfId="12135" priority="17922">
      <formula>IF(FIND("Enter smelter details",G5),TRUE)</formula>
    </cfRule>
  </conditionalFormatting>
  <conditionalFormatting sqref="G1471">
    <cfRule type="expression" dxfId="12134" priority="17923">
      <formula>IF(FIND("Enter smelter details",G5),TRUE)</formula>
    </cfRule>
  </conditionalFormatting>
  <conditionalFormatting sqref="G1472">
    <cfRule type="expression" dxfId="12133" priority="17924">
      <formula>IF(FIND("Enter smelter details",G5),TRUE)</formula>
    </cfRule>
  </conditionalFormatting>
  <conditionalFormatting sqref="G1473">
    <cfRule type="expression" dxfId="12132" priority="17925">
      <formula>IF(FIND("Enter smelter details",G5),TRUE)</formula>
    </cfRule>
  </conditionalFormatting>
  <conditionalFormatting sqref="G1474">
    <cfRule type="expression" dxfId="12131" priority="17926">
      <formula>IF(FIND("Enter smelter details",G5),TRUE)</formula>
    </cfRule>
  </conditionalFormatting>
  <conditionalFormatting sqref="G1475">
    <cfRule type="expression" dxfId="12130" priority="17927">
      <formula>IF(FIND("Enter smelter details",G5),TRUE)</formula>
    </cfRule>
  </conditionalFormatting>
  <conditionalFormatting sqref="G1476">
    <cfRule type="expression" dxfId="12129" priority="17928">
      <formula>IF(FIND("Enter smelter details",G5),TRUE)</formula>
    </cfRule>
  </conditionalFormatting>
  <conditionalFormatting sqref="G1477">
    <cfRule type="expression" dxfId="12128" priority="17929">
      <formula>IF(FIND("Enter smelter details",G5),TRUE)</formula>
    </cfRule>
  </conditionalFormatting>
  <conditionalFormatting sqref="G1478">
    <cfRule type="expression" dxfId="12127" priority="17930">
      <formula>IF(FIND("Enter smelter details",G5),TRUE)</formula>
    </cfRule>
  </conditionalFormatting>
  <conditionalFormatting sqref="G1479">
    <cfRule type="expression" dxfId="12126" priority="17931">
      <formula>IF(FIND("Enter smelter details",G5),TRUE)</formula>
    </cfRule>
  </conditionalFormatting>
  <conditionalFormatting sqref="G1480">
    <cfRule type="expression" dxfId="12125" priority="17932">
      <formula>IF(FIND("Enter smelter details",G5),TRUE)</formula>
    </cfRule>
  </conditionalFormatting>
  <conditionalFormatting sqref="G1481">
    <cfRule type="expression" dxfId="12124" priority="17933">
      <formula>IF(FIND("Enter smelter details",G5),TRUE)</formula>
    </cfRule>
  </conditionalFormatting>
  <conditionalFormatting sqref="G1482">
    <cfRule type="expression" dxfId="12123" priority="17934">
      <formula>IF(FIND("Enter smelter details",G5),TRUE)</formula>
    </cfRule>
  </conditionalFormatting>
  <conditionalFormatting sqref="G1483">
    <cfRule type="expression" dxfId="12122" priority="17935">
      <formula>IF(FIND("Enter smelter details",G5),TRUE)</formula>
    </cfRule>
  </conditionalFormatting>
  <conditionalFormatting sqref="G1484">
    <cfRule type="expression" dxfId="12121" priority="17936">
      <formula>IF(FIND("Enter smelter details",G5),TRUE)</formula>
    </cfRule>
  </conditionalFormatting>
  <conditionalFormatting sqref="G1485">
    <cfRule type="expression" dxfId="12120" priority="17937">
      <formula>IF(FIND("Enter smelter details",G5),TRUE)</formula>
    </cfRule>
  </conditionalFormatting>
  <conditionalFormatting sqref="G1486">
    <cfRule type="expression" dxfId="12119" priority="17938">
      <formula>IF(FIND("Enter smelter details",G5),TRUE)</formula>
    </cfRule>
  </conditionalFormatting>
  <conditionalFormatting sqref="G1487">
    <cfRule type="expression" dxfId="12118" priority="17939">
      <formula>IF(FIND("Enter smelter details",G5),TRUE)</formula>
    </cfRule>
  </conditionalFormatting>
  <conditionalFormatting sqref="G1488">
    <cfRule type="expression" dxfId="12117" priority="17940">
      <formula>IF(FIND("Enter smelter details",G5),TRUE)</formula>
    </cfRule>
  </conditionalFormatting>
  <conditionalFormatting sqref="G1489">
    <cfRule type="expression" dxfId="12116" priority="17941">
      <formula>IF(FIND("Enter smelter details",G5),TRUE)</formula>
    </cfRule>
  </conditionalFormatting>
  <conditionalFormatting sqref="G1490">
    <cfRule type="expression" dxfId="12115" priority="17942">
      <formula>IF(FIND("Enter smelter details",G5),TRUE)</formula>
    </cfRule>
  </conditionalFormatting>
  <conditionalFormatting sqref="G1491">
    <cfRule type="expression" dxfId="12114" priority="17943">
      <formula>IF(FIND("Enter smelter details",G5),TRUE)</formula>
    </cfRule>
  </conditionalFormatting>
  <conditionalFormatting sqref="G1492">
    <cfRule type="expression" dxfId="12113" priority="17944">
      <formula>IF(FIND("Enter smelter details",G5),TRUE)</formula>
    </cfRule>
  </conditionalFormatting>
  <conditionalFormatting sqref="G1493">
    <cfRule type="expression" dxfId="12112" priority="17945">
      <formula>IF(FIND("Enter smelter details",G5),TRUE)</formula>
    </cfRule>
  </conditionalFormatting>
  <conditionalFormatting sqref="G1494">
    <cfRule type="expression" dxfId="12111" priority="17946">
      <formula>IF(FIND("Enter smelter details",G5),TRUE)</formula>
    </cfRule>
  </conditionalFormatting>
  <conditionalFormatting sqref="G1495">
    <cfRule type="expression" dxfId="12110" priority="17947">
      <formula>IF(FIND("Enter smelter details",G5),TRUE)</formula>
    </cfRule>
  </conditionalFormatting>
  <conditionalFormatting sqref="G1496">
    <cfRule type="expression" dxfId="12109" priority="17948">
      <formula>IF(FIND("Enter smelter details",G5),TRUE)</formula>
    </cfRule>
  </conditionalFormatting>
  <conditionalFormatting sqref="G1497">
    <cfRule type="expression" dxfId="12108" priority="17949">
      <formula>IF(FIND("Enter smelter details",G5),TRUE)</formula>
    </cfRule>
  </conditionalFormatting>
  <conditionalFormatting sqref="G1498">
    <cfRule type="expression" dxfId="12107" priority="17950">
      <formula>IF(FIND("Enter smelter details",G5),TRUE)</formula>
    </cfRule>
  </conditionalFormatting>
  <conditionalFormatting sqref="G1499">
    <cfRule type="expression" dxfId="12106" priority="17951">
      <formula>IF(FIND("Enter smelter details",G5),TRUE)</formula>
    </cfRule>
  </conditionalFormatting>
  <conditionalFormatting sqref="G1500">
    <cfRule type="expression" dxfId="12105" priority="17952">
      <formula>IF(FIND("Enter smelter details",G5),TRUE)</formula>
    </cfRule>
  </conditionalFormatting>
  <conditionalFormatting sqref="G1501">
    <cfRule type="expression" dxfId="12104" priority="17953">
      <formula>IF(FIND("Enter smelter details",G5),TRUE)</formula>
    </cfRule>
  </conditionalFormatting>
  <conditionalFormatting sqref="G1502">
    <cfRule type="expression" dxfId="12103" priority="17954">
      <formula>IF(FIND("Enter smelter details",G5),TRUE)</formula>
    </cfRule>
  </conditionalFormatting>
  <conditionalFormatting sqref="G1503">
    <cfRule type="expression" dxfId="12102" priority="17955">
      <formula>IF(FIND("Enter smelter details",G5),TRUE)</formula>
    </cfRule>
  </conditionalFormatting>
  <conditionalFormatting sqref="G1504">
    <cfRule type="expression" dxfId="12101" priority="17956">
      <formula>IF(FIND("Enter smelter details",G5),TRUE)</formula>
    </cfRule>
  </conditionalFormatting>
  <conditionalFormatting sqref="G1505">
    <cfRule type="expression" dxfId="12100" priority="17957">
      <formula>IF(FIND("Enter smelter details",G5),TRUE)</formula>
    </cfRule>
  </conditionalFormatting>
  <conditionalFormatting sqref="G1506">
    <cfRule type="expression" dxfId="12099" priority="17958">
      <formula>IF(FIND("Enter smelter details",G5),TRUE)</formula>
    </cfRule>
  </conditionalFormatting>
  <conditionalFormatting sqref="G1507">
    <cfRule type="expression" dxfId="12098" priority="17959">
      <formula>IF(FIND("Enter smelter details",G5),TRUE)</formula>
    </cfRule>
  </conditionalFormatting>
  <conditionalFormatting sqref="G1508">
    <cfRule type="expression" dxfId="12097" priority="17960">
      <formula>IF(FIND("Enter smelter details",G5),TRUE)</formula>
    </cfRule>
  </conditionalFormatting>
  <conditionalFormatting sqref="G1509">
    <cfRule type="expression" dxfId="12096" priority="17961">
      <formula>IF(FIND("Enter smelter details",G5),TRUE)</formula>
    </cfRule>
  </conditionalFormatting>
  <conditionalFormatting sqref="G1510">
    <cfRule type="expression" dxfId="12095" priority="17962">
      <formula>IF(FIND("Enter smelter details",G5),TRUE)</formula>
    </cfRule>
  </conditionalFormatting>
  <conditionalFormatting sqref="G1511">
    <cfRule type="expression" dxfId="12094" priority="17963">
      <formula>IF(FIND("Enter smelter details",G5),TRUE)</formula>
    </cfRule>
  </conditionalFormatting>
  <conditionalFormatting sqref="G1512">
    <cfRule type="expression" dxfId="12093" priority="17964">
      <formula>IF(FIND("Enter smelter details",G5),TRUE)</formula>
    </cfRule>
  </conditionalFormatting>
  <conditionalFormatting sqref="G1513">
    <cfRule type="expression" dxfId="12092" priority="17965">
      <formula>IF(FIND("Enter smelter details",G5),TRUE)</formula>
    </cfRule>
  </conditionalFormatting>
  <conditionalFormatting sqref="G1514">
    <cfRule type="expression" dxfId="12091" priority="17966">
      <formula>IF(FIND("Enter smelter details",G5),TRUE)</formula>
    </cfRule>
  </conditionalFormatting>
  <conditionalFormatting sqref="G1515">
    <cfRule type="expression" dxfId="12090" priority="17967">
      <formula>IF(FIND("Enter smelter details",G5),TRUE)</formula>
    </cfRule>
  </conditionalFormatting>
  <conditionalFormatting sqref="G1516">
    <cfRule type="expression" dxfId="12089" priority="17968">
      <formula>IF(FIND("Enter smelter details",G5),TRUE)</formula>
    </cfRule>
  </conditionalFormatting>
  <conditionalFormatting sqref="G1517">
    <cfRule type="expression" dxfId="12088" priority="17969">
      <formula>IF(FIND("Enter smelter details",G5),TRUE)</formula>
    </cfRule>
  </conditionalFormatting>
  <conditionalFormatting sqref="G1518">
    <cfRule type="expression" dxfId="12087" priority="17970">
      <formula>IF(FIND("Enter smelter details",G5),TRUE)</formula>
    </cfRule>
  </conditionalFormatting>
  <conditionalFormatting sqref="G1519">
    <cfRule type="expression" dxfId="12086" priority="17971">
      <formula>IF(FIND("Enter smelter details",G5),TRUE)</formula>
    </cfRule>
  </conditionalFormatting>
  <conditionalFormatting sqref="G1520">
    <cfRule type="expression" dxfId="12085" priority="17972">
      <formula>IF(FIND("Enter smelter details",G5),TRUE)</formula>
    </cfRule>
  </conditionalFormatting>
  <conditionalFormatting sqref="G1521">
    <cfRule type="expression" dxfId="12084" priority="17973">
      <formula>IF(FIND("Enter smelter details",G5),TRUE)</formula>
    </cfRule>
  </conditionalFormatting>
  <conditionalFormatting sqref="G1522">
    <cfRule type="expression" dxfId="12083" priority="17974">
      <formula>IF(FIND("Enter smelter details",G5),TRUE)</formula>
    </cfRule>
  </conditionalFormatting>
  <conditionalFormatting sqref="G1523">
    <cfRule type="expression" dxfId="12082" priority="17975">
      <formula>IF(FIND("Enter smelter details",G5),TRUE)</formula>
    </cfRule>
  </conditionalFormatting>
  <conditionalFormatting sqref="G1524">
    <cfRule type="expression" dxfId="12081" priority="17976">
      <formula>IF(FIND("Enter smelter details",G5),TRUE)</formula>
    </cfRule>
  </conditionalFormatting>
  <conditionalFormatting sqref="G1525">
    <cfRule type="expression" dxfId="12080" priority="17977">
      <formula>IF(FIND("Enter smelter details",G5),TRUE)</formula>
    </cfRule>
  </conditionalFormatting>
  <conditionalFormatting sqref="G1526">
    <cfRule type="expression" dxfId="12079" priority="17978">
      <formula>IF(FIND("Enter smelter details",G5),TRUE)</formula>
    </cfRule>
  </conditionalFormatting>
  <conditionalFormatting sqref="G1527">
    <cfRule type="expression" dxfId="12078" priority="17979">
      <formula>IF(FIND("Enter smelter details",G5),TRUE)</formula>
    </cfRule>
  </conditionalFormatting>
  <conditionalFormatting sqref="G1528">
    <cfRule type="expression" dxfId="12077" priority="17980">
      <formula>IF(FIND("Enter smelter details",G5),TRUE)</formula>
    </cfRule>
  </conditionalFormatting>
  <conditionalFormatting sqref="G1529">
    <cfRule type="expression" dxfId="12076" priority="17981">
      <formula>IF(FIND("Enter smelter details",G5),TRUE)</formula>
    </cfRule>
  </conditionalFormatting>
  <conditionalFormatting sqref="G1530">
    <cfRule type="expression" dxfId="12075" priority="17982">
      <formula>IF(FIND("Enter smelter details",G5),TRUE)</formula>
    </cfRule>
  </conditionalFormatting>
  <conditionalFormatting sqref="G1531">
    <cfRule type="expression" dxfId="12074" priority="17983">
      <formula>IF(FIND("Enter smelter details",G5),TRUE)</formula>
    </cfRule>
  </conditionalFormatting>
  <conditionalFormatting sqref="G1532">
    <cfRule type="expression" dxfId="12073" priority="17984">
      <formula>IF(FIND("Enter smelter details",G5),TRUE)</formula>
    </cfRule>
  </conditionalFormatting>
  <conditionalFormatting sqref="G1533">
    <cfRule type="expression" dxfId="12072" priority="17985">
      <formula>IF(FIND("Enter smelter details",G5),TRUE)</formula>
    </cfRule>
  </conditionalFormatting>
  <conditionalFormatting sqref="G1534">
    <cfRule type="expression" dxfId="12071" priority="17986">
      <formula>IF(FIND("Enter smelter details",G5),TRUE)</formula>
    </cfRule>
  </conditionalFormatting>
  <conditionalFormatting sqref="G1535">
    <cfRule type="expression" dxfId="12070" priority="17987">
      <formula>IF(FIND("Enter smelter details",G5),TRUE)</formula>
    </cfRule>
  </conditionalFormatting>
  <conditionalFormatting sqref="G1536">
    <cfRule type="expression" dxfId="12069" priority="17988">
      <formula>IF(FIND("Enter smelter details",G5),TRUE)</formula>
    </cfRule>
  </conditionalFormatting>
  <conditionalFormatting sqref="G1537">
    <cfRule type="expression" dxfId="12068" priority="17989">
      <formula>IF(FIND("Enter smelter details",G5),TRUE)</formula>
    </cfRule>
  </conditionalFormatting>
  <conditionalFormatting sqref="G1538">
    <cfRule type="expression" dxfId="12067" priority="17990">
      <formula>IF(FIND("Enter smelter details",G5),TRUE)</formula>
    </cfRule>
  </conditionalFormatting>
  <conditionalFormatting sqref="G1539">
    <cfRule type="expression" dxfId="12066" priority="17991">
      <formula>IF(FIND("Enter smelter details",G5),TRUE)</formula>
    </cfRule>
  </conditionalFormatting>
  <conditionalFormatting sqref="G1540">
    <cfRule type="expression" dxfId="12065" priority="17992">
      <formula>IF(FIND("Enter smelter details",G5),TRUE)</formula>
    </cfRule>
  </conditionalFormatting>
  <conditionalFormatting sqref="G1541">
    <cfRule type="expression" dxfId="12064" priority="17993">
      <formula>IF(FIND("Enter smelter details",G5),TRUE)</formula>
    </cfRule>
  </conditionalFormatting>
  <conditionalFormatting sqref="G1542">
    <cfRule type="expression" dxfId="12063" priority="17994">
      <formula>IF(FIND("Enter smelter details",G5),TRUE)</formula>
    </cfRule>
  </conditionalFormatting>
  <conditionalFormatting sqref="G1543">
    <cfRule type="expression" dxfId="12062" priority="17995">
      <formula>IF(FIND("Enter smelter details",G5),TRUE)</formula>
    </cfRule>
  </conditionalFormatting>
  <conditionalFormatting sqref="G1544">
    <cfRule type="expression" dxfId="12061" priority="17996">
      <formula>IF(FIND("Enter smelter details",G5),TRUE)</formula>
    </cfRule>
  </conditionalFormatting>
  <conditionalFormatting sqref="G1545">
    <cfRule type="expression" dxfId="12060" priority="17997">
      <formula>IF(FIND("Enter smelter details",G5),TRUE)</formula>
    </cfRule>
  </conditionalFormatting>
  <conditionalFormatting sqref="G1546">
    <cfRule type="expression" dxfId="12059" priority="17998">
      <formula>IF(FIND("Enter smelter details",G5),TRUE)</formula>
    </cfRule>
  </conditionalFormatting>
  <conditionalFormatting sqref="G1547">
    <cfRule type="expression" dxfId="12058" priority="17999">
      <formula>IF(FIND("Enter smelter details",G5),TRUE)</formula>
    </cfRule>
  </conditionalFormatting>
  <conditionalFormatting sqref="G1548">
    <cfRule type="expression" dxfId="12057" priority="18000">
      <formula>IF(FIND("Enter smelter details",G5),TRUE)</formula>
    </cfRule>
  </conditionalFormatting>
  <conditionalFormatting sqref="G1549">
    <cfRule type="expression" dxfId="12056" priority="18001">
      <formula>IF(FIND("Enter smelter details",G5),TRUE)</formula>
    </cfRule>
  </conditionalFormatting>
  <conditionalFormatting sqref="G1550">
    <cfRule type="expression" dxfId="12055" priority="18002">
      <formula>IF(FIND("Enter smelter details",G5),TRUE)</formula>
    </cfRule>
  </conditionalFormatting>
  <conditionalFormatting sqref="G1551">
    <cfRule type="expression" dxfId="12054" priority="18003">
      <formula>IF(FIND("Enter smelter details",G5),TRUE)</formula>
    </cfRule>
  </conditionalFormatting>
  <conditionalFormatting sqref="G1552">
    <cfRule type="expression" dxfId="12053" priority="18004">
      <formula>IF(FIND("Enter smelter details",G5),TRUE)</formula>
    </cfRule>
  </conditionalFormatting>
  <conditionalFormatting sqref="G1553">
    <cfRule type="expression" dxfId="12052" priority="18005">
      <formula>IF(FIND("Enter smelter details",G5),TRUE)</formula>
    </cfRule>
  </conditionalFormatting>
  <conditionalFormatting sqref="G1554">
    <cfRule type="expression" dxfId="12051" priority="18006">
      <formula>IF(FIND("Enter smelter details",G5),TRUE)</formula>
    </cfRule>
  </conditionalFormatting>
  <conditionalFormatting sqref="G1555">
    <cfRule type="expression" dxfId="12050" priority="18007">
      <formula>IF(FIND("Enter smelter details",G5),TRUE)</formula>
    </cfRule>
  </conditionalFormatting>
  <conditionalFormatting sqref="G1556">
    <cfRule type="expression" dxfId="12049" priority="18008">
      <formula>IF(FIND("Enter smelter details",G5),TRUE)</formula>
    </cfRule>
  </conditionalFormatting>
  <conditionalFormatting sqref="G1557">
    <cfRule type="expression" dxfId="12048" priority="18009">
      <formula>IF(FIND("Enter smelter details",G5),TRUE)</formula>
    </cfRule>
  </conditionalFormatting>
  <conditionalFormatting sqref="G1558">
    <cfRule type="expression" dxfId="12047" priority="18010">
      <formula>IF(FIND("Enter smelter details",G5),TRUE)</formula>
    </cfRule>
  </conditionalFormatting>
  <conditionalFormatting sqref="G1559">
    <cfRule type="expression" dxfId="12046" priority="18011">
      <formula>IF(FIND("Enter smelter details",G5),TRUE)</formula>
    </cfRule>
  </conditionalFormatting>
  <conditionalFormatting sqref="G1560">
    <cfRule type="expression" dxfId="12045" priority="18012">
      <formula>IF(FIND("Enter smelter details",G5),TRUE)</formula>
    </cfRule>
  </conditionalFormatting>
  <conditionalFormatting sqref="G1561">
    <cfRule type="expression" dxfId="12044" priority="18013">
      <formula>IF(FIND("Enter smelter details",G5),TRUE)</formula>
    </cfRule>
  </conditionalFormatting>
  <conditionalFormatting sqref="G1562">
    <cfRule type="expression" dxfId="12043" priority="18014">
      <formula>IF(FIND("Enter smelter details",G5),TRUE)</formula>
    </cfRule>
  </conditionalFormatting>
  <conditionalFormatting sqref="G1563">
    <cfRule type="expression" dxfId="12042" priority="18015">
      <formula>IF(FIND("Enter smelter details",G5),TRUE)</formula>
    </cfRule>
  </conditionalFormatting>
  <conditionalFormatting sqref="G1564">
    <cfRule type="expression" dxfId="12041" priority="18016">
      <formula>IF(FIND("Enter smelter details",G5),TRUE)</formula>
    </cfRule>
  </conditionalFormatting>
  <conditionalFormatting sqref="G1565">
    <cfRule type="expression" dxfId="12040" priority="18017">
      <formula>IF(FIND("Enter smelter details",G5),TRUE)</formula>
    </cfRule>
  </conditionalFormatting>
  <conditionalFormatting sqref="G1566">
    <cfRule type="expression" dxfId="12039" priority="18018">
      <formula>IF(FIND("Enter smelter details",G5),TRUE)</formula>
    </cfRule>
  </conditionalFormatting>
  <conditionalFormatting sqref="G1567">
    <cfRule type="expression" dxfId="12038" priority="18019">
      <formula>IF(FIND("Enter smelter details",G5),TRUE)</formula>
    </cfRule>
  </conditionalFormatting>
  <conditionalFormatting sqref="G1568">
    <cfRule type="expression" dxfId="12037" priority="18020">
      <formula>IF(FIND("Enter smelter details",G5),TRUE)</formula>
    </cfRule>
  </conditionalFormatting>
  <conditionalFormatting sqref="G1569">
    <cfRule type="expression" dxfId="12036" priority="18021">
      <formula>IF(FIND("Enter smelter details",G5),TRUE)</formula>
    </cfRule>
  </conditionalFormatting>
  <conditionalFormatting sqref="G1570">
    <cfRule type="expression" dxfId="12035" priority="18022">
      <formula>IF(FIND("Enter smelter details",G5),TRUE)</formula>
    </cfRule>
  </conditionalFormatting>
  <conditionalFormatting sqref="G1571">
    <cfRule type="expression" dxfId="12034" priority="18023">
      <formula>IF(FIND("Enter smelter details",G5),TRUE)</formula>
    </cfRule>
  </conditionalFormatting>
  <conditionalFormatting sqref="G1572">
    <cfRule type="expression" dxfId="12033" priority="18024">
      <formula>IF(FIND("Enter smelter details",G5),TRUE)</formula>
    </cfRule>
  </conditionalFormatting>
  <conditionalFormatting sqref="G1573">
    <cfRule type="expression" dxfId="12032" priority="18025">
      <formula>IF(FIND("Enter smelter details",G5),TRUE)</formula>
    </cfRule>
  </conditionalFormatting>
  <conditionalFormatting sqref="G1574">
    <cfRule type="expression" dxfId="12031" priority="18026">
      <formula>IF(FIND("Enter smelter details",G5),TRUE)</formula>
    </cfRule>
  </conditionalFormatting>
  <conditionalFormatting sqref="G1575">
    <cfRule type="expression" dxfId="12030" priority="18027">
      <formula>IF(FIND("Enter smelter details",G5),TRUE)</formula>
    </cfRule>
  </conditionalFormatting>
  <conditionalFormatting sqref="G1576">
    <cfRule type="expression" dxfId="12029" priority="18028">
      <formula>IF(FIND("Enter smelter details",G5),TRUE)</formula>
    </cfRule>
  </conditionalFormatting>
  <conditionalFormatting sqref="G1577">
    <cfRule type="expression" dxfId="12028" priority="18029">
      <formula>IF(FIND("Enter smelter details",G5),TRUE)</formula>
    </cfRule>
  </conditionalFormatting>
  <conditionalFormatting sqref="G1578">
    <cfRule type="expression" dxfId="12027" priority="18030">
      <formula>IF(FIND("Enter smelter details",G5),TRUE)</formula>
    </cfRule>
  </conditionalFormatting>
  <conditionalFormatting sqref="G1579">
    <cfRule type="expression" dxfId="12026" priority="18031">
      <formula>IF(FIND("Enter smelter details",G5),TRUE)</formula>
    </cfRule>
  </conditionalFormatting>
  <conditionalFormatting sqref="G1580">
    <cfRule type="expression" dxfId="12025" priority="18032">
      <formula>IF(FIND("Enter smelter details",G5),TRUE)</formula>
    </cfRule>
  </conditionalFormatting>
  <conditionalFormatting sqref="G1581">
    <cfRule type="expression" dxfId="12024" priority="18033">
      <formula>IF(FIND("Enter smelter details",G5),TRUE)</formula>
    </cfRule>
  </conditionalFormatting>
  <conditionalFormatting sqref="G1582">
    <cfRule type="expression" dxfId="12023" priority="18034">
      <formula>IF(FIND("Enter smelter details",G5),TRUE)</formula>
    </cfRule>
  </conditionalFormatting>
  <conditionalFormatting sqref="G1583">
    <cfRule type="expression" dxfId="12022" priority="18035">
      <formula>IF(FIND("Enter smelter details",G5),TRUE)</formula>
    </cfRule>
  </conditionalFormatting>
  <conditionalFormatting sqref="G1584">
    <cfRule type="expression" dxfId="12021" priority="18036">
      <formula>IF(FIND("Enter smelter details",G5),TRUE)</formula>
    </cfRule>
  </conditionalFormatting>
  <conditionalFormatting sqref="G1585">
    <cfRule type="expression" dxfId="12020" priority="18037">
      <formula>IF(FIND("Enter smelter details",G5),TRUE)</formula>
    </cfRule>
  </conditionalFormatting>
  <conditionalFormatting sqref="G1586">
    <cfRule type="expression" dxfId="12019" priority="18038">
      <formula>IF(FIND("Enter smelter details",G5),TRUE)</formula>
    </cfRule>
  </conditionalFormatting>
  <conditionalFormatting sqref="G1587">
    <cfRule type="expression" dxfId="12018" priority="18039">
      <formula>IF(FIND("Enter smelter details",G5),TRUE)</formula>
    </cfRule>
  </conditionalFormatting>
  <conditionalFormatting sqref="G1588">
    <cfRule type="expression" dxfId="12017" priority="18040">
      <formula>IF(FIND("Enter smelter details",G5),TRUE)</formula>
    </cfRule>
  </conditionalFormatting>
  <conditionalFormatting sqref="G1589">
    <cfRule type="expression" dxfId="12016" priority="18041">
      <formula>IF(FIND("Enter smelter details",G5),TRUE)</formula>
    </cfRule>
  </conditionalFormatting>
  <conditionalFormatting sqref="G1590">
    <cfRule type="expression" dxfId="12015" priority="18042">
      <formula>IF(FIND("Enter smelter details",G5),TRUE)</formula>
    </cfRule>
  </conditionalFormatting>
  <conditionalFormatting sqref="G1591">
    <cfRule type="expression" dxfId="12014" priority="18043">
      <formula>IF(FIND("Enter smelter details",G5),TRUE)</formula>
    </cfRule>
  </conditionalFormatting>
  <conditionalFormatting sqref="G1592">
    <cfRule type="expression" dxfId="12013" priority="18044">
      <formula>IF(FIND("Enter smelter details",G5),TRUE)</formula>
    </cfRule>
  </conditionalFormatting>
  <conditionalFormatting sqref="G1593">
    <cfRule type="expression" dxfId="12012" priority="18045">
      <formula>IF(FIND("Enter smelter details",G5),TRUE)</formula>
    </cfRule>
  </conditionalFormatting>
  <conditionalFormatting sqref="G1594">
    <cfRule type="expression" dxfId="12011" priority="18046">
      <formula>IF(FIND("Enter smelter details",G5),TRUE)</formula>
    </cfRule>
  </conditionalFormatting>
  <conditionalFormatting sqref="G1595">
    <cfRule type="expression" dxfId="12010" priority="18047">
      <formula>IF(FIND("Enter smelter details",G5),TRUE)</formula>
    </cfRule>
  </conditionalFormatting>
  <conditionalFormatting sqref="G1596">
    <cfRule type="expression" dxfId="12009" priority="18048">
      <formula>IF(FIND("Enter smelter details",G5),TRUE)</formula>
    </cfRule>
  </conditionalFormatting>
  <conditionalFormatting sqref="G1597">
    <cfRule type="expression" dxfId="12008" priority="18049">
      <formula>IF(FIND("Enter smelter details",G5),TRUE)</formula>
    </cfRule>
  </conditionalFormatting>
  <conditionalFormatting sqref="G1598">
    <cfRule type="expression" dxfId="12007" priority="18050">
      <formula>IF(FIND("Enter smelter details",G5),TRUE)</formula>
    </cfRule>
  </conditionalFormatting>
  <conditionalFormatting sqref="G1599">
    <cfRule type="expression" dxfId="12006" priority="18051">
      <formula>IF(FIND("Enter smelter details",G5),TRUE)</formula>
    </cfRule>
  </conditionalFormatting>
  <conditionalFormatting sqref="G1600">
    <cfRule type="expression" dxfId="12005" priority="18052">
      <formula>IF(FIND("Enter smelter details",G5),TRUE)</formula>
    </cfRule>
  </conditionalFormatting>
  <conditionalFormatting sqref="G1601">
    <cfRule type="expression" dxfId="12004" priority="18053">
      <formula>IF(FIND("Enter smelter details",G5),TRUE)</formula>
    </cfRule>
  </conditionalFormatting>
  <conditionalFormatting sqref="G1602">
    <cfRule type="expression" dxfId="12003" priority="18054">
      <formula>IF(FIND("Enter smelter details",G5),TRUE)</formula>
    </cfRule>
  </conditionalFormatting>
  <conditionalFormatting sqref="G1603">
    <cfRule type="expression" dxfId="12002" priority="18055">
      <formula>IF(FIND("Enter smelter details",G5),TRUE)</formula>
    </cfRule>
  </conditionalFormatting>
  <conditionalFormatting sqref="G1604">
    <cfRule type="expression" dxfId="12001" priority="18056">
      <formula>IF(FIND("Enter smelter details",G5),TRUE)</formula>
    </cfRule>
  </conditionalFormatting>
  <conditionalFormatting sqref="G1605">
    <cfRule type="expression" dxfId="12000" priority="18057">
      <formula>IF(FIND("Enter smelter details",G5),TRUE)</formula>
    </cfRule>
  </conditionalFormatting>
  <conditionalFormatting sqref="G1606">
    <cfRule type="expression" dxfId="11999" priority="18058">
      <formula>IF(FIND("Enter smelter details",G5),TRUE)</formula>
    </cfRule>
  </conditionalFormatting>
  <conditionalFormatting sqref="G1607">
    <cfRule type="expression" dxfId="11998" priority="18059">
      <formula>IF(FIND("Enter smelter details",G5),TRUE)</formula>
    </cfRule>
  </conditionalFormatting>
  <conditionalFormatting sqref="G1608">
    <cfRule type="expression" dxfId="11997" priority="18060">
      <formula>IF(FIND("Enter smelter details",G5),TRUE)</formula>
    </cfRule>
  </conditionalFormatting>
  <conditionalFormatting sqref="G1609">
    <cfRule type="expression" dxfId="11996" priority="18061">
      <formula>IF(FIND("Enter smelter details",G5),TRUE)</formula>
    </cfRule>
  </conditionalFormatting>
  <conditionalFormatting sqref="G1610">
    <cfRule type="expression" dxfId="11995" priority="18062">
      <formula>IF(FIND("Enter smelter details",G5),TRUE)</formula>
    </cfRule>
  </conditionalFormatting>
  <conditionalFormatting sqref="G1611">
    <cfRule type="expression" dxfId="11994" priority="18063">
      <formula>IF(FIND("Enter smelter details",G5),TRUE)</formula>
    </cfRule>
  </conditionalFormatting>
  <conditionalFormatting sqref="G1612">
    <cfRule type="expression" dxfId="11993" priority="18064">
      <formula>IF(FIND("Enter smelter details",G5),TRUE)</formula>
    </cfRule>
  </conditionalFormatting>
  <conditionalFormatting sqref="G1613">
    <cfRule type="expression" dxfId="11992" priority="18065">
      <formula>IF(FIND("Enter smelter details",G5),TRUE)</formula>
    </cfRule>
  </conditionalFormatting>
  <conditionalFormatting sqref="G1614">
    <cfRule type="expression" dxfId="11991" priority="18066">
      <formula>IF(FIND("Enter smelter details",G5),TRUE)</formula>
    </cfRule>
  </conditionalFormatting>
  <conditionalFormatting sqref="G1615">
    <cfRule type="expression" dxfId="11990" priority="18067">
      <formula>IF(FIND("Enter smelter details",G5),TRUE)</formula>
    </cfRule>
  </conditionalFormatting>
  <conditionalFormatting sqref="G1616">
    <cfRule type="expression" dxfId="11989" priority="18068">
      <formula>IF(FIND("Enter smelter details",G5),TRUE)</formula>
    </cfRule>
  </conditionalFormatting>
  <conditionalFormatting sqref="G1617">
    <cfRule type="expression" dxfId="11988" priority="18069">
      <formula>IF(FIND("Enter smelter details",G5),TRUE)</formula>
    </cfRule>
  </conditionalFormatting>
  <conditionalFormatting sqref="G1618">
    <cfRule type="expression" dxfId="11987" priority="18070">
      <formula>IF(FIND("Enter smelter details",G5),TRUE)</formula>
    </cfRule>
  </conditionalFormatting>
  <conditionalFormatting sqref="G1619">
    <cfRule type="expression" dxfId="11986" priority="18071">
      <formula>IF(FIND("Enter smelter details",G5),TRUE)</formula>
    </cfRule>
  </conditionalFormatting>
  <conditionalFormatting sqref="G1620">
    <cfRule type="expression" dxfId="11985" priority="18072">
      <formula>IF(FIND("Enter smelter details",G5),TRUE)</formula>
    </cfRule>
  </conditionalFormatting>
  <conditionalFormatting sqref="G1621">
    <cfRule type="expression" dxfId="11984" priority="18073">
      <formula>IF(FIND("Enter smelter details",G5),TRUE)</formula>
    </cfRule>
  </conditionalFormatting>
  <conditionalFormatting sqref="G1622">
    <cfRule type="expression" dxfId="11983" priority="18074">
      <formula>IF(FIND("Enter smelter details",G5),TRUE)</formula>
    </cfRule>
  </conditionalFormatting>
  <conditionalFormatting sqref="G1623">
    <cfRule type="expression" dxfId="11982" priority="18075">
      <formula>IF(FIND("Enter smelter details",G5),TRUE)</formula>
    </cfRule>
  </conditionalFormatting>
  <conditionalFormatting sqref="G1624">
    <cfRule type="expression" dxfId="11981" priority="18076">
      <formula>IF(FIND("Enter smelter details",G5),TRUE)</formula>
    </cfRule>
  </conditionalFormatting>
  <conditionalFormatting sqref="G1625">
    <cfRule type="expression" dxfId="11980" priority="18077">
      <formula>IF(FIND("Enter smelter details",G5),TRUE)</formula>
    </cfRule>
  </conditionalFormatting>
  <conditionalFormatting sqref="G1626">
    <cfRule type="expression" dxfId="11979" priority="18078">
      <formula>IF(FIND("Enter smelter details",G5),TRUE)</formula>
    </cfRule>
  </conditionalFormatting>
  <conditionalFormatting sqref="G1627">
    <cfRule type="expression" dxfId="11978" priority="18079">
      <formula>IF(FIND("Enter smelter details",G5),TRUE)</formula>
    </cfRule>
  </conditionalFormatting>
  <conditionalFormatting sqref="G1628">
    <cfRule type="expression" dxfId="11977" priority="18080">
      <formula>IF(FIND("Enter smelter details",G5),TRUE)</formula>
    </cfRule>
  </conditionalFormatting>
  <conditionalFormatting sqref="G1629">
    <cfRule type="expression" dxfId="11976" priority="18081">
      <formula>IF(FIND("Enter smelter details",G5),TRUE)</formula>
    </cfRule>
  </conditionalFormatting>
  <conditionalFormatting sqref="G1630">
    <cfRule type="expression" dxfId="11975" priority="18082">
      <formula>IF(FIND("Enter smelter details",G5),TRUE)</formula>
    </cfRule>
  </conditionalFormatting>
  <conditionalFormatting sqref="G1631">
    <cfRule type="expression" dxfId="11974" priority="18083">
      <formula>IF(FIND("Enter smelter details",G5),TRUE)</formula>
    </cfRule>
  </conditionalFormatting>
  <conditionalFormatting sqref="G1632">
    <cfRule type="expression" dxfId="11973" priority="18084">
      <formula>IF(FIND("Enter smelter details",G5),TRUE)</formula>
    </cfRule>
  </conditionalFormatting>
  <conditionalFormatting sqref="G1633">
    <cfRule type="expression" dxfId="11972" priority="18085">
      <formula>IF(FIND("Enter smelter details",G5),TRUE)</formula>
    </cfRule>
  </conditionalFormatting>
  <conditionalFormatting sqref="G1634">
    <cfRule type="expression" dxfId="11971" priority="18086">
      <formula>IF(FIND("Enter smelter details",G5),TRUE)</formula>
    </cfRule>
  </conditionalFormatting>
  <conditionalFormatting sqref="G1635">
    <cfRule type="expression" dxfId="11970" priority="18087">
      <formula>IF(FIND("Enter smelter details",G5),TRUE)</formula>
    </cfRule>
  </conditionalFormatting>
  <conditionalFormatting sqref="G1636">
    <cfRule type="expression" dxfId="11969" priority="18088">
      <formula>IF(FIND("Enter smelter details",G5),TRUE)</formula>
    </cfRule>
  </conditionalFormatting>
  <conditionalFormatting sqref="G1637">
    <cfRule type="expression" dxfId="11968" priority="18089">
      <formula>IF(FIND("Enter smelter details",G5),TRUE)</formula>
    </cfRule>
  </conditionalFormatting>
  <conditionalFormatting sqref="G1638">
    <cfRule type="expression" dxfId="11967" priority="18090">
      <formula>IF(FIND("Enter smelter details",G5),TRUE)</formula>
    </cfRule>
  </conditionalFormatting>
  <conditionalFormatting sqref="G1639">
    <cfRule type="expression" dxfId="11966" priority="18091">
      <formula>IF(FIND("Enter smelter details",G5),TRUE)</formula>
    </cfRule>
  </conditionalFormatting>
  <conditionalFormatting sqref="G1640">
    <cfRule type="expression" dxfId="11965" priority="18092">
      <formula>IF(FIND("Enter smelter details",G5),TRUE)</formula>
    </cfRule>
  </conditionalFormatting>
  <conditionalFormatting sqref="G1641">
    <cfRule type="expression" dxfId="11964" priority="18093">
      <formula>IF(FIND("Enter smelter details",G5),TRUE)</formula>
    </cfRule>
  </conditionalFormatting>
  <conditionalFormatting sqref="G1642">
    <cfRule type="expression" dxfId="11963" priority="18094">
      <formula>IF(FIND("Enter smelter details",G5),TRUE)</formula>
    </cfRule>
  </conditionalFormatting>
  <conditionalFormatting sqref="G1643">
    <cfRule type="expression" dxfId="11962" priority="18095">
      <formula>IF(FIND("Enter smelter details",G5),TRUE)</formula>
    </cfRule>
  </conditionalFormatting>
  <conditionalFormatting sqref="G1644">
    <cfRule type="expression" dxfId="11961" priority="18096">
      <formula>IF(FIND("Enter smelter details",G5),TRUE)</formula>
    </cfRule>
  </conditionalFormatting>
  <conditionalFormatting sqref="G1645">
    <cfRule type="expression" dxfId="11960" priority="18097">
      <formula>IF(FIND("Enter smelter details",G5),TRUE)</formula>
    </cfRule>
  </conditionalFormatting>
  <conditionalFormatting sqref="G1646">
    <cfRule type="expression" dxfId="11959" priority="18098">
      <formula>IF(FIND("Enter smelter details",G5),TRUE)</formula>
    </cfRule>
  </conditionalFormatting>
  <conditionalFormatting sqref="G1647">
    <cfRule type="expression" dxfId="11958" priority="18099">
      <formula>IF(FIND("Enter smelter details",G5),TRUE)</formula>
    </cfRule>
  </conditionalFormatting>
  <conditionalFormatting sqref="G1648">
    <cfRule type="expression" dxfId="11957" priority="18100">
      <formula>IF(FIND("Enter smelter details",G5),TRUE)</formula>
    </cfRule>
  </conditionalFormatting>
  <conditionalFormatting sqref="G1649">
    <cfRule type="expression" dxfId="11956" priority="18101">
      <formula>IF(FIND("Enter smelter details",G5),TRUE)</formula>
    </cfRule>
  </conditionalFormatting>
  <conditionalFormatting sqref="G1650">
    <cfRule type="expression" dxfId="11955" priority="18102">
      <formula>IF(FIND("Enter smelter details",G5),TRUE)</formula>
    </cfRule>
  </conditionalFormatting>
  <conditionalFormatting sqref="G1651">
    <cfRule type="expression" dxfId="11954" priority="18103">
      <formula>IF(FIND("Enter smelter details",G5),TRUE)</formula>
    </cfRule>
  </conditionalFormatting>
  <conditionalFormatting sqref="G1652">
    <cfRule type="expression" dxfId="11953" priority="18104">
      <formula>IF(FIND("Enter smelter details",G5),TRUE)</formula>
    </cfRule>
  </conditionalFormatting>
  <conditionalFormatting sqref="G1653">
    <cfRule type="expression" dxfId="11952" priority="18105">
      <formula>IF(FIND("Enter smelter details",G5),TRUE)</formula>
    </cfRule>
  </conditionalFormatting>
  <conditionalFormatting sqref="G1654">
    <cfRule type="expression" dxfId="11951" priority="18106">
      <formula>IF(FIND("Enter smelter details",G5),TRUE)</formula>
    </cfRule>
  </conditionalFormatting>
  <conditionalFormatting sqref="G1655">
    <cfRule type="expression" dxfId="11950" priority="18107">
      <formula>IF(FIND("Enter smelter details",G5),TRUE)</formula>
    </cfRule>
  </conditionalFormatting>
  <conditionalFormatting sqref="G1656">
    <cfRule type="expression" dxfId="11949" priority="18108">
      <formula>IF(FIND("Enter smelter details",G5),TRUE)</formula>
    </cfRule>
  </conditionalFormatting>
  <conditionalFormatting sqref="G1657">
    <cfRule type="expression" dxfId="11948" priority="18109">
      <formula>IF(FIND("Enter smelter details",G5),TRUE)</formula>
    </cfRule>
  </conditionalFormatting>
  <conditionalFormatting sqref="G1658">
    <cfRule type="expression" dxfId="11947" priority="18110">
      <formula>IF(FIND("Enter smelter details",G5),TRUE)</formula>
    </cfRule>
  </conditionalFormatting>
  <conditionalFormatting sqref="G1659">
    <cfRule type="expression" dxfId="11946" priority="18111">
      <formula>IF(FIND("Enter smelter details",G5),TRUE)</formula>
    </cfRule>
  </conditionalFormatting>
  <conditionalFormatting sqref="G1660">
    <cfRule type="expression" dxfId="11945" priority="18112">
      <formula>IF(FIND("Enter smelter details",G5),TRUE)</formula>
    </cfRule>
  </conditionalFormatting>
  <conditionalFormatting sqref="G1661">
    <cfRule type="expression" dxfId="11944" priority="18113">
      <formula>IF(FIND("Enter smelter details",G5),TRUE)</formula>
    </cfRule>
  </conditionalFormatting>
  <conditionalFormatting sqref="G1662">
    <cfRule type="expression" dxfId="11943" priority="18114">
      <formula>IF(FIND("Enter smelter details",G5),TRUE)</formula>
    </cfRule>
  </conditionalFormatting>
  <conditionalFormatting sqref="G1663">
    <cfRule type="expression" dxfId="11942" priority="18115">
      <formula>IF(FIND("Enter smelter details",G5),TRUE)</formula>
    </cfRule>
  </conditionalFormatting>
  <conditionalFormatting sqref="G1664">
    <cfRule type="expression" dxfId="11941" priority="18116">
      <formula>IF(FIND("Enter smelter details",G5),TRUE)</formula>
    </cfRule>
  </conditionalFormatting>
  <conditionalFormatting sqref="G1665">
    <cfRule type="expression" dxfId="11940" priority="18117">
      <formula>IF(FIND("Enter smelter details",G5),TRUE)</formula>
    </cfRule>
  </conditionalFormatting>
  <conditionalFormatting sqref="G1666">
    <cfRule type="expression" dxfId="11939" priority="18118">
      <formula>IF(FIND("Enter smelter details",G5),TRUE)</formula>
    </cfRule>
  </conditionalFormatting>
  <conditionalFormatting sqref="G1667">
    <cfRule type="expression" dxfId="11938" priority="18119">
      <formula>IF(FIND("Enter smelter details",G5),TRUE)</formula>
    </cfRule>
  </conditionalFormatting>
  <conditionalFormatting sqref="G1668">
    <cfRule type="expression" dxfId="11937" priority="18120">
      <formula>IF(FIND("Enter smelter details",G5),TRUE)</formula>
    </cfRule>
  </conditionalFormatting>
  <conditionalFormatting sqref="G1669">
    <cfRule type="expression" dxfId="11936" priority="18121">
      <formula>IF(FIND("Enter smelter details",G5),TRUE)</formula>
    </cfRule>
  </conditionalFormatting>
  <conditionalFormatting sqref="G1670">
    <cfRule type="expression" dxfId="11935" priority="18122">
      <formula>IF(FIND("Enter smelter details",G5),TRUE)</formula>
    </cfRule>
  </conditionalFormatting>
  <conditionalFormatting sqref="G1671">
    <cfRule type="expression" dxfId="11934" priority="18123">
      <formula>IF(FIND("Enter smelter details",G5),TRUE)</formula>
    </cfRule>
  </conditionalFormatting>
  <conditionalFormatting sqref="G1672">
    <cfRule type="expression" dxfId="11933" priority="18124">
      <formula>IF(FIND("Enter smelter details",G5),TRUE)</formula>
    </cfRule>
  </conditionalFormatting>
  <conditionalFormatting sqref="G1673">
    <cfRule type="expression" dxfId="11932" priority="18125">
      <formula>IF(FIND("Enter smelter details",G5),TRUE)</formula>
    </cfRule>
  </conditionalFormatting>
  <conditionalFormatting sqref="G1674">
    <cfRule type="expression" dxfId="11931" priority="18126">
      <formula>IF(FIND("Enter smelter details",G5),TRUE)</formula>
    </cfRule>
  </conditionalFormatting>
  <conditionalFormatting sqref="G1675">
    <cfRule type="expression" dxfId="11930" priority="18127">
      <formula>IF(FIND("Enter smelter details",G5),TRUE)</formula>
    </cfRule>
  </conditionalFormatting>
  <conditionalFormatting sqref="G1676">
    <cfRule type="expression" dxfId="11929" priority="18128">
      <formula>IF(FIND("Enter smelter details",G5),TRUE)</formula>
    </cfRule>
  </conditionalFormatting>
  <conditionalFormatting sqref="G1677">
    <cfRule type="expression" dxfId="11928" priority="18129">
      <formula>IF(FIND("Enter smelter details",G5),TRUE)</formula>
    </cfRule>
  </conditionalFormatting>
  <conditionalFormatting sqref="G1678">
    <cfRule type="expression" dxfId="11927" priority="18130">
      <formula>IF(FIND("Enter smelter details",G5),TRUE)</formula>
    </cfRule>
  </conditionalFormatting>
  <conditionalFormatting sqref="G1679">
    <cfRule type="expression" dxfId="11926" priority="18131">
      <formula>IF(FIND("Enter smelter details",G5),TRUE)</formula>
    </cfRule>
  </conditionalFormatting>
  <conditionalFormatting sqref="G1680">
    <cfRule type="expression" dxfId="11925" priority="18132">
      <formula>IF(FIND("Enter smelter details",G5),TRUE)</formula>
    </cfRule>
  </conditionalFormatting>
  <conditionalFormatting sqref="G1681">
    <cfRule type="expression" dxfId="11924" priority="18133">
      <formula>IF(FIND("Enter smelter details",G5),TRUE)</formula>
    </cfRule>
  </conditionalFormatting>
  <conditionalFormatting sqref="G1682">
    <cfRule type="expression" dxfId="11923" priority="18134">
      <formula>IF(FIND("Enter smelter details",G5),TRUE)</formula>
    </cfRule>
  </conditionalFormatting>
  <conditionalFormatting sqref="G1683">
    <cfRule type="expression" dxfId="11922" priority="18135">
      <formula>IF(FIND("Enter smelter details",G5),TRUE)</formula>
    </cfRule>
  </conditionalFormatting>
  <conditionalFormatting sqref="G1684">
    <cfRule type="expression" dxfId="11921" priority="18136">
      <formula>IF(FIND("Enter smelter details",G5),TRUE)</formula>
    </cfRule>
  </conditionalFormatting>
  <conditionalFormatting sqref="G1685">
    <cfRule type="expression" dxfId="11920" priority="18137">
      <formula>IF(FIND("Enter smelter details",G5),TRUE)</formula>
    </cfRule>
  </conditionalFormatting>
  <conditionalFormatting sqref="G1686">
    <cfRule type="expression" dxfId="11919" priority="18138">
      <formula>IF(FIND("Enter smelter details",G5),TRUE)</formula>
    </cfRule>
  </conditionalFormatting>
  <conditionalFormatting sqref="G1687">
    <cfRule type="expression" dxfId="11918" priority="18139">
      <formula>IF(FIND("Enter smelter details",G5),TRUE)</formula>
    </cfRule>
  </conditionalFormatting>
  <conditionalFormatting sqref="G1688">
    <cfRule type="expression" dxfId="11917" priority="18140">
      <formula>IF(FIND("Enter smelter details",G5),TRUE)</formula>
    </cfRule>
  </conditionalFormatting>
  <conditionalFormatting sqref="G1689">
    <cfRule type="expression" dxfId="11916" priority="18141">
      <formula>IF(FIND("Enter smelter details",G5),TRUE)</formula>
    </cfRule>
  </conditionalFormatting>
  <conditionalFormatting sqref="G1690">
    <cfRule type="expression" dxfId="11915" priority="18142">
      <formula>IF(FIND("Enter smelter details",G5),TRUE)</formula>
    </cfRule>
  </conditionalFormatting>
  <conditionalFormatting sqref="G1691">
    <cfRule type="expression" dxfId="11914" priority="18143">
      <formula>IF(FIND("Enter smelter details",G5),TRUE)</formula>
    </cfRule>
  </conditionalFormatting>
  <conditionalFormatting sqref="G1692">
    <cfRule type="expression" dxfId="11913" priority="18144">
      <formula>IF(FIND("Enter smelter details",G5),TRUE)</formula>
    </cfRule>
  </conditionalFormatting>
  <conditionalFormatting sqref="G1693">
    <cfRule type="expression" dxfId="11912" priority="18145">
      <formula>IF(FIND("Enter smelter details",G5),TRUE)</formula>
    </cfRule>
  </conditionalFormatting>
  <conditionalFormatting sqref="G1694">
    <cfRule type="expression" dxfId="11911" priority="18146">
      <formula>IF(FIND("Enter smelter details",G5),TRUE)</formula>
    </cfRule>
  </conditionalFormatting>
  <conditionalFormatting sqref="G1695">
    <cfRule type="expression" dxfId="11910" priority="18147">
      <formula>IF(FIND("Enter smelter details",G5),TRUE)</formula>
    </cfRule>
  </conditionalFormatting>
  <conditionalFormatting sqref="G1696">
    <cfRule type="expression" dxfId="11909" priority="18148">
      <formula>IF(FIND("Enter smelter details",G5),TRUE)</formula>
    </cfRule>
  </conditionalFormatting>
  <conditionalFormatting sqref="G1697">
    <cfRule type="expression" dxfId="11908" priority="18149">
      <formula>IF(FIND("Enter smelter details",G5),TRUE)</formula>
    </cfRule>
  </conditionalFormatting>
  <conditionalFormatting sqref="G1698">
    <cfRule type="expression" dxfId="11907" priority="18150">
      <formula>IF(FIND("Enter smelter details",G5),TRUE)</formula>
    </cfRule>
  </conditionalFormatting>
  <conditionalFormatting sqref="G1699">
    <cfRule type="expression" dxfId="11906" priority="18151">
      <formula>IF(FIND("Enter smelter details",G5),TRUE)</formula>
    </cfRule>
  </conditionalFormatting>
  <conditionalFormatting sqref="G1700">
    <cfRule type="expression" dxfId="11905" priority="18152">
      <formula>IF(FIND("Enter smelter details",G5),TRUE)</formula>
    </cfRule>
  </conditionalFormatting>
  <conditionalFormatting sqref="G1701">
    <cfRule type="expression" dxfId="11904" priority="18153">
      <formula>IF(FIND("Enter smelter details",G5),TRUE)</formula>
    </cfRule>
  </conditionalFormatting>
  <conditionalFormatting sqref="G1702">
    <cfRule type="expression" dxfId="11903" priority="18154">
      <formula>IF(FIND("Enter smelter details",G5),TRUE)</formula>
    </cfRule>
  </conditionalFormatting>
  <conditionalFormatting sqref="G1703">
    <cfRule type="expression" dxfId="11902" priority="18155">
      <formula>IF(FIND("Enter smelter details",G5),TRUE)</formula>
    </cfRule>
  </conditionalFormatting>
  <conditionalFormatting sqref="G1704">
    <cfRule type="expression" dxfId="11901" priority="18156">
      <formula>IF(FIND("Enter smelter details",G5),TRUE)</formula>
    </cfRule>
  </conditionalFormatting>
  <conditionalFormatting sqref="G1705">
    <cfRule type="expression" dxfId="11900" priority="18157">
      <formula>IF(FIND("Enter smelter details",G5),TRUE)</formula>
    </cfRule>
  </conditionalFormatting>
  <conditionalFormatting sqref="G1706">
    <cfRule type="expression" dxfId="11899" priority="18158">
      <formula>IF(FIND("Enter smelter details",G5),TRUE)</formula>
    </cfRule>
  </conditionalFormatting>
  <conditionalFormatting sqref="G1707">
    <cfRule type="expression" dxfId="11898" priority="18159">
      <formula>IF(FIND("Enter smelter details",G5),TRUE)</formula>
    </cfRule>
  </conditionalFormatting>
  <conditionalFormatting sqref="G1708">
    <cfRule type="expression" dxfId="11897" priority="18160">
      <formula>IF(FIND("Enter smelter details",G5),TRUE)</formula>
    </cfRule>
  </conditionalFormatting>
  <conditionalFormatting sqref="G1709">
    <cfRule type="expression" dxfId="11896" priority="18161">
      <formula>IF(FIND("Enter smelter details",G5),TRUE)</formula>
    </cfRule>
  </conditionalFormatting>
  <conditionalFormatting sqref="G1710">
    <cfRule type="expression" dxfId="11895" priority="18162">
      <formula>IF(FIND("Enter smelter details",G5),TRUE)</formula>
    </cfRule>
  </conditionalFormatting>
  <conditionalFormatting sqref="G1711">
    <cfRule type="expression" dxfId="11894" priority="18163">
      <formula>IF(FIND("Enter smelter details",G5),TRUE)</formula>
    </cfRule>
  </conditionalFormatting>
  <conditionalFormatting sqref="G1712">
    <cfRule type="expression" dxfId="11893" priority="18164">
      <formula>IF(FIND("Enter smelter details",G5),TRUE)</formula>
    </cfRule>
  </conditionalFormatting>
  <conditionalFormatting sqref="G1713">
    <cfRule type="expression" dxfId="11892" priority="18165">
      <formula>IF(FIND("Enter smelter details",G5),TRUE)</formula>
    </cfRule>
  </conditionalFormatting>
  <conditionalFormatting sqref="G1714">
    <cfRule type="expression" dxfId="11891" priority="18166">
      <formula>IF(FIND("Enter smelter details",G5),TRUE)</formula>
    </cfRule>
  </conditionalFormatting>
  <conditionalFormatting sqref="G1715">
    <cfRule type="expression" dxfId="11890" priority="18167">
      <formula>IF(FIND("Enter smelter details",G5),TRUE)</formula>
    </cfRule>
  </conditionalFormatting>
  <conditionalFormatting sqref="G1716">
    <cfRule type="expression" dxfId="11889" priority="18168">
      <formula>IF(FIND("Enter smelter details",G5),TRUE)</formula>
    </cfRule>
  </conditionalFormatting>
  <conditionalFormatting sqref="G1717">
    <cfRule type="expression" dxfId="11888" priority="18169">
      <formula>IF(FIND("Enter smelter details",G5),TRUE)</formula>
    </cfRule>
  </conditionalFormatting>
  <conditionalFormatting sqref="G1718">
    <cfRule type="expression" dxfId="11887" priority="18170">
      <formula>IF(FIND("Enter smelter details",G5),TRUE)</formula>
    </cfRule>
  </conditionalFormatting>
  <conditionalFormatting sqref="G1719">
    <cfRule type="expression" dxfId="11886" priority="18171">
      <formula>IF(FIND("Enter smelter details",G5),TRUE)</formula>
    </cfRule>
  </conditionalFormatting>
  <conditionalFormatting sqref="G1720">
    <cfRule type="expression" dxfId="11885" priority="18172">
      <formula>IF(FIND("Enter smelter details",G5),TRUE)</formula>
    </cfRule>
  </conditionalFormatting>
  <conditionalFormatting sqref="G1721">
    <cfRule type="expression" dxfId="11884" priority="18173">
      <formula>IF(FIND("Enter smelter details",G5),TRUE)</formula>
    </cfRule>
  </conditionalFormatting>
  <conditionalFormatting sqref="G1722">
    <cfRule type="expression" dxfId="11883" priority="18174">
      <formula>IF(FIND("Enter smelter details",G5),TRUE)</formula>
    </cfRule>
  </conditionalFormatting>
  <conditionalFormatting sqref="G1723">
    <cfRule type="expression" dxfId="11882" priority="18175">
      <formula>IF(FIND("Enter smelter details",G5),TRUE)</formula>
    </cfRule>
  </conditionalFormatting>
  <conditionalFormatting sqref="G1724">
    <cfRule type="expression" dxfId="11881" priority="18176">
      <formula>IF(FIND("Enter smelter details",G5),TRUE)</formula>
    </cfRule>
  </conditionalFormatting>
  <conditionalFormatting sqref="G1725">
    <cfRule type="expression" dxfId="11880" priority="18177">
      <formula>IF(FIND("Enter smelter details",G5),TRUE)</formula>
    </cfRule>
  </conditionalFormatting>
  <conditionalFormatting sqref="G1726">
    <cfRule type="expression" dxfId="11879" priority="18178">
      <formula>IF(FIND("Enter smelter details",G5),TRUE)</formula>
    </cfRule>
  </conditionalFormatting>
  <conditionalFormatting sqref="G1727">
    <cfRule type="expression" dxfId="11878" priority="18179">
      <formula>IF(FIND("Enter smelter details",G5),TRUE)</formula>
    </cfRule>
  </conditionalFormatting>
  <conditionalFormatting sqref="G1728">
    <cfRule type="expression" dxfId="11877" priority="18180">
      <formula>IF(FIND("Enter smelter details",G5),TRUE)</formula>
    </cfRule>
  </conditionalFormatting>
  <conditionalFormatting sqref="G1729">
    <cfRule type="expression" dxfId="11876" priority="18181">
      <formula>IF(FIND("Enter smelter details",G5),TRUE)</formula>
    </cfRule>
  </conditionalFormatting>
  <conditionalFormatting sqref="G1730">
    <cfRule type="expression" dxfId="11875" priority="18182">
      <formula>IF(FIND("Enter smelter details",G5),TRUE)</formula>
    </cfRule>
  </conditionalFormatting>
  <conditionalFormatting sqref="G1731">
    <cfRule type="expression" dxfId="11874" priority="18183">
      <formula>IF(FIND("Enter smelter details",G5),TRUE)</formula>
    </cfRule>
  </conditionalFormatting>
  <conditionalFormatting sqref="G1732">
    <cfRule type="expression" dxfId="11873" priority="18184">
      <formula>IF(FIND("Enter smelter details",G5),TRUE)</formula>
    </cfRule>
  </conditionalFormatting>
  <conditionalFormatting sqref="G1733">
    <cfRule type="expression" dxfId="11872" priority="18185">
      <formula>IF(FIND("Enter smelter details",G5),TRUE)</formula>
    </cfRule>
  </conditionalFormatting>
  <conditionalFormatting sqref="G1734">
    <cfRule type="expression" dxfId="11871" priority="18186">
      <formula>IF(FIND("Enter smelter details",G5),TRUE)</formula>
    </cfRule>
  </conditionalFormatting>
  <conditionalFormatting sqref="G1735">
    <cfRule type="expression" dxfId="11870" priority="18187">
      <formula>IF(FIND("Enter smelter details",G5),TRUE)</formula>
    </cfRule>
  </conditionalFormatting>
  <conditionalFormatting sqref="G1736">
    <cfRule type="expression" dxfId="11869" priority="18188">
      <formula>IF(FIND("Enter smelter details",G5),TRUE)</formula>
    </cfRule>
  </conditionalFormatting>
  <conditionalFormatting sqref="G1737">
    <cfRule type="expression" dxfId="11868" priority="18189">
      <formula>IF(FIND("Enter smelter details",G5),TRUE)</formula>
    </cfRule>
  </conditionalFormatting>
  <conditionalFormatting sqref="G1738">
    <cfRule type="expression" dxfId="11867" priority="18190">
      <formula>IF(FIND("Enter smelter details",G5),TRUE)</formula>
    </cfRule>
  </conditionalFormatting>
  <conditionalFormatting sqref="G1739">
    <cfRule type="expression" dxfId="11866" priority="18191">
      <formula>IF(FIND("Enter smelter details",G5),TRUE)</formula>
    </cfRule>
  </conditionalFormatting>
  <conditionalFormatting sqref="G1740">
    <cfRule type="expression" dxfId="11865" priority="18192">
      <formula>IF(FIND("Enter smelter details",G5),TRUE)</formula>
    </cfRule>
  </conditionalFormatting>
  <conditionalFormatting sqref="G1741">
    <cfRule type="expression" dxfId="11864" priority="18193">
      <formula>IF(FIND("Enter smelter details",G5),TRUE)</formula>
    </cfRule>
  </conditionalFormatting>
  <conditionalFormatting sqref="G1742">
    <cfRule type="expression" dxfId="11863" priority="18194">
      <formula>IF(FIND("Enter smelter details",G5),TRUE)</formula>
    </cfRule>
  </conditionalFormatting>
  <conditionalFormatting sqref="G1743">
    <cfRule type="expression" dxfId="11862" priority="18195">
      <formula>IF(FIND("Enter smelter details",G5),TRUE)</formula>
    </cfRule>
  </conditionalFormatting>
  <conditionalFormatting sqref="G1744">
    <cfRule type="expression" dxfId="11861" priority="18196">
      <formula>IF(FIND("Enter smelter details",G5),TRUE)</formula>
    </cfRule>
  </conditionalFormatting>
  <conditionalFormatting sqref="G1745">
    <cfRule type="expression" dxfId="11860" priority="18197">
      <formula>IF(FIND("Enter smelter details",G5),TRUE)</formula>
    </cfRule>
  </conditionalFormatting>
  <conditionalFormatting sqref="G1746">
    <cfRule type="expression" dxfId="11859" priority="18198">
      <formula>IF(FIND("Enter smelter details",G5),TRUE)</formula>
    </cfRule>
  </conditionalFormatting>
  <conditionalFormatting sqref="G1747">
    <cfRule type="expression" dxfId="11858" priority="18199">
      <formula>IF(FIND("Enter smelter details",G5),TRUE)</formula>
    </cfRule>
  </conditionalFormatting>
  <conditionalFormatting sqref="G1748">
    <cfRule type="expression" dxfId="11857" priority="18200">
      <formula>IF(FIND("Enter smelter details",G5),TRUE)</formula>
    </cfRule>
  </conditionalFormatting>
  <conditionalFormatting sqref="G1749">
    <cfRule type="expression" dxfId="11856" priority="18201">
      <formula>IF(FIND("Enter smelter details",G5),TRUE)</formula>
    </cfRule>
  </conditionalFormatting>
  <conditionalFormatting sqref="G1750">
    <cfRule type="expression" dxfId="11855" priority="18202">
      <formula>IF(FIND("Enter smelter details",G5),TRUE)</formula>
    </cfRule>
  </conditionalFormatting>
  <conditionalFormatting sqref="G1751">
    <cfRule type="expression" dxfId="11854" priority="18203">
      <formula>IF(FIND("Enter smelter details",G5),TRUE)</formula>
    </cfRule>
  </conditionalFormatting>
  <conditionalFormatting sqref="G1752">
    <cfRule type="expression" dxfId="11853" priority="18204">
      <formula>IF(FIND("Enter smelter details",G5),TRUE)</formula>
    </cfRule>
  </conditionalFormatting>
  <conditionalFormatting sqref="G1753">
    <cfRule type="expression" dxfId="11852" priority="18205">
      <formula>IF(FIND("Enter smelter details",G5),TRUE)</formula>
    </cfRule>
  </conditionalFormatting>
  <conditionalFormatting sqref="G1754">
    <cfRule type="expression" dxfId="11851" priority="18206">
      <formula>IF(FIND("Enter smelter details",G5),TRUE)</formula>
    </cfRule>
  </conditionalFormatting>
  <conditionalFormatting sqref="G1755">
    <cfRule type="expression" dxfId="11850" priority="18207">
      <formula>IF(FIND("Enter smelter details",G5),TRUE)</formula>
    </cfRule>
  </conditionalFormatting>
  <conditionalFormatting sqref="G1756">
    <cfRule type="expression" dxfId="11849" priority="18208">
      <formula>IF(FIND("Enter smelter details",G5),TRUE)</formula>
    </cfRule>
  </conditionalFormatting>
  <conditionalFormatting sqref="G1757">
    <cfRule type="expression" dxfId="11848" priority="18209">
      <formula>IF(FIND("Enter smelter details",G5),TRUE)</formula>
    </cfRule>
  </conditionalFormatting>
  <conditionalFormatting sqref="G1758">
    <cfRule type="expression" dxfId="11847" priority="18210">
      <formula>IF(FIND("Enter smelter details",G5),TRUE)</formula>
    </cfRule>
  </conditionalFormatting>
  <conditionalFormatting sqref="G1759">
    <cfRule type="expression" dxfId="11846" priority="18211">
      <formula>IF(FIND("Enter smelter details",G5),TRUE)</formula>
    </cfRule>
  </conditionalFormatting>
  <conditionalFormatting sqref="G1760">
    <cfRule type="expression" dxfId="11845" priority="18212">
      <formula>IF(FIND("Enter smelter details",G5),TRUE)</formula>
    </cfRule>
  </conditionalFormatting>
  <conditionalFormatting sqref="G1761">
    <cfRule type="expression" dxfId="11844" priority="18213">
      <formula>IF(FIND("Enter smelter details",G5),TRUE)</formula>
    </cfRule>
  </conditionalFormatting>
  <conditionalFormatting sqref="G1762">
    <cfRule type="expression" dxfId="11843" priority="18214">
      <formula>IF(FIND("Enter smelter details",G5),TRUE)</formula>
    </cfRule>
  </conditionalFormatting>
  <conditionalFormatting sqref="G1763">
    <cfRule type="expression" dxfId="11842" priority="18215">
      <formula>IF(FIND("Enter smelter details",G5),TRUE)</formula>
    </cfRule>
  </conditionalFormatting>
  <conditionalFormatting sqref="G1764">
    <cfRule type="expression" dxfId="11841" priority="18216">
      <formula>IF(FIND("Enter smelter details",G5),TRUE)</formula>
    </cfRule>
  </conditionalFormatting>
  <conditionalFormatting sqref="G1765">
    <cfRule type="expression" dxfId="11840" priority="18217">
      <formula>IF(FIND("Enter smelter details",G5),TRUE)</formula>
    </cfRule>
  </conditionalFormatting>
  <conditionalFormatting sqref="G1766">
    <cfRule type="expression" dxfId="11839" priority="18218">
      <formula>IF(FIND("Enter smelter details",G5),TRUE)</formula>
    </cfRule>
  </conditionalFormatting>
  <conditionalFormatting sqref="G1767">
    <cfRule type="expression" dxfId="11838" priority="18219">
      <formula>IF(FIND("Enter smelter details",G5),TRUE)</formula>
    </cfRule>
  </conditionalFormatting>
  <conditionalFormatting sqref="G1768">
    <cfRule type="expression" dxfId="11837" priority="18220">
      <formula>IF(FIND("Enter smelter details",G5),TRUE)</formula>
    </cfRule>
  </conditionalFormatting>
  <conditionalFormatting sqref="G1769">
    <cfRule type="expression" dxfId="11836" priority="18221">
      <formula>IF(FIND("Enter smelter details",G5),TRUE)</formula>
    </cfRule>
  </conditionalFormatting>
  <conditionalFormatting sqref="G1770">
    <cfRule type="expression" dxfId="11835" priority="18222">
      <formula>IF(FIND("Enter smelter details",G5),TRUE)</formula>
    </cfRule>
  </conditionalFormatting>
  <conditionalFormatting sqref="G1771">
    <cfRule type="expression" dxfId="11834" priority="18223">
      <formula>IF(FIND("Enter smelter details",G5),TRUE)</formula>
    </cfRule>
  </conditionalFormatting>
  <conditionalFormatting sqref="G1772">
    <cfRule type="expression" dxfId="11833" priority="18224">
      <formula>IF(FIND("Enter smelter details",G5),TRUE)</formula>
    </cfRule>
  </conditionalFormatting>
  <conditionalFormatting sqref="G1773">
    <cfRule type="expression" dxfId="11832" priority="18225">
      <formula>IF(FIND("Enter smelter details",G5),TRUE)</formula>
    </cfRule>
  </conditionalFormatting>
  <conditionalFormatting sqref="G1774">
    <cfRule type="expression" dxfId="11831" priority="18226">
      <formula>IF(FIND("Enter smelter details",G5),TRUE)</formula>
    </cfRule>
  </conditionalFormatting>
  <conditionalFormatting sqref="G1775">
    <cfRule type="expression" dxfId="11830" priority="18227">
      <formula>IF(FIND("Enter smelter details",G5),TRUE)</formula>
    </cfRule>
  </conditionalFormatting>
  <conditionalFormatting sqref="G1776">
    <cfRule type="expression" dxfId="11829" priority="18228">
      <formula>IF(FIND("Enter smelter details",G5),TRUE)</formula>
    </cfRule>
  </conditionalFormatting>
  <conditionalFormatting sqref="G1777">
    <cfRule type="expression" dxfId="11828" priority="18229">
      <formula>IF(FIND("Enter smelter details",G5),TRUE)</formula>
    </cfRule>
  </conditionalFormatting>
  <conditionalFormatting sqref="G1778">
    <cfRule type="expression" dxfId="11827" priority="18230">
      <formula>IF(FIND("Enter smelter details",G5),TRUE)</formula>
    </cfRule>
  </conditionalFormatting>
  <conditionalFormatting sqref="G1779">
    <cfRule type="expression" dxfId="11826" priority="18231">
      <formula>IF(FIND("Enter smelter details",G5),TRUE)</formula>
    </cfRule>
  </conditionalFormatting>
  <conditionalFormatting sqref="G1780">
    <cfRule type="expression" dxfId="11825" priority="18232">
      <formula>IF(FIND("Enter smelter details",G5),TRUE)</formula>
    </cfRule>
  </conditionalFormatting>
  <conditionalFormatting sqref="G1781">
    <cfRule type="expression" dxfId="11824" priority="18233">
      <formula>IF(FIND("Enter smelter details",G5),TRUE)</formula>
    </cfRule>
  </conditionalFormatting>
  <conditionalFormatting sqref="G1782">
    <cfRule type="expression" dxfId="11823" priority="18234">
      <formula>IF(FIND("Enter smelter details",G5),TRUE)</formula>
    </cfRule>
  </conditionalFormatting>
  <conditionalFormatting sqref="G1783">
    <cfRule type="expression" dxfId="11822" priority="18235">
      <formula>IF(FIND("Enter smelter details",G5),TRUE)</formula>
    </cfRule>
  </conditionalFormatting>
  <conditionalFormatting sqref="G1784">
    <cfRule type="expression" dxfId="11821" priority="18236">
      <formula>IF(FIND("Enter smelter details",G5),TRUE)</formula>
    </cfRule>
  </conditionalFormatting>
  <conditionalFormatting sqref="G1785">
    <cfRule type="expression" dxfId="11820" priority="18237">
      <formula>IF(FIND("Enter smelter details",G5),TRUE)</formula>
    </cfRule>
  </conditionalFormatting>
  <conditionalFormatting sqref="G1786">
    <cfRule type="expression" dxfId="11819" priority="18238">
      <formula>IF(FIND("Enter smelter details",G5),TRUE)</formula>
    </cfRule>
  </conditionalFormatting>
  <conditionalFormatting sqref="G1787">
    <cfRule type="expression" dxfId="11818" priority="18239">
      <formula>IF(FIND("Enter smelter details",G5),TRUE)</formula>
    </cfRule>
  </conditionalFormatting>
  <conditionalFormatting sqref="G1788">
    <cfRule type="expression" dxfId="11817" priority="18240">
      <formula>IF(FIND("Enter smelter details",G5),TRUE)</formula>
    </cfRule>
  </conditionalFormatting>
  <conditionalFormatting sqref="G1789">
    <cfRule type="expression" dxfId="11816" priority="18241">
      <formula>IF(FIND("Enter smelter details",G5),TRUE)</formula>
    </cfRule>
  </conditionalFormatting>
  <conditionalFormatting sqref="G1790">
    <cfRule type="expression" dxfId="11815" priority="18242">
      <formula>IF(FIND("Enter smelter details",G5),TRUE)</formula>
    </cfRule>
  </conditionalFormatting>
  <conditionalFormatting sqref="G1791">
    <cfRule type="expression" dxfId="11814" priority="18243">
      <formula>IF(FIND("Enter smelter details",G5),TRUE)</formula>
    </cfRule>
  </conditionalFormatting>
  <conditionalFormatting sqref="G1792">
    <cfRule type="expression" dxfId="11813" priority="18244">
      <formula>IF(FIND("Enter smelter details",G5),TRUE)</formula>
    </cfRule>
  </conditionalFormatting>
  <conditionalFormatting sqref="G1793">
    <cfRule type="expression" dxfId="11812" priority="18245">
      <formula>IF(FIND("Enter smelter details",G5),TRUE)</formula>
    </cfRule>
  </conditionalFormatting>
  <conditionalFormatting sqref="G1794">
    <cfRule type="expression" dxfId="11811" priority="18246">
      <formula>IF(FIND("Enter smelter details",G5),TRUE)</formula>
    </cfRule>
  </conditionalFormatting>
  <conditionalFormatting sqref="G1795">
    <cfRule type="expression" dxfId="11810" priority="18247">
      <formula>IF(FIND("Enter smelter details",G5),TRUE)</formula>
    </cfRule>
  </conditionalFormatting>
  <conditionalFormatting sqref="G1796">
    <cfRule type="expression" dxfId="11809" priority="18248">
      <formula>IF(FIND("Enter smelter details",G5),TRUE)</formula>
    </cfRule>
  </conditionalFormatting>
  <conditionalFormatting sqref="G1797">
    <cfRule type="expression" dxfId="11808" priority="18249">
      <formula>IF(FIND("Enter smelter details",G5),TRUE)</formula>
    </cfRule>
  </conditionalFormatting>
  <conditionalFormatting sqref="G1798">
    <cfRule type="expression" dxfId="11807" priority="18250">
      <formula>IF(FIND("Enter smelter details",G5),TRUE)</formula>
    </cfRule>
  </conditionalFormatting>
  <conditionalFormatting sqref="G1799">
    <cfRule type="expression" dxfId="11806" priority="18251">
      <formula>IF(FIND("Enter smelter details",G5),TRUE)</formula>
    </cfRule>
  </conditionalFormatting>
  <conditionalFormatting sqref="G1800">
    <cfRule type="expression" dxfId="11805" priority="18252">
      <formula>IF(FIND("Enter smelter details",G5),TRUE)</formula>
    </cfRule>
  </conditionalFormatting>
  <conditionalFormatting sqref="G1801">
    <cfRule type="expression" dxfId="11804" priority="18253">
      <formula>IF(FIND("Enter smelter details",G5),TRUE)</formula>
    </cfRule>
  </conditionalFormatting>
  <conditionalFormatting sqref="G1802">
    <cfRule type="expression" dxfId="11803" priority="18254">
      <formula>IF(FIND("Enter smelter details",G5),TRUE)</formula>
    </cfRule>
  </conditionalFormatting>
  <conditionalFormatting sqref="G1803">
    <cfRule type="expression" dxfId="11802" priority="18255">
      <formula>IF(FIND("Enter smelter details",G5),TRUE)</formula>
    </cfRule>
  </conditionalFormatting>
  <conditionalFormatting sqref="G1804">
    <cfRule type="expression" dxfId="11801" priority="18256">
      <formula>IF(FIND("Enter smelter details",G5),TRUE)</formula>
    </cfRule>
  </conditionalFormatting>
  <conditionalFormatting sqref="G1805">
    <cfRule type="expression" dxfId="11800" priority="18257">
      <formula>IF(FIND("Enter smelter details",G5),TRUE)</formula>
    </cfRule>
  </conditionalFormatting>
  <conditionalFormatting sqref="G1806">
    <cfRule type="expression" dxfId="11799" priority="18258">
      <formula>IF(FIND("Enter smelter details",G5),TRUE)</formula>
    </cfRule>
  </conditionalFormatting>
  <conditionalFormatting sqref="G1807">
    <cfRule type="expression" dxfId="11798" priority="18259">
      <formula>IF(FIND("Enter smelter details",G5),TRUE)</formula>
    </cfRule>
  </conditionalFormatting>
  <conditionalFormatting sqref="G1808">
    <cfRule type="expression" dxfId="11797" priority="18260">
      <formula>IF(FIND("Enter smelter details",G5),TRUE)</formula>
    </cfRule>
  </conditionalFormatting>
  <conditionalFormatting sqref="G1809">
    <cfRule type="expression" dxfId="11796" priority="18261">
      <formula>IF(FIND("Enter smelter details",G5),TRUE)</formula>
    </cfRule>
  </conditionalFormatting>
  <conditionalFormatting sqref="G1810">
    <cfRule type="expression" dxfId="11795" priority="18262">
      <formula>IF(FIND("Enter smelter details",G5),TRUE)</formula>
    </cfRule>
  </conditionalFormatting>
  <conditionalFormatting sqref="G1811">
    <cfRule type="expression" dxfId="11794" priority="18263">
      <formula>IF(FIND("Enter smelter details",G5),TRUE)</formula>
    </cfRule>
  </conditionalFormatting>
  <conditionalFormatting sqref="G1812">
    <cfRule type="expression" dxfId="11793" priority="18264">
      <formula>IF(FIND("Enter smelter details",G5),TRUE)</formula>
    </cfRule>
  </conditionalFormatting>
  <conditionalFormatting sqref="G1813">
    <cfRule type="expression" dxfId="11792" priority="18265">
      <formula>IF(FIND("Enter smelter details",G5),TRUE)</formula>
    </cfRule>
  </conditionalFormatting>
  <conditionalFormatting sqref="G1814">
    <cfRule type="expression" dxfId="11791" priority="18266">
      <formula>IF(FIND("Enter smelter details",G5),TRUE)</formula>
    </cfRule>
  </conditionalFormatting>
  <conditionalFormatting sqref="G1815">
    <cfRule type="expression" dxfId="11790" priority="18267">
      <formula>IF(FIND("Enter smelter details",G5),TRUE)</formula>
    </cfRule>
  </conditionalFormatting>
  <conditionalFormatting sqref="G1816">
    <cfRule type="expression" dxfId="11789" priority="18268">
      <formula>IF(FIND("Enter smelter details",G5),TRUE)</formula>
    </cfRule>
  </conditionalFormatting>
  <conditionalFormatting sqref="G1817">
    <cfRule type="expression" dxfId="11788" priority="18269">
      <formula>IF(FIND("Enter smelter details",G5),TRUE)</formula>
    </cfRule>
  </conditionalFormatting>
  <conditionalFormatting sqref="G1818">
    <cfRule type="expression" dxfId="11787" priority="18270">
      <formula>IF(FIND("Enter smelter details",G5),TRUE)</formula>
    </cfRule>
  </conditionalFormatting>
  <conditionalFormatting sqref="G1819">
    <cfRule type="expression" dxfId="11786" priority="18271">
      <formula>IF(FIND("Enter smelter details",G5),TRUE)</formula>
    </cfRule>
  </conditionalFormatting>
  <conditionalFormatting sqref="G1820">
    <cfRule type="expression" dxfId="11785" priority="18272">
      <formula>IF(FIND("Enter smelter details",G5),TRUE)</formula>
    </cfRule>
  </conditionalFormatting>
  <conditionalFormatting sqref="G1821">
    <cfRule type="expression" dxfId="11784" priority="18273">
      <formula>IF(FIND("Enter smelter details",G5),TRUE)</formula>
    </cfRule>
  </conditionalFormatting>
  <conditionalFormatting sqref="G1822">
    <cfRule type="expression" dxfId="11783" priority="18274">
      <formula>IF(FIND("Enter smelter details",G5),TRUE)</formula>
    </cfRule>
  </conditionalFormatting>
  <conditionalFormatting sqref="G1823">
    <cfRule type="expression" dxfId="11782" priority="18275">
      <formula>IF(FIND("Enter smelter details",G5),TRUE)</formula>
    </cfRule>
  </conditionalFormatting>
  <conditionalFormatting sqref="G1824">
    <cfRule type="expression" dxfId="11781" priority="18276">
      <formula>IF(FIND("Enter smelter details",G5),TRUE)</formula>
    </cfRule>
  </conditionalFormatting>
  <conditionalFormatting sqref="G1825">
    <cfRule type="expression" dxfId="11780" priority="18277">
      <formula>IF(FIND("Enter smelter details",G5),TRUE)</formula>
    </cfRule>
  </conditionalFormatting>
  <conditionalFormatting sqref="G1826">
    <cfRule type="expression" dxfId="11779" priority="18278">
      <formula>IF(FIND("Enter smelter details",G5),TRUE)</formula>
    </cfRule>
  </conditionalFormatting>
  <conditionalFormatting sqref="G1827">
    <cfRule type="expression" dxfId="11778" priority="18279">
      <formula>IF(FIND("Enter smelter details",G5),TRUE)</formula>
    </cfRule>
  </conditionalFormatting>
  <conditionalFormatting sqref="G1828">
    <cfRule type="expression" dxfId="11777" priority="18280">
      <formula>IF(FIND("Enter smelter details",G5),TRUE)</formula>
    </cfRule>
  </conditionalFormatting>
  <conditionalFormatting sqref="G1829">
    <cfRule type="expression" dxfId="11776" priority="18281">
      <formula>IF(FIND("Enter smelter details",G5),TRUE)</formula>
    </cfRule>
  </conditionalFormatting>
  <conditionalFormatting sqref="G1830">
    <cfRule type="expression" dxfId="11775" priority="18282">
      <formula>IF(FIND("Enter smelter details",G5),TRUE)</formula>
    </cfRule>
  </conditionalFormatting>
  <conditionalFormatting sqref="G1831">
    <cfRule type="expression" dxfId="11774" priority="18283">
      <formula>IF(FIND("Enter smelter details",G5),TRUE)</formula>
    </cfRule>
  </conditionalFormatting>
  <conditionalFormatting sqref="G1832">
    <cfRule type="expression" dxfId="11773" priority="18284">
      <formula>IF(FIND("Enter smelter details",G5),TRUE)</formula>
    </cfRule>
  </conditionalFormatting>
  <conditionalFormatting sqref="G1833">
    <cfRule type="expression" dxfId="11772" priority="18285">
      <formula>IF(FIND("Enter smelter details",G5),TRUE)</formula>
    </cfRule>
  </conditionalFormatting>
  <conditionalFormatting sqref="G1834">
    <cfRule type="expression" dxfId="11771" priority="18286">
      <formula>IF(FIND("Enter smelter details",G5),TRUE)</formula>
    </cfRule>
  </conditionalFormatting>
  <conditionalFormatting sqref="G1835">
    <cfRule type="expression" dxfId="11770" priority="18287">
      <formula>IF(FIND("Enter smelter details",G5),TRUE)</formula>
    </cfRule>
  </conditionalFormatting>
  <conditionalFormatting sqref="G1836">
    <cfRule type="expression" dxfId="11769" priority="18288">
      <formula>IF(FIND("Enter smelter details",G5),TRUE)</formula>
    </cfRule>
  </conditionalFormatting>
  <conditionalFormatting sqref="G1837">
    <cfRule type="expression" dxfId="11768" priority="18289">
      <formula>IF(FIND("Enter smelter details",G5),TRUE)</formula>
    </cfRule>
  </conditionalFormatting>
  <conditionalFormatting sqref="G1838">
    <cfRule type="expression" dxfId="11767" priority="18290">
      <formula>IF(FIND("Enter smelter details",G5),TRUE)</formula>
    </cfRule>
  </conditionalFormatting>
  <conditionalFormatting sqref="G1839">
    <cfRule type="expression" dxfId="11766" priority="18291">
      <formula>IF(FIND("Enter smelter details",G5),TRUE)</formula>
    </cfRule>
  </conditionalFormatting>
  <conditionalFormatting sqref="G1840">
    <cfRule type="expression" dxfId="11765" priority="18292">
      <formula>IF(FIND("Enter smelter details",G5),TRUE)</formula>
    </cfRule>
  </conditionalFormatting>
  <conditionalFormatting sqref="G1841">
    <cfRule type="expression" dxfId="11764" priority="18293">
      <formula>IF(FIND("Enter smelter details",G5),TRUE)</formula>
    </cfRule>
  </conditionalFormatting>
  <conditionalFormatting sqref="G1842">
    <cfRule type="expression" dxfId="11763" priority="18294">
      <formula>IF(FIND("Enter smelter details",G5),TRUE)</formula>
    </cfRule>
  </conditionalFormatting>
  <conditionalFormatting sqref="G1843">
    <cfRule type="expression" dxfId="11762" priority="18295">
      <formula>IF(FIND("Enter smelter details",G5),TRUE)</formula>
    </cfRule>
  </conditionalFormatting>
  <conditionalFormatting sqref="G1844">
    <cfRule type="expression" dxfId="11761" priority="18296">
      <formula>IF(FIND("Enter smelter details",G5),TRUE)</formula>
    </cfRule>
  </conditionalFormatting>
  <conditionalFormatting sqref="G1845">
    <cfRule type="expression" dxfId="11760" priority="18297">
      <formula>IF(FIND("Enter smelter details",G5),TRUE)</formula>
    </cfRule>
  </conditionalFormatting>
  <conditionalFormatting sqref="G1846">
    <cfRule type="expression" dxfId="11759" priority="18298">
      <formula>IF(FIND("Enter smelter details",G5),TRUE)</formula>
    </cfRule>
  </conditionalFormatting>
  <conditionalFormatting sqref="G1847">
    <cfRule type="expression" dxfId="11758" priority="18299">
      <formula>IF(FIND("Enter smelter details",G5),TRUE)</formula>
    </cfRule>
  </conditionalFormatting>
  <conditionalFormatting sqref="G1848">
    <cfRule type="expression" dxfId="11757" priority="18300">
      <formula>IF(FIND("Enter smelter details",G5),TRUE)</formula>
    </cfRule>
  </conditionalFormatting>
  <conditionalFormatting sqref="G1849">
    <cfRule type="expression" dxfId="11756" priority="18301">
      <formula>IF(FIND("Enter smelter details",G5),TRUE)</formula>
    </cfRule>
  </conditionalFormatting>
  <conditionalFormatting sqref="G1850">
    <cfRule type="expression" dxfId="11755" priority="18302">
      <formula>IF(FIND("Enter smelter details",G5),TRUE)</formula>
    </cfRule>
  </conditionalFormatting>
  <conditionalFormatting sqref="G1851">
    <cfRule type="expression" dxfId="11754" priority="18303">
      <formula>IF(FIND("Enter smelter details",G5),TRUE)</formula>
    </cfRule>
  </conditionalFormatting>
  <conditionalFormatting sqref="G1852">
    <cfRule type="expression" dxfId="11753" priority="18304">
      <formula>IF(FIND("Enter smelter details",G5),TRUE)</formula>
    </cfRule>
  </conditionalFormatting>
  <conditionalFormatting sqref="G1853">
    <cfRule type="expression" dxfId="11752" priority="18305">
      <formula>IF(FIND("Enter smelter details",G5),TRUE)</formula>
    </cfRule>
  </conditionalFormatting>
  <conditionalFormatting sqref="G1854">
    <cfRule type="expression" dxfId="11751" priority="18306">
      <formula>IF(FIND("Enter smelter details",G5),TRUE)</formula>
    </cfRule>
  </conditionalFormatting>
  <conditionalFormatting sqref="G1855">
    <cfRule type="expression" dxfId="11750" priority="18307">
      <formula>IF(FIND("Enter smelter details",G5),TRUE)</formula>
    </cfRule>
  </conditionalFormatting>
  <conditionalFormatting sqref="G1856">
    <cfRule type="expression" dxfId="11749" priority="18308">
      <formula>IF(FIND("Enter smelter details",G5),TRUE)</formula>
    </cfRule>
  </conditionalFormatting>
  <conditionalFormatting sqref="G1857">
    <cfRule type="expression" dxfId="11748" priority="18309">
      <formula>IF(FIND("Enter smelter details",G5),TRUE)</formula>
    </cfRule>
  </conditionalFormatting>
  <conditionalFormatting sqref="G1858">
    <cfRule type="expression" dxfId="11747" priority="18310">
      <formula>IF(FIND("Enter smelter details",G5),TRUE)</formula>
    </cfRule>
  </conditionalFormatting>
  <conditionalFormatting sqref="G1859">
    <cfRule type="expression" dxfId="11746" priority="18311">
      <formula>IF(FIND("Enter smelter details",G5),TRUE)</formula>
    </cfRule>
  </conditionalFormatting>
  <conditionalFormatting sqref="G1860">
    <cfRule type="expression" dxfId="11745" priority="18312">
      <formula>IF(FIND("Enter smelter details",G5),TRUE)</formula>
    </cfRule>
  </conditionalFormatting>
  <conditionalFormatting sqref="G1861">
    <cfRule type="expression" dxfId="11744" priority="18313">
      <formula>IF(FIND("Enter smelter details",G5),TRUE)</formula>
    </cfRule>
  </conditionalFormatting>
  <conditionalFormatting sqref="G1862">
    <cfRule type="expression" dxfId="11743" priority="18314">
      <formula>IF(FIND("Enter smelter details",G5),TRUE)</formula>
    </cfRule>
  </conditionalFormatting>
  <conditionalFormatting sqref="G1863">
    <cfRule type="expression" dxfId="11742" priority="18315">
      <formula>IF(FIND("Enter smelter details",G5),TRUE)</formula>
    </cfRule>
  </conditionalFormatting>
  <conditionalFormatting sqref="G1864">
    <cfRule type="expression" dxfId="11741" priority="18316">
      <formula>IF(FIND("Enter smelter details",G5),TRUE)</formula>
    </cfRule>
  </conditionalFormatting>
  <conditionalFormatting sqref="G1865">
    <cfRule type="expression" dxfId="11740" priority="18317">
      <formula>IF(FIND("Enter smelter details",G5),TRUE)</formula>
    </cfRule>
  </conditionalFormatting>
  <conditionalFormatting sqref="G1866">
    <cfRule type="expression" dxfId="11739" priority="18318">
      <formula>IF(FIND("Enter smelter details",G5),TRUE)</formula>
    </cfRule>
  </conditionalFormatting>
  <conditionalFormatting sqref="G1867">
    <cfRule type="expression" dxfId="11738" priority="18319">
      <formula>IF(FIND("Enter smelter details",G5),TRUE)</formula>
    </cfRule>
  </conditionalFormatting>
  <conditionalFormatting sqref="G1868">
    <cfRule type="expression" dxfId="11737" priority="18320">
      <formula>IF(FIND("Enter smelter details",G5),TRUE)</formula>
    </cfRule>
  </conditionalFormatting>
  <conditionalFormatting sqref="G1869">
    <cfRule type="expression" dxfId="11736" priority="18321">
      <formula>IF(FIND("Enter smelter details",G5),TRUE)</formula>
    </cfRule>
  </conditionalFormatting>
  <conditionalFormatting sqref="G1870">
    <cfRule type="expression" dxfId="11735" priority="18322">
      <formula>IF(FIND("Enter smelter details",G5),TRUE)</formula>
    </cfRule>
  </conditionalFormatting>
  <conditionalFormatting sqref="G1871">
    <cfRule type="expression" dxfId="11734" priority="18323">
      <formula>IF(FIND("Enter smelter details",G5),TRUE)</formula>
    </cfRule>
  </conditionalFormatting>
  <conditionalFormatting sqref="G1872">
    <cfRule type="expression" dxfId="11733" priority="18324">
      <formula>IF(FIND("Enter smelter details",G5),TRUE)</formula>
    </cfRule>
  </conditionalFormatting>
  <conditionalFormatting sqref="G1873">
    <cfRule type="expression" dxfId="11732" priority="18325">
      <formula>IF(FIND("Enter smelter details",G5),TRUE)</formula>
    </cfRule>
  </conditionalFormatting>
  <conditionalFormatting sqref="G1874">
    <cfRule type="expression" dxfId="11731" priority="18326">
      <formula>IF(FIND("Enter smelter details",G5),TRUE)</formula>
    </cfRule>
  </conditionalFormatting>
  <conditionalFormatting sqref="G1875">
    <cfRule type="expression" dxfId="11730" priority="18327">
      <formula>IF(FIND("Enter smelter details",G5),TRUE)</formula>
    </cfRule>
  </conditionalFormatting>
  <conditionalFormatting sqref="G1876">
    <cfRule type="expression" dxfId="11729" priority="18328">
      <formula>IF(FIND("Enter smelter details",G5),TRUE)</formula>
    </cfRule>
  </conditionalFormatting>
  <conditionalFormatting sqref="G1877">
    <cfRule type="expression" dxfId="11728" priority="18329">
      <formula>IF(FIND("Enter smelter details",G5),TRUE)</formula>
    </cfRule>
  </conditionalFormatting>
  <conditionalFormatting sqref="G1878">
    <cfRule type="expression" dxfId="11727" priority="18330">
      <formula>IF(FIND("Enter smelter details",G5),TRUE)</formula>
    </cfRule>
  </conditionalFormatting>
  <conditionalFormatting sqref="G1879">
    <cfRule type="expression" dxfId="11726" priority="18331">
      <formula>IF(FIND("Enter smelter details",G5),TRUE)</formula>
    </cfRule>
  </conditionalFormatting>
  <conditionalFormatting sqref="G1880">
    <cfRule type="expression" dxfId="11725" priority="18332">
      <formula>IF(FIND("Enter smelter details",G5),TRUE)</formula>
    </cfRule>
  </conditionalFormatting>
  <conditionalFormatting sqref="G1881">
    <cfRule type="expression" dxfId="11724" priority="18333">
      <formula>IF(FIND("Enter smelter details",G5),TRUE)</formula>
    </cfRule>
  </conditionalFormatting>
  <conditionalFormatting sqref="G1882">
    <cfRule type="expression" dxfId="11723" priority="18334">
      <formula>IF(FIND("Enter smelter details",G5),TRUE)</formula>
    </cfRule>
  </conditionalFormatting>
  <conditionalFormatting sqref="G1883">
    <cfRule type="expression" dxfId="11722" priority="18335">
      <formula>IF(FIND("Enter smelter details",G5),TRUE)</formula>
    </cfRule>
  </conditionalFormatting>
  <conditionalFormatting sqref="G1884">
    <cfRule type="expression" dxfId="11721" priority="18336">
      <formula>IF(FIND("Enter smelter details",G5),TRUE)</formula>
    </cfRule>
  </conditionalFormatting>
  <conditionalFormatting sqref="G1885">
    <cfRule type="expression" dxfId="11720" priority="18337">
      <formula>IF(FIND("Enter smelter details",G5),TRUE)</formula>
    </cfRule>
  </conditionalFormatting>
  <conditionalFormatting sqref="G1886">
    <cfRule type="expression" dxfId="11719" priority="18338">
      <formula>IF(FIND("Enter smelter details",G5),TRUE)</formula>
    </cfRule>
  </conditionalFormatting>
  <conditionalFormatting sqref="G1887">
    <cfRule type="expression" dxfId="11718" priority="18339">
      <formula>IF(FIND("Enter smelter details",G5),TRUE)</formula>
    </cfRule>
  </conditionalFormatting>
  <conditionalFormatting sqref="G1888">
    <cfRule type="expression" dxfId="11717" priority="18340">
      <formula>IF(FIND("Enter smelter details",G5),TRUE)</formula>
    </cfRule>
  </conditionalFormatting>
  <conditionalFormatting sqref="G1889">
    <cfRule type="expression" dxfId="11716" priority="18341">
      <formula>IF(FIND("Enter smelter details",G5),TRUE)</formula>
    </cfRule>
  </conditionalFormatting>
  <conditionalFormatting sqref="G1890">
    <cfRule type="expression" dxfId="11715" priority="18342">
      <formula>IF(FIND("Enter smelter details",G5),TRUE)</formula>
    </cfRule>
  </conditionalFormatting>
  <conditionalFormatting sqref="G1891">
    <cfRule type="expression" dxfId="11714" priority="18343">
      <formula>IF(FIND("Enter smelter details",G5),TRUE)</formula>
    </cfRule>
  </conditionalFormatting>
  <conditionalFormatting sqref="G1892">
    <cfRule type="expression" dxfId="11713" priority="18344">
      <formula>IF(FIND("Enter smelter details",G5),TRUE)</formula>
    </cfRule>
  </conditionalFormatting>
  <conditionalFormatting sqref="G1893">
    <cfRule type="expression" dxfId="11712" priority="18345">
      <formula>IF(FIND("Enter smelter details",G5),TRUE)</formula>
    </cfRule>
  </conditionalFormatting>
  <conditionalFormatting sqref="G1894">
    <cfRule type="expression" dxfId="11711" priority="18346">
      <formula>IF(FIND("Enter smelter details",G5),TRUE)</formula>
    </cfRule>
  </conditionalFormatting>
  <conditionalFormatting sqref="G1895">
    <cfRule type="expression" dxfId="11710" priority="18347">
      <formula>IF(FIND("Enter smelter details",G5),TRUE)</formula>
    </cfRule>
  </conditionalFormatting>
  <conditionalFormatting sqref="G1896">
    <cfRule type="expression" dxfId="11709" priority="18348">
      <formula>IF(FIND("Enter smelter details",G5),TRUE)</formula>
    </cfRule>
  </conditionalFormatting>
  <conditionalFormatting sqref="G1897">
    <cfRule type="expression" dxfId="11708" priority="18349">
      <formula>IF(FIND("Enter smelter details",G5),TRUE)</formula>
    </cfRule>
  </conditionalFormatting>
  <conditionalFormatting sqref="G1898">
    <cfRule type="expression" dxfId="11707" priority="18350">
      <formula>IF(FIND("Enter smelter details",G5),TRUE)</formula>
    </cfRule>
  </conditionalFormatting>
  <conditionalFormatting sqref="G1899">
    <cfRule type="expression" dxfId="11706" priority="18351">
      <formula>IF(FIND("Enter smelter details",G5),TRUE)</formula>
    </cfRule>
  </conditionalFormatting>
  <conditionalFormatting sqref="G1900">
    <cfRule type="expression" dxfId="11705" priority="18352">
      <formula>IF(FIND("Enter smelter details",G5),TRUE)</formula>
    </cfRule>
  </conditionalFormatting>
  <conditionalFormatting sqref="G1901">
    <cfRule type="expression" dxfId="11704" priority="18353">
      <formula>IF(FIND("Enter smelter details",G5),TRUE)</formula>
    </cfRule>
  </conditionalFormatting>
  <conditionalFormatting sqref="G1902">
    <cfRule type="expression" dxfId="11703" priority="18354">
      <formula>IF(FIND("Enter smelter details",G5),TRUE)</formula>
    </cfRule>
  </conditionalFormatting>
  <conditionalFormatting sqref="G1903">
    <cfRule type="expression" dxfId="11702" priority="18355">
      <formula>IF(FIND("Enter smelter details",G5),TRUE)</formula>
    </cfRule>
  </conditionalFormatting>
  <conditionalFormatting sqref="G1904">
    <cfRule type="expression" dxfId="11701" priority="18356">
      <formula>IF(FIND("Enter smelter details",G5),TRUE)</formula>
    </cfRule>
  </conditionalFormatting>
  <conditionalFormatting sqref="G1905">
    <cfRule type="expression" dxfId="11700" priority="18357">
      <formula>IF(FIND("Enter smelter details",G5),TRUE)</formula>
    </cfRule>
  </conditionalFormatting>
  <conditionalFormatting sqref="G1906">
    <cfRule type="expression" dxfId="11699" priority="18358">
      <formula>IF(FIND("Enter smelter details",G5),TRUE)</formula>
    </cfRule>
  </conditionalFormatting>
  <conditionalFormatting sqref="G1907">
    <cfRule type="expression" dxfId="11698" priority="18359">
      <formula>IF(FIND("Enter smelter details",G5),TRUE)</formula>
    </cfRule>
  </conditionalFormatting>
  <conditionalFormatting sqref="G1908">
    <cfRule type="expression" dxfId="11697" priority="18360">
      <formula>IF(FIND("Enter smelter details",G5),TRUE)</formula>
    </cfRule>
  </conditionalFormatting>
  <conditionalFormatting sqref="G1909">
    <cfRule type="expression" dxfId="11696" priority="18361">
      <formula>IF(FIND("Enter smelter details",G5),TRUE)</formula>
    </cfRule>
  </conditionalFormatting>
  <conditionalFormatting sqref="G1910">
    <cfRule type="expression" dxfId="11695" priority="18362">
      <formula>IF(FIND("Enter smelter details",G5),TRUE)</formula>
    </cfRule>
  </conditionalFormatting>
  <conditionalFormatting sqref="G1911">
    <cfRule type="expression" dxfId="11694" priority="18363">
      <formula>IF(FIND("Enter smelter details",G5),TRUE)</formula>
    </cfRule>
  </conditionalFormatting>
  <conditionalFormatting sqref="G1912">
    <cfRule type="expression" dxfId="11693" priority="18364">
      <formula>IF(FIND("Enter smelter details",G5),TRUE)</formula>
    </cfRule>
  </conditionalFormatting>
  <conditionalFormatting sqref="G1913">
    <cfRule type="expression" dxfId="11692" priority="18365">
      <formula>IF(FIND("Enter smelter details",G5),TRUE)</formula>
    </cfRule>
  </conditionalFormatting>
  <conditionalFormatting sqref="G1914">
    <cfRule type="expression" dxfId="11691" priority="18366">
      <formula>IF(FIND("Enter smelter details",G5),TRUE)</formula>
    </cfRule>
  </conditionalFormatting>
  <conditionalFormatting sqref="G1915">
    <cfRule type="expression" dxfId="11690" priority="18367">
      <formula>IF(FIND("Enter smelter details",G5),TRUE)</formula>
    </cfRule>
  </conditionalFormatting>
  <conditionalFormatting sqref="G1916">
    <cfRule type="expression" dxfId="11689" priority="18368">
      <formula>IF(FIND("Enter smelter details",G5),TRUE)</formula>
    </cfRule>
  </conditionalFormatting>
  <conditionalFormatting sqref="G1917">
    <cfRule type="expression" dxfId="11688" priority="18369">
      <formula>IF(FIND("Enter smelter details",G5),TRUE)</formula>
    </cfRule>
  </conditionalFormatting>
  <conditionalFormatting sqref="G1918">
    <cfRule type="expression" dxfId="11687" priority="18370">
      <formula>IF(FIND("Enter smelter details",G5),TRUE)</formula>
    </cfRule>
  </conditionalFormatting>
  <conditionalFormatting sqref="G1919">
    <cfRule type="expression" dxfId="11686" priority="18371">
      <formula>IF(FIND("Enter smelter details",G5),TRUE)</formula>
    </cfRule>
  </conditionalFormatting>
  <conditionalFormatting sqref="G1920">
    <cfRule type="expression" dxfId="11685" priority="18372">
      <formula>IF(FIND("Enter smelter details",G5),TRUE)</formula>
    </cfRule>
  </conditionalFormatting>
  <conditionalFormatting sqref="G1921">
    <cfRule type="expression" dxfId="11684" priority="18373">
      <formula>IF(FIND("Enter smelter details",G5),TRUE)</formula>
    </cfRule>
  </conditionalFormatting>
  <conditionalFormatting sqref="G1922">
    <cfRule type="expression" dxfId="11683" priority="18374">
      <formula>IF(FIND("Enter smelter details",G5),TRUE)</formula>
    </cfRule>
  </conditionalFormatting>
  <conditionalFormatting sqref="G1923">
    <cfRule type="expression" dxfId="11682" priority="18375">
      <formula>IF(FIND("Enter smelter details",G5),TRUE)</formula>
    </cfRule>
  </conditionalFormatting>
  <conditionalFormatting sqref="G1924">
    <cfRule type="expression" dxfId="11681" priority="18376">
      <formula>IF(FIND("Enter smelter details",G5),TRUE)</formula>
    </cfRule>
  </conditionalFormatting>
  <conditionalFormatting sqref="G1925">
    <cfRule type="expression" dxfId="11680" priority="18377">
      <formula>IF(FIND("Enter smelter details",G5),TRUE)</formula>
    </cfRule>
  </conditionalFormatting>
  <conditionalFormatting sqref="G1926">
    <cfRule type="expression" dxfId="11679" priority="18378">
      <formula>IF(FIND("Enter smelter details",G5),TRUE)</formula>
    </cfRule>
  </conditionalFormatting>
  <conditionalFormatting sqref="G1927">
    <cfRule type="expression" dxfId="11678" priority="18379">
      <formula>IF(FIND("Enter smelter details",G5),TRUE)</formula>
    </cfRule>
  </conditionalFormatting>
  <conditionalFormatting sqref="G1928">
    <cfRule type="expression" dxfId="11677" priority="18380">
      <formula>IF(FIND("Enter smelter details",G5),TRUE)</formula>
    </cfRule>
  </conditionalFormatting>
  <conditionalFormatting sqref="G1929">
    <cfRule type="expression" dxfId="11676" priority="18381">
      <formula>IF(FIND("Enter smelter details",G5),TRUE)</formula>
    </cfRule>
  </conditionalFormatting>
  <conditionalFormatting sqref="G1930">
    <cfRule type="expression" dxfId="11675" priority="18382">
      <formula>IF(FIND("Enter smelter details",G5),TRUE)</formula>
    </cfRule>
  </conditionalFormatting>
  <conditionalFormatting sqref="G1931">
    <cfRule type="expression" dxfId="11674" priority="18383">
      <formula>IF(FIND("Enter smelter details",G5),TRUE)</formula>
    </cfRule>
  </conditionalFormatting>
  <conditionalFormatting sqref="G1932">
    <cfRule type="expression" dxfId="11673" priority="18384">
      <formula>IF(FIND("Enter smelter details",G5),TRUE)</formula>
    </cfRule>
  </conditionalFormatting>
  <conditionalFormatting sqref="G1933">
    <cfRule type="expression" dxfId="11672" priority="18385">
      <formula>IF(FIND("Enter smelter details",G5),TRUE)</formula>
    </cfRule>
  </conditionalFormatting>
  <conditionalFormatting sqref="G1934">
    <cfRule type="expression" dxfId="11671" priority="18386">
      <formula>IF(FIND("Enter smelter details",G5),TRUE)</formula>
    </cfRule>
  </conditionalFormatting>
  <conditionalFormatting sqref="G1935">
    <cfRule type="expression" dxfId="11670" priority="18387">
      <formula>IF(FIND("Enter smelter details",G5),TRUE)</formula>
    </cfRule>
  </conditionalFormatting>
  <conditionalFormatting sqref="G1936">
    <cfRule type="expression" dxfId="11669" priority="18388">
      <formula>IF(FIND("Enter smelter details",G5),TRUE)</formula>
    </cfRule>
  </conditionalFormatting>
  <conditionalFormatting sqref="G1937">
    <cfRule type="expression" dxfId="11668" priority="18389">
      <formula>IF(FIND("Enter smelter details",G5),TRUE)</formula>
    </cfRule>
  </conditionalFormatting>
  <conditionalFormatting sqref="G1938">
    <cfRule type="expression" dxfId="11667" priority="18390">
      <formula>IF(FIND("Enter smelter details",G5),TRUE)</formula>
    </cfRule>
  </conditionalFormatting>
  <conditionalFormatting sqref="G1939">
    <cfRule type="expression" dxfId="11666" priority="18391">
      <formula>IF(FIND("Enter smelter details",G5),TRUE)</formula>
    </cfRule>
  </conditionalFormatting>
  <conditionalFormatting sqref="G1940">
    <cfRule type="expression" dxfId="11665" priority="18392">
      <formula>IF(FIND("Enter smelter details",G5),TRUE)</formula>
    </cfRule>
  </conditionalFormatting>
  <conditionalFormatting sqref="G1941">
    <cfRule type="expression" dxfId="11664" priority="18393">
      <formula>IF(FIND("Enter smelter details",G5),TRUE)</formula>
    </cfRule>
  </conditionalFormatting>
  <conditionalFormatting sqref="G1942">
    <cfRule type="expression" dxfId="11663" priority="18394">
      <formula>IF(FIND("Enter smelter details",G5),TRUE)</formula>
    </cfRule>
  </conditionalFormatting>
  <conditionalFormatting sqref="G1943">
    <cfRule type="expression" dxfId="11662" priority="18395">
      <formula>IF(FIND("Enter smelter details",G5),TRUE)</formula>
    </cfRule>
  </conditionalFormatting>
  <conditionalFormatting sqref="G1944">
    <cfRule type="expression" dxfId="11661" priority="18396">
      <formula>IF(FIND("Enter smelter details",G5),TRUE)</formula>
    </cfRule>
  </conditionalFormatting>
  <conditionalFormatting sqref="G1945">
    <cfRule type="expression" dxfId="11660" priority="18397">
      <formula>IF(FIND("Enter smelter details",G5),TRUE)</formula>
    </cfRule>
  </conditionalFormatting>
  <conditionalFormatting sqref="G1946">
    <cfRule type="expression" dxfId="11659" priority="18398">
      <formula>IF(FIND("Enter smelter details",G5),TRUE)</formula>
    </cfRule>
  </conditionalFormatting>
  <conditionalFormatting sqref="G1947">
    <cfRule type="expression" dxfId="11658" priority="18399">
      <formula>IF(FIND("Enter smelter details",G5),TRUE)</formula>
    </cfRule>
  </conditionalFormatting>
  <conditionalFormatting sqref="G1948">
    <cfRule type="expression" dxfId="11657" priority="18400">
      <formula>IF(FIND("Enter smelter details",G5),TRUE)</formula>
    </cfRule>
  </conditionalFormatting>
  <conditionalFormatting sqref="G1949">
    <cfRule type="expression" dxfId="11656" priority="18401">
      <formula>IF(FIND("Enter smelter details",G5),TRUE)</formula>
    </cfRule>
  </conditionalFormatting>
  <conditionalFormatting sqref="G1950">
    <cfRule type="expression" dxfId="11655" priority="18402">
      <formula>IF(FIND("Enter smelter details",G5),TRUE)</formula>
    </cfRule>
  </conditionalFormatting>
  <conditionalFormatting sqref="G1951">
    <cfRule type="expression" dxfId="11654" priority="18403">
      <formula>IF(FIND("Enter smelter details",G5),TRUE)</formula>
    </cfRule>
  </conditionalFormatting>
  <conditionalFormatting sqref="G1952">
    <cfRule type="expression" dxfId="11653" priority="18404">
      <formula>IF(FIND("Enter smelter details",G5),TRUE)</formula>
    </cfRule>
  </conditionalFormatting>
  <conditionalFormatting sqref="G1953">
    <cfRule type="expression" dxfId="11652" priority="18405">
      <formula>IF(FIND("Enter smelter details",G5),TRUE)</formula>
    </cfRule>
  </conditionalFormatting>
  <conditionalFormatting sqref="G1954">
    <cfRule type="expression" dxfId="11651" priority="18406">
      <formula>IF(FIND("Enter smelter details",G5),TRUE)</formula>
    </cfRule>
  </conditionalFormatting>
  <conditionalFormatting sqref="G1955">
    <cfRule type="expression" dxfId="11650" priority="18407">
      <formula>IF(FIND("Enter smelter details",G5),TRUE)</formula>
    </cfRule>
  </conditionalFormatting>
  <conditionalFormatting sqref="G1956">
    <cfRule type="expression" dxfId="11649" priority="18408">
      <formula>IF(FIND("Enter smelter details",G5),TRUE)</formula>
    </cfRule>
  </conditionalFormatting>
  <conditionalFormatting sqref="G1957">
    <cfRule type="expression" dxfId="11648" priority="18409">
      <formula>IF(FIND("Enter smelter details",G5),TRUE)</formula>
    </cfRule>
  </conditionalFormatting>
  <conditionalFormatting sqref="G1958">
    <cfRule type="expression" dxfId="11647" priority="18410">
      <formula>IF(FIND("Enter smelter details",G5),TRUE)</formula>
    </cfRule>
  </conditionalFormatting>
  <conditionalFormatting sqref="G1959">
    <cfRule type="expression" dxfId="11646" priority="18411">
      <formula>IF(FIND("Enter smelter details",G5),TRUE)</formula>
    </cfRule>
  </conditionalFormatting>
  <conditionalFormatting sqref="G1960">
    <cfRule type="expression" dxfId="11645" priority="18412">
      <formula>IF(FIND("Enter smelter details",G5),TRUE)</formula>
    </cfRule>
  </conditionalFormatting>
  <conditionalFormatting sqref="G1961">
    <cfRule type="expression" dxfId="11644" priority="18413">
      <formula>IF(FIND("Enter smelter details",G5),TRUE)</formula>
    </cfRule>
  </conditionalFormatting>
  <conditionalFormatting sqref="G1962">
    <cfRule type="expression" dxfId="11643" priority="18414">
      <formula>IF(FIND("Enter smelter details",G5),TRUE)</formula>
    </cfRule>
  </conditionalFormatting>
  <conditionalFormatting sqref="G1963">
    <cfRule type="expression" dxfId="11642" priority="18415">
      <formula>IF(FIND("Enter smelter details",G5),TRUE)</formula>
    </cfRule>
  </conditionalFormatting>
  <conditionalFormatting sqref="G1964">
    <cfRule type="expression" dxfId="11641" priority="18416">
      <formula>IF(FIND("Enter smelter details",G5),TRUE)</formula>
    </cfRule>
  </conditionalFormatting>
  <conditionalFormatting sqref="G1965">
    <cfRule type="expression" dxfId="11640" priority="18417">
      <formula>IF(FIND("Enter smelter details",G5),TRUE)</formula>
    </cfRule>
  </conditionalFormatting>
  <conditionalFormatting sqref="G1966">
    <cfRule type="expression" dxfId="11639" priority="18418">
      <formula>IF(FIND("Enter smelter details",G5),TRUE)</formula>
    </cfRule>
  </conditionalFormatting>
  <conditionalFormatting sqref="G1967">
    <cfRule type="expression" dxfId="11638" priority="18419">
      <formula>IF(FIND("Enter smelter details",G5),TRUE)</formula>
    </cfRule>
  </conditionalFormatting>
  <conditionalFormatting sqref="G1968">
    <cfRule type="expression" dxfId="11637" priority="18420">
      <formula>IF(FIND("Enter smelter details",G5),TRUE)</formula>
    </cfRule>
  </conditionalFormatting>
  <conditionalFormatting sqref="G1969">
    <cfRule type="expression" dxfId="11636" priority="18421">
      <formula>IF(FIND("Enter smelter details",G5),TRUE)</formula>
    </cfRule>
  </conditionalFormatting>
  <conditionalFormatting sqref="G1970">
    <cfRule type="expression" dxfId="11635" priority="18422">
      <formula>IF(FIND("Enter smelter details",G5),TRUE)</formula>
    </cfRule>
  </conditionalFormatting>
  <conditionalFormatting sqref="G1971">
    <cfRule type="expression" dxfId="11634" priority="18423">
      <formula>IF(FIND("Enter smelter details",G5),TRUE)</formula>
    </cfRule>
  </conditionalFormatting>
  <conditionalFormatting sqref="G1972">
    <cfRule type="expression" dxfId="11633" priority="18424">
      <formula>IF(FIND("Enter smelter details",G5),TRUE)</formula>
    </cfRule>
  </conditionalFormatting>
  <conditionalFormatting sqref="G1973">
    <cfRule type="expression" dxfId="11632" priority="18425">
      <formula>IF(FIND("Enter smelter details",G5),TRUE)</formula>
    </cfRule>
  </conditionalFormatting>
  <conditionalFormatting sqref="G1974">
    <cfRule type="expression" dxfId="11631" priority="18426">
      <formula>IF(FIND("Enter smelter details",G5),TRUE)</formula>
    </cfRule>
  </conditionalFormatting>
  <conditionalFormatting sqref="G1975">
    <cfRule type="expression" dxfId="11630" priority="18427">
      <formula>IF(FIND("Enter smelter details",G5),TRUE)</formula>
    </cfRule>
  </conditionalFormatting>
  <conditionalFormatting sqref="G1976">
    <cfRule type="expression" dxfId="11629" priority="18428">
      <formula>IF(FIND("Enter smelter details",G5),TRUE)</formula>
    </cfRule>
  </conditionalFormatting>
  <conditionalFormatting sqref="G1977">
    <cfRule type="expression" dxfId="11628" priority="18429">
      <formula>IF(FIND("Enter smelter details",G5),TRUE)</formula>
    </cfRule>
  </conditionalFormatting>
  <conditionalFormatting sqref="G1978">
    <cfRule type="expression" dxfId="11627" priority="18430">
      <formula>IF(FIND("Enter smelter details",G5),TRUE)</formula>
    </cfRule>
  </conditionalFormatting>
  <conditionalFormatting sqref="G1979">
    <cfRule type="expression" dxfId="11626" priority="18431">
      <formula>IF(FIND("Enter smelter details",G5),TRUE)</formula>
    </cfRule>
  </conditionalFormatting>
  <conditionalFormatting sqref="G1980">
    <cfRule type="expression" dxfId="11625" priority="18432">
      <formula>IF(FIND("Enter smelter details",G5),TRUE)</formula>
    </cfRule>
  </conditionalFormatting>
  <conditionalFormatting sqref="G1981">
    <cfRule type="expression" dxfId="11624" priority="18433">
      <formula>IF(FIND("Enter smelter details",G5),TRUE)</formula>
    </cfRule>
  </conditionalFormatting>
  <conditionalFormatting sqref="G1982">
    <cfRule type="expression" dxfId="11623" priority="18434">
      <formula>IF(FIND("Enter smelter details",G5),TRUE)</formula>
    </cfRule>
  </conditionalFormatting>
  <conditionalFormatting sqref="G1983">
    <cfRule type="expression" dxfId="11622" priority="18435">
      <formula>IF(FIND("Enter smelter details",G5),TRUE)</formula>
    </cfRule>
  </conditionalFormatting>
  <conditionalFormatting sqref="G1984">
    <cfRule type="expression" dxfId="11621" priority="18436">
      <formula>IF(FIND("Enter smelter details",G5),TRUE)</formula>
    </cfRule>
  </conditionalFormatting>
  <conditionalFormatting sqref="G1985">
    <cfRule type="expression" dxfId="11620" priority="18437">
      <formula>IF(FIND("Enter smelter details",G5),TRUE)</formula>
    </cfRule>
  </conditionalFormatting>
  <conditionalFormatting sqref="G1986">
    <cfRule type="expression" dxfId="11619" priority="18438">
      <formula>IF(FIND("Enter smelter details",G5),TRUE)</formula>
    </cfRule>
  </conditionalFormatting>
  <conditionalFormatting sqref="G1987">
    <cfRule type="expression" dxfId="11618" priority="18439">
      <formula>IF(FIND("Enter smelter details",G5),TRUE)</formula>
    </cfRule>
  </conditionalFormatting>
  <conditionalFormatting sqref="G1988">
    <cfRule type="expression" dxfId="11617" priority="18440">
      <formula>IF(FIND("Enter smelter details",G5),TRUE)</formula>
    </cfRule>
  </conditionalFormatting>
  <conditionalFormatting sqref="G1989">
    <cfRule type="expression" dxfId="11616" priority="18441">
      <formula>IF(FIND("Enter smelter details",G5),TRUE)</formula>
    </cfRule>
  </conditionalFormatting>
  <conditionalFormatting sqref="G1990">
    <cfRule type="expression" dxfId="11615" priority="18442">
      <formula>IF(FIND("Enter smelter details",G5),TRUE)</formula>
    </cfRule>
  </conditionalFormatting>
  <conditionalFormatting sqref="G1991">
    <cfRule type="expression" dxfId="11614" priority="18443">
      <formula>IF(FIND("Enter smelter details",G5),TRUE)</formula>
    </cfRule>
  </conditionalFormatting>
  <conditionalFormatting sqref="G1992">
    <cfRule type="expression" dxfId="11613" priority="18444">
      <formula>IF(FIND("Enter smelter details",G5),TRUE)</formula>
    </cfRule>
  </conditionalFormatting>
  <conditionalFormatting sqref="G1993">
    <cfRule type="expression" dxfId="11612" priority="18445">
      <formula>IF(FIND("Enter smelter details",G5),TRUE)</formula>
    </cfRule>
  </conditionalFormatting>
  <conditionalFormatting sqref="G1994">
    <cfRule type="expression" dxfId="11611" priority="18446">
      <formula>IF(FIND("Enter smelter details",G5),TRUE)</formula>
    </cfRule>
  </conditionalFormatting>
  <conditionalFormatting sqref="G1995">
    <cfRule type="expression" dxfId="11610" priority="18447">
      <formula>IF(FIND("Enter smelter details",G5),TRUE)</formula>
    </cfRule>
  </conditionalFormatting>
  <conditionalFormatting sqref="G1996">
    <cfRule type="expression" dxfId="11609" priority="18448">
      <formula>IF(FIND("Enter smelter details",G5),TRUE)</formula>
    </cfRule>
  </conditionalFormatting>
  <conditionalFormatting sqref="G1997">
    <cfRule type="expression" dxfId="11608" priority="18449">
      <formula>IF(FIND("Enter smelter details",G5),TRUE)</formula>
    </cfRule>
  </conditionalFormatting>
  <conditionalFormatting sqref="G1998">
    <cfRule type="expression" dxfId="11607" priority="18450">
      <formula>IF(FIND("Enter smelter details",G5),TRUE)</formula>
    </cfRule>
  </conditionalFormatting>
  <conditionalFormatting sqref="G1999">
    <cfRule type="expression" dxfId="11606" priority="18451">
      <formula>IF(FIND("Enter smelter details",G5),TRUE)</formula>
    </cfRule>
  </conditionalFormatting>
  <conditionalFormatting sqref="G2000">
    <cfRule type="expression" dxfId="11605" priority="18452">
      <formula>IF(FIND("Enter smelter details",G5),TRUE)</formula>
    </cfRule>
  </conditionalFormatting>
  <conditionalFormatting sqref="G2001">
    <cfRule type="expression" dxfId="11604" priority="18453">
      <formula>IF(FIND("Enter smelter details",G5),TRUE)</formula>
    </cfRule>
  </conditionalFormatting>
  <conditionalFormatting sqref="G2002">
    <cfRule type="expression" dxfId="11603" priority="18454">
      <formula>IF(FIND("Enter smelter details",G5),TRUE)</formula>
    </cfRule>
  </conditionalFormatting>
  <conditionalFormatting sqref="G2003">
    <cfRule type="expression" dxfId="11602" priority="18455">
      <formula>IF(FIND("Enter smelter details",G5),TRUE)</formula>
    </cfRule>
  </conditionalFormatting>
  <conditionalFormatting sqref="G2004">
    <cfRule type="expression" dxfId="11601" priority="18456">
      <formula>IF(FIND("Enter smelter details",G5),TRUE)</formula>
    </cfRule>
  </conditionalFormatting>
  <conditionalFormatting sqref="G2005">
    <cfRule type="expression" dxfId="11600" priority="18457">
      <formula>IF(FIND("Enter smelter details",G5),TRUE)</formula>
    </cfRule>
  </conditionalFormatting>
  <conditionalFormatting sqref="G2006">
    <cfRule type="expression" dxfId="11599" priority="18458">
      <formula>IF(FIND("Enter smelter details",G5),TRUE)</formula>
    </cfRule>
  </conditionalFormatting>
  <conditionalFormatting sqref="G2007">
    <cfRule type="expression" dxfId="11598" priority="18459">
      <formula>IF(FIND("Enter smelter details",G5),TRUE)</formula>
    </cfRule>
  </conditionalFormatting>
  <conditionalFormatting sqref="G2008">
    <cfRule type="expression" dxfId="11597" priority="18460">
      <formula>IF(FIND("Enter smelter details",G5),TRUE)</formula>
    </cfRule>
  </conditionalFormatting>
  <conditionalFormatting sqref="G2009">
    <cfRule type="expression" dxfId="11596" priority="18461">
      <formula>IF(FIND("Enter smelter details",G5),TRUE)</formula>
    </cfRule>
  </conditionalFormatting>
  <conditionalFormatting sqref="G2010">
    <cfRule type="expression" dxfId="11595" priority="18462">
      <formula>IF(FIND("Enter smelter details",G5),TRUE)</formula>
    </cfRule>
  </conditionalFormatting>
  <conditionalFormatting sqref="G2011">
    <cfRule type="expression" dxfId="11594" priority="18463">
      <formula>IF(FIND("Enter smelter details",G5),TRUE)</formula>
    </cfRule>
  </conditionalFormatting>
  <conditionalFormatting sqref="G2012">
    <cfRule type="expression" dxfId="11593" priority="18464">
      <formula>IF(FIND("Enter smelter details",G5),TRUE)</formula>
    </cfRule>
  </conditionalFormatting>
  <conditionalFormatting sqref="G2013">
    <cfRule type="expression" dxfId="11592" priority="18465">
      <formula>IF(FIND("Enter smelter details",G5),TRUE)</formula>
    </cfRule>
  </conditionalFormatting>
  <conditionalFormatting sqref="G2014">
    <cfRule type="expression" dxfId="11591" priority="18466">
      <formula>IF(FIND("Enter smelter details",G5),TRUE)</formula>
    </cfRule>
  </conditionalFormatting>
  <conditionalFormatting sqref="G2015">
    <cfRule type="expression" dxfId="11590" priority="18467">
      <formula>IF(FIND("Enter smelter details",G5),TRUE)</formula>
    </cfRule>
  </conditionalFormatting>
  <conditionalFormatting sqref="G2016">
    <cfRule type="expression" dxfId="11589" priority="18468">
      <formula>IF(FIND("Enter smelter details",G5),TRUE)</formula>
    </cfRule>
  </conditionalFormatting>
  <conditionalFormatting sqref="G2017">
    <cfRule type="expression" dxfId="11588" priority="18469">
      <formula>IF(FIND("Enter smelter details",G5),TRUE)</formula>
    </cfRule>
  </conditionalFormatting>
  <conditionalFormatting sqref="G2018">
    <cfRule type="expression" dxfId="11587" priority="18470">
      <formula>IF(FIND("Enter smelter details",G5),TRUE)</formula>
    </cfRule>
  </conditionalFormatting>
  <conditionalFormatting sqref="G2019">
    <cfRule type="expression" dxfId="11586" priority="18471">
      <formula>IF(FIND("Enter smelter details",G5),TRUE)</formula>
    </cfRule>
  </conditionalFormatting>
  <conditionalFormatting sqref="G2020">
    <cfRule type="expression" dxfId="11585" priority="18472">
      <formula>IF(FIND("Enter smelter details",G5),TRUE)</formula>
    </cfRule>
  </conditionalFormatting>
  <conditionalFormatting sqref="G2021">
    <cfRule type="expression" dxfId="11584" priority="18473">
      <formula>IF(FIND("Enter smelter details",G5),TRUE)</formula>
    </cfRule>
  </conditionalFormatting>
  <conditionalFormatting sqref="G2022">
    <cfRule type="expression" dxfId="11583" priority="18474">
      <formula>IF(FIND("Enter smelter details",G5),TRUE)</formula>
    </cfRule>
  </conditionalFormatting>
  <conditionalFormatting sqref="G2023">
    <cfRule type="expression" dxfId="11582" priority="18475">
      <formula>IF(FIND("Enter smelter details",G5),TRUE)</formula>
    </cfRule>
  </conditionalFormatting>
  <conditionalFormatting sqref="G2024">
    <cfRule type="expression" dxfId="11581" priority="18476">
      <formula>IF(FIND("Enter smelter details",G5),TRUE)</formula>
    </cfRule>
  </conditionalFormatting>
  <conditionalFormatting sqref="G2025">
    <cfRule type="expression" dxfId="11580" priority="18477">
      <formula>IF(FIND("Enter smelter details",G5),TRUE)</formula>
    </cfRule>
  </conditionalFormatting>
  <conditionalFormatting sqref="G2026">
    <cfRule type="expression" dxfId="11579" priority="18478">
      <formula>IF(FIND("Enter smelter details",G5),TRUE)</formula>
    </cfRule>
  </conditionalFormatting>
  <conditionalFormatting sqref="G2027">
    <cfRule type="expression" dxfId="11578" priority="18479">
      <formula>IF(FIND("Enter smelter details",G5),TRUE)</formula>
    </cfRule>
  </conditionalFormatting>
  <conditionalFormatting sqref="G2028">
    <cfRule type="expression" dxfId="11577" priority="18480">
      <formula>IF(FIND("Enter smelter details",G5),TRUE)</formula>
    </cfRule>
  </conditionalFormatting>
  <conditionalFormatting sqref="G2029">
    <cfRule type="expression" dxfId="11576" priority="18481">
      <formula>IF(FIND("Enter smelter details",G5),TRUE)</formula>
    </cfRule>
  </conditionalFormatting>
  <conditionalFormatting sqref="G2030">
    <cfRule type="expression" dxfId="11575" priority="18482">
      <formula>IF(FIND("Enter smelter details",G5),TRUE)</formula>
    </cfRule>
  </conditionalFormatting>
  <conditionalFormatting sqref="G2031">
    <cfRule type="expression" dxfId="11574" priority="18483">
      <formula>IF(FIND("Enter smelter details",G5),TRUE)</formula>
    </cfRule>
  </conditionalFormatting>
  <conditionalFormatting sqref="G2032">
    <cfRule type="expression" dxfId="11573" priority="18484">
      <formula>IF(FIND("Enter smelter details",G5),TRUE)</formula>
    </cfRule>
  </conditionalFormatting>
  <conditionalFormatting sqref="G2033">
    <cfRule type="expression" dxfId="11572" priority="18485">
      <formula>IF(FIND("Enter smelter details",G5),TRUE)</formula>
    </cfRule>
  </conditionalFormatting>
  <conditionalFormatting sqref="G2034">
    <cfRule type="expression" dxfId="11571" priority="18486">
      <formula>IF(FIND("Enter smelter details",G5),TRUE)</formula>
    </cfRule>
  </conditionalFormatting>
  <conditionalFormatting sqref="G2035">
    <cfRule type="expression" dxfId="11570" priority="18487">
      <formula>IF(FIND("Enter smelter details",G5),TRUE)</formula>
    </cfRule>
  </conditionalFormatting>
  <conditionalFormatting sqref="G2036">
    <cfRule type="expression" dxfId="11569" priority="18488">
      <formula>IF(FIND("Enter smelter details",G5),TRUE)</formula>
    </cfRule>
  </conditionalFormatting>
  <conditionalFormatting sqref="G2037">
    <cfRule type="expression" dxfId="11568" priority="18489">
      <formula>IF(FIND("Enter smelter details",G5),TRUE)</formula>
    </cfRule>
  </conditionalFormatting>
  <conditionalFormatting sqref="G2038">
    <cfRule type="expression" dxfId="11567" priority="18490">
      <formula>IF(FIND("Enter smelter details",G5),TRUE)</formula>
    </cfRule>
  </conditionalFormatting>
  <conditionalFormatting sqref="G2039">
    <cfRule type="expression" dxfId="11566" priority="18491">
      <formula>IF(FIND("Enter smelter details",G5),TRUE)</formula>
    </cfRule>
  </conditionalFormatting>
  <conditionalFormatting sqref="G2040">
    <cfRule type="expression" dxfId="11565" priority="18492">
      <formula>IF(FIND("Enter smelter details",G5),TRUE)</formula>
    </cfRule>
  </conditionalFormatting>
  <conditionalFormatting sqref="G2041">
    <cfRule type="expression" dxfId="11564" priority="18493">
      <formula>IF(FIND("Enter smelter details",G5),TRUE)</formula>
    </cfRule>
  </conditionalFormatting>
  <conditionalFormatting sqref="G2042">
    <cfRule type="expression" dxfId="11563" priority="18494">
      <formula>IF(FIND("Enter smelter details",G5),TRUE)</formula>
    </cfRule>
  </conditionalFormatting>
  <conditionalFormatting sqref="G2043">
    <cfRule type="expression" dxfId="11562" priority="18495">
      <formula>IF(FIND("Enter smelter details",G5),TRUE)</formula>
    </cfRule>
  </conditionalFormatting>
  <conditionalFormatting sqref="G2044">
    <cfRule type="expression" dxfId="11561" priority="18496">
      <formula>IF(FIND("Enter smelter details",G5),TRUE)</formula>
    </cfRule>
  </conditionalFormatting>
  <conditionalFormatting sqref="G2045">
    <cfRule type="expression" dxfId="11560" priority="18497">
      <formula>IF(FIND("Enter smelter details",G5),TRUE)</formula>
    </cfRule>
  </conditionalFormatting>
  <conditionalFormatting sqref="G2046">
    <cfRule type="expression" dxfId="11559" priority="18498">
      <formula>IF(FIND("Enter smelter details",G5),TRUE)</formula>
    </cfRule>
  </conditionalFormatting>
  <conditionalFormatting sqref="G2047">
    <cfRule type="expression" dxfId="11558" priority="18499">
      <formula>IF(FIND("Enter smelter details",G5),TRUE)</formula>
    </cfRule>
  </conditionalFormatting>
  <conditionalFormatting sqref="G2048">
    <cfRule type="expression" dxfId="11557" priority="18500">
      <formula>IF(FIND("Enter smelter details",G5),TRUE)</formula>
    </cfRule>
  </conditionalFormatting>
  <conditionalFormatting sqref="G2049">
    <cfRule type="expression" dxfId="11556" priority="18501">
      <formula>IF(FIND("Enter smelter details",G5),TRUE)</formula>
    </cfRule>
  </conditionalFormatting>
  <conditionalFormatting sqref="G2050">
    <cfRule type="expression" dxfId="11555" priority="18502">
      <formula>IF(FIND("Enter smelter details",G5),TRUE)</formula>
    </cfRule>
  </conditionalFormatting>
  <conditionalFormatting sqref="G2051">
    <cfRule type="expression" dxfId="11554" priority="18503">
      <formula>IF(FIND("Enter smelter details",G5),TRUE)</formula>
    </cfRule>
  </conditionalFormatting>
  <conditionalFormatting sqref="G2052">
    <cfRule type="expression" dxfId="11553" priority="18504">
      <formula>IF(FIND("Enter smelter details",G5),TRUE)</formula>
    </cfRule>
  </conditionalFormatting>
  <conditionalFormatting sqref="G2053">
    <cfRule type="expression" dxfId="11552" priority="18505">
      <formula>IF(FIND("Enter smelter details",G5),TRUE)</formula>
    </cfRule>
  </conditionalFormatting>
  <conditionalFormatting sqref="G2054">
    <cfRule type="expression" dxfId="11551" priority="18506">
      <formula>IF(FIND("Enter smelter details",G5),TRUE)</formula>
    </cfRule>
  </conditionalFormatting>
  <conditionalFormatting sqref="G2055">
    <cfRule type="expression" dxfId="11550" priority="18507">
      <formula>IF(FIND("Enter smelter details",G5),TRUE)</formula>
    </cfRule>
  </conditionalFormatting>
  <conditionalFormatting sqref="G2056">
    <cfRule type="expression" dxfId="11549" priority="18508">
      <formula>IF(FIND("Enter smelter details",G5),TRUE)</formula>
    </cfRule>
  </conditionalFormatting>
  <conditionalFormatting sqref="G2057">
    <cfRule type="expression" dxfId="11548" priority="18509">
      <formula>IF(FIND("Enter smelter details",G5),TRUE)</formula>
    </cfRule>
  </conditionalFormatting>
  <conditionalFormatting sqref="G2058">
    <cfRule type="expression" dxfId="11547" priority="18510">
      <formula>IF(FIND("Enter smelter details",G5),TRUE)</formula>
    </cfRule>
  </conditionalFormatting>
  <conditionalFormatting sqref="G2059">
    <cfRule type="expression" dxfId="11546" priority="18511">
      <formula>IF(FIND("Enter smelter details",G5),TRUE)</formula>
    </cfRule>
  </conditionalFormatting>
  <conditionalFormatting sqref="G2060">
    <cfRule type="expression" dxfId="11545" priority="18512">
      <formula>IF(FIND("Enter smelter details",G5),TRUE)</formula>
    </cfRule>
  </conditionalFormatting>
  <conditionalFormatting sqref="G2061">
    <cfRule type="expression" dxfId="11544" priority="18513">
      <formula>IF(FIND("Enter smelter details",G5),TRUE)</formula>
    </cfRule>
  </conditionalFormatting>
  <conditionalFormatting sqref="G2062">
    <cfRule type="expression" dxfId="11543" priority="18514">
      <formula>IF(FIND("Enter smelter details",G5),TRUE)</formula>
    </cfRule>
  </conditionalFormatting>
  <conditionalFormatting sqref="G2063">
    <cfRule type="expression" dxfId="11542" priority="18515">
      <formula>IF(FIND("Enter smelter details",G5),TRUE)</formula>
    </cfRule>
  </conditionalFormatting>
  <conditionalFormatting sqref="G2064">
    <cfRule type="expression" dxfId="11541" priority="18516">
      <formula>IF(FIND("Enter smelter details",G5),TRUE)</formula>
    </cfRule>
  </conditionalFormatting>
  <conditionalFormatting sqref="G2065">
    <cfRule type="expression" dxfId="11540" priority="18517">
      <formula>IF(FIND("Enter smelter details",G5),TRUE)</formula>
    </cfRule>
  </conditionalFormatting>
  <conditionalFormatting sqref="G2066">
    <cfRule type="expression" dxfId="11539" priority="18518">
      <formula>IF(FIND("Enter smelter details",G5),TRUE)</formula>
    </cfRule>
  </conditionalFormatting>
  <conditionalFormatting sqref="G2067">
    <cfRule type="expression" dxfId="11538" priority="18519">
      <formula>IF(FIND("Enter smelter details",G5),TRUE)</formula>
    </cfRule>
  </conditionalFormatting>
  <conditionalFormatting sqref="G2068">
    <cfRule type="expression" dxfId="11537" priority="18520">
      <formula>IF(FIND("Enter smelter details",G5),TRUE)</formula>
    </cfRule>
  </conditionalFormatting>
  <conditionalFormatting sqref="G2069">
    <cfRule type="expression" dxfId="11536" priority="18521">
      <formula>IF(FIND("Enter smelter details",G5),TRUE)</formula>
    </cfRule>
  </conditionalFormatting>
  <conditionalFormatting sqref="G2070">
    <cfRule type="expression" dxfId="11535" priority="18522">
      <formula>IF(FIND("Enter smelter details",G5),TRUE)</formula>
    </cfRule>
  </conditionalFormatting>
  <conditionalFormatting sqref="G2071">
    <cfRule type="expression" dxfId="11534" priority="18523">
      <formula>IF(FIND("Enter smelter details",G5),TRUE)</formula>
    </cfRule>
  </conditionalFormatting>
  <conditionalFormatting sqref="G2072">
    <cfRule type="expression" dxfId="11533" priority="18524">
      <formula>IF(FIND("Enter smelter details",G5),TRUE)</formula>
    </cfRule>
  </conditionalFormatting>
  <conditionalFormatting sqref="G2073">
    <cfRule type="expression" dxfId="11532" priority="18525">
      <formula>IF(FIND("Enter smelter details",G5),TRUE)</formula>
    </cfRule>
  </conditionalFormatting>
  <conditionalFormatting sqref="G2074">
    <cfRule type="expression" dxfId="11531" priority="18526">
      <formula>IF(FIND("Enter smelter details",G5),TRUE)</formula>
    </cfRule>
  </conditionalFormatting>
  <conditionalFormatting sqref="G2075">
    <cfRule type="expression" dxfId="11530" priority="18527">
      <formula>IF(FIND("Enter smelter details",G5),TRUE)</formula>
    </cfRule>
  </conditionalFormatting>
  <conditionalFormatting sqref="G2076">
    <cfRule type="expression" dxfId="11529" priority="18528">
      <formula>IF(FIND("Enter smelter details",G5),TRUE)</formula>
    </cfRule>
  </conditionalFormatting>
  <conditionalFormatting sqref="G2077">
    <cfRule type="expression" dxfId="11528" priority="18529">
      <formula>IF(FIND("Enter smelter details",G5),TRUE)</formula>
    </cfRule>
  </conditionalFormatting>
  <conditionalFormatting sqref="G2078">
    <cfRule type="expression" dxfId="11527" priority="18530">
      <formula>IF(FIND("Enter smelter details",G5),TRUE)</formula>
    </cfRule>
  </conditionalFormatting>
  <conditionalFormatting sqref="G2079">
    <cfRule type="expression" dxfId="11526" priority="18531">
      <formula>IF(FIND("Enter smelter details",G5),TRUE)</formula>
    </cfRule>
  </conditionalFormatting>
  <conditionalFormatting sqref="G2080">
    <cfRule type="expression" dxfId="11525" priority="18532">
      <formula>IF(FIND("Enter smelter details",G5),TRUE)</formula>
    </cfRule>
  </conditionalFormatting>
  <conditionalFormatting sqref="G2081">
    <cfRule type="expression" dxfId="11524" priority="18533">
      <formula>IF(FIND("Enter smelter details",G5),TRUE)</formula>
    </cfRule>
  </conditionalFormatting>
  <conditionalFormatting sqref="G2082">
    <cfRule type="expression" dxfId="11523" priority="18534">
      <formula>IF(FIND("Enter smelter details",G5),TRUE)</formula>
    </cfRule>
  </conditionalFormatting>
  <conditionalFormatting sqref="G2083">
    <cfRule type="expression" dxfId="11522" priority="18535">
      <formula>IF(FIND("Enter smelter details",G5),TRUE)</formula>
    </cfRule>
  </conditionalFormatting>
  <conditionalFormatting sqref="G2084">
    <cfRule type="expression" dxfId="11521" priority="18536">
      <formula>IF(FIND("Enter smelter details",G5),TRUE)</formula>
    </cfRule>
  </conditionalFormatting>
  <conditionalFormatting sqref="G2085">
    <cfRule type="expression" dxfId="11520" priority="18537">
      <formula>IF(FIND("Enter smelter details",G5),TRUE)</formula>
    </cfRule>
  </conditionalFormatting>
  <conditionalFormatting sqref="G2086">
    <cfRule type="expression" dxfId="11519" priority="18538">
      <formula>IF(FIND("Enter smelter details",G5),TRUE)</formula>
    </cfRule>
  </conditionalFormatting>
  <conditionalFormatting sqref="G2087">
    <cfRule type="expression" dxfId="11518" priority="18539">
      <formula>IF(FIND("Enter smelter details",G5),TRUE)</formula>
    </cfRule>
  </conditionalFormatting>
  <conditionalFormatting sqref="G2088">
    <cfRule type="expression" dxfId="11517" priority="18540">
      <formula>IF(FIND("Enter smelter details",G5),TRUE)</formula>
    </cfRule>
  </conditionalFormatting>
  <conditionalFormatting sqref="G2089">
    <cfRule type="expression" dxfId="11516" priority="18541">
      <formula>IF(FIND("Enter smelter details",G5),TRUE)</formula>
    </cfRule>
  </conditionalFormatting>
  <conditionalFormatting sqref="G2090">
    <cfRule type="expression" dxfId="11515" priority="18542">
      <formula>IF(FIND("Enter smelter details",G5),TRUE)</formula>
    </cfRule>
  </conditionalFormatting>
  <conditionalFormatting sqref="G2091">
    <cfRule type="expression" dxfId="11514" priority="18543">
      <formula>IF(FIND("Enter smelter details",G5),TRUE)</formula>
    </cfRule>
  </conditionalFormatting>
  <conditionalFormatting sqref="G2092">
    <cfRule type="expression" dxfId="11513" priority="18544">
      <formula>IF(FIND("Enter smelter details",G5),TRUE)</formula>
    </cfRule>
  </conditionalFormatting>
  <conditionalFormatting sqref="G2093">
    <cfRule type="expression" dxfId="11512" priority="18545">
      <formula>IF(FIND("Enter smelter details",G5),TRUE)</formula>
    </cfRule>
  </conditionalFormatting>
  <conditionalFormatting sqref="G2094">
    <cfRule type="expression" dxfId="11511" priority="18546">
      <formula>IF(FIND("Enter smelter details",G5),TRUE)</formula>
    </cfRule>
  </conditionalFormatting>
  <conditionalFormatting sqref="G2095">
    <cfRule type="expression" dxfId="11510" priority="18547">
      <formula>IF(FIND("Enter smelter details",G5),TRUE)</formula>
    </cfRule>
  </conditionalFormatting>
  <conditionalFormatting sqref="G2096">
    <cfRule type="expression" dxfId="11509" priority="18548">
      <formula>IF(FIND("Enter smelter details",G5),TRUE)</formula>
    </cfRule>
  </conditionalFormatting>
  <conditionalFormatting sqref="G2097">
    <cfRule type="expression" dxfId="11508" priority="18549">
      <formula>IF(FIND("Enter smelter details",G5),TRUE)</formula>
    </cfRule>
  </conditionalFormatting>
  <conditionalFormatting sqref="G2098">
    <cfRule type="expression" dxfId="11507" priority="18550">
      <formula>IF(FIND("Enter smelter details",G5),TRUE)</formula>
    </cfRule>
  </conditionalFormatting>
  <conditionalFormatting sqref="G2099">
    <cfRule type="expression" dxfId="11506" priority="18551">
      <formula>IF(FIND("Enter smelter details",G5),TRUE)</formula>
    </cfRule>
  </conditionalFormatting>
  <conditionalFormatting sqref="G2100">
    <cfRule type="expression" dxfId="11505" priority="18552">
      <formula>IF(FIND("Enter smelter details",G5),TRUE)</formula>
    </cfRule>
  </conditionalFormatting>
  <conditionalFormatting sqref="G2101">
    <cfRule type="expression" dxfId="11504" priority="18553">
      <formula>IF(FIND("Enter smelter details",G5),TRUE)</formula>
    </cfRule>
  </conditionalFormatting>
  <conditionalFormatting sqref="G2102">
    <cfRule type="expression" dxfId="11503" priority="18554">
      <formula>IF(FIND("Enter smelter details",G5),TRUE)</formula>
    </cfRule>
  </conditionalFormatting>
  <conditionalFormatting sqref="G2103">
    <cfRule type="expression" dxfId="11502" priority="18555">
      <formula>IF(FIND("Enter smelter details",G5),TRUE)</formula>
    </cfRule>
  </conditionalFormatting>
  <conditionalFormatting sqref="G2104">
    <cfRule type="expression" dxfId="11501" priority="18556">
      <formula>IF(FIND("Enter smelter details",G5),TRUE)</formula>
    </cfRule>
  </conditionalFormatting>
  <conditionalFormatting sqref="G2105">
    <cfRule type="expression" dxfId="11500" priority="18557">
      <formula>IF(FIND("Enter smelter details",G5),TRUE)</formula>
    </cfRule>
  </conditionalFormatting>
  <conditionalFormatting sqref="G2106">
    <cfRule type="expression" dxfId="11499" priority="18558">
      <formula>IF(FIND("Enter smelter details",G5),TRUE)</formula>
    </cfRule>
  </conditionalFormatting>
  <conditionalFormatting sqref="G2107">
    <cfRule type="expression" dxfId="11498" priority="18559">
      <formula>IF(FIND("Enter smelter details",G5),TRUE)</formula>
    </cfRule>
  </conditionalFormatting>
  <conditionalFormatting sqref="G2108">
    <cfRule type="expression" dxfId="11497" priority="18560">
      <formula>IF(FIND("Enter smelter details",G5),TRUE)</formula>
    </cfRule>
  </conditionalFormatting>
  <conditionalFormatting sqref="G2109">
    <cfRule type="expression" dxfId="11496" priority="18561">
      <formula>IF(FIND("Enter smelter details",G5),TRUE)</formula>
    </cfRule>
  </conditionalFormatting>
  <conditionalFormatting sqref="G2110">
    <cfRule type="expression" dxfId="11495" priority="18562">
      <formula>IF(FIND("Enter smelter details",G5),TRUE)</formula>
    </cfRule>
  </conditionalFormatting>
  <conditionalFormatting sqref="G2111">
    <cfRule type="expression" dxfId="11494" priority="18563">
      <formula>IF(FIND("Enter smelter details",G5),TRUE)</formula>
    </cfRule>
  </conditionalFormatting>
  <conditionalFormatting sqref="G2112">
    <cfRule type="expression" dxfId="11493" priority="18564">
      <formula>IF(FIND("Enter smelter details",G5),TRUE)</formula>
    </cfRule>
  </conditionalFormatting>
  <conditionalFormatting sqref="G2113">
    <cfRule type="expression" dxfId="11492" priority="18565">
      <formula>IF(FIND("Enter smelter details",G5),TRUE)</formula>
    </cfRule>
  </conditionalFormatting>
  <conditionalFormatting sqref="G2114">
    <cfRule type="expression" dxfId="11491" priority="18566">
      <formula>IF(FIND("Enter smelter details",G5),TRUE)</formula>
    </cfRule>
  </conditionalFormatting>
  <conditionalFormatting sqref="G2115">
    <cfRule type="expression" dxfId="11490" priority="18567">
      <formula>IF(FIND("Enter smelter details",G5),TRUE)</formula>
    </cfRule>
  </conditionalFormatting>
  <conditionalFormatting sqref="G2116">
    <cfRule type="expression" dxfId="11489" priority="18568">
      <formula>IF(FIND("Enter smelter details",G5),TRUE)</formula>
    </cfRule>
  </conditionalFormatting>
  <conditionalFormatting sqref="G2117">
    <cfRule type="expression" dxfId="11488" priority="18569">
      <formula>IF(FIND("Enter smelter details",G5),TRUE)</formula>
    </cfRule>
  </conditionalFormatting>
  <conditionalFormatting sqref="G2118">
    <cfRule type="expression" dxfId="11487" priority="18570">
      <formula>IF(FIND("Enter smelter details",G5),TRUE)</formula>
    </cfRule>
  </conditionalFormatting>
  <conditionalFormatting sqref="G2119">
    <cfRule type="expression" dxfId="11486" priority="18571">
      <formula>IF(FIND("Enter smelter details",G5),TRUE)</formula>
    </cfRule>
  </conditionalFormatting>
  <conditionalFormatting sqref="G2120">
    <cfRule type="expression" dxfId="11485" priority="18572">
      <formula>IF(FIND("Enter smelter details",G5),TRUE)</formula>
    </cfRule>
  </conditionalFormatting>
  <conditionalFormatting sqref="G2121">
    <cfRule type="expression" dxfId="11484" priority="18573">
      <formula>IF(FIND("Enter smelter details",G5),TRUE)</formula>
    </cfRule>
  </conditionalFormatting>
  <conditionalFormatting sqref="G2122">
    <cfRule type="expression" dxfId="11483" priority="18574">
      <formula>IF(FIND("Enter smelter details",G5),TRUE)</formula>
    </cfRule>
  </conditionalFormatting>
  <conditionalFormatting sqref="G2123">
    <cfRule type="expression" dxfId="11482" priority="18575">
      <formula>IF(FIND("Enter smelter details",G5),TRUE)</formula>
    </cfRule>
  </conditionalFormatting>
  <conditionalFormatting sqref="G2124">
    <cfRule type="expression" dxfId="11481" priority="18576">
      <formula>IF(FIND("Enter smelter details",G5),TRUE)</formula>
    </cfRule>
  </conditionalFormatting>
  <conditionalFormatting sqref="G2125">
    <cfRule type="expression" dxfId="11480" priority="18577">
      <formula>IF(FIND("Enter smelter details",G5),TRUE)</formula>
    </cfRule>
  </conditionalFormatting>
  <conditionalFormatting sqref="G2126">
    <cfRule type="expression" dxfId="11479" priority="18578">
      <formula>IF(FIND("Enter smelter details",G5),TRUE)</formula>
    </cfRule>
  </conditionalFormatting>
  <conditionalFormatting sqref="G2127">
    <cfRule type="expression" dxfId="11478" priority="18579">
      <formula>IF(FIND("Enter smelter details",G5),TRUE)</formula>
    </cfRule>
  </conditionalFormatting>
  <conditionalFormatting sqref="G2128">
    <cfRule type="expression" dxfId="11477" priority="18580">
      <formula>IF(FIND("Enter smelter details",G5),TRUE)</formula>
    </cfRule>
  </conditionalFormatting>
  <conditionalFormatting sqref="G2129">
    <cfRule type="expression" dxfId="11476" priority="18581">
      <formula>IF(FIND("Enter smelter details",G5),TRUE)</formula>
    </cfRule>
  </conditionalFormatting>
  <conditionalFormatting sqref="G2130">
    <cfRule type="expression" dxfId="11475" priority="18582">
      <formula>IF(FIND("Enter smelter details",G5),TRUE)</formula>
    </cfRule>
  </conditionalFormatting>
  <conditionalFormatting sqref="G2131">
    <cfRule type="expression" dxfId="11474" priority="18583">
      <formula>IF(FIND("Enter smelter details",G5),TRUE)</formula>
    </cfRule>
  </conditionalFormatting>
  <conditionalFormatting sqref="G2132">
    <cfRule type="expression" dxfId="11473" priority="18584">
      <formula>IF(FIND("Enter smelter details",G5),TRUE)</formula>
    </cfRule>
  </conditionalFormatting>
  <conditionalFormatting sqref="G2133">
    <cfRule type="expression" dxfId="11472" priority="18585">
      <formula>IF(FIND("Enter smelter details",G5),TRUE)</formula>
    </cfRule>
  </conditionalFormatting>
  <conditionalFormatting sqref="G2134">
    <cfRule type="expression" dxfId="11471" priority="18586">
      <formula>IF(FIND("Enter smelter details",G5),TRUE)</formula>
    </cfRule>
  </conditionalFormatting>
  <conditionalFormatting sqref="G2135">
    <cfRule type="expression" dxfId="11470" priority="18587">
      <formula>IF(FIND("Enter smelter details",G5),TRUE)</formula>
    </cfRule>
  </conditionalFormatting>
  <conditionalFormatting sqref="G2136">
    <cfRule type="expression" dxfId="11469" priority="18588">
      <formula>IF(FIND("Enter smelter details",G5),TRUE)</formula>
    </cfRule>
  </conditionalFormatting>
  <conditionalFormatting sqref="G2137">
    <cfRule type="expression" dxfId="11468" priority="18589">
      <formula>IF(FIND("Enter smelter details",G5),TRUE)</formula>
    </cfRule>
  </conditionalFormatting>
  <conditionalFormatting sqref="G2138">
    <cfRule type="expression" dxfId="11467" priority="18590">
      <formula>IF(FIND("Enter smelter details",G5),TRUE)</formula>
    </cfRule>
  </conditionalFormatting>
  <conditionalFormatting sqref="G2139">
    <cfRule type="expression" dxfId="11466" priority="18591">
      <formula>IF(FIND("Enter smelter details",G5),TRUE)</formula>
    </cfRule>
  </conditionalFormatting>
  <conditionalFormatting sqref="G2140">
    <cfRule type="expression" dxfId="11465" priority="18592">
      <formula>IF(FIND("Enter smelter details",G5),TRUE)</formula>
    </cfRule>
  </conditionalFormatting>
  <conditionalFormatting sqref="G2141">
    <cfRule type="expression" dxfId="11464" priority="18593">
      <formula>IF(FIND("Enter smelter details",G5),TRUE)</formula>
    </cfRule>
  </conditionalFormatting>
  <conditionalFormatting sqref="G2142">
    <cfRule type="expression" dxfId="11463" priority="18594">
      <formula>IF(FIND("Enter smelter details",G5),TRUE)</formula>
    </cfRule>
  </conditionalFormatting>
  <conditionalFormatting sqref="G2143">
    <cfRule type="expression" dxfId="11462" priority="18595">
      <formula>IF(FIND("Enter smelter details",G5),TRUE)</formula>
    </cfRule>
  </conditionalFormatting>
  <conditionalFormatting sqref="G2144">
    <cfRule type="expression" dxfId="11461" priority="18596">
      <formula>IF(FIND("Enter smelter details",G5),TRUE)</formula>
    </cfRule>
  </conditionalFormatting>
  <conditionalFormatting sqref="G2145">
    <cfRule type="expression" dxfId="11460" priority="18597">
      <formula>IF(FIND("Enter smelter details",G5),TRUE)</formula>
    </cfRule>
  </conditionalFormatting>
  <conditionalFormatting sqref="G2146">
    <cfRule type="expression" dxfId="11459" priority="18598">
      <formula>IF(FIND("Enter smelter details",G5),TRUE)</formula>
    </cfRule>
  </conditionalFormatting>
  <conditionalFormatting sqref="G2147">
    <cfRule type="expression" dxfId="11458" priority="18599">
      <formula>IF(FIND("Enter smelter details",G5),TRUE)</formula>
    </cfRule>
  </conditionalFormatting>
  <conditionalFormatting sqref="G2148">
    <cfRule type="expression" dxfId="11457" priority="18600">
      <formula>IF(FIND("Enter smelter details",G5),TRUE)</formula>
    </cfRule>
  </conditionalFormatting>
  <conditionalFormatting sqref="G2149">
    <cfRule type="expression" dxfId="11456" priority="18601">
      <formula>IF(FIND("Enter smelter details",G5),TRUE)</formula>
    </cfRule>
  </conditionalFormatting>
  <conditionalFormatting sqref="G2150">
    <cfRule type="expression" dxfId="11455" priority="18602">
      <formula>IF(FIND("Enter smelter details",G5),TRUE)</formula>
    </cfRule>
  </conditionalFormatting>
  <conditionalFormatting sqref="G2151">
    <cfRule type="expression" dxfId="11454" priority="18603">
      <formula>IF(FIND("Enter smelter details",G5),TRUE)</formula>
    </cfRule>
  </conditionalFormatting>
  <conditionalFormatting sqref="G2152">
    <cfRule type="expression" dxfId="11453" priority="18604">
      <formula>IF(FIND("Enter smelter details",G5),TRUE)</formula>
    </cfRule>
  </conditionalFormatting>
  <conditionalFormatting sqref="G2153">
    <cfRule type="expression" dxfId="11452" priority="18605">
      <formula>IF(FIND("Enter smelter details",G5),TRUE)</formula>
    </cfRule>
  </conditionalFormatting>
  <conditionalFormatting sqref="G2154">
    <cfRule type="expression" dxfId="11451" priority="18606">
      <formula>IF(FIND("Enter smelter details",G5),TRUE)</formula>
    </cfRule>
  </conditionalFormatting>
  <conditionalFormatting sqref="G2155">
    <cfRule type="expression" dxfId="11450" priority="18607">
      <formula>IF(FIND("Enter smelter details",G5),TRUE)</formula>
    </cfRule>
  </conditionalFormatting>
  <conditionalFormatting sqref="G2156">
    <cfRule type="expression" dxfId="11449" priority="18608">
      <formula>IF(FIND("Enter smelter details",G5),TRUE)</formula>
    </cfRule>
  </conditionalFormatting>
  <conditionalFormatting sqref="G2157">
    <cfRule type="expression" dxfId="11448" priority="18609">
      <formula>IF(FIND("Enter smelter details",G5),TRUE)</formula>
    </cfRule>
  </conditionalFormatting>
  <conditionalFormatting sqref="G2158">
    <cfRule type="expression" dxfId="11447" priority="18610">
      <formula>IF(FIND("Enter smelter details",G5),TRUE)</formula>
    </cfRule>
  </conditionalFormatting>
  <conditionalFormatting sqref="G2159">
    <cfRule type="expression" dxfId="11446" priority="18611">
      <formula>IF(FIND("Enter smelter details",G5),TRUE)</formula>
    </cfRule>
  </conditionalFormatting>
  <conditionalFormatting sqref="G2160">
    <cfRule type="expression" dxfId="11445" priority="18612">
      <formula>IF(FIND("Enter smelter details",G5),TRUE)</formula>
    </cfRule>
  </conditionalFormatting>
  <conditionalFormatting sqref="G2161">
    <cfRule type="expression" dxfId="11444" priority="18613">
      <formula>IF(FIND("Enter smelter details",G5),TRUE)</formula>
    </cfRule>
  </conditionalFormatting>
  <conditionalFormatting sqref="G2162">
    <cfRule type="expression" dxfId="11443" priority="18614">
      <formula>IF(FIND("Enter smelter details",G5),TRUE)</formula>
    </cfRule>
  </conditionalFormatting>
  <conditionalFormatting sqref="G2163">
    <cfRule type="expression" dxfId="11442" priority="18615">
      <formula>IF(FIND("Enter smelter details",G5),TRUE)</formula>
    </cfRule>
  </conditionalFormatting>
  <conditionalFormatting sqref="G2164">
    <cfRule type="expression" dxfId="11441" priority="18616">
      <formula>IF(FIND("Enter smelter details",G5),TRUE)</formula>
    </cfRule>
  </conditionalFormatting>
  <conditionalFormatting sqref="G2165">
    <cfRule type="expression" dxfId="11440" priority="18617">
      <formula>IF(FIND("Enter smelter details",G5),TRUE)</formula>
    </cfRule>
  </conditionalFormatting>
  <conditionalFormatting sqref="G2166">
    <cfRule type="expression" dxfId="11439" priority="18618">
      <formula>IF(FIND("Enter smelter details",G5),TRUE)</formula>
    </cfRule>
  </conditionalFormatting>
  <conditionalFormatting sqref="G2167">
    <cfRule type="expression" dxfId="11438" priority="18619">
      <formula>IF(FIND("Enter smelter details",G5),TRUE)</formula>
    </cfRule>
  </conditionalFormatting>
  <conditionalFormatting sqref="G2168">
    <cfRule type="expression" dxfId="11437" priority="18620">
      <formula>IF(FIND("Enter smelter details",G5),TRUE)</formula>
    </cfRule>
  </conditionalFormatting>
  <conditionalFormatting sqref="G2169">
    <cfRule type="expression" dxfId="11436" priority="18621">
      <formula>IF(FIND("Enter smelter details",G5),TRUE)</formula>
    </cfRule>
  </conditionalFormatting>
  <conditionalFormatting sqref="G2170">
    <cfRule type="expression" dxfId="11435" priority="18622">
      <formula>IF(FIND("Enter smelter details",G5),TRUE)</formula>
    </cfRule>
  </conditionalFormatting>
  <conditionalFormatting sqref="G2171">
    <cfRule type="expression" dxfId="11434" priority="18623">
      <formula>IF(FIND("Enter smelter details",G5),TRUE)</formula>
    </cfRule>
  </conditionalFormatting>
  <conditionalFormatting sqref="G2172">
    <cfRule type="expression" dxfId="11433" priority="18624">
      <formula>IF(FIND("Enter smelter details",G5),TRUE)</formula>
    </cfRule>
  </conditionalFormatting>
  <conditionalFormatting sqref="G2173">
    <cfRule type="expression" dxfId="11432" priority="18625">
      <formula>IF(FIND("Enter smelter details",G5),TRUE)</formula>
    </cfRule>
  </conditionalFormatting>
  <conditionalFormatting sqref="G2174">
    <cfRule type="expression" dxfId="11431" priority="18626">
      <formula>IF(FIND("Enter smelter details",G5),TRUE)</formula>
    </cfRule>
  </conditionalFormatting>
  <conditionalFormatting sqref="G2175">
    <cfRule type="expression" dxfId="11430" priority="18627">
      <formula>IF(FIND("Enter smelter details",G5),TRUE)</formula>
    </cfRule>
  </conditionalFormatting>
  <conditionalFormatting sqref="G2176">
    <cfRule type="expression" dxfId="11429" priority="18628">
      <formula>IF(FIND("Enter smelter details",G5),TRUE)</formula>
    </cfRule>
  </conditionalFormatting>
  <conditionalFormatting sqref="G2177">
    <cfRule type="expression" dxfId="11428" priority="18629">
      <formula>IF(FIND("Enter smelter details",G5),TRUE)</formula>
    </cfRule>
  </conditionalFormatting>
  <conditionalFormatting sqref="G2178">
    <cfRule type="expression" dxfId="11427" priority="18630">
      <formula>IF(FIND("Enter smelter details",G5),TRUE)</formula>
    </cfRule>
  </conditionalFormatting>
  <conditionalFormatting sqref="G2179">
    <cfRule type="expression" dxfId="11426" priority="18631">
      <formula>IF(FIND("Enter smelter details",G5),TRUE)</formula>
    </cfRule>
  </conditionalFormatting>
  <conditionalFormatting sqref="G2180">
    <cfRule type="expression" dxfId="11425" priority="18632">
      <formula>IF(FIND("Enter smelter details",G5),TRUE)</formula>
    </cfRule>
  </conditionalFormatting>
  <conditionalFormatting sqref="G2181">
    <cfRule type="expression" dxfId="11424" priority="18633">
      <formula>IF(FIND("Enter smelter details",G5),TRUE)</formula>
    </cfRule>
  </conditionalFormatting>
  <conditionalFormatting sqref="G2182">
    <cfRule type="expression" dxfId="11423" priority="18634">
      <formula>IF(FIND("Enter smelter details",G5),TRUE)</formula>
    </cfRule>
  </conditionalFormatting>
  <conditionalFormatting sqref="G2183">
    <cfRule type="expression" dxfId="11422" priority="18635">
      <formula>IF(FIND("Enter smelter details",G5),TRUE)</formula>
    </cfRule>
  </conditionalFormatting>
  <conditionalFormatting sqref="G2184">
    <cfRule type="expression" dxfId="11421" priority="18636">
      <formula>IF(FIND("Enter smelter details",G5),TRUE)</formula>
    </cfRule>
  </conditionalFormatting>
  <conditionalFormatting sqref="G2185">
    <cfRule type="expression" dxfId="11420" priority="18637">
      <formula>IF(FIND("Enter smelter details",G5),TRUE)</formula>
    </cfRule>
  </conditionalFormatting>
  <conditionalFormatting sqref="G2186">
    <cfRule type="expression" dxfId="11419" priority="18638">
      <formula>IF(FIND("Enter smelter details",G5),TRUE)</formula>
    </cfRule>
  </conditionalFormatting>
  <conditionalFormatting sqref="G2187">
    <cfRule type="expression" dxfId="11418" priority="18639">
      <formula>IF(FIND("Enter smelter details",G5),TRUE)</formula>
    </cfRule>
  </conditionalFormatting>
  <conditionalFormatting sqref="G2188">
    <cfRule type="expression" dxfId="11417" priority="18640">
      <formula>IF(FIND("Enter smelter details",G5),TRUE)</formula>
    </cfRule>
  </conditionalFormatting>
  <conditionalFormatting sqref="G2189">
    <cfRule type="expression" dxfId="11416" priority="18641">
      <formula>IF(FIND("Enter smelter details",G5),TRUE)</formula>
    </cfRule>
  </conditionalFormatting>
  <conditionalFormatting sqref="G2190">
    <cfRule type="expression" dxfId="11415" priority="18642">
      <formula>IF(FIND("Enter smelter details",G5),TRUE)</formula>
    </cfRule>
  </conditionalFormatting>
  <conditionalFormatting sqref="G2191">
    <cfRule type="expression" dxfId="11414" priority="18643">
      <formula>IF(FIND("Enter smelter details",G5),TRUE)</formula>
    </cfRule>
  </conditionalFormatting>
  <conditionalFormatting sqref="G2192">
    <cfRule type="expression" dxfId="11413" priority="18644">
      <formula>IF(FIND("Enter smelter details",G5),TRUE)</formula>
    </cfRule>
  </conditionalFormatting>
  <conditionalFormatting sqref="G2193">
    <cfRule type="expression" dxfId="11412" priority="18645">
      <formula>IF(FIND("Enter smelter details",G5),TRUE)</formula>
    </cfRule>
  </conditionalFormatting>
  <conditionalFormatting sqref="G2194">
    <cfRule type="expression" dxfId="11411" priority="18646">
      <formula>IF(FIND("Enter smelter details",G5),TRUE)</formula>
    </cfRule>
  </conditionalFormatting>
  <conditionalFormatting sqref="G2195">
    <cfRule type="expression" dxfId="11410" priority="18647">
      <formula>IF(FIND("Enter smelter details",G5),TRUE)</formula>
    </cfRule>
  </conditionalFormatting>
  <conditionalFormatting sqref="G2196">
    <cfRule type="expression" dxfId="11409" priority="18648">
      <formula>IF(FIND("Enter smelter details",G5),TRUE)</formula>
    </cfRule>
  </conditionalFormatting>
  <conditionalFormatting sqref="G2197">
    <cfRule type="expression" dxfId="11408" priority="18649">
      <formula>IF(FIND("Enter smelter details",G5),TRUE)</formula>
    </cfRule>
  </conditionalFormatting>
  <conditionalFormatting sqref="G2198">
    <cfRule type="expression" dxfId="11407" priority="18650">
      <formula>IF(FIND("Enter smelter details",G5),TRUE)</formula>
    </cfRule>
  </conditionalFormatting>
  <conditionalFormatting sqref="G2199">
    <cfRule type="expression" dxfId="11406" priority="18651">
      <formula>IF(FIND("Enter smelter details",G5),TRUE)</formula>
    </cfRule>
  </conditionalFormatting>
  <conditionalFormatting sqref="G2200">
    <cfRule type="expression" dxfId="11405" priority="18652">
      <formula>IF(FIND("Enter smelter details",G5),TRUE)</formula>
    </cfRule>
  </conditionalFormatting>
  <conditionalFormatting sqref="G2201">
    <cfRule type="expression" dxfId="11404" priority="18653">
      <formula>IF(FIND("Enter smelter details",G5),TRUE)</formula>
    </cfRule>
  </conditionalFormatting>
  <conditionalFormatting sqref="G2202">
    <cfRule type="expression" dxfId="11403" priority="18654">
      <formula>IF(FIND("Enter smelter details",G5),TRUE)</formula>
    </cfRule>
  </conditionalFormatting>
  <conditionalFormatting sqref="G2203">
    <cfRule type="expression" dxfId="11402" priority="18655">
      <formula>IF(FIND("Enter smelter details",G5),TRUE)</formula>
    </cfRule>
  </conditionalFormatting>
  <conditionalFormatting sqref="G2204">
    <cfRule type="expression" dxfId="11401" priority="18656">
      <formula>IF(FIND("Enter smelter details",G5),TRUE)</formula>
    </cfRule>
  </conditionalFormatting>
  <conditionalFormatting sqref="G2205">
    <cfRule type="expression" dxfId="11400" priority="18657">
      <formula>IF(FIND("Enter smelter details",G5),TRUE)</formula>
    </cfRule>
  </conditionalFormatting>
  <conditionalFormatting sqref="G2206">
    <cfRule type="expression" dxfId="11399" priority="18658">
      <formula>IF(FIND("Enter smelter details",G5),TRUE)</formula>
    </cfRule>
  </conditionalFormatting>
  <conditionalFormatting sqref="G2207">
    <cfRule type="expression" dxfId="11398" priority="18659">
      <formula>IF(FIND("Enter smelter details",G5),TRUE)</formula>
    </cfRule>
  </conditionalFormatting>
  <conditionalFormatting sqref="G2208">
    <cfRule type="expression" dxfId="11397" priority="18660">
      <formula>IF(FIND("Enter smelter details",G5),TRUE)</formula>
    </cfRule>
  </conditionalFormatting>
  <conditionalFormatting sqref="G2209">
    <cfRule type="expression" dxfId="11396" priority="18661">
      <formula>IF(FIND("Enter smelter details",G5),TRUE)</formula>
    </cfRule>
  </conditionalFormatting>
  <conditionalFormatting sqref="G2210">
    <cfRule type="expression" dxfId="11395" priority="18662">
      <formula>IF(FIND("Enter smelter details",G5),TRUE)</formula>
    </cfRule>
  </conditionalFormatting>
  <conditionalFormatting sqref="G2211">
    <cfRule type="expression" dxfId="11394" priority="18663">
      <formula>IF(FIND("Enter smelter details",G5),TRUE)</formula>
    </cfRule>
  </conditionalFormatting>
  <conditionalFormatting sqref="G2212">
    <cfRule type="expression" dxfId="11393" priority="18664">
      <formula>IF(FIND("Enter smelter details",G5),TRUE)</formula>
    </cfRule>
  </conditionalFormatting>
  <conditionalFormatting sqref="G2213">
    <cfRule type="expression" dxfId="11392" priority="18665">
      <formula>IF(FIND("Enter smelter details",G5),TRUE)</formula>
    </cfRule>
  </conditionalFormatting>
  <conditionalFormatting sqref="G2214">
    <cfRule type="expression" dxfId="11391" priority="18666">
      <formula>IF(FIND("Enter smelter details",G5),TRUE)</formula>
    </cfRule>
  </conditionalFormatting>
  <conditionalFormatting sqref="G2215">
    <cfRule type="expression" dxfId="11390" priority="18667">
      <formula>IF(FIND("Enter smelter details",G5),TRUE)</formula>
    </cfRule>
  </conditionalFormatting>
  <conditionalFormatting sqref="G2216">
    <cfRule type="expression" dxfId="11389" priority="18668">
      <formula>IF(FIND("Enter smelter details",G5),TRUE)</formula>
    </cfRule>
  </conditionalFormatting>
  <conditionalFormatting sqref="G2217">
    <cfRule type="expression" dxfId="11388" priority="18669">
      <formula>IF(FIND("Enter smelter details",G5),TRUE)</formula>
    </cfRule>
  </conditionalFormatting>
  <conditionalFormatting sqref="G2218">
    <cfRule type="expression" dxfId="11387" priority="18670">
      <formula>IF(FIND("Enter smelter details",G5),TRUE)</formula>
    </cfRule>
  </conditionalFormatting>
  <conditionalFormatting sqref="G2219">
    <cfRule type="expression" dxfId="11386" priority="18671">
      <formula>IF(FIND("Enter smelter details",G5),TRUE)</formula>
    </cfRule>
  </conditionalFormatting>
  <conditionalFormatting sqref="G2220">
    <cfRule type="expression" dxfId="11385" priority="18672">
      <formula>IF(FIND("Enter smelter details",G5),TRUE)</formula>
    </cfRule>
  </conditionalFormatting>
  <conditionalFormatting sqref="G2221">
    <cfRule type="expression" dxfId="11384" priority="18673">
      <formula>IF(FIND("Enter smelter details",G5),TRUE)</formula>
    </cfRule>
  </conditionalFormatting>
  <conditionalFormatting sqref="G2222">
    <cfRule type="expression" dxfId="11383" priority="18674">
      <formula>IF(FIND("Enter smelter details",G5),TRUE)</formula>
    </cfRule>
  </conditionalFormatting>
  <conditionalFormatting sqref="G2223">
    <cfRule type="expression" dxfId="11382" priority="18675">
      <formula>IF(FIND("Enter smelter details",G5),TRUE)</formula>
    </cfRule>
  </conditionalFormatting>
  <conditionalFormatting sqref="G2224">
    <cfRule type="expression" dxfId="11381" priority="18676">
      <formula>IF(FIND("Enter smelter details",G5),TRUE)</formula>
    </cfRule>
  </conditionalFormatting>
  <conditionalFormatting sqref="G2225">
    <cfRule type="expression" dxfId="11380" priority="18677">
      <formula>IF(FIND("Enter smelter details",G5),TRUE)</formula>
    </cfRule>
  </conditionalFormatting>
  <conditionalFormatting sqref="G2226">
    <cfRule type="expression" dxfId="11379" priority="18678">
      <formula>IF(FIND("Enter smelter details",G5),TRUE)</formula>
    </cfRule>
  </conditionalFormatting>
  <conditionalFormatting sqref="G2227">
    <cfRule type="expression" dxfId="11378" priority="18679">
      <formula>IF(FIND("Enter smelter details",G5),TRUE)</formula>
    </cfRule>
  </conditionalFormatting>
  <conditionalFormatting sqref="G2228">
    <cfRule type="expression" dxfId="11377" priority="18680">
      <formula>IF(FIND("Enter smelter details",G5),TRUE)</formula>
    </cfRule>
  </conditionalFormatting>
  <conditionalFormatting sqref="G2229">
    <cfRule type="expression" dxfId="11376" priority="18681">
      <formula>IF(FIND("Enter smelter details",G5),TRUE)</formula>
    </cfRule>
  </conditionalFormatting>
  <conditionalFormatting sqref="G2230">
    <cfRule type="expression" dxfId="11375" priority="18682">
      <formula>IF(FIND("Enter smelter details",G5),TRUE)</formula>
    </cfRule>
  </conditionalFormatting>
  <conditionalFormatting sqref="G2231">
    <cfRule type="expression" dxfId="11374" priority="18683">
      <formula>IF(FIND("Enter smelter details",G5),TRUE)</formula>
    </cfRule>
  </conditionalFormatting>
  <conditionalFormatting sqref="G2232">
    <cfRule type="expression" dxfId="11373" priority="18684">
      <formula>IF(FIND("Enter smelter details",G5),TRUE)</formula>
    </cfRule>
  </conditionalFormatting>
  <conditionalFormatting sqref="G2233">
    <cfRule type="expression" dxfId="11372" priority="18685">
      <formula>IF(FIND("Enter smelter details",G5),TRUE)</formula>
    </cfRule>
  </conditionalFormatting>
  <conditionalFormatting sqref="G2234">
    <cfRule type="expression" dxfId="11371" priority="18686">
      <formula>IF(FIND("Enter smelter details",G5),TRUE)</formula>
    </cfRule>
  </conditionalFormatting>
  <conditionalFormatting sqref="G2235">
    <cfRule type="expression" dxfId="11370" priority="18687">
      <formula>IF(FIND("Enter smelter details",G5),TRUE)</formula>
    </cfRule>
  </conditionalFormatting>
  <conditionalFormatting sqref="G2236">
    <cfRule type="expression" dxfId="11369" priority="18688">
      <formula>IF(FIND("Enter smelter details",G5),TRUE)</formula>
    </cfRule>
  </conditionalFormatting>
  <conditionalFormatting sqref="G2237">
    <cfRule type="expression" dxfId="11368" priority="18689">
      <formula>IF(FIND("Enter smelter details",G5),TRUE)</formula>
    </cfRule>
  </conditionalFormatting>
  <conditionalFormatting sqref="G2238">
    <cfRule type="expression" dxfId="11367" priority="18690">
      <formula>IF(FIND("Enter smelter details",G5),TRUE)</formula>
    </cfRule>
  </conditionalFormatting>
  <conditionalFormatting sqref="G2239">
    <cfRule type="expression" dxfId="11366" priority="18691">
      <formula>IF(FIND("Enter smelter details",G5),TRUE)</formula>
    </cfRule>
  </conditionalFormatting>
  <conditionalFormatting sqref="G2240">
    <cfRule type="expression" dxfId="11365" priority="18692">
      <formula>IF(FIND("Enter smelter details",G5),TRUE)</formula>
    </cfRule>
  </conditionalFormatting>
  <conditionalFormatting sqref="G2241">
    <cfRule type="expression" dxfId="11364" priority="18693">
      <formula>IF(FIND("Enter smelter details",G5),TRUE)</formula>
    </cfRule>
  </conditionalFormatting>
  <conditionalFormatting sqref="G2242">
    <cfRule type="expression" dxfId="11363" priority="18694">
      <formula>IF(FIND("Enter smelter details",G5),TRUE)</formula>
    </cfRule>
  </conditionalFormatting>
  <conditionalFormatting sqref="G2243">
    <cfRule type="expression" dxfId="11362" priority="18695">
      <formula>IF(FIND("Enter smelter details",G5),TRUE)</formula>
    </cfRule>
  </conditionalFormatting>
  <conditionalFormatting sqref="G2244">
    <cfRule type="expression" dxfId="11361" priority="18696">
      <formula>IF(FIND("Enter smelter details",G5),TRUE)</formula>
    </cfRule>
  </conditionalFormatting>
  <conditionalFormatting sqref="G2245">
    <cfRule type="expression" dxfId="11360" priority="18697">
      <formula>IF(FIND("Enter smelter details",G5),TRUE)</formula>
    </cfRule>
  </conditionalFormatting>
  <conditionalFormatting sqref="G2246">
    <cfRule type="expression" dxfId="11359" priority="18698">
      <formula>IF(FIND("Enter smelter details",G5),TRUE)</formula>
    </cfRule>
  </conditionalFormatting>
  <conditionalFormatting sqref="G2247">
    <cfRule type="expression" dxfId="11358" priority="18699">
      <formula>IF(FIND("Enter smelter details",G5),TRUE)</formula>
    </cfRule>
  </conditionalFormatting>
  <conditionalFormatting sqref="G2248">
    <cfRule type="expression" dxfId="11357" priority="18700">
      <formula>IF(FIND("Enter smelter details",G5),TRUE)</formula>
    </cfRule>
  </conditionalFormatting>
  <conditionalFormatting sqref="G2249">
    <cfRule type="expression" dxfId="11356" priority="18701">
      <formula>IF(FIND("Enter smelter details",G5),TRUE)</formula>
    </cfRule>
  </conditionalFormatting>
  <conditionalFormatting sqref="G2250">
    <cfRule type="expression" dxfId="11355" priority="18702">
      <formula>IF(FIND("Enter smelter details",G5),TRUE)</formula>
    </cfRule>
  </conditionalFormatting>
  <conditionalFormatting sqref="G2251">
    <cfRule type="expression" dxfId="11354" priority="18703">
      <formula>IF(FIND("Enter smelter details",G5),TRUE)</formula>
    </cfRule>
  </conditionalFormatting>
  <conditionalFormatting sqref="G2252">
    <cfRule type="expression" dxfId="11353" priority="18704">
      <formula>IF(FIND("Enter smelter details",G5),TRUE)</formula>
    </cfRule>
  </conditionalFormatting>
  <conditionalFormatting sqref="G2253">
    <cfRule type="expression" dxfId="11352" priority="18705">
      <formula>IF(FIND("Enter smelter details",G5),TRUE)</formula>
    </cfRule>
  </conditionalFormatting>
  <conditionalFormatting sqref="G2254">
    <cfRule type="expression" dxfId="11351" priority="18706">
      <formula>IF(FIND("Enter smelter details",G5),TRUE)</formula>
    </cfRule>
  </conditionalFormatting>
  <conditionalFormatting sqref="G2255">
    <cfRule type="expression" dxfId="11350" priority="18707">
      <formula>IF(FIND("Enter smelter details",G5),TRUE)</formula>
    </cfRule>
  </conditionalFormatting>
  <conditionalFormatting sqref="G2256">
    <cfRule type="expression" dxfId="11349" priority="18708">
      <formula>IF(FIND("Enter smelter details",G5),TRUE)</formula>
    </cfRule>
  </conditionalFormatting>
  <conditionalFormatting sqref="G2257">
    <cfRule type="expression" dxfId="11348" priority="18709">
      <formula>IF(FIND("Enter smelter details",G5),TRUE)</formula>
    </cfRule>
  </conditionalFormatting>
  <conditionalFormatting sqref="G2258">
    <cfRule type="expression" dxfId="11347" priority="18710">
      <formula>IF(FIND("Enter smelter details",G5),TRUE)</formula>
    </cfRule>
  </conditionalFormatting>
  <conditionalFormatting sqref="G2259">
    <cfRule type="expression" dxfId="11346" priority="18711">
      <formula>IF(FIND("Enter smelter details",G5),TRUE)</formula>
    </cfRule>
  </conditionalFormatting>
  <conditionalFormatting sqref="G2260">
    <cfRule type="expression" dxfId="11345" priority="18712">
      <formula>IF(FIND("Enter smelter details",G5),TRUE)</formula>
    </cfRule>
  </conditionalFormatting>
  <conditionalFormatting sqref="G2261">
    <cfRule type="expression" dxfId="11344" priority="18713">
      <formula>IF(FIND("Enter smelter details",G5),TRUE)</formula>
    </cfRule>
  </conditionalFormatting>
  <conditionalFormatting sqref="G2262">
    <cfRule type="expression" dxfId="11343" priority="18714">
      <formula>IF(FIND("Enter smelter details",G5),TRUE)</formula>
    </cfRule>
  </conditionalFormatting>
  <conditionalFormatting sqref="G2263">
    <cfRule type="expression" dxfId="11342" priority="18715">
      <formula>IF(FIND("Enter smelter details",G5),TRUE)</formula>
    </cfRule>
  </conditionalFormatting>
  <conditionalFormatting sqref="G2264">
    <cfRule type="expression" dxfId="11341" priority="18716">
      <formula>IF(FIND("Enter smelter details",G5),TRUE)</formula>
    </cfRule>
  </conditionalFormatting>
  <conditionalFormatting sqref="G2265">
    <cfRule type="expression" dxfId="11340" priority="18717">
      <formula>IF(FIND("Enter smelter details",G5),TRUE)</formula>
    </cfRule>
  </conditionalFormatting>
  <conditionalFormatting sqref="G2266">
    <cfRule type="expression" dxfId="11339" priority="18718">
      <formula>IF(FIND("Enter smelter details",G5),TRUE)</formula>
    </cfRule>
  </conditionalFormatting>
  <conditionalFormatting sqref="G2267">
    <cfRule type="expression" dxfId="11338" priority="18719">
      <formula>IF(FIND("Enter smelter details",G5),TRUE)</formula>
    </cfRule>
  </conditionalFormatting>
  <conditionalFormatting sqref="G2268">
    <cfRule type="expression" dxfId="11337" priority="18720">
      <formula>IF(FIND("Enter smelter details",G5),TRUE)</formula>
    </cfRule>
  </conditionalFormatting>
  <conditionalFormatting sqref="G2269">
    <cfRule type="expression" dxfId="11336" priority="18721">
      <formula>IF(FIND("Enter smelter details",G5),TRUE)</formula>
    </cfRule>
  </conditionalFormatting>
  <conditionalFormatting sqref="G2270">
    <cfRule type="expression" dxfId="11335" priority="18722">
      <formula>IF(FIND("Enter smelter details",G5),TRUE)</formula>
    </cfRule>
  </conditionalFormatting>
  <conditionalFormatting sqref="G2271">
    <cfRule type="expression" dxfId="11334" priority="18723">
      <formula>IF(FIND("Enter smelter details",G5),TRUE)</formula>
    </cfRule>
  </conditionalFormatting>
  <conditionalFormatting sqref="G2272">
    <cfRule type="expression" dxfId="11333" priority="18724">
      <formula>IF(FIND("Enter smelter details",G5),TRUE)</formula>
    </cfRule>
  </conditionalFormatting>
  <conditionalFormatting sqref="G2273">
    <cfRule type="expression" dxfId="11332" priority="18725">
      <formula>IF(FIND("Enter smelter details",G5),TRUE)</formula>
    </cfRule>
  </conditionalFormatting>
  <conditionalFormatting sqref="G2274">
    <cfRule type="expression" dxfId="11331" priority="18726">
      <formula>IF(FIND("Enter smelter details",G5),TRUE)</formula>
    </cfRule>
  </conditionalFormatting>
  <conditionalFormatting sqref="G2275">
    <cfRule type="expression" dxfId="11330" priority="18727">
      <formula>IF(FIND("Enter smelter details",G5),TRUE)</formula>
    </cfRule>
  </conditionalFormatting>
  <conditionalFormatting sqref="G2276">
    <cfRule type="expression" dxfId="11329" priority="18728">
      <formula>IF(FIND("Enter smelter details",G5),TRUE)</formula>
    </cfRule>
  </conditionalFormatting>
  <conditionalFormatting sqref="G2277">
    <cfRule type="expression" dxfId="11328" priority="18729">
      <formula>IF(FIND("Enter smelter details",G5),TRUE)</formula>
    </cfRule>
  </conditionalFormatting>
  <conditionalFormatting sqref="G2278">
    <cfRule type="expression" dxfId="11327" priority="18730">
      <formula>IF(FIND("Enter smelter details",G5),TRUE)</formula>
    </cfRule>
  </conditionalFormatting>
  <conditionalFormatting sqref="G2279">
    <cfRule type="expression" dxfId="11326" priority="18731">
      <formula>IF(FIND("Enter smelter details",G5),TRUE)</formula>
    </cfRule>
  </conditionalFormatting>
  <conditionalFormatting sqref="G2280">
    <cfRule type="expression" dxfId="11325" priority="18732">
      <formula>IF(FIND("Enter smelter details",G5),TRUE)</formula>
    </cfRule>
  </conditionalFormatting>
  <conditionalFormatting sqref="G2281">
    <cfRule type="expression" dxfId="11324" priority="18733">
      <formula>IF(FIND("Enter smelter details",G5),TRUE)</formula>
    </cfRule>
  </conditionalFormatting>
  <conditionalFormatting sqref="G2282">
    <cfRule type="expression" dxfId="11323" priority="18734">
      <formula>IF(FIND("Enter smelter details",G5),TRUE)</formula>
    </cfRule>
  </conditionalFormatting>
  <conditionalFormatting sqref="G2283">
    <cfRule type="expression" dxfId="11322" priority="18735">
      <formula>IF(FIND("Enter smelter details",G5),TRUE)</formula>
    </cfRule>
  </conditionalFormatting>
  <conditionalFormatting sqref="G2284">
    <cfRule type="expression" dxfId="11321" priority="18736">
      <formula>IF(FIND("Enter smelter details",G5),TRUE)</formula>
    </cfRule>
  </conditionalFormatting>
  <conditionalFormatting sqref="G2285">
    <cfRule type="expression" dxfId="11320" priority="18737">
      <formula>IF(FIND("Enter smelter details",G5),TRUE)</formula>
    </cfRule>
  </conditionalFormatting>
  <conditionalFormatting sqref="G2286">
    <cfRule type="expression" dxfId="11319" priority="18738">
      <formula>IF(FIND("Enter smelter details",G5),TRUE)</formula>
    </cfRule>
  </conditionalFormatting>
  <conditionalFormatting sqref="G2287">
    <cfRule type="expression" dxfId="11318" priority="18739">
      <formula>IF(FIND("Enter smelter details",G5),TRUE)</formula>
    </cfRule>
  </conditionalFormatting>
  <conditionalFormatting sqref="G2288">
    <cfRule type="expression" dxfId="11317" priority="18740">
      <formula>IF(FIND("Enter smelter details",G5),TRUE)</formula>
    </cfRule>
  </conditionalFormatting>
  <conditionalFormatting sqref="G2289">
    <cfRule type="expression" dxfId="11316" priority="18741">
      <formula>IF(FIND("Enter smelter details",G5),TRUE)</formula>
    </cfRule>
  </conditionalFormatting>
  <conditionalFormatting sqref="G2290">
    <cfRule type="expression" dxfId="11315" priority="18742">
      <formula>IF(FIND("Enter smelter details",G5),TRUE)</formula>
    </cfRule>
  </conditionalFormatting>
  <conditionalFormatting sqref="G2291">
    <cfRule type="expression" dxfId="11314" priority="18743">
      <formula>IF(FIND("Enter smelter details",G5),TRUE)</formula>
    </cfRule>
  </conditionalFormatting>
  <conditionalFormatting sqref="G2292">
    <cfRule type="expression" dxfId="11313" priority="18744">
      <formula>IF(FIND("Enter smelter details",G5),TRUE)</formula>
    </cfRule>
  </conditionalFormatting>
  <conditionalFormatting sqref="G2293">
    <cfRule type="expression" dxfId="11312" priority="18745">
      <formula>IF(FIND("Enter smelter details",G5),TRUE)</formula>
    </cfRule>
  </conditionalFormatting>
  <conditionalFormatting sqref="G2294">
    <cfRule type="expression" dxfId="11311" priority="18746">
      <formula>IF(FIND("Enter smelter details",G5),TRUE)</formula>
    </cfRule>
  </conditionalFormatting>
  <conditionalFormatting sqref="G2295">
    <cfRule type="expression" dxfId="11310" priority="18747">
      <formula>IF(FIND("Enter smelter details",G5),TRUE)</formula>
    </cfRule>
  </conditionalFormatting>
  <conditionalFormatting sqref="G2296">
    <cfRule type="expression" dxfId="11309" priority="18748">
      <formula>IF(FIND("Enter smelter details",G5),TRUE)</formula>
    </cfRule>
  </conditionalFormatting>
  <conditionalFormatting sqref="G2297">
    <cfRule type="expression" dxfId="11308" priority="18749">
      <formula>IF(FIND("Enter smelter details",G5),TRUE)</formula>
    </cfRule>
  </conditionalFormatting>
  <conditionalFormatting sqref="G2298">
    <cfRule type="expression" dxfId="11307" priority="18750">
      <formula>IF(FIND("Enter smelter details",G5),TRUE)</formula>
    </cfRule>
  </conditionalFormatting>
  <conditionalFormatting sqref="G2299">
    <cfRule type="expression" dxfId="11306" priority="18751">
      <formula>IF(FIND("Enter smelter details",G5),TRUE)</formula>
    </cfRule>
  </conditionalFormatting>
  <conditionalFormatting sqref="G2300">
    <cfRule type="expression" dxfId="11305" priority="18752">
      <formula>IF(FIND("Enter smelter details",G5),TRUE)</formula>
    </cfRule>
  </conditionalFormatting>
  <conditionalFormatting sqref="G2301">
    <cfRule type="expression" dxfId="11304" priority="18753">
      <formula>IF(FIND("Enter smelter details",G5),TRUE)</formula>
    </cfRule>
  </conditionalFormatting>
  <conditionalFormatting sqref="G2302">
    <cfRule type="expression" dxfId="11303" priority="18754">
      <formula>IF(FIND("Enter smelter details",G5),TRUE)</formula>
    </cfRule>
  </conditionalFormatting>
  <conditionalFormatting sqref="G2303">
    <cfRule type="expression" dxfId="11302" priority="18755">
      <formula>IF(FIND("Enter smelter details",G5),TRUE)</formula>
    </cfRule>
  </conditionalFormatting>
  <conditionalFormatting sqref="G2304">
    <cfRule type="expression" dxfId="11301" priority="18756">
      <formula>IF(FIND("Enter smelter details",G5),TRUE)</formula>
    </cfRule>
  </conditionalFormatting>
  <conditionalFormatting sqref="G2305">
    <cfRule type="expression" dxfId="11300" priority="18757">
      <formula>IF(FIND("Enter smelter details",G5),TRUE)</formula>
    </cfRule>
  </conditionalFormatting>
  <conditionalFormatting sqref="G2306">
    <cfRule type="expression" dxfId="11299" priority="18758">
      <formula>IF(FIND("Enter smelter details",G5),TRUE)</formula>
    </cfRule>
  </conditionalFormatting>
  <conditionalFormatting sqref="G2307">
    <cfRule type="expression" dxfId="11298" priority="18759">
      <formula>IF(FIND("Enter smelter details",G5),TRUE)</formula>
    </cfRule>
  </conditionalFormatting>
  <conditionalFormatting sqref="G2308">
    <cfRule type="expression" dxfId="11297" priority="18760">
      <formula>IF(FIND("Enter smelter details",G5),TRUE)</formula>
    </cfRule>
  </conditionalFormatting>
  <conditionalFormatting sqref="G2309">
    <cfRule type="expression" dxfId="11296" priority="18761">
      <formula>IF(FIND("Enter smelter details",G5),TRUE)</formula>
    </cfRule>
  </conditionalFormatting>
  <conditionalFormatting sqref="G2310">
    <cfRule type="expression" dxfId="11295" priority="18762">
      <formula>IF(FIND("Enter smelter details",G5),TRUE)</formula>
    </cfRule>
  </conditionalFormatting>
  <conditionalFormatting sqref="G2311">
    <cfRule type="expression" dxfId="11294" priority="18763">
      <formula>IF(FIND("Enter smelter details",G5),TRUE)</formula>
    </cfRule>
  </conditionalFormatting>
  <conditionalFormatting sqref="G2312">
    <cfRule type="expression" dxfId="11293" priority="18764">
      <formula>IF(FIND("Enter smelter details",G5),TRUE)</formula>
    </cfRule>
  </conditionalFormatting>
  <conditionalFormatting sqref="G2313">
    <cfRule type="expression" dxfId="11292" priority="18765">
      <formula>IF(FIND("Enter smelter details",G5),TRUE)</formula>
    </cfRule>
  </conditionalFormatting>
  <conditionalFormatting sqref="G2314">
    <cfRule type="expression" dxfId="11291" priority="18766">
      <formula>IF(FIND("Enter smelter details",G5),TRUE)</formula>
    </cfRule>
  </conditionalFormatting>
  <conditionalFormatting sqref="G2315">
    <cfRule type="expression" dxfId="11290" priority="18767">
      <formula>IF(FIND("Enter smelter details",G5),TRUE)</formula>
    </cfRule>
  </conditionalFormatting>
  <conditionalFormatting sqref="G2316">
    <cfRule type="expression" dxfId="11289" priority="18768">
      <formula>IF(FIND("Enter smelter details",G5),TRUE)</formula>
    </cfRule>
  </conditionalFormatting>
  <conditionalFormatting sqref="G2317">
    <cfRule type="expression" dxfId="11288" priority="18769">
      <formula>IF(FIND("Enter smelter details",G5),TRUE)</formula>
    </cfRule>
  </conditionalFormatting>
  <conditionalFormatting sqref="G2318">
    <cfRule type="expression" dxfId="11287" priority="18770">
      <formula>IF(FIND("Enter smelter details",G5),TRUE)</formula>
    </cfRule>
  </conditionalFormatting>
  <conditionalFormatting sqref="G2319">
    <cfRule type="expression" dxfId="11286" priority="18771">
      <formula>IF(FIND("Enter smelter details",G5),TRUE)</formula>
    </cfRule>
  </conditionalFormatting>
  <conditionalFormatting sqref="G2320">
    <cfRule type="expression" dxfId="11285" priority="18772">
      <formula>IF(FIND("Enter smelter details",G5),TRUE)</formula>
    </cfRule>
  </conditionalFormatting>
  <conditionalFormatting sqref="G2321">
    <cfRule type="expression" dxfId="11284" priority="18773">
      <formula>IF(FIND("Enter smelter details",G5),TRUE)</formula>
    </cfRule>
  </conditionalFormatting>
  <conditionalFormatting sqref="G2322">
    <cfRule type="expression" dxfId="11283" priority="18774">
      <formula>IF(FIND("Enter smelter details",G5),TRUE)</formula>
    </cfRule>
  </conditionalFormatting>
  <conditionalFormatting sqref="G2323">
    <cfRule type="expression" dxfId="11282" priority="18775">
      <formula>IF(FIND("Enter smelter details",G5),TRUE)</formula>
    </cfRule>
  </conditionalFormatting>
  <conditionalFormatting sqref="G2324">
    <cfRule type="expression" dxfId="11281" priority="18776">
      <formula>IF(FIND("Enter smelter details",G5),TRUE)</formula>
    </cfRule>
  </conditionalFormatting>
  <conditionalFormatting sqref="G2325">
    <cfRule type="expression" dxfId="11280" priority="18777">
      <formula>IF(FIND("Enter smelter details",G5),TRUE)</formula>
    </cfRule>
  </conditionalFormatting>
  <conditionalFormatting sqref="G2326">
    <cfRule type="expression" dxfId="11279" priority="18778">
      <formula>IF(FIND("Enter smelter details",G5),TRUE)</formula>
    </cfRule>
  </conditionalFormatting>
  <conditionalFormatting sqref="G2327">
    <cfRule type="expression" dxfId="11278" priority="18779">
      <formula>IF(FIND("Enter smelter details",G5),TRUE)</formula>
    </cfRule>
  </conditionalFormatting>
  <conditionalFormatting sqref="G2328">
    <cfRule type="expression" dxfId="11277" priority="18780">
      <formula>IF(FIND("Enter smelter details",G5),TRUE)</formula>
    </cfRule>
  </conditionalFormatting>
  <conditionalFormatting sqref="G2329">
    <cfRule type="expression" dxfId="11276" priority="18781">
      <formula>IF(FIND("Enter smelter details",G5),TRUE)</formula>
    </cfRule>
  </conditionalFormatting>
  <conditionalFormatting sqref="G2330">
    <cfRule type="expression" dxfId="11275" priority="18782">
      <formula>IF(FIND("Enter smelter details",G5),TRUE)</formula>
    </cfRule>
  </conditionalFormatting>
  <conditionalFormatting sqref="G2331">
    <cfRule type="expression" dxfId="11274" priority="18783">
      <formula>IF(FIND("Enter smelter details",G5),TRUE)</formula>
    </cfRule>
  </conditionalFormatting>
  <conditionalFormatting sqref="G2332">
    <cfRule type="expression" dxfId="11273" priority="18784">
      <formula>IF(FIND("Enter smelter details",G5),TRUE)</formula>
    </cfRule>
  </conditionalFormatting>
  <conditionalFormatting sqref="G2333">
    <cfRule type="expression" dxfId="11272" priority="18785">
      <formula>IF(FIND("Enter smelter details",G5),TRUE)</formula>
    </cfRule>
  </conditionalFormatting>
  <conditionalFormatting sqref="G2334">
    <cfRule type="expression" dxfId="11271" priority="18786">
      <formula>IF(FIND("Enter smelter details",G5),TRUE)</formula>
    </cfRule>
  </conditionalFormatting>
  <conditionalFormatting sqref="G2335">
    <cfRule type="expression" dxfId="11270" priority="18787">
      <formula>IF(FIND("Enter smelter details",G5),TRUE)</formula>
    </cfRule>
  </conditionalFormatting>
  <conditionalFormatting sqref="G2336">
    <cfRule type="expression" dxfId="11269" priority="18788">
      <formula>IF(FIND("Enter smelter details",G5),TRUE)</formula>
    </cfRule>
  </conditionalFormatting>
  <conditionalFormatting sqref="G2337">
    <cfRule type="expression" dxfId="11268" priority="18789">
      <formula>IF(FIND("Enter smelter details",G5),TRUE)</formula>
    </cfRule>
  </conditionalFormatting>
  <conditionalFormatting sqref="G2338">
    <cfRule type="expression" dxfId="11267" priority="18790">
      <formula>IF(FIND("Enter smelter details",G5),TRUE)</formula>
    </cfRule>
  </conditionalFormatting>
  <conditionalFormatting sqref="G2339">
    <cfRule type="expression" dxfId="11266" priority="18791">
      <formula>IF(FIND("Enter smelter details",G5),TRUE)</formula>
    </cfRule>
  </conditionalFormatting>
  <conditionalFormatting sqref="G2340">
    <cfRule type="expression" dxfId="11265" priority="18792">
      <formula>IF(FIND("Enter smelter details",G5),TRUE)</formula>
    </cfRule>
  </conditionalFormatting>
  <conditionalFormatting sqref="G2341">
    <cfRule type="expression" dxfId="11264" priority="18793">
      <formula>IF(FIND("Enter smelter details",G5),TRUE)</formula>
    </cfRule>
  </conditionalFormatting>
  <conditionalFormatting sqref="G2342">
    <cfRule type="expression" dxfId="11263" priority="18794">
      <formula>IF(FIND("Enter smelter details",G5),TRUE)</formula>
    </cfRule>
  </conditionalFormatting>
  <conditionalFormatting sqref="G2343">
    <cfRule type="expression" dxfId="11262" priority="18795">
      <formula>IF(FIND("Enter smelter details",G5),TRUE)</formula>
    </cfRule>
  </conditionalFormatting>
  <conditionalFormatting sqref="G2344">
    <cfRule type="expression" dxfId="11261" priority="18796">
      <formula>IF(FIND("Enter smelter details",G5),TRUE)</formula>
    </cfRule>
  </conditionalFormatting>
  <conditionalFormatting sqref="G2345">
    <cfRule type="expression" dxfId="11260" priority="18797">
      <formula>IF(FIND("Enter smelter details",G5),TRUE)</formula>
    </cfRule>
  </conditionalFormatting>
  <conditionalFormatting sqref="G2346">
    <cfRule type="expression" dxfId="11259" priority="18798">
      <formula>IF(FIND("Enter smelter details",G5),TRUE)</formula>
    </cfRule>
  </conditionalFormatting>
  <conditionalFormatting sqref="G2347">
    <cfRule type="expression" dxfId="11258" priority="18799">
      <formula>IF(FIND("Enter smelter details",G5),TRUE)</formula>
    </cfRule>
  </conditionalFormatting>
  <conditionalFormatting sqref="G2348">
    <cfRule type="expression" dxfId="11257" priority="18800">
      <formula>IF(FIND("Enter smelter details",G5),TRUE)</formula>
    </cfRule>
  </conditionalFormatting>
  <conditionalFormatting sqref="G2349">
    <cfRule type="expression" dxfId="11256" priority="18801">
      <formula>IF(FIND("Enter smelter details",G5),TRUE)</formula>
    </cfRule>
  </conditionalFormatting>
  <conditionalFormatting sqref="G2350">
    <cfRule type="expression" dxfId="11255" priority="18802">
      <formula>IF(FIND("Enter smelter details",G5),TRUE)</formula>
    </cfRule>
  </conditionalFormatting>
  <conditionalFormatting sqref="G2351">
    <cfRule type="expression" dxfId="11254" priority="18803">
      <formula>IF(FIND("Enter smelter details",G5),TRUE)</formula>
    </cfRule>
  </conditionalFormatting>
  <conditionalFormatting sqref="G2352">
    <cfRule type="expression" dxfId="11253" priority="18804">
      <formula>IF(FIND("Enter smelter details",G5),TRUE)</formula>
    </cfRule>
  </conditionalFormatting>
  <conditionalFormatting sqref="G2353">
    <cfRule type="expression" dxfId="11252" priority="18805">
      <formula>IF(FIND("Enter smelter details",G5),TRUE)</formula>
    </cfRule>
  </conditionalFormatting>
  <conditionalFormatting sqref="G2354">
    <cfRule type="expression" dxfId="11251" priority="18806">
      <formula>IF(FIND("Enter smelter details",G5),TRUE)</formula>
    </cfRule>
  </conditionalFormatting>
  <conditionalFormatting sqref="G2355">
    <cfRule type="expression" dxfId="11250" priority="18807">
      <formula>IF(FIND("Enter smelter details",G5),TRUE)</formula>
    </cfRule>
  </conditionalFormatting>
  <conditionalFormatting sqref="G2356">
    <cfRule type="expression" dxfId="11249" priority="18808">
      <formula>IF(FIND("Enter smelter details",G5),TRUE)</formula>
    </cfRule>
  </conditionalFormatting>
  <conditionalFormatting sqref="G2357">
    <cfRule type="expression" dxfId="11248" priority="18809">
      <formula>IF(FIND("Enter smelter details",G5),TRUE)</formula>
    </cfRule>
  </conditionalFormatting>
  <conditionalFormatting sqref="G2358">
    <cfRule type="expression" dxfId="11247" priority="18810">
      <formula>IF(FIND("Enter smelter details",G5),TRUE)</formula>
    </cfRule>
  </conditionalFormatting>
  <conditionalFormatting sqref="G2359">
    <cfRule type="expression" dxfId="11246" priority="18811">
      <formula>IF(FIND("Enter smelter details",G5),TRUE)</formula>
    </cfRule>
  </conditionalFormatting>
  <conditionalFormatting sqref="G2360">
    <cfRule type="expression" dxfId="11245" priority="18812">
      <formula>IF(FIND("Enter smelter details",G5),TRUE)</formula>
    </cfRule>
  </conditionalFormatting>
  <conditionalFormatting sqref="G2361">
    <cfRule type="expression" dxfId="11244" priority="18813">
      <formula>IF(FIND("Enter smelter details",G5),TRUE)</formula>
    </cfRule>
  </conditionalFormatting>
  <conditionalFormatting sqref="G2362">
    <cfRule type="expression" dxfId="11243" priority="18814">
      <formula>IF(FIND("Enter smelter details",G5),TRUE)</formula>
    </cfRule>
  </conditionalFormatting>
  <conditionalFormatting sqref="G2363">
    <cfRule type="expression" dxfId="11242" priority="18815">
      <formula>IF(FIND("Enter smelter details",G5),TRUE)</formula>
    </cfRule>
  </conditionalFormatting>
  <conditionalFormatting sqref="G2364">
    <cfRule type="expression" dxfId="11241" priority="18816">
      <formula>IF(FIND("Enter smelter details",G5),TRUE)</formula>
    </cfRule>
  </conditionalFormatting>
  <conditionalFormatting sqref="G2365">
    <cfRule type="expression" dxfId="11240" priority="18817">
      <formula>IF(FIND("Enter smelter details",G5),TRUE)</formula>
    </cfRule>
  </conditionalFormatting>
  <conditionalFormatting sqref="G2366">
    <cfRule type="expression" dxfId="11239" priority="18818">
      <formula>IF(FIND("Enter smelter details",G5),TRUE)</formula>
    </cfRule>
  </conditionalFormatting>
  <conditionalFormatting sqref="G2367">
    <cfRule type="expression" dxfId="11238" priority="18819">
      <formula>IF(FIND("Enter smelter details",G5),TRUE)</formula>
    </cfRule>
  </conditionalFormatting>
  <conditionalFormatting sqref="G2368">
    <cfRule type="expression" dxfId="11237" priority="18820">
      <formula>IF(FIND("Enter smelter details",G5),TRUE)</formula>
    </cfRule>
  </conditionalFormatting>
  <conditionalFormatting sqref="G2369">
    <cfRule type="expression" dxfId="11236" priority="18821">
      <formula>IF(FIND("Enter smelter details",G5),TRUE)</formula>
    </cfRule>
  </conditionalFormatting>
  <conditionalFormatting sqref="G2370">
    <cfRule type="expression" dxfId="11235" priority="18822">
      <formula>IF(FIND("Enter smelter details",G5),TRUE)</formula>
    </cfRule>
  </conditionalFormatting>
  <conditionalFormatting sqref="G2371">
    <cfRule type="expression" dxfId="11234" priority="18823">
      <formula>IF(FIND("Enter smelter details",G5),TRUE)</formula>
    </cfRule>
  </conditionalFormatting>
  <conditionalFormatting sqref="G2372">
    <cfRule type="expression" dxfId="11233" priority="18824">
      <formula>IF(FIND("Enter smelter details",G5),TRUE)</formula>
    </cfRule>
  </conditionalFormatting>
  <conditionalFormatting sqref="G2373">
    <cfRule type="expression" dxfId="11232" priority="18825">
      <formula>IF(FIND("Enter smelter details",G5),TRUE)</formula>
    </cfRule>
  </conditionalFormatting>
  <conditionalFormatting sqref="G2374">
    <cfRule type="expression" dxfId="11231" priority="18826">
      <formula>IF(FIND("Enter smelter details",G5),TRUE)</formula>
    </cfRule>
  </conditionalFormatting>
  <conditionalFormatting sqref="G2375">
    <cfRule type="expression" dxfId="11230" priority="18827">
      <formula>IF(FIND("Enter smelter details",G5),TRUE)</formula>
    </cfRule>
  </conditionalFormatting>
  <conditionalFormatting sqref="G2376">
    <cfRule type="expression" dxfId="11229" priority="18828">
      <formula>IF(FIND("Enter smelter details",G5),TRUE)</formula>
    </cfRule>
  </conditionalFormatting>
  <conditionalFormatting sqref="G2377">
    <cfRule type="expression" dxfId="11228" priority="18829">
      <formula>IF(FIND("Enter smelter details",G5),TRUE)</formula>
    </cfRule>
  </conditionalFormatting>
  <conditionalFormatting sqref="G2378">
    <cfRule type="expression" dxfId="11227" priority="18830">
      <formula>IF(FIND("Enter smelter details",G5),TRUE)</formula>
    </cfRule>
  </conditionalFormatting>
  <conditionalFormatting sqref="G2379">
    <cfRule type="expression" dxfId="11226" priority="18831">
      <formula>IF(FIND("Enter smelter details",G5),TRUE)</formula>
    </cfRule>
  </conditionalFormatting>
  <conditionalFormatting sqref="G2380">
    <cfRule type="expression" dxfId="11225" priority="18832">
      <formula>IF(FIND("Enter smelter details",G5),TRUE)</formula>
    </cfRule>
  </conditionalFormatting>
  <conditionalFormatting sqref="G2381">
    <cfRule type="expression" dxfId="11224" priority="18833">
      <formula>IF(FIND("Enter smelter details",G5),TRUE)</formula>
    </cfRule>
  </conditionalFormatting>
  <conditionalFormatting sqref="G2382">
    <cfRule type="expression" dxfId="11223" priority="18834">
      <formula>IF(FIND("Enter smelter details",G5),TRUE)</formula>
    </cfRule>
  </conditionalFormatting>
  <conditionalFormatting sqref="G2383">
    <cfRule type="expression" dxfId="11222" priority="18835">
      <formula>IF(FIND("Enter smelter details",G5),TRUE)</formula>
    </cfRule>
  </conditionalFormatting>
  <conditionalFormatting sqref="G2384">
    <cfRule type="expression" dxfId="11221" priority="18836">
      <formula>IF(FIND("Enter smelter details",G5),TRUE)</formula>
    </cfRule>
  </conditionalFormatting>
  <conditionalFormatting sqref="G2385">
    <cfRule type="expression" dxfId="11220" priority="18837">
      <formula>IF(FIND("Enter smelter details",G5),TRUE)</formula>
    </cfRule>
  </conditionalFormatting>
  <conditionalFormatting sqref="G2386">
    <cfRule type="expression" dxfId="11219" priority="18838">
      <formula>IF(FIND("Enter smelter details",G5),TRUE)</formula>
    </cfRule>
  </conditionalFormatting>
  <conditionalFormatting sqref="G2387">
    <cfRule type="expression" dxfId="11218" priority="18839">
      <formula>IF(FIND("Enter smelter details",G5),TRUE)</formula>
    </cfRule>
  </conditionalFormatting>
  <conditionalFormatting sqref="G2388">
    <cfRule type="expression" dxfId="11217" priority="18840">
      <formula>IF(FIND("Enter smelter details",G5),TRUE)</formula>
    </cfRule>
  </conditionalFormatting>
  <conditionalFormatting sqref="G2389">
    <cfRule type="expression" dxfId="11216" priority="18841">
      <formula>IF(FIND("Enter smelter details",G5),TRUE)</formula>
    </cfRule>
  </conditionalFormatting>
  <conditionalFormatting sqref="G2390">
    <cfRule type="expression" dxfId="11215" priority="18842">
      <formula>IF(FIND("Enter smelter details",G5),TRUE)</formula>
    </cfRule>
  </conditionalFormatting>
  <conditionalFormatting sqref="G2391">
    <cfRule type="expression" dxfId="11214" priority="18843">
      <formula>IF(FIND("Enter smelter details",G5),TRUE)</formula>
    </cfRule>
  </conditionalFormatting>
  <conditionalFormatting sqref="G2392">
    <cfRule type="expression" dxfId="11213" priority="18844">
      <formula>IF(FIND("Enter smelter details",G5),TRUE)</formula>
    </cfRule>
  </conditionalFormatting>
  <conditionalFormatting sqref="G2393">
    <cfRule type="expression" dxfId="11212" priority="18845">
      <formula>IF(FIND("Enter smelter details",G5),TRUE)</formula>
    </cfRule>
  </conditionalFormatting>
  <conditionalFormatting sqref="G2394">
    <cfRule type="expression" dxfId="11211" priority="18846">
      <formula>IF(FIND("Enter smelter details",G5),TRUE)</formula>
    </cfRule>
  </conditionalFormatting>
  <conditionalFormatting sqref="G2395">
    <cfRule type="expression" dxfId="11210" priority="18847">
      <formula>IF(FIND("Enter smelter details",G5),TRUE)</formula>
    </cfRule>
  </conditionalFormatting>
  <conditionalFormatting sqref="G2396">
    <cfRule type="expression" dxfId="11209" priority="18848">
      <formula>IF(FIND("Enter smelter details",G5),TRUE)</formula>
    </cfRule>
  </conditionalFormatting>
  <conditionalFormatting sqref="G2397">
    <cfRule type="expression" dxfId="11208" priority="18849">
      <formula>IF(FIND("Enter smelter details",G5),TRUE)</formula>
    </cfRule>
  </conditionalFormatting>
  <conditionalFormatting sqref="G2398">
    <cfRule type="expression" dxfId="11207" priority="18850">
      <formula>IF(FIND("Enter smelter details",G5),TRUE)</formula>
    </cfRule>
  </conditionalFormatting>
  <conditionalFormatting sqref="G2399">
    <cfRule type="expression" dxfId="11206" priority="18851">
      <formula>IF(FIND("Enter smelter details",G5),TRUE)</formula>
    </cfRule>
  </conditionalFormatting>
  <conditionalFormatting sqref="G2400">
    <cfRule type="expression" dxfId="11205" priority="18852">
      <formula>IF(FIND("Enter smelter details",G5),TRUE)</formula>
    </cfRule>
  </conditionalFormatting>
  <conditionalFormatting sqref="G2401">
    <cfRule type="expression" dxfId="11204" priority="18853">
      <formula>IF(FIND("Enter smelter details",G5),TRUE)</formula>
    </cfRule>
  </conditionalFormatting>
  <conditionalFormatting sqref="G2402">
    <cfRule type="expression" dxfId="11203" priority="18854">
      <formula>IF(FIND("Enter smelter details",G5),TRUE)</formula>
    </cfRule>
  </conditionalFormatting>
  <conditionalFormatting sqref="G2403">
    <cfRule type="expression" dxfId="11202" priority="18855">
      <formula>IF(FIND("Enter smelter details",G5),TRUE)</formula>
    </cfRule>
  </conditionalFormatting>
  <conditionalFormatting sqref="G2404">
    <cfRule type="expression" dxfId="11201" priority="18856">
      <formula>IF(FIND("Enter smelter details",G5),TRUE)</formula>
    </cfRule>
  </conditionalFormatting>
  <conditionalFormatting sqref="G2405">
    <cfRule type="expression" dxfId="11200" priority="18857">
      <formula>IF(FIND("Enter smelter details",G5),TRUE)</formula>
    </cfRule>
  </conditionalFormatting>
  <conditionalFormatting sqref="G2406">
    <cfRule type="expression" dxfId="11199" priority="18858">
      <formula>IF(FIND("Enter smelter details",G5),TRUE)</formula>
    </cfRule>
  </conditionalFormatting>
  <conditionalFormatting sqref="G2407">
    <cfRule type="expression" dxfId="11198" priority="18859">
      <formula>IF(FIND("Enter smelter details",G5),TRUE)</formula>
    </cfRule>
  </conditionalFormatting>
  <conditionalFormatting sqref="G2408">
    <cfRule type="expression" dxfId="11197" priority="18860">
      <formula>IF(FIND("Enter smelter details",G5),TRUE)</formula>
    </cfRule>
  </conditionalFormatting>
  <conditionalFormatting sqref="G2409">
    <cfRule type="expression" dxfId="11196" priority="18861">
      <formula>IF(FIND("Enter smelter details",G5),TRUE)</formula>
    </cfRule>
  </conditionalFormatting>
  <conditionalFormatting sqref="G2410">
    <cfRule type="expression" dxfId="11195" priority="18862">
      <formula>IF(FIND("Enter smelter details",G5),TRUE)</formula>
    </cfRule>
  </conditionalFormatting>
  <conditionalFormatting sqref="G2411">
    <cfRule type="expression" dxfId="11194" priority="18863">
      <formula>IF(FIND("Enter smelter details",G5),TRUE)</formula>
    </cfRule>
  </conditionalFormatting>
  <conditionalFormatting sqref="G2412">
    <cfRule type="expression" dxfId="11193" priority="18864">
      <formula>IF(FIND("Enter smelter details",G5),TRUE)</formula>
    </cfRule>
  </conditionalFormatting>
  <conditionalFormatting sqref="G2413">
    <cfRule type="expression" dxfId="11192" priority="18865">
      <formula>IF(FIND("Enter smelter details",G5),TRUE)</formula>
    </cfRule>
  </conditionalFormatting>
  <conditionalFormatting sqref="G2414">
    <cfRule type="expression" dxfId="11191" priority="18866">
      <formula>IF(FIND("Enter smelter details",G5),TRUE)</formula>
    </cfRule>
  </conditionalFormatting>
  <conditionalFormatting sqref="G2415">
    <cfRule type="expression" dxfId="11190" priority="18867">
      <formula>IF(FIND("Enter smelter details",G5),TRUE)</formula>
    </cfRule>
  </conditionalFormatting>
  <conditionalFormatting sqref="G2416">
    <cfRule type="expression" dxfId="11189" priority="18868">
      <formula>IF(FIND("Enter smelter details",G5),TRUE)</formula>
    </cfRule>
  </conditionalFormatting>
  <conditionalFormatting sqref="G2417">
    <cfRule type="expression" dxfId="11188" priority="18869">
      <formula>IF(FIND("Enter smelter details",G5),TRUE)</formula>
    </cfRule>
  </conditionalFormatting>
  <conditionalFormatting sqref="G2418">
    <cfRule type="expression" dxfId="11187" priority="18870">
      <formula>IF(FIND("Enter smelter details",G5),TRUE)</formula>
    </cfRule>
  </conditionalFormatting>
  <conditionalFormatting sqref="G2419">
    <cfRule type="expression" dxfId="11186" priority="18871">
      <formula>IF(FIND("Enter smelter details",G5),TRUE)</formula>
    </cfRule>
  </conditionalFormatting>
  <conditionalFormatting sqref="G2420">
    <cfRule type="expression" dxfId="11185" priority="18872">
      <formula>IF(FIND("Enter smelter details",G5),TRUE)</formula>
    </cfRule>
  </conditionalFormatting>
  <conditionalFormatting sqref="G2421">
    <cfRule type="expression" dxfId="11184" priority="18873">
      <formula>IF(FIND("Enter smelter details",G5),TRUE)</formula>
    </cfRule>
  </conditionalFormatting>
  <conditionalFormatting sqref="G2422">
    <cfRule type="expression" dxfId="11183" priority="18874">
      <formula>IF(FIND("Enter smelter details",G5),TRUE)</formula>
    </cfRule>
  </conditionalFormatting>
  <conditionalFormatting sqref="G2423">
    <cfRule type="expression" dxfId="11182" priority="18875">
      <formula>IF(FIND("Enter smelter details",G5),TRUE)</formula>
    </cfRule>
  </conditionalFormatting>
  <conditionalFormatting sqref="G2424">
    <cfRule type="expression" dxfId="11181" priority="18876">
      <formula>IF(FIND("Enter smelter details",G5),TRUE)</formula>
    </cfRule>
  </conditionalFormatting>
  <conditionalFormatting sqref="G2425">
    <cfRule type="expression" dxfId="11180" priority="18877">
      <formula>IF(FIND("Enter smelter details",G5),TRUE)</formula>
    </cfRule>
  </conditionalFormatting>
  <conditionalFormatting sqref="G2426">
    <cfRule type="expression" dxfId="11179" priority="18878">
      <formula>IF(FIND("Enter smelter details",G5),TRUE)</formula>
    </cfRule>
  </conditionalFormatting>
  <conditionalFormatting sqref="G2427">
    <cfRule type="expression" dxfId="11178" priority="18879">
      <formula>IF(FIND("Enter smelter details",G5),TRUE)</formula>
    </cfRule>
  </conditionalFormatting>
  <conditionalFormatting sqref="G2428">
    <cfRule type="expression" dxfId="11177" priority="18880">
      <formula>IF(FIND("Enter smelter details",G5),TRUE)</formula>
    </cfRule>
  </conditionalFormatting>
  <conditionalFormatting sqref="G2429">
    <cfRule type="expression" dxfId="11176" priority="18881">
      <formula>IF(FIND("Enter smelter details",G5),TRUE)</formula>
    </cfRule>
  </conditionalFormatting>
  <conditionalFormatting sqref="G2430">
    <cfRule type="expression" dxfId="11175" priority="18882">
      <formula>IF(FIND("Enter smelter details",G5),TRUE)</formula>
    </cfRule>
  </conditionalFormatting>
  <conditionalFormatting sqref="G2431">
    <cfRule type="expression" dxfId="11174" priority="18883">
      <formula>IF(FIND("Enter smelter details",G5),TRUE)</formula>
    </cfRule>
  </conditionalFormatting>
  <conditionalFormatting sqref="G2432">
    <cfRule type="expression" dxfId="11173" priority="18884">
      <formula>IF(FIND("Enter smelter details",G5),TRUE)</formula>
    </cfRule>
  </conditionalFormatting>
  <conditionalFormatting sqref="G2433">
    <cfRule type="expression" dxfId="11172" priority="18885">
      <formula>IF(FIND("Enter smelter details",G5),TRUE)</formula>
    </cfRule>
  </conditionalFormatting>
  <conditionalFormatting sqref="G2434">
    <cfRule type="expression" dxfId="11171" priority="18886">
      <formula>IF(FIND("Enter smelter details",G5),TRUE)</formula>
    </cfRule>
  </conditionalFormatting>
  <conditionalFormatting sqref="G2435">
    <cfRule type="expression" dxfId="11170" priority="18887">
      <formula>IF(FIND("Enter smelter details",G5),TRUE)</formula>
    </cfRule>
  </conditionalFormatting>
  <conditionalFormatting sqref="G2436">
    <cfRule type="expression" dxfId="11169" priority="18888">
      <formula>IF(FIND("Enter smelter details",G5),TRUE)</formula>
    </cfRule>
  </conditionalFormatting>
  <conditionalFormatting sqref="G2437">
    <cfRule type="expression" dxfId="11168" priority="18889">
      <formula>IF(FIND("Enter smelter details",G5),TRUE)</formula>
    </cfRule>
  </conditionalFormatting>
  <conditionalFormatting sqref="G2438">
    <cfRule type="expression" dxfId="11167" priority="18890">
      <formula>IF(FIND("Enter smelter details",G5),TRUE)</formula>
    </cfRule>
  </conditionalFormatting>
  <conditionalFormatting sqref="G2439">
    <cfRule type="expression" dxfId="11166" priority="18891">
      <formula>IF(FIND("Enter smelter details",G5),TRUE)</formula>
    </cfRule>
  </conditionalFormatting>
  <conditionalFormatting sqref="G2440">
    <cfRule type="expression" dxfId="11165" priority="18892">
      <formula>IF(FIND("Enter smelter details",G5),TRUE)</formula>
    </cfRule>
  </conditionalFormatting>
  <conditionalFormatting sqref="G2441">
    <cfRule type="expression" dxfId="11164" priority="18893">
      <formula>IF(FIND("Enter smelter details",G5),TRUE)</formula>
    </cfRule>
  </conditionalFormatting>
  <conditionalFormatting sqref="G2442">
    <cfRule type="expression" dxfId="11163" priority="18894">
      <formula>IF(FIND("Enter smelter details",G5),TRUE)</formula>
    </cfRule>
  </conditionalFormatting>
  <conditionalFormatting sqref="G2443">
    <cfRule type="expression" dxfId="11162" priority="18895">
      <formula>IF(FIND("Enter smelter details",G5),TRUE)</formula>
    </cfRule>
  </conditionalFormatting>
  <conditionalFormatting sqref="G2444">
    <cfRule type="expression" dxfId="11161" priority="18896">
      <formula>IF(FIND("Enter smelter details",G5),TRUE)</formula>
    </cfRule>
  </conditionalFormatting>
  <conditionalFormatting sqref="G2445">
    <cfRule type="expression" dxfId="11160" priority="18897">
      <formula>IF(FIND("Enter smelter details",G5),TRUE)</formula>
    </cfRule>
  </conditionalFormatting>
  <conditionalFormatting sqref="G2446">
    <cfRule type="expression" dxfId="11159" priority="18898">
      <formula>IF(FIND("Enter smelter details",G5),TRUE)</formula>
    </cfRule>
  </conditionalFormatting>
  <conditionalFormatting sqref="G2447">
    <cfRule type="expression" dxfId="11158" priority="18899">
      <formula>IF(FIND("Enter smelter details",G5),TRUE)</formula>
    </cfRule>
  </conditionalFormatting>
  <conditionalFormatting sqref="G2448">
    <cfRule type="expression" dxfId="11157" priority="18900">
      <formula>IF(FIND("Enter smelter details",G5),TRUE)</formula>
    </cfRule>
  </conditionalFormatting>
  <conditionalFormatting sqref="G2449">
    <cfRule type="expression" dxfId="11156" priority="18901">
      <formula>IF(FIND("Enter smelter details",G5),TRUE)</formula>
    </cfRule>
  </conditionalFormatting>
  <conditionalFormatting sqref="G2450">
    <cfRule type="expression" dxfId="11155" priority="18902">
      <formula>IF(FIND("Enter smelter details",G5),TRUE)</formula>
    </cfRule>
  </conditionalFormatting>
  <conditionalFormatting sqref="G2451">
    <cfRule type="expression" dxfId="11154" priority="18903">
      <formula>IF(FIND("Enter smelter details",G5),TRUE)</formula>
    </cfRule>
  </conditionalFormatting>
  <conditionalFormatting sqref="G2452">
    <cfRule type="expression" dxfId="11153" priority="18904">
      <formula>IF(FIND("Enter smelter details",G5),TRUE)</formula>
    </cfRule>
  </conditionalFormatting>
  <conditionalFormatting sqref="G2453">
    <cfRule type="expression" dxfId="11152" priority="18905">
      <formula>IF(FIND("Enter smelter details",G5),TRUE)</formula>
    </cfRule>
  </conditionalFormatting>
  <conditionalFormatting sqref="G2454">
    <cfRule type="expression" dxfId="11151" priority="18906">
      <formula>IF(FIND("Enter smelter details",G5),TRUE)</formula>
    </cfRule>
  </conditionalFormatting>
  <conditionalFormatting sqref="G2455">
    <cfRule type="expression" dxfId="11150" priority="18907">
      <formula>IF(FIND("Enter smelter details",G5),TRUE)</formula>
    </cfRule>
  </conditionalFormatting>
  <conditionalFormatting sqref="G2456">
    <cfRule type="expression" dxfId="11149" priority="18908">
      <formula>IF(FIND("Enter smelter details",G5),TRUE)</formula>
    </cfRule>
  </conditionalFormatting>
  <conditionalFormatting sqref="G2457">
    <cfRule type="expression" dxfId="11148" priority="18909">
      <formula>IF(FIND("Enter smelter details",G5),TRUE)</formula>
    </cfRule>
  </conditionalFormatting>
  <conditionalFormatting sqref="G2458">
    <cfRule type="expression" dxfId="11147" priority="18910">
      <formula>IF(FIND("Enter smelter details",G5),TRUE)</formula>
    </cfRule>
  </conditionalFormatting>
  <conditionalFormatting sqref="G2459">
    <cfRule type="expression" dxfId="11146" priority="18911">
      <formula>IF(FIND("Enter smelter details",G5),TRUE)</formula>
    </cfRule>
  </conditionalFormatting>
  <conditionalFormatting sqref="G2460">
    <cfRule type="expression" dxfId="11145" priority="18912">
      <formula>IF(FIND("Enter smelter details",G5),TRUE)</formula>
    </cfRule>
  </conditionalFormatting>
  <conditionalFormatting sqref="G2461">
    <cfRule type="expression" dxfId="11144" priority="18913">
      <formula>IF(FIND("Enter smelter details",G5),TRUE)</formula>
    </cfRule>
  </conditionalFormatting>
  <conditionalFormatting sqref="G2462">
    <cfRule type="expression" dxfId="11143" priority="18914">
      <formula>IF(FIND("Enter smelter details",G5),TRUE)</formula>
    </cfRule>
  </conditionalFormatting>
  <conditionalFormatting sqref="G2463">
    <cfRule type="expression" dxfId="11142" priority="18915">
      <formula>IF(FIND("Enter smelter details",G5),TRUE)</formula>
    </cfRule>
  </conditionalFormatting>
  <conditionalFormatting sqref="G2464">
    <cfRule type="expression" dxfId="11141" priority="18916">
      <formula>IF(FIND("Enter smelter details",G5),TRUE)</formula>
    </cfRule>
  </conditionalFormatting>
  <conditionalFormatting sqref="G2465">
    <cfRule type="expression" dxfId="11140" priority="18917">
      <formula>IF(FIND("Enter smelter details",G5),TRUE)</formula>
    </cfRule>
  </conditionalFormatting>
  <conditionalFormatting sqref="G2466">
    <cfRule type="expression" dxfId="11139" priority="18918">
      <formula>IF(FIND("Enter smelter details",G5),TRUE)</formula>
    </cfRule>
  </conditionalFormatting>
  <conditionalFormatting sqref="G2467">
    <cfRule type="expression" dxfId="11138" priority="18919">
      <formula>IF(FIND("Enter smelter details",G5),TRUE)</formula>
    </cfRule>
  </conditionalFormatting>
  <conditionalFormatting sqref="G2468">
    <cfRule type="expression" dxfId="11137" priority="18920">
      <formula>IF(FIND("Enter smelter details",G5),TRUE)</formula>
    </cfRule>
  </conditionalFormatting>
  <conditionalFormatting sqref="G2469">
    <cfRule type="expression" dxfId="11136" priority="18921">
      <formula>IF(FIND("Enter smelter details",G5),TRUE)</formula>
    </cfRule>
  </conditionalFormatting>
  <conditionalFormatting sqref="G2470">
    <cfRule type="expression" dxfId="11135" priority="18922">
      <formula>IF(FIND("Enter smelter details",G5),TRUE)</formula>
    </cfRule>
  </conditionalFormatting>
  <conditionalFormatting sqref="G2471">
    <cfRule type="expression" dxfId="11134" priority="18923">
      <formula>IF(FIND("Enter smelter details",G5),TRUE)</formula>
    </cfRule>
  </conditionalFormatting>
  <conditionalFormatting sqref="G2472">
    <cfRule type="expression" dxfId="11133" priority="18924">
      <formula>IF(FIND("Enter smelter details",G5),TRUE)</formula>
    </cfRule>
  </conditionalFormatting>
  <conditionalFormatting sqref="G2473">
    <cfRule type="expression" dxfId="11132" priority="18925">
      <formula>IF(FIND("Enter smelter details",G5),TRUE)</formula>
    </cfRule>
  </conditionalFormatting>
  <conditionalFormatting sqref="G2474">
    <cfRule type="expression" dxfId="11131" priority="18926">
      <formula>IF(FIND("Enter smelter details",G5),TRUE)</formula>
    </cfRule>
  </conditionalFormatting>
  <conditionalFormatting sqref="G2475">
    <cfRule type="expression" dxfId="11130" priority="18927">
      <formula>IF(FIND("Enter smelter details",G5),TRUE)</formula>
    </cfRule>
  </conditionalFormatting>
  <conditionalFormatting sqref="E5">
    <cfRule type="expression" dxfId="11129" priority="18928">
      <formula>IF(AND(E5="",$C5=$X$4),TRUE)</formula>
    </cfRule>
  </conditionalFormatting>
  <conditionalFormatting sqref="E5">
    <cfRule type="expression" dxfId="11128" priority="18929">
      <formula>IF(FIND("!",E5),TRUE)</formula>
    </cfRule>
  </conditionalFormatting>
  <conditionalFormatting sqref="E6">
    <cfRule type="expression" dxfId="11127" priority="18930">
      <formula>IF(AND(E5="",$C5=$X$4),TRUE)</formula>
    </cfRule>
  </conditionalFormatting>
  <conditionalFormatting sqref="E6">
    <cfRule type="expression" dxfId="11126" priority="18931">
      <formula>IF(FIND("!",E5),TRUE)</formula>
    </cfRule>
  </conditionalFormatting>
  <conditionalFormatting sqref="E7">
    <cfRule type="expression" dxfId="11125" priority="18932">
      <formula>IF(AND(E5="",$C5=$X$4),TRUE)</formula>
    </cfRule>
  </conditionalFormatting>
  <conditionalFormatting sqref="E7">
    <cfRule type="expression" dxfId="11124" priority="18933">
      <formula>IF(FIND("!",E5),TRUE)</formula>
    </cfRule>
  </conditionalFormatting>
  <conditionalFormatting sqref="E8">
    <cfRule type="expression" dxfId="11123" priority="18934">
      <formula>IF(AND(E5="",$C5=$X$4),TRUE)</formula>
    </cfRule>
  </conditionalFormatting>
  <conditionalFormatting sqref="E8">
    <cfRule type="expression" dxfId="11122" priority="18935">
      <formula>IF(FIND("!",E5),TRUE)</formula>
    </cfRule>
  </conditionalFormatting>
  <conditionalFormatting sqref="E9">
    <cfRule type="expression" dxfId="11121" priority="18936">
      <formula>IF(AND(E5="",$C5=$X$4),TRUE)</formula>
    </cfRule>
  </conditionalFormatting>
  <conditionalFormatting sqref="E9">
    <cfRule type="expression" dxfId="11120" priority="18937">
      <formula>IF(FIND("!",E5),TRUE)</formula>
    </cfRule>
  </conditionalFormatting>
  <conditionalFormatting sqref="E10">
    <cfRule type="expression" dxfId="11119" priority="18938">
      <formula>IF(AND(E5="",$C5=$X$4),TRUE)</formula>
    </cfRule>
  </conditionalFormatting>
  <conditionalFormatting sqref="E10">
    <cfRule type="expression" dxfId="11118" priority="18939">
      <formula>IF(FIND("!",E5),TRUE)</formula>
    </cfRule>
  </conditionalFormatting>
  <conditionalFormatting sqref="E11">
    <cfRule type="expression" dxfId="11117" priority="18940">
      <formula>IF(AND(E5="",$C5=$X$4),TRUE)</formula>
    </cfRule>
  </conditionalFormatting>
  <conditionalFormatting sqref="E11">
    <cfRule type="expression" dxfId="11116" priority="18941">
      <formula>IF(FIND("!",E5),TRUE)</formula>
    </cfRule>
  </conditionalFormatting>
  <conditionalFormatting sqref="E12">
    <cfRule type="expression" dxfId="11115" priority="18942">
      <formula>IF(AND(E5="",$C5=$X$4),TRUE)</formula>
    </cfRule>
  </conditionalFormatting>
  <conditionalFormatting sqref="E12">
    <cfRule type="expression" dxfId="11114" priority="18943">
      <formula>IF(FIND("!",E5),TRUE)</formula>
    </cfRule>
  </conditionalFormatting>
  <conditionalFormatting sqref="E13">
    <cfRule type="expression" dxfId="11113" priority="18944">
      <formula>IF(AND(E5="",$C5=$X$4),TRUE)</formula>
    </cfRule>
  </conditionalFormatting>
  <conditionalFormatting sqref="E13">
    <cfRule type="expression" dxfId="11112" priority="18945">
      <formula>IF(FIND("!",E5),TRUE)</formula>
    </cfRule>
  </conditionalFormatting>
  <conditionalFormatting sqref="E14">
    <cfRule type="expression" dxfId="11111" priority="18946">
      <formula>IF(AND(E5="",$C5=$X$4),TRUE)</formula>
    </cfRule>
  </conditionalFormatting>
  <conditionalFormatting sqref="E14">
    <cfRule type="expression" dxfId="11110" priority="18947">
      <formula>IF(FIND("!",E5),TRUE)</formula>
    </cfRule>
  </conditionalFormatting>
  <conditionalFormatting sqref="E15">
    <cfRule type="expression" dxfId="11109" priority="18948">
      <formula>IF(AND(E5="",$C5=$X$4),TRUE)</formula>
    </cfRule>
  </conditionalFormatting>
  <conditionalFormatting sqref="E15">
    <cfRule type="expression" dxfId="11108" priority="18949">
      <formula>IF(FIND("!",E5),TRUE)</formula>
    </cfRule>
  </conditionalFormatting>
  <conditionalFormatting sqref="E16">
    <cfRule type="expression" dxfId="11107" priority="18950">
      <formula>IF(AND(E5="",$C5=$X$4),TRUE)</formula>
    </cfRule>
  </conditionalFormatting>
  <conditionalFormatting sqref="E16">
    <cfRule type="expression" dxfId="11106" priority="18951">
      <formula>IF(FIND("!",E5),TRUE)</formula>
    </cfRule>
  </conditionalFormatting>
  <conditionalFormatting sqref="E17">
    <cfRule type="expression" dxfId="11105" priority="18952">
      <formula>IF(AND(E5="",$C5=$X$4),TRUE)</formula>
    </cfRule>
  </conditionalFormatting>
  <conditionalFormatting sqref="E17">
    <cfRule type="expression" dxfId="11104" priority="18953">
      <formula>IF(FIND("!",E5),TRUE)</formula>
    </cfRule>
  </conditionalFormatting>
  <conditionalFormatting sqref="E18">
    <cfRule type="expression" dxfId="11103" priority="18954">
      <formula>IF(AND(E5="",$C5=$X$4),TRUE)</formula>
    </cfRule>
  </conditionalFormatting>
  <conditionalFormatting sqref="E18">
    <cfRule type="expression" dxfId="11102" priority="18955">
      <formula>IF(FIND("!",E5),TRUE)</formula>
    </cfRule>
  </conditionalFormatting>
  <conditionalFormatting sqref="E19">
    <cfRule type="expression" dxfId="11101" priority="18956">
      <formula>IF(AND(E5="",$C5=$X$4),TRUE)</formula>
    </cfRule>
  </conditionalFormatting>
  <conditionalFormatting sqref="E19">
    <cfRule type="expression" dxfId="11100" priority="18957">
      <formula>IF(FIND("!",E5),TRUE)</formula>
    </cfRule>
  </conditionalFormatting>
  <conditionalFormatting sqref="E21">
    <cfRule type="expression" dxfId="11099" priority="18958">
      <formula>IF(AND(E5="",$C5=$X$4),TRUE)</formula>
    </cfRule>
  </conditionalFormatting>
  <conditionalFormatting sqref="E21">
    <cfRule type="expression" dxfId="11098" priority="18959">
      <formula>IF(FIND("!",E5),TRUE)</formula>
    </cfRule>
  </conditionalFormatting>
  <conditionalFormatting sqref="E22">
    <cfRule type="expression" dxfId="11097" priority="18960">
      <formula>IF(AND(E5="",$C5=$X$4),TRUE)</formula>
    </cfRule>
  </conditionalFormatting>
  <conditionalFormatting sqref="E22">
    <cfRule type="expression" dxfId="11096" priority="18961">
      <formula>IF(FIND("!",E5),TRUE)</formula>
    </cfRule>
  </conditionalFormatting>
  <conditionalFormatting sqref="E23">
    <cfRule type="expression" dxfId="11095" priority="18962">
      <formula>IF(AND(E5="",$C5=$X$4),TRUE)</formula>
    </cfRule>
  </conditionalFormatting>
  <conditionalFormatting sqref="E23">
    <cfRule type="expression" dxfId="11094" priority="18963">
      <formula>IF(FIND("!",E5),TRUE)</formula>
    </cfRule>
  </conditionalFormatting>
  <conditionalFormatting sqref="E24">
    <cfRule type="expression" dxfId="11093" priority="18964">
      <formula>IF(AND(E5="",$C5=$X$4),TRUE)</formula>
    </cfRule>
  </conditionalFormatting>
  <conditionalFormatting sqref="E24">
    <cfRule type="expression" dxfId="11092" priority="18965">
      <formula>IF(FIND("!",E5),TRUE)</formula>
    </cfRule>
  </conditionalFormatting>
  <conditionalFormatting sqref="E25">
    <cfRule type="expression" dxfId="11091" priority="18966">
      <formula>IF(AND(E5="",$C5=$X$4),TRUE)</formula>
    </cfRule>
  </conditionalFormatting>
  <conditionalFormatting sqref="E25">
    <cfRule type="expression" dxfId="11090" priority="18967">
      <formula>IF(FIND("!",E5),TRUE)</formula>
    </cfRule>
  </conditionalFormatting>
  <conditionalFormatting sqref="E26">
    <cfRule type="expression" dxfId="11089" priority="18968">
      <formula>IF(AND(E5="",$C5=$X$4),TRUE)</formula>
    </cfRule>
  </conditionalFormatting>
  <conditionalFormatting sqref="E26">
    <cfRule type="expression" dxfId="11088" priority="18969">
      <formula>IF(FIND("!",E5),TRUE)</formula>
    </cfRule>
  </conditionalFormatting>
  <conditionalFormatting sqref="E27">
    <cfRule type="expression" dxfId="11087" priority="18970">
      <formula>IF(AND(E5="",$C5=$X$4),TRUE)</formula>
    </cfRule>
  </conditionalFormatting>
  <conditionalFormatting sqref="E27">
    <cfRule type="expression" dxfId="11086" priority="18971">
      <formula>IF(FIND("!",E5),TRUE)</formula>
    </cfRule>
  </conditionalFormatting>
  <conditionalFormatting sqref="E28">
    <cfRule type="expression" dxfId="11085" priority="18972">
      <formula>IF(AND(E5="",$C5=$X$4),TRUE)</formula>
    </cfRule>
  </conditionalFormatting>
  <conditionalFormatting sqref="E28">
    <cfRule type="expression" dxfId="11084" priority="18973">
      <formula>IF(FIND("!",E5),TRUE)</formula>
    </cfRule>
  </conditionalFormatting>
  <conditionalFormatting sqref="E29">
    <cfRule type="expression" dxfId="11083" priority="18974">
      <formula>IF(AND(E5="",$C5=$X$4),TRUE)</formula>
    </cfRule>
  </conditionalFormatting>
  <conditionalFormatting sqref="E29">
    <cfRule type="expression" dxfId="11082" priority="18975">
      <formula>IF(FIND("!",E5),TRUE)</formula>
    </cfRule>
  </conditionalFormatting>
  <conditionalFormatting sqref="E30">
    <cfRule type="expression" dxfId="11081" priority="18976">
      <formula>IF(AND(E5="",$C5=$X$4),TRUE)</formula>
    </cfRule>
  </conditionalFormatting>
  <conditionalFormatting sqref="E30">
    <cfRule type="expression" dxfId="11080" priority="18977">
      <formula>IF(FIND("!",E5),TRUE)</formula>
    </cfRule>
  </conditionalFormatting>
  <conditionalFormatting sqref="E31">
    <cfRule type="expression" dxfId="11079" priority="18978">
      <formula>IF(AND(E5="",$C5=$X$4),TRUE)</formula>
    </cfRule>
  </conditionalFormatting>
  <conditionalFormatting sqref="E31">
    <cfRule type="expression" dxfId="11078" priority="18979">
      <formula>IF(FIND("!",E5),TRUE)</formula>
    </cfRule>
  </conditionalFormatting>
  <conditionalFormatting sqref="E32">
    <cfRule type="expression" dxfId="11077" priority="18980">
      <formula>IF(AND(E5="",$C5=$X$4),TRUE)</formula>
    </cfRule>
  </conditionalFormatting>
  <conditionalFormatting sqref="E32">
    <cfRule type="expression" dxfId="11076" priority="18981">
      <formula>IF(FIND("!",E5),TRUE)</formula>
    </cfRule>
  </conditionalFormatting>
  <conditionalFormatting sqref="E33">
    <cfRule type="expression" dxfId="11075" priority="18982">
      <formula>IF(AND(E5="",$C5=$X$4),TRUE)</formula>
    </cfRule>
  </conditionalFormatting>
  <conditionalFormatting sqref="E33">
    <cfRule type="expression" dxfId="11074" priority="18983">
      <formula>IF(FIND("!",E5),TRUE)</formula>
    </cfRule>
  </conditionalFormatting>
  <conditionalFormatting sqref="E34">
    <cfRule type="expression" dxfId="11073" priority="18984">
      <formula>IF(AND(E5="",$C5=$X$4),TRUE)</formula>
    </cfRule>
  </conditionalFormatting>
  <conditionalFormatting sqref="E34">
    <cfRule type="expression" dxfId="11072" priority="18985">
      <formula>IF(FIND("!",E5),TRUE)</formula>
    </cfRule>
  </conditionalFormatting>
  <conditionalFormatting sqref="E35">
    <cfRule type="expression" dxfId="11071" priority="18986">
      <formula>IF(AND(E5="",$C5=$X$4),TRUE)</formula>
    </cfRule>
  </conditionalFormatting>
  <conditionalFormatting sqref="E35">
    <cfRule type="expression" dxfId="11070" priority="18987">
      <formula>IF(FIND("!",E5),TRUE)</formula>
    </cfRule>
  </conditionalFormatting>
  <conditionalFormatting sqref="E36">
    <cfRule type="expression" dxfId="11069" priority="18988">
      <formula>IF(AND(E5="",$C5=$X$4),TRUE)</formula>
    </cfRule>
  </conditionalFormatting>
  <conditionalFormatting sqref="E36">
    <cfRule type="expression" dxfId="11068" priority="18989">
      <formula>IF(FIND("!",E5),TRUE)</formula>
    </cfRule>
  </conditionalFormatting>
  <conditionalFormatting sqref="E37">
    <cfRule type="expression" dxfId="11067" priority="18990">
      <formula>IF(AND(E5="",$C5=$X$4),TRUE)</formula>
    </cfRule>
  </conditionalFormatting>
  <conditionalFormatting sqref="E37">
    <cfRule type="expression" dxfId="11066" priority="18991">
      <formula>IF(FIND("!",E5),TRUE)</formula>
    </cfRule>
  </conditionalFormatting>
  <conditionalFormatting sqref="E38">
    <cfRule type="expression" dxfId="11065" priority="18992">
      <formula>IF(AND(E5="",$C5=$X$4),TRUE)</formula>
    </cfRule>
  </conditionalFormatting>
  <conditionalFormatting sqref="E38">
    <cfRule type="expression" dxfId="11064" priority="18993">
      <formula>IF(FIND("!",E5),TRUE)</formula>
    </cfRule>
  </conditionalFormatting>
  <conditionalFormatting sqref="E39">
    <cfRule type="expression" dxfId="11063" priority="18994">
      <formula>IF(AND(E5="",$C5=$X$4),TRUE)</formula>
    </cfRule>
  </conditionalFormatting>
  <conditionalFormatting sqref="E39">
    <cfRule type="expression" dxfId="11062" priority="18995">
      <formula>IF(FIND("!",E5),TRUE)</formula>
    </cfRule>
  </conditionalFormatting>
  <conditionalFormatting sqref="E40">
    <cfRule type="expression" dxfId="11061" priority="18996">
      <formula>IF(AND(E5="",$C5=$X$4),TRUE)</formula>
    </cfRule>
  </conditionalFormatting>
  <conditionalFormatting sqref="E40">
    <cfRule type="expression" dxfId="11060" priority="18997">
      <formula>IF(FIND("!",E5),TRUE)</formula>
    </cfRule>
  </conditionalFormatting>
  <conditionalFormatting sqref="E41">
    <cfRule type="expression" dxfId="11059" priority="18998">
      <formula>IF(AND(E5="",$C5=$X$4),TRUE)</formula>
    </cfRule>
  </conditionalFormatting>
  <conditionalFormatting sqref="E41">
    <cfRule type="expression" dxfId="11058" priority="18999">
      <formula>IF(FIND("!",E5),TRUE)</formula>
    </cfRule>
  </conditionalFormatting>
  <conditionalFormatting sqref="E42">
    <cfRule type="expression" dxfId="11057" priority="19000">
      <formula>IF(AND(E5="",$C5=$X$4),TRUE)</formula>
    </cfRule>
  </conditionalFormatting>
  <conditionalFormatting sqref="E42">
    <cfRule type="expression" dxfId="11056" priority="19001">
      <formula>IF(FIND("!",E5),TRUE)</formula>
    </cfRule>
  </conditionalFormatting>
  <conditionalFormatting sqref="E43">
    <cfRule type="expression" dxfId="11055" priority="19002">
      <formula>IF(AND(E5="",$C5=$X$4),TRUE)</formula>
    </cfRule>
  </conditionalFormatting>
  <conditionalFormatting sqref="E43">
    <cfRule type="expression" dxfId="11054" priority="19003">
      <formula>IF(FIND("!",E5),TRUE)</formula>
    </cfRule>
  </conditionalFormatting>
  <conditionalFormatting sqref="E44">
    <cfRule type="expression" dxfId="11053" priority="19004">
      <formula>IF(AND(E5="",$C5=$X$4),TRUE)</formula>
    </cfRule>
  </conditionalFormatting>
  <conditionalFormatting sqref="E44">
    <cfRule type="expression" dxfId="11052" priority="19005">
      <formula>IF(FIND("!",E5),TRUE)</formula>
    </cfRule>
  </conditionalFormatting>
  <conditionalFormatting sqref="E45">
    <cfRule type="expression" dxfId="11051" priority="19006">
      <formula>IF(AND(E5="",$C5=$X$4),TRUE)</formula>
    </cfRule>
  </conditionalFormatting>
  <conditionalFormatting sqref="E45">
    <cfRule type="expression" dxfId="11050" priority="19007">
      <formula>IF(FIND("!",E5),TRUE)</formula>
    </cfRule>
  </conditionalFormatting>
  <conditionalFormatting sqref="E46">
    <cfRule type="expression" dxfId="11049" priority="19008">
      <formula>IF(AND(E5="",$C5=$X$4),TRUE)</formula>
    </cfRule>
  </conditionalFormatting>
  <conditionalFormatting sqref="E46">
    <cfRule type="expression" dxfId="11048" priority="19009">
      <formula>IF(FIND("!",E5),TRUE)</formula>
    </cfRule>
  </conditionalFormatting>
  <conditionalFormatting sqref="E47">
    <cfRule type="expression" dxfId="11047" priority="19010">
      <formula>IF(AND(E5="",$C5=$X$4),TRUE)</formula>
    </cfRule>
  </conditionalFormatting>
  <conditionalFormatting sqref="E47">
    <cfRule type="expression" dxfId="11046" priority="19011">
      <formula>IF(FIND("!",E5),TRUE)</formula>
    </cfRule>
  </conditionalFormatting>
  <conditionalFormatting sqref="E48">
    <cfRule type="expression" dxfId="11045" priority="19012">
      <formula>IF(AND(E5="",$C5=$X$4),TRUE)</formula>
    </cfRule>
  </conditionalFormatting>
  <conditionalFormatting sqref="E48">
    <cfRule type="expression" dxfId="11044" priority="19013">
      <formula>IF(FIND("!",E5),TRUE)</formula>
    </cfRule>
  </conditionalFormatting>
  <conditionalFormatting sqref="E49">
    <cfRule type="expression" dxfId="11043" priority="19014">
      <formula>IF(AND(E5="",$C5=$X$4),TRUE)</formula>
    </cfRule>
  </conditionalFormatting>
  <conditionalFormatting sqref="E49">
    <cfRule type="expression" dxfId="11042" priority="19015">
      <formula>IF(FIND("!",E5),TRUE)</formula>
    </cfRule>
  </conditionalFormatting>
  <conditionalFormatting sqref="E50">
    <cfRule type="expression" dxfId="11041" priority="19016">
      <formula>IF(AND(E5="",$C5=$X$4),TRUE)</formula>
    </cfRule>
  </conditionalFormatting>
  <conditionalFormatting sqref="E50">
    <cfRule type="expression" dxfId="11040" priority="19017">
      <formula>IF(FIND("!",E5),TRUE)</formula>
    </cfRule>
  </conditionalFormatting>
  <conditionalFormatting sqref="E51">
    <cfRule type="expression" dxfId="11039" priority="19018">
      <formula>IF(AND(E5="",$C5=$X$4),TRUE)</formula>
    </cfRule>
  </conditionalFormatting>
  <conditionalFormatting sqref="E51">
    <cfRule type="expression" dxfId="11038" priority="19019">
      <formula>IF(FIND("!",E5),TRUE)</formula>
    </cfRule>
  </conditionalFormatting>
  <conditionalFormatting sqref="E52">
    <cfRule type="expression" dxfId="11037" priority="19020">
      <formula>IF(AND(E5="",$C5=$X$4),TRUE)</formula>
    </cfRule>
  </conditionalFormatting>
  <conditionalFormatting sqref="E52">
    <cfRule type="expression" dxfId="11036" priority="19021">
      <formula>IF(FIND("!",E5),TRUE)</formula>
    </cfRule>
  </conditionalFormatting>
  <conditionalFormatting sqref="E53">
    <cfRule type="expression" dxfId="11035" priority="19022">
      <formula>IF(AND(E5="",$C5=$X$4),TRUE)</formula>
    </cfRule>
  </conditionalFormatting>
  <conditionalFormatting sqref="E53">
    <cfRule type="expression" dxfId="11034" priority="19023">
      <formula>IF(FIND("!",E5),TRUE)</formula>
    </cfRule>
  </conditionalFormatting>
  <conditionalFormatting sqref="E54">
    <cfRule type="expression" dxfId="11033" priority="19024">
      <formula>IF(AND(E5="",$C5=$X$4),TRUE)</formula>
    </cfRule>
  </conditionalFormatting>
  <conditionalFormatting sqref="E54">
    <cfRule type="expression" dxfId="11032" priority="19025">
      <formula>IF(FIND("!",E5),TRUE)</formula>
    </cfRule>
  </conditionalFormatting>
  <conditionalFormatting sqref="E55">
    <cfRule type="expression" dxfId="11031" priority="19026">
      <formula>IF(AND(E5="",$C5=$X$4),TRUE)</formula>
    </cfRule>
  </conditionalFormatting>
  <conditionalFormatting sqref="E55">
    <cfRule type="expression" dxfId="11030" priority="19027">
      <formula>IF(FIND("!",E5),TRUE)</formula>
    </cfRule>
  </conditionalFormatting>
  <conditionalFormatting sqref="E56">
    <cfRule type="expression" dxfId="11029" priority="19028">
      <formula>IF(AND(E5="",$C5=$X$4),TRUE)</formula>
    </cfRule>
  </conditionalFormatting>
  <conditionalFormatting sqref="E56">
    <cfRule type="expression" dxfId="11028" priority="19029">
      <formula>IF(FIND("!",E5),TRUE)</formula>
    </cfRule>
  </conditionalFormatting>
  <conditionalFormatting sqref="E57">
    <cfRule type="expression" dxfId="11027" priority="19030">
      <formula>IF(AND(E5="",$C5=$X$4),TRUE)</formula>
    </cfRule>
  </conditionalFormatting>
  <conditionalFormatting sqref="E57">
    <cfRule type="expression" dxfId="11026" priority="19031">
      <formula>IF(FIND("!",E5),TRUE)</formula>
    </cfRule>
  </conditionalFormatting>
  <conditionalFormatting sqref="E58">
    <cfRule type="expression" dxfId="11025" priority="19032">
      <formula>IF(AND(E5="",$C5=$X$4),TRUE)</formula>
    </cfRule>
  </conditionalFormatting>
  <conditionalFormatting sqref="E58">
    <cfRule type="expression" dxfId="11024" priority="19033">
      <formula>IF(FIND("!",E5),TRUE)</formula>
    </cfRule>
  </conditionalFormatting>
  <conditionalFormatting sqref="E59">
    <cfRule type="expression" dxfId="11023" priority="19034">
      <formula>IF(AND(E5="",$C5=$X$4),TRUE)</formula>
    </cfRule>
  </conditionalFormatting>
  <conditionalFormatting sqref="E59">
    <cfRule type="expression" dxfId="11022" priority="19035">
      <formula>IF(FIND("!",E5),TRUE)</formula>
    </cfRule>
  </conditionalFormatting>
  <conditionalFormatting sqref="E60">
    <cfRule type="expression" dxfId="11021" priority="19036">
      <formula>IF(AND(E5="",$C5=$X$4),TRUE)</formula>
    </cfRule>
  </conditionalFormatting>
  <conditionalFormatting sqref="E60">
    <cfRule type="expression" dxfId="11020" priority="19037">
      <formula>IF(FIND("!",E5),TRUE)</formula>
    </cfRule>
  </conditionalFormatting>
  <conditionalFormatting sqref="E61">
    <cfRule type="expression" dxfId="11019" priority="19038">
      <formula>IF(AND(E5="",$C5=$X$4),TRUE)</formula>
    </cfRule>
  </conditionalFormatting>
  <conditionalFormatting sqref="E61">
    <cfRule type="expression" dxfId="11018" priority="19039">
      <formula>IF(FIND("!",E5),TRUE)</formula>
    </cfRule>
  </conditionalFormatting>
  <conditionalFormatting sqref="E62">
    <cfRule type="expression" dxfId="11017" priority="19040">
      <formula>IF(AND(E5="",$C5=$X$4),TRUE)</formula>
    </cfRule>
  </conditionalFormatting>
  <conditionalFormatting sqref="E62">
    <cfRule type="expression" dxfId="11016" priority="19041">
      <formula>IF(FIND("!",E5),TRUE)</formula>
    </cfRule>
  </conditionalFormatting>
  <conditionalFormatting sqref="E63">
    <cfRule type="expression" dxfId="11015" priority="19042">
      <formula>IF(AND(E5="",$C5=$X$4),TRUE)</formula>
    </cfRule>
  </conditionalFormatting>
  <conditionalFormatting sqref="E63">
    <cfRule type="expression" dxfId="11014" priority="19043">
      <formula>IF(FIND("!",E5),TRUE)</formula>
    </cfRule>
  </conditionalFormatting>
  <conditionalFormatting sqref="E64">
    <cfRule type="expression" dxfId="11013" priority="19044">
      <formula>IF(AND(E5="",$C5=$X$4),TRUE)</formula>
    </cfRule>
  </conditionalFormatting>
  <conditionalFormatting sqref="E64">
    <cfRule type="expression" dxfId="11012" priority="19045">
      <formula>IF(FIND("!",E5),TRUE)</formula>
    </cfRule>
  </conditionalFormatting>
  <conditionalFormatting sqref="E65">
    <cfRule type="expression" dxfId="11011" priority="19046">
      <formula>IF(AND(E5="",$C5=$X$4),TRUE)</formula>
    </cfRule>
  </conditionalFormatting>
  <conditionalFormatting sqref="E65">
    <cfRule type="expression" dxfId="11010" priority="19047">
      <formula>IF(FIND("!",E5),TRUE)</formula>
    </cfRule>
  </conditionalFormatting>
  <conditionalFormatting sqref="E66">
    <cfRule type="expression" dxfId="11009" priority="19048">
      <formula>IF(AND(E5="",$C5=$X$4),TRUE)</formula>
    </cfRule>
  </conditionalFormatting>
  <conditionalFormatting sqref="E66">
    <cfRule type="expression" dxfId="11008" priority="19049">
      <formula>IF(FIND("!",E5),TRUE)</formula>
    </cfRule>
  </conditionalFormatting>
  <conditionalFormatting sqref="E67">
    <cfRule type="expression" dxfId="11007" priority="19050">
      <formula>IF(AND(E5="",$C5=$X$4),TRUE)</formula>
    </cfRule>
  </conditionalFormatting>
  <conditionalFormatting sqref="E67">
    <cfRule type="expression" dxfId="11006" priority="19051">
      <formula>IF(FIND("!",E5),TRUE)</formula>
    </cfRule>
  </conditionalFormatting>
  <conditionalFormatting sqref="E68">
    <cfRule type="expression" dxfId="11005" priority="19052">
      <formula>IF(AND(E5="",$C5=$X$4),TRUE)</formula>
    </cfRule>
  </conditionalFormatting>
  <conditionalFormatting sqref="E68">
    <cfRule type="expression" dxfId="11004" priority="19053">
      <formula>IF(FIND("!",E5),TRUE)</formula>
    </cfRule>
  </conditionalFormatting>
  <conditionalFormatting sqref="E69">
    <cfRule type="expression" dxfId="11003" priority="19054">
      <formula>IF(AND(E5="",$C5=$X$4),TRUE)</formula>
    </cfRule>
  </conditionalFormatting>
  <conditionalFormatting sqref="E69">
    <cfRule type="expression" dxfId="11002" priority="19055">
      <formula>IF(FIND("!",E5),TRUE)</formula>
    </cfRule>
  </conditionalFormatting>
  <conditionalFormatting sqref="E70">
    <cfRule type="expression" dxfId="11001" priority="19056">
      <formula>IF(AND(E5="",$C5=$X$4),TRUE)</formula>
    </cfRule>
  </conditionalFormatting>
  <conditionalFormatting sqref="E70">
    <cfRule type="expression" dxfId="11000" priority="19057">
      <formula>IF(FIND("!",E5),TRUE)</formula>
    </cfRule>
  </conditionalFormatting>
  <conditionalFormatting sqref="E71">
    <cfRule type="expression" dxfId="10999" priority="19058">
      <formula>IF(AND(E5="",$C5=$X$4),TRUE)</formula>
    </cfRule>
  </conditionalFormatting>
  <conditionalFormatting sqref="E71">
    <cfRule type="expression" dxfId="10998" priority="19059">
      <formula>IF(FIND("!",E5),TRUE)</formula>
    </cfRule>
  </conditionalFormatting>
  <conditionalFormatting sqref="E72">
    <cfRule type="expression" dxfId="10997" priority="19060">
      <formula>IF(AND(E5="",$C5=$X$4),TRUE)</formula>
    </cfRule>
  </conditionalFormatting>
  <conditionalFormatting sqref="E72">
    <cfRule type="expression" dxfId="10996" priority="19061">
      <formula>IF(FIND("!",E5),TRUE)</formula>
    </cfRule>
  </conditionalFormatting>
  <conditionalFormatting sqref="E73">
    <cfRule type="expression" dxfId="10995" priority="19062">
      <formula>IF(AND(E5="",$C5=$X$4),TRUE)</formula>
    </cfRule>
  </conditionalFormatting>
  <conditionalFormatting sqref="E73">
    <cfRule type="expression" dxfId="10994" priority="19063">
      <formula>IF(FIND("!",E5),TRUE)</formula>
    </cfRule>
  </conditionalFormatting>
  <conditionalFormatting sqref="E74">
    <cfRule type="expression" dxfId="10993" priority="19064">
      <formula>IF(AND(E5="",$C5=$X$4),TRUE)</formula>
    </cfRule>
  </conditionalFormatting>
  <conditionalFormatting sqref="E74">
    <cfRule type="expression" dxfId="10992" priority="19065">
      <formula>IF(FIND("!",E5),TRUE)</formula>
    </cfRule>
  </conditionalFormatting>
  <conditionalFormatting sqref="E75">
    <cfRule type="expression" dxfId="10991" priority="19066">
      <formula>IF(AND(E5="",$C5=$X$4),TRUE)</formula>
    </cfRule>
  </conditionalFormatting>
  <conditionalFormatting sqref="E75">
    <cfRule type="expression" dxfId="10990" priority="19067">
      <formula>IF(FIND("!",E5),TRUE)</formula>
    </cfRule>
  </conditionalFormatting>
  <conditionalFormatting sqref="E76">
    <cfRule type="expression" dxfId="10989" priority="19068">
      <formula>IF(AND(E5="",$C5=$X$4),TRUE)</formula>
    </cfRule>
  </conditionalFormatting>
  <conditionalFormatting sqref="E76">
    <cfRule type="expression" dxfId="10988" priority="19069">
      <formula>IF(FIND("!",E5),TRUE)</formula>
    </cfRule>
  </conditionalFormatting>
  <conditionalFormatting sqref="E77">
    <cfRule type="expression" dxfId="10987" priority="19070">
      <formula>IF(AND(E5="",$C5=$X$4),TRUE)</formula>
    </cfRule>
  </conditionalFormatting>
  <conditionalFormatting sqref="E77">
    <cfRule type="expression" dxfId="10986" priority="19071">
      <formula>IF(FIND("!",E5),TRUE)</formula>
    </cfRule>
  </conditionalFormatting>
  <conditionalFormatting sqref="E78">
    <cfRule type="expression" dxfId="10985" priority="19072">
      <formula>IF(AND(E5="",$C5=$X$4),TRUE)</formula>
    </cfRule>
  </conditionalFormatting>
  <conditionalFormatting sqref="E78">
    <cfRule type="expression" dxfId="10984" priority="19073">
      <formula>IF(FIND("!",E5),TRUE)</formula>
    </cfRule>
  </conditionalFormatting>
  <conditionalFormatting sqref="E79">
    <cfRule type="expression" dxfId="10983" priority="19074">
      <formula>IF(AND(E5="",$C5=$X$4),TRUE)</formula>
    </cfRule>
  </conditionalFormatting>
  <conditionalFormatting sqref="E79">
    <cfRule type="expression" dxfId="10982" priority="19075">
      <formula>IF(FIND("!",E5),TRUE)</formula>
    </cfRule>
  </conditionalFormatting>
  <conditionalFormatting sqref="E80">
    <cfRule type="expression" dxfId="10981" priority="19076">
      <formula>IF(AND(E5="",$C5=$X$4),TRUE)</formula>
    </cfRule>
  </conditionalFormatting>
  <conditionalFormatting sqref="E80">
    <cfRule type="expression" dxfId="10980" priority="19077">
      <formula>IF(FIND("!",E5),TRUE)</formula>
    </cfRule>
  </conditionalFormatting>
  <conditionalFormatting sqref="E81">
    <cfRule type="expression" dxfId="10979" priority="19078">
      <formula>IF(AND(E5="",$C5=$X$4),TRUE)</formula>
    </cfRule>
  </conditionalFormatting>
  <conditionalFormatting sqref="E81">
    <cfRule type="expression" dxfId="10978" priority="19079">
      <formula>IF(FIND("!",E5),TRUE)</formula>
    </cfRule>
  </conditionalFormatting>
  <conditionalFormatting sqref="E82">
    <cfRule type="expression" dxfId="10977" priority="19080">
      <formula>IF(AND(E5="",$C5=$X$4),TRUE)</formula>
    </cfRule>
  </conditionalFormatting>
  <conditionalFormatting sqref="E82">
    <cfRule type="expression" dxfId="10976" priority="19081">
      <formula>IF(FIND("!",E5),TRUE)</formula>
    </cfRule>
  </conditionalFormatting>
  <conditionalFormatting sqref="E83">
    <cfRule type="expression" dxfId="10975" priority="19082">
      <formula>IF(AND(E5="",$C5=$X$4),TRUE)</formula>
    </cfRule>
  </conditionalFormatting>
  <conditionalFormatting sqref="E83">
    <cfRule type="expression" dxfId="10974" priority="19083">
      <formula>IF(FIND("!",E5),TRUE)</formula>
    </cfRule>
  </conditionalFormatting>
  <conditionalFormatting sqref="E84">
    <cfRule type="expression" dxfId="10973" priority="19084">
      <formula>IF(AND(E5="",$C5=$X$4),TRUE)</formula>
    </cfRule>
  </conditionalFormatting>
  <conditionalFormatting sqref="E84">
    <cfRule type="expression" dxfId="10972" priority="19085">
      <formula>IF(FIND("!",E5),TRUE)</formula>
    </cfRule>
  </conditionalFormatting>
  <conditionalFormatting sqref="E85">
    <cfRule type="expression" dxfId="10971" priority="19086">
      <formula>IF(AND(E5="",$C5=$X$4),TRUE)</formula>
    </cfRule>
  </conditionalFormatting>
  <conditionalFormatting sqref="E85">
    <cfRule type="expression" dxfId="10970" priority="19087">
      <formula>IF(FIND("!",E5),TRUE)</formula>
    </cfRule>
  </conditionalFormatting>
  <conditionalFormatting sqref="E86">
    <cfRule type="expression" dxfId="10969" priority="19088">
      <formula>IF(AND(E5="",$C5=$X$4),TRUE)</formula>
    </cfRule>
  </conditionalFormatting>
  <conditionalFormatting sqref="E86">
    <cfRule type="expression" dxfId="10968" priority="19089">
      <formula>IF(FIND("!",E5),TRUE)</formula>
    </cfRule>
  </conditionalFormatting>
  <conditionalFormatting sqref="E87">
    <cfRule type="expression" dxfId="10967" priority="19090">
      <formula>IF(AND(E5="",$C5=$X$4),TRUE)</formula>
    </cfRule>
  </conditionalFormatting>
  <conditionalFormatting sqref="E87">
    <cfRule type="expression" dxfId="10966" priority="19091">
      <formula>IF(FIND("!",E5),TRUE)</formula>
    </cfRule>
  </conditionalFormatting>
  <conditionalFormatting sqref="E88">
    <cfRule type="expression" dxfId="10965" priority="19092">
      <formula>IF(AND(E5="",$C5=$X$4),TRUE)</formula>
    </cfRule>
  </conditionalFormatting>
  <conditionalFormatting sqref="E88">
    <cfRule type="expression" dxfId="10964" priority="19093">
      <formula>IF(FIND("!",E5),TRUE)</formula>
    </cfRule>
  </conditionalFormatting>
  <conditionalFormatting sqref="E89">
    <cfRule type="expression" dxfId="10963" priority="19094">
      <formula>IF(AND(E5="",$C5=$X$4),TRUE)</formula>
    </cfRule>
  </conditionalFormatting>
  <conditionalFormatting sqref="E89">
    <cfRule type="expression" dxfId="10962" priority="19095">
      <formula>IF(FIND("!",E5),TRUE)</formula>
    </cfRule>
  </conditionalFormatting>
  <conditionalFormatting sqref="E90">
    <cfRule type="expression" dxfId="10961" priority="19096">
      <formula>IF(AND(E5="",$C5=$X$4),TRUE)</formula>
    </cfRule>
  </conditionalFormatting>
  <conditionalFormatting sqref="E90">
    <cfRule type="expression" dxfId="10960" priority="19097">
      <formula>IF(FIND("!",E5),TRUE)</formula>
    </cfRule>
  </conditionalFormatting>
  <conditionalFormatting sqref="E91">
    <cfRule type="expression" dxfId="10959" priority="19098">
      <formula>IF(AND(E5="",$C5=$X$4),TRUE)</formula>
    </cfRule>
  </conditionalFormatting>
  <conditionalFormatting sqref="E91">
    <cfRule type="expression" dxfId="10958" priority="19099">
      <formula>IF(FIND("!",E5),TRUE)</formula>
    </cfRule>
  </conditionalFormatting>
  <conditionalFormatting sqref="E92">
    <cfRule type="expression" dxfId="10957" priority="19100">
      <formula>IF(AND(E5="",$C5=$X$4),TRUE)</formula>
    </cfRule>
  </conditionalFormatting>
  <conditionalFormatting sqref="E92">
    <cfRule type="expression" dxfId="10956" priority="19101">
      <formula>IF(FIND("!",E5),TRUE)</formula>
    </cfRule>
  </conditionalFormatting>
  <conditionalFormatting sqref="E93">
    <cfRule type="expression" dxfId="10955" priority="19102">
      <formula>IF(AND(E5="",$C5=$X$4),TRUE)</formula>
    </cfRule>
  </conditionalFormatting>
  <conditionalFormatting sqref="E93">
    <cfRule type="expression" dxfId="10954" priority="19103">
      <formula>IF(FIND("!",E5),TRUE)</formula>
    </cfRule>
  </conditionalFormatting>
  <conditionalFormatting sqref="E94">
    <cfRule type="expression" dxfId="10953" priority="19104">
      <formula>IF(AND(E5="",$C5=$X$4),TRUE)</formula>
    </cfRule>
  </conditionalFormatting>
  <conditionalFormatting sqref="E94">
    <cfRule type="expression" dxfId="10952" priority="19105">
      <formula>IF(FIND("!",E5),TRUE)</formula>
    </cfRule>
  </conditionalFormatting>
  <conditionalFormatting sqref="E95">
    <cfRule type="expression" dxfId="10951" priority="19106">
      <formula>IF(AND(E5="",$C5=$X$4),TRUE)</formula>
    </cfRule>
  </conditionalFormatting>
  <conditionalFormatting sqref="E95">
    <cfRule type="expression" dxfId="10950" priority="19107">
      <formula>IF(FIND("!",E5),TRUE)</formula>
    </cfRule>
  </conditionalFormatting>
  <conditionalFormatting sqref="E96">
    <cfRule type="expression" dxfId="10949" priority="19108">
      <formula>IF(AND(E5="",$C5=$X$4),TRUE)</formula>
    </cfRule>
  </conditionalFormatting>
  <conditionalFormatting sqref="E96">
    <cfRule type="expression" dxfId="10948" priority="19109">
      <formula>IF(FIND("!",E5),TRUE)</formula>
    </cfRule>
  </conditionalFormatting>
  <conditionalFormatting sqref="E97">
    <cfRule type="expression" dxfId="10947" priority="19110">
      <formula>IF(AND(E5="",$C5=$X$4),TRUE)</formula>
    </cfRule>
  </conditionalFormatting>
  <conditionalFormatting sqref="E97">
    <cfRule type="expression" dxfId="10946" priority="19111">
      <formula>IF(FIND("!",E5),TRUE)</formula>
    </cfRule>
  </conditionalFormatting>
  <conditionalFormatting sqref="E98">
    <cfRule type="expression" dxfId="10945" priority="19112">
      <formula>IF(AND(E5="",$C5=$X$4),TRUE)</formula>
    </cfRule>
  </conditionalFormatting>
  <conditionalFormatting sqref="E98">
    <cfRule type="expression" dxfId="10944" priority="19113">
      <formula>IF(FIND("!",E5),TRUE)</formula>
    </cfRule>
  </conditionalFormatting>
  <conditionalFormatting sqref="E99">
    <cfRule type="expression" dxfId="10943" priority="19114">
      <formula>IF(AND(E5="",$C5=$X$4),TRUE)</formula>
    </cfRule>
  </conditionalFormatting>
  <conditionalFormatting sqref="E99">
    <cfRule type="expression" dxfId="10942" priority="19115">
      <formula>IF(FIND("!",E5),TRUE)</formula>
    </cfRule>
  </conditionalFormatting>
  <conditionalFormatting sqref="E100">
    <cfRule type="expression" dxfId="10941" priority="19116">
      <formula>IF(AND(E5="",$C5=$X$4),TRUE)</formula>
    </cfRule>
  </conditionalFormatting>
  <conditionalFormatting sqref="E100">
    <cfRule type="expression" dxfId="10940" priority="19117">
      <formula>IF(FIND("!",E5),TRUE)</formula>
    </cfRule>
  </conditionalFormatting>
  <conditionalFormatting sqref="E101">
    <cfRule type="expression" dxfId="10939" priority="19118">
      <formula>IF(AND(E5="",$C5=$X$4),TRUE)</formula>
    </cfRule>
  </conditionalFormatting>
  <conditionalFormatting sqref="E101">
    <cfRule type="expression" dxfId="10938" priority="19119">
      <formula>IF(FIND("!",E5),TRUE)</formula>
    </cfRule>
  </conditionalFormatting>
  <conditionalFormatting sqref="E102">
    <cfRule type="expression" dxfId="10937" priority="19120">
      <formula>IF(AND(E5="",$C5=$X$4),TRUE)</formula>
    </cfRule>
  </conditionalFormatting>
  <conditionalFormatting sqref="E102">
    <cfRule type="expression" dxfId="10936" priority="19121">
      <formula>IF(FIND("!",E5),TRUE)</formula>
    </cfRule>
  </conditionalFormatting>
  <conditionalFormatting sqref="E103">
    <cfRule type="expression" dxfId="10935" priority="19122">
      <formula>IF(AND(E5="",$C5=$X$4),TRUE)</formula>
    </cfRule>
  </conditionalFormatting>
  <conditionalFormatting sqref="E103">
    <cfRule type="expression" dxfId="10934" priority="19123">
      <formula>IF(FIND("!",E5),TRUE)</formula>
    </cfRule>
  </conditionalFormatting>
  <conditionalFormatting sqref="E104">
    <cfRule type="expression" dxfId="10933" priority="19124">
      <formula>IF(AND(E5="",$C5=$X$4),TRUE)</formula>
    </cfRule>
  </conditionalFormatting>
  <conditionalFormatting sqref="E104">
    <cfRule type="expression" dxfId="10932" priority="19125">
      <formula>IF(FIND("!",E5),TRUE)</formula>
    </cfRule>
  </conditionalFormatting>
  <conditionalFormatting sqref="E105">
    <cfRule type="expression" dxfId="10931" priority="19126">
      <formula>IF(AND(E5="",$C5=$X$4),TRUE)</formula>
    </cfRule>
  </conditionalFormatting>
  <conditionalFormatting sqref="E105">
    <cfRule type="expression" dxfId="10930" priority="19127">
      <formula>IF(FIND("!",E5),TRUE)</formula>
    </cfRule>
  </conditionalFormatting>
  <conditionalFormatting sqref="E106">
    <cfRule type="expression" dxfId="10929" priority="19128">
      <formula>IF(AND(E5="",$C5=$X$4),TRUE)</formula>
    </cfRule>
  </conditionalFormatting>
  <conditionalFormatting sqref="E106">
    <cfRule type="expression" dxfId="10928" priority="19129">
      <formula>IF(FIND("!",E5),TRUE)</formula>
    </cfRule>
  </conditionalFormatting>
  <conditionalFormatting sqref="E107">
    <cfRule type="expression" dxfId="10927" priority="19130">
      <formula>IF(AND(E5="",$C5=$X$4),TRUE)</formula>
    </cfRule>
  </conditionalFormatting>
  <conditionalFormatting sqref="E107">
    <cfRule type="expression" dxfId="10926" priority="19131">
      <formula>IF(FIND("!",E5),TRUE)</formula>
    </cfRule>
  </conditionalFormatting>
  <conditionalFormatting sqref="E108">
    <cfRule type="expression" dxfId="10925" priority="19132">
      <formula>IF(AND(E5="",$C5=$X$4),TRUE)</formula>
    </cfRule>
  </conditionalFormatting>
  <conditionalFormatting sqref="E108">
    <cfRule type="expression" dxfId="10924" priority="19133">
      <formula>IF(FIND("!",E5),TRUE)</formula>
    </cfRule>
  </conditionalFormatting>
  <conditionalFormatting sqref="E109">
    <cfRule type="expression" dxfId="10923" priority="19134">
      <formula>IF(AND(E5="",$C5=$X$4),TRUE)</formula>
    </cfRule>
  </conditionalFormatting>
  <conditionalFormatting sqref="E109">
    <cfRule type="expression" dxfId="10922" priority="19135">
      <formula>IF(FIND("!",E5),TRUE)</formula>
    </cfRule>
  </conditionalFormatting>
  <conditionalFormatting sqref="E110">
    <cfRule type="expression" dxfId="10921" priority="19136">
      <formula>IF(AND(E5="",$C5=$X$4),TRUE)</formula>
    </cfRule>
  </conditionalFormatting>
  <conditionalFormatting sqref="E110">
    <cfRule type="expression" dxfId="10920" priority="19137">
      <formula>IF(FIND("!",E5),TRUE)</formula>
    </cfRule>
  </conditionalFormatting>
  <conditionalFormatting sqref="E111">
    <cfRule type="expression" dxfId="10919" priority="19138">
      <formula>IF(AND(E5="",$C5=$X$4),TRUE)</formula>
    </cfRule>
  </conditionalFormatting>
  <conditionalFormatting sqref="E111">
    <cfRule type="expression" dxfId="10918" priority="19139">
      <formula>IF(FIND("!",E5),TRUE)</formula>
    </cfRule>
  </conditionalFormatting>
  <conditionalFormatting sqref="E112">
    <cfRule type="expression" dxfId="10917" priority="19140">
      <formula>IF(AND(E5="",$C5=$X$4),TRUE)</formula>
    </cfRule>
  </conditionalFormatting>
  <conditionalFormatting sqref="E112">
    <cfRule type="expression" dxfId="10916" priority="19141">
      <formula>IF(FIND("!",E5),TRUE)</formula>
    </cfRule>
  </conditionalFormatting>
  <conditionalFormatting sqref="E113">
    <cfRule type="expression" dxfId="10915" priority="19142">
      <formula>IF(AND(E5="",$C5=$X$4),TRUE)</formula>
    </cfRule>
  </conditionalFormatting>
  <conditionalFormatting sqref="E113">
    <cfRule type="expression" dxfId="10914" priority="19143">
      <formula>IF(FIND("!",E5),TRUE)</formula>
    </cfRule>
  </conditionalFormatting>
  <conditionalFormatting sqref="E114">
    <cfRule type="expression" dxfId="10913" priority="19144">
      <formula>IF(AND(E5="",$C5=$X$4),TRUE)</formula>
    </cfRule>
  </conditionalFormatting>
  <conditionalFormatting sqref="E114">
    <cfRule type="expression" dxfId="10912" priority="19145">
      <formula>IF(FIND("!",E5),TRUE)</formula>
    </cfRule>
  </conditionalFormatting>
  <conditionalFormatting sqref="E115">
    <cfRule type="expression" dxfId="10911" priority="19146">
      <formula>IF(AND(E5="",$C5=$X$4),TRUE)</formula>
    </cfRule>
  </conditionalFormatting>
  <conditionalFormatting sqref="E115">
    <cfRule type="expression" dxfId="10910" priority="19147">
      <formula>IF(FIND("!",E5),TRUE)</formula>
    </cfRule>
  </conditionalFormatting>
  <conditionalFormatting sqref="E116">
    <cfRule type="expression" dxfId="10909" priority="19148">
      <formula>IF(AND(E5="",$C5=$X$4),TRUE)</formula>
    </cfRule>
  </conditionalFormatting>
  <conditionalFormatting sqref="E116">
    <cfRule type="expression" dxfId="10908" priority="19149">
      <formula>IF(FIND("!",E5),TRUE)</formula>
    </cfRule>
  </conditionalFormatting>
  <conditionalFormatting sqref="E117">
    <cfRule type="expression" dxfId="10907" priority="19150">
      <formula>IF(AND(E5="",$C5=$X$4),TRUE)</formula>
    </cfRule>
  </conditionalFormatting>
  <conditionalFormatting sqref="E117">
    <cfRule type="expression" dxfId="10906" priority="19151">
      <formula>IF(FIND("!",E5),TRUE)</formula>
    </cfRule>
  </conditionalFormatting>
  <conditionalFormatting sqref="E118">
    <cfRule type="expression" dxfId="10905" priority="19152">
      <formula>IF(AND(E5="",$C5=$X$4),TRUE)</formula>
    </cfRule>
  </conditionalFormatting>
  <conditionalFormatting sqref="E118">
    <cfRule type="expression" dxfId="10904" priority="19153">
      <formula>IF(FIND("!",E5),TRUE)</formula>
    </cfRule>
  </conditionalFormatting>
  <conditionalFormatting sqref="E119">
    <cfRule type="expression" dxfId="10903" priority="19154">
      <formula>IF(AND(E5="",$C5=$X$4),TRUE)</formula>
    </cfRule>
  </conditionalFormatting>
  <conditionalFormatting sqref="E119">
    <cfRule type="expression" dxfId="10902" priority="19155">
      <formula>IF(FIND("!",E5),TRUE)</formula>
    </cfRule>
  </conditionalFormatting>
  <conditionalFormatting sqref="E120">
    <cfRule type="expression" dxfId="10901" priority="19156">
      <formula>IF(AND(E5="",$C5=$X$4),TRUE)</formula>
    </cfRule>
  </conditionalFormatting>
  <conditionalFormatting sqref="E120">
    <cfRule type="expression" dxfId="10900" priority="19157">
      <formula>IF(FIND("!",E5),TRUE)</formula>
    </cfRule>
  </conditionalFormatting>
  <conditionalFormatting sqref="E121">
    <cfRule type="expression" dxfId="10899" priority="19158">
      <formula>IF(AND(E5="",$C5=$X$4),TRUE)</formula>
    </cfRule>
  </conditionalFormatting>
  <conditionalFormatting sqref="E121">
    <cfRule type="expression" dxfId="10898" priority="19159">
      <formula>IF(FIND("!",E5),TRUE)</formula>
    </cfRule>
  </conditionalFormatting>
  <conditionalFormatting sqref="E122">
    <cfRule type="expression" dxfId="10897" priority="19160">
      <formula>IF(AND(E5="",$C5=$X$4),TRUE)</formula>
    </cfRule>
  </conditionalFormatting>
  <conditionalFormatting sqref="E122">
    <cfRule type="expression" dxfId="10896" priority="19161">
      <formula>IF(FIND("!",E5),TRUE)</formula>
    </cfRule>
  </conditionalFormatting>
  <conditionalFormatting sqref="E123">
    <cfRule type="expression" dxfId="10895" priority="19162">
      <formula>IF(AND(E5="",$C5=$X$4),TRUE)</formula>
    </cfRule>
  </conditionalFormatting>
  <conditionalFormatting sqref="E123">
    <cfRule type="expression" dxfId="10894" priority="19163">
      <formula>IF(FIND("!",E5),TRUE)</formula>
    </cfRule>
  </conditionalFormatting>
  <conditionalFormatting sqref="E124">
    <cfRule type="expression" dxfId="10893" priority="19164">
      <formula>IF(AND(E5="",$C5=$X$4),TRUE)</formula>
    </cfRule>
  </conditionalFormatting>
  <conditionalFormatting sqref="E124">
    <cfRule type="expression" dxfId="10892" priority="19165">
      <formula>IF(FIND("!",E5),TRUE)</formula>
    </cfRule>
  </conditionalFormatting>
  <conditionalFormatting sqref="E125">
    <cfRule type="expression" dxfId="10891" priority="19166">
      <formula>IF(AND(E5="",$C5=$X$4),TRUE)</formula>
    </cfRule>
  </conditionalFormatting>
  <conditionalFormatting sqref="E125">
    <cfRule type="expression" dxfId="10890" priority="19167">
      <formula>IF(FIND("!",E5),TRUE)</formula>
    </cfRule>
  </conditionalFormatting>
  <conditionalFormatting sqref="E126">
    <cfRule type="expression" dxfId="10889" priority="19168">
      <formula>IF(AND(E5="",$C5=$X$4),TRUE)</formula>
    </cfRule>
  </conditionalFormatting>
  <conditionalFormatting sqref="E126">
    <cfRule type="expression" dxfId="10888" priority="19169">
      <formula>IF(FIND("!",E5),TRUE)</formula>
    </cfRule>
  </conditionalFormatting>
  <conditionalFormatting sqref="E127">
    <cfRule type="expression" dxfId="10887" priority="19170">
      <formula>IF(AND(E5="",$C5=$X$4),TRUE)</formula>
    </cfRule>
  </conditionalFormatting>
  <conditionalFormatting sqref="E127">
    <cfRule type="expression" dxfId="10886" priority="19171">
      <formula>IF(FIND("!",E5),TRUE)</formula>
    </cfRule>
  </conditionalFormatting>
  <conditionalFormatting sqref="E128">
    <cfRule type="expression" dxfId="10885" priority="19172">
      <formula>IF(AND(E5="",$C5=$X$4),TRUE)</formula>
    </cfRule>
  </conditionalFormatting>
  <conditionalFormatting sqref="E128">
    <cfRule type="expression" dxfId="10884" priority="19173">
      <formula>IF(FIND("!",E5),TRUE)</formula>
    </cfRule>
  </conditionalFormatting>
  <conditionalFormatting sqref="E129">
    <cfRule type="expression" dxfId="10883" priority="19174">
      <formula>IF(AND(E5="",$C5=$X$4),TRUE)</formula>
    </cfRule>
  </conditionalFormatting>
  <conditionalFormatting sqref="E129">
    <cfRule type="expression" dxfId="10882" priority="19175">
      <formula>IF(FIND("!",E5),TRUE)</formula>
    </cfRule>
  </conditionalFormatting>
  <conditionalFormatting sqref="E130">
    <cfRule type="expression" dxfId="10881" priority="19176">
      <formula>IF(AND(E5="",$C5=$X$4),TRUE)</formula>
    </cfRule>
  </conditionalFormatting>
  <conditionalFormatting sqref="E130">
    <cfRule type="expression" dxfId="10880" priority="19177">
      <formula>IF(FIND("!",E5),TRUE)</formula>
    </cfRule>
  </conditionalFormatting>
  <conditionalFormatting sqref="E131">
    <cfRule type="expression" dxfId="10879" priority="19178">
      <formula>IF(AND(E5="",$C5=$X$4),TRUE)</formula>
    </cfRule>
  </conditionalFormatting>
  <conditionalFormatting sqref="E131">
    <cfRule type="expression" dxfId="10878" priority="19179">
      <formula>IF(FIND("!",E5),TRUE)</formula>
    </cfRule>
  </conditionalFormatting>
  <conditionalFormatting sqref="E132">
    <cfRule type="expression" dxfId="10877" priority="19180">
      <formula>IF(AND(E5="",$C5=$X$4),TRUE)</formula>
    </cfRule>
  </conditionalFormatting>
  <conditionalFormatting sqref="E132">
    <cfRule type="expression" dxfId="10876" priority="19181">
      <formula>IF(FIND("!",E5),TRUE)</formula>
    </cfRule>
  </conditionalFormatting>
  <conditionalFormatting sqref="E133">
    <cfRule type="expression" dxfId="10875" priority="19182">
      <formula>IF(AND(E5="",$C5=$X$4),TRUE)</formula>
    </cfRule>
  </conditionalFormatting>
  <conditionalFormatting sqref="E133">
    <cfRule type="expression" dxfId="10874" priority="19183">
      <formula>IF(FIND("!",E5),TRUE)</formula>
    </cfRule>
  </conditionalFormatting>
  <conditionalFormatting sqref="E134">
    <cfRule type="expression" dxfId="10873" priority="19184">
      <formula>IF(AND(E5="",$C5=$X$4),TRUE)</formula>
    </cfRule>
  </conditionalFormatting>
  <conditionalFormatting sqref="E134">
    <cfRule type="expression" dxfId="10872" priority="19185">
      <formula>IF(FIND("!",E5),TRUE)</formula>
    </cfRule>
  </conditionalFormatting>
  <conditionalFormatting sqref="E135">
    <cfRule type="expression" dxfId="10871" priority="19186">
      <formula>IF(AND(E5="",$C5=$X$4),TRUE)</formula>
    </cfRule>
  </conditionalFormatting>
  <conditionalFormatting sqref="E135">
    <cfRule type="expression" dxfId="10870" priority="19187">
      <formula>IF(FIND("!",E5),TRUE)</formula>
    </cfRule>
  </conditionalFormatting>
  <conditionalFormatting sqref="E136">
    <cfRule type="expression" dxfId="10869" priority="19188">
      <formula>IF(AND(E5="",$C5=$X$4),TRUE)</formula>
    </cfRule>
  </conditionalFormatting>
  <conditionalFormatting sqref="E136">
    <cfRule type="expression" dxfId="10868" priority="19189">
      <formula>IF(FIND("!",E5),TRUE)</formula>
    </cfRule>
  </conditionalFormatting>
  <conditionalFormatting sqref="E137">
    <cfRule type="expression" dxfId="10867" priority="19190">
      <formula>IF(AND(E5="",$C5=$X$4),TRUE)</formula>
    </cfRule>
  </conditionalFormatting>
  <conditionalFormatting sqref="E137">
    <cfRule type="expression" dxfId="10866" priority="19191">
      <formula>IF(FIND("!",E5),TRUE)</formula>
    </cfRule>
  </conditionalFormatting>
  <conditionalFormatting sqref="E138">
    <cfRule type="expression" dxfId="10865" priority="19192">
      <formula>IF(AND(E5="",$C5=$X$4),TRUE)</formula>
    </cfRule>
  </conditionalFormatting>
  <conditionalFormatting sqref="E138">
    <cfRule type="expression" dxfId="10864" priority="19193">
      <formula>IF(FIND("!",E5),TRUE)</formula>
    </cfRule>
  </conditionalFormatting>
  <conditionalFormatting sqref="E139">
    <cfRule type="expression" dxfId="10863" priority="19194">
      <formula>IF(AND(E5="",$C5=$X$4),TRUE)</formula>
    </cfRule>
  </conditionalFormatting>
  <conditionalFormatting sqref="E139">
    <cfRule type="expression" dxfId="10862" priority="19195">
      <formula>IF(FIND("!",E5),TRUE)</formula>
    </cfRule>
  </conditionalFormatting>
  <conditionalFormatting sqref="E140">
    <cfRule type="expression" dxfId="10861" priority="19196">
      <formula>IF(AND(E5="",$C5=$X$4),TRUE)</formula>
    </cfRule>
  </conditionalFormatting>
  <conditionalFormatting sqref="E140">
    <cfRule type="expression" dxfId="10860" priority="19197">
      <formula>IF(FIND("!",E5),TRUE)</formula>
    </cfRule>
  </conditionalFormatting>
  <conditionalFormatting sqref="E141">
    <cfRule type="expression" dxfId="10859" priority="19198">
      <formula>IF(AND(E5="",$C5=$X$4),TRUE)</formula>
    </cfRule>
  </conditionalFormatting>
  <conditionalFormatting sqref="E141">
    <cfRule type="expression" dxfId="10858" priority="19199">
      <formula>IF(FIND("!",E5),TRUE)</formula>
    </cfRule>
  </conditionalFormatting>
  <conditionalFormatting sqref="E142">
    <cfRule type="expression" dxfId="10857" priority="19200">
      <formula>IF(AND(E5="",$C5=$X$4),TRUE)</formula>
    </cfRule>
  </conditionalFormatting>
  <conditionalFormatting sqref="E142">
    <cfRule type="expression" dxfId="10856" priority="19201">
      <formula>IF(FIND("!",E5),TRUE)</formula>
    </cfRule>
  </conditionalFormatting>
  <conditionalFormatting sqref="E143">
    <cfRule type="expression" dxfId="10855" priority="19202">
      <formula>IF(AND(E5="",$C5=$X$4),TRUE)</formula>
    </cfRule>
  </conditionalFormatting>
  <conditionalFormatting sqref="E143">
    <cfRule type="expression" dxfId="10854" priority="19203">
      <formula>IF(FIND("!",E5),TRUE)</formula>
    </cfRule>
  </conditionalFormatting>
  <conditionalFormatting sqref="E144">
    <cfRule type="expression" dxfId="10853" priority="19204">
      <formula>IF(AND(E5="",$C5=$X$4),TRUE)</formula>
    </cfRule>
  </conditionalFormatting>
  <conditionalFormatting sqref="E144">
    <cfRule type="expression" dxfId="10852" priority="19205">
      <formula>IF(FIND("!",E5),TRUE)</formula>
    </cfRule>
  </conditionalFormatting>
  <conditionalFormatting sqref="E145">
    <cfRule type="expression" dxfId="10851" priority="19206">
      <formula>IF(AND(E5="",$C5=$X$4),TRUE)</formula>
    </cfRule>
  </conditionalFormatting>
  <conditionalFormatting sqref="E145">
    <cfRule type="expression" dxfId="10850" priority="19207">
      <formula>IF(FIND("!",E5),TRUE)</formula>
    </cfRule>
  </conditionalFormatting>
  <conditionalFormatting sqref="E146">
    <cfRule type="expression" dxfId="10849" priority="19208">
      <formula>IF(AND(E5="",$C5=$X$4),TRUE)</formula>
    </cfRule>
  </conditionalFormatting>
  <conditionalFormatting sqref="E146">
    <cfRule type="expression" dxfId="10848" priority="19209">
      <formula>IF(FIND("!",E5),TRUE)</formula>
    </cfRule>
  </conditionalFormatting>
  <conditionalFormatting sqref="E147">
    <cfRule type="expression" dxfId="10847" priority="19210">
      <formula>IF(AND(E5="",$C5=$X$4),TRUE)</formula>
    </cfRule>
  </conditionalFormatting>
  <conditionalFormatting sqref="E147">
    <cfRule type="expression" dxfId="10846" priority="19211">
      <formula>IF(FIND("!",E5),TRUE)</formula>
    </cfRule>
  </conditionalFormatting>
  <conditionalFormatting sqref="E148">
    <cfRule type="expression" dxfId="10845" priority="19212">
      <formula>IF(AND(E5="",$C5=$X$4),TRUE)</formula>
    </cfRule>
  </conditionalFormatting>
  <conditionalFormatting sqref="E148">
    <cfRule type="expression" dxfId="10844" priority="19213">
      <formula>IF(FIND("!",E5),TRUE)</formula>
    </cfRule>
  </conditionalFormatting>
  <conditionalFormatting sqref="E149">
    <cfRule type="expression" dxfId="10843" priority="19214">
      <formula>IF(AND(E5="",$C5=$X$4),TRUE)</formula>
    </cfRule>
  </conditionalFormatting>
  <conditionalFormatting sqref="E149">
    <cfRule type="expression" dxfId="10842" priority="19215">
      <formula>IF(FIND("!",E5),TRUE)</formula>
    </cfRule>
  </conditionalFormatting>
  <conditionalFormatting sqref="E150">
    <cfRule type="expression" dxfId="10841" priority="19216">
      <formula>IF(AND(E5="",$C5=$X$4),TRUE)</formula>
    </cfRule>
  </conditionalFormatting>
  <conditionalFormatting sqref="E150">
    <cfRule type="expression" dxfId="10840" priority="19217">
      <formula>IF(FIND("!",E5),TRUE)</formula>
    </cfRule>
  </conditionalFormatting>
  <conditionalFormatting sqref="E151">
    <cfRule type="expression" dxfId="10839" priority="19218">
      <formula>IF(AND(E5="",$C5=$X$4),TRUE)</formula>
    </cfRule>
  </conditionalFormatting>
  <conditionalFormatting sqref="E151">
    <cfRule type="expression" dxfId="10838" priority="19219">
      <formula>IF(FIND("!",E5),TRUE)</formula>
    </cfRule>
  </conditionalFormatting>
  <conditionalFormatting sqref="E152">
    <cfRule type="expression" dxfId="10837" priority="19220">
      <formula>IF(AND(E5="",$C5=$X$4),TRUE)</formula>
    </cfRule>
  </conditionalFormatting>
  <conditionalFormatting sqref="E152">
    <cfRule type="expression" dxfId="10836" priority="19221">
      <formula>IF(FIND("!",E5),TRUE)</formula>
    </cfRule>
  </conditionalFormatting>
  <conditionalFormatting sqref="E153">
    <cfRule type="expression" dxfId="10835" priority="19222">
      <formula>IF(AND(E5="",$C5=$X$4),TRUE)</formula>
    </cfRule>
  </conditionalFormatting>
  <conditionalFormatting sqref="E153">
    <cfRule type="expression" dxfId="10834" priority="19223">
      <formula>IF(FIND("!",E5),TRUE)</formula>
    </cfRule>
  </conditionalFormatting>
  <conditionalFormatting sqref="E154">
    <cfRule type="expression" dxfId="10833" priority="19224">
      <formula>IF(AND(E5="",$C5=$X$4),TRUE)</formula>
    </cfRule>
  </conditionalFormatting>
  <conditionalFormatting sqref="E154">
    <cfRule type="expression" dxfId="10832" priority="19225">
      <formula>IF(FIND("!",E5),TRUE)</formula>
    </cfRule>
  </conditionalFormatting>
  <conditionalFormatting sqref="E155">
    <cfRule type="expression" dxfId="10831" priority="19226">
      <formula>IF(AND(E5="",$C5=$X$4),TRUE)</formula>
    </cfRule>
  </conditionalFormatting>
  <conditionalFormatting sqref="E155">
    <cfRule type="expression" dxfId="10830" priority="19227">
      <formula>IF(FIND("!",E5),TRUE)</formula>
    </cfRule>
  </conditionalFormatting>
  <conditionalFormatting sqref="E156">
    <cfRule type="expression" dxfId="10829" priority="19228">
      <formula>IF(AND(E5="",$C5=$X$4),TRUE)</formula>
    </cfRule>
  </conditionalFormatting>
  <conditionalFormatting sqref="E156">
    <cfRule type="expression" dxfId="10828" priority="19229">
      <formula>IF(FIND("!",E5),TRUE)</formula>
    </cfRule>
  </conditionalFormatting>
  <conditionalFormatting sqref="E157">
    <cfRule type="expression" dxfId="10827" priority="19230">
      <formula>IF(AND(E5="",$C5=$X$4),TRUE)</formula>
    </cfRule>
  </conditionalFormatting>
  <conditionalFormatting sqref="E157">
    <cfRule type="expression" dxfId="10826" priority="19231">
      <formula>IF(FIND("!",E5),TRUE)</formula>
    </cfRule>
  </conditionalFormatting>
  <conditionalFormatting sqref="E158">
    <cfRule type="expression" dxfId="10825" priority="19232">
      <formula>IF(AND(E5="",$C5=$X$4),TRUE)</formula>
    </cfRule>
  </conditionalFormatting>
  <conditionalFormatting sqref="E158">
    <cfRule type="expression" dxfId="10824" priority="19233">
      <formula>IF(FIND("!",E5),TRUE)</formula>
    </cfRule>
  </conditionalFormatting>
  <conditionalFormatting sqref="E159">
    <cfRule type="expression" dxfId="10823" priority="19234">
      <formula>IF(AND(E5="",$C5=$X$4),TRUE)</formula>
    </cfRule>
  </conditionalFormatting>
  <conditionalFormatting sqref="E159">
    <cfRule type="expression" dxfId="10822" priority="19235">
      <formula>IF(FIND("!",E5),TRUE)</formula>
    </cfRule>
  </conditionalFormatting>
  <conditionalFormatting sqref="E160">
    <cfRule type="expression" dxfId="10821" priority="19236">
      <formula>IF(AND(E5="",$C5=$X$4),TRUE)</formula>
    </cfRule>
  </conditionalFormatting>
  <conditionalFormatting sqref="E160">
    <cfRule type="expression" dxfId="10820" priority="19237">
      <formula>IF(FIND("!",E5),TRUE)</formula>
    </cfRule>
  </conditionalFormatting>
  <conditionalFormatting sqref="E161">
    <cfRule type="expression" dxfId="10819" priority="19238">
      <formula>IF(AND(E5="",$C5=$X$4),TRUE)</formula>
    </cfRule>
  </conditionalFormatting>
  <conditionalFormatting sqref="E161">
    <cfRule type="expression" dxfId="10818" priority="19239">
      <formula>IF(FIND("!",E5),TRUE)</formula>
    </cfRule>
  </conditionalFormatting>
  <conditionalFormatting sqref="E162">
    <cfRule type="expression" dxfId="10817" priority="19240">
      <formula>IF(AND(E5="",$C5=$X$4),TRUE)</formula>
    </cfRule>
  </conditionalFormatting>
  <conditionalFormatting sqref="E162">
    <cfRule type="expression" dxfId="10816" priority="19241">
      <formula>IF(FIND("!",E5),TRUE)</formula>
    </cfRule>
  </conditionalFormatting>
  <conditionalFormatting sqref="E163">
    <cfRule type="expression" dxfId="10815" priority="19242">
      <formula>IF(AND(E5="",$C5=$X$4),TRUE)</formula>
    </cfRule>
  </conditionalFormatting>
  <conditionalFormatting sqref="E163">
    <cfRule type="expression" dxfId="10814" priority="19243">
      <formula>IF(FIND("!",E5),TRUE)</formula>
    </cfRule>
  </conditionalFormatting>
  <conditionalFormatting sqref="E164">
    <cfRule type="expression" dxfId="10813" priority="19244">
      <formula>IF(AND(E5="",$C5=$X$4),TRUE)</formula>
    </cfRule>
  </conditionalFormatting>
  <conditionalFormatting sqref="E164">
    <cfRule type="expression" dxfId="10812" priority="19245">
      <formula>IF(FIND("!",E5),TRUE)</formula>
    </cfRule>
  </conditionalFormatting>
  <conditionalFormatting sqref="E165">
    <cfRule type="expression" dxfId="10811" priority="19246">
      <formula>IF(AND(E5="",$C5=$X$4),TRUE)</formula>
    </cfRule>
  </conditionalFormatting>
  <conditionalFormatting sqref="E165">
    <cfRule type="expression" dxfId="10810" priority="19247">
      <formula>IF(FIND("!",E5),TRUE)</formula>
    </cfRule>
  </conditionalFormatting>
  <conditionalFormatting sqref="E166">
    <cfRule type="expression" dxfId="10809" priority="19248">
      <formula>IF(AND(E5="",$C5=$X$4),TRUE)</formula>
    </cfRule>
  </conditionalFormatting>
  <conditionalFormatting sqref="E166">
    <cfRule type="expression" dxfId="10808" priority="19249">
      <formula>IF(FIND("!",E5),TRUE)</formula>
    </cfRule>
  </conditionalFormatting>
  <conditionalFormatting sqref="E167">
    <cfRule type="expression" dxfId="10807" priority="19250">
      <formula>IF(AND(E5="",$C5=$X$4),TRUE)</formula>
    </cfRule>
  </conditionalFormatting>
  <conditionalFormatting sqref="E167">
    <cfRule type="expression" dxfId="10806" priority="19251">
      <formula>IF(FIND("!",E5),TRUE)</formula>
    </cfRule>
  </conditionalFormatting>
  <conditionalFormatting sqref="E168">
    <cfRule type="expression" dxfId="10805" priority="19252">
      <formula>IF(AND(E5="",$C5=$X$4),TRUE)</formula>
    </cfRule>
  </conditionalFormatting>
  <conditionalFormatting sqref="E168">
    <cfRule type="expression" dxfId="10804" priority="19253">
      <formula>IF(FIND("!",E5),TRUE)</formula>
    </cfRule>
  </conditionalFormatting>
  <conditionalFormatting sqref="E169">
    <cfRule type="expression" dxfId="10803" priority="19254">
      <formula>IF(AND(E5="",$C5=$X$4),TRUE)</formula>
    </cfRule>
  </conditionalFormatting>
  <conditionalFormatting sqref="E169">
    <cfRule type="expression" dxfId="10802" priority="19255">
      <formula>IF(FIND("!",E5),TRUE)</formula>
    </cfRule>
  </conditionalFormatting>
  <conditionalFormatting sqref="E170">
    <cfRule type="expression" dxfId="10801" priority="19256">
      <formula>IF(AND(E5="",$C5=$X$4),TRUE)</formula>
    </cfRule>
  </conditionalFormatting>
  <conditionalFormatting sqref="E170">
    <cfRule type="expression" dxfId="10800" priority="19257">
      <formula>IF(FIND("!",E5),TRUE)</formula>
    </cfRule>
  </conditionalFormatting>
  <conditionalFormatting sqref="E171">
    <cfRule type="expression" dxfId="10799" priority="19258">
      <formula>IF(AND(E5="",$C5=$X$4),TRUE)</formula>
    </cfRule>
  </conditionalFormatting>
  <conditionalFormatting sqref="E171">
    <cfRule type="expression" dxfId="10798" priority="19259">
      <formula>IF(FIND("!",E5),TRUE)</formula>
    </cfRule>
  </conditionalFormatting>
  <conditionalFormatting sqref="E172">
    <cfRule type="expression" dxfId="10797" priority="19260">
      <formula>IF(AND(E5="",$C5=$X$4),TRUE)</formula>
    </cfRule>
  </conditionalFormatting>
  <conditionalFormatting sqref="E172">
    <cfRule type="expression" dxfId="10796" priority="19261">
      <formula>IF(FIND("!",E5),TRUE)</formula>
    </cfRule>
  </conditionalFormatting>
  <conditionalFormatting sqref="E173">
    <cfRule type="expression" dxfId="10795" priority="19262">
      <formula>IF(AND(E5="",$C5=$X$4),TRUE)</formula>
    </cfRule>
  </conditionalFormatting>
  <conditionalFormatting sqref="E173">
    <cfRule type="expression" dxfId="10794" priority="19263">
      <formula>IF(FIND("!",E5),TRUE)</formula>
    </cfRule>
  </conditionalFormatting>
  <conditionalFormatting sqref="E174">
    <cfRule type="expression" dxfId="10793" priority="19264">
      <formula>IF(AND(E5="",$C5=$X$4),TRUE)</formula>
    </cfRule>
  </conditionalFormatting>
  <conditionalFormatting sqref="E174">
    <cfRule type="expression" dxfId="10792" priority="19265">
      <formula>IF(FIND("!",E5),TRUE)</formula>
    </cfRule>
  </conditionalFormatting>
  <conditionalFormatting sqref="E175">
    <cfRule type="expression" dxfId="10791" priority="19266">
      <formula>IF(AND(E5="",$C5=$X$4),TRUE)</formula>
    </cfRule>
  </conditionalFormatting>
  <conditionalFormatting sqref="E175">
    <cfRule type="expression" dxfId="10790" priority="19267">
      <formula>IF(FIND("!",E5),TRUE)</formula>
    </cfRule>
  </conditionalFormatting>
  <conditionalFormatting sqref="E176">
    <cfRule type="expression" dxfId="10789" priority="19268">
      <formula>IF(AND(E5="",$C5=$X$4),TRUE)</formula>
    </cfRule>
  </conditionalFormatting>
  <conditionalFormatting sqref="E176">
    <cfRule type="expression" dxfId="10788" priority="19269">
      <formula>IF(FIND("!",E5),TRUE)</formula>
    </cfRule>
  </conditionalFormatting>
  <conditionalFormatting sqref="E177">
    <cfRule type="expression" dxfId="10787" priority="19270">
      <formula>IF(AND(E5="",$C5=$X$4),TRUE)</formula>
    </cfRule>
  </conditionalFormatting>
  <conditionalFormatting sqref="E177">
    <cfRule type="expression" dxfId="10786" priority="19271">
      <formula>IF(FIND("!",E5),TRUE)</formula>
    </cfRule>
  </conditionalFormatting>
  <conditionalFormatting sqref="E178">
    <cfRule type="expression" dxfId="10785" priority="19272">
      <formula>IF(AND(E5="",$C5=$X$4),TRUE)</formula>
    </cfRule>
  </conditionalFormatting>
  <conditionalFormatting sqref="E178">
    <cfRule type="expression" dxfId="10784" priority="19273">
      <formula>IF(FIND("!",E5),TRUE)</formula>
    </cfRule>
  </conditionalFormatting>
  <conditionalFormatting sqref="E179">
    <cfRule type="expression" dxfId="10783" priority="19274">
      <formula>IF(AND(E5="",$C5=$X$4),TRUE)</formula>
    </cfRule>
  </conditionalFormatting>
  <conditionalFormatting sqref="E179">
    <cfRule type="expression" dxfId="10782" priority="19275">
      <formula>IF(FIND("!",E5),TRUE)</formula>
    </cfRule>
  </conditionalFormatting>
  <conditionalFormatting sqref="E180">
    <cfRule type="expression" dxfId="10781" priority="19276">
      <formula>IF(AND(E5="",$C5=$X$4),TRUE)</formula>
    </cfRule>
  </conditionalFormatting>
  <conditionalFormatting sqref="E180">
    <cfRule type="expression" dxfId="10780" priority="19277">
      <formula>IF(FIND("!",E5),TRUE)</formula>
    </cfRule>
  </conditionalFormatting>
  <conditionalFormatting sqref="E181">
    <cfRule type="expression" dxfId="10779" priority="19278">
      <formula>IF(AND(E5="",$C5=$X$4),TRUE)</formula>
    </cfRule>
  </conditionalFormatting>
  <conditionalFormatting sqref="E181">
    <cfRule type="expression" dxfId="10778" priority="19279">
      <formula>IF(FIND("!",E5),TRUE)</formula>
    </cfRule>
  </conditionalFormatting>
  <conditionalFormatting sqref="E182">
    <cfRule type="expression" dxfId="10777" priority="19280">
      <formula>IF(AND(E5="",$C5=$X$4),TRUE)</formula>
    </cfRule>
  </conditionalFormatting>
  <conditionalFormatting sqref="E182">
    <cfRule type="expression" dxfId="10776" priority="19281">
      <formula>IF(FIND("!",E5),TRUE)</formula>
    </cfRule>
  </conditionalFormatting>
  <conditionalFormatting sqref="E183">
    <cfRule type="expression" dxfId="10775" priority="19282">
      <formula>IF(AND(E5="",$C5=$X$4),TRUE)</formula>
    </cfRule>
  </conditionalFormatting>
  <conditionalFormatting sqref="E183">
    <cfRule type="expression" dxfId="10774" priority="19283">
      <formula>IF(FIND("!",E5),TRUE)</formula>
    </cfRule>
  </conditionalFormatting>
  <conditionalFormatting sqref="E184">
    <cfRule type="expression" dxfId="10773" priority="19284">
      <formula>IF(AND(E5="",$C5=$X$4),TRUE)</formula>
    </cfRule>
  </conditionalFormatting>
  <conditionalFormatting sqref="E184">
    <cfRule type="expression" dxfId="10772" priority="19285">
      <formula>IF(FIND("!",E5),TRUE)</formula>
    </cfRule>
  </conditionalFormatting>
  <conditionalFormatting sqref="E185">
    <cfRule type="expression" dxfId="10771" priority="19286">
      <formula>IF(AND(E5="",$C5=$X$4),TRUE)</formula>
    </cfRule>
  </conditionalFormatting>
  <conditionalFormatting sqref="E185">
    <cfRule type="expression" dxfId="10770" priority="19287">
      <formula>IF(FIND("!",E5),TRUE)</formula>
    </cfRule>
  </conditionalFormatting>
  <conditionalFormatting sqref="E186">
    <cfRule type="expression" dxfId="10769" priority="19288">
      <formula>IF(AND(E5="",$C5=$X$4),TRUE)</formula>
    </cfRule>
  </conditionalFormatting>
  <conditionalFormatting sqref="E186">
    <cfRule type="expression" dxfId="10768" priority="19289">
      <formula>IF(FIND("!",E5),TRUE)</formula>
    </cfRule>
  </conditionalFormatting>
  <conditionalFormatting sqref="E187">
    <cfRule type="expression" dxfId="10767" priority="19290">
      <formula>IF(AND(E5="",$C5=$X$4),TRUE)</formula>
    </cfRule>
  </conditionalFormatting>
  <conditionalFormatting sqref="E187">
    <cfRule type="expression" dxfId="10766" priority="19291">
      <formula>IF(FIND("!",E5),TRUE)</formula>
    </cfRule>
  </conditionalFormatting>
  <conditionalFormatting sqref="E188">
    <cfRule type="expression" dxfId="10765" priority="19292">
      <formula>IF(AND(E5="",$C5=$X$4),TRUE)</formula>
    </cfRule>
  </conditionalFormatting>
  <conditionalFormatting sqref="E188">
    <cfRule type="expression" dxfId="10764" priority="19293">
      <formula>IF(FIND("!",E5),TRUE)</formula>
    </cfRule>
  </conditionalFormatting>
  <conditionalFormatting sqref="E189">
    <cfRule type="expression" dxfId="10763" priority="19294">
      <formula>IF(AND(E5="",$C5=$X$4),TRUE)</formula>
    </cfRule>
  </conditionalFormatting>
  <conditionalFormatting sqref="E189">
    <cfRule type="expression" dxfId="10762" priority="19295">
      <formula>IF(FIND("!",E5),TRUE)</formula>
    </cfRule>
  </conditionalFormatting>
  <conditionalFormatting sqref="E190">
    <cfRule type="expression" dxfId="10761" priority="19296">
      <formula>IF(AND(E5="",$C5=$X$4),TRUE)</formula>
    </cfRule>
  </conditionalFormatting>
  <conditionalFormatting sqref="E190">
    <cfRule type="expression" dxfId="10760" priority="19297">
      <formula>IF(FIND("!",E5),TRUE)</formula>
    </cfRule>
  </conditionalFormatting>
  <conditionalFormatting sqref="E191">
    <cfRule type="expression" dxfId="10759" priority="19298">
      <formula>IF(AND(E5="",$C5=$X$4),TRUE)</formula>
    </cfRule>
  </conditionalFormatting>
  <conditionalFormatting sqref="E191">
    <cfRule type="expression" dxfId="10758" priority="19299">
      <formula>IF(FIND("!",E5),TRUE)</formula>
    </cfRule>
  </conditionalFormatting>
  <conditionalFormatting sqref="E192">
    <cfRule type="expression" dxfId="10757" priority="19300">
      <formula>IF(AND(E5="",$C5=$X$4),TRUE)</formula>
    </cfRule>
  </conditionalFormatting>
  <conditionalFormatting sqref="E192">
    <cfRule type="expression" dxfId="10756" priority="19301">
      <formula>IF(FIND("!",E5),TRUE)</formula>
    </cfRule>
  </conditionalFormatting>
  <conditionalFormatting sqref="E193">
    <cfRule type="expression" dxfId="10755" priority="19302">
      <formula>IF(AND(E5="",$C5=$X$4),TRUE)</formula>
    </cfRule>
  </conditionalFormatting>
  <conditionalFormatting sqref="E193">
    <cfRule type="expression" dxfId="10754" priority="19303">
      <formula>IF(FIND("!",E5),TRUE)</formula>
    </cfRule>
  </conditionalFormatting>
  <conditionalFormatting sqref="E194">
    <cfRule type="expression" dxfId="10753" priority="19304">
      <formula>IF(AND(E5="",$C5=$X$4),TRUE)</formula>
    </cfRule>
  </conditionalFormatting>
  <conditionalFormatting sqref="E194">
    <cfRule type="expression" dxfId="10752" priority="19305">
      <formula>IF(FIND("!",E5),TRUE)</formula>
    </cfRule>
  </conditionalFormatting>
  <conditionalFormatting sqref="E195">
    <cfRule type="expression" dxfId="10751" priority="19306">
      <formula>IF(AND(E5="",$C5=$X$4),TRUE)</formula>
    </cfRule>
  </conditionalFormatting>
  <conditionalFormatting sqref="E195">
    <cfRule type="expression" dxfId="10750" priority="19307">
      <formula>IF(FIND("!",E5),TRUE)</formula>
    </cfRule>
  </conditionalFormatting>
  <conditionalFormatting sqref="E196">
    <cfRule type="expression" dxfId="10749" priority="19308">
      <formula>IF(AND(E5="",$C5=$X$4),TRUE)</formula>
    </cfRule>
  </conditionalFormatting>
  <conditionalFormatting sqref="E196">
    <cfRule type="expression" dxfId="10748" priority="19309">
      <formula>IF(FIND("!",E5),TRUE)</formula>
    </cfRule>
  </conditionalFormatting>
  <conditionalFormatting sqref="E197">
    <cfRule type="expression" dxfId="10747" priority="19310">
      <formula>IF(AND(E5="",$C5=$X$4),TRUE)</formula>
    </cfRule>
  </conditionalFormatting>
  <conditionalFormatting sqref="E197">
    <cfRule type="expression" dxfId="10746" priority="19311">
      <formula>IF(FIND("!",E5),TRUE)</formula>
    </cfRule>
  </conditionalFormatting>
  <conditionalFormatting sqref="E198">
    <cfRule type="expression" dxfId="10745" priority="19312">
      <formula>IF(AND(E5="",$C5=$X$4),TRUE)</formula>
    </cfRule>
  </conditionalFormatting>
  <conditionalFormatting sqref="E198">
    <cfRule type="expression" dxfId="10744" priority="19313">
      <formula>IF(FIND("!",E5),TRUE)</formula>
    </cfRule>
  </conditionalFormatting>
  <conditionalFormatting sqref="E199">
    <cfRule type="expression" dxfId="10743" priority="19314">
      <formula>IF(AND(E5="",$C5=$X$4),TRUE)</formula>
    </cfRule>
  </conditionalFormatting>
  <conditionalFormatting sqref="E199">
    <cfRule type="expression" dxfId="10742" priority="19315">
      <formula>IF(FIND("!",E5),TRUE)</formula>
    </cfRule>
  </conditionalFormatting>
  <conditionalFormatting sqref="E200">
    <cfRule type="expression" dxfId="10741" priority="19316">
      <formula>IF(AND(E5="",$C5=$X$4),TRUE)</formula>
    </cfRule>
  </conditionalFormatting>
  <conditionalFormatting sqref="E200">
    <cfRule type="expression" dxfId="10740" priority="19317">
      <formula>IF(FIND("!",E5),TRUE)</formula>
    </cfRule>
  </conditionalFormatting>
  <conditionalFormatting sqref="E201">
    <cfRule type="expression" dxfId="10739" priority="19318">
      <formula>IF(AND(E5="",$C5=$X$4),TRUE)</formula>
    </cfRule>
  </conditionalFormatting>
  <conditionalFormatting sqref="E201">
    <cfRule type="expression" dxfId="10738" priority="19319">
      <formula>IF(FIND("!",E5),TRUE)</formula>
    </cfRule>
  </conditionalFormatting>
  <conditionalFormatting sqref="E202">
    <cfRule type="expression" dxfId="10737" priority="19320">
      <formula>IF(AND(E5="",$C5=$X$4),TRUE)</formula>
    </cfRule>
  </conditionalFormatting>
  <conditionalFormatting sqref="E202">
    <cfRule type="expression" dxfId="10736" priority="19321">
      <formula>IF(FIND("!",E5),TRUE)</formula>
    </cfRule>
  </conditionalFormatting>
  <conditionalFormatting sqref="E203">
    <cfRule type="expression" dxfId="10735" priority="19322">
      <formula>IF(AND(E5="",$C5=$X$4),TRUE)</formula>
    </cfRule>
  </conditionalFormatting>
  <conditionalFormatting sqref="E203">
    <cfRule type="expression" dxfId="10734" priority="19323">
      <formula>IF(FIND("!",E5),TRUE)</formula>
    </cfRule>
  </conditionalFormatting>
  <conditionalFormatting sqref="E204">
    <cfRule type="expression" dxfId="10733" priority="19324">
      <formula>IF(AND(E5="",$C5=$X$4),TRUE)</formula>
    </cfRule>
  </conditionalFormatting>
  <conditionalFormatting sqref="E204">
    <cfRule type="expression" dxfId="10732" priority="19325">
      <formula>IF(FIND("!",E5),TRUE)</formula>
    </cfRule>
  </conditionalFormatting>
  <conditionalFormatting sqref="E205">
    <cfRule type="expression" dxfId="10731" priority="19326">
      <formula>IF(AND(E5="",$C5=$X$4),TRUE)</formula>
    </cfRule>
  </conditionalFormatting>
  <conditionalFormatting sqref="E205">
    <cfRule type="expression" dxfId="10730" priority="19327">
      <formula>IF(FIND("!",E5),TRUE)</formula>
    </cfRule>
  </conditionalFormatting>
  <conditionalFormatting sqref="E206">
    <cfRule type="expression" dxfId="10729" priority="19328">
      <formula>IF(AND(E5="",$C5=$X$4),TRUE)</formula>
    </cfRule>
  </conditionalFormatting>
  <conditionalFormatting sqref="E206">
    <cfRule type="expression" dxfId="10728" priority="19329">
      <formula>IF(FIND("!",E5),TRUE)</formula>
    </cfRule>
  </conditionalFormatting>
  <conditionalFormatting sqref="E207">
    <cfRule type="expression" dxfId="10727" priority="19330">
      <formula>IF(AND(E5="",$C5=$X$4),TRUE)</formula>
    </cfRule>
  </conditionalFormatting>
  <conditionalFormatting sqref="E207">
    <cfRule type="expression" dxfId="10726" priority="19331">
      <formula>IF(FIND("!",E5),TRUE)</formula>
    </cfRule>
  </conditionalFormatting>
  <conditionalFormatting sqref="E208">
    <cfRule type="expression" dxfId="10725" priority="19332">
      <formula>IF(AND(E5="",$C5=$X$4),TRUE)</formula>
    </cfRule>
  </conditionalFormatting>
  <conditionalFormatting sqref="E208">
    <cfRule type="expression" dxfId="10724" priority="19333">
      <formula>IF(FIND("!",E5),TRUE)</formula>
    </cfRule>
  </conditionalFormatting>
  <conditionalFormatting sqref="E209">
    <cfRule type="expression" dxfId="10723" priority="19334">
      <formula>IF(AND(E5="",$C5=$X$4),TRUE)</formula>
    </cfRule>
  </conditionalFormatting>
  <conditionalFormatting sqref="E209">
    <cfRule type="expression" dxfId="10722" priority="19335">
      <formula>IF(FIND("!",E5),TRUE)</formula>
    </cfRule>
  </conditionalFormatting>
  <conditionalFormatting sqref="E210">
    <cfRule type="expression" dxfId="10721" priority="19336">
      <formula>IF(AND(E5="",$C5=$X$4),TRUE)</formula>
    </cfRule>
  </conditionalFormatting>
  <conditionalFormatting sqref="E210">
    <cfRule type="expression" dxfId="10720" priority="19337">
      <formula>IF(FIND("!",E5),TRUE)</formula>
    </cfRule>
  </conditionalFormatting>
  <conditionalFormatting sqref="E211">
    <cfRule type="expression" dxfId="10719" priority="19338">
      <formula>IF(AND(E5="",$C5=$X$4),TRUE)</formula>
    </cfRule>
  </conditionalFormatting>
  <conditionalFormatting sqref="E211">
    <cfRule type="expression" dxfId="10718" priority="19339">
      <formula>IF(FIND("!",E5),TRUE)</formula>
    </cfRule>
  </conditionalFormatting>
  <conditionalFormatting sqref="E212">
    <cfRule type="expression" dxfId="10717" priority="19340">
      <formula>IF(AND(E5="",$C5=$X$4),TRUE)</formula>
    </cfRule>
  </conditionalFormatting>
  <conditionalFormatting sqref="E212">
    <cfRule type="expression" dxfId="10716" priority="19341">
      <formula>IF(FIND("!",E5),TRUE)</formula>
    </cfRule>
  </conditionalFormatting>
  <conditionalFormatting sqref="E213">
    <cfRule type="expression" dxfId="10715" priority="19342">
      <formula>IF(AND(E5="",$C5=$X$4),TRUE)</formula>
    </cfRule>
  </conditionalFormatting>
  <conditionalFormatting sqref="E213">
    <cfRule type="expression" dxfId="10714" priority="19343">
      <formula>IF(FIND("!",E5),TRUE)</formula>
    </cfRule>
  </conditionalFormatting>
  <conditionalFormatting sqref="E214">
    <cfRule type="expression" dxfId="10713" priority="19344">
      <formula>IF(AND(E5="",$C5=$X$4),TRUE)</formula>
    </cfRule>
  </conditionalFormatting>
  <conditionalFormatting sqref="E214">
    <cfRule type="expression" dxfId="10712" priority="19345">
      <formula>IF(FIND("!",E5),TRUE)</formula>
    </cfRule>
  </conditionalFormatting>
  <conditionalFormatting sqref="E215">
    <cfRule type="expression" dxfId="10711" priority="19346">
      <formula>IF(AND(E5="",$C5=$X$4),TRUE)</formula>
    </cfRule>
  </conditionalFormatting>
  <conditionalFormatting sqref="E215">
    <cfRule type="expression" dxfId="10710" priority="19347">
      <formula>IF(FIND("!",E5),TRUE)</formula>
    </cfRule>
  </conditionalFormatting>
  <conditionalFormatting sqref="E216">
    <cfRule type="expression" dxfId="10709" priority="19348">
      <formula>IF(AND(E5="",$C5=$X$4),TRUE)</formula>
    </cfRule>
  </conditionalFormatting>
  <conditionalFormatting sqref="E216">
    <cfRule type="expression" dxfId="10708" priority="19349">
      <formula>IF(FIND("!",E5),TRUE)</formula>
    </cfRule>
  </conditionalFormatting>
  <conditionalFormatting sqref="E217">
    <cfRule type="expression" dxfId="10707" priority="19350">
      <formula>IF(AND(E5="",$C5=$X$4),TRUE)</formula>
    </cfRule>
  </conditionalFormatting>
  <conditionalFormatting sqref="E217">
    <cfRule type="expression" dxfId="10706" priority="19351">
      <formula>IF(FIND("!",E5),TRUE)</formula>
    </cfRule>
  </conditionalFormatting>
  <conditionalFormatting sqref="E218">
    <cfRule type="expression" dxfId="10705" priority="19352">
      <formula>IF(AND(E5="",$C5=$X$4),TRUE)</formula>
    </cfRule>
  </conditionalFormatting>
  <conditionalFormatting sqref="E218">
    <cfRule type="expression" dxfId="10704" priority="19353">
      <formula>IF(FIND("!",E5),TRUE)</formula>
    </cfRule>
  </conditionalFormatting>
  <conditionalFormatting sqref="E219">
    <cfRule type="expression" dxfId="10703" priority="19354">
      <formula>IF(AND(E5="",$C5=$X$4),TRUE)</formula>
    </cfRule>
  </conditionalFormatting>
  <conditionalFormatting sqref="E219">
    <cfRule type="expression" dxfId="10702" priority="19355">
      <formula>IF(FIND("!",E5),TRUE)</formula>
    </cfRule>
  </conditionalFormatting>
  <conditionalFormatting sqref="E220">
    <cfRule type="expression" dxfId="10701" priority="19356">
      <formula>IF(AND(E5="",$C5=$X$4),TRUE)</formula>
    </cfRule>
  </conditionalFormatting>
  <conditionalFormatting sqref="E220">
    <cfRule type="expression" dxfId="10700" priority="19357">
      <formula>IF(FIND("!",E5),TRUE)</formula>
    </cfRule>
  </conditionalFormatting>
  <conditionalFormatting sqref="E221">
    <cfRule type="expression" dxfId="10699" priority="19358">
      <formula>IF(AND(E5="",$C5=$X$4),TRUE)</formula>
    </cfRule>
  </conditionalFormatting>
  <conditionalFormatting sqref="E221">
    <cfRule type="expression" dxfId="10698" priority="19359">
      <formula>IF(FIND("!",E5),TRUE)</formula>
    </cfRule>
  </conditionalFormatting>
  <conditionalFormatting sqref="E222">
    <cfRule type="expression" dxfId="10697" priority="19360">
      <formula>IF(AND(E5="",$C5=$X$4),TRUE)</formula>
    </cfRule>
  </conditionalFormatting>
  <conditionalFormatting sqref="E222">
    <cfRule type="expression" dxfId="10696" priority="19361">
      <formula>IF(FIND("!",E5),TRUE)</formula>
    </cfRule>
  </conditionalFormatting>
  <conditionalFormatting sqref="E223">
    <cfRule type="expression" dxfId="10695" priority="19362">
      <formula>IF(AND(E5="",$C5=$X$4),TRUE)</formula>
    </cfRule>
  </conditionalFormatting>
  <conditionalFormatting sqref="E223">
    <cfRule type="expression" dxfId="10694" priority="19363">
      <formula>IF(FIND("!",E5),TRUE)</formula>
    </cfRule>
  </conditionalFormatting>
  <conditionalFormatting sqref="E224">
    <cfRule type="expression" dxfId="10693" priority="19364">
      <formula>IF(AND(E5="",$C5=$X$4),TRUE)</formula>
    </cfRule>
  </conditionalFormatting>
  <conditionalFormatting sqref="E224">
    <cfRule type="expression" dxfId="10692" priority="19365">
      <formula>IF(FIND("!",E5),TRUE)</formula>
    </cfRule>
  </conditionalFormatting>
  <conditionalFormatting sqref="E225">
    <cfRule type="expression" dxfId="10691" priority="19366">
      <formula>IF(AND(E5="",$C5=$X$4),TRUE)</formula>
    </cfRule>
  </conditionalFormatting>
  <conditionalFormatting sqref="E225">
    <cfRule type="expression" dxfId="10690" priority="19367">
      <formula>IF(FIND("!",E5),TRUE)</formula>
    </cfRule>
  </conditionalFormatting>
  <conditionalFormatting sqref="E226">
    <cfRule type="expression" dxfId="10689" priority="19368">
      <formula>IF(AND(E5="",$C5=$X$4),TRUE)</formula>
    </cfRule>
  </conditionalFormatting>
  <conditionalFormatting sqref="E226">
    <cfRule type="expression" dxfId="10688" priority="19369">
      <formula>IF(FIND("!",E5),TRUE)</formula>
    </cfRule>
  </conditionalFormatting>
  <conditionalFormatting sqref="E227">
    <cfRule type="expression" dxfId="10687" priority="19370">
      <formula>IF(AND(E5="",$C5=$X$4),TRUE)</formula>
    </cfRule>
  </conditionalFormatting>
  <conditionalFormatting sqref="E227">
    <cfRule type="expression" dxfId="10686" priority="19371">
      <formula>IF(FIND("!",E5),TRUE)</formula>
    </cfRule>
  </conditionalFormatting>
  <conditionalFormatting sqref="E228">
    <cfRule type="expression" dxfId="10685" priority="19372">
      <formula>IF(AND(E5="",$C5=$X$4),TRUE)</formula>
    </cfRule>
  </conditionalFormatting>
  <conditionalFormatting sqref="E228">
    <cfRule type="expression" dxfId="10684" priority="19373">
      <formula>IF(FIND("!",E5),TRUE)</formula>
    </cfRule>
  </conditionalFormatting>
  <conditionalFormatting sqref="E229">
    <cfRule type="expression" dxfId="10683" priority="19374">
      <formula>IF(AND(E5="",$C5=$X$4),TRUE)</formula>
    </cfRule>
  </conditionalFormatting>
  <conditionalFormatting sqref="E229">
    <cfRule type="expression" dxfId="10682" priority="19375">
      <formula>IF(FIND("!",E5),TRUE)</formula>
    </cfRule>
  </conditionalFormatting>
  <conditionalFormatting sqref="E230">
    <cfRule type="expression" dxfId="10681" priority="19376">
      <formula>IF(AND(E5="",$C5=$X$4),TRUE)</formula>
    </cfRule>
  </conditionalFormatting>
  <conditionalFormatting sqref="E230">
    <cfRule type="expression" dxfId="10680" priority="19377">
      <formula>IF(FIND("!",E5),TRUE)</formula>
    </cfRule>
  </conditionalFormatting>
  <conditionalFormatting sqref="E231">
    <cfRule type="expression" dxfId="10679" priority="19378">
      <formula>IF(AND(E5="",$C5=$X$4),TRUE)</formula>
    </cfRule>
  </conditionalFormatting>
  <conditionalFormatting sqref="E231">
    <cfRule type="expression" dxfId="10678" priority="19379">
      <formula>IF(FIND("!",E5),TRUE)</formula>
    </cfRule>
  </conditionalFormatting>
  <conditionalFormatting sqref="E232">
    <cfRule type="expression" dxfId="10677" priority="19380">
      <formula>IF(AND(E5="",$C5=$X$4),TRUE)</formula>
    </cfRule>
  </conditionalFormatting>
  <conditionalFormatting sqref="E232">
    <cfRule type="expression" dxfId="10676" priority="19381">
      <formula>IF(FIND("!",E5),TRUE)</formula>
    </cfRule>
  </conditionalFormatting>
  <conditionalFormatting sqref="E233">
    <cfRule type="expression" dxfId="10675" priority="19382">
      <formula>IF(AND(E5="",$C5=$X$4),TRUE)</formula>
    </cfRule>
  </conditionalFormatting>
  <conditionalFormatting sqref="E233">
    <cfRule type="expression" dxfId="10674" priority="19383">
      <formula>IF(FIND("!",E5),TRUE)</formula>
    </cfRule>
  </conditionalFormatting>
  <conditionalFormatting sqref="E234">
    <cfRule type="expression" dxfId="10673" priority="19384">
      <formula>IF(AND(E5="",$C5=$X$4),TRUE)</formula>
    </cfRule>
  </conditionalFormatting>
  <conditionalFormatting sqref="E234">
    <cfRule type="expression" dxfId="10672" priority="19385">
      <formula>IF(FIND("!",E5),TRUE)</formula>
    </cfRule>
  </conditionalFormatting>
  <conditionalFormatting sqref="E235">
    <cfRule type="expression" dxfId="10671" priority="19386">
      <formula>IF(AND(E5="",$C5=$X$4),TRUE)</formula>
    </cfRule>
  </conditionalFormatting>
  <conditionalFormatting sqref="E235">
    <cfRule type="expression" dxfId="10670" priority="19387">
      <formula>IF(FIND("!",E5),TRUE)</formula>
    </cfRule>
  </conditionalFormatting>
  <conditionalFormatting sqref="E236">
    <cfRule type="expression" dxfId="10669" priority="19388">
      <formula>IF(AND(E5="",$C5=$X$4),TRUE)</formula>
    </cfRule>
  </conditionalFormatting>
  <conditionalFormatting sqref="E236">
    <cfRule type="expression" dxfId="10668" priority="19389">
      <formula>IF(FIND("!",E5),TRUE)</formula>
    </cfRule>
  </conditionalFormatting>
  <conditionalFormatting sqref="E237">
    <cfRule type="expression" dxfId="10667" priority="19390">
      <formula>IF(AND(E5="",$C5=$X$4),TRUE)</formula>
    </cfRule>
  </conditionalFormatting>
  <conditionalFormatting sqref="E237">
    <cfRule type="expression" dxfId="10666" priority="19391">
      <formula>IF(FIND("!",E5),TRUE)</formula>
    </cfRule>
  </conditionalFormatting>
  <conditionalFormatting sqref="E238">
    <cfRule type="expression" dxfId="10665" priority="19392">
      <formula>IF(AND(E5="",$C5=$X$4),TRUE)</formula>
    </cfRule>
  </conditionalFormatting>
  <conditionalFormatting sqref="E238">
    <cfRule type="expression" dxfId="10664" priority="19393">
      <formula>IF(FIND("!",E5),TRUE)</formula>
    </cfRule>
  </conditionalFormatting>
  <conditionalFormatting sqref="E239">
    <cfRule type="expression" dxfId="10663" priority="19394">
      <formula>IF(AND(E5="",$C5=$X$4),TRUE)</formula>
    </cfRule>
  </conditionalFormatting>
  <conditionalFormatting sqref="E239">
    <cfRule type="expression" dxfId="10662" priority="19395">
      <formula>IF(FIND("!",E5),TRUE)</formula>
    </cfRule>
  </conditionalFormatting>
  <conditionalFormatting sqref="E240">
    <cfRule type="expression" dxfId="10661" priority="19396">
      <formula>IF(AND(E5="",$C5=$X$4),TRUE)</formula>
    </cfRule>
  </conditionalFormatting>
  <conditionalFormatting sqref="E240">
    <cfRule type="expression" dxfId="10660" priority="19397">
      <formula>IF(FIND("!",E5),TRUE)</formula>
    </cfRule>
  </conditionalFormatting>
  <conditionalFormatting sqref="E241">
    <cfRule type="expression" dxfId="10659" priority="19398">
      <formula>IF(AND(E5="",$C5=$X$4),TRUE)</formula>
    </cfRule>
  </conditionalFormatting>
  <conditionalFormatting sqref="E241">
    <cfRule type="expression" dxfId="10658" priority="19399">
      <formula>IF(FIND("!",E5),TRUE)</formula>
    </cfRule>
  </conditionalFormatting>
  <conditionalFormatting sqref="E242">
    <cfRule type="expression" dxfId="10657" priority="19400">
      <formula>IF(AND(E5="",$C5=$X$4),TRUE)</formula>
    </cfRule>
  </conditionalFormatting>
  <conditionalFormatting sqref="E242">
    <cfRule type="expression" dxfId="10656" priority="19401">
      <formula>IF(FIND("!",E5),TRUE)</formula>
    </cfRule>
  </conditionalFormatting>
  <conditionalFormatting sqref="E243">
    <cfRule type="expression" dxfId="10655" priority="19402">
      <formula>IF(AND(E5="",$C5=$X$4),TRUE)</formula>
    </cfRule>
  </conditionalFormatting>
  <conditionalFormatting sqref="E243">
    <cfRule type="expression" dxfId="10654" priority="19403">
      <formula>IF(FIND("!",E5),TRUE)</formula>
    </cfRule>
  </conditionalFormatting>
  <conditionalFormatting sqref="E244">
    <cfRule type="expression" dxfId="10653" priority="19404">
      <formula>IF(AND(E5="",$C5=$X$4),TRUE)</formula>
    </cfRule>
  </conditionalFormatting>
  <conditionalFormatting sqref="E244">
    <cfRule type="expression" dxfId="10652" priority="19405">
      <formula>IF(FIND("!",E5),TRUE)</formula>
    </cfRule>
  </conditionalFormatting>
  <conditionalFormatting sqref="E245">
    <cfRule type="expression" dxfId="10651" priority="19406">
      <formula>IF(AND(E5="",$C5=$X$4),TRUE)</formula>
    </cfRule>
  </conditionalFormatting>
  <conditionalFormatting sqref="E245">
    <cfRule type="expression" dxfId="10650" priority="19407">
      <formula>IF(FIND("!",E5),TRUE)</formula>
    </cfRule>
  </conditionalFormatting>
  <conditionalFormatting sqref="E246">
    <cfRule type="expression" dxfId="10649" priority="19408">
      <formula>IF(AND(E5="",$C5=$X$4),TRUE)</formula>
    </cfRule>
  </conditionalFormatting>
  <conditionalFormatting sqref="E246">
    <cfRule type="expression" dxfId="10648" priority="19409">
      <formula>IF(FIND("!",E5),TRUE)</formula>
    </cfRule>
  </conditionalFormatting>
  <conditionalFormatting sqref="E247">
    <cfRule type="expression" dxfId="10647" priority="19410">
      <formula>IF(AND(E5="",$C5=$X$4),TRUE)</formula>
    </cfRule>
  </conditionalFormatting>
  <conditionalFormatting sqref="E247">
    <cfRule type="expression" dxfId="10646" priority="19411">
      <formula>IF(FIND("!",E5),TRUE)</formula>
    </cfRule>
  </conditionalFormatting>
  <conditionalFormatting sqref="E248">
    <cfRule type="expression" dxfId="10645" priority="19412">
      <formula>IF(AND(E5="",$C5=$X$4),TRUE)</formula>
    </cfRule>
  </conditionalFormatting>
  <conditionalFormatting sqref="E248">
    <cfRule type="expression" dxfId="10644" priority="19413">
      <formula>IF(FIND("!",E5),TRUE)</formula>
    </cfRule>
  </conditionalFormatting>
  <conditionalFormatting sqref="E249">
    <cfRule type="expression" dxfId="10643" priority="19414">
      <formula>IF(AND(E5="",$C5=$X$4),TRUE)</formula>
    </cfRule>
  </conditionalFormatting>
  <conditionalFormatting sqref="E249">
    <cfRule type="expression" dxfId="10642" priority="19415">
      <formula>IF(FIND("!",E5),TRUE)</formula>
    </cfRule>
  </conditionalFormatting>
  <conditionalFormatting sqref="E250">
    <cfRule type="expression" dxfId="10641" priority="19416">
      <formula>IF(AND(E5="",$C5=$X$4),TRUE)</formula>
    </cfRule>
  </conditionalFormatting>
  <conditionalFormatting sqref="E250">
    <cfRule type="expression" dxfId="10640" priority="19417">
      <formula>IF(FIND("!",E5),TRUE)</formula>
    </cfRule>
  </conditionalFormatting>
  <conditionalFormatting sqref="E251">
    <cfRule type="expression" dxfId="10639" priority="19418">
      <formula>IF(AND(E5="",$C5=$X$4),TRUE)</formula>
    </cfRule>
  </conditionalFormatting>
  <conditionalFormatting sqref="E251">
    <cfRule type="expression" dxfId="10638" priority="19419">
      <formula>IF(FIND("!",E5),TRUE)</formula>
    </cfRule>
  </conditionalFormatting>
  <conditionalFormatting sqref="E252">
    <cfRule type="expression" dxfId="10637" priority="19420">
      <formula>IF(AND(E5="",$C5=$X$4),TRUE)</formula>
    </cfRule>
  </conditionalFormatting>
  <conditionalFormatting sqref="E252">
    <cfRule type="expression" dxfId="10636" priority="19421">
      <formula>IF(FIND("!",E5),TRUE)</formula>
    </cfRule>
  </conditionalFormatting>
  <conditionalFormatting sqref="E253">
    <cfRule type="expression" dxfId="10635" priority="19422">
      <formula>IF(AND(E5="",$C5=$X$4),TRUE)</formula>
    </cfRule>
  </conditionalFormatting>
  <conditionalFormatting sqref="E253">
    <cfRule type="expression" dxfId="10634" priority="19423">
      <formula>IF(FIND("!",E5),TRUE)</formula>
    </cfRule>
  </conditionalFormatting>
  <conditionalFormatting sqref="E254">
    <cfRule type="expression" dxfId="10633" priority="19424">
      <formula>IF(AND(E5="",$C5=$X$4),TRUE)</formula>
    </cfRule>
  </conditionalFormatting>
  <conditionalFormatting sqref="E254">
    <cfRule type="expression" dxfId="10632" priority="19425">
      <formula>IF(FIND("!",E5),TRUE)</formula>
    </cfRule>
  </conditionalFormatting>
  <conditionalFormatting sqref="E255">
    <cfRule type="expression" dxfId="10631" priority="19426">
      <formula>IF(AND(E5="",$C5=$X$4),TRUE)</formula>
    </cfRule>
  </conditionalFormatting>
  <conditionalFormatting sqref="E255">
    <cfRule type="expression" dxfId="10630" priority="19427">
      <formula>IF(FIND("!",E5),TRUE)</formula>
    </cfRule>
  </conditionalFormatting>
  <conditionalFormatting sqref="E256">
    <cfRule type="expression" dxfId="10629" priority="19428">
      <formula>IF(AND(E5="",$C5=$X$4),TRUE)</formula>
    </cfRule>
  </conditionalFormatting>
  <conditionalFormatting sqref="E256">
    <cfRule type="expression" dxfId="10628" priority="19429">
      <formula>IF(FIND("!",E5),TRUE)</formula>
    </cfRule>
  </conditionalFormatting>
  <conditionalFormatting sqref="E257">
    <cfRule type="expression" dxfId="10627" priority="19430">
      <formula>IF(AND(E5="",$C5=$X$4),TRUE)</formula>
    </cfRule>
  </conditionalFormatting>
  <conditionalFormatting sqref="E257">
    <cfRule type="expression" dxfId="10626" priority="19431">
      <formula>IF(FIND("!",E5),TRUE)</formula>
    </cfRule>
  </conditionalFormatting>
  <conditionalFormatting sqref="E258">
    <cfRule type="expression" dxfId="10625" priority="19432">
      <formula>IF(AND(E5="",$C5=$X$4),TRUE)</formula>
    </cfRule>
  </conditionalFormatting>
  <conditionalFormatting sqref="E258">
    <cfRule type="expression" dxfId="10624" priority="19433">
      <formula>IF(FIND("!",E5),TRUE)</formula>
    </cfRule>
  </conditionalFormatting>
  <conditionalFormatting sqref="E259">
    <cfRule type="expression" dxfId="10623" priority="19434">
      <formula>IF(AND(E5="",$C5=$X$4),TRUE)</formula>
    </cfRule>
  </conditionalFormatting>
  <conditionalFormatting sqref="E259">
    <cfRule type="expression" dxfId="10622" priority="19435">
      <formula>IF(FIND("!",E5),TRUE)</formula>
    </cfRule>
  </conditionalFormatting>
  <conditionalFormatting sqref="E260">
    <cfRule type="expression" dxfId="10621" priority="19436">
      <formula>IF(AND(E5="",$C5=$X$4),TRUE)</formula>
    </cfRule>
  </conditionalFormatting>
  <conditionalFormatting sqref="E260">
    <cfRule type="expression" dxfId="10620" priority="19437">
      <formula>IF(FIND("!",E5),TRUE)</formula>
    </cfRule>
  </conditionalFormatting>
  <conditionalFormatting sqref="E261">
    <cfRule type="expression" dxfId="10619" priority="19438">
      <formula>IF(AND(E5="",$C5=$X$4),TRUE)</formula>
    </cfRule>
  </conditionalFormatting>
  <conditionalFormatting sqref="E261">
    <cfRule type="expression" dxfId="10618" priority="19439">
      <formula>IF(FIND("!",E5),TRUE)</formula>
    </cfRule>
  </conditionalFormatting>
  <conditionalFormatting sqref="E262">
    <cfRule type="expression" dxfId="10617" priority="19440">
      <formula>IF(AND(E5="",$C5=$X$4),TRUE)</formula>
    </cfRule>
  </conditionalFormatting>
  <conditionalFormatting sqref="E262">
    <cfRule type="expression" dxfId="10616" priority="19441">
      <formula>IF(FIND("!",E5),TRUE)</formula>
    </cfRule>
  </conditionalFormatting>
  <conditionalFormatting sqref="E263">
    <cfRule type="expression" dxfId="10615" priority="19442">
      <formula>IF(AND(E5="",$C5=$X$4),TRUE)</formula>
    </cfRule>
  </conditionalFormatting>
  <conditionalFormatting sqref="E263">
    <cfRule type="expression" dxfId="10614" priority="19443">
      <formula>IF(FIND("!",E5),TRUE)</formula>
    </cfRule>
  </conditionalFormatting>
  <conditionalFormatting sqref="E264">
    <cfRule type="expression" dxfId="10613" priority="19444">
      <formula>IF(AND(E5="",$C5=$X$4),TRUE)</formula>
    </cfRule>
  </conditionalFormatting>
  <conditionalFormatting sqref="E264">
    <cfRule type="expression" dxfId="10612" priority="19445">
      <formula>IF(FIND("!",E5),TRUE)</formula>
    </cfRule>
  </conditionalFormatting>
  <conditionalFormatting sqref="E265">
    <cfRule type="expression" dxfId="10611" priority="19446">
      <formula>IF(AND(E5="",$C5=$X$4),TRUE)</formula>
    </cfRule>
  </conditionalFormatting>
  <conditionalFormatting sqref="E265">
    <cfRule type="expression" dxfId="10610" priority="19447">
      <formula>IF(FIND("!",E5),TRUE)</formula>
    </cfRule>
  </conditionalFormatting>
  <conditionalFormatting sqref="E266">
    <cfRule type="expression" dxfId="10609" priority="19448">
      <formula>IF(AND(E5="",$C5=$X$4),TRUE)</formula>
    </cfRule>
  </conditionalFormatting>
  <conditionalFormatting sqref="E266">
    <cfRule type="expression" dxfId="10608" priority="19449">
      <formula>IF(FIND("!",E5),TRUE)</formula>
    </cfRule>
  </conditionalFormatting>
  <conditionalFormatting sqref="E267">
    <cfRule type="expression" dxfId="10607" priority="19450">
      <formula>IF(AND(E5="",$C5=$X$4),TRUE)</formula>
    </cfRule>
  </conditionalFormatting>
  <conditionalFormatting sqref="E267">
    <cfRule type="expression" dxfId="10606" priority="19451">
      <formula>IF(FIND("!",E5),TRUE)</formula>
    </cfRule>
  </conditionalFormatting>
  <conditionalFormatting sqref="E268">
    <cfRule type="expression" dxfId="10605" priority="19452">
      <formula>IF(AND(E5="",$C5=$X$4),TRUE)</formula>
    </cfRule>
  </conditionalFormatting>
  <conditionalFormatting sqref="E268">
    <cfRule type="expression" dxfId="10604" priority="19453">
      <formula>IF(FIND("!",E5),TRUE)</formula>
    </cfRule>
  </conditionalFormatting>
  <conditionalFormatting sqref="E269">
    <cfRule type="expression" dxfId="10603" priority="19454">
      <formula>IF(AND(E5="",$C5=$X$4),TRUE)</formula>
    </cfRule>
  </conditionalFormatting>
  <conditionalFormatting sqref="E269">
    <cfRule type="expression" dxfId="10602" priority="19455">
      <formula>IF(FIND("!",E5),TRUE)</formula>
    </cfRule>
  </conditionalFormatting>
  <conditionalFormatting sqref="E270">
    <cfRule type="expression" dxfId="10601" priority="19456">
      <formula>IF(AND(E5="",$C5=$X$4),TRUE)</formula>
    </cfRule>
  </conditionalFormatting>
  <conditionalFormatting sqref="E270">
    <cfRule type="expression" dxfId="10600" priority="19457">
      <formula>IF(FIND("!",E5),TRUE)</formula>
    </cfRule>
  </conditionalFormatting>
  <conditionalFormatting sqref="E271">
    <cfRule type="expression" dxfId="10599" priority="19458">
      <formula>IF(AND(E5="",$C5=$X$4),TRUE)</formula>
    </cfRule>
  </conditionalFormatting>
  <conditionalFormatting sqref="E271">
    <cfRule type="expression" dxfId="10598" priority="19459">
      <formula>IF(FIND("!",E5),TRUE)</formula>
    </cfRule>
  </conditionalFormatting>
  <conditionalFormatting sqref="E272">
    <cfRule type="expression" dxfId="10597" priority="19460">
      <formula>IF(AND(E5="",$C5=$X$4),TRUE)</formula>
    </cfRule>
  </conditionalFormatting>
  <conditionalFormatting sqref="E272">
    <cfRule type="expression" dxfId="10596" priority="19461">
      <formula>IF(FIND("!",E5),TRUE)</formula>
    </cfRule>
  </conditionalFormatting>
  <conditionalFormatting sqref="E273">
    <cfRule type="expression" dxfId="10595" priority="19462">
      <formula>IF(AND(E5="",$C5=$X$4),TRUE)</formula>
    </cfRule>
  </conditionalFormatting>
  <conditionalFormatting sqref="E273">
    <cfRule type="expression" dxfId="10594" priority="19463">
      <formula>IF(FIND("!",E5),TRUE)</formula>
    </cfRule>
  </conditionalFormatting>
  <conditionalFormatting sqref="E274">
    <cfRule type="expression" dxfId="10593" priority="19464">
      <formula>IF(AND(E5="",$C5=$X$4),TRUE)</formula>
    </cfRule>
  </conditionalFormatting>
  <conditionalFormatting sqref="E274">
    <cfRule type="expression" dxfId="10592" priority="19465">
      <formula>IF(FIND("!",E5),TRUE)</formula>
    </cfRule>
  </conditionalFormatting>
  <conditionalFormatting sqref="E275">
    <cfRule type="expression" dxfId="10591" priority="19466">
      <formula>IF(AND(E5="",$C5=$X$4),TRUE)</formula>
    </cfRule>
  </conditionalFormatting>
  <conditionalFormatting sqref="E275">
    <cfRule type="expression" dxfId="10590" priority="19467">
      <formula>IF(FIND("!",E5),TRUE)</formula>
    </cfRule>
  </conditionalFormatting>
  <conditionalFormatting sqref="E276">
    <cfRule type="expression" dxfId="10589" priority="19468">
      <formula>IF(AND(E5="",$C5=$X$4),TRUE)</formula>
    </cfRule>
  </conditionalFormatting>
  <conditionalFormatting sqref="E276">
    <cfRule type="expression" dxfId="10588" priority="19469">
      <formula>IF(FIND("!",E5),TRUE)</formula>
    </cfRule>
  </conditionalFormatting>
  <conditionalFormatting sqref="E277">
    <cfRule type="expression" dxfId="10587" priority="19470">
      <formula>IF(AND(E5="",$C5=$X$4),TRUE)</formula>
    </cfRule>
  </conditionalFormatting>
  <conditionalFormatting sqref="E277">
    <cfRule type="expression" dxfId="10586" priority="19471">
      <formula>IF(FIND("!",E5),TRUE)</formula>
    </cfRule>
  </conditionalFormatting>
  <conditionalFormatting sqref="E278">
    <cfRule type="expression" dxfId="10585" priority="19472">
      <formula>IF(AND(E5="",$C5=$X$4),TRUE)</formula>
    </cfRule>
  </conditionalFormatting>
  <conditionalFormatting sqref="E278">
    <cfRule type="expression" dxfId="10584" priority="19473">
      <formula>IF(FIND("!",E5),TRUE)</formula>
    </cfRule>
  </conditionalFormatting>
  <conditionalFormatting sqref="E279">
    <cfRule type="expression" dxfId="10583" priority="19474">
      <formula>IF(AND(E5="",$C5=$X$4),TRUE)</formula>
    </cfRule>
  </conditionalFormatting>
  <conditionalFormatting sqref="E279">
    <cfRule type="expression" dxfId="10582" priority="19475">
      <formula>IF(FIND("!",E5),TRUE)</formula>
    </cfRule>
  </conditionalFormatting>
  <conditionalFormatting sqref="E280">
    <cfRule type="expression" dxfId="10581" priority="19476">
      <formula>IF(AND(E5="",$C5=$X$4),TRUE)</formula>
    </cfRule>
  </conditionalFormatting>
  <conditionalFormatting sqref="E280">
    <cfRule type="expression" dxfId="10580" priority="19477">
      <formula>IF(FIND("!",E5),TRUE)</formula>
    </cfRule>
  </conditionalFormatting>
  <conditionalFormatting sqref="E281">
    <cfRule type="expression" dxfId="10579" priority="19478">
      <formula>IF(AND(E5="",$C5=$X$4),TRUE)</formula>
    </cfRule>
  </conditionalFormatting>
  <conditionalFormatting sqref="E281">
    <cfRule type="expression" dxfId="10578" priority="19479">
      <formula>IF(FIND("!",E5),TRUE)</formula>
    </cfRule>
  </conditionalFormatting>
  <conditionalFormatting sqref="E282">
    <cfRule type="expression" dxfId="10577" priority="19480">
      <formula>IF(AND(E5="",$C5=$X$4),TRUE)</formula>
    </cfRule>
  </conditionalFormatting>
  <conditionalFormatting sqref="E282">
    <cfRule type="expression" dxfId="10576" priority="19481">
      <formula>IF(FIND("!",E5),TRUE)</formula>
    </cfRule>
  </conditionalFormatting>
  <conditionalFormatting sqref="E283">
    <cfRule type="expression" dxfId="10575" priority="19482">
      <formula>IF(AND(E5="",$C5=$X$4),TRUE)</formula>
    </cfRule>
  </conditionalFormatting>
  <conditionalFormatting sqref="E283">
    <cfRule type="expression" dxfId="10574" priority="19483">
      <formula>IF(FIND("!",E5),TRUE)</formula>
    </cfRule>
  </conditionalFormatting>
  <conditionalFormatting sqref="E284">
    <cfRule type="expression" dxfId="10573" priority="19484">
      <formula>IF(AND(E5="",$C5=$X$4),TRUE)</formula>
    </cfRule>
  </conditionalFormatting>
  <conditionalFormatting sqref="E284">
    <cfRule type="expression" dxfId="10572" priority="19485">
      <formula>IF(FIND("!",E5),TRUE)</formula>
    </cfRule>
  </conditionalFormatting>
  <conditionalFormatting sqref="E285">
    <cfRule type="expression" dxfId="10571" priority="19486">
      <formula>IF(AND(E5="",$C5=$X$4),TRUE)</formula>
    </cfRule>
  </conditionalFormatting>
  <conditionalFormatting sqref="E285">
    <cfRule type="expression" dxfId="10570" priority="19487">
      <formula>IF(FIND("!",E5),TRUE)</formula>
    </cfRule>
  </conditionalFormatting>
  <conditionalFormatting sqref="E286">
    <cfRule type="expression" dxfId="10569" priority="19488">
      <formula>IF(AND(E5="",$C5=$X$4),TRUE)</formula>
    </cfRule>
  </conditionalFormatting>
  <conditionalFormatting sqref="E286">
    <cfRule type="expression" dxfId="10568" priority="19489">
      <formula>IF(FIND("!",E5),TRUE)</formula>
    </cfRule>
  </conditionalFormatting>
  <conditionalFormatting sqref="E287">
    <cfRule type="expression" dxfId="10567" priority="19490">
      <formula>IF(AND(E5="",$C5=$X$4),TRUE)</formula>
    </cfRule>
  </conditionalFormatting>
  <conditionalFormatting sqref="E287">
    <cfRule type="expression" dxfId="10566" priority="19491">
      <formula>IF(FIND("!",E5),TRUE)</formula>
    </cfRule>
  </conditionalFormatting>
  <conditionalFormatting sqref="E288">
    <cfRule type="expression" dxfId="10565" priority="19492">
      <formula>IF(AND(E5="",$C5=$X$4),TRUE)</formula>
    </cfRule>
  </conditionalFormatting>
  <conditionalFormatting sqref="E288">
    <cfRule type="expression" dxfId="10564" priority="19493">
      <formula>IF(FIND("!",E5),TRUE)</formula>
    </cfRule>
  </conditionalFormatting>
  <conditionalFormatting sqref="E289">
    <cfRule type="expression" dxfId="10563" priority="19494">
      <formula>IF(AND(E5="",$C5=$X$4),TRUE)</formula>
    </cfRule>
  </conditionalFormatting>
  <conditionalFormatting sqref="E289">
    <cfRule type="expression" dxfId="10562" priority="19495">
      <formula>IF(FIND("!",E5),TRUE)</formula>
    </cfRule>
  </conditionalFormatting>
  <conditionalFormatting sqref="E290">
    <cfRule type="expression" dxfId="10561" priority="19496">
      <formula>IF(AND(E5="",$C5=$X$4),TRUE)</formula>
    </cfRule>
  </conditionalFormatting>
  <conditionalFormatting sqref="E290">
    <cfRule type="expression" dxfId="10560" priority="19497">
      <formula>IF(FIND("!",E5),TRUE)</formula>
    </cfRule>
  </conditionalFormatting>
  <conditionalFormatting sqref="E291">
    <cfRule type="expression" dxfId="10559" priority="19498">
      <formula>IF(AND(E5="",$C5=$X$4),TRUE)</formula>
    </cfRule>
  </conditionalFormatting>
  <conditionalFormatting sqref="E291">
    <cfRule type="expression" dxfId="10558" priority="19499">
      <formula>IF(FIND("!",E5),TRUE)</formula>
    </cfRule>
  </conditionalFormatting>
  <conditionalFormatting sqref="E292">
    <cfRule type="expression" dxfId="10557" priority="19500">
      <formula>IF(AND(E5="",$C5=$X$4),TRUE)</formula>
    </cfRule>
  </conditionalFormatting>
  <conditionalFormatting sqref="E292">
    <cfRule type="expression" dxfId="10556" priority="19501">
      <formula>IF(FIND("!",E5),TRUE)</formula>
    </cfRule>
  </conditionalFormatting>
  <conditionalFormatting sqref="E293">
    <cfRule type="expression" dxfId="10555" priority="19502">
      <formula>IF(AND(E5="",$C5=$X$4),TRUE)</formula>
    </cfRule>
  </conditionalFormatting>
  <conditionalFormatting sqref="E293">
    <cfRule type="expression" dxfId="10554" priority="19503">
      <formula>IF(FIND("!",E5),TRUE)</formula>
    </cfRule>
  </conditionalFormatting>
  <conditionalFormatting sqref="E294">
    <cfRule type="expression" dxfId="10553" priority="19504">
      <formula>IF(AND(E5="",$C5=$X$4),TRUE)</formula>
    </cfRule>
  </conditionalFormatting>
  <conditionalFormatting sqref="E294">
    <cfRule type="expression" dxfId="10552" priority="19505">
      <formula>IF(FIND("!",E5),TRUE)</formula>
    </cfRule>
  </conditionalFormatting>
  <conditionalFormatting sqref="E295">
    <cfRule type="expression" dxfId="10551" priority="19506">
      <formula>IF(AND(E5="",$C5=$X$4),TRUE)</formula>
    </cfRule>
  </conditionalFormatting>
  <conditionalFormatting sqref="E295">
    <cfRule type="expression" dxfId="10550" priority="19507">
      <formula>IF(FIND("!",E5),TRUE)</formula>
    </cfRule>
  </conditionalFormatting>
  <conditionalFormatting sqref="E296">
    <cfRule type="expression" dxfId="10549" priority="19508">
      <formula>IF(AND(E5="",$C5=$X$4),TRUE)</formula>
    </cfRule>
  </conditionalFormatting>
  <conditionalFormatting sqref="E296">
    <cfRule type="expression" dxfId="10548" priority="19509">
      <formula>IF(FIND("!",E5),TRUE)</formula>
    </cfRule>
  </conditionalFormatting>
  <conditionalFormatting sqref="E297">
    <cfRule type="expression" dxfId="10547" priority="19510">
      <formula>IF(AND(E5="",$C5=$X$4),TRUE)</formula>
    </cfRule>
  </conditionalFormatting>
  <conditionalFormatting sqref="E297">
    <cfRule type="expression" dxfId="10546" priority="19511">
      <formula>IF(FIND("!",E5),TRUE)</formula>
    </cfRule>
  </conditionalFormatting>
  <conditionalFormatting sqref="E298">
    <cfRule type="expression" dxfId="10545" priority="19512">
      <formula>IF(AND(E5="",$C5=$X$4),TRUE)</formula>
    </cfRule>
  </conditionalFormatting>
  <conditionalFormatting sqref="E298">
    <cfRule type="expression" dxfId="10544" priority="19513">
      <formula>IF(FIND("!",E5),TRUE)</formula>
    </cfRule>
  </conditionalFormatting>
  <conditionalFormatting sqref="E299">
    <cfRule type="expression" dxfId="10543" priority="19514">
      <formula>IF(AND(E5="",$C5=$X$4),TRUE)</formula>
    </cfRule>
  </conditionalFormatting>
  <conditionalFormatting sqref="E299">
    <cfRule type="expression" dxfId="10542" priority="19515">
      <formula>IF(FIND("!",E5),TRUE)</formula>
    </cfRule>
  </conditionalFormatting>
  <conditionalFormatting sqref="E300">
    <cfRule type="expression" dxfId="10541" priority="19516">
      <formula>IF(AND(E5="",$C5=$X$4),TRUE)</formula>
    </cfRule>
  </conditionalFormatting>
  <conditionalFormatting sqref="E300">
    <cfRule type="expression" dxfId="10540" priority="19517">
      <formula>IF(FIND("!",E5),TRUE)</formula>
    </cfRule>
  </conditionalFormatting>
  <conditionalFormatting sqref="E301">
    <cfRule type="expression" dxfId="10539" priority="19518">
      <formula>IF(AND(E5="",$C5=$X$4),TRUE)</formula>
    </cfRule>
  </conditionalFormatting>
  <conditionalFormatting sqref="E301">
    <cfRule type="expression" dxfId="10538" priority="19519">
      <formula>IF(FIND("!",E5),TRUE)</formula>
    </cfRule>
  </conditionalFormatting>
  <conditionalFormatting sqref="E302">
    <cfRule type="expression" dxfId="10537" priority="19520">
      <formula>IF(AND(E5="",$C5=$X$4),TRUE)</formula>
    </cfRule>
  </conditionalFormatting>
  <conditionalFormatting sqref="E302">
    <cfRule type="expression" dxfId="10536" priority="19521">
      <formula>IF(FIND("!",E5),TRUE)</formula>
    </cfRule>
  </conditionalFormatting>
  <conditionalFormatting sqref="E303">
    <cfRule type="expression" dxfId="10535" priority="19522">
      <formula>IF(AND(E5="",$C5=$X$4),TRUE)</formula>
    </cfRule>
  </conditionalFormatting>
  <conditionalFormatting sqref="E303">
    <cfRule type="expression" dxfId="10534" priority="19523">
      <formula>IF(FIND("!",E5),TRUE)</formula>
    </cfRule>
  </conditionalFormatting>
  <conditionalFormatting sqref="E304">
    <cfRule type="expression" dxfId="10533" priority="19524">
      <formula>IF(AND(E5="",$C5=$X$4),TRUE)</formula>
    </cfRule>
  </conditionalFormatting>
  <conditionalFormatting sqref="E304">
    <cfRule type="expression" dxfId="10532" priority="19525">
      <formula>IF(FIND("!",E5),TRUE)</formula>
    </cfRule>
  </conditionalFormatting>
  <conditionalFormatting sqref="E305">
    <cfRule type="expression" dxfId="10531" priority="19526">
      <formula>IF(AND(E5="",$C5=$X$4),TRUE)</formula>
    </cfRule>
  </conditionalFormatting>
  <conditionalFormatting sqref="E305">
    <cfRule type="expression" dxfId="10530" priority="19527">
      <formula>IF(FIND("!",E5),TRUE)</formula>
    </cfRule>
  </conditionalFormatting>
  <conditionalFormatting sqref="E306">
    <cfRule type="expression" dxfId="10529" priority="19528">
      <formula>IF(AND(E5="",$C5=$X$4),TRUE)</formula>
    </cfRule>
  </conditionalFormatting>
  <conditionalFormatting sqref="E306">
    <cfRule type="expression" dxfId="10528" priority="19529">
      <formula>IF(FIND("!",E5),TRUE)</formula>
    </cfRule>
  </conditionalFormatting>
  <conditionalFormatting sqref="E307">
    <cfRule type="expression" dxfId="10527" priority="19530">
      <formula>IF(AND(E5="",$C5=$X$4),TRUE)</formula>
    </cfRule>
  </conditionalFormatting>
  <conditionalFormatting sqref="E307">
    <cfRule type="expression" dxfId="10526" priority="19531">
      <formula>IF(FIND("!",E5),TRUE)</formula>
    </cfRule>
  </conditionalFormatting>
  <conditionalFormatting sqref="E308">
    <cfRule type="expression" dxfId="10525" priority="19532">
      <formula>IF(AND(E5="",$C5=$X$4),TRUE)</formula>
    </cfRule>
  </conditionalFormatting>
  <conditionalFormatting sqref="E308">
    <cfRule type="expression" dxfId="10524" priority="19533">
      <formula>IF(FIND("!",E5),TRUE)</formula>
    </cfRule>
  </conditionalFormatting>
  <conditionalFormatting sqref="E309">
    <cfRule type="expression" dxfId="10523" priority="19534">
      <formula>IF(AND(E5="",$C5=$X$4),TRUE)</formula>
    </cfRule>
  </conditionalFormatting>
  <conditionalFormatting sqref="E309">
    <cfRule type="expression" dxfId="10522" priority="19535">
      <formula>IF(FIND("!",E5),TRUE)</formula>
    </cfRule>
  </conditionalFormatting>
  <conditionalFormatting sqref="E310">
    <cfRule type="expression" dxfId="10521" priority="19536">
      <formula>IF(AND(E5="",$C5=$X$4),TRUE)</formula>
    </cfRule>
  </conditionalFormatting>
  <conditionalFormatting sqref="E310">
    <cfRule type="expression" dxfId="10520" priority="19537">
      <formula>IF(FIND("!",E5),TRUE)</formula>
    </cfRule>
  </conditionalFormatting>
  <conditionalFormatting sqref="E311">
    <cfRule type="expression" dxfId="10519" priority="19538">
      <formula>IF(AND(E5="",$C5=$X$4),TRUE)</formula>
    </cfRule>
  </conditionalFormatting>
  <conditionalFormatting sqref="E311">
    <cfRule type="expression" dxfId="10518" priority="19539">
      <formula>IF(FIND("!",E5),TRUE)</formula>
    </cfRule>
  </conditionalFormatting>
  <conditionalFormatting sqref="E312">
    <cfRule type="expression" dxfId="10517" priority="19540">
      <formula>IF(AND(E5="",$C5=$X$4),TRUE)</formula>
    </cfRule>
  </conditionalFormatting>
  <conditionalFormatting sqref="E312">
    <cfRule type="expression" dxfId="10516" priority="19541">
      <formula>IF(FIND("!",E5),TRUE)</formula>
    </cfRule>
  </conditionalFormatting>
  <conditionalFormatting sqref="E313">
    <cfRule type="expression" dxfId="10515" priority="19542">
      <formula>IF(AND(E5="",$C5=$X$4),TRUE)</formula>
    </cfRule>
  </conditionalFormatting>
  <conditionalFormatting sqref="E313">
    <cfRule type="expression" dxfId="10514" priority="19543">
      <formula>IF(FIND("!",E5),TRUE)</formula>
    </cfRule>
  </conditionalFormatting>
  <conditionalFormatting sqref="E314">
    <cfRule type="expression" dxfId="10513" priority="19544">
      <formula>IF(AND(E5="",$C5=$X$4),TRUE)</formula>
    </cfRule>
  </conditionalFormatting>
  <conditionalFormatting sqref="E314">
    <cfRule type="expression" dxfId="10512" priority="19545">
      <formula>IF(FIND("!",E5),TRUE)</formula>
    </cfRule>
  </conditionalFormatting>
  <conditionalFormatting sqref="E315">
    <cfRule type="expression" dxfId="10511" priority="19546">
      <formula>IF(AND(E5="",$C5=$X$4),TRUE)</formula>
    </cfRule>
  </conditionalFormatting>
  <conditionalFormatting sqref="E315">
    <cfRule type="expression" dxfId="10510" priority="19547">
      <formula>IF(FIND("!",E5),TRUE)</formula>
    </cfRule>
  </conditionalFormatting>
  <conditionalFormatting sqref="E316">
    <cfRule type="expression" dxfId="10509" priority="19548">
      <formula>IF(AND(E5="",$C5=$X$4),TRUE)</formula>
    </cfRule>
  </conditionalFormatting>
  <conditionalFormatting sqref="E316">
    <cfRule type="expression" dxfId="10508" priority="19549">
      <formula>IF(FIND("!",E5),TRUE)</formula>
    </cfRule>
  </conditionalFormatting>
  <conditionalFormatting sqref="E317">
    <cfRule type="expression" dxfId="10507" priority="19550">
      <formula>IF(AND(E5="",$C5=$X$4),TRUE)</formula>
    </cfRule>
  </conditionalFormatting>
  <conditionalFormatting sqref="E317">
    <cfRule type="expression" dxfId="10506" priority="19551">
      <formula>IF(FIND("!",E5),TRUE)</formula>
    </cfRule>
  </conditionalFormatting>
  <conditionalFormatting sqref="E318">
    <cfRule type="expression" dxfId="10505" priority="19552">
      <formula>IF(AND(E5="",$C5=$X$4),TRUE)</formula>
    </cfRule>
  </conditionalFormatting>
  <conditionalFormatting sqref="E318">
    <cfRule type="expression" dxfId="10504" priority="19553">
      <formula>IF(FIND("!",E5),TRUE)</formula>
    </cfRule>
  </conditionalFormatting>
  <conditionalFormatting sqref="E319">
    <cfRule type="expression" dxfId="10503" priority="19554">
      <formula>IF(AND(E5="",$C5=$X$4),TRUE)</formula>
    </cfRule>
  </conditionalFormatting>
  <conditionalFormatting sqref="E319">
    <cfRule type="expression" dxfId="10502" priority="19555">
      <formula>IF(FIND("!",E5),TRUE)</formula>
    </cfRule>
  </conditionalFormatting>
  <conditionalFormatting sqref="E320">
    <cfRule type="expression" dxfId="10501" priority="19556">
      <formula>IF(AND(E5="",$C5=$X$4),TRUE)</formula>
    </cfRule>
  </conditionalFormatting>
  <conditionalFormatting sqref="E320">
    <cfRule type="expression" dxfId="10500" priority="19557">
      <formula>IF(FIND("!",E5),TRUE)</formula>
    </cfRule>
  </conditionalFormatting>
  <conditionalFormatting sqref="E321">
    <cfRule type="expression" dxfId="10499" priority="19558">
      <formula>IF(AND(E5="",$C5=$X$4),TRUE)</formula>
    </cfRule>
  </conditionalFormatting>
  <conditionalFormatting sqref="E321">
    <cfRule type="expression" dxfId="10498" priority="19559">
      <formula>IF(FIND("!",E5),TRUE)</formula>
    </cfRule>
  </conditionalFormatting>
  <conditionalFormatting sqref="E322">
    <cfRule type="expression" dxfId="10497" priority="19560">
      <formula>IF(AND(E5="",$C5=$X$4),TRUE)</formula>
    </cfRule>
  </conditionalFormatting>
  <conditionalFormatting sqref="E322">
    <cfRule type="expression" dxfId="10496" priority="19561">
      <formula>IF(FIND("!",E5),TRUE)</formula>
    </cfRule>
  </conditionalFormatting>
  <conditionalFormatting sqref="E323">
    <cfRule type="expression" dxfId="10495" priority="19562">
      <formula>IF(AND(E5="",$C5=$X$4),TRUE)</formula>
    </cfRule>
  </conditionalFormatting>
  <conditionalFormatting sqref="E323">
    <cfRule type="expression" dxfId="10494" priority="19563">
      <formula>IF(FIND("!",E5),TRUE)</formula>
    </cfRule>
  </conditionalFormatting>
  <conditionalFormatting sqref="E324">
    <cfRule type="expression" dxfId="10493" priority="19564">
      <formula>IF(AND(E5="",$C5=$X$4),TRUE)</formula>
    </cfRule>
  </conditionalFormatting>
  <conditionalFormatting sqref="E324">
    <cfRule type="expression" dxfId="10492" priority="19565">
      <formula>IF(FIND("!",E5),TRUE)</formula>
    </cfRule>
  </conditionalFormatting>
  <conditionalFormatting sqref="E325">
    <cfRule type="expression" dxfId="10491" priority="19566">
      <formula>IF(AND(E5="",$C5=$X$4),TRUE)</formula>
    </cfRule>
  </conditionalFormatting>
  <conditionalFormatting sqref="E325">
    <cfRule type="expression" dxfId="10490" priority="19567">
      <formula>IF(FIND("!",E5),TRUE)</formula>
    </cfRule>
  </conditionalFormatting>
  <conditionalFormatting sqref="E326">
    <cfRule type="expression" dxfId="10489" priority="19568">
      <formula>IF(AND(E5="",$C5=$X$4),TRUE)</formula>
    </cfRule>
  </conditionalFormatting>
  <conditionalFormatting sqref="E326">
    <cfRule type="expression" dxfId="10488" priority="19569">
      <formula>IF(FIND("!",E5),TRUE)</formula>
    </cfRule>
  </conditionalFormatting>
  <conditionalFormatting sqref="E327">
    <cfRule type="expression" dxfId="10487" priority="19570">
      <formula>IF(AND(E5="",$C5=$X$4),TRUE)</formula>
    </cfRule>
  </conditionalFormatting>
  <conditionalFormatting sqref="E327">
    <cfRule type="expression" dxfId="10486" priority="19571">
      <formula>IF(FIND("!",E5),TRUE)</formula>
    </cfRule>
  </conditionalFormatting>
  <conditionalFormatting sqref="E328">
    <cfRule type="expression" dxfId="10485" priority="19572">
      <formula>IF(AND(E5="",$C5=$X$4),TRUE)</formula>
    </cfRule>
  </conditionalFormatting>
  <conditionalFormatting sqref="E328">
    <cfRule type="expression" dxfId="10484" priority="19573">
      <formula>IF(FIND("!",E5),TRUE)</formula>
    </cfRule>
  </conditionalFormatting>
  <conditionalFormatting sqref="E329">
    <cfRule type="expression" dxfId="10483" priority="19574">
      <formula>IF(AND(E5="",$C5=$X$4),TRUE)</formula>
    </cfRule>
  </conditionalFormatting>
  <conditionalFormatting sqref="E329">
    <cfRule type="expression" dxfId="10482" priority="19575">
      <formula>IF(FIND("!",E5),TRUE)</formula>
    </cfRule>
  </conditionalFormatting>
  <conditionalFormatting sqref="E330">
    <cfRule type="expression" dxfId="10481" priority="19576">
      <formula>IF(AND(E5="",$C5=$X$4),TRUE)</formula>
    </cfRule>
  </conditionalFormatting>
  <conditionalFormatting sqref="E330">
    <cfRule type="expression" dxfId="10480" priority="19577">
      <formula>IF(FIND("!",E5),TRUE)</formula>
    </cfRule>
  </conditionalFormatting>
  <conditionalFormatting sqref="E331">
    <cfRule type="expression" dxfId="10479" priority="19578">
      <formula>IF(AND(E5="",$C5=$X$4),TRUE)</formula>
    </cfRule>
  </conditionalFormatting>
  <conditionalFormatting sqref="E331">
    <cfRule type="expression" dxfId="10478" priority="19579">
      <formula>IF(FIND("!",E5),TRUE)</formula>
    </cfRule>
  </conditionalFormatting>
  <conditionalFormatting sqref="E332">
    <cfRule type="expression" dxfId="10477" priority="19580">
      <formula>IF(AND(E5="",$C5=$X$4),TRUE)</formula>
    </cfRule>
  </conditionalFormatting>
  <conditionalFormatting sqref="E332">
    <cfRule type="expression" dxfId="10476" priority="19581">
      <formula>IF(FIND("!",E5),TRUE)</formula>
    </cfRule>
  </conditionalFormatting>
  <conditionalFormatting sqref="E333">
    <cfRule type="expression" dxfId="10475" priority="19582">
      <formula>IF(AND(E5="",$C5=$X$4),TRUE)</formula>
    </cfRule>
  </conditionalFormatting>
  <conditionalFormatting sqref="E333">
    <cfRule type="expression" dxfId="10474" priority="19583">
      <formula>IF(FIND("!",E5),TRUE)</formula>
    </cfRule>
  </conditionalFormatting>
  <conditionalFormatting sqref="E334">
    <cfRule type="expression" dxfId="10473" priority="19584">
      <formula>IF(AND(E5="",$C5=$X$4),TRUE)</formula>
    </cfRule>
  </conditionalFormatting>
  <conditionalFormatting sqref="E334">
    <cfRule type="expression" dxfId="10472" priority="19585">
      <formula>IF(FIND("!",E5),TRUE)</formula>
    </cfRule>
  </conditionalFormatting>
  <conditionalFormatting sqref="E335">
    <cfRule type="expression" dxfId="10471" priority="19586">
      <formula>IF(AND(E5="",$C5=$X$4),TRUE)</formula>
    </cfRule>
  </conditionalFormatting>
  <conditionalFormatting sqref="E335">
    <cfRule type="expression" dxfId="10470" priority="19587">
      <formula>IF(FIND("!",E5),TRUE)</formula>
    </cfRule>
  </conditionalFormatting>
  <conditionalFormatting sqref="E336">
    <cfRule type="expression" dxfId="10469" priority="19588">
      <formula>IF(AND(E5="",$C5=$X$4),TRUE)</formula>
    </cfRule>
  </conditionalFormatting>
  <conditionalFormatting sqref="E336">
    <cfRule type="expression" dxfId="10468" priority="19589">
      <formula>IF(FIND("!",E5),TRUE)</formula>
    </cfRule>
  </conditionalFormatting>
  <conditionalFormatting sqref="E337">
    <cfRule type="expression" dxfId="10467" priority="19590">
      <formula>IF(AND(E5="",$C5=$X$4),TRUE)</formula>
    </cfRule>
  </conditionalFormatting>
  <conditionalFormatting sqref="E337">
    <cfRule type="expression" dxfId="10466" priority="19591">
      <formula>IF(FIND("!",E5),TRUE)</formula>
    </cfRule>
  </conditionalFormatting>
  <conditionalFormatting sqref="E338">
    <cfRule type="expression" dxfId="10465" priority="19592">
      <formula>IF(AND(E5="",$C5=$X$4),TRUE)</formula>
    </cfRule>
  </conditionalFormatting>
  <conditionalFormatting sqref="E338">
    <cfRule type="expression" dxfId="10464" priority="19593">
      <formula>IF(FIND("!",E5),TRUE)</formula>
    </cfRule>
  </conditionalFormatting>
  <conditionalFormatting sqref="E339">
    <cfRule type="expression" dxfId="10463" priority="19594">
      <formula>IF(AND(E5="",$C5=$X$4),TRUE)</formula>
    </cfRule>
  </conditionalFormatting>
  <conditionalFormatting sqref="E339">
    <cfRule type="expression" dxfId="10462" priority="19595">
      <formula>IF(FIND("!",E5),TRUE)</formula>
    </cfRule>
  </conditionalFormatting>
  <conditionalFormatting sqref="E340">
    <cfRule type="expression" dxfId="10461" priority="19596">
      <formula>IF(AND(E5="",$C5=$X$4),TRUE)</formula>
    </cfRule>
  </conditionalFormatting>
  <conditionalFormatting sqref="E340">
    <cfRule type="expression" dxfId="10460" priority="19597">
      <formula>IF(FIND("!",E5),TRUE)</formula>
    </cfRule>
  </conditionalFormatting>
  <conditionalFormatting sqref="E341">
    <cfRule type="expression" dxfId="10459" priority="19598">
      <formula>IF(AND(E5="",$C5=$X$4),TRUE)</formula>
    </cfRule>
  </conditionalFormatting>
  <conditionalFormatting sqref="E341">
    <cfRule type="expression" dxfId="10458" priority="19599">
      <formula>IF(FIND("!",E5),TRUE)</formula>
    </cfRule>
  </conditionalFormatting>
  <conditionalFormatting sqref="E342">
    <cfRule type="expression" dxfId="10457" priority="19600">
      <formula>IF(AND(E5="",$C5=$X$4),TRUE)</formula>
    </cfRule>
  </conditionalFormatting>
  <conditionalFormatting sqref="E342">
    <cfRule type="expression" dxfId="10456" priority="19601">
      <formula>IF(FIND("!",E5),TRUE)</formula>
    </cfRule>
  </conditionalFormatting>
  <conditionalFormatting sqref="E343">
    <cfRule type="expression" dxfId="10455" priority="19602">
      <formula>IF(AND(E5="",$C5=$X$4),TRUE)</formula>
    </cfRule>
  </conditionalFormatting>
  <conditionalFormatting sqref="E343">
    <cfRule type="expression" dxfId="10454" priority="19603">
      <formula>IF(FIND("!",E5),TRUE)</formula>
    </cfRule>
  </conditionalFormatting>
  <conditionalFormatting sqref="E344">
    <cfRule type="expression" dxfId="10453" priority="19604">
      <formula>IF(AND(E5="",$C5=$X$4),TRUE)</formula>
    </cfRule>
  </conditionalFormatting>
  <conditionalFormatting sqref="E344">
    <cfRule type="expression" dxfId="10452" priority="19605">
      <formula>IF(FIND("!",E5),TRUE)</formula>
    </cfRule>
  </conditionalFormatting>
  <conditionalFormatting sqref="E345">
    <cfRule type="expression" dxfId="10451" priority="19606">
      <formula>IF(AND(E5="",$C5=$X$4),TRUE)</formula>
    </cfRule>
  </conditionalFormatting>
  <conditionalFormatting sqref="E345">
    <cfRule type="expression" dxfId="10450" priority="19607">
      <formula>IF(FIND("!",E5),TRUE)</formula>
    </cfRule>
  </conditionalFormatting>
  <conditionalFormatting sqref="E346">
    <cfRule type="expression" dxfId="10449" priority="19608">
      <formula>IF(AND(E5="",$C5=$X$4),TRUE)</formula>
    </cfRule>
  </conditionalFormatting>
  <conditionalFormatting sqref="E346">
    <cfRule type="expression" dxfId="10448" priority="19609">
      <formula>IF(FIND("!",E5),TRUE)</formula>
    </cfRule>
  </conditionalFormatting>
  <conditionalFormatting sqref="E347">
    <cfRule type="expression" dxfId="10447" priority="19610">
      <formula>IF(AND(E5="",$C5=$X$4),TRUE)</formula>
    </cfRule>
  </conditionalFormatting>
  <conditionalFormatting sqref="E347">
    <cfRule type="expression" dxfId="10446" priority="19611">
      <formula>IF(FIND("!",E5),TRUE)</formula>
    </cfRule>
  </conditionalFormatting>
  <conditionalFormatting sqref="E348">
    <cfRule type="expression" dxfId="10445" priority="19612">
      <formula>IF(AND(E5="",$C5=$X$4),TRUE)</formula>
    </cfRule>
  </conditionalFormatting>
  <conditionalFormatting sqref="E348">
    <cfRule type="expression" dxfId="10444" priority="19613">
      <formula>IF(FIND("!",E5),TRUE)</formula>
    </cfRule>
  </conditionalFormatting>
  <conditionalFormatting sqref="E349">
    <cfRule type="expression" dxfId="10443" priority="19614">
      <formula>IF(AND(E5="",$C5=$X$4),TRUE)</formula>
    </cfRule>
  </conditionalFormatting>
  <conditionalFormatting sqref="E349">
    <cfRule type="expression" dxfId="10442" priority="19615">
      <formula>IF(FIND("!",E5),TRUE)</formula>
    </cfRule>
  </conditionalFormatting>
  <conditionalFormatting sqref="E350">
    <cfRule type="expression" dxfId="10441" priority="19616">
      <formula>IF(AND(E5="",$C5=$X$4),TRUE)</formula>
    </cfRule>
  </conditionalFormatting>
  <conditionalFormatting sqref="E350">
    <cfRule type="expression" dxfId="10440" priority="19617">
      <formula>IF(FIND("!",E5),TRUE)</formula>
    </cfRule>
  </conditionalFormatting>
  <conditionalFormatting sqref="E351">
    <cfRule type="expression" dxfId="10439" priority="19618">
      <formula>IF(AND(E5="",$C5=$X$4),TRUE)</formula>
    </cfRule>
  </conditionalFormatting>
  <conditionalFormatting sqref="E351">
    <cfRule type="expression" dxfId="10438" priority="19619">
      <formula>IF(FIND("!",E5),TRUE)</formula>
    </cfRule>
  </conditionalFormatting>
  <conditionalFormatting sqref="E352">
    <cfRule type="expression" dxfId="10437" priority="19620">
      <formula>IF(AND(E5="",$C5=$X$4),TRUE)</formula>
    </cfRule>
  </conditionalFormatting>
  <conditionalFormatting sqref="E352">
    <cfRule type="expression" dxfId="10436" priority="19621">
      <formula>IF(FIND("!",E5),TRUE)</formula>
    </cfRule>
  </conditionalFormatting>
  <conditionalFormatting sqref="E353">
    <cfRule type="expression" dxfId="10435" priority="19622">
      <formula>IF(AND(E5="",$C5=$X$4),TRUE)</formula>
    </cfRule>
  </conditionalFormatting>
  <conditionalFormatting sqref="E353">
    <cfRule type="expression" dxfId="10434" priority="19623">
      <formula>IF(FIND("!",E5),TRUE)</formula>
    </cfRule>
  </conditionalFormatting>
  <conditionalFormatting sqref="E354">
    <cfRule type="expression" dxfId="10433" priority="19624">
      <formula>IF(AND(E5="",$C5=$X$4),TRUE)</formula>
    </cfRule>
  </conditionalFormatting>
  <conditionalFormatting sqref="E354">
    <cfRule type="expression" dxfId="10432" priority="19625">
      <formula>IF(FIND("!",E5),TRUE)</formula>
    </cfRule>
  </conditionalFormatting>
  <conditionalFormatting sqref="E355">
    <cfRule type="expression" dxfId="10431" priority="19626">
      <formula>IF(AND(E5="",$C5=$X$4),TRUE)</formula>
    </cfRule>
  </conditionalFormatting>
  <conditionalFormatting sqref="E355">
    <cfRule type="expression" dxfId="10430" priority="19627">
      <formula>IF(FIND("!",E5),TRUE)</formula>
    </cfRule>
  </conditionalFormatting>
  <conditionalFormatting sqref="E356">
    <cfRule type="expression" dxfId="10429" priority="19628">
      <formula>IF(AND(E5="",$C5=$X$4),TRUE)</formula>
    </cfRule>
  </conditionalFormatting>
  <conditionalFormatting sqref="E356">
    <cfRule type="expression" dxfId="10428" priority="19629">
      <formula>IF(FIND("!",E5),TRUE)</formula>
    </cfRule>
  </conditionalFormatting>
  <conditionalFormatting sqref="E357">
    <cfRule type="expression" dxfId="10427" priority="19630">
      <formula>IF(AND(E5="",$C5=$X$4),TRUE)</formula>
    </cfRule>
  </conditionalFormatting>
  <conditionalFormatting sqref="E357">
    <cfRule type="expression" dxfId="10426" priority="19631">
      <formula>IF(FIND("!",E5),TRUE)</formula>
    </cfRule>
  </conditionalFormatting>
  <conditionalFormatting sqref="E358">
    <cfRule type="expression" dxfId="10425" priority="19632">
      <formula>IF(AND(E5="",$C5=$X$4),TRUE)</formula>
    </cfRule>
  </conditionalFormatting>
  <conditionalFormatting sqref="E358">
    <cfRule type="expression" dxfId="10424" priority="19633">
      <formula>IF(FIND("!",E5),TRUE)</formula>
    </cfRule>
  </conditionalFormatting>
  <conditionalFormatting sqref="E359">
    <cfRule type="expression" dxfId="10423" priority="19634">
      <formula>IF(AND(E5="",$C5=$X$4),TRUE)</formula>
    </cfRule>
  </conditionalFormatting>
  <conditionalFormatting sqref="E359">
    <cfRule type="expression" dxfId="10422" priority="19635">
      <formula>IF(FIND("!",E5),TRUE)</formula>
    </cfRule>
  </conditionalFormatting>
  <conditionalFormatting sqref="E360">
    <cfRule type="expression" dxfId="10421" priority="19636">
      <formula>IF(AND(E5="",$C5=$X$4),TRUE)</formula>
    </cfRule>
  </conditionalFormatting>
  <conditionalFormatting sqref="E360">
    <cfRule type="expression" dxfId="10420" priority="19637">
      <formula>IF(FIND("!",E5),TRUE)</formula>
    </cfRule>
  </conditionalFormatting>
  <conditionalFormatting sqref="E361">
    <cfRule type="expression" dxfId="10419" priority="19638">
      <formula>IF(AND(E5="",$C5=$X$4),TRUE)</formula>
    </cfRule>
  </conditionalFormatting>
  <conditionalFormatting sqref="E361">
    <cfRule type="expression" dxfId="10418" priority="19639">
      <formula>IF(FIND("!",E5),TRUE)</formula>
    </cfRule>
  </conditionalFormatting>
  <conditionalFormatting sqref="E362">
    <cfRule type="expression" dxfId="10417" priority="19640">
      <formula>IF(AND(E5="",$C5=$X$4),TRUE)</formula>
    </cfRule>
  </conditionalFormatting>
  <conditionalFormatting sqref="E362">
    <cfRule type="expression" dxfId="10416" priority="19641">
      <formula>IF(FIND("!",E5),TRUE)</formula>
    </cfRule>
  </conditionalFormatting>
  <conditionalFormatting sqref="E363">
    <cfRule type="expression" dxfId="10415" priority="19642">
      <formula>IF(AND(E5="",$C5=$X$4),TRUE)</formula>
    </cfRule>
  </conditionalFormatting>
  <conditionalFormatting sqref="E363">
    <cfRule type="expression" dxfId="10414" priority="19643">
      <formula>IF(FIND("!",E5),TRUE)</formula>
    </cfRule>
  </conditionalFormatting>
  <conditionalFormatting sqref="E364">
    <cfRule type="expression" dxfId="10413" priority="19644">
      <formula>IF(AND(E5="",$C5=$X$4),TRUE)</formula>
    </cfRule>
  </conditionalFormatting>
  <conditionalFormatting sqref="E364">
    <cfRule type="expression" dxfId="10412" priority="19645">
      <formula>IF(FIND("!",E5),TRUE)</formula>
    </cfRule>
  </conditionalFormatting>
  <conditionalFormatting sqref="E365">
    <cfRule type="expression" dxfId="10411" priority="19646">
      <formula>IF(AND(E5="",$C5=$X$4),TRUE)</formula>
    </cfRule>
  </conditionalFormatting>
  <conditionalFormatting sqref="E365">
    <cfRule type="expression" dxfId="10410" priority="19647">
      <formula>IF(FIND("!",E5),TRUE)</formula>
    </cfRule>
  </conditionalFormatting>
  <conditionalFormatting sqref="E366">
    <cfRule type="expression" dxfId="10409" priority="19648">
      <formula>IF(AND(E5="",$C5=$X$4),TRUE)</formula>
    </cfRule>
  </conditionalFormatting>
  <conditionalFormatting sqref="E366">
    <cfRule type="expression" dxfId="10408" priority="19649">
      <formula>IF(FIND("!",E5),TRUE)</formula>
    </cfRule>
  </conditionalFormatting>
  <conditionalFormatting sqref="E367">
    <cfRule type="expression" dxfId="10407" priority="19650">
      <formula>IF(AND(E5="",$C5=$X$4),TRUE)</formula>
    </cfRule>
  </conditionalFormatting>
  <conditionalFormatting sqref="E367">
    <cfRule type="expression" dxfId="10406" priority="19651">
      <formula>IF(FIND("!",E5),TRUE)</formula>
    </cfRule>
  </conditionalFormatting>
  <conditionalFormatting sqref="E368">
    <cfRule type="expression" dxfId="10405" priority="19652">
      <formula>IF(AND(E5="",$C5=$X$4),TRUE)</formula>
    </cfRule>
  </conditionalFormatting>
  <conditionalFormatting sqref="E368">
    <cfRule type="expression" dxfId="10404" priority="19653">
      <formula>IF(FIND("!",E5),TRUE)</formula>
    </cfRule>
  </conditionalFormatting>
  <conditionalFormatting sqref="E369">
    <cfRule type="expression" dxfId="10403" priority="19654">
      <formula>IF(AND(E5="",$C5=$X$4),TRUE)</formula>
    </cfRule>
  </conditionalFormatting>
  <conditionalFormatting sqref="E369">
    <cfRule type="expression" dxfId="10402" priority="19655">
      <formula>IF(FIND("!",E5),TRUE)</formula>
    </cfRule>
  </conditionalFormatting>
  <conditionalFormatting sqref="E370">
    <cfRule type="expression" dxfId="10401" priority="19656">
      <formula>IF(AND(E5="",$C5=$X$4),TRUE)</formula>
    </cfRule>
  </conditionalFormatting>
  <conditionalFormatting sqref="E370">
    <cfRule type="expression" dxfId="10400" priority="19657">
      <formula>IF(FIND("!",E5),TRUE)</formula>
    </cfRule>
  </conditionalFormatting>
  <conditionalFormatting sqref="E371">
    <cfRule type="expression" dxfId="10399" priority="19658">
      <formula>IF(AND(E5="",$C5=$X$4),TRUE)</formula>
    </cfRule>
  </conditionalFormatting>
  <conditionalFormatting sqref="E371">
    <cfRule type="expression" dxfId="10398" priority="19659">
      <formula>IF(FIND("!",E5),TRUE)</formula>
    </cfRule>
  </conditionalFormatting>
  <conditionalFormatting sqref="E372">
    <cfRule type="expression" dxfId="10397" priority="19660">
      <formula>IF(AND(E5="",$C5=$X$4),TRUE)</formula>
    </cfRule>
  </conditionalFormatting>
  <conditionalFormatting sqref="E372">
    <cfRule type="expression" dxfId="10396" priority="19661">
      <formula>IF(FIND("!",E5),TRUE)</formula>
    </cfRule>
  </conditionalFormatting>
  <conditionalFormatting sqref="E373">
    <cfRule type="expression" dxfId="10395" priority="19662">
      <formula>IF(AND(E5="",$C5=$X$4),TRUE)</formula>
    </cfRule>
  </conditionalFormatting>
  <conditionalFormatting sqref="E373">
    <cfRule type="expression" dxfId="10394" priority="19663">
      <formula>IF(FIND("!",E5),TRUE)</formula>
    </cfRule>
  </conditionalFormatting>
  <conditionalFormatting sqref="E374">
    <cfRule type="expression" dxfId="10393" priority="19664">
      <formula>IF(AND(E5="",$C5=$X$4),TRUE)</formula>
    </cfRule>
  </conditionalFormatting>
  <conditionalFormatting sqref="E374">
    <cfRule type="expression" dxfId="10392" priority="19665">
      <formula>IF(FIND("!",E5),TRUE)</formula>
    </cfRule>
  </conditionalFormatting>
  <conditionalFormatting sqref="E375">
    <cfRule type="expression" dxfId="10391" priority="19666">
      <formula>IF(AND(E5="",$C5=$X$4),TRUE)</formula>
    </cfRule>
  </conditionalFormatting>
  <conditionalFormatting sqref="E375">
    <cfRule type="expression" dxfId="10390" priority="19667">
      <formula>IF(FIND("!",E5),TRUE)</formula>
    </cfRule>
  </conditionalFormatting>
  <conditionalFormatting sqref="E376">
    <cfRule type="expression" dxfId="10389" priority="19668">
      <formula>IF(AND(E5="",$C5=$X$4),TRUE)</formula>
    </cfRule>
  </conditionalFormatting>
  <conditionalFormatting sqref="E376">
    <cfRule type="expression" dxfId="10388" priority="19669">
      <formula>IF(FIND("!",E5),TRUE)</formula>
    </cfRule>
  </conditionalFormatting>
  <conditionalFormatting sqref="E377">
    <cfRule type="expression" dxfId="10387" priority="19670">
      <formula>IF(AND(E5="",$C5=$X$4),TRUE)</formula>
    </cfRule>
  </conditionalFormatting>
  <conditionalFormatting sqref="E377">
    <cfRule type="expression" dxfId="10386" priority="19671">
      <formula>IF(FIND("!",E5),TRUE)</formula>
    </cfRule>
  </conditionalFormatting>
  <conditionalFormatting sqref="E378">
    <cfRule type="expression" dxfId="10385" priority="19672">
      <formula>IF(AND(E5="",$C5=$X$4),TRUE)</formula>
    </cfRule>
  </conditionalFormatting>
  <conditionalFormatting sqref="E378">
    <cfRule type="expression" dxfId="10384" priority="19673">
      <formula>IF(FIND("!",E5),TRUE)</formula>
    </cfRule>
  </conditionalFormatting>
  <conditionalFormatting sqref="E379">
    <cfRule type="expression" dxfId="10383" priority="19674">
      <formula>IF(AND(E5="",$C5=$X$4),TRUE)</formula>
    </cfRule>
  </conditionalFormatting>
  <conditionalFormatting sqref="E379">
    <cfRule type="expression" dxfId="10382" priority="19675">
      <formula>IF(FIND("!",E5),TRUE)</formula>
    </cfRule>
  </conditionalFormatting>
  <conditionalFormatting sqref="E380">
    <cfRule type="expression" dxfId="10381" priority="19676">
      <formula>IF(AND(E5="",$C5=$X$4),TRUE)</formula>
    </cfRule>
  </conditionalFormatting>
  <conditionalFormatting sqref="E380">
    <cfRule type="expression" dxfId="10380" priority="19677">
      <formula>IF(FIND("!",E5),TRUE)</formula>
    </cfRule>
  </conditionalFormatting>
  <conditionalFormatting sqref="E381">
    <cfRule type="expression" dxfId="10379" priority="19678">
      <formula>IF(AND(E5="",$C5=$X$4),TRUE)</formula>
    </cfRule>
  </conditionalFormatting>
  <conditionalFormatting sqref="E381">
    <cfRule type="expression" dxfId="10378" priority="19679">
      <formula>IF(FIND("!",E5),TRUE)</formula>
    </cfRule>
  </conditionalFormatting>
  <conditionalFormatting sqref="E382">
    <cfRule type="expression" dxfId="10377" priority="19680">
      <formula>IF(AND(E5="",$C5=$X$4),TRUE)</formula>
    </cfRule>
  </conditionalFormatting>
  <conditionalFormatting sqref="E382">
    <cfRule type="expression" dxfId="10376" priority="19681">
      <formula>IF(FIND("!",E5),TRUE)</formula>
    </cfRule>
  </conditionalFormatting>
  <conditionalFormatting sqref="E383">
    <cfRule type="expression" dxfId="10375" priority="19682">
      <formula>IF(AND(E5="",$C5=$X$4),TRUE)</formula>
    </cfRule>
  </conditionalFormatting>
  <conditionalFormatting sqref="E383">
    <cfRule type="expression" dxfId="10374" priority="19683">
      <formula>IF(FIND("!",E5),TRUE)</formula>
    </cfRule>
  </conditionalFormatting>
  <conditionalFormatting sqref="E384">
    <cfRule type="expression" dxfId="10373" priority="19684">
      <formula>IF(AND(E5="",$C5=$X$4),TRUE)</formula>
    </cfRule>
  </conditionalFormatting>
  <conditionalFormatting sqref="E384">
    <cfRule type="expression" dxfId="10372" priority="19685">
      <formula>IF(FIND("!",E5),TRUE)</formula>
    </cfRule>
  </conditionalFormatting>
  <conditionalFormatting sqref="E385">
    <cfRule type="expression" dxfId="10371" priority="19686">
      <formula>IF(AND(E5="",$C5=$X$4),TRUE)</formula>
    </cfRule>
  </conditionalFormatting>
  <conditionalFormatting sqref="E385">
    <cfRule type="expression" dxfId="10370" priority="19687">
      <formula>IF(FIND("!",E5),TRUE)</formula>
    </cfRule>
  </conditionalFormatting>
  <conditionalFormatting sqref="E386">
    <cfRule type="expression" dxfId="10369" priority="19688">
      <formula>IF(AND(E5="",$C5=$X$4),TRUE)</formula>
    </cfRule>
  </conditionalFormatting>
  <conditionalFormatting sqref="E386">
    <cfRule type="expression" dxfId="10368" priority="19689">
      <formula>IF(FIND("!",E5),TRUE)</formula>
    </cfRule>
  </conditionalFormatting>
  <conditionalFormatting sqref="E387">
    <cfRule type="expression" dxfId="10367" priority="19690">
      <formula>IF(AND(E5="",$C5=$X$4),TRUE)</formula>
    </cfRule>
  </conditionalFormatting>
  <conditionalFormatting sqref="E387">
    <cfRule type="expression" dxfId="10366" priority="19691">
      <formula>IF(FIND("!",E5),TRUE)</formula>
    </cfRule>
  </conditionalFormatting>
  <conditionalFormatting sqref="E388">
    <cfRule type="expression" dxfId="10365" priority="19692">
      <formula>IF(AND(E5="",$C5=$X$4),TRUE)</formula>
    </cfRule>
  </conditionalFormatting>
  <conditionalFormatting sqref="E388">
    <cfRule type="expression" dxfId="10364" priority="19693">
      <formula>IF(FIND("!",E5),TRUE)</formula>
    </cfRule>
  </conditionalFormatting>
  <conditionalFormatting sqref="E389">
    <cfRule type="expression" dxfId="10363" priority="19694">
      <formula>IF(AND(E5="",$C5=$X$4),TRUE)</formula>
    </cfRule>
  </conditionalFormatting>
  <conditionalFormatting sqref="E389">
    <cfRule type="expression" dxfId="10362" priority="19695">
      <formula>IF(FIND("!",E5),TRUE)</formula>
    </cfRule>
  </conditionalFormatting>
  <conditionalFormatting sqref="E390">
    <cfRule type="expression" dxfId="10361" priority="19696">
      <formula>IF(AND(E5="",$C5=$X$4),TRUE)</formula>
    </cfRule>
  </conditionalFormatting>
  <conditionalFormatting sqref="E390">
    <cfRule type="expression" dxfId="10360" priority="19697">
      <formula>IF(FIND("!",E5),TRUE)</formula>
    </cfRule>
  </conditionalFormatting>
  <conditionalFormatting sqref="E391">
    <cfRule type="expression" dxfId="10359" priority="19698">
      <formula>IF(AND(E5="",$C5=$X$4),TRUE)</formula>
    </cfRule>
  </conditionalFormatting>
  <conditionalFormatting sqref="E391">
    <cfRule type="expression" dxfId="10358" priority="19699">
      <formula>IF(FIND("!",E5),TRUE)</formula>
    </cfRule>
  </conditionalFormatting>
  <conditionalFormatting sqref="E392">
    <cfRule type="expression" dxfId="10357" priority="19700">
      <formula>IF(AND(E5="",$C5=$X$4),TRUE)</formula>
    </cfRule>
  </conditionalFormatting>
  <conditionalFormatting sqref="E392">
    <cfRule type="expression" dxfId="10356" priority="19701">
      <formula>IF(FIND("!",E5),TRUE)</formula>
    </cfRule>
  </conditionalFormatting>
  <conditionalFormatting sqref="E393">
    <cfRule type="expression" dxfId="10355" priority="19702">
      <formula>IF(AND(E5="",$C5=$X$4),TRUE)</formula>
    </cfRule>
  </conditionalFormatting>
  <conditionalFormatting sqref="E393">
    <cfRule type="expression" dxfId="10354" priority="19703">
      <formula>IF(FIND("!",E5),TRUE)</formula>
    </cfRule>
  </conditionalFormatting>
  <conditionalFormatting sqref="E394">
    <cfRule type="expression" dxfId="10353" priority="19704">
      <formula>IF(AND(E5="",$C5=$X$4),TRUE)</formula>
    </cfRule>
  </conditionalFormatting>
  <conditionalFormatting sqref="E394">
    <cfRule type="expression" dxfId="10352" priority="19705">
      <formula>IF(FIND("!",E5),TRUE)</formula>
    </cfRule>
  </conditionalFormatting>
  <conditionalFormatting sqref="E395">
    <cfRule type="expression" dxfId="10351" priority="19706">
      <formula>IF(AND(E5="",$C5=$X$4),TRUE)</formula>
    </cfRule>
  </conditionalFormatting>
  <conditionalFormatting sqref="E395">
    <cfRule type="expression" dxfId="10350" priority="19707">
      <formula>IF(FIND("!",E5),TRUE)</formula>
    </cfRule>
  </conditionalFormatting>
  <conditionalFormatting sqref="E396">
    <cfRule type="expression" dxfId="10349" priority="19708">
      <formula>IF(AND(E5="",$C5=$X$4),TRUE)</formula>
    </cfRule>
  </conditionalFormatting>
  <conditionalFormatting sqref="E396">
    <cfRule type="expression" dxfId="10348" priority="19709">
      <formula>IF(FIND("!",E5),TRUE)</formula>
    </cfRule>
  </conditionalFormatting>
  <conditionalFormatting sqref="E397">
    <cfRule type="expression" dxfId="10347" priority="19710">
      <formula>IF(AND(E5="",$C5=$X$4),TRUE)</formula>
    </cfRule>
  </conditionalFormatting>
  <conditionalFormatting sqref="E397">
    <cfRule type="expression" dxfId="10346" priority="19711">
      <formula>IF(FIND("!",E5),TRUE)</formula>
    </cfRule>
  </conditionalFormatting>
  <conditionalFormatting sqref="E398">
    <cfRule type="expression" dxfId="10345" priority="19712">
      <formula>IF(AND(E5="",$C5=$X$4),TRUE)</formula>
    </cfRule>
  </conditionalFormatting>
  <conditionalFormatting sqref="E398">
    <cfRule type="expression" dxfId="10344" priority="19713">
      <formula>IF(FIND("!",E5),TRUE)</formula>
    </cfRule>
  </conditionalFormatting>
  <conditionalFormatting sqref="E399">
    <cfRule type="expression" dxfId="10343" priority="19714">
      <formula>IF(AND(E5="",$C5=$X$4),TRUE)</formula>
    </cfRule>
  </conditionalFormatting>
  <conditionalFormatting sqref="E399">
    <cfRule type="expression" dxfId="10342" priority="19715">
      <formula>IF(FIND("!",E5),TRUE)</formula>
    </cfRule>
  </conditionalFormatting>
  <conditionalFormatting sqref="E400">
    <cfRule type="expression" dxfId="10341" priority="19716">
      <formula>IF(AND(E5="",$C5=$X$4),TRUE)</formula>
    </cfRule>
  </conditionalFormatting>
  <conditionalFormatting sqref="E400">
    <cfRule type="expression" dxfId="10340" priority="19717">
      <formula>IF(FIND("!",E5),TRUE)</formula>
    </cfRule>
  </conditionalFormatting>
  <conditionalFormatting sqref="E401">
    <cfRule type="expression" dxfId="10339" priority="19718">
      <formula>IF(AND(E5="",$C5=$X$4),TRUE)</formula>
    </cfRule>
  </conditionalFormatting>
  <conditionalFormatting sqref="E401">
    <cfRule type="expression" dxfId="10338" priority="19719">
      <formula>IF(FIND("!",E5),TRUE)</formula>
    </cfRule>
  </conditionalFormatting>
  <conditionalFormatting sqref="E402">
    <cfRule type="expression" dxfId="10337" priority="19720">
      <formula>IF(AND(E5="",$C5=$X$4),TRUE)</formula>
    </cfRule>
  </conditionalFormatting>
  <conditionalFormatting sqref="E402">
    <cfRule type="expression" dxfId="10336" priority="19721">
      <formula>IF(FIND("!",E5),TRUE)</formula>
    </cfRule>
  </conditionalFormatting>
  <conditionalFormatting sqref="E403">
    <cfRule type="expression" dxfId="10335" priority="19722">
      <formula>IF(AND(E5="",$C5=$X$4),TRUE)</formula>
    </cfRule>
  </conditionalFormatting>
  <conditionalFormatting sqref="E403">
    <cfRule type="expression" dxfId="10334" priority="19723">
      <formula>IF(FIND("!",E5),TRUE)</formula>
    </cfRule>
  </conditionalFormatting>
  <conditionalFormatting sqref="E404">
    <cfRule type="expression" dxfId="10333" priority="19724">
      <formula>IF(AND(E5="",$C5=$X$4),TRUE)</formula>
    </cfRule>
  </conditionalFormatting>
  <conditionalFormatting sqref="E404">
    <cfRule type="expression" dxfId="10332" priority="19725">
      <formula>IF(FIND("!",E5),TRUE)</formula>
    </cfRule>
  </conditionalFormatting>
  <conditionalFormatting sqref="E405">
    <cfRule type="expression" dxfId="10331" priority="19726">
      <formula>IF(AND(E5="",$C5=$X$4),TRUE)</formula>
    </cfRule>
  </conditionalFormatting>
  <conditionalFormatting sqref="E405">
    <cfRule type="expression" dxfId="10330" priority="19727">
      <formula>IF(FIND("!",E5),TRUE)</formula>
    </cfRule>
  </conditionalFormatting>
  <conditionalFormatting sqref="E406">
    <cfRule type="expression" dxfId="10329" priority="19728">
      <formula>IF(AND(E5="",$C5=$X$4),TRUE)</formula>
    </cfRule>
  </conditionalFormatting>
  <conditionalFormatting sqref="E406">
    <cfRule type="expression" dxfId="10328" priority="19729">
      <formula>IF(FIND("!",E5),TRUE)</formula>
    </cfRule>
  </conditionalFormatting>
  <conditionalFormatting sqref="E407">
    <cfRule type="expression" dxfId="10327" priority="19730">
      <formula>IF(AND(E5="",$C5=$X$4),TRUE)</formula>
    </cfRule>
  </conditionalFormatting>
  <conditionalFormatting sqref="E407">
    <cfRule type="expression" dxfId="10326" priority="19731">
      <formula>IF(FIND("!",E5),TRUE)</formula>
    </cfRule>
  </conditionalFormatting>
  <conditionalFormatting sqref="E408">
    <cfRule type="expression" dxfId="10325" priority="19732">
      <formula>IF(AND(E5="",$C5=$X$4),TRUE)</formula>
    </cfRule>
  </conditionalFormatting>
  <conditionalFormatting sqref="E408">
    <cfRule type="expression" dxfId="10324" priority="19733">
      <formula>IF(FIND("!",E5),TRUE)</formula>
    </cfRule>
  </conditionalFormatting>
  <conditionalFormatting sqref="E409">
    <cfRule type="expression" dxfId="10323" priority="19734">
      <formula>IF(AND(E5="",$C5=$X$4),TRUE)</formula>
    </cfRule>
  </conditionalFormatting>
  <conditionalFormatting sqref="E409">
    <cfRule type="expression" dxfId="10322" priority="19735">
      <formula>IF(FIND("!",E5),TRUE)</formula>
    </cfRule>
  </conditionalFormatting>
  <conditionalFormatting sqref="E410">
    <cfRule type="expression" dxfId="10321" priority="19736">
      <formula>IF(AND(E5="",$C5=$X$4),TRUE)</formula>
    </cfRule>
  </conditionalFormatting>
  <conditionalFormatting sqref="E410">
    <cfRule type="expression" dxfId="10320" priority="19737">
      <formula>IF(FIND("!",E5),TRUE)</formula>
    </cfRule>
  </conditionalFormatting>
  <conditionalFormatting sqref="E411">
    <cfRule type="expression" dxfId="10319" priority="19738">
      <formula>IF(AND(E5="",$C5=$X$4),TRUE)</formula>
    </cfRule>
  </conditionalFormatting>
  <conditionalFormatting sqref="E411">
    <cfRule type="expression" dxfId="10318" priority="19739">
      <formula>IF(FIND("!",E5),TRUE)</formula>
    </cfRule>
  </conditionalFormatting>
  <conditionalFormatting sqref="E412">
    <cfRule type="expression" dxfId="10317" priority="19740">
      <formula>IF(AND(E5="",$C5=$X$4),TRUE)</formula>
    </cfRule>
  </conditionalFormatting>
  <conditionalFormatting sqref="E412">
    <cfRule type="expression" dxfId="10316" priority="19741">
      <formula>IF(FIND("!",E5),TRUE)</formula>
    </cfRule>
  </conditionalFormatting>
  <conditionalFormatting sqref="E413">
    <cfRule type="expression" dxfId="10315" priority="19742">
      <formula>IF(AND(E5="",$C5=$X$4),TRUE)</formula>
    </cfRule>
  </conditionalFormatting>
  <conditionalFormatting sqref="E413">
    <cfRule type="expression" dxfId="10314" priority="19743">
      <formula>IF(FIND("!",E5),TRUE)</formula>
    </cfRule>
  </conditionalFormatting>
  <conditionalFormatting sqref="E414">
    <cfRule type="expression" dxfId="10313" priority="19744">
      <formula>IF(AND(E5="",$C5=$X$4),TRUE)</formula>
    </cfRule>
  </conditionalFormatting>
  <conditionalFormatting sqref="E414">
    <cfRule type="expression" dxfId="10312" priority="19745">
      <formula>IF(FIND("!",E5),TRUE)</formula>
    </cfRule>
  </conditionalFormatting>
  <conditionalFormatting sqref="E415">
    <cfRule type="expression" dxfId="10311" priority="19746">
      <formula>IF(AND(E5="",$C5=$X$4),TRUE)</formula>
    </cfRule>
  </conditionalFormatting>
  <conditionalFormatting sqref="E415">
    <cfRule type="expression" dxfId="10310" priority="19747">
      <formula>IF(FIND("!",E5),TRUE)</formula>
    </cfRule>
  </conditionalFormatting>
  <conditionalFormatting sqref="E416">
    <cfRule type="expression" dxfId="10309" priority="19748">
      <formula>IF(AND(E5="",$C5=$X$4),TRUE)</formula>
    </cfRule>
  </conditionalFormatting>
  <conditionalFormatting sqref="E416">
    <cfRule type="expression" dxfId="10308" priority="19749">
      <formula>IF(FIND("!",E5),TRUE)</formula>
    </cfRule>
  </conditionalFormatting>
  <conditionalFormatting sqref="E417">
    <cfRule type="expression" dxfId="10307" priority="19750">
      <formula>IF(AND(E5="",$C5=$X$4),TRUE)</formula>
    </cfRule>
  </conditionalFormatting>
  <conditionalFormatting sqref="E417">
    <cfRule type="expression" dxfId="10306" priority="19751">
      <formula>IF(FIND("!",E5),TRUE)</formula>
    </cfRule>
  </conditionalFormatting>
  <conditionalFormatting sqref="E418">
    <cfRule type="expression" dxfId="10305" priority="19752">
      <formula>IF(AND(E5="",$C5=$X$4),TRUE)</formula>
    </cfRule>
  </conditionalFormatting>
  <conditionalFormatting sqref="E418">
    <cfRule type="expression" dxfId="10304" priority="19753">
      <formula>IF(FIND("!",E5),TRUE)</formula>
    </cfRule>
  </conditionalFormatting>
  <conditionalFormatting sqref="E419">
    <cfRule type="expression" dxfId="10303" priority="19754">
      <formula>IF(AND(E5="",$C5=$X$4),TRUE)</formula>
    </cfRule>
  </conditionalFormatting>
  <conditionalFormatting sqref="E419">
    <cfRule type="expression" dxfId="10302" priority="19755">
      <formula>IF(FIND("!",E5),TRUE)</formula>
    </cfRule>
  </conditionalFormatting>
  <conditionalFormatting sqref="E420">
    <cfRule type="expression" dxfId="10301" priority="19756">
      <formula>IF(AND(E5="",$C5=$X$4),TRUE)</formula>
    </cfRule>
  </conditionalFormatting>
  <conditionalFormatting sqref="E420">
    <cfRule type="expression" dxfId="10300" priority="19757">
      <formula>IF(FIND("!",E5),TRUE)</formula>
    </cfRule>
  </conditionalFormatting>
  <conditionalFormatting sqref="E421">
    <cfRule type="expression" dxfId="10299" priority="19758">
      <formula>IF(AND(E5="",$C5=$X$4),TRUE)</formula>
    </cfRule>
  </conditionalFormatting>
  <conditionalFormatting sqref="E421">
    <cfRule type="expression" dxfId="10298" priority="19759">
      <formula>IF(FIND("!",E5),TRUE)</formula>
    </cfRule>
  </conditionalFormatting>
  <conditionalFormatting sqref="E422">
    <cfRule type="expression" dxfId="10297" priority="19760">
      <formula>IF(AND(E5="",$C5=$X$4),TRUE)</formula>
    </cfRule>
  </conditionalFormatting>
  <conditionalFormatting sqref="E422">
    <cfRule type="expression" dxfId="10296" priority="19761">
      <formula>IF(FIND("!",E5),TRUE)</formula>
    </cfRule>
  </conditionalFormatting>
  <conditionalFormatting sqref="E423">
    <cfRule type="expression" dxfId="10295" priority="19762">
      <formula>IF(AND(E5="",$C5=$X$4),TRUE)</formula>
    </cfRule>
  </conditionalFormatting>
  <conditionalFormatting sqref="E423">
    <cfRule type="expression" dxfId="10294" priority="19763">
      <formula>IF(FIND("!",E5),TRUE)</formula>
    </cfRule>
  </conditionalFormatting>
  <conditionalFormatting sqref="E424">
    <cfRule type="expression" dxfId="10293" priority="19764">
      <formula>IF(AND(E5="",$C5=$X$4),TRUE)</formula>
    </cfRule>
  </conditionalFormatting>
  <conditionalFormatting sqref="E424">
    <cfRule type="expression" dxfId="10292" priority="19765">
      <formula>IF(FIND("!",E5),TRUE)</formula>
    </cfRule>
  </conditionalFormatting>
  <conditionalFormatting sqref="E425">
    <cfRule type="expression" dxfId="10291" priority="19766">
      <formula>IF(AND(E5="",$C5=$X$4),TRUE)</formula>
    </cfRule>
  </conditionalFormatting>
  <conditionalFormatting sqref="E425">
    <cfRule type="expression" dxfId="10290" priority="19767">
      <formula>IF(FIND("!",E5),TRUE)</formula>
    </cfRule>
  </conditionalFormatting>
  <conditionalFormatting sqref="E426">
    <cfRule type="expression" dxfId="10289" priority="19768">
      <formula>IF(AND(E5="",$C5=$X$4),TRUE)</formula>
    </cfRule>
  </conditionalFormatting>
  <conditionalFormatting sqref="E426">
    <cfRule type="expression" dxfId="10288" priority="19769">
      <formula>IF(FIND("!",E5),TRUE)</formula>
    </cfRule>
  </conditionalFormatting>
  <conditionalFormatting sqref="E427">
    <cfRule type="expression" dxfId="10287" priority="19770">
      <formula>IF(AND(E5="",$C5=$X$4),TRUE)</formula>
    </cfRule>
  </conditionalFormatting>
  <conditionalFormatting sqref="E427">
    <cfRule type="expression" dxfId="10286" priority="19771">
      <formula>IF(FIND("!",E5),TRUE)</formula>
    </cfRule>
  </conditionalFormatting>
  <conditionalFormatting sqref="E428">
    <cfRule type="expression" dxfId="10285" priority="19772">
      <formula>IF(AND(E5="",$C5=$X$4),TRUE)</formula>
    </cfRule>
  </conditionalFormatting>
  <conditionalFormatting sqref="E428">
    <cfRule type="expression" dxfId="10284" priority="19773">
      <formula>IF(FIND("!",E5),TRUE)</formula>
    </cfRule>
  </conditionalFormatting>
  <conditionalFormatting sqref="E429">
    <cfRule type="expression" dxfId="10283" priority="19774">
      <formula>IF(AND(E5="",$C5=$X$4),TRUE)</formula>
    </cfRule>
  </conditionalFormatting>
  <conditionalFormatting sqref="E429">
    <cfRule type="expression" dxfId="10282" priority="19775">
      <formula>IF(FIND("!",E5),TRUE)</formula>
    </cfRule>
  </conditionalFormatting>
  <conditionalFormatting sqref="E430">
    <cfRule type="expression" dxfId="10281" priority="19776">
      <formula>IF(AND(E5="",$C5=$X$4),TRUE)</formula>
    </cfRule>
  </conditionalFormatting>
  <conditionalFormatting sqref="E430">
    <cfRule type="expression" dxfId="10280" priority="19777">
      <formula>IF(FIND("!",E5),TRUE)</formula>
    </cfRule>
  </conditionalFormatting>
  <conditionalFormatting sqref="E431">
    <cfRule type="expression" dxfId="10279" priority="19778">
      <formula>IF(AND(E5="",$C5=$X$4),TRUE)</formula>
    </cfRule>
  </conditionalFormatting>
  <conditionalFormatting sqref="E431">
    <cfRule type="expression" dxfId="10278" priority="19779">
      <formula>IF(FIND("!",E5),TRUE)</formula>
    </cfRule>
  </conditionalFormatting>
  <conditionalFormatting sqref="E432">
    <cfRule type="expression" dxfId="10277" priority="19780">
      <formula>IF(AND(E5="",$C5=$X$4),TRUE)</formula>
    </cfRule>
  </conditionalFormatting>
  <conditionalFormatting sqref="E432">
    <cfRule type="expression" dxfId="10276" priority="19781">
      <formula>IF(FIND("!",E5),TRUE)</formula>
    </cfRule>
  </conditionalFormatting>
  <conditionalFormatting sqref="E433">
    <cfRule type="expression" dxfId="10275" priority="19782">
      <formula>IF(AND(E5="",$C5=$X$4),TRUE)</formula>
    </cfRule>
  </conditionalFormatting>
  <conditionalFormatting sqref="E433">
    <cfRule type="expression" dxfId="10274" priority="19783">
      <formula>IF(FIND("!",E5),TRUE)</formula>
    </cfRule>
  </conditionalFormatting>
  <conditionalFormatting sqref="E434">
    <cfRule type="expression" dxfId="10273" priority="19784">
      <formula>IF(AND(E5="",$C5=$X$4),TRUE)</formula>
    </cfRule>
  </conditionalFormatting>
  <conditionalFormatting sqref="E434">
    <cfRule type="expression" dxfId="10272" priority="19785">
      <formula>IF(FIND("!",E5),TRUE)</formula>
    </cfRule>
  </conditionalFormatting>
  <conditionalFormatting sqref="E435">
    <cfRule type="expression" dxfId="10271" priority="19786">
      <formula>IF(AND(E5="",$C5=$X$4),TRUE)</formula>
    </cfRule>
  </conditionalFormatting>
  <conditionalFormatting sqref="E435">
    <cfRule type="expression" dxfId="10270" priority="19787">
      <formula>IF(FIND("!",E5),TRUE)</formula>
    </cfRule>
  </conditionalFormatting>
  <conditionalFormatting sqref="E436">
    <cfRule type="expression" dxfId="10269" priority="19788">
      <formula>IF(AND(E5="",$C5=$X$4),TRUE)</formula>
    </cfRule>
  </conditionalFormatting>
  <conditionalFormatting sqref="E436">
    <cfRule type="expression" dxfId="10268" priority="19789">
      <formula>IF(FIND("!",E5),TRUE)</formula>
    </cfRule>
  </conditionalFormatting>
  <conditionalFormatting sqref="E437">
    <cfRule type="expression" dxfId="10267" priority="19790">
      <formula>IF(AND(E5="",$C5=$X$4),TRUE)</formula>
    </cfRule>
  </conditionalFormatting>
  <conditionalFormatting sqref="E437">
    <cfRule type="expression" dxfId="10266" priority="19791">
      <formula>IF(FIND("!",E5),TRUE)</formula>
    </cfRule>
  </conditionalFormatting>
  <conditionalFormatting sqref="E438">
    <cfRule type="expression" dxfId="10265" priority="19792">
      <formula>IF(AND(E5="",$C5=$X$4),TRUE)</formula>
    </cfRule>
  </conditionalFormatting>
  <conditionalFormatting sqref="E438">
    <cfRule type="expression" dxfId="10264" priority="19793">
      <formula>IF(FIND("!",E5),TRUE)</formula>
    </cfRule>
  </conditionalFormatting>
  <conditionalFormatting sqref="E439">
    <cfRule type="expression" dxfId="10263" priority="19794">
      <formula>IF(AND(E5="",$C5=$X$4),TRUE)</formula>
    </cfRule>
  </conditionalFormatting>
  <conditionalFormatting sqref="E439">
    <cfRule type="expression" dxfId="10262" priority="19795">
      <formula>IF(FIND("!",E5),TRUE)</formula>
    </cfRule>
  </conditionalFormatting>
  <conditionalFormatting sqref="E440">
    <cfRule type="expression" dxfId="10261" priority="19796">
      <formula>IF(AND(E5="",$C5=$X$4),TRUE)</formula>
    </cfRule>
  </conditionalFormatting>
  <conditionalFormatting sqref="E440">
    <cfRule type="expression" dxfId="10260" priority="19797">
      <formula>IF(FIND("!",E5),TRUE)</formula>
    </cfRule>
  </conditionalFormatting>
  <conditionalFormatting sqref="E441">
    <cfRule type="expression" dxfId="10259" priority="19798">
      <formula>IF(AND(E5="",$C5=$X$4),TRUE)</formula>
    </cfRule>
  </conditionalFormatting>
  <conditionalFormatting sqref="E441">
    <cfRule type="expression" dxfId="10258" priority="19799">
      <formula>IF(FIND("!",E5),TRUE)</formula>
    </cfRule>
  </conditionalFormatting>
  <conditionalFormatting sqref="E442">
    <cfRule type="expression" dxfId="10257" priority="19800">
      <formula>IF(AND(E5="",$C5=$X$4),TRUE)</formula>
    </cfRule>
  </conditionalFormatting>
  <conditionalFormatting sqref="E442">
    <cfRule type="expression" dxfId="10256" priority="19801">
      <formula>IF(FIND("!",E5),TRUE)</formula>
    </cfRule>
  </conditionalFormatting>
  <conditionalFormatting sqref="E443">
    <cfRule type="expression" dxfId="10255" priority="19802">
      <formula>IF(AND(E5="",$C5=$X$4),TRUE)</formula>
    </cfRule>
  </conditionalFormatting>
  <conditionalFormatting sqref="E443">
    <cfRule type="expression" dxfId="10254" priority="19803">
      <formula>IF(FIND("!",E5),TRUE)</formula>
    </cfRule>
  </conditionalFormatting>
  <conditionalFormatting sqref="E444">
    <cfRule type="expression" dxfId="10253" priority="19804">
      <formula>IF(AND(E5="",$C5=$X$4),TRUE)</formula>
    </cfRule>
  </conditionalFormatting>
  <conditionalFormatting sqref="E444">
    <cfRule type="expression" dxfId="10252" priority="19805">
      <formula>IF(FIND("!",E5),TRUE)</formula>
    </cfRule>
  </conditionalFormatting>
  <conditionalFormatting sqref="E445">
    <cfRule type="expression" dxfId="10251" priority="19806">
      <formula>IF(AND(E5="",$C5=$X$4),TRUE)</formula>
    </cfRule>
  </conditionalFormatting>
  <conditionalFormatting sqref="E445">
    <cfRule type="expression" dxfId="10250" priority="19807">
      <formula>IF(FIND("!",E5),TRUE)</formula>
    </cfRule>
  </conditionalFormatting>
  <conditionalFormatting sqref="E446">
    <cfRule type="expression" dxfId="10249" priority="19808">
      <formula>IF(AND(E5="",$C5=$X$4),TRUE)</formula>
    </cfRule>
  </conditionalFormatting>
  <conditionalFormatting sqref="E446">
    <cfRule type="expression" dxfId="10248" priority="19809">
      <formula>IF(FIND("!",E5),TRUE)</formula>
    </cfRule>
  </conditionalFormatting>
  <conditionalFormatting sqref="E447">
    <cfRule type="expression" dxfId="10247" priority="19810">
      <formula>IF(AND(E5="",$C5=$X$4),TRUE)</formula>
    </cfRule>
  </conditionalFormatting>
  <conditionalFormatting sqref="E447">
    <cfRule type="expression" dxfId="10246" priority="19811">
      <formula>IF(FIND("!",E5),TRUE)</formula>
    </cfRule>
  </conditionalFormatting>
  <conditionalFormatting sqref="E448">
    <cfRule type="expression" dxfId="10245" priority="19812">
      <formula>IF(AND(E5="",$C5=$X$4),TRUE)</formula>
    </cfRule>
  </conditionalFormatting>
  <conditionalFormatting sqref="E448">
    <cfRule type="expression" dxfId="10244" priority="19813">
      <formula>IF(FIND("!",E5),TRUE)</formula>
    </cfRule>
  </conditionalFormatting>
  <conditionalFormatting sqref="E449">
    <cfRule type="expression" dxfId="10243" priority="19814">
      <formula>IF(AND(E5="",$C5=$X$4),TRUE)</formula>
    </cfRule>
  </conditionalFormatting>
  <conditionalFormatting sqref="E449">
    <cfRule type="expression" dxfId="10242" priority="19815">
      <formula>IF(FIND("!",E5),TRUE)</formula>
    </cfRule>
  </conditionalFormatting>
  <conditionalFormatting sqref="E450">
    <cfRule type="expression" dxfId="10241" priority="19816">
      <formula>IF(AND(E5="",$C5=$X$4),TRUE)</formula>
    </cfRule>
  </conditionalFormatting>
  <conditionalFormatting sqref="E450">
    <cfRule type="expression" dxfId="10240" priority="19817">
      <formula>IF(FIND("!",E5),TRUE)</formula>
    </cfRule>
  </conditionalFormatting>
  <conditionalFormatting sqref="E451">
    <cfRule type="expression" dxfId="10239" priority="19818">
      <formula>IF(AND(E5="",$C5=$X$4),TRUE)</formula>
    </cfRule>
  </conditionalFormatting>
  <conditionalFormatting sqref="E451">
    <cfRule type="expression" dxfId="10238" priority="19819">
      <formula>IF(FIND("!",E5),TRUE)</formula>
    </cfRule>
  </conditionalFormatting>
  <conditionalFormatting sqref="E452">
    <cfRule type="expression" dxfId="10237" priority="19820">
      <formula>IF(AND(E5="",$C5=$X$4),TRUE)</formula>
    </cfRule>
  </conditionalFormatting>
  <conditionalFormatting sqref="E452">
    <cfRule type="expression" dxfId="10236" priority="19821">
      <formula>IF(FIND("!",E5),TRUE)</formula>
    </cfRule>
  </conditionalFormatting>
  <conditionalFormatting sqref="E453">
    <cfRule type="expression" dxfId="10235" priority="19822">
      <formula>IF(AND(E5="",$C5=$X$4),TRUE)</formula>
    </cfRule>
  </conditionalFormatting>
  <conditionalFormatting sqref="E453">
    <cfRule type="expression" dxfId="10234" priority="19823">
      <formula>IF(FIND("!",E5),TRUE)</formula>
    </cfRule>
  </conditionalFormatting>
  <conditionalFormatting sqref="E454">
    <cfRule type="expression" dxfId="10233" priority="19824">
      <formula>IF(AND(E5="",$C5=$X$4),TRUE)</formula>
    </cfRule>
  </conditionalFormatting>
  <conditionalFormatting sqref="E454">
    <cfRule type="expression" dxfId="10232" priority="19825">
      <formula>IF(FIND("!",E5),TRUE)</formula>
    </cfRule>
  </conditionalFormatting>
  <conditionalFormatting sqref="E455">
    <cfRule type="expression" dxfId="10231" priority="19826">
      <formula>IF(AND(E5="",$C5=$X$4),TRUE)</formula>
    </cfRule>
  </conditionalFormatting>
  <conditionalFormatting sqref="E455">
    <cfRule type="expression" dxfId="10230" priority="19827">
      <formula>IF(FIND("!",E5),TRUE)</formula>
    </cfRule>
  </conditionalFormatting>
  <conditionalFormatting sqref="E456">
    <cfRule type="expression" dxfId="10229" priority="19828">
      <formula>IF(AND(E5="",$C5=$X$4),TRUE)</formula>
    </cfRule>
  </conditionalFormatting>
  <conditionalFormatting sqref="E456">
    <cfRule type="expression" dxfId="10228" priority="19829">
      <formula>IF(FIND("!",E5),TRUE)</formula>
    </cfRule>
  </conditionalFormatting>
  <conditionalFormatting sqref="E457">
    <cfRule type="expression" dxfId="10227" priority="19830">
      <formula>IF(AND(E5="",$C5=$X$4),TRUE)</formula>
    </cfRule>
  </conditionalFormatting>
  <conditionalFormatting sqref="E457">
    <cfRule type="expression" dxfId="10226" priority="19831">
      <formula>IF(FIND("!",E5),TRUE)</formula>
    </cfRule>
  </conditionalFormatting>
  <conditionalFormatting sqref="E458">
    <cfRule type="expression" dxfId="10225" priority="19832">
      <formula>IF(AND(E5="",$C5=$X$4),TRUE)</formula>
    </cfRule>
  </conditionalFormatting>
  <conditionalFormatting sqref="E458">
    <cfRule type="expression" dxfId="10224" priority="19833">
      <formula>IF(FIND("!",E5),TRUE)</formula>
    </cfRule>
  </conditionalFormatting>
  <conditionalFormatting sqref="E459">
    <cfRule type="expression" dxfId="10223" priority="19834">
      <formula>IF(AND(E5="",$C5=$X$4),TRUE)</formula>
    </cfRule>
  </conditionalFormatting>
  <conditionalFormatting sqref="E459">
    <cfRule type="expression" dxfId="10222" priority="19835">
      <formula>IF(FIND("!",E5),TRUE)</formula>
    </cfRule>
  </conditionalFormatting>
  <conditionalFormatting sqref="E460">
    <cfRule type="expression" dxfId="10221" priority="19836">
      <formula>IF(AND(E5="",$C5=$X$4),TRUE)</formula>
    </cfRule>
  </conditionalFormatting>
  <conditionalFormatting sqref="E460">
    <cfRule type="expression" dxfId="10220" priority="19837">
      <formula>IF(FIND("!",E5),TRUE)</formula>
    </cfRule>
  </conditionalFormatting>
  <conditionalFormatting sqref="E461">
    <cfRule type="expression" dxfId="10219" priority="19838">
      <formula>IF(AND(E5="",$C5=$X$4),TRUE)</formula>
    </cfRule>
  </conditionalFormatting>
  <conditionalFormatting sqref="E461">
    <cfRule type="expression" dxfId="10218" priority="19839">
      <formula>IF(FIND("!",E5),TRUE)</formula>
    </cfRule>
  </conditionalFormatting>
  <conditionalFormatting sqref="E462">
    <cfRule type="expression" dxfId="10217" priority="19840">
      <formula>IF(AND(E5="",$C5=$X$4),TRUE)</formula>
    </cfRule>
  </conditionalFormatting>
  <conditionalFormatting sqref="E462">
    <cfRule type="expression" dxfId="10216" priority="19841">
      <formula>IF(FIND("!",E5),TRUE)</formula>
    </cfRule>
  </conditionalFormatting>
  <conditionalFormatting sqref="E463">
    <cfRule type="expression" dxfId="10215" priority="19842">
      <formula>IF(AND(E5="",$C5=$X$4),TRUE)</formula>
    </cfRule>
  </conditionalFormatting>
  <conditionalFormatting sqref="E463">
    <cfRule type="expression" dxfId="10214" priority="19843">
      <formula>IF(FIND("!",E5),TRUE)</formula>
    </cfRule>
  </conditionalFormatting>
  <conditionalFormatting sqref="E464">
    <cfRule type="expression" dxfId="10213" priority="19844">
      <formula>IF(AND(E5="",$C5=$X$4),TRUE)</formula>
    </cfRule>
  </conditionalFormatting>
  <conditionalFormatting sqref="E464">
    <cfRule type="expression" dxfId="10212" priority="19845">
      <formula>IF(FIND("!",E5),TRUE)</formula>
    </cfRule>
  </conditionalFormatting>
  <conditionalFormatting sqref="E465">
    <cfRule type="expression" dxfId="10211" priority="19846">
      <formula>IF(AND(E5="",$C5=$X$4),TRUE)</formula>
    </cfRule>
  </conditionalFormatting>
  <conditionalFormatting sqref="E465">
    <cfRule type="expression" dxfId="10210" priority="19847">
      <formula>IF(FIND("!",E5),TRUE)</formula>
    </cfRule>
  </conditionalFormatting>
  <conditionalFormatting sqref="E466">
    <cfRule type="expression" dxfId="10209" priority="19848">
      <formula>IF(AND(E5="",$C5=$X$4),TRUE)</formula>
    </cfRule>
  </conditionalFormatting>
  <conditionalFormatting sqref="E466">
    <cfRule type="expression" dxfId="10208" priority="19849">
      <formula>IF(FIND("!",E5),TRUE)</formula>
    </cfRule>
  </conditionalFormatting>
  <conditionalFormatting sqref="E467">
    <cfRule type="expression" dxfId="10207" priority="19850">
      <formula>IF(AND(E5="",$C5=$X$4),TRUE)</formula>
    </cfRule>
  </conditionalFormatting>
  <conditionalFormatting sqref="E467">
    <cfRule type="expression" dxfId="10206" priority="19851">
      <formula>IF(FIND("!",E5),TRUE)</formula>
    </cfRule>
  </conditionalFormatting>
  <conditionalFormatting sqref="E468">
    <cfRule type="expression" dxfId="10205" priority="19852">
      <formula>IF(AND(E5="",$C5=$X$4),TRUE)</formula>
    </cfRule>
  </conditionalFormatting>
  <conditionalFormatting sqref="E468">
    <cfRule type="expression" dxfId="10204" priority="19853">
      <formula>IF(FIND("!",E5),TRUE)</formula>
    </cfRule>
  </conditionalFormatting>
  <conditionalFormatting sqref="E469">
    <cfRule type="expression" dxfId="10203" priority="19854">
      <formula>IF(AND(E5="",$C5=$X$4),TRUE)</formula>
    </cfRule>
  </conditionalFormatting>
  <conditionalFormatting sqref="E469">
    <cfRule type="expression" dxfId="10202" priority="19855">
      <formula>IF(FIND("!",E5),TRUE)</formula>
    </cfRule>
  </conditionalFormatting>
  <conditionalFormatting sqref="E470">
    <cfRule type="expression" dxfId="10201" priority="19856">
      <formula>IF(AND(E5="",$C5=$X$4),TRUE)</formula>
    </cfRule>
  </conditionalFormatting>
  <conditionalFormatting sqref="E470">
    <cfRule type="expression" dxfId="10200" priority="19857">
      <formula>IF(FIND("!",E5),TRUE)</formula>
    </cfRule>
  </conditionalFormatting>
  <conditionalFormatting sqref="E471">
    <cfRule type="expression" dxfId="10199" priority="19858">
      <formula>IF(AND(E5="",$C5=$X$4),TRUE)</formula>
    </cfRule>
  </conditionalFormatting>
  <conditionalFormatting sqref="E471">
    <cfRule type="expression" dxfId="10198" priority="19859">
      <formula>IF(FIND("!",E5),TRUE)</formula>
    </cfRule>
  </conditionalFormatting>
  <conditionalFormatting sqref="E472">
    <cfRule type="expression" dxfId="10197" priority="19860">
      <formula>IF(AND(E5="",$C5=$X$4),TRUE)</formula>
    </cfRule>
  </conditionalFormatting>
  <conditionalFormatting sqref="E472">
    <cfRule type="expression" dxfId="10196" priority="19861">
      <formula>IF(FIND("!",E5),TRUE)</formula>
    </cfRule>
  </conditionalFormatting>
  <conditionalFormatting sqref="E473">
    <cfRule type="expression" dxfId="10195" priority="19862">
      <formula>IF(AND(E5="",$C5=$X$4),TRUE)</formula>
    </cfRule>
  </conditionalFormatting>
  <conditionalFormatting sqref="E473">
    <cfRule type="expression" dxfId="10194" priority="19863">
      <formula>IF(FIND("!",E5),TRUE)</formula>
    </cfRule>
  </conditionalFormatting>
  <conditionalFormatting sqref="E474">
    <cfRule type="expression" dxfId="10193" priority="19864">
      <formula>IF(AND(E5="",$C5=$X$4),TRUE)</formula>
    </cfRule>
  </conditionalFormatting>
  <conditionalFormatting sqref="E474">
    <cfRule type="expression" dxfId="10192" priority="19865">
      <formula>IF(FIND("!",E5),TRUE)</formula>
    </cfRule>
  </conditionalFormatting>
  <conditionalFormatting sqref="E475">
    <cfRule type="expression" dxfId="10191" priority="19866">
      <formula>IF(AND(E5="",$C5=$X$4),TRUE)</formula>
    </cfRule>
  </conditionalFormatting>
  <conditionalFormatting sqref="E475">
    <cfRule type="expression" dxfId="10190" priority="19867">
      <formula>IF(FIND("!",E5),TRUE)</formula>
    </cfRule>
  </conditionalFormatting>
  <conditionalFormatting sqref="E476">
    <cfRule type="expression" dxfId="10189" priority="19868">
      <formula>IF(AND(E5="",$C5=$X$4),TRUE)</formula>
    </cfRule>
  </conditionalFormatting>
  <conditionalFormatting sqref="E476">
    <cfRule type="expression" dxfId="10188" priority="19869">
      <formula>IF(FIND("!",E5),TRUE)</formula>
    </cfRule>
  </conditionalFormatting>
  <conditionalFormatting sqref="E477">
    <cfRule type="expression" dxfId="10187" priority="19870">
      <formula>IF(AND(E5="",$C5=$X$4),TRUE)</formula>
    </cfRule>
  </conditionalFormatting>
  <conditionalFormatting sqref="E477">
    <cfRule type="expression" dxfId="10186" priority="19871">
      <formula>IF(FIND("!",E5),TRUE)</formula>
    </cfRule>
  </conditionalFormatting>
  <conditionalFormatting sqref="E478">
    <cfRule type="expression" dxfId="10185" priority="19872">
      <formula>IF(AND(E5="",$C5=$X$4),TRUE)</formula>
    </cfRule>
  </conditionalFormatting>
  <conditionalFormatting sqref="E478">
    <cfRule type="expression" dxfId="10184" priority="19873">
      <formula>IF(FIND("!",E5),TRUE)</formula>
    </cfRule>
  </conditionalFormatting>
  <conditionalFormatting sqref="E479">
    <cfRule type="expression" dxfId="10183" priority="19874">
      <formula>IF(AND(E5="",$C5=$X$4),TRUE)</formula>
    </cfRule>
  </conditionalFormatting>
  <conditionalFormatting sqref="E479">
    <cfRule type="expression" dxfId="10182" priority="19875">
      <formula>IF(FIND("!",E5),TRUE)</formula>
    </cfRule>
  </conditionalFormatting>
  <conditionalFormatting sqref="E480">
    <cfRule type="expression" dxfId="10181" priority="19876">
      <formula>IF(AND(E5="",$C5=$X$4),TRUE)</formula>
    </cfRule>
  </conditionalFormatting>
  <conditionalFormatting sqref="E480">
    <cfRule type="expression" dxfId="10180" priority="19877">
      <formula>IF(FIND("!",E5),TRUE)</formula>
    </cfRule>
  </conditionalFormatting>
  <conditionalFormatting sqref="E481">
    <cfRule type="expression" dxfId="10179" priority="19878">
      <formula>IF(AND(E5="",$C5=$X$4),TRUE)</formula>
    </cfRule>
  </conditionalFormatting>
  <conditionalFormatting sqref="E481">
    <cfRule type="expression" dxfId="10178" priority="19879">
      <formula>IF(FIND("!",E5),TRUE)</formula>
    </cfRule>
  </conditionalFormatting>
  <conditionalFormatting sqref="E482">
    <cfRule type="expression" dxfId="10177" priority="19880">
      <formula>IF(AND(E5="",$C5=$X$4),TRUE)</formula>
    </cfRule>
  </conditionalFormatting>
  <conditionalFormatting sqref="E482">
    <cfRule type="expression" dxfId="10176" priority="19881">
      <formula>IF(FIND("!",E5),TRUE)</formula>
    </cfRule>
  </conditionalFormatting>
  <conditionalFormatting sqref="E483">
    <cfRule type="expression" dxfId="10175" priority="19882">
      <formula>IF(AND(E5="",$C5=$X$4),TRUE)</formula>
    </cfRule>
  </conditionalFormatting>
  <conditionalFormatting sqref="E483">
    <cfRule type="expression" dxfId="10174" priority="19883">
      <formula>IF(FIND("!",E5),TRUE)</formula>
    </cfRule>
  </conditionalFormatting>
  <conditionalFormatting sqref="E484">
    <cfRule type="expression" dxfId="10173" priority="19884">
      <formula>IF(AND(E5="",$C5=$X$4),TRUE)</formula>
    </cfRule>
  </conditionalFormatting>
  <conditionalFormatting sqref="E484">
    <cfRule type="expression" dxfId="10172" priority="19885">
      <formula>IF(FIND("!",E5),TRUE)</formula>
    </cfRule>
  </conditionalFormatting>
  <conditionalFormatting sqref="E485">
    <cfRule type="expression" dxfId="10171" priority="19886">
      <formula>IF(AND(E5="",$C5=$X$4),TRUE)</formula>
    </cfRule>
  </conditionalFormatting>
  <conditionalFormatting sqref="E485">
    <cfRule type="expression" dxfId="10170" priority="19887">
      <formula>IF(FIND("!",E5),TRUE)</formula>
    </cfRule>
  </conditionalFormatting>
  <conditionalFormatting sqref="E486">
    <cfRule type="expression" dxfId="10169" priority="19888">
      <formula>IF(AND(E5="",$C5=$X$4),TRUE)</formula>
    </cfRule>
  </conditionalFormatting>
  <conditionalFormatting sqref="E486">
    <cfRule type="expression" dxfId="10168" priority="19889">
      <formula>IF(FIND("!",E5),TRUE)</formula>
    </cfRule>
  </conditionalFormatting>
  <conditionalFormatting sqref="E487">
    <cfRule type="expression" dxfId="10167" priority="19890">
      <formula>IF(AND(E5="",$C5=$X$4),TRUE)</formula>
    </cfRule>
  </conditionalFormatting>
  <conditionalFormatting sqref="E487">
    <cfRule type="expression" dxfId="10166" priority="19891">
      <formula>IF(FIND("!",E5),TRUE)</formula>
    </cfRule>
  </conditionalFormatting>
  <conditionalFormatting sqref="E488">
    <cfRule type="expression" dxfId="10165" priority="19892">
      <formula>IF(AND(E5="",$C5=$X$4),TRUE)</formula>
    </cfRule>
  </conditionalFormatting>
  <conditionalFormatting sqref="E488">
    <cfRule type="expression" dxfId="10164" priority="19893">
      <formula>IF(FIND("!",E5),TRUE)</formula>
    </cfRule>
  </conditionalFormatting>
  <conditionalFormatting sqref="E489">
    <cfRule type="expression" dxfId="10163" priority="19894">
      <formula>IF(AND(E5="",$C5=$X$4),TRUE)</formula>
    </cfRule>
  </conditionalFormatting>
  <conditionalFormatting sqref="E489">
    <cfRule type="expression" dxfId="10162" priority="19895">
      <formula>IF(FIND("!",E5),TRUE)</formula>
    </cfRule>
  </conditionalFormatting>
  <conditionalFormatting sqref="E490">
    <cfRule type="expression" dxfId="10161" priority="19896">
      <formula>IF(AND(E5="",$C5=$X$4),TRUE)</formula>
    </cfRule>
  </conditionalFormatting>
  <conditionalFormatting sqref="E490">
    <cfRule type="expression" dxfId="10160" priority="19897">
      <formula>IF(FIND("!",E5),TRUE)</formula>
    </cfRule>
  </conditionalFormatting>
  <conditionalFormatting sqref="E491">
    <cfRule type="expression" dxfId="10159" priority="19898">
      <formula>IF(AND(E5="",$C5=$X$4),TRUE)</formula>
    </cfRule>
  </conditionalFormatting>
  <conditionalFormatting sqref="E491">
    <cfRule type="expression" dxfId="10158" priority="19899">
      <formula>IF(FIND("!",E5),TRUE)</formula>
    </cfRule>
  </conditionalFormatting>
  <conditionalFormatting sqref="E492">
    <cfRule type="expression" dxfId="10157" priority="19900">
      <formula>IF(AND(E5="",$C5=$X$4),TRUE)</formula>
    </cfRule>
  </conditionalFormatting>
  <conditionalFormatting sqref="E492">
    <cfRule type="expression" dxfId="10156" priority="19901">
      <formula>IF(FIND("!",E5),TRUE)</formula>
    </cfRule>
  </conditionalFormatting>
  <conditionalFormatting sqref="E493">
    <cfRule type="expression" dxfId="10155" priority="19902">
      <formula>IF(AND(E5="",$C5=$X$4),TRUE)</formula>
    </cfRule>
  </conditionalFormatting>
  <conditionalFormatting sqref="E493">
    <cfRule type="expression" dxfId="10154" priority="19903">
      <formula>IF(FIND("!",E5),TRUE)</formula>
    </cfRule>
  </conditionalFormatting>
  <conditionalFormatting sqref="E494">
    <cfRule type="expression" dxfId="10153" priority="19904">
      <formula>IF(AND(E5="",$C5=$X$4),TRUE)</formula>
    </cfRule>
  </conditionalFormatting>
  <conditionalFormatting sqref="E494">
    <cfRule type="expression" dxfId="10152" priority="19905">
      <formula>IF(FIND("!",E5),TRUE)</formula>
    </cfRule>
  </conditionalFormatting>
  <conditionalFormatting sqref="E495">
    <cfRule type="expression" dxfId="10151" priority="19906">
      <formula>IF(AND(E5="",$C5=$X$4),TRUE)</formula>
    </cfRule>
  </conditionalFormatting>
  <conditionalFormatting sqref="E495">
    <cfRule type="expression" dxfId="10150" priority="19907">
      <formula>IF(FIND("!",E5),TRUE)</formula>
    </cfRule>
  </conditionalFormatting>
  <conditionalFormatting sqref="E496">
    <cfRule type="expression" dxfId="10149" priority="19908">
      <formula>IF(AND(E5="",$C5=$X$4),TRUE)</formula>
    </cfRule>
  </conditionalFormatting>
  <conditionalFormatting sqref="E496">
    <cfRule type="expression" dxfId="10148" priority="19909">
      <formula>IF(FIND("!",E5),TRUE)</formula>
    </cfRule>
  </conditionalFormatting>
  <conditionalFormatting sqref="E497">
    <cfRule type="expression" dxfId="10147" priority="19910">
      <formula>IF(AND(E5="",$C5=$X$4),TRUE)</formula>
    </cfRule>
  </conditionalFormatting>
  <conditionalFormatting sqref="E497">
    <cfRule type="expression" dxfId="10146" priority="19911">
      <formula>IF(FIND("!",E5),TRUE)</formula>
    </cfRule>
  </conditionalFormatting>
  <conditionalFormatting sqref="E498">
    <cfRule type="expression" dxfId="10145" priority="19912">
      <formula>IF(AND(E5="",$C5=$X$4),TRUE)</formula>
    </cfRule>
  </conditionalFormatting>
  <conditionalFormatting sqref="E498">
    <cfRule type="expression" dxfId="10144" priority="19913">
      <formula>IF(FIND("!",E5),TRUE)</formula>
    </cfRule>
  </conditionalFormatting>
  <conditionalFormatting sqref="E499">
    <cfRule type="expression" dxfId="10143" priority="19914">
      <formula>IF(AND(E5="",$C5=$X$4),TRUE)</formula>
    </cfRule>
  </conditionalFormatting>
  <conditionalFormatting sqref="E499">
    <cfRule type="expression" dxfId="10142" priority="19915">
      <formula>IF(FIND("!",E5),TRUE)</formula>
    </cfRule>
  </conditionalFormatting>
  <conditionalFormatting sqref="E500">
    <cfRule type="expression" dxfId="10141" priority="19916">
      <formula>IF(AND(E5="",$C5=$X$4),TRUE)</formula>
    </cfRule>
  </conditionalFormatting>
  <conditionalFormatting sqref="E500">
    <cfRule type="expression" dxfId="10140" priority="19917">
      <formula>IF(FIND("!",E5),TRUE)</formula>
    </cfRule>
  </conditionalFormatting>
  <conditionalFormatting sqref="E501">
    <cfRule type="expression" dxfId="10139" priority="19918">
      <formula>IF(AND(E5="",$C5=$X$4),TRUE)</formula>
    </cfRule>
  </conditionalFormatting>
  <conditionalFormatting sqref="E501">
    <cfRule type="expression" dxfId="10138" priority="19919">
      <formula>IF(FIND("!",E5),TRUE)</formula>
    </cfRule>
  </conditionalFormatting>
  <conditionalFormatting sqref="E502">
    <cfRule type="expression" dxfId="10137" priority="19920">
      <formula>IF(AND(E5="",$C5=$X$4),TRUE)</formula>
    </cfRule>
  </conditionalFormatting>
  <conditionalFormatting sqref="E502">
    <cfRule type="expression" dxfId="10136" priority="19921">
      <formula>IF(FIND("!",E5),TRUE)</formula>
    </cfRule>
  </conditionalFormatting>
  <conditionalFormatting sqref="E503">
    <cfRule type="expression" dxfId="10135" priority="19922">
      <formula>IF(AND(E5="",$C5=$X$4),TRUE)</formula>
    </cfRule>
  </conditionalFormatting>
  <conditionalFormatting sqref="E503">
    <cfRule type="expression" dxfId="10134" priority="19923">
      <formula>IF(FIND("!",E5),TRUE)</formula>
    </cfRule>
  </conditionalFormatting>
  <conditionalFormatting sqref="E504">
    <cfRule type="expression" dxfId="10133" priority="19924">
      <formula>IF(AND(E5="",$C5=$X$4),TRUE)</formula>
    </cfRule>
  </conditionalFormatting>
  <conditionalFormatting sqref="E504">
    <cfRule type="expression" dxfId="10132" priority="19925">
      <formula>IF(FIND("!",E5),TRUE)</formula>
    </cfRule>
  </conditionalFormatting>
  <conditionalFormatting sqref="E505">
    <cfRule type="expression" dxfId="10131" priority="19926">
      <formula>IF(AND(E5="",$C5=$X$4),TRUE)</formula>
    </cfRule>
  </conditionalFormatting>
  <conditionalFormatting sqref="E505">
    <cfRule type="expression" dxfId="10130" priority="19927">
      <formula>IF(FIND("!",E5),TRUE)</formula>
    </cfRule>
  </conditionalFormatting>
  <conditionalFormatting sqref="E506">
    <cfRule type="expression" dxfId="10129" priority="19928">
      <formula>IF(AND(E5="",$C5=$X$4),TRUE)</formula>
    </cfRule>
  </conditionalFormatting>
  <conditionalFormatting sqref="E506">
    <cfRule type="expression" dxfId="10128" priority="19929">
      <formula>IF(FIND("!",E5),TRUE)</formula>
    </cfRule>
  </conditionalFormatting>
  <conditionalFormatting sqref="E507">
    <cfRule type="expression" dxfId="10127" priority="19930">
      <formula>IF(AND(E5="",$C5=$X$4),TRUE)</formula>
    </cfRule>
  </conditionalFormatting>
  <conditionalFormatting sqref="E507">
    <cfRule type="expression" dxfId="10126" priority="19931">
      <formula>IF(FIND("!",E5),TRUE)</formula>
    </cfRule>
  </conditionalFormatting>
  <conditionalFormatting sqref="E508">
    <cfRule type="expression" dxfId="10125" priority="19932">
      <formula>IF(AND(E5="",$C5=$X$4),TRUE)</formula>
    </cfRule>
  </conditionalFormatting>
  <conditionalFormatting sqref="E508">
    <cfRule type="expression" dxfId="10124" priority="19933">
      <formula>IF(FIND("!",E5),TRUE)</formula>
    </cfRule>
  </conditionalFormatting>
  <conditionalFormatting sqref="E509">
    <cfRule type="expression" dxfId="10123" priority="19934">
      <formula>IF(AND(E5="",$C5=$X$4),TRUE)</formula>
    </cfRule>
  </conditionalFormatting>
  <conditionalFormatting sqref="E509">
    <cfRule type="expression" dxfId="10122" priority="19935">
      <formula>IF(FIND("!",E5),TRUE)</formula>
    </cfRule>
  </conditionalFormatting>
  <conditionalFormatting sqref="E510">
    <cfRule type="expression" dxfId="10121" priority="19936">
      <formula>IF(AND(E5="",$C5=$X$4),TRUE)</formula>
    </cfRule>
  </conditionalFormatting>
  <conditionalFormatting sqref="E510">
    <cfRule type="expression" dxfId="10120" priority="19937">
      <formula>IF(FIND("!",E5),TRUE)</formula>
    </cfRule>
  </conditionalFormatting>
  <conditionalFormatting sqref="E511">
    <cfRule type="expression" dxfId="10119" priority="19938">
      <formula>IF(AND(E5="",$C5=$X$4),TRUE)</formula>
    </cfRule>
  </conditionalFormatting>
  <conditionalFormatting sqref="E511">
    <cfRule type="expression" dxfId="10118" priority="19939">
      <formula>IF(FIND("!",E5),TRUE)</formula>
    </cfRule>
  </conditionalFormatting>
  <conditionalFormatting sqref="E512">
    <cfRule type="expression" dxfId="10117" priority="19940">
      <formula>IF(AND(E5="",$C5=$X$4),TRUE)</formula>
    </cfRule>
  </conditionalFormatting>
  <conditionalFormatting sqref="E512">
    <cfRule type="expression" dxfId="10116" priority="19941">
      <formula>IF(FIND("!",E5),TRUE)</formula>
    </cfRule>
  </conditionalFormatting>
  <conditionalFormatting sqref="E513">
    <cfRule type="expression" dxfId="10115" priority="19942">
      <formula>IF(AND(E5="",$C5=$X$4),TRUE)</formula>
    </cfRule>
  </conditionalFormatting>
  <conditionalFormatting sqref="E513">
    <cfRule type="expression" dxfId="10114" priority="19943">
      <formula>IF(FIND("!",E5),TRUE)</formula>
    </cfRule>
  </conditionalFormatting>
  <conditionalFormatting sqref="E514">
    <cfRule type="expression" dxfId="10113" priority="19944">
      <formula>IF(AND(E5="",$C5=$X$4),TRUE)</formula>
    </cfRule>
  </conditionalFormatting>
  <conditionalFormatting sqref="E514">
    <cfRule type="expression" dxfId="10112" priority="19945">
      <formula>IF(FIND("!",E5),TRUE)</formula>
    </cfRule>
  </conditionalFormatting>
  <conditionalFormatting sqref="E515">
    <cfRule type="expression" dxfId="10111" priority="19946">
      <formula>IF(AND(E5="",$C5=$X$4),TRUE)</formula>
    </cfRule>
  </conditionalFormatting>
  <conditionalFormatting sqref="E515">
    <cfRule type="expression" dxfId="10110" priority="19947">
      <formula>IF(FIND("!",E5),TRUE)</formula>
    </cfRule>
  </conditionalFormatting>
  <conditionalFormatting sqref="E516">
    <cfRule type="expression" dxfId="10109" priority="19948">
      <formula>IF(AND(E5="",$C5=$X$4),TRUE)</formula>
    </cfRule>
  </conditionalFormatting>
  <conditionalFormatting sqref="E516">
    <cfRule type="expression" dxfId="10108" priority="19949">
      <formula>IF(FIND("!",E5),TRUE)</formula>
    </cfRule>
  </conditionalFormatting>
  <conditionalFormatting sqref="E517">
    <cfRule type="expression" dxfId="10107" priority="19950">
      <formula>IF(AND(E5="",$C5=$X$4),TRUE)</formula>
    </cfRule>
  </conditionalFormatting>
  <conditionalFormatting sqref="E517">
    <cfRule type="expression" dxfId="10106" priority="19951">
      <formula>IF(FIND("!",E5),TRUE)</formula>
    </cfRule>
  </conditionalFormatting>
  <conditionalFormatting sqref="E518">
    <cfRule type="expression" dxfId="10105" priority="19952">
      <formula>IF(AND(E5="",$C5=$X$4),TRUE)</formula>
    </cfRule>
  </conditionalFormatting>
  <conditionalFormatting sqref="E518">
    <cfRule type="expression" dxfId="10104" priority="19953">
      <formula>IF(FIND("!",E5),TRUE)</formula>
    </cfRule>
  </conditionalFormatting>
  <conditionalFormatting sqref="E519">
    <cfRule type="expression" dxfId="10103" priority="19954">
      <formula>IF(AND(E5="",$C5=$X$4),TRUE)</formula>
    </cfRule>
  </conditionalFormatting>
  <conditionalFormatting sqref="E519">
    <cfRule type="expression" dxfId="10102" priority="19955">
      <formula>IF(FIND("!",E5),TRUE)</formula>
    </cfRule>
  </conditionalFormatting>
  <conditionalFormatting sqref="E520">
    <cfRule type="expression" dxfId="10101" priority="19956">
      <formula>IF(AND(E5="",$C5=$X$4),TRUE)</formula>
    </cfRule>
  </conditionalFormatting>
  <conditionalFormatting sqref="E520">
    <cfRule type="expression" dxfId="10100" priority="19957">
      <formula>IF(FIND("!",E5),TRUE)</formula>
    </cfRule>
  </conditionalFormatting>
  <conditionalFormatting sqref="E521">
    <cfRule type="expression" dxfId="10099" priority="19958">
      <formula>IF(AND(E5="",$C5=$X$4),TRUE)</formula>
    </cfRule>
  </conditionalFormatting>
  <conditionalFormatting sqref="E521">
    <cfRule type="expression" dxfId="10098" priority="19959">
      <formula>IF(FIND("!",E5),TRUE)</formula>
    </cfRule>
  </conditionalFormatting>
  <conditionalFormatting sqref="E522">
    <cfRule type="expression" dxfId="10097" priority="19960">
      <formula>IF(AND(E5="",$C5=$X$4),TRUE)</formula>
    </cfRule>
  </conditionalFormatting>
  <conditionalFormatting sqref="E522">
    <cfRule type="expression" dxfId="10096" priority="19961">
      <formula>IF(FIND("!",E5),TRUE)</formula>
    </cfRule>
  </conditionalFormatting>
  <conditionalFormatting sqref="E523">
    <cfRule type="expression" dxfId="10095" priority="19962">
      <formula>IF(AND(E5="",$C5=$X$4),TRUE)</formula>
    </cfRule>
  </conditionalFormatting>
  <conditionalFormatting sqref="E523">
    <cfRule type="expression" dxfId="10094" priority="19963">
      <formula>IF(FIND("!",E5),TRUE)</formula>
    </cfRule>
  </conditionalFormatting>
  <conditionalFormatting sqref="E524">
    <cfRule type="expression" dxfId="10093" priority="19964">
      <formula>IF(AND(E5="",$C5=$X$4),TRUE)</formula>
    </cfRule>
  </conditionalFormatting>
  <conditionalFormatting sqref="E524">
    <cfRule type="expression" dxfId="10092" priority="19965">
      <formula>IF(FIND("!",E5),TRUE)</formula>
    </cfRule>
  </conditionalFormatting>
  <conditionalFormatting sqref="E525">
    <cfRule type="expression" dxfId="10091" priority="19966">
      <formula>IF(AND(E5="",$C5=$X$4),TRUE)</formula>
    </cfRule>
  </conditionalFormatting>
  <conditionalFormatting sqref="E525">
    <cfRule type="expression" dxfId="10090" priority="19967">
      <formula>IF(FIND("!",E5),TRUE)</formula>
    </cfRule>
  </conditionalFormatting>
  <conditionalFormatting sqref="E526">
    <cfRule type="expression" dxfId="10089" priority="19968">
      <formula>IF(AND(E5="",$C5=$X$4),TRUE)</formula>
    </cfRule>
  </conditionalFormatting>
  <conditionalFormatting sqref="E526">
    <cfRule type="expression" dxfId="10088" priority="19969">
      <formula>IF(FIND("!",E5),TRUE)</formula>
    </cfRule>
  </conditionalFormatting>
  <conditionalFormatting sqref="E527">
    <cfRule type="expression" dxfId="10087" priority="19970">
      <formula>IF(AND(E5="",$C5=$X$4),TRUE)</formula>
    </cfRule>
  </conditionalFormatting>
  <conditionalFormatting sqref="E527">
    <cfRule type="expression" dxfId="10086" priority="19971">
      <formula>IF(FIND("!",E5),TRUE)</formula>
    </cfRule>
  </conditionalFormatting>
  <conditionalFormatting sqref="E528">
    <cfRule type="expression" dxfId="10085" priority="19972">
      <formula>IF(AND(E5="",$C5=$X$4),TRUE)</formula>
    </cfRule>
  </conditionalFormatting>
  <conditionalFormatting sqref="E528">
    <cfRule type="expression" dxfId="10084" priority="19973">
      <formula>IF(FIND("!",E5),TRUE)</formula>
    </cfRule>
  </conditionalFormatting>
  <conditionalFormatting sqref="E529">
    <cfRule type="expression" dxfId="10083" priority="19974">
      <formula>IF(AND(E5="",$C5=$X$4),TRUE)</formula>
    </cfRule>
  </conditionalFormatting>
  <conditionalFormatting sqref="E529">
    <cfRule type="expression" dxfId="10082" priority="19975">
      <formula>IF(FIND("!",E5),TRUE)</formula>
    </cfRule>
  </conditionalFormatting>
  <conditionalFormatting sqref="E530">
    <cfRule type="expression" dxfId="10081" priority="19976">
      <formula>IF(AND(E5="",$C5=$X$4),TRUE)</formula>
    </cfRule>
  </conditionalFormatting>
  <conditionalFormatting sqref="E530">
    <cfRule type="expression" dxfId="10080" priority="19977">
      <formula>IF(FIND("!",E5),TRUE)</formula>
    </cfRule>
  </conditionalFormatting>
  <conditionalFormatting sqref="E531">
    <cfRule type="expression" dxfId="10079" priority="19978">
      <formula>IF(AND(E5="",$C5=$X$4),TRUE)</formula>
    </cfRule>
  </conditionalFormatting>
  <conditionalFormatting sqref="E531">
    <cfRule type="expression" dxfId="10078" priority="19979">
      <formula>IF(FIND("!",E5),TRUE)</formula>
    </cfRule>
  </conditionalFormatting>
  <conditionalFormatting sqref="E532">
    <cfRule type="expression" dxfId="10077" priority="19980">
      <formula>IF(AND(E5="",$C5=$X$4),TRUE)</formula>
    </cfRule>
  </conditionalFormatting>
  <conditionalFormatting sqref="E532">
    <cfRule type="expression" dxfId="10076" priority="19981">
      <formula>IF(FIND("!",E5),TRUE)</formula>
    </cfRule>
  </conditionalFormatting>
  <conditionalFormatting sqref="E533">
    <cfRule type="expression" dxfId="10075" priority="19982">
      <formula>IF(AND(E5="",$C5=$X$4),TRUE)</formula>
    </cfRule>
  </conditionalFormatting>
  <conditionalFormatting sqref="E533">
    <cfRule type="expression" dxfId="10074" priority="19983">
      <formula>IF(FIND("!",E5),TRUE)</formula>
    </cfRule>
  </conditionalFormatting>
  <conditionalFormatting sqref="E534">
    <cfRule type="expression" dxfId="10073" priority="19984">
      <formula>IF(AND(E5="",$C5=$X$4),TRUE)</formula>
    </cfRule>
  </conditionalFormatting>
  <conditionalFormatting sqref="E534">
    <cfRule type="expression" dxfId="10072" priority="19985">
      <formula>IF(FIND("!",E5),TRUE)</formula>
    </cfRule>
  </conditionalFormatting>
  <conditionalFormatting sqref="E535">
    <cfRule type="expression" dxfId="10071" priority="19986">
      <formula>IF(AND(E5="",$C5=$X$4),TRUE)</formula>
    </cfRule>
  </conditionalFormatting>
  <conditionalFormatting sqref="E535">
    <cfRule type="expression" dxfId="10070" priority="19987">
      <formula>IF(FIND("!",E5),TRUE)</formula>
    </cfRule>
  </conditionalFormatting>
  <conditionalFormatting sqref="E536">
    <cfRule type="expression" dxfId="10069" priority="19988">
      <formula>IF(AND(E5="",$C5=$X$4),TRUE)</formula>
    </cfRule>
  </conditionalFormatting>
  <conditionalFormatting sqref="E536">
    <cfRule type="expression" dxfId="10068" priority="19989">
      <formula>IF(FIND("!",E5),TRUE)</formula>
    </cfRule>
  </conditionalFormatting>
  <conditionalFormatting sqref="E537">
    <cfRule type="expression" dxfId="10067" priority="19990">
      <formula>IF(AND(E5="",$C5=$X$4),TRUE)</formula>
    </cfRule>
  </conditionalFormatting>
  <conditionalFormatting sqref="E537">
    <cfRule type="expression" dxfId="10066" priority="19991">
      <formula>IF(FIND("!",E5),TRUE)</formula>
    </cfRule>
  </conditionalFormatting>
  <conditionalFormatting sqref="E538">
    <cfRule type="expression" dxfId="10065" priority="19992">
      <formula>IF(AND(E5="",$C5=$X$4),TRUE)</formula>
    </cfRule>
  </conditionalFormatting>
  <conditionalFormatting sqref="E538">
    <cfRule type="expression" dxfId="10064" priority="19993">
      <formula>IF(FIND("!",E5),TRUE)</formula>
    </cfRule>
  </conditionalFormatting>
  <conditionalFormatting sqref="E539">
    <cfRule type="expression" dxfId="10063" priority="19994">
      <formula>IF(AND(E5="",$C5=$X$4),TRUE)</formula>
    </cfRule>
  </conditionalFormatting>
  <conditionalFormatting sqref="E539">
    <cfRule type="expression" dxfId="10062" priority="19995">
      <formula>IF(FIND("!",E5),TRUE)</formula>
    </cfRule>
  </conditionalFormatting>
  <conditionalFormatting sqref="E540">
    <cfRule type="expression" dxfId="10061" priority="19996">
      <formula>IF(AND(E5="",$C5=$X$4),TRUE)</formula>
    </cfRule>
  </conditionalFormatting>
  <conditionalFormatting sqref="E540">
    <cfRule type="expression" dxfId="10060" priority="19997">
      <formula>IF(FIND("!",E5),TRUE)</formula>
    </cfRule>
  </conditionalFormatting>
  <conditionalFormatting sqref="E541">
    <cfRule type="expression" dxfId="10059" priority="19998">
      <formula>IF(AND(E5="",$C5=$X$4),TRUE)</formula>
    </cfRule>
  </conditionalFormatting>
  <conditionalFormatting sqref="E541">
    <cfRule type="expression" dxfId="10058" priority="19999">
      <formula>IF(FIND("!",E5),TRUE)</formula>
    </cfRule>
  </conditionalFormatting>
  <conditionalFormatting sqref="E542">
    <cfRule type="expression" dxfId="10057" priority="20000">
      <formula>IF(AND(E5="",$C5=$X$4),TRUE)</formula>
    </cfRule>
  </conditionalFormatting>
  <conditionalFormatting sqref="E542">
    <cfRule type="expression" dxfId="10056" priority="20001">
      <formula>IF(FIND("!",E5),TRUE)</formula>
    </cfRule>
  </conditionalFormatting>
  <conditionalFormatting sqref="E543">
    <cfRule type="expression" dxfId="10055" priority="20002">
      <formula>IF(AND(E5="",$C5=$X$4),TRUE)</formula>
    </cfRule>
  </conditionalFormatting>
  <conditionalFormatting sqref="E543">
    <cfRule type="expression" dxfId="10054" priority="20003">
      <formula>IF(FIND("!",E5),TRUE)</formula>
    </cfRule>
  </conditionalFormatting>
  <conditionalFormatting sqref="E544">
    <cfRule type="expression" dxfId="10053" priority="20004">
      <formula>IF(AND(E5="",$C5=$X$4),TRUE)</formula>
    </cfRule>
  </conditionalFormatting>
  <conditionalFormatting sqref="E544">
    <cfRule type="expression" dxfId="10052" priority="20005">
      <formula>IF(FIND("!",E5),TRUE)</formula>
    </cfRule>
  </conditionalFormatting>
  <conditionalFormatting sqref="E545">
    <cfRule type="expression" dxfId="10051" priority="20006">
      <formula>IF(AND(E5="",$C5=$X$4),TRUE)</formula>
    </cfRule>
  </conditionalFormatting>
  <conditionalFormatting sqref="E545">
    <cfRule type="expression" dxfId="10050" priority="20007">
      <formula>IF(FIND("!",E5),TRUE)</formula>
    </cfRule>
  </conditionalFormatting>
  <conditionalFormatting sqref="E546">
    <cfRule type="expression" dxfId="10049" priority="20008">
      <formula>IF(AND(E5="",$C5=$X$4),TRUE)</formula>
    </cfRule>
  </conditionalFormatting>
  <conditionalFormatting sqref="E546">
    <cfRule type="expression" dxfId="10048" priority="20009">
      <formula>IF(FIND("!",E5),TRUE)</formula>
    </cfRule>
  </conditionalFormatting>
  <conditionalFormatting sqref="E547">
    <cfRule type="expression" dxfId="10047" priority="20010">
      <formula>IF(AND(E5="",$C5=$X$4),TRUE)</formula>
    </cfRule>
  </conditionalFormatting>
  <conditionalFormatting sqref="E547">
    <cfRule type="expression" dxfId="10046" priority="20011">
      <formula>IF(FIND("!",E5),TRUE)</formula>
    </cfRule>
  </conditionalFormatting>
  <conditionalFormatting sqref="E548">
    <cfRule type="expression" dxfId="10045" priority="20012">
      <formula>IF(AND(E5="",$C5=$X$4),TRUE)</formula>
    </cfRule>
  </conditionalFormatting>
  <conditionalFormatting sqref="E548">
    <cfRule type="expression" dxfId="10044" priority="20013">
      <formula>IF(FIND("!",E5),TRUE)</formula>
    </cfRule>
  </conditionalFormatting>
  <conditionalFormatting sqref="E549">
    <cfRule type="expression" dxfId="10043" priority="20014">
      <formula>IF(AND(E5="",$C5=$X$4),TRUE)</formula>
    </cfRule>
  </conditionalFormatting>
  <conditionalFormatting sqref="E549">
    <cfRule type="expression" dxfId="10042" priority="20015">
      <formula>IF(FIND("!",E5),TRUE)</formula>
    </cfRule>
  </conditionalFormatting>
  <conditionalFormatting sqref="E550">
    <cfRule type="expression" dxfId="10041" priority="20016">
      <formula>IF(AND(E5="",$C5=$X$4),TRUE)</formula>
    </cfRule>
  </conditionalFormatting>
  <conditionalFormatting sqref="E550">
    <cfRule type="expression" dxfId="10040" priority="20017">
      <formula>IF(FIND("!",E5),TRUE)</formula>
    </cfRule>
  </conditionalFormatting>
  <conditionalFormatting sqref="E551">
    <cfRule type="expression" dxfId="10039" priority="20018">
      <formula>IF(AND(E5="",$C5=$X$4),TRUE)</formula>
    </cfRule>
  </conditionalFormatting>
  <conditionalFormatting sqref="E551">
    <cfRule type="expression" dxfId="10038" priority="20019">
      <formula>IF(FIND("!",E5),TRUE)</formula>
    </cfRule>
  </conditionalFormatting>
  <conditionalFormatting sqref="E552">
    <cfRule type="expression" dxfId="10037" priority="20020">
      <formula>IF(AND(E5="",$C5=$X$4),TRUE)</formula>
    </cfRule>
  </conditionalFormatting>
  <conditionalFormatting sqref="E552">
    <cfRule type="expression" dxfId="10036" priority="20021">
      <formula>IF(FIND("!",E5),TRUE)</formula>
    </cfRule>
  </conditionalFormatting>
  <conditionalFormatting sqref="E553">
    <cfRule type="expression" dxfId="10035" priority="20022">
      <formula>IF(AND(E5="",$C5=$X$4),TRUE)</formula>
    </cfRule>
  </conditionalFormatting>
  <conditionalFormatting sqref="E553">
    <cfRule type="expression" dxfId="10034" priority="20023">
      <formula>IF(FIND("!",E5),TRUE)</formula>
    </cfRule>
  </conditionalFormatting>
  <conditionalFormatting sqref="E554">
    <cfRule type="expression" dxfId="10033" priority="20024">
      <formula>IF(AND(E5="",$C5=$X$4),TRUE)</formula>
    </cfRule>
  </conditionalFormatting>
  <conditionalFormatting sqref="E554">
    <cfRule type="expression" dxfId="10032" priority="20025">
      <formula>IF(FIND("!",E5),TRUE)</formula>
    </cfRule>
  </conditionalFormatting>
  <conditionalFormatting sqref="E555">
    <cfRule type="expression" dxfId="10031" priority="20026">
      <formula>IF(AND(E5="",$C5=$X$4),TRUE)</formula>
    </cfRule>
  </conditionalFormatting>
  <conditionalFormatting sqref="E555">
    <cfRule type="expression" dxfId="10030" priority="20027">
      <formula>IF(FIND("!",E5),TRUE)</formula>
    </cfRule>
  </conditionalFormatting>
  <conditionalFormatting sqref="E556">
    <cfRule type="expression" dxfId="10029" priority="20028">
      <formula>IF(AND(E5="",$C5=$X$4),TRUE)</formula>
    </cfRule>
  </conditionalFormatting>
  <conditionalFormatting sqref="E556">
    <cfRule type="expression" dxfId="10028" priority="20029">
      <formula>IF(FIND("!",E5),TRUE)</formula>
    </cfRule>
  </conditionalFormatting>
  <conditionalFormatting sqref="R5">
    <cfRule type="expression" dxfId="10027" priority="20030">
      <formula>IF(AND(E5="",$C5=$X$4),TRUE)</formula>
    </cfRule>
  </conditionalFormatting>
  <conditionalFormatting sqref="R5">
    <cfRule type="expression" dxfId="10026" priority="20031">
      <formula>IF(FIND("!",E5),TRUE)</formula>
    </cfRule>
  </conditionalFormatting>
  <conditionalFormatting sqref="R6">
    <cfRule type="expression" dxfId="10025" priority="20032">
      <formula>IF(AND(E5="",$C5=$X$4),TRUE)</formula>
    </cfRule>
  </conditionalFormatting>
  <conditionalFormatting sqref="R6">
    <cfRule type="expression" dxfId="10024" priority="20033">
      <formula>IF(FIND("!",E5),TRUE)</formula>
    </cfRule>
  </conditionalFormatting>
  <conditionalFormatting sqref="R7">
    <cfRule type="expression" dxfId="10023" priority="20034">
      <formula>IF(AND(E5="",$C5=$X$4),TRUE)</formula>
    </cfRule>
  </conditionalFormatting>
  <conditionalFormatting sqref="R7">
    <cfRule type="expression" dxfId="10022" priority="20035">
      <formula>IF(FIND("!",E5),TRUE)</formula>
    </cfRule>
  </conditionalFormatting>
  <conditionalFormatting sqref="R8">
    <cfRule type="expression" dxfId="10021" priority="20036">
      <formula>IF(AND(E5="",$C5=$X$4),TRUE)</formula>
    </cfRule>
  </conditionalFormatting>
  <conditionalFormatting sqref="R8">
    <cfRule type="expression" dxfId="10020" priority="20037">
      <formula>IF(FIND("!",E5),TRUE)</formula>
    </cfRule>
  </conditionalFormatting>
  <conditionalFormatting sqref="R9">
    <cfRule type="expression" dxfId="10019" priority="20038">
      <formula>IF(AND(E5="",$C5=$X$4),TRUE)</formula>
    </cfRule>
  </conditionalFormatting>
  <conditionalFormatting sqref="R9">
    <cfRule type="expression" dxfId="10018" priority="20039">
      <formula>IF(FIND("!",E5),TRUE)</formula>
    </cfRule>
  </conditionalFormatting>
  <conditionalFormatting sqref="R10">
    <cfRule type="expression" dxfId="10017" priority="20040">
      <formula>IF(AND(E5="",$C5=$X$4),TRUE)</formula>
    </cfRule>
  </conditionalFormatting>
  <conditionalFormatting sqref="R10">
    <cfRule type="expression" dxfId="10016" priority="20041">
      <formula>IF(FIND("!",E5),TRUE)</formula>
    </cfRule>
  </conditionalFormatting>
  <conditionalFormatting sqref="R11">
    <cfRule type="expression" dxfId="10015" priority="20042">
      <formula>IF(AND(E5="",$C5=$X$4),TRUE)</formula>
    </cfRule>
  </conditionalFormatting>
  <conditionalFormatting sqref="R11">
    <cfRule type="expression" dxfId="10014" priority="20043">
      <formula>IF(FIND("!",E5),TRUE)</formula>
    </cfRule>
  </conditionalFormatting>
  <conditionalFormatting sqref="R12">
    <cfRule type="expression" dxfId="10013" priority="20044">
      <formula>IF(AND(E5="",$C5=$X$4),TRUE)</formula>
    </cfRule>
  </conditionalFormatting>
  <conditionalFormatting sqref="R12">
    <cfRule type="expression" dxfId="10012" priority="20045">
      <formula>IF(FIND("!",E5),TRUE)</formula>
    </cfRule>
  </conditionalFormatting>
  <conditionalFormatting sqref="R13">
    <cfRule type="expression" dxfId="10011" priority="20046">
      <formula>IF(AND(E5="",$C5=$X$4),TRUE)</formula>
    </cfRule>
  </conditionalFormatting>
  <conditionalFormatting sqref="R13">
    <cfRule type="expression" dxfId="10010" priority="20047">
      <formula>IF(FIND("!",E5),TRUE)</formula>
    </cfRule>
  </conditionalFormatting>
  <conditionalFormatting sqref="R14">
    <cfRule type="expression" dxfId="10009" priority="20048">
      <formula>IF(AND(E5="",$C5=$X$4),TRUE)</formula>
    </cfRule>
  </conditionalFormatting>
  <conditionalFormatting sqref="R14">
    <cfRule type="expression" dxfId="10008" priority="20049">
      <formula>IF(FIND("!",E5),TRUE)</formula>
    </cfRule>
  </conditionalFormatting>
  <conditionalFormatting sqref="R15">
    <cfRule type="expression" dxfId="10007" priority="20050">
      <formula>IF(AND(E5="",$C5=$X$4),TRUE)</formula>
    </cfRule>
  </conditionalFormatting>
  <conditionalFormatting sqref="R15">
    <cfRule type="expression" dxfId="10006" priority="20051">
      <formula>IF(FIND("!",E5),TRUE)</formula>
    </cfRule>
  </conditionalFormatting>
  <conditionalFormatting sqref="R16">
    <cfRule type="expression" dxfId="10005" priority="20052">
      <formula>IF(AND(E5="",$C5=$X$4),TRUE)</formula>
    </cfRule>
  </conditionalFormatting>
  <conditionalFormatting sqref="R16">
    <cfRule type="expression" dxfId="10004" priority="20053">
      <formula>IF(FIND("!",E5),TRUE)</formula>
    </cfRule>
  </conditionalFormatting>
  <conditionalFormatting sqref="R17">
    <cfRule type="expression" dxfId="10003" priority="20054">
      <formula>IF(AND(E5="",$C5=$X$4),TRUE)</formula>
    </cfRule>
  </conditionalFormatting>
  <conditionalFormatting sqref="R17">
    <cfRule type="expression" dxfId="10002" priority="20055">
      <formula>IF(FIND("!",E5),TRUE)</formula>
    </cfRule>
  </conditionalFormatting>
  <conditionalFormatting sqref="R18">
    <cfRule type="expression" dxfId="10001" priority="20056">
      <formula>IF(AND(E5="",$C5=$X$4),TRUE)</formula>
    </cfRule>
  </conditionalFormatting>
  <conditionalFormatting sqref="R18">
    <cfRule type="expression" dxfId="10000" priority="20057">
      <formula>IF(FIND("!",E5),TRUE)</formula>
    </cfRule>
  </conditionalFormatting>
  <conditionalFormatting sqref="R19">
    <cfRule type="expression" dxfId="9999" priority="20058">
      <formula>IF(AND(E5="",$C5=$X$4),TRUE)</formula>
    </cfRule>
  </conditionalFormatting>
  <conditionalFormatting sqref="R19">
    <cfRule type="expression" dxfId="9998" priority="20059">
      <formula>IF(FIND("!",E5),TRUE)</formula>
    </cfRule>
  </conditionalFormatting>
  <conditionalFormatting sqref="R20">
    <cfRule type="expression" dxfId="9997" priority="20060">
      <formula>IF(AND(E5="",$C5=$X$4),TRUE)</formula>
    </cfRule>
  </conditionalFormatting>
  <conditionalFormatting sqref="R20">
    <cfRule type="expression" dxfId="9996" priority="20061">
      <formula>IF(FIND("!",E5),TRUE)</formula>
    </cfRule>
  </conditionalFormatting>
  <conditionalFormatting sqref="R21">
    <cfRule type="expression" dxfId="9995" priority="20062">
      <formula>IF(AND(E5="",$C5=$X$4),TRUE)</formula>
    </cfRule>
  </conditionalFormatting>
  <conditionalFormatting sqref="R21">
    <cfRule type="expression" dxfId="9994" priority="20063">
      <formula>IF(FIND("!",E5),TRUE)</formula>
    </cfRule>
  </conditionalFormatting>
  <conditionalFormatting sqref="R22">
    <cfRule type="expression" dxfId="9993" priority="20064">
      <formula>IF(AND(E5="",$C5=$X$4),TRUE)</formula>
    </cfRule>
  </conditionalFormatting>
  <conditionalFormatting sqref="R22">
    <cfRule type="expression" dxfId="9992" priority="20065">
      <formula>IF(FIND("!",E5),TRUE)</formula>
    </cfRule>
  </conditionalFormatting>
  <conditionalFormatting sqref="R23">
    <cfRule type="expression" dxfId="9991" priority="20066">
      <formula>IF(AND(E5="",$C5=$X$4),TRUE)</formula>
    </cfRule>
  </conditionalFormatting>
  <conditionalFormatting sqref="R23">
    <cfRule type="expression" dxfId="9990" priority="20067">
      <formula>IF(FIND("!",E5),TRUE)</formula>
    </cfRule>
  </conditionalFormatting>
  <conditionalFormatting sqref="R24">
    <cfRule type="expression" dxfId="9989" priority="20068">
      <formula>IF(AND(E5="",$C5=$X$4),TRUE)</formula>
    </cfRule>
  </conditionalFormatting>
  <conditionalFormatting sqref="R24">
    <cfRule type="expression" dxfId="9988" priority="20069">
      <formula>IF(FIND("!",E5),TRUE)</formula>
    </cfRule>
  </conditionalFormatting>
  <conditionalFormatting sqref="R25">
    <cfRule type="expression" dxfId="9987" priority="20070">
      <formula>IF(AND(E5="",$C5=$X$4),TRUE)</formula>
    </cfRule>
  </conditionalFormatting>
  <conditionalFormatting sqref="R25">
    <cfRule type="expression" dxfId="9986" priority="20071">
      <formula>IF(FIND("!",E5),TRUE)</formula>
    </cfRule>
  </conditionalFormatting>
  <conditionalFormatting sqref="R26">
    <cfRule type="expression" dxfId="9985" priority="20072">
      <formula>IF(AND(E5="",$C5=$X$4),TRUE)</formula>
    </cfRule>
  </conditionalFormatting>
  <conditionalFormatting sqref="R26">
    <cfRule type="expression" dxfId="9984" priority="20073">
      <formula>IF(FIND("!",E5),TRUE)</formula>
    </cfRule>
  </conditionalFormatting>
  <conditionalFormatting sqref="R27">
    <cfRule type="expression" dxfId="9983" priority="20074">
      <formula>IF(AND(E5="",$C5=$X$4),TRUE)</formula>
    </cfRule>
  </conditionalFormatting>
  <conditionalFormatting sqref="R27">
    <cfRule type="expression" dxfId="9982" priority="20075">
      <formula>IF(FIND("!",E5),TRUE)</formula>
    </cfRule>
  </conditionalFormatting>
  <conditionalFormatting sqref="R28">
    <cfRule type="expression" dxfId="9981" priority="20076">
      <formula>IF(AND(E5="",$C5=$X$4),TRUE)</formula>
    </cfRule>
  </conditionalFormatting>
  <conditionalFormatting sqref="R28">
    <cfRule type="expression" dxfId="9980" priority="20077">
      <formula>IF(FIND("!",E5),TRUE)</formula>
    </cfRule>
  </conditionalFormatting>
  <conditionalFormatting sqref="R29">
    <cfRule type="expression" dxfId="9979" priority="20078">
      <formula>IF(AND(E5="",$C5=$X$4),TRUE)</formula>
    </cfRule>
  </conditionalFormatting>
  <conditionalFormatting sqref="R29">
    <cfRule type="expression" dxfId="9978" priority="20079">
      <formula>IF(FIND("!",E5),TRUE)</formula>
    </cfRule>
  </conditionalFormatting>
  <conditionalFormatting sqref="R30">
    <cfRule type="expression" dxfId="9977" priority="20080">
      <formula>IF(AND(E5="",$C5=$X$4),TRUE)</formula>
    </cfRule>
  </conditionalFormatting>
  <conditionalFormatting sqref="R30">
    <cfRule type="expression" dxfId="9976" priority="20081">
      <formula>IF(FIND("!",E5),TRUE)</formula>
    </cfRule>
  </conditionalFormatting>
  <conditionalFormatting sqref="R31">
    <cfRule type="expression" dxfId="9975" priority="20082">
      <formula>IF(AND(E5="",$C5=$X$4),TRUE)</formula>
    </cfRule>
  </conditionalFormatting>
  <conditionalFormatting sqref="R31">
    <cfRule type="expression" dxfId="9974" priority="20083">
      <formula>IF(FIND("!",E5),TRUE)</formula>
    </cfRule>
  </conditionalFormatting>
  <conditionalFormatting sqref="R32">
    <cfRule type="expression" dxfId="9973" priority="20084">
      <formula>IF(AND(E5="",$C5=$X$4),TRUE)</formula>
    </cfRule>
  </conditionalFormatting>
  <conditionalFormatting sqref="R32">
    <cfRule type="expression" dxfId="9972" priority="20085">
      <formula>IF(FIND("!",E5),TRUE)</formula>
    </cfRule>
  </conditionalFormatting>
  <conditionalFormatting sqref="R33">
    <cfRule type="expression" dxfId="9971" priority="20086">
      <formula>IF(AND(E5="",$C5=$X$4),TRUE)</formula>
    </cfRule>
  </conditionalFormatting>
  <conditionalFormatting sqref="R33">
    <cfRule type="expression" dxfId="9970" priority="20087">
      <formula>IF(FIND("!",E5),TRUE)</formula>
    </cfRule>
  </conditionalFormatting>
  <conditionalFormatting sqref="R34">
    <cfRule type="expression" dxfId="9969" priority="20088">
      <formula>IF(AND(E5="",$C5=$X$4),TRUE)</formula>
    </cfRule>
  </conditionalFormatting>
  <conditionalFormatting sqref="R34">
    <cfRule type="expression" dxfId="9968" priority="20089">
      <formula>IF(FIND("!",E5),TRUE)</formula>
    </cfRule>
  </conditionalFormatting>
  <conditionalFormatting sqref="R35">
    <cfRule type="expression" dxfId="9967" priority="20090">
      <formula>IF(AND(E5="",$C5=$X$4),TRUE)</formula>
    </cfRule>
  </conditionalFormatting>
  <conditionalFormatting sqref="R35">
    <cfRule type="expression" dxfId="9966" priority="20091">
      <formula>IF(FIND("!",E5),TRUE)</formula>
    </cfRule>
  </conditionalFormatting>
  <conditionalFormatting sqref="R36">
    <cfRule type="expression" dxfId="9965" priority="20092">
      <formula>IF(AND(E5="",$C5=$X$4),TRUE)</formula>
    </cfRule>
  </conditionalFormatting>
  <conditionalFormatting sqref="R36">
    <cfRule type="expression" dxfId="9964" priority="20093">
      <formula>IF(FIND("!",E5),TRUE)</formula>
    </cfRule>
  </conditionalFormatting>
  <conditionalFormatting sqref="R37">
    <cfRule type="expression" dxfId="9963" priority="20094">
      <formula>IF(AND(E5="",$C5=$X$4),TRUE)</formula>
    </cfRule>
  </conditionalFormatting>
  <conditionalFormatting sqref="R37">
    <cfRule type="expression" dxfId="9962" priority="20095">
      <formula>IF(FIND("!",E5),TRUE)</formula>
    </cfRule>
  </conditionalFormatting>
  <conditionalFormatting sqref="R38">
    <cfRule type="expression" dxfId="9961" priority="20096">
      <formula>IF(AND(E5="",$C5=$X$4),TRUE)</formula>
    </cfRule>
  </conditionalFormatting>
  <conditionalFormatting sqref="R38">
    <cfRule type="expression" dxfId="9960" priority="20097">
      <formula>IF(FIND("!",E5),TRUE)</formula>
    </cfRule>
  </conditionalFormatting>
  <conditionalFormatting sqref="R39">
    <cfRule type="expression" dxfId="9959" priority="20098">
      <formula>IF(AND(E5="",$C5=$X$4),TRUE)</formula>
    </cfRule>
  </conditionalFormatting>
  <conditionalFormatting sqref="R39">
    <cfRule type="expression" dxfId="9958" priority="20099">
      <formula>IF(FIND("!",E5),TRUE)</formula>
    </cfRule>
  </conditionalFormatting>
  <conditionalFormatting sqref="R40">
    <cfRule type="expression" dxfId="9957" priority="20100">
      <formula>IF(AND(E5="",$C5=$X$4),TRUE)</formula>
    </cfRule>
  </conditionalFormatting>
  <conditionalFormatting sqref="R40">
    <cfRule type="expression" dxfId="9956" priority="20101">
      <formula>IF(FIND("!",E5),TRUE)</formula>
    </cfRule>
  </conditionalFormatting>
  <conditionalFormatting sqref="R41">
    <cfRule type="expression" dxfId="9955" priority="20102">
      <formula>IF(AND(E5="",$C5=$X$4),TRUE)</formula>
    </cfRule>
  </conditionalFormatting>
  <conditionalFormatting sqref="R41">
    <cfRule type="expression" dxfId="9954" priority="20103">
      <formula>IF(FIND("!",E5),TRUE)</formula>
    </cfRule>
  </conditionalFormatting>
  <conditionalFormatting sqref="R42">
    <cfRule type="expression" dxfId="9953" priority="20104">
      <formula>IF(AND(E5="",$C5=$X$4),TRUE)</formula>
    </cfRule>
  </conditionalFormatting>
  <conditionalFormatting sqref="R42">
    <cfRule type="expression" dxfId="9952" priority="20105">
      <formula>IF(FIND("!",E5),TRUE)</formula>
    </cfRule>
  </conditionalFormatting>
  <conditionalFormatting sqref="R43">
    <cfRule type="expression" dxfId="9951" priority="20106">
      <formula>IF(AND(E5="",$C5=$X$4),TRUE)</formula>
    </cfRule>
  </conditionalFormatting>
  <conditionalFormatting sqref="R43">
    <cfRule type="expression" dxfId="9950" priority="20107">
      <formula>IF(FIND("!",E5),TRUE)</formula>
    </cfRule>
  </conditionalFormatting>
  <conditionalFormatting sqref="R44">
    <cfRule type="expression" dxfId="9949" priority="20108">
      <formula>IF(AND(E5="",$C5=$X$4),TRUE)</formula>
    </cfRule>
  </conditionalFormatting>
  <conditionalFormatting sqref="R44">
    <cfRule type="expression" dxfId="9948" priority="20109">
      <formula>IF(FIND("!",E5),TRUE)</formula>
    </cfRule>
  </conditionalFormatting>
  <conditionalFormatting sqref="R45">
    <cfRule type="expression" dxfId="9947" priority="20110">
      <formula>IF(AND(E5="",$C5=$X$4),TRUE)</formula>
    </cfRule>
  </conditionalFormatting>
  <conditionalFormatting sqref="R45">
    <cfRule type="expression" dxfId="9946" priority="20111">
      <formula>IF(FIND("!",E5),TRUE)</formula>
    </cfRule>
  </conditionalFormatting>
  <conditionalFormatting sqref="R46">
    <cfRule type="expression" dxfId="9945" priority="20112">
      <formula>IF(AND(E5="",$C5=$X$4),TRUE)</formula>
    </cfRule>
  </conditionalFormatting>
  <conditionalFormatting sqref="R46">
    <cfRule type="expression" dxfId="9944" priority="20113">
      <formula>IF(FIND("!",E5),TRUE)</formula>
    </cfRule>
  </conditionalFormatting>
  <conditionalFormatting sqref="R47">
    <cfRule type="expression" dxfId="9943" priority="20114">
      <formula>IF(AND(E5="",$C5=$X$4),TRUE)</formula>
    </cfRule>
  </conditionalFormatting>
  <conditionalFormatting sqref="R47">
    <cfRule type="expression" dxfId="9942" priority="20115">
      <formula>IF(FIND("!",E5),TRUE)</formula>
    </cfRule>
  </conditionalFormatting>
  <conditionalFormatting sqref="R48">
    <cfRule type="expression" dxfId="9941" priority="20116">
      <formula>IF(AND(E5="",$C5=$X$4),TRUE)</formula>
    </cfRule>
  </conditionalFormatting>
  <conditionalFormatting sqref="R48">
    <cfRule type="expression" dxfId="9940" priority="20117">
      <formula>IF(FIND("!",E5),TRUE)</formula>
    </cfRule>
  </conditionalFormatting>
  <conditionalFormatting sqref="R49">
    <cfRule type="expression" dxfId="9939" priority="20118">
      <formula>IF(AND(E5="",$C5=$X$4),TRUE)</formula>
    </cfRule>
  </conditionalFormatting>
  <conditionalFormatting sqref="R49">
    <cfRule type="expression" dxfId="9938" priority="20119">
      <formula>IF(FIND("!",E5),TRUE)</formula>
    </cfRule>
  </conditionalFormatting>
  <conditionalFormatting sqref="R50">
    <cfRule type="expression" dxfId="9937" priority="20120">
      <formula>IF(AND(E5="",$C5=$X$4),TRUE)</formula>
    </cfRule>
  </conditionalFormatting>
  <conditionalFormatting sqref="R50">
    <cfRule type="expression" dxfId="9936" priority="20121">
      <formula>IF(FIND("!",E5),TRUE)</formula>
    </cfRule>
  </conditionalFormatting>
  <conditionalFormatting sqref="R51">
    <cfRule type="expression" dxfId="9935" priority="20122">
      <formula>IF(AND(E5="",$C5=$X$4),TRUE)</formula>
    </cfRule>
  </conditionalFormatting>
  <conditionalFormatting sqref="R51">
    <cfRule type="expression" dxfId="9934" priority="20123">
      <formula>IF(FIND("!",E5),TRUE)</formula>
    </cfRule>
  </conditionalFormatting>
  <conditionalFormatting sqref="R52">
    <cfRule type="expression" dxfId="9933" priority="20124">
      <formula>IF(AND(E5="",$C5=$X$4),TRUE)</formula>
    </cfRule>
  </conditionalFormatting>
  <conditionalFormatting sqref="R52">
    <cfRule type="expression" dxfId="9932" priority="20125">
      <formula>IF(FIND("!",E5),TRUE)</formula>
    </cfRule>
  </conditionalFormatting>
  <conditionalFormatting sqref="R53">
    <cfRule type="expression" dxfId="9931" priority="20126">
      <formula>IF(AND(E5="",$C5=$X$4),TRUE)</formula>
    </cfRule>
  </conditionalFormatting>
  <conditionalFormatting sqref="R53">
    <cfRule type="expression" dxfId="9930" priority="20127">
      <formula>IF(FIND("!",E5),TRUE)</formula>
    </cfRule>
  </conditionalFormatting>
  <conditionalFormatting sqref="R54">
    <cfRule type="expression" dxfId="9929" priority="20128">
      <formula>IF(AND(E5="",$C5=$X$4),TRUE)</formula>
    </cfRule>
  </conditionalFormatting>
  <conditionalFormatting sqref="R54">
    <cfRule type="expression" dxfId="9928" priority="20129">
      <formula>IF(FIND("!",E5),TRUE)</formula>
    </cfRule>
  </conditionalFormatting>
  <conditionalFormatting sqref="R55">
    <cfRule type="expression" dxfId="9927" priority="20130">
      <formula>IF(AND(E5="",$C5=$X$4),TRUE)</formula>
    </cfRule>
  </conditionalFormatting>
  <conditionalFormatting sqref="R55">
    <cfRule type="expression" dxfId="9926" priority="20131">
      <formula>IF(FIND("!",E5),TRUE)</formula>
    </cfRule>
  </conditionalFormatting>
  <conditionalFormatting sqref="R56">
    <cfRule type="expression" dxfId="9925" priority="20132">
      <formula>IF(AND(E5="",$C5=$X$4),TRUE)</formula>
    </cfRule>
  </conditionalFormatting>
  <conditionalFormatting sqref="R56">
    <cfRule type="expression" dxfId="9924" priority="20133">
      <formula>IF(FIND("!",E5),TRUE)</formula>
    </cfRule>
  </conditionalFormatting>
  <conditionalFormatting sqref="R57">
    <cfRule type="expression" dxfId="9923" priority="20134">
      <formula>IF(AND(E5="",$C5=$X$4),TRUE)</formula>
    </cfRule>
  </conditionalFormatting>
  <conditionalFormatting sqref="R57">
    <cfRule type="expression" dxfId="9922" priority="20135">
      <formula>IF(FIND("!",E5),TRUE)</formula>
    </cfRule>
  </conditionalFormatting>
  <conditionalFormatting sqref="R58">
    <cfRule type="expression" dxfId="9921" priority="20136">
      <formula>IF(AND(E5="",$C5=$X$4),TRUE)</formula>
    </cfRule>
  </conditionalFormatting>
  <conditionalFormatting sqref="R58">
    <cfRule type="expression" dxfId="9920" priority="20137">
      <formula>IF(FIND("!",E5),TRUE)</formula>
    </cfRule>
  </conditionalFormatting>
  <conditionalFormatting sqref="R59">
    <cfRule type="expression" dxfId="9919" priority="20138">
      <formula>IF(AND(E5="",$C5=$X$4),TRUE)</formula>
    </cfRule>
  </conditionalFormatting>
  <conditionalFormatting sqref="R59">
    <cfRule type="expression" dxfId="9918" priority="20139">
      <formula>IF(FIND("!",E5),TRUE)</formula>
    </cfRule>
  </conditionalFormatting>
  <conditionalFormatting sqref="R60">
    <cfRule type="expression" dxfId="9917" priority="20140">
      <formula>IF(AND(E5="",$C5=$X$4),TRUE)</formula>
    </cfRule>
  </conditionalFormatting>
  <conditionalFormatting sqref="R60">
    <cfRule type="expression" dxfId="9916" priority="20141">
      <formula>IF(FIND("!",E5),TRUE)</formula>
    </cfRule>
  </conditionalFormatting>
  <conditionalFormatting sqref="R61">
    <cfRule type="expression" dxfId="9915" priority="20142">
      <formula>IF(AND(E5="",$C5=$X$4),TRUE)</formula>
    </cfRule>
  </conditionalFormatting>
  <conditionalFormatting sqref="R61">
    <cfRule type="expression" dxfId="9914" priority="20143">
      <formula>IF(FIND("!",E5),TRUE)</formula>
    </cfRule>
  </conditionalFormatting>
  <conditionalFormatting sqref="R62">
    <cfRule type="expression" dxfId="9913" priority="20144">
      <formula>IF(AND(E5="",$C5=$X$4),TRUE)</formula>
    </cfRule>
  </conditionalFormatting>
  <conditionalFormatting sqref="R62">
    <cfRule type="expression" dxfId="9912" priority="20145">
      <formula>IF(FIND("!",E5),TRUE)</formula>
    </cfRule>
  </conditionalFormatting>
  <conditionalFormatting sqref="R63">
    <cfRule type="expression" dxfId="9911" priority="20146">
      <formula>IF(AND(E5="",$C5=$X$4),TRUE)</formula>
    </cfRule>
  </conditionalFormatting>
  <conditionalFormatting sqref="R63">
    <cfRule type="expression" dxfId="9910" priority="20147">
      <formula>IF(FIND("!",E5),TRUE)</formula>
    </cfRule>
  </conditionalFormatting>
  <conditionalFormatting sqref="R64">
    <cfRule type="expression" dxfId="9909" priority="20148">
      <formula>IF(AND(E5="",$C5=$X$4),TRUE)</formula>
    </cfRule>
  </conditionalFormatting>
  <conditionalFormatting sqref="R64">
    <cfRule type="expression" dxfId="9908" priority="20149">
      <formula>IF(FIND("!",E5),TRUE)</formula>
    </cfRule>
  </conditionalFormatting>
  <conditionalFormatting sqref="R65">
    <cfRule type="expression" dxfId="9907" priority="20150">
      <formula>IF(AND(E5="",$C5=$X$4),TRUE)</formula>
    </cfRule>
  </conditionalFormatting>
  <conditionalFormatting sqref="R65">
    <cfRule type="expression" dxfId="9906" priority="20151">
      <formula>IF(FIND("!",E5),TRUE)</formula>
    </cfRule>
  </conditionalFormatting>
  <conditionalFormatting sqref="R66">
    <cfRule type="expression" dxfId="9905" priority="20152">
      <formula>IF(AND(E5="",$C5=$X$4),TRUE)</formula>
    </cfRule>
  </conditionalFormatting>
  <conditionalFormatting sqref="R66">
    <cfRule type="expression" dxfId="9904" priority="20153">
      <formula>IF(FIND("!",E5),TRUE)</formula>
    </cfRule>
  </conditionalFormatting>
  <conditionalFormatting sqref="R67">
    <cfRule type="expression" dxfId="9903" priority="20154">
      <formula>IF(AND(E5="",$C5=$X$4),TRUE)</formula>
    </cfRule>
  </conditionalFormatting>
  <conditionalFormatting sqref="R67">
    <cfRule type="expression" dxfId="9902" priority="20155">
      <formula>IF(FIND("!",E5),TRUE)</formula>
    </cfRule>
  </conditionalFormatting>
  <conditionalFormatting sqref="R68">
    <cfRule type="expression" dxfId="9901" priority="20156">
      <formula>IF(AND(E5="",$C5=$X$4),TRUE)</formula>
    </cfRule>
  </conditionalFormatting>
  <conditionalFormatting sqref="R68">
    <cfRule type="expression" dxfId="9900" priority="20157">
      <formula>IF(FIND("!",E5),TRUE)</formula>
    </cfRule>
  </conditionalFormatting>
  <conditionalFormatting sqref="R69">
    <cfRule type="expression" dxfId="9899" priority="20158">
      <formula>IF(AND(E5="",$C5=$X$4),TRUE)</formula>
    </cfRule>
  </conditionalFormatting>
  <conditionalFormatting sqref="R69">
    <cfRule type="expression" dxfId="9898" priority="20159">
      <formula>IF(FIND("!",E5),TRUE)</formula>
    </cfRule>
  </conditionalFormatting>
  <conditionalFormatting sqref="R70">
    <cfRule type="expression" dxfId="9897" priority="20160">
      <formula>IF(AND(E5="",$C5=$X$4),TRUE)</formula>
    </cfRule>
  </conditionalFormatting>
  <conditionalFormatting sqref="R70">
    <cfRule type="expression" dxfId="9896" priority="20161">
      <formula>IF(FIND("!",E5),TRUE)</formula>
    </cfRule>
  </conditionalFormatting>
  <conditionalFormatting sqref="R71">
    <cfRule type="expression" dxfId="9895" priority="20162">
      <formula>IF(AND(E5="",$C5=$X$4),TRUE)</formula>
    </cfRule>
  </conditionalFormatting>
  <conditionalFormatting sqref="R71">
    <cfRule type="expression" dxfId="9894" priority="20163">
      <formula>IF(FIND("!",E5),TRUE)</formula>
    </cfRule>
  </conditionalFormatting>
  <conditionalFormatting sqref="R72">
    <cfRule type="expression" dxfId="9893" priority="20164">
      <formula>IF(AND(E5="",$C5=$X$4),TRUE)</formula>
    </cfRule>
  </conditionalFormatting>
  <conditionalFormatting sqref="R72">
    <cfRule type="expression" dxfId="9892" priority="20165">
      <formula>IF(FIND("!",E5),TRUE)</formula>
    </cfRule>
  </conditionalFormatting>
  <conditionalFormatting sqref="R73">
    <cfRule type="expression" dxfId="9891" priority="20166">
      <formula>IF(AND(E5="",$C5=$X$4),TRUE)</formula>
    </cfRule>
  </conditionalFormatting>
  <conditionalFormatting sqref="R73">
    <cfRule type="expression" dxfId="9890" priority="20167">
      <formula>IF(FIND("!",E5),TRUE)</formula>
    </cfRule>
  </conditionalFormatting>
  <conditionalFormatting sqref="R74">
    <cfRule type="expression" dxfId="9889" priority="20168">
      <formula>IF(AND(E5="",$C5=$X$4),TRUE)</formula>
    </cfRule>
  </conditionalFormatting>
  <conditionalFormatting sqref="R74">
    <cfRule type="expression" dxfId="9888" priority="20169">
      <formula>IF(FIND("!",E5),TRUE)</formula>
    </cfRule>
  </conditionalFormatting>
  <conditionalFormatting sqref="R75">
    <cfRule type="expression" dxfId="9887" priority="20170">
      <formula>IF(AND(E5="",$C5=$X$4),TRUE)</formula>
    </cfRule>
  </conditionalFormatting>
  <conditionalFormatting sqref="R75">
    <cfRule type="expression" dxfId="9886" priority="20171">
      <formula>IF(FIND("!",E5),TRUE)</formula>
    </cfRule>
  </conditionalFormatting>
  <conditionalFormatting sqref="R76">
    <cfRule type="expression" dxfId="9885" priority="20172">
      <formula>IF(AND(E5="",$C5=$X$4),TRUE)</formula>
    </cfRule>
  </conditionalFormatting>
  <conditionalFormatting sqref="R76">
    <cfRule type="expression" dxfId="9884" priority="20173">
      <formula>IF(FIND("!",E5),TRUE)</formula>
    </cfRule>
  </conditionalFormatting>
  <conditionalFormatting sqref="R77">
    <cfRule type="expression" dxfId="9883" priority="20174">
      <formula>IF(AND(E5="",$C5=$X$4),TRUE)</formula>
    </cfRule>
  </conditionalFormatting>
  <conditionalFormatting sqref="R77">
    <cfRule type="expression" dxfId="9882" priority="20175">
      <formula>IF(FIND("!",E5),TRUE)</formula>
    </cfRule>
  </conditionalFormatting>
  <conditionalFormatting sqref="R78">
    <cfRule type="expression" dxfId="9881" priority="20176">
      <formula>IF(AND(E5="",$C5=$X$4),TRUE)</formula>
    </cfRule>
  </conditionalFormatting>
  <conditionalFormatting sqref="R78">
    <cfRule type="expression" dxfId="9880" priority="20177">
      <formula>IF(FIND("!",E5),TRUE)</formula>
    </cfRule>
  </conditionalFormatting>
  <conditionalFormatting sqref="R79">
    <cfRule type="expression" dxfId="9879" priority="20178">
      <formula>IF(AND(E5="",$C5=$X$4),TRUE)</formula>
    </cfRule>
  </conditionalFormatting>
  <conditionalFormatting sqref="R79">
    <cfRule type="expression" dxfId="9878" priority="20179">
      <formula>IF(FIND("!",E5),TRUE)</formula>
    </cfRule>
  </conditionalFormatting>
  <conditionalFormatting sqref="R80">
    <cfRule type="expression" dxfId="9877" priority="20180">
      <formula>IF(AND(E5="",$C5=$X$4),TRUE)</formula>
    </cfRule>
  </conditionalFormatting>
  <conditionalFormatting sqref="R80">
    <cfRule type="expression" dxfId="9876" priority="20181">
      <formula>IF(FIND("!",E5),TRUE)</formula>
    </cfRule>
  </conditionalFormatting>
  <conditionalFormatting sqref="R81">
    <cfRule type="expression" dxfId="9875" priority="20182">
      <formula>IF(AND(E5="",$C5=$X$4),TRUE)</formula>
    </cfRule>
  </conditionalFormatting>
  <conditionalFormatting sqref="R81">
    <cfRule type="expression" dxfId="9874" priority="20183">
      <formula>IF(FIND("!",E5),TRUE)</formula>
    </cfRule>
  </conditionalFormatting>
  <conditionalFormatting sqref="R82">
    <cfRule type="expression" dxfId="9873" priority="20184">
      <formula>IF(AND(E5="",$C5=$X$4),TRUE)</formula>
    </cfRule>
  </conditionalFormatting>
  <conditionalFormatting sqref="R82">
    <cfRule type="expression" dxfId="9872" priority="20185">
      <formula>IF(FIND("!",E5),TRUE)</formula>
    </cfRule>
  </conditionalFormatting>
  <conditionalFormatting sqref="R83">
    <cfRule type="expression" dxfId="9871" priority="20186">
      <formula>IF(AND(E5="",$C5=$X$4),TRUE)</formula>
    </cfRule>
  </conditionalFormatting>
  <conditionalFormatting sqref="R83">
    <cfRule type="expression" dxfId="9870" priority="20187">
      <formula>IF(FIND("!",E5),TRUE)</formula>
    </cfRule>
  </conditionalFormatting>
  <conditionalFormatting sqref="R84">
    <cfRule type="expression" dxfId="9869" priority="20188">
      <formula>IF(AND(E5="",$C5=$X$4),TRUE)</formula>
    </cfRule>
  </conditionalFormatting>
  <conditionalFormatting sqref="R84">
    <cfRule type="expression" dxfId="9868" priority="20189">
      <formula>IF(FIND("!",E5),TRUE)</formula>
    </cfRule>
  </conditionalFormatting>
  <conditionalFormatting sqref="R85">
    <cfRule type="expression" dxfId="9867" priority="20190">
      <formula>IF(AND(E5="",$C5=$X$4),TRUE)</formula>
    </cfRule>
  </conditionalFormatting>
  <conditionalFormatting sqref="R85">
    <cfRule type="expression" dxfId="9866" priority="20191">
      <formula>IF(FIND("!",E5),TRUE)</formula>
    </cfRule>
  </conditionalFormatting>
  <conditionalFormatting sqref="R86">
    <cfRule type="expression" dxfId="9865" priority="20192">
      <formula>IF(AND(E5="",$C5=$X$4),TRUE)</formula>
    </cfRule>
  </conditionalFormatting>
  <conditionalFormatting sqref="R86">
    <cfRule type="expression" dxfId="9864" priority="20193">
      <formula>IF(FIND("!",E5),TRUE)</formula>
    </cfRule>
  </conditionalFormatting>
  <conditionalFormatting sqref="R87">
    <cfRule type="expression" dxfId="9863" priority="20194">
      <formula>IF(AND(E5="",$C5=$X$4),TRUE)</formula>
    </cfRule>
  </conditionalFormatting>
  <conditionalFormatting sqref="R87">
    <cfRule type="expression" dxfId="9862" priority="20195">
      <formula>IF(FIND("!",E5),TRUE)</formula>
    </cfRule>
  </conditionalFormatting>
  <conditionalFormatting sqref="R88">
    <cfRule type="expression" dxfId="9861" priority="20196">
      <formula>IF(AND(E5="",$C5=$X$4),TRUE)</formula>
    </cfRule>
  </conditionalFormatting>
  <conditionalFormatting sqref="R88">
    <cfRule type="expression" dxfId="9860" priority="20197">
      <formula>IF(FIND("!",E5),TRUE)</formula>
    </cfRule>
  </conditionalFormatting>
  <conditionalFormatting sqref="R89">
    <cfRule type="expression" dxfId="9859" priority="20198">
      <formula>IF(AND(E5="",$C5=$X$4),TRUE)</formula>
    </cfRule>
  </conditionalFormatting>
  <conditionalFormatting sqref="R89">
    <cfRule type="expression" dxfId="9858" priority="20199">
      <formula>IF(FIND("!",E5),TRUE)</formula>
    </cfRule>
  </conditionalFormatting>
  <conditionalFormatting sqref="R90">
    <cfRule type="expression" dxfId="9857" priority="20200">
      <formula>IF(AND(E5="",$C5=$X$4),TRUE)</formula>
    </cfRule>
  </conditionalFormatting>
  <conditionalFormatting sqref="R90">
    <cfRule type="expression" dxfId="9856" priority="20201">
      <formula>IF(FIND("!",E5),TRUE)</formula>
    </cfRule>
  </conditionalFormatting>
  <conditionalFormatting sqref="R91">
    <cfRule type="expression" dxfId="9855" priority="20202">
      <formula>IF(AND(E5="",$C5=$X$4),TRUE)</formula>
    </cfRule>
  </conditionalFormatting>
  <conditionalFormatting sqref="R91">
    <cfRule type="expression" dxfId="9854" priority="20203">
      <formula>IF(FIND("!",E5),TRUE)</formula>
    </cfRule>
  </conditionalFormatting>
  <conditionalFormatting sqref="R92">
    <cfRule type="expression" dxfId="9853" priority="20204">
      <formula>IF(AND(E5="",$C5=$X$4),TRUE)</formula>
    </cfRule>
  </conditionalFormatting>
  <conditionalFormatting sqref="R92">
    <cfRule type="expression" dxfId="9852" priority="20205">
      <formula>IF(FIND("!",E5),TRUE)</formula>
    </cfRule>
  </conditionalFormatting>
  <conditionalFormatting sqref="R93">
    <cfRule type="expression" dxfId="9851" priority="20206">
      <formula>IF(AND(E5="",$C5=$X$4),TRUE)</formula>
    </cfRule>
  </conditionalFormatting>
  <conditionalFormatting sqref="R93">
    <cfRule type="expression" dxfId="9850" priority="20207">
      <formula>IF(FIND("!",E5),TRUE)</formula>
    </cfRule>
  </conditionalFormatting>
  <conditionalFormatting sqref="R94">
    <cfRule type="expression" dxfId="9849" priority="20208">
      <formula>IF(AND(E5="",$C5=$X$4),TRUE)</formula>
    </cfRule>
  </conditionalFormatting>
  <conditionalFormatting sqref="R94">
    <cfRule type="expression" dxfId="9848" priority="20209">
      <formula>IF(FIND("!",E5),TRUE)</formula>
    </cfRule>
  </conditionalFormatting>
  <conditionalFormatting sqref="R95">
    <cfRule type="expression" dxfId="9847" priority="20210">
      <formula>IF(AND(E5="",$C5=$X$4),TRUE)</formula>
    </cfRule>
  </conditionalFormatting>
  <conditionalFormatting sqref="R95">
    <cfRule type="expression" dxfId="9846" priority="20211">
      <formula>IF(FIND("!",E5),TRUE)</formula>
    </cfRule>
  </conditionalFormatting>
  <conditionalFormatting sqref="R96">
    <cfRule type="expression" dxfId="9845" priority="20212">
      <formula>IF(AND(E5="",$C5=$X$4),TRUE)</formula>
    </cfRule>
  </conditionalFormatting>
  <conditionalFormatting sqref="R96">
    <cfRule type="expression" dxfId="9844" priority="20213">
      <formula>IF(FIND("!",E5),TRUE)</formula>
    </cfRule>
  </conditionalFormatting>
  <conditionalFormatting sqref="R97">
    <cfRule type="expression" dxfId="9843" priority="20214">
      <formula>IF(AND(E5="",$C5=$X$4),TRUE)</formula>
    </cfRule>
  </conditionalFormatting>
  <conditionalFormatting sqref="R97">
    <cfRule type="expression" dxfId="9842" priority="20215">
      <formula>IF(FIND("!",E5),TRUE)</formula>
    </cfRule>
  </conditionalFormatting>
  <conditionalFormatting sqref="R98">
    <cfRule type="expression" dxfId="9841" priority="20216">
      <formula>IF(AND(E5="",$C5=$X$4),TRUE)</formula>
    </cfRule>
  </conditionalFormatting>
  <conditionalFormatting sqref="R98">
    <cfRule type="expression" dxfId="9840" priority="20217">
      <formula>IF(FIND("!",E5),TRUE)</formula>
    </cfRule>
  </conditionalFormatting>
  <conditionalFormatting sqref="R99">
    <cfRule type="expression" dxfId="9839" priority="20218">
      <formula>IF(AND(E5="",$C5=$X$4),TRUE)</formula>
    </cfRule>
  </conditionalFormatting>
  <conditionalFormatting sqref="R99">
    <cfRule type="expression" dxfId="9838" priority="20219">
      <formula>IF(FIND("!",E5),TRUE)</formula>
    </cfRule>
  </conditionalFormatting>
  <conditionalFormatting sqref="R100">
    <cfRule type="expression" dxfId="9837" priority="20220">
      <formula>IF(AND(E5="",$C5=$X$4),TRUE)</formula>
    </cfRule>
  </conditionalFormatting>
  <conditionalFormatting sqref="R100">
    <cfRule type="expression" dxfId="9836" priority="20221">
      <formula>IF(FIND("!",E5),TRUE)</formula>
    </cfRule>
  </conditionalFormatting>
  <conditionalFormatting sqref="R101">
    <cfRule type="expression" dxfId="9835" priority="20222">
      <formula>IF(AND(E5="",$C5=$X$4),TRUE)</formula>
    </cfRule>
  </conditionalFormatting>
  <conditionalFormatting sqref="R101">
    <cfRule type="expression" dxfId="9834" priority="20223">
      <formula>IF(FIND("!",E5),TRUE)</formula>
    </cfRule>
  </conditionalFormatting>
  <conditionalFormatting sqref="R102">
    <cfRule type="expression" dxfId="9833" priority="20224">
      <formula>IF(AND(E5="",$C5=$X$4),TRUE)</formula>
    </cfRule>
  </conditionalFormatting>
  <conditionalFormatting sqref="R102">
    <cfRule type="expression" dxfId="9832" priority="20225">
      <formula>IF(FIND("!",E5),TRUE)</formula>
    </cfRule>
  </conditionalFormatting>
  <conditionalFormatting sqref="R103">
    <cfRule type="expression" dxfId="9831" priority="20226">
      <formula>IF(AND(E5="",$C5=$X$4),TRUE)</formula>
    </cfRule>
  </conditionalFormatting>
  <conditionalFormatting sqref="R103">
    <cfRule type="expression" dxfId="9830" priority="20227">
      <formula>IF(FIND("!",E5),TRUE)</formula>
    </cfRule>
  </conditionalFormatting>
  <conditionalFormatting sqref="R104">
    <cfRule type="expression" dxfId="9829" priority="20228">
      <formula>IF(AND(E5="",$C5=$X$4),TRUE)</formula>
    </cfRule>
  </conditionalFormatting>
  <conditionalFormatting sqref="R104">
    <cfRule type="expression" dxfId="9828" priority="20229">
      <formula>IF(FIND("!",E5),TRUE)</formula>
    </cfRule>
  </conditionalFormatting>
  <conditionalFormatting sqref="R105">
    <cfRule type="expression" dxfId="9827" priority="20230">
      <formula>IF(AND(E5="",$C5=$X$4),TRUE)</formula>
    </cfRule>
  </conditionalFormatting>
  <conditionalFormatting sqref="R105">
    <cfRule type="expression" dxfId="9826" priority="20231">
      <formula>IF(FIND("!",E5),TRUE)</formula>
    </cfRule>
  </conditionalFormatting>
  <conditionalFormatting sqref="R106">
    <cfRule type="expression" dxfId="9825" priority="20232">
      <formula>IF(AND(E5="",$C5=$X$4),TRUE)</formula>
    </cfRule>
  </conditionalFormatting>
  <conditionalFormatting sqref="R106">
    <cfRule type="expression" dxfId="9824" priority="20233">
      <formula>IF(FIND("!",E5),TRUE)</formula>
    </cfRule>
  </conditionalFormatting>
  <conditionalFormatting sqref="R107">
    <cfRule type="expression" dxfId="9823" priority="20234">
      <formula>IF(AND(E5="",$C5=$X$4),TRUE)</formula>
    </cfRule>
  </conditionalFormatting>
  <conditionalFormatting sqref="R107">
    <cfRule type="expression" dxfId="9822" priority="20235">
      <formula>IF(FIND("!",E5),TRUE)</formula>
    </cfRule>
  </conditionalFormatting>
  <conditionalFormatting sqref="R108">
    <cfRule type="expression" dxfId="9821" priority="20236">
      <formula>IF(AND(E5="",$C5=$X$4),TRUE)</formula>
    </cfRule>
  </conditionalFormatting>
  <conditionalFormatting sqref="R108">
    <cfRule type="expression" dxfId="9820" priority="20237">
      <formula>IF(FIND("!",E5),TRUE)</formula>
    </cfRule>
  </conditionalFormatting>
  <conditionalFormatting sqref="R109">
    <cfRule type="expression" dxfId="9819" priority="20238">
      <formula>IF(AND(E5="",$C5=$X$4),TRUE)</formula>
    </cfRule>
  </conditionalFormatting>
  <conditionalFormatting sqref="R109">
    <cfRule type="expression" dxfId="9818" priority="20239">
      <formula>IF(FIND("!",E5),TRUE)</formula>
    </cfRule>
  </conditionalFormatting>
  <conditionalFormatting sqref="R110">
    <cfRule type="expression" dxfId="9817" priority="20240">
      <formula>IF(AND(E5="",$C5=$X$4),TRUE)</formula>
    </cfRule>
  </conditionalFormatting>
  <conditionalFormatting sqref="R110">
    <cfRule type="expression" dxfId="9816" priority="20241">
      <formula>IF(FIND("!",E5),TRUE)</formula>
    </cfRule>
  </conditionalFormatting>
  <conditionalFormatting sqref="R111">
    <cfRule type="expression" dxfId="9815" priority="20242">
      <formula>IF(AND(E5="",$C5=$X$4),TRUE)</formula>
    </cfRule>
  </conditionalFormatting>
  <conditionalFormatting sqref="R111">
    <cfRule type="expression" dxfId="9814" priority="20243">
      <formula>IF(FIND("!",E5),TRUE)</formula>
    </cfRule>
  </conditionalFormatting>
  <conditionalFormatting sqref="R112">
    <cfRule type="expression" dxfId="9813" priority="20244">
      <formula>IF(AND(E5="",$C5=$X$4),TRUE)</formula>
    </cfRule>
  </conditionalFormatting>
  <conditionalFormatting sqref="R112">
    <cfRule type="expression" dxfId="9812" priority="20245">
      <formula>IF(FIND("!",E5),TRUE)</formula>
    </cfRule>
  </conditionalFormatting>
  <conditionalFormatting sqref="R113">
    <cfRule type="expression" dxfId="9811" priority="20246">
      <formula>IF(AND(E5="",$C5=$X$4),TRUE)</formula>
    </cfRule>
  </conditionalFormatting>
  <conditionalFormatting sqref="R113">
    <cfRule type="expression" dxfId="9810" priority="20247">
      <formula>IF(FIND("!",E5),TRUE)</formula>
    </cfRule>
  </conditionalFormatting>
  <conditionalFormatting sqref="R114">
    <cfRule type="expression" dxfId="9809" priority="20248">
      <formula>IF(AND(E5="",$C5=$X$4),TRUE)</formula>
    </cfRule>
  </conditionalFormatting>
  <conditionalFormatting sqref="R114">
    <cfRule type="expression" dxfId="9808" priority="20249">
      <formula>IF(FIND("!",E5),TRUE)</formula>
    </cfRule>
  </conditionalFormatting>
  <conditionalFormatting sqref="R115">
    <cfRule type="expression" dxfId="9807" priority="20250">
      <formula>IF(AND(E5="",$C5=$X$4),TRUE)</formula>
    </cfRule>
  </conditionalFormatting>
  <conditionalFormatting sqref="R115">
    <cfRule type="expression" dxfId="9806" priority="20251">
      <formula>IF(FIND("!",E5),TRUE)</formula>
    </cfRule>
  </conditionalFormatting>
  <conditionalFormatting sqref="R116">
    <cfRule type="expression" dxfId="9805" priority="20252">
      <formula>IF(AND(E5="",$C5=$X$4),TRUE)</formula>
    </cfRule>
  </conditionalFormatting>
  <conditionalFormatting sqref="R116">
    <cfRule type="expression" dxfId="9804" priority="20253">
      <formula>IF(FIND("!",E5),TRUE)</formula>
    </cfRule>
  </conditionalFormatting>
  <conditionalFormatting sqref="R117">
    <cfRule type="expression" dxfId="9803" priority="20254">
      <formula>IF(AND(E5="",$C5=$X$4),TRUE)</formula>
    </cfRule>
  </conditionalFormatting>
  <conditionalFormatting sqref="R117">
    <cfRule type="expression" dxfId="9802" priority="20255">
      <formula>IF(FIND("!",E5),TRUE)</formula>
    </cfRule>
  </conditionalFormatting>
  <conditionalFormatting sqref="R118">
    <cfRule type="expression" dxfId="9801" priority="20256">
      <formula>IF(AND(E5="",$C5=$X$4),TRUE)</formula>
    </cfRule>
  </conditionalFormatting>
  <conditionalFormatting sqref="R118">
    <cfRule type="expression" dxfId="9800" priority="20257">
      <formula>IF(FIND("!",E5),TRUE)</formula>
    </cfRule>
  </conditionalFormatting>
  <conditionalFormatting sqref="R119">
    <cfRule type="expression" dxfId="9799" priority="20258">
      <formula>IF(AND(E5="",$C5=$X$4),TRUE)</formula>
    </cfRule>
  </conditionalFormatting>
  <conditionalFormatting sqref="R119">
    <cfRule type="expression" dxfId="9798" priority="20259">
      <formula>IF(FIND("!",E5),TRUE)</formula>
    </cfRule>
  </conditionalFormatting>
  <conditionalFormatting sqref="R120">
    <cfRule type="expression" dxfId="9797" priority="20260">
      <formula>IF(AND(E5="",$C5=$X$4),TRUE)</formula>
    </cfRule>
  </conditionalFormatting>
  <conditionalFormatting sqref="R120">
    <cfRule type="expression" dxfId="9796" priority="20261">
      <formula>IF(FIND("!",E5),TRUE)</formula>
    </cfRule>
  </conditionalFormatting>
  <conditionalFormatting sqref="R121">
    <cfRule type="expression" dxfId="9795" priority="20262">
      <formula>IF(AND(E5="",$C5=$X$4),TRUE)</formula>
    </cfRule>
  </conditionalFormatting>
  <conditionalFormatting sqref="R121">
    <cfRule type="expression" dxfId="9794" priority="20263">
      <formula>IF(FIND("!",E5),TRUE)</formula>
    </cfRule>
  </conditionalFormatting>
  <conditionalFormatting sqref="R122">
    <cfRule type="expression" dxfId="9793" priority="20264">
      <formula>IF(AND(E5="",$C5=$X$4),TRUE)</formula>
    </cfRule>
  </conditionalFormatting>
  <conditionalFormatting sqref="R122">
    <cfRule type="expression" dxfId="9792" priority="20265">
      <formula>IF(FIND("!",E5),TRUE)</formula>
    </cfRule>
  </conditionalFormatting>
  <conditionalFormatting sqref="R123">
    <cfRule type="expression" dxfId="9791" priority="20266">
      <formula>IF(AND(E5="",$C5=$X$4),TRUE)</formula>
    </cfRule>
  </conditionalFormatting>
  <conditionalFormatting sqref="R123">
    <cfRule type="expression" dxfId="9790" priority="20267">
      <formula>IF(FIND("!",E5),TRUE)</formula>
    </cfRule>
  </conditionalFormatting>
  <conditionalFormatting sqref="R124">
    <cfRule type="expression" dxfId="9789" priority="20268">
      <formula>IF(AND(E5="",$C5=$X$4),TRUE)</formula>
    </cfRule>
  </conditionalFormatting>
  <conditionalFormatting sqref="R124">
    <cfRule type="expression" dxfId="9788" priority="20269">
      <formula>IF(FIND("!",E5),TRUE)</formula>
    </cfRule>
  </conditionalFormatting>
  <conditionalFormatting sqref="R125">
    <cfRule type="expression" dxfId="9787" priority="20270">
      <formula>IF(AND(E5="",$C5=$X$4),TRUE)</formula>
    </cfRule>
  </conditionalFormatting>
  <conditionalFormatting sqref="R125">
    <cfRule type="expression" dxfId="9786" priority="20271">
      <formula>IF(FIND("!",E5),TRUE)</formula>
    </cfRule>
  </conditionalFormatting>
  <conditionalFormatting sqref="R126">
    <cfRule type="expression" dxfId="9785" priority="20272">
      <formula>IF(AND(E5="",$C5=$X$4),TRUE)</formula>
    </cfRule>
  </conditionalFormatting>
  <conditionalFormatting sqref="R126">
    <cfRule type="expression" dxfId="9784" priority="20273">
      <formula>IF(FIND("!",E5),TRUE)</formula>
    </cfRule>
  </conditionalFormatting>
  <conditionalFormatting sqref="R127">
    <cfRule type="expression" dxfId="9783" priority="20274">
      <formula>IF(AND(E5="",$C5=$X$4),TRUE)</formula>
    </cfRule>
  </conditionalFormatting>
  <conditionalFormatting sqref="R127">
    <cfRule type="expression" dxfId="9782" priority="20275">
      <formula>IF(FIND("!",E5),TRUE)</formula>
    </cfRule>
  </conditionalFormatting>
  <conditionalFormatting sqref="R128">
    <cfRule type="expression" dxfId="9781" priority="20276">
      <formula>IF(AND(E5="",$C5=$X$4),TRUE)</formula>
    </cfRule>
  </conditionalFormatting>
  <conditionalFormatting sqref="R128">
    <cfRule type="expression" dxfId="9780" priority="20277">
      <formula>IF(FIND("!",E5),TRUE)</formula>
    </cfRule>
  </conditionalFormatting>
  <conditionalFormatting sqref="R129">
    <cfRule type="expression" dxfId="9779" priority="20278">
      <formula>IF(AND(E5="",$C5=$X$4),TRUE)</formula>
    </cfRule>
  </conditionalFormatting>
  <conditionalFormatting sqref="R129">
    <cfRule type="expression" dxfId="9778" priority="20279">
      <formula>IF(FIND("!",E5),TRUE)</formula>
    </cfRule>
  </conditionalFormatting>
  <conditionalFormatting sqref="R130">
    <cfRule type="expression" dxfId="9777" priority="20280">
      <formula>IF(AND(E5="",$C5=$X$4),TRUE)</formula>
    </cfRule>
  </conditionalFormatting>
  <conditionalFormatting sqref="R130">
    <cfRule type="expression" dxfId="9776" priority="20281">
      <formula>IF(FIND("!",E5),TRUE)</formula>
    </cfRule>
  </conditionalFormatting>
  <conditionalFormatting sqref="R131">
    <cfRule type="expression" dxfId="9775" priority="20282">
      <formula>IF(AND(E5="",$C5=$X$4),TRUE)</formula>
    </cfRule>
  </conditionalFormatting>
  <conditionalFormatting sqref="R131">
    <cfRule type="expression" dxfId="9774" priority="20283">
      <formula>IF(FIND("!",E5),TRUE)</formula>
    </cfRule>
  </conditionalFormatting>
  <conditionalFormatting sqref="R132">
    <cfRule type="expression" dxfId="9773" priority="20284">
      <formula>IF(AND(E5="",$C5=$X$4),TRUE)</formula>
    </cfRule>
  </conditionalFormatting>
  <conditionalFormatting sqref="R132">
    <cfRule type="expression" dxfId="9772" priority="20285">
      <formula>IF(FIND("!",E5),TRUE)</formula>
    </cfRule>
  </conditionalFormatting>
  <conditionalFormatting sqref="R133">
    <cfRule type="expression" dxfId="9771" priority="20286">
      <formula>IF(AND(E5="",$C5=$X$4),TRUE)</formula>
    </cfRule>
  </conditionalFormatting>
  <conditionalFormatting sqref="R133">
    <cfRule type="expression" dxfId="9770" priority="20287">
      <formula>IF(FIND("!",E5),TRUE)</formula>
    </cfRule>
  </conditionalFormatting>
  <conditionalFormatting sqref="R134">
    <cfRule type="expression" dxfId="9769" priority="20288">
      <formula>IF(AND(E5="",$C5=$X$4),TRUE)</formula>
    </cfRule>
  </conditionalFormatting>
  <conditionalFormatting sqref="R134">
    <cfRule type="expression" dxfId="9768" priority="20289">
      <formula>IF(FIND("!",E5),TRUE)</formula>
    </cfRule>
  </conditionalFormatting>
  <conditionalFormatting sqref="R135">
    <cfRule type="expression" dxfId="9767" priority="20290">
      <formula>IF(AND(E5="",$C5=$X$4),TRUE)</formula>
    </cfRule>
  </conditionalFormatting>
  <conditionalFormatting sqref="R135">
    <cfRule type="expression" dxfId="9766" priority="20291">
      <formula>IF(FIND("!",E5),TRUE)</formula>
    </cfRule>
  </conditionalFormatting>
  <conditionalFormatting sqref="R136">
    <cfRule type="expression" dxfId="9765" priority="20292">
      <formula>IF(AND(E5="",$C5=$X$4),TRUE)</formula>
    </cfRule>
  </conditionalFormatting>
  <conditionalFormatting sqref="R136">
    <cfRule type="expression" dxfId="9764" priority="20293">
      <formula>IF(FIND("!",E5),TRUE)</formula>
    </cfRule>
  </conditionalFormatting>
  <conditionalFormatting sqref="R137">
    <cfRule type="expression" dxfId="9763" priority="20294">
      <formula>IF(AND(E5="",$C5=$X$4),TRUE)</formula>
    </cfRule>
  </conditionalFormatting>
  <conditionalFormatting sqref="R137">
    <cfRule type="expression" dxfId="9762" priority="20295">
      <formula>IF(FIND("!",E5),TRUE)</formula>
    </cfRule>
  </conditionalFormatting>
  <conditionalFormatting sqref="R138">
    <cfRule type="expression" dxfId="9761" priority="20296">
      <formula>IF(AND(E5="",$C5=$X$4),TRUE)</formula>
    </cfRule>
  </conditionalFormatting>
  <conditionalFormatting sqref="R138">
    <cfRule type="expression" dxfId="9760" priority="20297">
      <formula>IF(FIND("!",E5),TRUE)</formula>
    </cfRule>
  </conditionalFormatting>
  <conditionalFormatting sqref="R139">
    <cfRule type="expression" dxfId="9759" priority="20298">
      <formula>IF(AND(E5="",$C5=$X$4),TRUE)</formula>
    </cfRule>
  </conditionalFormatting>
  <conditionalFormatting sqref="R139">
    <cfRule type="expression" dxfId="9758" priority="20299">
      <formula>IF(FIND("!",E5),TRUE)</formula>
    </cfRule>
  </conditionalFormatting>
  <conditionalFormatting sqref="R140">
    <cfRule type="expression" dxfId="9757" priority="20300">
      <formula>IF(AND(E5="",$C5=$X$4),TRUE)</formula>
    </cfRule>
  </conditionalFormatting>
  <conditionalFormatting sqref="R140">
    <cfRule type="expression" dxfId="9756" priority="20301">
      <formula>IF(FIND("!",E5),TRUE)</formula>
    </cfRule>
  </conditionalFormatting>
  <conditionalFormatting sqref="R141">
    <cfRule type="expression" dxfId="9755" priority="20302">
      <formula>IF(AND(E5="",$C5=$X$4),TRUE)</formula>
    </cfRule>
  </conditionalFormatting>
  <conditionalFormatting sqref="R141">
    <cfRule type="expression" dxfId="9754" priority="20303">
      <formula>IF(FIND("!",E5),TRUE)</formula>
    </cfRule>
  </conditionalFormatting>
  <conditionalFormatting sqref="R142">
    <cfRule type="expression" dxfId="9753" priority="20304">
      <formula>IF(AND(E5="",$C5=$X$4),TRUE)</formula>
    </cfRule>
  </conditionalFormatting>
  <conditionalFormatting sqref="R142">
    <cfRule type="expression" dxfId="9752" priority="20305">
      <formula>IF(FIND("!",E5),TRUE)</formula>
    </cfRule>
  </conditionalFormatting>
  <conditionalFormatting sqref="R143">
    <cfRule type="expression" dxfId="9751" priority="20306">
      <formula>IF(AND(E5="",$C5=$X$4),TRUE)</formula>
    </cfRule>
  </conditionalFormatting>
  <conditionalFormatting sqref="R143">
    <cfRule type="expression" dxfId="9750" priority="20307">
      <formula>IF(FIND("!",E5),TRUE)</formula>
    </cfRule>
  </conditionalFormatting>
  <conditionalFormatting sqref="R144">
    <cfRule type="expression" dxfId="9749" priority="20308">
      <formula>IF(AND(E5="",$C5=$X$4),TRUE)</formula>
    </cfRule>
  </conditionalFormatting>
  <conditionalFormatting sqref="R144">
    <cfRule type="expression" dxfId="9748" priority="20309">
      <formula>IF(FIND("!",E5),TRUE)</formula>
    </cfRule>
  </conditionalFormatting>
  <conditionalFormatting sqref="R145">
    <cfRule type="expression" dxfId="9747" priority="20310">
      <formula>IF(AND(E5="",$C5=$X$4),TRUE)</formula>
    </cfRule>
  </conditionalFormatting>
  <conditionalFormatting sqref="R145">
    <cfRule type="expression" dxfId="9746" priority="20311">
      <formula>IF(FIND("!",E5),TRUE)</formula>
    </cfRule>
  </conditionalFormatting>
  <conditionalFormatting sqref="R146">
    <cfRule type="expression" dxfId="9745" priority="20312">
      <formula>IF(AND(E5="",$C5=$X$4),TRUE)</formula>
    </cfRule>
  </conditionalFormatting>
  <conditionalFormatting sqref="R146">
    <cfRule type="expression" dxfId="9744" priority="20313">
      <formula>IF(FIND("!",E5),TRUE)</formula>
    </cfRule>
  </conditionalFormatting>
  <conditionalFormatting sqref="R147">
    <cfRule type="expression" dxfId="9743" priority="20314">
      <formula>IF(AND(E5="",$C5=$X$4),TRUE)</formula>
    </cfRule>
  </conditionalFormatting>
  <conditionalFormatting sqref="R147">
    <cfRule type="expression" dxfId="9742" priority="20315">
      <formula>IF(FIND("!",E5),TRUE)</formula>
    </cfRule>
  </conditionalFormatting>
  <conditionalFormatting sqref="R148">
    <cfRule type="expression" dxfId="9741" priority="20316">
      <formula>IF(AND(E5="",$C5=$X$4),TRUE)</formula>
    </cfRule>
  </conditionalFormatting>
  <conditionalFormatting sqref="R148">
    <cfRule type="expression" dxfId="9740" priority="20317">
      <formula>IF(FIND("!",E5),TRUE)</formula>
    </cfRule>
  </conditionalFormatting>
  <conditionalFormatting sqref="R149">
    <cfRule type="expression" dxfId="9739" priority="20318">
      <formula>IF(AND(E5="",$C5=$X$4),TRUE)</formula>
    </cfRule>
  </conditionalFormatting>
  <conditionalFormatting sqref="R149">
    <cfRule type="expression" dxfId="9738" priority="20319">
      <formula>IF(FIND("!",E5),TRUE)</formula>
    </cfRule>
  </conditionalFormatting>
  <conditionalFormatting sqref="R150">
    <cfRule type="expression" dxfId="9737" priority="20320">
      <formula>IF(AND(E5="",$C5=$X$4),TRUE)</formula>
    </cfRule>
  </conditionalFormatting>
  <conditionalFormatting sqref="R150">
    <cfRule type="expression" dxfId="9736" priority="20321">
      <formula>IF(FIND("!",E5),TRUE)</formula>
    </cfRule>
  </conditionalFormatting>
  <conditionalFormatting sqref="R151">
    <cfRule type="expression" dxfId="9735" priority="20322">
      <formula>IF(AND(E5="",$C5=$X$4),TRUE)</formula>
    </cfRule>
  </conditionalFormatting>
  <conditionalFormatting sqref="R151">
    <cfRule type="expression" dxfId="9734" priority="20323">
      <formula>IF(FIND("!",E5),TRUE)</formula>
    </cfRule>
  </conditionalFormatting>
  <conditionalFormatting sqref="R152">
    <cfRule type="expression" dxfId="9733" priority="20324">
      <formula>IF(AND(E5="",$C5=$X$4),TRUE)</formula>
    </cfRule>
  </conditionalFormatting>
  <conditionalFormatting sqref="R152">
    <cfRule type="expression" dxfId="9732" priority="20325">
      <formula>IF(FIND("!",E5),TRUE)</formula>
    </cfRule>
  </conditionalFormatting>
  <conditionalFormatting sqref="R153">
    <cfRule type="expression" dxfId="9731" priority="20326">
      <formula>IF(AND(E5="",$C5=$X$4),TRUE)</formula>
    </cfRule>
  </conditionalFormatting>
  <conditionalFormatting sqref="R153">
    <cfRule type="expression" dxfId="9730" priority="20327">
      <formula>IF(FIND("!",E5),TRUE)</formula>
    </cfRule>
  </conditionalFormatting>
  <conditionalFormatting sqref="R154">
    <cfRule type="expression" dxfId="9729" priority="20328">
      <formula>IF(AND(E5="",$C5=$X$4),TRUE)</formula>
    </cfRule>
  </conditionalFormatting>
  <conditionalFormatting sqref="R154">
    <cfRule type="expression" dxfId="9728" priority="20329">
      <formula>IF(FIND("!",E5),TRUE)</formula>
    </cfRule>
  </conditionalFormatting>
  <conditionalFormatting sqref="R155">
    <cfRule type="expression" dxfId="9727" priority="20330">
      <formula>IF(AND(E5="",$C5=$X$4),TRUE)</formula>
    </cfRule>
  </conditionalFormatting>
  <conditionalFormatting sqref="R155">
    <cfRule type="expression" dxfId="9726" priority="20331">
      <formula>IF(FIND("!",E5),TRUE)</formula>
    </cfRule>
  </conditionalFormatting>
  <conditionalFormatting sqref="R156">
    <cfRule type="expression" dxfId="9725" priority="20332">
      <formula>IF(AND(E5="",$C5=$X$4),TRUE)</formula>
    </cfRule>
  </conditionalFormatting>
  <conditionalFormatting sqref="R156">
    <cfRule type="expression" dxfId="9724" priority="20333">
      <formula>IF(FIND("!",E5),TRUE)</formula>
    </cfRule>
  </conditionalFormatting>
  <conditionalFormatting sqref="R157">
    <cfRule type="expression" dxfId="9723" priority="20334">
      <formula>IF(AND(E5="",$C5=$X$4),TRUE)</formula>
    </cfRule>
  </conditionalFormatting>
  <conditionalFormatting sqref="R157">
    <cfRule type="expression" dxfId="9722" priority="20335">
      <formula>IF(FIND("!",E5),TRUE)</formula>
    </cfRule>
  </conditionalFormatting>
  <conditionalFormatting sqref="R158">
    <cfRule type="expression" dxfId="9721" priority="20336">
      <formula>IF(AND(E5="",$C5=$X$4),TRUE)</formula>
    </cfRule>
  </conditionalFormatting>
  <conditionalFormatting sqref="R158">
    <cfRule type="expression" dxfId="9720" priority="20337">
      <formula>IF(FIND("!",E5),TRUE)</formula>
    </cfRule>
  </conditionalFormatting>
  <conditionalFormatting sqref="R159">
    <cfRule type="expression" dxfId="9719" priority="20338">
      <formula>IF(AND(E5="",$C5=$X$4),TRUE)</formula>
    </cfRule>
  </conditionalFormatting>
  <conditionalFormatting sqref="R159">
    <cfRule type="expression" dxfId="9718" priority="20339">
      <formula>IF(FIND("!",E5),TRUE)</formula>
    </cfRule>
  </conditionalFormatting>
  <conditionalFormatting sqref="R160">
    <cfRule type="expression" dxfId="9717" priority="20340">
      <formula>IF(AND(E5="",$C5=$X$4),TRUE)</formula>
    </cfRule>
  </conditionalFormatting>
  <conditionalFormatting sqref="R160">
    <cfRule type="expression" dxfId="9716" priority="20341">
      <formula>IF(FIND("!",E5),TRUE)</formula>
    </cfRule>
  </conditionalFormatting>
  <conditionalFormatting sqref="R161">
    <cfRule type="expression" dxfId="9715" priority="20342">
      <formula>IF(AND(E5="",$C5=$X$4),TRUE)</formula>
    </cfRule>
  </conditionalFormatting>
  <conditionalFormatting sqref="R161">
    <cfRule type="expression" dxfId="9714" priority="20343">
      <formula>IF(FIND("!",E5),TRUE)</formula>
    </cfRule>
  </conditionalFormatting>
  <conditionalFormatting sqref="R162">
    <cfRule type="expression" dxfId="9713" priority="20344">
      <formula>IF(AND(E5="",$C5=$X$4),TRUE)</formula>
    </cfRule>
  </conditionalFormatting>
  <conditionalFormatting sqref="R162">
    <cfRule type="expression" dxfId="9712" priority="20345">
      <formula>IF(FIND("!",E5),TRUE)</formula>
    </cfRule>
  </conditionalFormatting>
  <conditionalFormatting sqref="R163">
    <cfRule type="expression" dxfId="9711" priority="20346">
      <formula>IF(AND(E5="",$C5=$X$4),TRUE)</formula>
    </cfRule>
  </conditionalFormatting>
  <conditionalFormatting sqref="R163">
    <cfRule type="expression" dxfId="9710" priority="20347">
      <formula>IF(FIND("!",E5),TRUE)</formula>
    </cfRule>
  </conditionalFormatting>
  <conditionalFormatting sqref="R164">
    <cfRule type="expression" dxfId="9709" priority="20348">
      <formula>IF(AND(E5="",$C5=$X$4),TRUE)</formula>
    </cfRule>
  </conditionalFormatting>
  <conditionalFormatting sqref="R164">
    <cfRule type="expression" dxfId="9708" priority="20349">
      <formula>IF(FIND("!",E5),TRUE)</formula>
    </cfRule>
  </conditionalFormatting>
  <conditionalFormatting sqref="R165">
    <cfRule type="expression" dxfId="9707" priority="20350">
      <formula>IF(AND(E5="",$C5=$X$4),TRUE)</formula>
    </cfRule>
  </conditionalFormatting>
  <conditionalFormatting sqref="R165">
    <cfRule type="expression" dxfId="9706" priority="20351">
      <formula>IF(FIND("!",E5),TRUE)</formula>
    </cfRule>
  </conditionalFormatting>
  <conditionalFormatting sqref="R166">
    <cfRule type="expression" dxfId="9705" priority="20352">
      <formula>IF(AND(E5="",$C5=$X$4),TRUE)</formula>
    </cfRule>
  </conditionalFormatting>
  <conditionalFormatting sqref="R166">
    <cfRule type="expression" dxfId="9704" priority="20353">
      <formula>IF(FIND("!",E5),TRUE)</formula>
    </cfRule>
  </conditionalFormatting>
  <conditionalFormatting sqref="R167">
    <cfRule type="expression" dxfId="9703" priority="20354">
      <formula>IF(AND(E5="",$C5=$X$4),TRUE)</formula>
    </cfRule>
  </conditionalFormatting>
  <conditionalFormatting sqref="R167">
    <cfRule type="expression" dxfId="9702" priority="20355">
      <formula>IF(FIND("!",E5),TRUE)</formula>
    </cfRule>
  </conditionalFormatting>
  <conditionalFormatting sqref="R168">
    <cfRule type="expression" dxfId="9701" priority="20356">
      <formula>IF(AND(E5="",$C5=$X$4),TRUE)</formula>
    </cfRule>
  </conditionalFormatting>
  <conditionalFormatting sqref="R168">
    <cfRule type="expression" dxfId="9700" priority="20357">
      <formula>IF(FIND("!",E5),TRUE)</formula>
    </cfRule>
  </conditionalFormatting>
  <conditionalFormatting sqref="R169">
    <cfRule type="expression" dxfId="9699" priority="20358">
      <formula>IF(AND(E5="",$C5=$X$4),TRUE)</formula>
    </cfRule>
  </conditionalFormatting>
  <conditionalFormatting sqref="R169">
    <cfRule type="expression" dxfId="9698" priority="20359">
      <formula>IF(FIND("!",E5),TRUE)</formula>
    </cfRule>
  </conditionalFormatting>
  <conditionalFormatting sqref="R170">
    <cfRule type="expression" dxfId="9697" priority="20360">
      <formula>IF(AND(E5="",$C5=$X$4),TRUE)</formula>
    </cfRule>
  </conditionalFormatting>
  <conditionalFormatting sqref="R170">
    <cfRule type="expression" dxfId="9696" priority="20361">
      <formula>IF(FIND("!",E5),TRUE)</formula>
    </cfRule>
  </conditionalFormatting>
  <conditionalFormatting sqref="R171">
    <cfRule type="expression" dxfId="9695" priority="20362">
      <formula>IF(AND(E5="",$C5=$X$4),TRUE)</formula>
    </cfRule>
  </conditionalFormatting>
  <conditionalFormatting sqref="R171">
    <cfRule type="expression" dxfId="9694" priority="20363">
      <formula>IF(FIND("!",E5),TRUE)</formula>
    </cfRule>
  </conditionalFormatting>
  <conditionalFormatting sqref="R172">
    <cfRule type="expression" dxfId="9693" priority="20364">
      <formula>IF(AND(E5="",$C5=$X$4),TRUE)</formula>
    </cfRule>
  </conditionalFormatting>
  <conditionalFormatting sqref="R172">
    <cfRule type="expression" dxfId="9692" priority="20365">
      <formula>IF(FIND("!",E5),TRUE)</formula>
    </cfRule>
  </conditionalFormatting>
  <conditionalFormatting sqref="R173">
    <cfRule type="expression" dxfId="9691" priority="20366">
      <formula>IF(AND(E5="",$C5=$X$4),TRUE)</formula>
    </cfRule>
  </conditionalFormatting>
  <conditionalFormatting sqref="R173">
    <cfRule type="expression" dxfId="9690" priority="20367">
      <formula>IF(FIND("!",E5),TRUE)</formula>
    </cfRule>
  </conditionalFormatting>
  <conditionalFormatting sqref="R174">
    <cfRule type="expression" dxfId="9689" priority="20368">
      <formula>IF(AND(E5="",$C5=$X$4),TRUE)</formula>
    </cfRule>
  </conditionalFormatting>
  <conditionalFormatting sqref="R174">
    <cfRule type="expression" dxfId="9688" priority="20369">
      <formula>IF(FIND("!",E5),TRUE)</formula>
    </cfRule>
  </conditionalFormatting>
  <conditionalFormatting sqref="R175">
    <cfRule type="expression" dxfId="9687" priority="20370">
      <formula>IF(AND(E5="",$C5=$X$4),TRUE)</formula>
    </cfRule>
  </conditionalFormatting>
  <conditionalFormatting sqref="R175">
    <cfRule type="expression" dxfId="9686" priority="20371">
      <formula>IF(FIND("!",E5),TRUE)</formula>
    </cfRule>
  </conditionalFormatting>
  <conditionalFormatting sqref="R176">
    <cfRule type="expression" dxfId="9685" priority="20372">
      <formula>IF(AND(E5="",$C5=$X$4),TRUE)</formula>
    </cfRule>
  </conditionalFormatting>
  <conditionalFormatting sqref="R176">
    <cfRule type="expression" dxfId="9684" priority="20373">
      <formula>IF(FIND("!",E5),TRUE)</formula>
    </cfRule>
  </conditionalFormatting>
  <conditionalFormatting sqref="R177">
    <cfRule type="expression" dxfId="9683" priority="20374">
      <formula>IF(AND(E5="",$C5=$X$4),TRUE)</formula>
    </cfRule>
  </conditionalFormatting>
  <conditionalFormatting sqref="R177">
    <cfRule type="expression" dxfId="9682" priority="20375">
      <formula>IF(FIND("!",E5),TRUE)</formula>
    </cfRule>
  </conditionalFormatting>
  <conditionalFormatting sqref="R178">
    <cfRule type="expression" dxfId="9681" priority="20376">
      <formula>IF(AND(E5="",$C5=$X$4),TRUE)</formula>
    </cfRule>
  </conditionalFormatting>
  <conditionalFormatting sqref="R178">
    <cfRule type="expression" dxfId="9680" priority="20377">
      <formula>IF(FIND("!",E5),TRUE)</formula>
    </cfRule>
  </conditionalFormatting>
  <conditionalFormatting sqref="R179">
    <cfRule type="expression" dxfId="9679" priority="20378">
      <formula>IF(AND(E5="",$C5=$X$4),TRUE)</formula>
    </cfRule>
  </conditionalFormatting>
  <conditionalFormatting sqref="R179">
    <cfRule type="expression" dxfId="9678" priority="20379">
      <formula>IF(FIND("!",E5),TRUE)</formula>
    </cfRule>
  </conditionalFormatting>
  <conditionalFormatting sqref="R180">
    <cfRule type="expression" dxfId="9677" priority="20380">
      <formula>IF(AND(E5="",$C5=$X$4),TRUE)</formula>
    </cfRule>
  </conditionalFormatting>
  <conditionalFormatting sqref="R180">
    <cfRule type="expression" dxfId="9676" priority="20381">
      <formula>IF(FIND("!",E5),TRUE)</formula>
    </cfRule>
  </conditionalFormatting>
  <conditionalFormatting sqref="R181">
    <cfRule type="expression" dxfId="9675" priority="20382">
      <formula>IF(AND(E5="",$C5=$X$4),TRUE)</formula>
    </cfRule>
  </conditionalFormatting>
  <conditionalFormatting sqref="R181">
    <cfRule type="expression" dxfId="9674" priority="20383">
      <formula>IF(FIND("!",E5),TRUE)</formula>
    </cfRule>
  </conditionalFormatting>
  <conditionalFormatting sqref="R182">
    <cfRule type="expression" dxfId="9673" priority="20384">
      <formula>IF(AND(E5="",$C5=$X$4),TRUE)</formula>
    </cfRule>
  </conditionalFormatting>
  <conditionalFormatting sqref="R182">
    <cfRule type="expression" dxfId="9672" priority="20385">
      <formula>IF(FIND("!",E5),TRUE)</formula>
    </cfRule>
  </conditionalFormatting>
  <conditionalFormatting sqref="R183">
    <cfRule type="expression" dxfId="9671" priority="20386">
      <formula>IF(AND(E5="",$C5=$X$4),TRUE)</formula>
    </cfRule>
  </conditionalFormatting>
  <conditionalFormatting sqref="R183">
    <cfRule type="expression" dxfId="9670" priority="20387">
      <formula>IF(FIND("!",E5),TRUE)</formula>
    </cfRule>
  </conditionalFormatting>
  <conditionalFormatting sqref="R184">
    <cfRule type="expression" dxfId="9669" priority="20388">
      <formula>IF(AND(E5="",$C5=$X$4),TRUE)</formula>
    </cfRule>
  </conditionalFormatting>
  <conditionalFormatting sqref="R184">
    <cfRule type="expression" dxfId="9668" priority="20389">
      <formula>IF(FIND("!",E5),TRUE)</formula>
    </cfRule>
  </conditionalFormatting>
  <conditionalFormatting sqref="R185">
    <cfRule type="expression" dxfId="9667" priority="20390">
      <formula>IF(AND(E5="",$C5=$X$4),TRUE)</formula>
    </cfRule>
  </conditionalFormatting>
  <conditionalFormatting sqref="R185">
    <cfRule type="expression" dxfId="9666" priority="20391">
      <formula>IF(FIND("!",E5),TRUE)</formula>
    </cfRule>
  </conditionalFormatting>
  <conditionalFormatting sqref="R186">
    <cfRule type="expression" dxfId="9665" priority="20392">
      <formula>IF(AND(E5="",$C5=$X$4),TRUE)</formula>
    </cfRule>
  </conditionalFormatting>
  <conditionalFormatting sqref="R186">
    <cfRule type="expression" dxfId="9664" priority="20393">
      <formula>IF(FIND("!",E5),TRUE)</formula>
    </cfRule>
  </conditionalFormatting>
  <conditionalFormatting sqref="R187">
    <cfRule type="expression" dxfId="9663" priority="20394">
      <formula>IF(AND(E5="",$C5=$X$4),TRUE)</formula>
    </cfRule>
  </conditionalFormatting>
  <conditionalFormatting sqref="R187">
    <cfRule type="expression" dxfId="9662" priority="20395">
      <formula>IF(FIND("!",E5),TRUE)</formula>
    </cfRule>
  </conditionalFormatting>
  <conditionalFormatting sqref="R188">
    <cfRule type="expression" dxfId="9661" priority="20396">
      <formula>IF(AND(E5="",$C5=$X$4),TRUE)</formula>
    </cfRule>
  </conditionalFormatting>
  <conditionalFormatting sqref="R188">
    <cfRule type="expression" dxfId="9660" priority="20397">
      <formula>IF(FIND("!",E5),TRUE)</formula>
    </cfRule>
  </conditionalFormatting>
  <conditionalFormatting sqref="R189">
    <cfRule type="expression" dxfId="9659" priority="20398">
      <formula>IF(AND(E5="",$C5=$X$4),TRUE)</formula>
    </cfRule>
  </conditionalFormatting>
  <conditionalFormatting sqref="R189">
    <cfRule type="expression" dxfId="9658" priority="20399">
      <formula>IF(FIND("!",E5),TRUE)</formula>
    </cfRule>
  </conditionalFormatting>
  <conditionalFormatting sqref="R190">
    <cfRule type="expression" dxfId="9657" priority="20400">
      <formula>IF(AND(E5="",$C5=$X$4),TRUE)</formula>
    </cfRule>
  </conditionalFormatting>
  <conditionalFormatting sqref="R190">
    <cfRule type="expression" dxfId="9656" priority="20401">
      <formula>IF(FIND("!",E5),TRUE)</formula>
    </cfRule>
  </conditionalFormatting>
  <conditionalFormatting sqref="R191">
    <cfRule type="expression" dxfId="9655" priority="20402">
      <formula>IF(AND(E5="",$C5=$X$4),TRUE)</formula>
    </cfRule>
  </conditionalFormatting>
  <conditionalFormatting sqref="R191">
    <cfRule type="expression" dxfId="9654" priority="20403">
      <formula>IF(FIND("!",E5),TRUE)</formula>
    </cfRule>
  </conditionalFormatting>
  <conditionalFormatting sqref="R192">
    <cfRule type="expression" dxfId="9653" priority="20404">
      <formula>IF(AND(E5="",$C5=$X$4),TRUE)</formula>
    </cfRule>
  </conditionalFormatting>
  <conditionalFormatting sqref="R192">
    <cfRule type="expression" dxfId="9652" priority="20405">
      <formula>IF(FIND("!",E5),TRUE)</formula>
    </cfRule>
  </conditionalFormatting>
  <conditionalFormatting sqref="R193">
    <cfRule type="expression" dxfId="9651" priority="20406">
      <formula>IF(AND(E5="",$C5=$X$4),TRUE)</formula>
    </cfRule>
  </conditionalFormatting>
  <conditionalFormatting sqref="R193">
    <cfRule type="expression" dxfId="9650" priority="20407">
      <formula>IF(FIND("!",E5),TRUE)</formula>
    </cfRule>
  </conditionalFormatting>
  <conditionalFormatting sqref="R194">
    <cfRule type="expression" dxfId="9649" priority="20408">
      <formula>IF(AND(E5="",$C5=$X$4),TRUE)</formula>
    </cfRule>
  </conditionalFormatting>
  <conditionalFormatting sqref="R194">
    <cfRule type="expression" dxfId="9648" priority="20409">
      <formula>IF(FIND("!",E5),TRUE)</formula>
    </cfRule>
  </conditionalFormatting>
  <conditionalFormatting sqref="R195">
    <cfRule type="expression" dxfId="9647" priority="20410">
      <formula>IF(AND(E5="",$C5=$X$4),TRUE)</formula>
    </cfRule>
  </conditionalFormatting>
  <conditionalFormatting sqref="R195">
    <cfRule type="expression" dxfId="9646" priority="20411">
      <formula>IF(FIND("!",E5),TRUE)</formula>
    </cfRule>
  </conditionalFormatting>
  <conditionalFormatting sqref="R196">
    <cfRule type="expression" dxfId="9645" priority="20412">
      <formula>IF(AND(E5="",$C5=$X$4),TRUE)</formula>
    </cfRule>
  </conditionalFormatting>
  <conditionalFormatting sqref="R196">
    <cfRule type="expression" dxfId="9644" priority="20413">
      <formula>IF(FIND("!",E5),TRUE)</formula>
    </cfRule>
  </conditionalFormatting>
  <conditionalFormatting sqref="R197">
    <cfRule type="expression" dxfId="9643" priority="20414">
      <formula>IF(AND(E5="",$C5=$X$4),TRUE)</formula>
    </cfRule>
  </conditionalFormatting>
  <conditionalFormatting sqref="R197">
    <cfRule type="expression" dxfId="9642" priority="20415">
      <formula>IF(FIND("!",E5),TRUE)</formula>
    </cfRule>
  </conditionalFormatting>
  <conditionalFormatting sqref="R198">
    <cfRule type="expression" dxfId="9641" priority="20416">
      <formula>IF(AND(E5="",$C5=$X$4),TRUE)</formula>
    </cfRule>
  </conditionalFormatting>
  <conditionalFormatting sqref="R198">
    <cfRule type="expression" dxfId="9640" priority="20417">
      <formula>IF(FIND("!",E5),TRUE)</formula>
    </cfRule>
  </conditionalFormatting>
  <conditionalFormatting sqref="R199">
    <cfRule type="expression" dxfId="9639" priority="20418">
      <formula>IF(AND(E5="",$C5=$X$4),TRUE)</formula>
    </cfRule>
  </conditionalFormatting>
  <conditionalFormatting sqref="R199">
    <cfRule type="expression" dxfId="9638" priority="20419">
      <formula>IF(FIND("!",E5),TRUE)</formula>
    </cfRule>
  </conditionalFormatting>
  <conditionalFormatting sqref="R200">
    <cfRule type="expression" dxfId="9637" priority="20420">
      <formula>IF(AND(E5="",$C5=$X$4),TRUE)</formula>
    </cfRule>
  </conditionalFormatting>
  <conditionalFormatting sqref="R200">
    <cfRule type="expression" dxfId="9636" priority="20421">
      <formula>IF(FIND("!",E5),TRUE)</formula>
    </cfRule>
  </conditionalFormatting>
  <conditionalFormatting sqref="R201">
    <cfRule type="expression" dxfId="9635" priority="20422">
      <formula>IF(AND(E5="",$C5=$X$4),TRUE)</formula>
    </cfRule>
  </conditionalFormatting>
  <conditionalFormatting sqref="R201">
    <cfRule type="expression" dxfId="9634" priority="20423">
      <formula>IF(FIND("!",E5),TRUE)</formula>
    </cfRule>
  </conditionalFormatting>
  <conditionalFormatting sqref="R202">
    <cfRule type="expression" dxfId="9633" priority="20424">
      <formula>IF(AND(E5="",$C5=$X$4),TRUE)</formula>
    </cfRule>
  </conditionalFormatting>
  <conditionalFormatting sqref="R202">
    <cfRule type="expression" dxfId="9632" priority="20425">
      <formula>IF(FIND("!",E5),TRUE)</formula>
    </cfRule>
  </conditionalFormatting>
  <conditionalFormatting sqref="R203">
    <cfRule type="expression" dxfId="9631" priority="20426">
      <formula>IF(AND(E5="",$C5=$X$4),TRUE)</formula>
    </cfRule>
  </conditionalFormatting>
  <conditionalFormatting sqref="R203">
    <cfRule type="expression" dxfId="9630" priority="20427">
      <formula>IF(FIND("!",E5),TRUE)</formula>
    </cfRule>
  </conditionalFormatting>
  <conditionalFormatting sqref="R204">
    <cfRule type="expression" dxfId="9629" priority="20428">
      <formula>IF(AND(E5="",$C5=$X$4),TRUE)</formula>
    </cfRule>
  </conditionalFormatting>
  <conditionalFormatting sqref="R204">
    <cfRule type="expression" dxfId="9628" priority="20429">
      <formula>IF(FIND("!",E5),TRUE)</formula>
    </cfRule>
  </conditionalFormatting>
  <conditionalFormatting sqref="R205">
    <cfRule type="expression" dxfId="9627" priority="20430">
      <formula>IF(AND(E5="",$C5=$X$4),TRUE)</formula>
    </cfRule>
  </conditionalFormatting>
  <conditionalFormatting sqref="R205">
    <cfRule type="expression" dxfId="9626" priority="20431">
      <formula>IF(FIND("!",E5),TRUE)</formula>
    </cfRule>
  </conditionalFormatting>
  <conditionalFormatting sqref="R206">
    <cfRule type="expression" dxfId="9625" priority="20432">
      <formula>IF(AND(E5="",$C5=$X$4),TRUE)</formula>
    </cfRule>
  </conditionalFormatting>
  <conditionalFormatting sqref="R206">
    <cfRule type="expression" dxfId="9624" priority="20433">
      <formula>IF(FIND("!",E5),TRUE)</formula>
    </cfRule>
  </conditionalFormatting>
  <conditionalFormatting sqref="R207">
    <cfRule type="expression" dxfId="9623" priority="20434">
      <formula>IF(AND(E5="",$C5=$X$4),TRUE)</formula>
    </cfRule>
  </conditionalFormatting>
  <conditionalFormatting sqref="R207">
    <cfRule type="expression" dxfId="9622" priority="20435">
      <formula>IF(FIND("!",E5),TRUE)</formula>
    </cfRule>
  </conditionalFormatting>
  <conditionalFormatting sqref="R208">
    <cfRule type="expression" dxfId="9621" priority="20436">
      <formula>IF(AND(E5="",$C5=$X$4),TRUE)</formula>
    </cfRule>
  </conditionalFormatting>
  <conditionalFormatting sqref="R208">
    <cfRule type="expression" dxfId="9620" priority="20437">
      <formula>IF(FIND("!",E5),TRUE)</formula>
    </cfRule>
  </conditionalFormatting>
  <conditionalFormatting sqref="R209">
    <cfRule type="expression" dxfId="9619" priority="20438">
      <formula>IF(AND(E5="",$C5=$X$4),TRUE)</formula>
    </cfRule>
  </conditionalFormatting>
  <conditionalFormatting sqref="R209">
    <cfRule type="expression" dxfId="9618" priority="20439">
      <formula>IF(FIND("!",E5),TRUE)</formula>
    </cfRule>
  </conditionalFormatting>
  <conditionalFormatting sqref="R210">
    <cfRule type="expression" dxfId="9617" priority="20440">
      <formula>IF(AND(E5="",$C5=$X$4),TRUE)</formula>
    </cfRule>
  </conditionalFormatting>
  <conditionalFormatting sqref="R210">
    <cfRule type="expression" dxfId="9616" priority="20441">
      <formula>IF(FIND("!",E5),TRUE)</formula>
    </cfRule>
  </conditionalFormatting>
  <conditionalFormatting sqref="R211">
    <cfRule type="expression" dxfId="9615" priority="20442">
      <formula>IF(AND(E5="",$C5=$X$4),TRUE)</formula>
    </cfRule>
  </conditionalFormatting>
  <conditionalFormatting sqref="R211">
    <cfRule type="expression" dxfId="9614" priority="20443">
      <formula>IF(FIND("!",E5),TRUE)</formula>
    </cfRule>
  </conditionalFormatting>
  <conditionalFormatting sqref="R212">
    <cfRule type="expression" dxfId="9613" priority="20444">
      <formula>IF(AND(E5="",$C5=$X$4),TRUE)</formula>
    </cfRule>
  </conditionalFormatting>
  <conditionalFormatting sqref="R212">
    <cfRule type="expression" dxfId="9612" priority="20445">
      <formula>IF(FIND("!",E5),TRUE)</formula>
    </cfRule>
  </conditionalFormatting>
  <conditionalFormatting sqref="R213">
    <cfRule type="expression" dxfId="9611" priority="20446">
      <formula>IF(AND(E5="",$C5=$X$4),TRUE)</formula>
    </cfRule>
  </conditionalFormatting>
  <conditionalFormatting sqref="R213">
    <cfRule type="expression" dxfId="9610" priority="20447">
      <formula>IF(FIND("!",E5),TRUE)</formula>
    </cfRule>
  </conditionalFormatting>
  <conditionalFormatting sqref="R214">
    <cfRule type="expression" dxfId="9609" priority="20448">
      <formula>IF(AND(E5="",$C5=$X$4),TRUE)</formula>
    </cfRule>
  </conditionalFormatting>
  <conditionalFormatting sqref="R214">
    <cfRule type="expression" dxfId="9608" priority="20449">
      <formula>IF(FIND("!",E5),TRUE)</formula>
    </cfRule>
  </conditionalFormatting>
  <conditionalFormatting sqref="R215">
    <cfRule type="expression" dxfId="9607" priority="20450">
      <formula>IF(AND(E5="",$C5=$X$4),TRUE)</formula>
    </cfRule>
  </conditionalFormatting>
  <conditionalFormatting sqref="R215">
    <cfRule type="expression" dxfId="9606" priority="20451">
      <formula>IF(FIND("!",E5),TRUE)</formula>
    </cfRule>
  </conditionalFormatting>
  <conditionalFormatting sqref="R216">
    <cfRule type="expression" dxfId="9605" priority="20452">
      <formula>IF(AND(E5="",$C5=$X$4),TRUE)</formula>
    </cfRule>
  </conditionalFormatting>
  <conditionalFormatting sqref="R216">
    <cfRule type="expression" dxfId="9604" priority="20453">
      <formula>IF(FIND("!",E5),TRUE)</formula>
    </cfRule>
  </conditionalFormatting>
  <conditionalFormatting sqref="R217">
    <cfRule type="expression" dxfId="9603" priority="20454">
      <formula>IF(AND(E5="",$C5=$X$4),TRUE)</formula>
    </cfRule>
  </conditionalFormatting>
  <conditionalFormatting sqref="R217">
    <cfRule type="expression" dxfId="9602" priority="20455">
      <formula>IF(FIND("!",E5),TRUE)</formula>
    </cfRule>
  </conditionalFormatting>
  <conditionalFormatting sqref="R218">
    <cfRule type="expression" dxfId="9601" priority="20456">
      <formula>IF(AND(E5="",$C5=$X$4),TRUE)</formula>
    </cfRule>
  </conditionalFormatting>
  <conditionalFormatting sqref="R218">
    <cfRule type="expression" dxfId="9600" priority="20457">
      <formula>IF(FIND("!",E5),TRUE)</formula>
    </cfRule>
  </conditionalFormatting>
  <conditionalFormatting sqref="R219">
    <cfRule type="expression" dxfId="9599" priority="20458">
      <formula>IF(AND(E5="",$C5=$X$4),TRUE)</formula>
    </cfRule>
  </conditionalFormatting>
  <conditionalFormatting sqref="R219">
    <cfRule type="expression" dxfId="9598" priority="20459">
      <formula>IF(FIND("!",E5),TRUE)</formula>
    </cfRule>
  </conditionalFormatting>
  <conditionalFormatting sqref="R220">
    <cfRule type="expression" dxfId="9597" priority="20460">
      <formula>IF(AND(E5="",$C5=$X$4),TRUE)</formula>
    </cfRule>
  </conditionalFormatting>
  <conditionalFormatting sqref="R220">
    <cfRule type="expression" dxfId="9596" priority="20461">
      <formula>IF(FIND("!",E5),TRUE)</formula>
    </cfRule>
  </conditionalFormatting>
  <conditionalFormatting sqref="R221">
    <cfRule type="expression" dxfId="9595" priority="20462">
      <formula>IF(AND(E5="",$C5=$X$4),TRUE)</formula>
    </cfRule>
  </conditionalFormatting>
  <conditionalFormatting sqref="R221">
    <cfRule type="expression" dxfId="9594" priority="20463">
      <formula>IF(FIND("!",E5),TRUE)</formula>
    </cfRule>
  </conditionalFormatting>
  <conditionalFormatting sqref="R222">
    <cfRule type="expression" dxfId="9593" priority="20464">
      <formula>IF(AND(E5="",$C5=$X$4),TRUE)</formula>
    </cfRule>
  </conditionalFormatting>
  <conditionalFormatting sqref="R222">
    <cfRule type="expression" dxfId="9592" priority="20465">
      <formula>IF(FIND("!",E5),TRUE)</formula>
    </cfRule>
  </conditionalFormatting>
  <conditionalFormatting sqref="R223">
    <cfRule type="expression" dxfId="9591" priority="20466">
      <formula>IF(AND(E5="",$C5=$X$4),TRUE)</formula>
    </cfRule>
  </conditionalFormatting>
  <conditionalFormatting sqref="R223">
    <cfRule type="expression" dxfId="9590" priority="20467">
      <formula>IF(FIND("!",E5),TRUE)</formula>
    </cfRule>
  </conditionalFormatting>
  <conditionalFormatting sqref="R224">
    <cfRule type="expression" dxfId="9589" priority="20468">
      <formula>IF(AND(E5="",$C5=$X$4),TRUE)</formula>
    </cfRule>
  </conditionalFormatting>
  <conditionalFormatting sqref="R224">
    <cfRule type="expression" dxfId="9588" priority="20469">
      <formula>IF(FIND("!",E5),TRUE)</formula>
    </cfRule>
  </conditionalFormatting>
  <conditionalFormatting sqref="R225">
    <cfRule type="expression" dxfId="9587" priority="20470">
      <formula>IF(AND(E5="",$C5=$X$4),TRUE)</formula>
    </cfRule>
  </conditionalFormatting>
  <conditionalFormatting sqref="R225">
    <cfRule type="expression" dxfId="9586" priority="20471">
      <formula>IF(FIND("!",E5),TRUE)</formula>
    </cfRule>
  </conditionalFormatting>
  <conditionalFormatting sqref="R226">
    <cfRule type="expression" dxfId="9585" priority="20472">
      <formula>IF(AND(E5="",$C5=$X$4),TRUE)</formula>
    </cfRule>
  </conditionalFormatting>
  <conditionalFormatting sqref="R226">
    <cfRule type="expression" dxfId="9584" priority="20473">
      <formula>IF(FIND("!",E5),TRUE)</formula>
    </cfRule>
  </conditionalFormatting>
  <conditionalFormatting sqref="R227">
    <cfRule type="expression" dxfId="9583" priority="20474">
      <formula>IF(AND(E5="",$C5=$X$4),TRUE)</formula>
    </cfRule>
  </conditionalFormatting>
  <conditionalFormatting sqref="R227">
    <cfRule type="expression" dxfId="9582" priority="20475">
      <formula>IF(FIND("!",E5),TRUE)</formula>
    </cfRule>
  </conditionalFormatting>
  <conditionalFormatting sqref="R228">
    <cfRule type="expression" dxfId="9581" priority="20476">
      <formula>IF(AND(E5="",$C5=$X$4),TRUE)</formula>
    </cfRule>
  </conditionalFormatting>
  <conditionalFormatting sqref="R228">
    <cfRule type="expression" dxfId="9580" priority="20477">
      <formula>IF(FIND("!",E5),TRUE)</formula>
    </cfRule>
  </conditionalFormatting>
  <conditionalFormatting sqref="R229">
    <cfRule type="expression" dxfId="9579" priority="20478">
      <formula>IF(AND(E5="",$C5=$X$4),TRUE)</formula>
    </cfRule>
  </conditionalFormatting>
  <conditionalFormatting sqref="R229">
    <cfRule type="expression" dxfId="9578" priority="20479">
      <formula>IF(FIND("!",E5),TRUE)</formula>
    </cfRule>
  </conditionalFormatting>
  <conditionalFormatting sqref="R230">
    <cfRule type="expression" dxfId="9577" priority="20480">
      <formula>IF(AND(E5="",$C5=$X$4),TRUE)</formula>
    </cfRule>
  </conditionalFormatting>
  <conditionalFormatting sqref="R230">
    <cfRule type="expression" dxfId="9576" priority="20481">
      <formula>IF(FIND("!",E5),TRUE)</formula>
    </cfRule>
  </conditionalFormatting>
  <conditionalFormatting sqref="R231">
    <cfRule type="expression" dxfId="9575" priority="20482">
      <formula>IF(AND(E5="",$C5=$X$4),TRUE)</formula>
    </cfRule>
  </conditionalFormatting>
  <conditionalFormatting sqref="R231">
    <cfRule type="expression" dxfId="9574" priority="20483">
      <formula>IF(FIND("!",E5),TRUE)</formula>
    </cfRule>
  </conditionalFormatting>
  <conditionalFormatting sqref="R232">
    <cfRule type="expression" dxfId="9573" priority="20484">
      <formula>IF(AND(E5="",$C5=$X$4),TRUE)</formula>
    </cfRule>
  </conditionalFormatting>
  <conditionalFormatting sqref="R232">
    <cfRule type="expression" dxfId="9572" priority="20485">
      <formula>IF(FIND("!",E5),TRUE)</formula>
    </cfRule>
  </conditionalFormatting>
  <conditionalFormatting sqref="R233">
    <cfRule type="expression" dxfId="9571" priority="20486">
      <formula>IF(AND(E5="",$C5=$X$4),TRUE)</formula>
    </cfRule>
  </conditionalFormatting>
  <conditionalFormatting sqref="R233">
    <cfRule type="expression" dxfId="9570" priority="20487">
      <formula>IF(FIND("!",E5),TRUE)</formula>
    </cfRule>
  </conditionalFormatting>
  <conditionalFormatting sqref="R234">
    <cfRule type="expression" dxfId="9569" priority="20488">
      <formula>IF(AND(E5="",$C5=$X$4),TRUE)</formula>
    </cfRule>
  </conditionalFormatting>
  <conditionalFormatting sqref="R234">
    <cfRule type="expression" dxfId="9568" priority="20489">
      <formula>IF(FIND("!",E5),TRUE)</formula>
    </cfRule>
  </conditionalFormatting>
  <conditionalFormatting sqref="R235">
    <cfRule type="expression" dxfId="9567" priority="20490">
      <formula>IF(AND(E5="",$C5=$X$4),TRUE)</formula>
    </cfRule>
  </conditionalFormatting>
  <conditionalFormatting sqref="R235">
    <cfRule type="expression" dxfId="9566" priority="20491">
      <formula>IF(FIND("!",E5),TRUE)</formula>
    </cfRule>
  </conditionalFormatting>
  <conditionalFormatting sqref="R236">
    <cfRule type="expression" dxfId="9565" priority="20492">
      <formula>IF(AND(E5="",$C5=$X$4),TRUE)</formula>
    </cfRule>
  </conditionalFormatting>
  <conditionalFormatting sqref="R236">
    <cfRule type="expression" dxfId="9564" priority="20493">
      <formula>IF(FIND("!",E5),TRUE)</formula>
    </cfRule>
  </conditionalFormatting>
  <conditionalFormatting sqref="R237">
    <cfRule type="expression" dxfId="9563" priority="20494">
      <formula>IF(AND(E5="",$C5=$X$4),TRUE)</formula>
    </cfRule>
  </conditionalFormatting>
  <conditionalFormatting sqref="R237">
    <cfRule type="expression" dxfId="9562" priority="20495">
      <formula>IF(FIND("!",E5),TRUE)</formula>
    </cfRule>
  </conditionalFormatting>
  <conditionalFormatting sqref="R238">
    <cfRule type="expression" dxfId="9561" priority="20496">
      <formula>IF(AND(E5="",$C5=$X$4),TRUE)</formula>
    </cfRule>
  </conditionalFormatting>
  <conditionalFormatting sqref="R238">
    <cfRule type="expression" dxfId="9560" priority="20497">
      <formula>IF(FIND("!",E5),TRUE)</formula>
    </cfRule>
  </conditionalFormatting>
  <conditionalFormatting sqref="R239">
    <cfRule type="expression" dxfId="9559" priority="20498">
      <formula>IF(AND(E5="",$C5=$X$4),TRUE)</formula>
    </cfRule>
  </conditionalFormatting>
  <conditionalFormatting sqref="R239">
    <cfRule type="expression" dxfId="9558" priority="20499">
      <formula>IF(FIND("!",E5),TRUE)</formula>
    </cfRule>
  </conditionalFormatting>
  <conditionalFormatting sqref="R240">
    <cfRule type="expression" dxfId="9557" priority="20500">
      <formula>IF(AND(E5="",$C5=$X$4),TRUE)</formula>
    </cfRule>
  </conditionalFormatting>
  <conditionalFormatting sqref="R240">
    <cfRule type="expression" dxfId="9556" priority="20501">
      <formula>IF(FIND("!",E5),TRUE)</formula>
    </cfRule>
  </conditionalFormatting>
  <conditionalFormatting sqref="R241">
    <cfRule type="expression" dxfId="9555" priority="20502">
      <formula>IF(AND(E5="",$C5=$X$4),TRUE)</formula>
    </cfRule>
  </conditionalFormatting>
  <conditionalFormatting sqref="R241">
    <cfRule type="expression" dxfId="9554" priority="20503">
      <formula>IF(FIND("!",E5),TRUE)</formula>
    </cfRule>
  </conditionalFormatting>
  <conditionalFormatting sqref="R242">
    <cfRule type="expression" dxfId="9553" priority="20504">
      <formula>IF(AND(E5="",$C5=$X$4),TRUE)</formula>
    </cfRule>
  </conditionalFormatting>
  <conditionalFormatting sqref="R242">
    <cfRule type="expression" dxfId="9552" priority="20505">
      <formula>IF(FIND("!",E5),TRUE)</formula>
    </cfRule>
  </conditionalFormatting>
  <conditionalFormatting sqref="R243">
    <cfRule type="expression" dxfId="9551" priority="20506">
      <formula>IF(AND(E5="",$C5=$X$4),TRUE)</formula>
    </cfRule>
  </conditionalFormatting>
  <conditionalFormatting sqref="R243">
    <cfRule type="expression" dxfId="9550" priority="20507">
      <formula>IF(FIND("!",E5),TRUE)</formula>
    </cfRule>
  </conditionalFormatting>
  <conditionalFormatting sqref="R244">
    <cfRule type="expression" dxfId="9549" priority="20508">
      <formula>IF(AND(E5="",$C5=$X$4),TRUE)</formula>
    </cfRule>
  </conditionalFormatting>
  <conditionalFormatting sqref="R244">
    <cfRule type="expression" dxfId="9548" priority="20509">
      <formula>IF(FIND("!",E5),TRUE)</formula>
    </cfRule>
  </conditionalFormatting>
  <conditionalFormatting sqref="R245">
    <cfRule type="expression" dxfId="9547" priority="20510">
      <formula>IF(AND(E5="",$C5=$X$4),TRUE)</formula>
    </cfRule>
  </conditionalFormatting>
  <conditionalFormatting sqref="R245">
    <cfRule type="expression" dxfId="9546" priority="20511">
      <formula>IF(FIND("!",E5),TRUE)</formula>
    </cfRule>
  </conditionalFormatting>
  <conditionalFormatting sqref="R246">
    <cfRule type="expression" dxfId="9545" priority="20512">
      <formula>IF(AND(E5="",$C5=$X$4),TRUE)</formula>
    </cfRule>
  </conditionalFormatting>
  <conditionalFormatting sqref="R246">
    <cfRule type="expression" dxfId="9544" priority="20513">
      <formula>IF(FIND("!",E5),TRUE)</formula>
    </cfRule>
  </conditionalFormatting>
  <conditionalFormatting sqref="R247">
    <cfRule type="expression" dxfId="9543" priority="20514">
      <formula>IF(AND(E5="",$C5=$X$4),TRUE)</formula>
    </cfRule>
  </conditionalFormatting>
  <conditionalFormatting sqref="R247">
    <cfRule type="expression" dxfId="9542" priority="20515">
      <formula>IF(FIND("!",E5),TRUE)</formula>
    </cfRule>
  </conditionalFormatting>
  <conditionalFormatting sqref="R248">
    <cfRule type="expression" dxfId="9541" priority="20516">
      <formula>IF(AND(E5="",$C5=$X$4),TRUE)</formula>
    </cfRule>
  </conditionalFormatting>
  <conditionalFormatting sqref="R248">
    <cfRule type="expression" dxfId="9540" priority="20517">
      <formula>IF(FIND("!",E5),TRUE)</formula>
    </cfRule>
  </conditionalFormatting>
  <conditionalFormatting sqref="R249">
    <cfRule type="expression" dxfId="9539" priority="20518">
      <formula>IF(AND(E5="",$C5=$X$4),TRUE)</formula>
    </cfRule>
  </conditionalFormatting>
  <conditionalFormatting sqref="R249">
    <cfRule type="expression" dxfId="9538" priority="20519">
      <formula>IF(FIND("!",E5),TRUE)</formula>
    </cfRule>
  </conditionalFormatting>
  <conditionalFormatting sqref="R250">
    <cfRule type="expression" dxfId="9537" priority="20520">
      <formula>IF(AND(E5="",$C5=$X$4),TRUE)</formula>
    </cfRule>
  </conditionalFormatting>
  <conditionalFormatting sqref="R250">
    <cfRule type="expression" dxfId="9536" priority="20521">
      <formula>IF(FIND("!",E5),TRUE)</formula>
    </cfRule>
  </conditionalFormatting>
  <conditionalFormatting sqref="R251">
    <cfRule type="expression" dxfId="9535" priority="20522">
      <formula>IF(AND(E5="",$C5=$X$4),TRUE)</formula>
    </cfRule>
  </conditionalFormatting>
  <conditionalFormatting sqref="R251">
    <cfRule type="expression" dxfId="9534" priority="20523">
      <formula>IF(FIND("!",E5),TRUE)</formula>
    </cfRule>
  </conditionalFormatting>
  <conditionalFormatting sqref="R252">
    <cfRule type="expression" dxfId="9533" priority="20524">
      <formula>IF(AND(E5="",$C5=$X$4),TRUE)</formula>
    </cfRule>
  </conditionalFormatting>
  <conditionalFormatting sqref="R252">
    <cfRule type="expression" dxfId="9532" priority="20525">
      <formula>IF(FIND("!",E5),TRUE)</formula>
    </cfRule>
  </conditionalFormatting>
  <conditionalFormatting sqref="R253">
    <cfRule type="expression" dxfId="9531" priority="20526">
      <formula>IF(AND(E5="",$C5=$X$4),TRUE)</formula>
    </cfRule>
  </conditionalFormatting>
  <conditionalFormatting sqref="R253">
    <cfRule type="expression" dxfId="9530" priority="20527">
      <formula>IF(FIND("!",E5),TRUE)</formula>
    </cfRule>
  </conditionalFormatting>
  <conditionalFormatting sqref="R254">
    <cfRule type="expression" dxfId="9529" priority="20528">
      <formula>IF(AND(E5="",$C5=$X$4),TRUE)</formula>
    </cfRule>
  </conditionalFormatting>
  <conditionalFormatting sqref="R254">
    <cfRule type="expression" dxfId="9528" priority="20529">
      <formula>IF(FIND("!",E5),TRUE)</formula>
    </cfRule>
  </conditionalFormatting>
  <conditionalFormatting sqref="R255">
    <cfRule type="expression" dxfId="9527" priority="20530">
      <formula>IF(AND(E5="",$C5=$X$4),TRUE)</formula>
    </cfRule>
  </conditionalFormatting>
  <conditionalFormatting sqref="R255">
    <cfRule type="expression" dxfId="9526" priority="20531">
      <formula>IF(FIND("!",E5),TRUE)</formula>
    </cfRule>
  </conditionalFormatting>
  <conditionalFormatting sqref="R256">
    <cfRule type="expression" dxfId="9525" priority="20532">
      <formula>IF(AND(E5="",$C5=$X$4),TRUE)</formula>
    </cfRule>
  </conditionalFormatting>
  <conditionalFormatting sqref="R256">
    <cfRule type="expression" dxfId="9524" priority="20533">
      <formula>IF(FIND("!",E5),TRUE)</formula>
    </cfRule>
  </conditionalFormatting>
  <conditionalFormatting sqref="R257">
    <cfRule type="expression" dxfId="9523" priority="20534">
      <formula>IF(AND(E5="",$C5=$X$4),TRUE)</formula>
    </cfRule>
  </conditionalFormatting>
  <conditionalFormatting sqref="R257">
    <cfRule type="expression" dxfId="9522" priority="20535">
      <formula>IF(FIND("!",E5),TRUE)</formula>
    </cfRule>
  </conditionalFormatting>
  <conditionalFormatting sqref="R258">
    <cfRule type="expression" dxfId="9521" priority="20536">
      <formula>IF(AND(E5="",$C5=$X$4),TRUE)</formula>
    </cfRule>
  </conditionalFormatting>
  <conditionalFormatting sqref="R258">
    <cfRule type="expression" dxfId="9520" priority="20537">
      <formula>IF(FIND("!",E5),TRUE)</formula>
    </cfRule>
  </conditionalFormatting>
  <conditionalFormatting sqref="R259">
    <cfRule type="expression" dxfId="9519" priority="20538">
      <formula>IF(AND(E5="",$C5=$X$4),TRUE)</formula>
    </cfRule>
  </conditionalFormatting>
  <conditionalFormatting sqref="R259">
    <cfRule type="expression" dxfId="9518" priority="20539">
      <formula>IF(FIND("!",E5),TRUE)</formula>
    </cfRule>
  </conditionalFormatting>
  <conditionalFormatting sqref="R260">
    <cfRule type="expression" dxfId="9517" priority="20540">
      <formula>IF(AND(E5="",$C5=$X$4),TRUE)</formula>
    </cfRule>
  </conditionalFormatting>
  <conditionalFormatting sqref="R260">
    <cfRule type="expression" dxfId="9516" priority="20541">
      <formula>IF(FIND("!",E5),TRUE)</formula>
    </cfRule>
  </conditionalFormatting>
  <conditionalFormatting sqref="R261">
    <cfRule type="expression" dxfId="9515" priority="20542">
      <formula>IF(AND(E5="",$C5=$X$4),TRUE)</formula>
    </cfRule>
  </conditionalFormatting>
  <conditionalFormatting sqref="R261">
    <cfRule type="expression" dxfId="9514" priority="20543">
      <formula>IF(FIND("!",E5),TRUE)</formula>
    </cfRule>
  </conditionalFormatting>
  <conditionalFormatting sqref="R262">
    <cfRule type="expression" dxfId="9513" priority="20544">
      <formula>IF(AND(E5="",$C5=$X$4),TRUE)</formula>
    </cfRule>
  </conditionalFormatting>
  <conditionalFormatting sqref="R262">
    <cfRule type="expression" dxfId="9512" priority="20545">
      <formula>IF(FIND("!",E5),TRUE)</formula>
    </cfRule>
  </conditionalFormatting>
  <conditionalFormatting sqref="R263">
    <cfRule type="expression" dxfId="9511" priority="20546">
      <formula>IF(AND(E5="",$C5=$X$4),TRUE)</formula>
    </cfRule>
  </conditionalFormatting>
  <conditionalFormatting sqref="R263">
    <cfRule type="expression" dxfId="9510" priority="20547">
      <formula>IF(FIND("!",E5),TRUE)</formula>
    </cfRule>
  </conditionalFormatting>
  <conditionalFormatting sqref="R264">
    <cfRule type="expression" dxfId="9509" priority="20548">
      <formula>IF(AND(E5="",$C5=$X$4),TRUE)</formula>
    </cfRule>
  </conditionalFormatting>
  <conditionalFormatting sqref="R264">
    <cfRule type="expression" dxfId="9508" priority="20549">
      <formula>IF(FIND("!",E5),TRUE)</formula>
    </cfRule>
  </conditionalFormatting>
  <conditionalFormatting sqref="R265">
    <cfRule type="expression" dxfId="9507" priority="20550">
      <formula>IF(AND(E5="",$C5=$X$4),TRUE)</formula>
    </cfRule>
  </conditionalFormatting>
  <conditionalFormatting sqref="R265">
    <cfRule type="expression" dxfId="9506" priority="20551">
      <formula>IF(FIND("!",E5),TRUE)</formula>
    </cfRule>
  </conditionalFormatting>
  <conditionalFormatting sqref="R266">
    <cfRule type="expression" dxfId="9505" priority="20552">
      <formula>IF(AND(E5="",$C5=$X$4),TRUE)</formula>
    </cfRule>
  </conditionalFormatting>
  <conditionalFormatting sqref="R266">
    <cfRule type="expression" dxfId="9504" priority="20553">
      <formula>IF(FIND("!",E5),TRUE)</formula>
    </cfRule>
  </conditionalFormatting>
  <conditionalFormatting sqref="R267">
    <cfRule type="expression" dxfId="9503" priority="20554">
      <formula>IF(AND(E5="",$C5=$X$4),TRUE)</formula>
    </cfRule>
  </conditionalFormatting>
  <conditionalFormatting sqref="R267">
    <cfRule type="expression" dxfId="9502" priority="20555">
      <formula>IF(FIND("!",E5),TRUE)</formula>
    </cfRule>
  </conditionalFormatting>
  <conditionalFormatting sqref="R268">
    <cfRule type="expression" dxfId="9501" priority="20556">
      <formula>IF(AND(E5="",$C5=$X$4),TRUE)</formula>
    </cfRule>
  </conditionalFormatting>
  <conditionalFormatting sqref="R268">
    <cfRule type="expression" dxfId="9500" priority="20557">
      <formula>IF(FIND("!",E5),TRUE)</formula>
    </cfRule>
  </conditionalFormatting>
  <conditionalFormatting sqref="R269">
    <cfRule type="expression" dxfId="9499" priority="20558">
      <formula>IF(AND(E5="",$C5=$X$4),TRUE)</formula>
    </cfRule>
  </conditionalFormatting>
  <conditionalFormatting sqref="R269">
    <cfRule type="expression" dxfId="9498" priority="20559">
      <formula>IF(FIND("!",E5),TRUE)</formula>
    </cfRule>
  </conditionalFormatting>
  <conditionalFormatting sqref="R270">
    <cfRule type="expression" dxfId="9497" priority="20560">
      <formula>IF(AND(E5="",$C5=$X$4),TRUE)</formula>
    </cfRule>
  </conditionalFormatting>
  <conditionalFormatting sqref="R270">
    <cfRule type="expression" dxfId="9496" priority="20561">
      <formula>IF(FIND("!",E5),TRUE)</formula>
    </cfRule>
  </conditionalFormatting>
  <conditionalFormatting sqref="R271">
    <cfRule type="expression" dxfId="9495" priority="20562">
      <formula>IF(AND(E5="",$C5=$X$4),TRUE)</formula>
    </cfRule>
  </conditionalFormatting>
  <conditionalFormatting sqref="R271">
    <cfRule type="expression" dxfId="9494" priority="20563">
      <formula>IF(FIND("!",E5),TRUE)</formula>
    </cfRule>
  </conditionalFormatting>
  <conditionalFormatting sqref="R272">
    <cfRule type="expression" dxfId="9493" priority="20564">
      <formula>IF(AND(E5="",$C5=$X$4),TRUE)</formula>
    </cfRule>
  </conditionalFormatting>
  <conditionalFormatting sqref="R272">
    <cfRule type="expression" dxfId="9492" priority="20565">
      <formula>IF(FIND("!",E5),TRUE)</formula>
    </cfRule>
  </conditionalFormatting>
  <conditionalFormatting sqref="R273">
    <cfRule type="expression" dxfId="9491" priority="20566">
      <formula>IF(AND(E5="",$C5=$X$4),TRUE)</formula>
    </cfRule>
  </conditionalFormatting>
  <conditionalFormatting sqref="R273">
    <cfRule type="expression" dxfId="9490" priority="20567">
      <formula>IF(FIND("!",E5),TRUE)</formula>
    </cfRule>
  </conditionalFormatting>
  <conditionalFormatting sqref="R274">
    <cfRule type="expression" dxfId="9489" priority="20568">
      <formula>IF(AND(E5="",$C5=$X$4),TRUE)</formula>
    </cfRule>
  </conditionalFormatting>
  <conditionalFormatting sqref="R274">
    <cfRule type="expression" dxfId="9488" priority="20569">
      <formula>IF(FIND("!",E5),TRUE)</formula>
    </cfRule>
  </conditionalFormatting>
  <conditionalFormatting sqref="R275">
    <cfRule type="expression" dxfId="9487" priority="20570">
      <formula>IF(AND(E5="",$C5=$X$4),TRUE)</formula>
    </cfRule>
  </conditionalFormatting>
  <conditionalFormatting sqref="R275">
    <cfRule type="expression" dxfId="9486" priority="20571">
      <formula>IF(FIND("!",E5),TRUE)</formula>
    </cfRule>
  </conditionalFormatting>
  <conditionalFormatting sqref="R276">
    <cfRule type="expression" dxfId="9485" priority="20572">
      <formula>IF(AND(E5="",$C5=$X$4),TRUE)</formula>
    </cfRule>
  </conditionalFormatting>
  <conditionalFormatting sqref="R276">
    <cfRule type="expression" dxfId="9484" priority="20573">
      <formula>IF(FIND("!",E5),TRUE)</formula>
    </cfRule>
  </conditionalFormatting>
  <conditionalFormatting sqref="R277">
    <cfRule type="expression" dxfId="9483" priority="20574">
      <formula>IF(AND(E5="",$C5=$X$4),TRUE)</formula>
    </cfRule>
  </conditionalFormatting>
  <conditionalFormatting sqref="R277">
    <cfRule type="expression" dxfId="9482" priority="20575">
      <formula>IF(FIND("!",E5),TRUE)</formula>
    </cfRule>
  </conditionalFormatting>
  <conditionalFormatting sqref="R278">
    <cfRule type="expression" dxfId="9481" priority="20576">
      <formula>IF(AND(E5="",$C5=$X$4),TRUE)</formula>
    </cfRule>
  </conditionalFormatting>
  <conditionalFormatting sqref="R278">
    <cfRule type="expression" dxfId="9480" priority="20577">
      <formula>IF(FIND("!",E5),TRUE)</formula>
    </cfRule>
  </conditionalFormatting>
  <conditionalFormatting sqref="R279">
    <cfRule type="expression" dxfId="9479" priority="20578">
      <formula>IF(AND(E5="",$C5=$X$4),TRUE)</formula>
    </cfRule>
  </conditionalFormatting>
  <conditionalFormatting sqref="R279">
    <cfRule type="expression" dxfId="9478" priority="20579">
      <formula>IF(FIND("!",E5),TRUE)</formula>
    </cfRule>
  </conditionalFormatting>
  <conditionalFormatting sqref="R280">
    <cfRule type="expression" dxfId="9477" priority="20580">
      <formula>IF(AND(E5="",$C5=$X$4),TRUE)</formula>
    </cfRule>
  </conditionalFormatting>
  <conditionalFormatting sqref="R280">
    <cfRule type="expression" dxfId="9476" priority="20581">
      <formula>IF(FIND("!",E5),TRUE)</formula>
    </cfRule>
  </conditionalFormatting>
  <conditionalFormatting sqref="R281">
    <cfRule type="expression" dxfId="9475" priority="20582">
      <formula>IF(AND(E5="",$C5=$X$4),TRUE)</formula>
    </cfRule>
  </conditionalFormatting>
  <conditionalFormatting sqref="R281">
    <cfRule type="expression" dxfId="9474" priority="20583">
      <formula>IF(FIND("!",E5),TRUE)</formula>
    </cfRule>
  </conditionalFormatting>
  <conditionalFormatting sqref="R282">
    <cfRule type="expression" dxfId="9473" priority="20584">
      <formula>IF(AND(E5="",$C5=$X$4),TRUE)</formula>
    </cfRule>
  </conditionalFormatting>
  <conditionalFormatting sqref="R282">
    <cfRule type="expression" dxfId="9472" priority="20585">
      <formula>IF(FIND("!",E5),TRUE)</formula>
    </cfRule>
  </conditionalFormatting>
  <conditionalFormatting sqref="R283">
    <cfRule type="expression" dxfId="9471" priority="20586">
      <formula>IF(AND(E5="",$C5=$X$4),TRUE)</formula>
    </cfRule>
  </conditionalFormatting>
  <conditionalFormatting sqref="R283">
    <cfRule type="expression" dxfId="9470" priority="20587">
      <formula>IF(FIND("!",E5),TRUE)</formula>
    </cfRule>
  </conditionalFormatting>
  <conditionalFormatting sqref="R284">
    <cfRule type="expression" dxfId="9469" priority="20588">
      <formula>IF(AND(E5="",$C5=$X$4),TRUE)</formula>
    </cfRule>
  </conditionalFormatting>
  <conditionalFormatting sqref="R284">
    <cfRule type="expression" dxfId="9468" priority="20589">
      <formula>IF(FIND("!",E5),TRUE)</formula>
    </cfRule>
  </conditionalFormatting>
  <conditionalFormatting sqref="R285">
    <cfRule type="expression" dxfId="9467" priority="20590">
      <formula>IF(AND(E5="",$C5=$X$4),TRUE)</formula>
    </cfRule>
  </conditionalFormatting>
  <conditionalFormatting sqref="R285">
    <cfRule type="expression" dxfId="9466" priority="20591">
      <formula>IF(FIND("!",E5),TRUE)</formula>
    </cfRule>
  </conditionalFormatting>
  <conditionalFormatting sqref="R286">
    <cfRule type="expression" dxfId="9465" priority="20592">
      <formula>IF(AND(E5="",$C5=$X$4),TRUE)</formula>
    </cfRule>
  </conditionalFormatting>
  <conditionalFormatting sqref="R286">
    <cfRule type="expression" dxfId="9464" priority="20593">
      <formula>IF(FIND("!",E5),TRUE)</formula>
    </cfRule>
  </conditionalFormatting>
  <conditionalFormatting sqref="R287">
    <cfRule type="expression" dxfId="9463" priority="20594">
      <formula>IF(AND(E5="",$C5=$X$4),TRUE)</formula>
    </cfRule>
  </conditionalFormatting>
  <conditionalFormatting sqref="R287">
    <cfRule type="expression" dxfId="9462" priority="20595">
      <formula>IF(FIND("!",E5),TRUE)</formula>
    </cfRule>
  </conditionalFormatting>
  <conditionalFormatting sqref="R288">
    <cfRule type="expression" dxfId="9461" priority="20596">
      <formula>IF(AND(E5="",$C5=$X$4),TRUE)</formula>
    </cfRule>
  </conditionalFormatting>
  <conditionalFormatting sqref="R288">
    <cfRule type="expression" dxfId="9460" priority="20597">
      <formula>IF(FIND("!",E5),TRUE)</formula>
    </cfRule>
  </conditionalFormatting>
  <conditionalFormatting sqref="R289">
    <cfRule type="expression" dxfId="9459" priority="20598">
      <formula>IF(AND(E5="",$C5=$X$4),TRUE)</formula>
    </cfRule>
  </conditionalFormatting>
  <conditionalFormatting sqref="R289">
    <cfRule type="expression" dxfId="9458" priority="20599">
      <formula>IF(FIND("!",E5),TRUE)</formula>
    </cfRule>
  </conditionalFormatting>
  <conditionalFormatting sqref="R290">
    <cfRule type="expression" dxfId="9457" priority="20600">
      <formula>IF(AND(E5="",$C5=$X$4),TRUE)</formula>
    </cfRule>
  </conditionalFormatting>
  <conditionalFormatting sqref="R290">
    <cfRule type="expression" dxfId="9456" priority="20601">
      <formula>IF(FIND("!",E5),TRUE)</formula>
    </cfRule>
  </conditionalFormatting>
  <conditionalFormatting sqref="R291">
    <cfRule type="expression" dxfId="9455" priority="20602">
      <formula>IF(AND(E5="",$C5=$X$4),TRUE)</formula>
    </cfRule>
  </conditionalFormatting>
  <conditionalFormatting sqref="R291">
    <cfRule type="expression" dxfId="9454" priority="20603">
      <formula>IF(FIND("!",E5),TRUE)</formula>
    </cfRule>
  </conditionalFormatting>
  <conditionalFormatting sqref="R292">
    <cfRule type="expression" dxfId="9453" priority="20604">
      <formula>IF(AND(E5="",$C5=$X$4),TRUE)</formula>
    </cfRule>
  </conditionalFormatting>
  <conditionalFormatting sqref="R292">
    <cfRule type="expression" dxfId="9452" priority="20605">
      <formula>IF(FIND("!",E5),TRUE)</formula>
    </cfRule>
  </conditionalFormatting>
  <conditionalFormatting sqref="R293">
    <cfRule type="expression" dxfId="9451" priority="20606">
      <formula>IF(AND(E5="",$C5=$X$4),TRUE)</formula>
    </cfRule>
  </conditionalFormatting>
  <conditionalFormatting sqref="R293">
    <cfRule type="expression" dxfId="9450" priority="20607">
      <formula>IF(FIND("!",E5),TRUE)</formula>
    </cfRule>
  </conditionalFormatting>
  <conditionalFormatting sqref="R294">
    <cfRule type="expression" dxfId="9449" priority="20608">
      <formula>IF(AND(E5="",$C5=$X$4),TRUE)</formula>
    </cfRule>
  </conditionalFormatting>
  <conditionalFormatting sqref="R294">
    <cfRule type="expression" dxfId="9448" priority="20609">
      <formula>IF(FIND("!",E5),TRUE)</formula>
    </cfRule>
  </conditionalFormatting>
  <conditionalFormatting sqref="R295">
    <cfRule type="expression" dxfId="9447" priority="20610">
      <formula>IF(AND(E5="",$C5=$X$4),TRUE)</formula>
    </cfRule>
  </conditionalFormatting>
  <conditionalFormatting sqref="R295">
    <cfRule type="expression" dxfId="9446" priority="20611">
      <formula>IF(FIND("!",E5),TRUE)</formula>
    </cfRule>
  </conditionalFormatting>
  <conditionalFormatting sqref="R296">
    <cfRule type="expression" dxfId="9445" priority="20612">
      <formula>IF(AND(E5="",$C5=$X$4),TRUE)</formula>
    </cfRule>
  </conditionalFormatting>
  <conditionalFormatting sqref="R296">
    <cfRule type="expression" dxfId="9444" priority="20613">
      <formula>IF(FIND("!",E5),TRUE)</formula>
    </cfRule>
  </conditionalFormatting>
  <conditionalFormatting sqref="R297">
    <cfRule type="expression" dxfId="9443" priority="20614">
      <formula>IF(AND(E5="",$C5=$X$4),TRUE)</formula>
    </cfRule>
  </conditionalFormatting>
  <conditionalFormatting sqref="R297">
    <cfRule type="expression" dxfId="9442" priority="20615">
      <formula>IF(FIND("!",E5),TRUE)</formula>
    </cfRule>
  </conditionalFormatting>
  <conditionalFormatting sqref="R298">
    <cfRule type="expression" dxfId="9441" priority="20616">
      <formula>IF(AND(E5="",$C5=$X$4),TRUE)</formula>
    </cfRule>
  </conditionalFormatting>
  <conditionalFormatting sqref="R298">
    <cfRule type="expression" dxfId="9440" priority="20617">
      <formula>IF(FIND("!",E5),TRUE)</formula>
    </cfRule>
  </conditionalFormatting>
  <conditionalFormatting sqref="R299">
    <cfRule type="expression" dxfId="9439" priority="20618">
      <formula>IF(AND(E5="",$C5=$X$4),TRUE)</formula>
    </cfRule>
  </conditionalFormatting>
  <conditionalFormatting sqref="R299">
    <cfRule type="expression" dxfId="9438" priority="20619">
      <formula>IF(FIND("!",E5),TRUE)</formula>
    </cfRule>
  </conditionalFormatting>
  <conditionalFormatting sqref="R300">
    <cfRule type="expression" dxfId="9437" priority="20620">
      <formula>IF(AND(E5="",$C5=$X$4),TRUE)</formula>
    </cfRule>
  </conditionalFormatting>
  <conditionalFormatting sqref="R300">
    <cfRule type="expression" dxfId="9436" priority="20621">
      <formula>IF(FIND("!",E5),TRUE)</formula>
    </cfRule>
  </conditionalFormatting>
  <conditionalFormatting sqref="R301">
    <cfRule type="expression" dxfId="9435" priority="20622">
      <formula>IF(AND(E5="",$C5=$X$4),TRUE)</formula>
    </cfRule>
  </conditionalFormatting>
  <conditionalFormatting sqref="R301">
    <cfRule type="expression" dxfId="9434" priority="20623">
      <formula>IF(FIND("!",E5),TRUE)</formula>
    </cfRule>
  </conditionalFormatting>
  <conditionalFormatting sqref="R302">
    <cfRule type="expression" dxfId="9433" priority="20624">
      <formula>IF(AND(E5="",$C5=$X$4),TRUE)</formula>
    </cfRule>
  </conditionalFormatting>
  <conditionalFormatting sqref="R302">
    <cfRule type="expression" dxfId="9432" priority="20625">
      <formula>IF(FIND("!",E5),TRUE)</formula>
    </cfRule>
  </conditionalFormatting>
  <conditionalFormatting sqref="R303">
    <cfRule type="expression" dxfId="9431" priority="20626">
      <formula>IF(AND(E5="",$C5=$X$4),TRUE)</formula>
    </cfRule>
  </conditionalFormatting>
  <conditionalFormatting sqref="R303">
    <cfRule type="expression" dxfId="9430" priority="20627">
      <formula>IF(FIND("!",E5),TRUE)</formula>
    </cfRule>
  </conditionalFormatting>
  <conditionalFormatting sqref="R304">
    <cfRule type="expression" dxfId="9429" priority="20628">
      <formula>IF(AND(E5="",$C5=$X$4),TRUE)</formula>
    </cfRule>
  </conditionalFormatting>
  <conditionalFormatting sqref="R304">
    <cfRule type="expression" dxfId="9428" priority="20629">
      <formula>IF(FIND("!",E5),TRUE)</formula>
    </cfRule>
  </conditionalFormatting>
  <conditionalFormatting sqref="R305">
    <cfRule type="expression" dxfId="9427" priority="20630">
      <formula>IF(AND(E5="",$C5=$X$4),TRUE)</formula>
    </cfRule>
  </conditionalFormatting>
  <conditionalFormatting sqref="R305">
    <cfRule type="expression" dxfId="9426" priority="20631">
      <formula>IF(FIND("!",E5),TRUE)</formula>
    </cfRule>
  </conditionalFormatting>
  <conditionalFormatting sqref="R306">
    <cfRule type="expression" dxfId="9425" priority="20632">
      <formula>IF(AND(E5="",$C5=$X$4),TRUE)</formula>
    </cfRule>
  </conditionalFormatting>
  <conditionalFormatting sqref="R306">
    <cfRule type="expression" dxfId="9424" priority="20633">
      <formula>IF(FIND("!",E5),TRUE)</formula>
    </cfRule>
  </conditionalFormatting>
  <conditionalFormatting sqref="R307">
    <cfRule type="expression" dxfId="9423" priority="20634">
      <formula>IF(AND(E5="",$C5=$X$4),TRUE)</formula>
    </cfRule>
  </conditionalFormatting>
  <conditionalFormatting sqref="R307">
    <cfRule type="expression" dxfId="9422" priority="20635">
      <formula>IF(FIND("!",E5),TRUE)</formula>
    </cfRule>
  </conditionalFormatting>
  <conditionalFormatting sqref="R308">
    <cfRule type="expression" dxfId="9421" priority="20636">
      <formula>IF(AND(E5="",$C5=$X$4),TRUE)</formula>
    </cfRule>
  </conditionalFormatting>
  <conditionalFormatting sqref="R308">
    <cfRule type="expression" dxfId="9420" priority="20637">
      <formula>IF(FIND("!",E5),TRUE)</formula>
    </cfRule>
  </conditionalFormatting>
  <conditionalFormatting sqref="R309">
    <cfRule type="expression" dxfId="9419" priority="20638">
      <formula>IF(AND(E5="",$C5=$X$4),TRUE)</formula>
    </cfRule>
  </conditionalFormatting>
  <conditionalFormatting sqref="R309">
    <cfRule type="expression" dxfId="9418" priority="20639">
      <formula>IF(FIND("!",E5),TRUE)</formula>
    </cfRule>
  </conditionalFormatting>
  <conditionalFormatting sqref="R310">
    <cfRule type="expression" dxfId="9417" priority="20640">
      <formula>IF(AND(E5="",$C5=$X$4),TRUE)</formula>
    </cfRule>
  </conditionalFormatting>
  <conditionalFormatting sqref="R310">
    <cfRule type="expression" dxfId="9416" priority="20641">
      <formula>IF(FIND("!",E5),TRUE)</formula>
    </cfRule>
  </conditionalFormatting>
  <conditionalFormatting sqref="R311">
    <cfRule type="expression" dxfId="9415" priority="20642">
      <formula>IF(AND(E5="",$C5=$X$4),TRUE)</formula>
    </cfRule>
  </conditionalFormatting>
  <conditionalFormatting sqref="R311">
    <cfRule type="expression" dxfId="9414" priority="20643">
      <formula>IF(FIND("!",E5),TRUE)</formula>
    </cfRule>
  </conditionalFormatting>
  <conditionalFormatting sqref="R312">
    <cfRule type="expression" dxfId="9413" priority="20644">
      <formula>IF(AND(E5="",$C5=$X$4),TRUE)</formula>
    </cfRule>
  </conditionalFormatting>
  <conditionalFormatting sqref="R312">
    <cfRule type="expression" dxfId="9412" priority="20645">
      <formula>IF(FIND("!",E5),TRUE)</formula>
    </cfRule>
  </conditionalFormatting>
  <conditionalFormatting sqref="R313">
    <cfRule type="expression" dxfId="9411" priority="20646">
      <formula>IF(AND(E5="",$C5=$X$4),TRUE)</formula>
    </cfRule>
  </conditionalFormatting>
  <conditionalFormatting sqref="R313">
    <cfRule type="expression" dxfId="9410" priority="20647">
      <formula>IF(FIND("!",E5),TRUE)</formula>
    </cfRule>
  </conditionalFormatting>
  <conditionalFormatting sqref="R314">
    <cfRule type="expression" dxfId="9409" priority="20648">
      <formula>IF(AND(E5="",$C5=$X$4),TRUE)</formula>
    </cfRule>
  </conditionalFormatting>
  <conditionalFormatting sqref="R314">
    <cfRule type="expression" dxfId="9408" priority="20649">
      <formula>IF(FIND("!",E5),TRUE)</formula>
    </cfRule>
  </conditionalFormatting>
  <conditionalFormatting sqref="R315">
    <cfRule type="expression" dxfId="9407" priority="20650">
      <formula>IF(AND(E5="",$C5=$X$4),TRUE)</formula>
    </cfRule>
  </conditionalFormatting>
  <conditionalFormatting sqref="R315">
    <cfRule type="expression" dxfId="9406" priority="20651">
      <formula>IF(FIND("!",E5),TRUE)</formula>
    </cfRule>
  </conditionalFormatting>
  <conditionalFormatting sqref="R316">
    <cfRule type="expression" dxfId="9405" priority="20652">
      <formula>IF(AND(E5="",$C5=$X$4),TRUE)</formula>
    </cfRule>
  </conditionalFormatting>
  <conditionalFormatting sqref="R316">
    <cfRule type="expression" dxfId="9404" priority="20653">
      <formula>IF(FIND("!",E5),TRUE)</formula>
    </cfRule>
  </conditionalFormatting>
  <conditionalFormatting sqref="R317">
    <cfRule type="expression" dxfId="9403" priority="20654">
      <formula>IF(AND(E5="",$C5=$X$4),TRUE)</formula>
    </cfRule>
  </conditionalFormatting>
  <conditionalFormatting sqref="R317">
    <cfRule type="expression" dxfId="9402" priority="20655">
      <formula>IF(FIND("!",E5),TRUE)</formula>
    </cfRule>
  </conditionalFormatting>
  <conditionalFormatting sqref="R318">
    <cfRule type="expression" dxfId="9401" priority="20656">
      <formula>IF(AND(E5="",$C5=$X$4),TRUE)</formula>
    </cfRule>
  </conditionalFormatting>
  <conditionalFormatting sqref="R318">
    <cfRule type="expression" dxfId="9400" priority="20657">
      <formula>IF(FIND("!",E5),TRUE)</formula>
    </cfRule>
  </conditionalFormatting>
  <conditionalFormatting sqref="R319">
    <cfRule type="expression" dxfId="9399" priority="20658">
      <formula>IF(AND(E5="",$C5=$X$4),TRUE)</formula>
    </cfRule>
  </conditionalFormatting>
  <conditionalFormatting sqref="R319">
    <cfRule type="expression" dxfId="9398" priority="20659">
      <formula>IF(FIND("!",E5),TRUE)</formula>
    </cfRule>
  </conditionalFormatting>
  <conditionalFormatting sqref="R320">
    <cfRule type="expression" dxfId="9397" priority="20660">
      <formula>IF(AND(E5="",$C5=$X$4),TRUE)</formula>
    </cfRule>
  </conditionalFormatting>
  <conditionalFormatting sqref="R320">
    <cfRule type="expression" dxfId="9396" priority="20661">
      <formula>IF(FIND("!",E5),TRUE)</formula>
    </cfRule>
  </conditionalFormatting>
  <conditionalFormatting sqref="R321">
    <cfRule type="expression" dxfId="9395" priority="20662">
      <formula>IF(AND(E5="",$C5=$X$4),TRUE)</formula>
    </cfRule>
  </conditionalFormatting>
  <conditionalFormatting sqref="R321">
    <cfRule type="expression" dxfId="9394" priority="20663">
      <formula>IF(FIND("!",E5),TRUE)</formula>
    </cfRule>
  </conditionalFormatting>
  <conditionalFormatting sqref="R322">
    <cfRule type="expression" dxfId="9393" priority="20664">
      <formula>IF(AND(E5="",$C5=$X$4),TRUE)</formula>
    </cfRule>
  </conditionalFormatting>
  <conditionalFormatting sqref="R322">
    <cfRule type="expression" dxfId="9392" priority="20665">
      <formula>IF(FIND("!",E5),TRUE)</formula>
    </cfRule>
  </conditionalFormatting>
  <conditionalFormatting sqref="R323">
    <cfRule type="expression" dxfId="9391" priority="20666">
      <formula>IF(AND(E5="",$C5=$X$4),TRUE)</formula>
    </cfRule>
  </conditionalFormatting>
  <conditionalFormatting sqref="R323">
    <cfRule type="expression" dxfId="9390" priority="20667">
      <formula>IF(FIND("!",E5),TRUE)</formula>
    </cfRule>
  </conditionalFormatting>
  <conditionalFormatting sqref="R324">
    <cfRule type="expression" dxfId="9389" priority="20668">
      <formula>IF(AND(E5="",$C5=$X$4),TRUE)</formula>
    </cfRule>
  </conditionalFormatting>
  <conditionalFormatting sqref="R324">
    <cfRule type="expression" dxfId="9388" priority="20669">
      <formula>IF(FIND("!",E5),TRUE)</formula>
    </cfRule>
  </conditionalFormatting>
  <conditionalFormatting sqref="R325">
    <cfRule type="expression" dxfId="9387" priority="20670">
      <formula>IF(AND(E5="",$C5=$X$4),TRUE)</formula>
    </cfRule>
  </conditionalFormatting>
  <conditionalFormatting sqref="R325">
    <cfRule type="expression" dxfId="9386" priority="20671">
      <formula>IF(FIND("!",E5),TRUE)</formula>
    </cfRule>
  </conditionalFormatting>
  <conditionalFormatting sqref="R326">
    <cfRule type="expression" dxfId="9385" priority="20672">
      <formula>IF(AND(E5="",$C5=$X$4),TRUE)</formula>
    </cfRule>
  </conditionalFormatting>
  <conditionalFormatting sqref="R326">
    <cfRule type="expression" dxfId="9384" priority="20673">
      <formula>IF(FIND("!",E5),TRUE)</formula>
    </cfRule>
  </conditionalFormatting>
  <conditionalFormatting sqref="R327">
    <cfRule type="expression" dxfId="9383" priority="20674">
      <formula>IF(AND(E5="",$C5=$X$4),TRUE)</formula>
    </cfRule>
  </conditionalFormatting>
  <conditionalFormatting sqref="R327">
    <cfRule type="expression" dxfId="9382" priority="20675">
      <formula>IF(FIND("!",E5),TRUE)</formula>
    </cfRule>
  </conditionalFormatting>
  <conditionalFormatting sqref="R328">
    <cfRule type="expression" dxfId="9381" priority="20676">
      <formula>IF(AND(E5="",$C5=$X$4),TRUE)</formula>
    </cfRule>
  </conditionalFormatting>
  <conditionalFormatting sqref="R328">
    <cfRule type="expression" dxfId="9380" priority="20677">
      <formula>IF(FIND("!",E5),TRUE)</formula>
    </cfRule>
  </conditionalFormatting>
  <conditionalFormatting sqref="R329">
    <cfRule type="expression" dxfId="9379" priority="20678">
      <formula>IF(AND(E5="",$C5=$X$4),TRUE)</formula>
    </cfRule>
  </conditionalFormatting>
  <conditionalFormatting sqref="R329">
    <cfRule type="expression" dxfId="9378" priority="20679">
      <formula>IF(FIND("!",E5),TRUE)</formula>
    </cfRule>
  </conditionalFormatting>
  <conditionalFormatting sqref="R330">
    <cfRule type="expression" dxfId="9377" priority="20680">
      <formula>IF(AND(E5="",$C5=$X$4),TRUE)</formula>
    </cfRule>
  </conditionalFormatting>
  <conditionalFormatting sqref="R330">
    <cfRule type="expression" dxfId="9376" priority="20681">
      <formula>IF(FIND("!",E5),TRUE)</formula>
    </cfRule>
  </conditionalFormatting>
  <conditionalFormatting sqref="R331">
    <cfRule type="expression" dxfId="9375" priority="20682">
      <formula>IF(AND(E5="",$C5=$X$4),TRUE)</formula>
    </cfRule>
  </conditionalFormatting>
  <conditionalFormatting sqref="R331">
    <cfRule type="expression" dxfId="9374" priority="20683">
      <formula>IF(FIND("!",E5),TRUE)</formula>
    </cfRule>
  </conditionalFormatting>
  <conditionalFormatting sqref="R332">
    <cfRule type="expression" dxfId="9373" priority="20684">
      <formula>IF(AND(E5="",$C5=$X$4),TRUE)</formula>
    </cfRule>
  </conditionalFormatting>
  <conditionalFormatting sqref="R332">
    <cfRule type="expression" dxfId="9372" priority="20685">
      <formula>IF(FIND("!",E5),TRUE)</formula>
    </cfRule>
  </conditionalFormatting>
  <conditionalFormatting sqref="R333">
    <cfRule type="expression" dxfId="9371" priority="20686">
      <formula>IF(AND(E5="",$C5=$X$4),TRUE)</formula>
    </cfRule>
  </conditionalFormatting>
  <conditionalFormatting sqref="R333">
    <cfRule type="expression" dxfId="9370" priority="20687">
      <formula>IF(FIND("!",E5),TRUE)</formula>
    </cfRule>
  </conditionalFormatting>
  <conditionalFormatting sqref="R334">
    <cfRule type="expression" dxfId="9369" priority="20688">
      <formula>IF(AND(E5="",$C5=$X$4),TRUE)</formula>
    </cfRule>
  </conditionalFormatting>
  <conditionalFormatting sqref="R334">
    <cfRule type="expression" dxfId="9368" priority="20689">
      <formula>IF(FIND("!",E5),TRUE)</formula>
    </cfRule>
  </conditionalFormatting>
  <conditionalFormatting sqref="R335">
    <cfRule type="expression" dxfId="9367" priority="20690">
      <formula>IF(AND(E5="",$C5=$X$4),TRUE)</formula>
    </cfRule>
  </conditionalFormatting>
  <conditionalFormatting sqref="R335">
    <cfRule type="expression" dxfId="9366" priority="20691">
      <formula>IF(FIND("!",E5),TRUE)</formula>
    </cfRule>
  </conditionalFormatting>
  <conditionalFormatting sqref="R336">
    <cfRule type="expression" dxfId="9365" priority="20692">
      <formula>IF(AND(E5="",$C5=$X$4),TRUE)</formula>
    </cfRule>
  </conditionalFormatting>
  <conditionalFormatting sqref="R336">
    <cfRule type="expression" dxfId="9364" priority="20693">
      <formula>IF(FIND("!",E5),TRUE)</formula>
    </cfRule>
  </conditionalFormatting>
  <conditionalFormatting sqref="R337">
    <cfRule type="expression" dxfId="9363" priority="20694">
      <formula>IF(AND(E5="",$C5=$X$4),TRUE)</formula>
    </cfRule>
  </conditionalFormatting>
  <conditionalFormatting sqref="R337">
    <cfRule type="expression" dxfId="9362" priority="20695">
      <formula>IF(FIND("!",E5),TRUE)</formula>
    </cfRule>
  </conditionalFormatting>
  <conditionalFormatting sqref="R338">
    <cfRule type="expression" dxfId="9361" priority="20696">
      <formula>IF(AND(E5="",$C5=$X$4),TRUE)</formula>
    </cfRule>
  </conditionalFormatting>
  <conditionalFormatting sqref="R338">
    <cfRule type="expression" dxfId="9360" priority="20697">
      <formula>IF(FIND("!",E5),TRUE)</formula>
    </cfRule>
  </conditionalFormatting>
  <conditionalFormatting sqref="R339">
    <cfRule type="expression" dxfId="9359" priority="20698">
      <formula>IF(AND(E5="",$C5=$X$4),TRUE)</formula>
    </cfRule>
  </conditionalFormatting>
  <conditionalFormatting sqref="R339">
    <cfRule type="expression" dxfId="9358" priority="20699">
      <formula>IF(FIND("!",E5),TRUE)</formula>
    </cfRule>
  </conditionalFormatting>
  <conditionalFormatting sqref="R340">
    <cfRule type="expression" dxfId="9357" priority="20700">
      <formula>IF(AND(E5="",$C5=$X$4),TRUE)</formula>
    </cfRule>
  </conditionalFormatting>
  <conditionalFormatting sqref="R340">
    <cfRule type="expression" dxfId="9356" priority="20701">
      <formula>IF(FIND("!",E5),TRUE)</formula>
    </cfRule>
  </conditionalFormatting>
  <conditionalFormatting sqref="R341">
    <cfRule type="expression" dxfId="9355" priority="20702">
      <formula>IF(AND(E5="",$C5=$X$4),TRUE)</formula>
    </cfRule>
  </conditionalFormatting>
  <conditionalFormatting sqref="R341">
    <cfRule type="expression" dxfId="9354" priority="20703">
      <formula>IF(FIND("!",E5),TRUE)</formula>
    </cfRule>
  </conditionalFormatting>
  <conditionalFormatting sqref="R342">
    <cfRule type="expression" dxfId="9353" priority="20704">
      <formula>IF(AND(E5="",$C5=$X$4),TRUE)</formula>
    </cfRule>
  </conditionalFormatting>
  <conditionalFormatting sqref="R342">
    <cfRule type="expression" dxfId="9352" priority="20705">
      <formula>IF(FIND("!",E5),TRUE)</formula>
    </cfRule>
  </conditionalFormatting>
  <conditionalFormatting sqref="R343">
    <cfRule type="expression" dxfId="9351" priority="20706">
      <formula>IF(AND(E5="",$C5=$X$4),TRUE)</formula>
    </cfRule>
  </conditionalFormatting>
  <conditionalFormatting sqref="R343">
    <cfRule type="expression" dxfId="9350" priority="20707">
      <formula>IF(FIND("!",E5),TRUE)</formula>
    </cfRule>
  </conditionalFormatting>
  <conditionalFormatting sqref="R344">
    <cfRule type="expression" dxfId="9349" priority="20708">
      <formula>IF(AND(E5="",$C5=$X$4),TRUE)</formula>
    </cfRule>
  </conditionalFormatting>
  <conditionalFormatting sqref="R344">
    <cfRule type="expression" dxfId="9348" priority="20709">
      <formula>IF(FIND("!",E5),TRUE)</formula>
    </cfRule>
  </conditionalFormatting>
  <conditionalFormatting sqref="R345">
    <cfRule type="expression" dxfId="9347" priority="20710">
      <formula>IF(AND(E5="",$C5=$X$4),TRUE)</formula>
    </cfRule>
  </conditionalFormatting>
  <conditionalFormatting sqref="R345">
    <cfRule type="expression" dxfId="9346" priority="20711">
      <formula>IF(FIND("!",E5),TRUE)</formula>
    </cfRule>
  </conditionalFormatting>
  <conditionalFormatting sqref="R346">
    <cfRule type="expression" dxfId="9345" priority="20712">
      <formula>IF(AND(E5="",$C5=$X$4),TRUE)</formula>
    </cfRule>
  </conditionalFormatting>
  <conditionalFormatting sqref="R346">
    <cfRule type="expression" dxfId="9344" priority="20713">
      <formula>IF(FIND("!",E5),TRUE)</formula>
    </cfRule>
  </conditionalFormatting>
  <conditionalFormatting sqref="R347">
    <cfRule type="expression" dxfId="9343" priority="20714">
      <formula>IF(AND(E5="",$C5=$X$4),TRUE)</formula>
    </cfRule>
  </conditionalFormatting>
  <conditionalFormatting sqref="R347">
    <cfRule type="expression" dxfId="9342" priority="20715">
      <formula>IF(FIND("!",E5),TRUE)</formula>
    </cfRule>
  </conditionalFormatting>
  <conditionalFormatting sqref="R348">
    <cfRule type="expression" dxfId="9341" priority="20716">
      <formula>IF(AND(E5="",$C5=$X$4),TRUE)</formula>
    </cfRule>
  </conditionalFormatting>
  <conditionalFormatting sqref="R348">
    <cfRule type="expression" dxfId="9340" priority="20717">
      <formula>IF(FIND("!",E5),TRUE)</formula>
    </cfRule>
  </conditionalFormatting>
  <conditionalFormatting sqref="R349">
    <cfRule type="expression" dxfId="9339" priority="20718">
      <formula>IF(AND(E5="",$C5=$X$4),TRUE)</formula>
    </cfRule>
  </conditionalFormatting>
  <conditionalFormatting sqref="R349">
    <cfRule type="expression" dxfId="9338" priority="20719">
      <formula>IF(FIND("!",E5),TRUE)</formula>
    </cfRule>
  </conditionalFormatting>
  <conditionalFormatting sqref="R350">
    <cfRule type="expression" dxfId="9337" priority="20720">
      <formula>IF(AND(E5="",$C5=$X$4),TRUE)</formula>
    </cfRule>
  </conditionalFormatting>
  <conditionalFormatting sqref="R350">
    <cfRule type="expression" dxfId="9336" priority="20721">
      <formula>IF(FIND("!",E5),TRUE)</formula>
    </cfRule>
  </conditionalFormatting>
  <conditionalFormatting sqref="R351">
    <cfRule type="expression" dxfId="9335" priority="20722">
      <formula>IF(AND(E5="",$C5=$X$4),TRUE)</formula>
    </cfRule>
  </conditionalFormatting>
  <conditionalFormatting sqref="R351">
    <cfRule type="expression" dxfId="9334" priority="20723">
      <formula>IF(FIND("!",E5),TRUE)</formula>
    </cfRule>
  </conditionalFormatting>
  <conditionalFormatting sqref="R352">
    <cfRule type="expression" dxfId="9333" priority="20724">
      <formula>IF(AND(E5="",$C5=$X$4),TRUE)</formula>
    </cfRule>
  </conditionalFormatting>
  <conditionalFormatting sqref="R352">
    <cfRule type="expression" dxfId="9332" priority="20725">
      <formula>IF(FIND("!",E5),TRUE)</formula>
    </cfRule>
  </conditionalFormatting>
  <conditionalFormatting sqref="R353">
    <cfRule type="expression" dxfId="9331" priority="20726">
      <formula>IF(AND(E5="",$C5=$X$4),TRUE)</formula>
    </cfRule>
  </conditionalFormatting>
  <conditionalFormatting sqref="R353">
    <cfRule type="expression" dxfId="9330" priority="20727">
      <formula>IF(FIND("!",E5),TRUE)</formula>
    </cfRule>
  </conditionalFormatting>
  <conditionalFormatting sqref="R354">
    <cfRule type="expression" dxfId="9329" priority="20728">
      <formula>IF(AND(E5="",$C5=$X$4),TRUE)</formula>
    </cfRule>
  </conditionalFormatting>
  <conditionalFormatting sqref="R354">
    <cfRule type="expression" dxfId="9328" priority="20729">
      <formula>IF(FIND("!",E5),TRUE)</formula>
    </cfRule>
  </conditionalFormatting>
  <conditionalFormatting sqref="R355">
    <cfRule type="expression" dxfId="9327" priority="20730">
      <formula>IF(AND(E5="",$C5=$X$4),TRUE)</formula>
    </cfRule>
  </conditionalFormatting>
  <conditionalFormatting sqref="R355">
    <cfRule type="expression" dxfId="9326" priority="20731">
      <formula>IF(FIND("!",E5),TRUE)</formula>
    </cfRule>
  </conditionalFormatting>
  <conditionalFormatting sqref="R356">
    <cfRule type="expression" dxfId="9325" priority="20732">
      <formula>IF(AND(E5="",$C5=$X$4),TRUE)</formula>
    </cfRule>
  </conditionalFormatting>
  <conditionalFormatting sqref="R356">
    <cfRule type="expression" dxfId="9324" priority="20733">
      <formula>IF(FIND("!",E5),TRUE)</formula>
    </cfRule>
  </conditionalFormatting>
  <conditionalFormatting sqref="R357">
    <cfRule type="expression" dxfId="9323" priority="20734">
      <formula>IF(AND(E5="",$C5=$X$4),TRUE)</formula>
    </cfRule>
  </conditionalFormatting>
  <conditionalFormatting sqref="R357">
    <cfRule type="expression" dxfId="9322" priority="20735">
      <formula>IF(FIND("!",E5),TRUE)</formula>
    </cfRule>
  </conditionalFormatting>
  <conditionalFormatting sqref="R358">
    <cfRule type="expression" dxfId="9321" priority="20736">
      <formula>IF(AND(E5="",$C5=$X$4),TRUE)</formula>
    </cfRule>
  </conditionalFormatting>
  <conditionalFormatting sqref="R358">
    <cfRule type="expression" dxfId="9320" priority="20737">
      <formula>IF(FIND("!",E5),TRUE)</formula>
    </cfRule>
  </conditionalFormatting>
  <conditionalFormatting sqref="R359">
    <cfRule type="expression" dxfId="9319" priority="20738">
      <formula>IF(AND(E5="",$C5=$X$4),TRUE)</formula>
    </cfRule>
  </conditionalFormatting>
  <conditionalFormatting sqref="R359">
    <cfRule type="expression" dxfId="9318" priority="20739">
      <formula>IF(FIND("!",E5),TRUE)</formula>
    </cfRule>
  </conditionalFormatting>
  <conditionalFormatting sqref="R360">
    <cfRule type="expression" dxfId="9317" priority="20740">
      <formula>IF(AND(E5="",$C5=$X$4),TRUE)</formula>
    </cfRule>
  </conditionalFormatting>
  <conditionalFormatting sqref="R360">
    <cfRule type="expression" dxfId="9316" priority="20741">
      <formula>IF(FIND("!",E5),TRUE)</formula>
    </cfRule>
  </conditionalFormatting>
  <conditionalFormatting sqref="R361">
    <cfRule type="expression" dxfId="9315" priority="20742">
      <formula>IF(AND(E5="",$C5=$X$4),TRUE)</formula>
    </cfRule>
  </conditionalFormatting>
  <conditionalFormatting sqref="R361">
    <cfRule type="expression" dxfId="9314" priority="20743">
      <formula>IF(FIND("!",E5),TRUE)</formula>
    </cfRule>
  </conditionalFormatting>
  <conditionalFormatting sqref="R362">
    <cfRule type="expression" dxfId="9313" priority="20744">
      <formula>IF(AND(E5="",$C5=$X$4),TRUE)</formula>
    </cfRule>
  </conditionalFormatting>
  <conditionalFormatting sqref="R362">
    <cfRule type="expression" dxfId="9312" priority="20745">
      <formula>IF(FIND("!",E5),TRUE)</formula>
    </cfRule>
  </conditionalFormatting>
  <conditionalFormatting sqref="R363">
    <cfRule type="expression" dxfId="9311" priority="20746">
      <formula>IF(AND(E5="",$C5=$X$4),TRUE)</formula>
    </cfRule>
  </conditionalFormatting>
  <conditionalFormatting sqref="R363">
    <cfRule type="expression" dxfId="9310" priority="20747">
      <formula>IF(FIND("!",E5),TRUE)</formula>
    </cfRule>
  </conditionalFormatting>
  <conditionalFormatting sqref="R364">
    <cfRule type="expression" dxfId="9309" priority="20748">
      <formula>IF(AND(E5="",$C5=$X$4),TRUE)</formula>
    </cfRule>
  </conditionalFormatting>
  <conditionalFormatting sqref="R364">
    <cfRule type="expression" dxfId="9308" priority="20749">
      <formula>IF(FIND("!",E5),TRUE)</formula>
    </cfRule>
  </conditionalFormatting>
  <conditionalFormatting sqref="R365">
    <cfRule type="expression" dxfId="9307" priority="20750">
      <formula>IF(AND(E5="",$C5=$X$4),TRUE)</formula>
    </cfRule>
  </conditionalFormatting>
  <conditionalFormatting sqref="R365">
    <cfRule type="expression" dxfId="9306" priority="20751">
      <formula>IF(FIND("!",E5),TRUE)</formula>
    </cfRule>
  </conditionalFormatting>
  <conditionalFormatting sqref="R366">
    <cfRule type="expression" dxfId="9305" priority="20752">
      <formula>IF(AND(E5="",$C5=$X$4),TRUE)</formula>
    </cfRule>
  </conditionalFormatting>
  <conditionalFormatting sqref="R366">
    <cfRule type="expression" dxfId="9304" priority="20753">
      <formula>IF(FIND("!",E5),TRUE)</formula>
    </cfRule>
  </conditionalFormatting>
  <conditionalFormatting sqref="R367">
    <cfRule type="expression" dxfId="9303" priority="20754">
      <formula>IF(AND(E5="",$C5=$X$4),TRUE)</formula>
    </cfRule>
  </conditionalFormatting>
  <conditionalFormatting sqref="R367">
    <cfRule type="expression" dxfId="9302" priority="20755">
      <formula>IF(FIND("!",E5),TRUE)</formula>
    </cfRule>
  </conditionalFormatting>
  <conditionalFormatting sqref="R368">
    <cfRule type="expression" dxfId="9301" priority="20756">
      <formula>IF(AND(E5="",$C5=$X$4),TRUE)</formula>
    </cfRule>
  </conditionalFormatting>
  <conditionalFormatting sqref="R368">
    <cfRule type="expression" dxfId="9300" priority="20757">
      <formula>IF(FIND("!",E5),TRUE)</formula>
    </cfRule>
  </conditionalFormatting>
  <conditionalFormatting sqref="R369">
    <cfRule type="expression" dxfId="9299" priority="20758">
      <formula>IF(AND(E5="",$C5=$X$4),TRUE)</formula>
    </cfRule>
  </conditionalFormatting>
  <conditionalFormatting sqref="R369">
    <cfRule type="expression" dxfId="9298" priority="20759">
      <formula>IF(FIND("!",E5),TRUE)</formula>
    </cfRule>
  </conditionalFormatting>
  <conditionalFormatting sqref="R370">
    <cfRule type="expression" dxfId="9297" priority="20760">
      <formula>IF(AND(E5="",$C5=$X$4),TRUE)</formula>
    </cfRule>
  </conditionalFormatting>
  <conditionalFormatting sqref="R370">
    <cfRule type="expression" dxfId="9296" priority="20761">
      <formula>IF(FIND("!",E5),TRUE)</formula>
    </cfRule>
  </conditionalFormatting>
  <conditionalFormatting sqref="R371">
    <cfRule type="expression" dxfId="9295" priority="20762">
      <formula>IF(AND(E5="",$C5=$X$4),TRUE)</formula>
    </cfRule>
  </conditionalFormatting>
  <conditionalFormatting sqref="R371">
    <cfRule type="expression" dxfId="9294" priority="20763">
      <formula>IF(FIND("!",E5),TRUE)</formula>
    </cfRule>
  </conditionalFormatting>
  <conditionalFormatting sqref="R372">
    <cfRule type="expression" dxfId="9293" priority="20764">
      <formula>IF(AND(E5="",$C5=$X$4),TRUE)</formula>
    </cfRule>
  </conditionalFormatting>
  <conditionalFormatting sqref="R372">
    <cfRule type="expression" dxfId="9292" priority="20765">
      <formula>IF(FIND("!",E5),TRUE)</formula>
    </cfRule>
  </conditionalFormatting>
  <conditionalFormatting sqref="R373">
    <cfRule type="expression" dxfId="9291" priority="20766">
      <formula>IF(AND(E5="",$C5=$X$4),TRUE)</formula>
    </cfRule>
  </conditionalFormatting>
  <conditionalFormatting sqref="R373">
    <cfRule type="expression" dxfId="9290" priority="20767">
      <formula>IF(FIND("!",E5),TRUE)</formula>
    </cfRule>
  </conditionalFormatting>
  <conditionalFormatting sqref="R374">
    <cfRule type="expression" dxfId="9289" priority="20768">
      <formula>IF(AND(E5="",$C5=$X$4),TRUE)</formula>
    </cfRule>
  </conditionalFormatting>
  <conditionalFormatting sqref="R374">
    <cfRule type="expression" dxfId="9288" priority="20769">
      <formula>IF(FIND("!",E5),TRUE)</formula>
    </cfRule>
  </conditionalFormatting>
  <conditionalFormatting sqref="R375">
    <cfRule type="expression" dxfId="9287" priority="20770">
      <formula>IF(AND(E5="",$C5=$X$4),TRUE)</formula>
    </cfRule>
  </conditionalFormatting>
  <conditionalFormatting sqref="R375">
    <cfRule type="expression" dxfId="9286" priority="20771">
      <formula>IF(FIND("!",E5),TRUE)</formula>
    </cfRule>
  </conditionalFormatting>
  <conditionalFormatting sqref="R376">
    <cfRule type="expression" dxfId="9285" priority="20772">
      <formula>IF(AND(E5="",$C5=$X$4),TRUE)</formula>
    </cfRule>
  </conditionalFormatting>
  <conditionalFormatting sqref="R376">
    <cfRule type="expression" dxfId="9284" priority="20773">
      <formula>IF(FIND("!",E5),TRUE)</formula>
    </cfRule>
  </conditionalFormatting>
  <conditionalFormatting sqref="R377">
    <cfRule type="expression" dxfId="9283" priority="20774">
      <formula>IF(AND(E5="",$C5=$X$4),TRUE)</formula>
    </cfRule>
  </conditionalFormatting>
  <conditionalFormatting sqref="R377">
    <cfRule type="expression" dxfId="9282" priority="20775">
      <formula>IF(FIND("!",E5),TRUE)</formula>
    </cfRule>
  </conditionalFormatting>
  <conditionalFormatting sqref="R378">
    <cfRule type="expression" dxfId="9281" priority="20776">
      <formula>IF(AND(E5="",$C5=$X$4),TRUE)</formula>
    </cfRule>
  </conditionalFormatting>
  <conditionalFormatting sqref="R378">
    <cfRule type="expression" dxfId="9280" priority="20777">
      <formula>IF(FIND("!",E5),TRUE)</formula>
    </cfRule>
  </conditionalFormatting>
  <conditionalFormatting sqref="R379">
    <cfRule type="expression" dxfId="9279" priority="20778">
      <formula>IF(AND(E5="",$C5=$X$4),TRUE)</formula>
    </cfRule>
  </conditionalFormatting>
  <conditionalFormatting sqref="R379">
    <cfRule type="expression" dxfId="9278" priority="20779">
      <formula>IF(FIND("!",E5),TRUE)</formula>
    </cfRule>
  </conditionalFormatting>
  <conditionalFormatting sqref="R380">
    <cfRule type="expression" dxfId="9277" priority="20780">
      <formula>IF(AND(E5="",$C5=$X$4),TRUE)</formula>
    </cfRule>
  </conditionalFormatting>
  <conditionalFormatting sqref="R380">
    <cfRule type="expression" dxfId="9276" priority="20781">
      <formula>IF(FIND("!",E5),TRUE)</formula>
    </cfRule>
  </conditionalFormatting>
  <conditionalFormatting sqref="R381">
    <cfRule type="expression" dxfId="9275" priority="20782">
      <formula>IF(AND(E5="",$C5=$X$4),TRUE)</formula>
    </cfRule>
  </conditionalFormatting>
  <conditionalFormatting sqref="R381">
    <cfRule type="expression" dxfId="9274" priority="20783">
      <formula>IF(FIND("!",E5),TRUE)</formula>
    </cfRule>
  </conditionalFormatting>
  <conditionalFormatting sqref="R382">
    <cfRule type="expression" dxfId="9273" priority="20784">
      <formula>IF(AND(E5="",$C5=$X$4),TRUE)</formula>
    </cfRule>
  </conditionalFormatting>
  <conditionalFormatting sqref="R382">
    <cfRule type="expression" dxfId="9272" priority="20785">
      <formula>IF(FIND("!",E5),TRUE)</formula>
    </cfRule>
  </conditionalFormatting>
  <conditionalFormatting sqref="R383">
    <cfRule type="expression" dxfId="9271" priority="20786">
      <formula>IF(AND(E5="",$C5=$X$4),TRUE)</formula>
    </cfRule>
  </conditionalFormatting>
  <conditionalFormatting sqref="R383">
    <cfRule type="expression" dxfId="9270" priority="20787">
      <formula>IF(FIND("!",E5),TRUE)</formula>
    </cfRule>
  </conditionalFormatting>
  <conditionalFormatting sqref="R384">
    <cfRule type="expression" dxfId="9269" priority="20788">
      <formula>IF(AND(E5="",$C5=$X$4),TRUE)</formula>
    </cfRule>
  </conditionalFormatting>
  <conditionalFormatting sqref="R384">
    <cfRule type="expression" dxfId="9268" priority="20789">
      <formula>IF(FIND("!",E5),TRUE)</formula>
    </cfRule>
  </conditionalFormatting>
  <conditionalFormatting sqref="R385">
    <cfRule type="expression" dxfId="9267" priority="20790">
      <formula>IF(AND(E5="",$C5=$X$4),TRUE)</formula>
    </cfRule>
  </conditionalFormatting>
  <conditionalFormatting sqref="R385">
    <cfRule type="expression" dxfId="9266" priority="20791">
      <formula>IF(FIND("!",E5),TRUE)</formula>
    </cfRule>
  </conditionalFormatting>
  <conditionalFormatting sqref="R386">
    <cfRule type="expression" dxfId="9265" priority="20792">
      <formula>IF(AND(E5="",$C5=$X$4),TRUE)</formula>
    </cfRule>
  </conditionalFormatting>
  <conditionalFormatting sqref="R386">
    <cfRule type="expression" dxfId="9264" priority="20793">
      <formula>IF(FIND("!",E5),TRUE)</formula>
    </cfRule>
  </conditionalFormatting>
  <conditionalFormatting sqref="R387">
    <cfRule type="expression" dxfId="9263" priority="20794">
      <formula>IF(AND(E5="",$C5=$X$4),TRUE)</formula>
    </cfRule>
  </conditionalFormatting>
  <conditionalFormatting sqref="R387">
    <cfRule type="expression" dxfId="9262" priority="20795">
      <formula>IF(FIND("!",E5),TRUE)</formula>
    </cfRule>
  </conditionalFormatting>
  <conditionalFormatting sqref="R388">
    <cfRule type="expression" dxfId="9261" priority="20796">
      <formula>IF(AND(E5="",$C5=$X$4),TRUE)</formula>
    </cfRule>
  </conditionalFormatting>
  <conditionalFormatting sqref="R388">
    <cfRule type="expression" dxfId="9260" priority="20797">
      <formula>IF(FIND("!",E5),TRUE)</formula>
    </cfRule>
  </conditionalFormatting>
  <conditionalFormatting sqref="R389">
    <cfRule type="expression" dxfId="9259" priority="20798">
      <formula>IF(AND(E5="",$C5=$X$4),TRUE)</formula>
    </cfRule>
  </conditionalFormatting>
  <conditionalFormatting sqref="R389">
    <cfRule type="expression" dxfId="9258" priority="20799">
      <formula>IF(FIND("!",E5),TRUE)</formula>
    </cfRule>
  </conditionalFormatting>
  <conditionalFormatting sqref="R390">
    <cfRule type="expression" dxfId="9257" priority="20800">
      <formula>IF(AND(E5="",$C5=$X$4),TRUE)</formula>
    </cfRule>
  </conditionalFormatting>
  <conditionalFormatting sqref="R390">
    <cfRule type="expression" dxfId="9256" priority="20801">
      <formula>IF(FIND("!",E5),TRUE)</formula>
    </cfRule>
  </conditionalFormatting>
  <conditionalFormatting sqref="R391">
    <cfRule type="expression" dxfId="9255" priority="20802">
      <formula>IF(AND(E5="",$C5=$X$4),TRUE)</formula>
    </cfRule>
  </conditionalFormatting>
  <conditionalFormatting sqref="R391">
    <cfRule type="expression" dxfId="9254" priority="20803">
      <formula>IF(FIND("!",E5),TRUE)</formula>
    </cfRule>
  </conditionalFormatting>
  <conditionalFormatting sqref="R392">
    <cfRule type="expression" dxfId="9253" priority="20804">
      <formula>IF(AND(E5="",$C5=$X$4),TRUE)</formula>
    </cfRule>
  </conditionalFormatting>
  <conditionalFormatting sqref="R392">
    <cfRule type="expression" dxfId="9252" priority="20805">
      <formula>IF(FIND("!",E5),TRUE)</formula>
    </cfRule>
  </conditionalFormatting>
  <conditionalFormatting sqref="R393">
    <cfRule type="expression" dxfId="9251" priority="20806">
      <formula>IF(AND(E5="",$C5=$X$4),TRUE)</formula>
    </cfRule>
  </conditionalFormatting>
  <conditionalFormatting sqref="R393">
    <cfRule type="expression" dxfId="9250" priority="20807">
      <formula>IF(FIND("!",E5),TRUE)</formula>
    </cfRule>
  </conditionalFormatting>
  <conditionalFormatting sqref="R394">
    <cfRule type="expression" dxfId="9249" priority="20808">
      <formula>IF(AND(E5="",$C5=$X$4),TRUE)</formula>
    </cfRule>
  </conditionalFormatting>
  <conditionalFormatting sqref="R394">
    <cfRule type="expression" dxfId="9248" priority="20809">
      <formula>IF(FIND("!",E5),TRUE)</formula>
    </cfRule>
  </conditionalFormatting>
  <conditionalFormatting sqref="R395">
    <cfRule type="expression" dxfId="9247" priority="20810">
      <formula>IF(AND(E5="",$C5=$X$4),TRUE)</formula>
    </cfRule>
  </conditionalFormatting>
  <conditionalFormatting sqref="R395">
    <cfRule type="expression" dxfId="9246" priority="20811">
      <formula>IF(FIND("!",E5),TRUE)</formula>
    </cfRule>
  </conditionalFormatting>
  <conditionalFormatting sqref="R396">
    <cfRule type="expression" dxfId="9245" priority="20812">
      <formula>IF(AND(E5="",$C5=$X$4),TRUE)</formula>
    </cfRule>
  </conditionalFormatting>
  <conditionalFormatting sqref="R396">
    <cfRule type="expression" dxfId="9244" priority="20813">
      <formula>IF(FIND("!",E5),TRUE)</formula>
    </cfRule>
  </conditionalFormatting>
  <conditionalFormatting sqref="R397">
    <cfRule type="expression" dxfId="9243" priority="20814">
      <formula>IF(AND(E5="",$C5=$X$4),TRUE)</formula>
    </cfRule>
  </conditionalFormatting>
  <conditionalFormatting sqref="R397">
    <cfRule type="expression" dxfId="9242" priority="20815">
      <formula>IF(FIND("!",E5),TRUE)</formula>
    </cfRule>
  </conditionalFormatting>
  <conditionalFormatting sqref="R398">
    <cfRule type="expression" dxfId="9241" priority="20816">
      <formula>IF(AND(E5="",$C5=$X$4),TRUE)</formula>
    </cfRule>
  </conditionalFormatting>
  <conditionalFormatting sqref="R398">
    <cfRule type="expression" dxfId="9240" priority="20817">
      <formula>IF(FIND("!",E5),TRUE)</formula>
    </cfRule>
  </conditionalFormatting>
  <conditionalFormatting sqref="R399">
    <cfRule type="expression" dxfId="9239" priority="20818">
      <formula>IF(AND(E5="",$C5=$X$4),TRUE)</formula>
    </cfRule>
  </conditionalFormatting>
  <conditionalFormatting sqref="R399">
    <cfRule type="expression" dxfId="9238" priority="20819">
      <formula>IF(FIND("!",E5),TRUE)</formula>
    </cfRule>
  </conditionalFormatting>
  <conditionalFormatting sqref="R400">
    <cfRule type="expression" dxfId="9237" priority="20820">
      <formula>IF(AND(E5="",$C5=$X$4),TRUE)</formula>
    </cfRule>
  </conditionalFormatting>
  <conditionalFormatting sqref="R400">
    <cfRule type="expression" dxfId="9236" priority="20821">
      <formula>IF(FIND("!",E5),TRUE)</formula>
    </cfRule>
  </conditionalFormatting>
  <conditionalFormatting sqref="R401">
    <cfRule type="expression" dxfId="9235" priority="20822">
      <formula>IF(AND(E5="",$C5=$X$4),TRUE)</formula>
    </cfRule>
  </conditionalFormatting>
  <conditionalFormatting sqref="R401">
    <cfRule type="expression" dxfId="9234" priority="20823">
      <formula>IF(FIND("!",E5),TRUE)</formula>
    </cfRule>
  </conditionalFormatting>
  <conditionalFormatting sqref="R402">
    <cfRule type="expression" dxfId="9233" priority="20824">
      <formula>IF(AND(E5="",$C5=$X$4),TRUE)</formula>
    </cfRule>
  </conditionalFormatting>
  <conditionalFormatting sqref="R402">
    <cfRule type="expression" dxfId="9232" priority="20825">
      <formula>IF(FIND("!",E5),TRUE)</formula>
    </cfRule>
  </conditionalFormatting>
  <conditionalFormatting sqref="R403">
    <cfRule type="expression" dxfId="9231" priority="20826">
      <formula>IF(AND(E5="",$C5=$X$4),TRUE)</formula>
    </cfRule>
  </conditionalFormatting>
  <conditionalFormatting sqref="R403">
    <cfRule type="expression" dxfId="9230" priority="20827">
      <formula>IF(FIND("!",E5),TRUE)</formula>
    </cfRule>
  </conditionalFormatting>
  <conditionalFormatting sqref="R404">
    <cfRule type="expression" dxfId="9229" priority="20828">
      <formula>IF(AND(E5="",$C5=$X$4),TRUE)</formula>
    </cfRule>
  </conditionalFormatting>
  <conditionalFormatting sqref="R404">
    <cfRule type="expression" dxfId="9228" priority="20829">
      <formula>IF(FIND("!",E5),TRUE)</formula>
    </cfRule>
  </conditionalFormatting>
  <conditionalFormatting sqref="R405">
    <cfRule type="expression" dxfId="9227" priority="20830">
      <formula>IF(AND(E5="",$C5=$X$4),TRUE)</formula>
    </cfRule>
  </conditionalFormatting>
  <conditionalFormatting sqref="R405">
    <cfRule type="expression" dxfId="9226" priority="20831">
      <formula>IF(FIND("!",E5),TRUE)</formula>
    </cfRule>
  </conditionalFormatting>
  <conditionalFormatting sqref="R406">
    <cfRule type="expression" dxfId="9225" priority="20832">
      <formula>IF(AND(E5="",$C5=$X$4),TRUE)</formula>
    </cfRule>
  </conditionalFormatting>
  <conditionalFormatting sqref="R406">
    <cfRule type="expression" dxfId="9224" priority="20833">
      <formula>IF(FIND("!",E5),TRUE)</formula>
    </cfRule>
  </conditionalFormatting>
  <conditionalFormatting sqref="R407">
    <cfRule type="expression" dxfId="9223" priority="20834">
      <formula>IF(AND(E5="",$C5=$X$4),TRUE)</formula>
    </cfRule>
  </conditionalFormatting>
  <conditionalFormatting sqref="R407">
    <cfRule type="expression" dxfId="9222" priority="20835">
      <formula>IF(FIND("!",E5),TRUE)</formula>
    </cfRule>
  </conditionalFormatting>
  <conditionalFormatting sqref="R408">
    <cfRule type="expression" dxfId="9221" priority="20836">
      <formula>IF(AND(E5="",$C5=$X$4),TRUE)</formula>
    </cfRule>
  </conditionalFormatting>
  <conditionalFormatting sqref="R408">
    <cfRule type="expression" dxfId="9220" priority="20837">
      <formula>IF(FIND("!",E5),TRUE)</formula>
    </cfRule>
  </conditionalFormatting>
  <conditionalFormatting sqref="R409">
    <cfRule type="expression" dxfId="9219" priority="20838">
      <formula>IF(AND(E5="",$C5=$X$4),TRUE)</formula>
    </cfRule>
  </conditionalFormatting>
  <conditionalFormatting sqref="R409">
    <cfRule type="expression" dxfId="9218" priority="20839">
      <formula>IF(FIND("!",E5),TRUE)</formula>
    </cfRule>
  </conditionalFormatting>
  <conditionalFormatting sqref="R410">
    <cfRule type="expression" dxfId="9217" priority="20840">
      <formula>IF(AND(E5="",$C5=$X$4),TRUE)</formula>
    </cfRule>
  </conditionalFormatting>
  <conditionalFormatting sqref="R410">
    <cfRule type="expression" dxfId="9216" priority="20841">
      <formula>IF(FIND("!",E5),TRUE)</formula>
    </cfRule>
  </conditionalFormatting>
  <conditionalFormatting sqref="R411">
    <cfRule type="expression" dxfId="9215" priority="20842">
      <formula>IF(AND(E5="",$C5=$X$4),TRUE)</formula>
    </cfRule>
  </conditionalFormatting>
  <conditionalFormatting sqref="R411">
    <cfRule type="expression" dxfId="9214" priority="20843">
      <formula>IF(FIND("!",E5),TRUE)</formula>
    </cfRule>
  </conditionalFormatting>
  <conditionalFormatting sqref="R412">
    <cfRule type="expression" dxfId="9213" priority="20844">
      <formula>IF(AND(E5="",$C5=$X$4),TRUE)</formula>
    </cfRule>
  </conditionalFormatting>
  <conditionalFormatting sqref="R412">
    <cfRule type="expression" dxfId="9212" priority="20845">
      <formula>IF(FIND("!",E5),TRUE)</formula>
    </cfRule>
  </conditionalFormatting>
  <conditionalFormatting sqref="R413">
    <cfRule type="expression" dxfId="9211" priority="20846">
      <formula>IF(AND(E5="",$C5=$X$4),TRUE)</formula>
    </cfRule>
  </conditionalFormatting>
  <conditionalFormatting sqref="R413">
    <cfRule type="expression" dxfId="9210" priority="20847">
      <formula>IF(FIND("!",E5),TRUE)</formula>
    </cfRule>
  </conditionalFormatting>
  <conditionalFormatting sqref="R414">
    <cfRule type="expression" dxfId="9209" priority="20848">
      <formula>IF(AND(E5="",$C5=$X$4),TRUE)</formula>
    </cfRule>
  </conditionalFormatting>
  <conditionalFormatting sqref="R414">
    <cfRule type="expression" dxfId="9208" priority="20849">
      <formula>IF(FIND("!",E5),TRUE)</formula>
    </cfRule>
  </conditionalFormatting>
  <conditionalFormatting sqref="R415">
    <cfRule type="expression" dxfId="9207" priority="20850">
      <formula>IF(AND(E5="",$C5=$X$4),TRUE)</formula>
    </cfRule>
  </conditionalFormatting>
  <conditionalFormatting sqref="R415">
    <cfRule type="expression" dxfId="9206" priority="20851">
      <formula>IF(FIND("!",E5),TRUE)</formula>
    </cfRule>
  </conditionalFormatting>
  <conditionalFormatting sqref="R416">
    <cfRule type="expression" dxfId="9205" priority="20852">
      <formula>IF(AND(E5="",$C5=$X$4),TRUE)</formula>
    </cfRule>
  </conditionalFormatting>
  <conditionalFormatting sqref="R416">
    <cfRule type="expression" dxfId="9204" priority="20853">
      <formula>IF(FIND("!",E5),TRUE)</formula>
    </cfRule>
  </conditionalFormatting>
  <conditionalFormatting sqref="R417">
    <cfRule type="expression" dxfId="9203" priority="20854">
      <formula>IF(AND(E5="",$C5=$X$4),TRUE)</formula>
    </cfRule>
  </conditionalFormatting>
  <conditionalFormatting sqref="R417">
    <cfRule type="expression" dxfId="9202" priority="20855">
      <formula>IF(FIND("!",E5),TRUE)</formula>
    </cfRule>
  </conditionalFormatting>
  <conditionalFormatting sqref="R418">
    <cfRule type="expression" dxfId="9201" priority="20856">
      <formula>IF(AND(E5="",$C5=$X$4),TRUE)</formula>
    </cfRule>
  </conditionalFormatting>
  <conditionalFormatting sqref="R418">
    <cfRule type="expression" dxfId="9200" priority="20857">
      <formula>IF(FIND("!",E5),TRUE)</formula>
    </cfRule>
  </conditionalFormatting>
  <conditionalFormatting sqref="R419">
    <cfRule type="expression" dxfId="9199" priority="20858">
      <formula>IF(AND(E5="",$C5=$X$4),TRUE)</formula>
    </cfRule>
  </conditionalFormatting>
  <conditionalFormatting sqref="R419">
    <cfRule type="expression" dxfId="9198" priority="20859">
      <formula>IF(FIND("!",E5),TRUE)</formula>
    </cfRule>
  </conditionalFormatting>
  <conditionalFormatting sqref="R420">
    <cfRule type="expression" dxfId="9197" priority="20860">
      <formula>IF(AND(E5="",$C5=$X$4),TRUE)</formula>
    </cfRule>
  </conditionalFormatting>
  <conditionalFormatting sqref="R420">
    <cfRule type="expression" dxfId="9196" priority="20861">
      <formula>IF(FIND("!",E5),TRUE)</formula>
    </cfRule>
  </conditionalFormatting>
  <conditionalFormatting sqref="R421">
    <cfRule type="expression" dxfId="9195" priority="20862">
      <formula>IF(AND(E5="",$C5=$X$4),TRUE)</formula>
    </cfRule>
  </conditionalFormatting>
  <conditionalFormatting sqref="R421">
    <cfRule type="expression" dxfId="9194" priority="20863">
      <formula>IF(FIND("!",E5),TRUE)</formula>
    </cfRule>
  </conditionalFormatting>
  <conditionalFormatting sqref="R422">
    <cfRule type="expression" dxfId="9193" priority="20864">
      <formula>IF(AND(E5="",$C5=$X$4),TRUE)</formula>
    </cfRule>
  </conditionalFormatting>
  <conditionalFormatting sqref="R422">
    <cfRule type="expression" dxfId="9192" priority="20865">
      <formula>IF(FIND("!",E5),TRUE)</formula>
    </cfRule>
  </conditionalFormatting>
  <conditionalFormatting sqref="R423">
    <cfRule type="expression" dxfId="9191" priority="20866">
      <formula>IF(AND(E5="",$C5=$X$4),TRUE)</formula>
    </cfRule>
  </conditionalFormatting>
  <conditionalFormatting sqref="R423">
    <cfRule type="expression" dxfId="9190" priority="20867">
      <formula>IF(FIND("!",E5),TRUE)</formula>
    </cfRule>
  </conditionalFormatting>
  <conditionalFormatting sqref="R424">
    <cfRule type="expression" dxfId="9189" priority="20868">
      <formula>IF(AND(E5="",$C5=$X$4),TRUE)</formula>
    </cfRule>
  </conditionalFormatting>
  <conditionalFormatting sqref="R424">
    <cfRule type="expression" dxfId="9188" priority="20869">
      <formula>IF(FIND("!",E5),TRUE)</formula>
    </cfRule>
  </conditionalFormatting>
  <conditionalFormatting sqref="R425">
    <cfRule type="expression" dxfId="9187" priority="20870">
      <formula>IF(AND(E5="",$C5=$X$4),TRUE)</formula>
    </cfRule>
  </conditionalFormatting>
  <conditionalFormatting sqref="R425">
    <cfRule type="expression" dxfId="9186" priority="20871">
      <formula>IF(FIND("!",E5),TRUE)</formula>
    </cfRule>
  </conditionalFormatting>
  <conditionalFormatting sqref="R426">
    <cfRule type="expression" dxfId="9185" priority="20872">
      <formula>IF(AND(E5="",$C5=$X$4),TRUE)</formula>
    </cfRule>
  </conditionalFormatting>
  <conditionalFormatting sqref="R426">
    <cfRule type="expression" dxfId="9184" priority="20873">
      <formula>IF(FIND("!",E5),TRUE)</formula>
    </cfRule>
  </conditionalFormatting>
  <conditionalFormatting sqref="R427">
    <cfRule type="expression" dxfId="9183" priority="20874">
      <formula>IF(AND(E5="",$C5=$X$4),TRUE)</formula>
    </cfRule>
  </conditionalFormatting>
  <conditionalFormatting sqref="R427">
    <cfRule type="expression" dxfId="9182" priority="20875">
      <formula>IF(FIND("!",E5),TRUE)</formula>
    </cfRule>
  </conditionalFormatting>
  <conditionalFormatting sqref="R428">
    <cfRule type="expression" dxfId="9181" priority="20876">
      <formula>IF(AND(E5="",$C5=$X$4),TRUE)</formula>
    </cfRule>
  </conditionalFormatting>
  <conditionalFormatting sqref="R428">
    <cfRule type="expression" dxfId="9180" priority="20877">
      <formula>IF(FIND("!",E5),TRUE)</formula>
    </cfRule>
  </conditionalFormatting>
  <conditionalFormatting sqref="R429">
    <cfRule type="expression" dxfId="9179" priority="20878">
      <formula>IF(AND(E5="",$C5=$X$4),TRUE)</formula>
    </cfRule>
  </conditionalFormatting>
  <conditionalFormatting sqref="R429">
    <cfRule type="expression" dxfId="9178" priority="20879">
      <formula>IF(FIND("!",E5),TRUE)</formula>
    </cfRule>
  </conditionalFormatting>
  <conditionalFormatting sqref="R430">
    <cfRule type="expression" dxfId="9177" priority="20880">
      <formula>IF(AND(E5="",$C5=$X$4),TRUE)</formula>
    </cfRule>
  </conditionalFormatting>
  <conditionalFormatting sqref="R430">
    <cfRule type="expression" dxfId="9176" priority="20881">
      <formula>IF(FIND("!",E5),TRUE)</formula>
    </cfRule>
  </conditionalFormatting>
  <conditionalFormatting sqref="R431">
    <cfRule type="expression" dxfId="9175" priority="20882">
      <formula>IF(AND(E5="",$C5=$X$4),TRUE)</formula>
    </cfRule>
  </conditionalFormatting>
  <conditionalFormatting sqref="R431">
    <cfRule type="expression" dxfId="9174" priority="20883">
      <formula>IF(FIND("!",E5),TRUE)</formula>
    </cfRule>
  </conditionalFormatting>
  <conditionalFormatting sqref="R432">
    <cfRule type="expression" dxfId="9173" priority="20884">
      <formula>IF(AND(E5="",$C5=$X$4),TRUE)</formula>
    </cfRule>
  </conditionalFormatting>
  <conditionalFormatting sqref="R432">
    <cfRule type="expression" dxfId="9172" priority="20885">
      <formula>IF(FIND("!",E5),TRUE)</formula>
    </cfRule>
  </conditionalFormatting>
  <conditionalFormatting sqref="R433">
    <cfRule type="expression" dxfId="9171" priority="20886">
      <formula>IF(AND(E5="",$C5=$X$4),TRUE)</formula>
    </cfRule>
  </conditionalFormatting>
  <conditionalFormatting sqref="R433">
    <cfRule type="expression" dxfId="9170" priority="20887">
      <formula>IF(FIND("!",E5),TRUE)</formula>
    </cfRule>
  </conditionalFormatting>
  <conditionalFormatting sqref="R434">
    <cfRule type="expression" dxfId="9169" priority="20888">
      <formula>IF(AND(E5="",$C5=$X$4),TRUE)</formula>
    </cfRule>
  </conditionalFormatting>
  <conditionalFormatting sqref="R434">
    <cfRule type="expression" dxfId="9168" priority="20889">
      <formula>IF(FIND("!",E5),TRUE)</formula>
    </cfRule>
  </conditionalFormatting>
  <conditionalFormatting sqref="R435">
    <cfRule type="expression" dxfId="9167" priority="20890">
      <formula>IF(AND(E5="",$C5=$X$4),TRUE)</formula>
    </cfRule>
  </conditionalFormatting>
  <conditionalFormatting sqref="R435">
    <cfRule type="expression" dxfId="9166" priority="20891">
      <formula>IF(FIND("!",E5),TRUE)</formula>
    </cfRule>
  </conditionalFormatting>
  <conditionalFormatting sqref="R436">
    <cfRule type="expression" dxfId="9165" priority="20892">
      <formula>IF(AND(E5="",$C5=$X$4),TRUE)</formula>
    </cfRule>
  </conditionalFormatting>
  <conditionalFormatting sqref="R436">
    <cfRule type="expression" dxfId="9164" priority="20893">
      <formula>IF(FIND("!",E5),TRUE)</formula>
    </cfRule>
  </conditionalFormatting>
  <conditionalFormatting sqref="R437">
    <cfRule type="expression" dxfId="9163" priority="20894">
      <formula>IF(AND(E5="",$C5=$X$4),TRUE)</formula>
    </cfRule>
  </conditionalFormatting>
  <conditionalFormatting sqref="R437">
    <cfRule type="expression" dxfId="9162" priority="20895">
      <formula>IF(FIND("!",E5),TRUE)</formula>
    </cfRule>
  </conditionalFormatting>
  <conditionalFormatting sqref="R438">
    <cfRule type="expression" dxfId="9161" priority="20896">
      <formula>IF(AND(E5="",$C5=$X$4),TRUE)</formula>
    </cfRule>
  </conditionalFormatting>
  <conditionalFormatting sqref="R438">
    <cfRule type="expression" dxfId="9160" priority="20897">
      <formula>IF(FIND("!",E5),TRUE)</formula>
    </cfRule>
  </conditionalFormatting>
  <conditionalFormatting sqref="R439">
    <cfRule type="expression" dxfId="9159" priority="20898">
      <formula>IF(AND(E5="",$C5=$X$4),TRUE)</formula>
    </cfRule>
  </conditionalFormatting>
  <conditionalFormatting sqref="R439">
    <cfRule type="expression" dxfId="9158" priority="20899">
      <formula>IF(FIND("!",E5),TRUE)</formula>
    </cfRule>
  </conditionalFormatting>
  <conditionalFormatting sqref="R440">
    <cfRule type="expression" dxfId="9157" priority="20900">
      <formula>IF(AND(E5="",$C5=$X$4),TRUE)</formula>
    </cfRule>
  </conditionalFormatting>
  <conditionalFormatting sqref="R440">
    <cfRule type="expression" dxfId="9156" priority="20901">
      <formula>IF(FIND("!",E5),TRUE)</formula>
    </cfRule>
  </conditionalFormatting>
  <conditionalFormatting sqref="R441">
    <cfRule type="expression" dxfId="9155" priority="20902">
      <formula>IF(AND(E5="",$C5=$X$4),TRUE)</formula>
    </cfRule>
  </conditionalFormatting>
  <conditionalFormatting sqref="R441">
    <cfRule type="expression" dxfId="9154" priority="20903">
      <formula>IF(FIND("!",E5),TRUE)</formula>
    </cfRule>
  </conditionalFormatting>
  <conditionalFormatting sqref="R442">
    <cfRule type="expression" dxfId="9153" priority="20904">
      <formula>IF(AND(E5="",$C5=$X$4),TRUE)</formula>
    </cfRule>
  </conditionalFormatting>
  <conditionalFormatting sqref="R442">
    <cfRule type="expression" dxfId="9152" priority="20905">
      <formula>IF(FIND("!",E5),TRUE)</formula>
    </cfRule>
  </conditionalFormatting>
  <conditionalFormatting sqref="R443">
    <cfRule type="expression" dxfId="9151" priority="20906">
      <formula>IF(AND(E5="",$C5=$X$4),TRUE)</formula>
    </cfRule>
  </conditionalFormatting>
  <conditionalFormatting sqref="R443">
    <cfRule type="expression" dxfId="9150" priority="20907">
      <formula>IF(FIND("!",E5),TRUE)</formula>
    </cfRule>
  </conditionalFormatting>
  <conditionalFormatting sqref="R444">
    <cfRule type="expression" dxfId="9149" priority="20908">
      <formula>IF(AND(E5="",$C5=$X$4),TRUE)</formula>
    </cfRule>
  </conditionalFormatting>
  <conditionalFormatting sqref="R444">
    <cfRule type="expression" dxfId="9148" priority="20909">
      <formula>IF(FIND("!",E5),TRUE)</formula>
    </cfRule>
  </conditionalFormatting>
  <conditionalFormatting sqref="R445">
    <cfRule type="expression" dxfId="9147" priority="20910">
      <formula>IF(AND(E5="",$C5=$X$4),TRUE)</formula>
    </cfRule>
  </conditionalFormatting>
  <conditionalFormatting sqref="R445">
    <cfRule type="expression" dxfId="9146" priority="20911">
      <formula>IF(FIND("!",E5),TRUE)</formula>
    </cfRule>
  </conditionalFormatting>
  <conditionalFormatting sqref="R446">
    <cfRule type="expression" dxfId="9145" priority="20912">
      <formula>IF(AND(E5="",$C5=$X$4),TRUE)</formula>
    </cfRule>
  </conditionalFormatting>
  <conditionalFormatting sqref="R446">
    <cfRule type="expression" dxfId="9144" priority="20913">
      <formula>IF(FIND("!",E5),TRUE)</formula>
    </cfRule>
  </conditionalFormatting>
  <conditionalFormatting sqref="R447">
    <cfRule type="expression" dxfId="9143" priority="20914">
      <formula>IF(AND(E5="",$C5=$X$4),TRUE)</formula>
    </cfRule>
  </conditionalFormatting>
  <conditionalFormatting sqref="R447">
    <cfRule type="expression" dxfId="9142" priority="20915">
      <formula>IF(FIND("!",E5),TRUE)</formula>
    </cfRule>
  </conditionalFormatting>
  <conditionalFormatting sqref="R448">
    <cfRule type="expression" dxfId="9141" priority="20916">
      <formula>IF(AND(E5="",$C5=$X$4),TRUE)</formula>
    </cfRule>
  </conditionalFormatting>
  <conditionalFormatting sqref="R448">
    <cfRule type="expression" dxfId="9140" priority="20917">
      <formula>IF(FIND("!",E5),TRUE)</formula>
    </cfRule>
  </conditionalFormatting>
  <conditionalFormatting sqref="R449">
    <cfRule type="expression" dxfId="9139" priority="20918">
      <formula>IF(AND(E5="",$C5=$X$4),TRUE)</formula>
    </cfRule>
  </conditionalFormatting>
  <conditionalFormatting sqref="R449">
    <cfRule type="expression" dxfId="9138" priority="20919">
      <formula>IF(FIND("!",E5),TRUE)</formula>
    </cfRule>
  </conditionalFormatting>
  <conditionalFormatting sqref="R450">
    <cfRule type="expression" dxfId="9137" priority="20920">
      <formula>IF(AND(E5="",$C5=$X$4),TRUE)</formula>
    </cfRule>
  </conditionalFormatting>
  <conditionalFormatting sqref="R450">
    <cfRule type="expression" dxfId="9136" priority="20921">
      <formula>IF(FIND("!",E5),TRUE)</formula>
    </cfRule>
  </conditionalFormatting>
  <conditionalFormatting sqref="R451">
    <cfRule type="expression" dxfId="9135" priority="20922">
      <formula>IF(AND(E5="",$C5=$X$4),TRUE)</formula>
    </cfRule>
  </conditionalFormatting>
  <conditionalFormatting sqref="R451">
    <cfRule type="expression" dxfId="9134" priority="20923">
      <formula>IF(FIND("!",E5),TRUE)</formula>
    </cfRule>
  </conditionalFormatting>
  <conditionalFormatting sqref="R452">
    <cfRule type="expression" dxfId="9133" priority="20924">
      <formula>IF(AND(E5="",$C5=$X$4),TRUE)</formula>
    </cfRule>
  </conditionalFormatting>
  <conditionalFormatting sqref="R452">
    <cfRule type="expression" dxfId="9132" priority="20925">
      <formula>IF(FIND("!",E5),TRUE)</formula>
    </cfRule>
  </conditionalFormatting>
  <conditionalFormatting sqref="R453">
    <cfRule type="expression" dxfId="9131" priority="20926">
      <formula>IF(AND(E5="",$C5=$X$4),TRUE)</formula>
    </cfRule>
  </conditionalFormatting>
  <conditionalFormatting sqref="R453">
    <cfRule type="expression" dxfId="9130" priority="20927">
      <formula>IF(FIND("!",E5),TRUE)</formula>
    </cfRule>
  </conditionalFormatting>
  <conditionalFormatting sqref="R454">
    <cfRule type="expression" dxfId="9129" priority="20928">
      <formula>IF(AND(E5="",$C5=$X$4),TRUE)</formula>
    </cfRule>
  </conditionalFormatting>
  <conditionalFormatting sqref="R454">
    <cfRule type="expression" dxfId="9128" priority="20929">
      <formula>IF(FIND("!",E5),TRUE)</formula>
    </cfRule>
  </conditionalFormatting>
  <conditionalFormatting sqref="R455">
    <cfRule type="expression" dxfId="9127" priority="20930">
      <formula>IF(AND(E5="",$C5=$X$4),TRUE)</formula>
    </cfRule>
  </conditionalFormatting>
  <conditionalFormatting sqref="R455">
    <cfRule type="expression" dxfId="9126" priority="20931">
      <formula>IF(FIND("!",E5),TRUE)</formula>
    </cfRule>
  </conditionalFormatting>
  <conditionalFormatting sqref="R456">
    <cfRule type="expression" dxfId="9125" priority="20932">
      <formula>IF(AND(E5="",$C5=$X$4),TRUE)</formula>
    </cfRule>
  </conditionalFormatting>
  <conditionalFormatting sqref="R456">
    <cfRule type="expression" dxfId="9124" priority="20933">
      <formula>IF(FIND("!",E5),TRUE)</formula>
    </cfRule>
  </conditionalFormatting>
  <conditionalFormatting sqref="R457">
    <cfRule type="expression" dxfId="9123" priority="20934">
      <formula>IF(AND(E5="",$C5=$X$4),TRUE)</formula>
    </cfRule>
  </conditionalFormatting>
  <conditionalFormatting sqref="R457">
    <cfRule type="expression" dxfId="9122" priority="20935">
      <formula>IF(FIND("!",E5),TRUE)</formula>
    </cfRule>
  </conditionalFormatting>
  <conditionalFormatting sqref="R458">
    <cfRule type="expression" dxfId="9121" priority="20936">
      <formula>IF(AND(E5="",$C5=$X$4),TRUE)</formula>
    </cfRule>
  </conditionalFormatting>
  <conditionalFormatting sqref="R458">
    <cfRule type="expression" dxfId="9120" priority="20937">
      <formula>IF(FIND("!",E5),TRUE)</formula>
    </cfRule>
  </conditionalFormatting>
  <conditionalFormatting sqref="R459">
    <cfRule type="expression" dxfId="9119" priority="20938">
      <formula>IF(AND(E5="",$C5=$X$4),TRUE)</formula>
    </cfRule>
  </conditionalFormatting>
  <conditionalFormatting sqref="R459">
    <cfRule type="expression" dxfId="9118" priority="20939">
      <formula>IF(FIND("!",E5),TRUE)</formula>
    </cfRule>
  </conditionalFormatting>
  <conditionalFormatting sqref="R460">
    <cfRule type="expression" dxfId="9117" priority="20940">
      <formula>IF(AND(E5="",$C5=$X$4),TRUE)</formula>
    </cfRule>
  </conditionalFormatting>
  <conditionalFormatting sqref="R460">
    <cfRule type="expression" dxfId="9116" priority="20941">
      <formula>IF(FIND("!",E5),TRUE)</formula>
    </cfRule>
  </conditionalFormatting>
  <conditionalFormatting sqref="R461">
    <cfRule type="expression" dxfId="9115" priority="20942">
      <formula>IF(AND(E5="",$C5=$X$4),TRUE)</formula>
    </cfRule>
  </conditionalFormatting>
  <conditionalFormatting sqref="R461">
    <cfRule type="expression" dxfId="9114" priority="20943">
      <formula>IF(FIND("!",E5),TRUE)</formula>
    </cfRule>
  </conditionalFormatting>
  <conditionalFormatting sqref="R462">
    <cfRule type="expression" dxfId="9113" priority="20944">
      <formula>IF(AND(E5="",$C5=$X$4),TRUE)</formula>
    </cfRule>
  </conditionalFormatting>
  <conditionalFormatting sqref="R462">
    <cfRule type="expression" dxfId="9112" priority="20945">
      <formula>IF(FIND("!",E5),TRUE)</formula>
    </cfRule>
  </conditionalFormatting>
  <conditionalFormatting sqref="R463">
    <cfRule type="expression" dxfId="9111" priority="20946">
      <formula>IF(AND(E5="",$C5=$X$4),TRUE)</formula>
    </cfRule>
  </conditionalFormatting>
  <conditionalFormatting sqref="R463">
    <cfRule type="expression" dxfId="9110" priority="20947">
      <formula>IF(FIND("!",E5),TRUE)</formula>
    </cfRule>
  </conditionalFormatting>
  <conditionalFormatting sqref="R464">
    <cfRule type="expression" dxfId="9109" priority="20948">
      <formula>IF(AND(E5="",$C5=$X$4),TRUE)</formula>
    </cfRule>
  </conditionalFormatting>
  <conditionalFormatting sqref="R464">
    <cfRule type="expression" dxfId="9108" priority="20949">
      <formula>IF(FIND("!",E5),TRUE)</formula>
    </cfRule>
  </conditionalFormatting>
  <conditionalFormatting sqref="R465">
    <cfRule type="expression" dxfId="9107" priority="20950">
      <formula>IF(AND(E5="",$C5=$X$4),TRUE)</formula>
    </cfRule>
  </conditionalFormatting>
  <conditionalFormatting sqref="R465">
    <cfRule type="expression" dxfId="9106" priority="20951">
      <formula>IF(FIND("!",E5),TRUE)</formula>
    </cfRule>
  </conditionalFormatting>
  <conditionalFormatting sqref="R466">
    <cfRule type="expression" dxfId="9105" priority="20952">
      <formula>IF(AND(E5="",$C5=$X$4),TRUE)</formula>
    </cfRule>
  </conditionalFormatting>
  <conditionalFormatting sqref="R466">
    <cfRule type="expression" dxfId="9104" priority="20953">
      <formula>IF(FIND("!",E5),TRUE)</formula>
    </cfRule>
  </conditionalFormatting>
  <conditionalFormatting sqref="R467">
    <cfRule type="expression" dxfId="9103" priority="20954">
      <formula>IF(AND(E5="",$C5=$X$4),TRUE)</formula>
    </cfRule>
  </conditionalFormatting>
  <conditionalFormatting sqref="R467">
    <cfRule type="expression" dxfId="9102" priority="20955">
      <formula>IF(FIND("!",E5),TRUE)</formula>
    </cfRule>
  </conditionalFormatting>
  <conditionalFormatting sqref="R468">
    <cfRule type="expression" dxfId="9101" priority="20956">
      <formula>IF(AND(E5="",$C5=$X$4),TRUE)</formula>
    </cfRule>
  </conditionalFormatting>
  <conditionalFormatting sqref="R468">
    <cfRule type="expression" dxfId="9100" priority="20957">
      <formula>IF(FIND("!",E5),TRUE)</formula>
    </cfRule>
  </conditionalFormatting>
  <conditionalFormatting sqref="R469">
    <cfRule type="expression" dxfId="9099" priority="20958">
      <formula>IF(AND(E5="",$C5=$X$4),TRUE)</formula>
    </cfRule>
  </conditionalFormatting>
  <conditionalFormatting sqref="R469">
    <cfRule type="expression" dxfId="9098" priority="20959">
      <formula>IF(FIND("!",E5),TRUE)</formula>
    </cfRule>
  </conditionalFormatting>
  <conditionalFormatting sqref="R470">
    <cfRule type="expression" dxfId="9097" priority="20960">
      <formula>IF(AND(E5="",$C5=$X$4),TRUE)</formula>
    </cfRule>
  </conditionalFormatting>
  <conditionalFormatting sqref="R470">
    <cfRule type="expression" dxfId="9096" priority="20961">
      <formula>IF(FIND("!",E5),TRUE)</formula>
    </cfRule>
  </conditionalFormatting>
  <conditionalFormatting sqref="R471">
    <cfRule type="expression" dxfId="9095" priority="20962">
      <formula>IF(AND(E5="",$C5=$X$4),TRUE)</formula>
    </cfRule>
  </conditionalFormatting>
  <conditionalFormatting sqref="R471">
    <cfRule type="expression" dxfId="9094" priority="20963">
      <formula>IF(FIND("!",E5),TRUE)</formula>
    </cfRule>
  </conditionalFormatting>
  <conditionalFormatting sqref="R472">
    <cfRule type="expression" dxfId="9093" priority="20964">
      <formula>IF(AND(E5="",$C5=$X$4),TRUE)</formula>
    </cfRule>
  </conditionalFormatting>
  <conditionalFormatting sqref="R472">
    <cfRule type="expression" dxfId="9092" priority="20965">
      <formula>IF(FIND("!",E5),TRUE)</formula>
    </cfRule>
  </conditionalFormatting>
  <conditionalFormatting sqref="R473">
    <cfRule type="expression" dxfId="9091" priority="20966">
      <formula>IF(AND(E5="",$C5=$X$4),TRUE)</formula>
    </cfRule>
  </conditionalFormatting>
  <conditionalFormatting sqref="R473">
    <cfRule type="expression" dxfId="9090" priority="20967">
      <formula>IF(FIND("!",E5),TRUE)</formula>
    </cfRule>
  </conditionalFormatting>
  <conditionalFormatting sqref="R474">
    <cfRule type="expression" dxfId="9089" priority="20968">
      <formula>IF(AND(E5="",$C5=$X$4),TRUE)</formula>
    </cfRule>
  </conditionalFormatting>
  <conditionalFormatting sqref="R474">
    <cfRule type="expression" dxfId="9088" priority="20969">
      <formula>IF(FIND("!",E5),TRUE)</formula>
    </cfRule>
  </conditionalFormatting>
  <conditionalFormatting sqref="R475">
    <cfRule type="expression" dxfId="9087" priority="20970">
      <formula>IF(AND(E5="",$C5=$X$4),TRUE)</formula>
    </cfRule>
  </conditionalFormatting>
  <conditionalFormatting sqref="R475">
    <cfRule type="expression" dxfId="9086" priority="20971">
      <formula>IF(FIND("!",E5),TRUE)</formula>
    </cfRule>
  </conditionalFormatting>
  <conditionalFormatting sqref="R476">
    <cfRule type="expression" dxfId="9085" priority="20972">
      <formula>IF(AND(E5="",$C5=$X$4),TRUE)</formula>
    </cfRule>
  </conditionalFormatting>
  <conditionalFormatting sqref="R476">
    <cfRule type="expression" dxfId="9084" priority="20973">
      <formula>IF(FIND("!",E5),TRUE)</formula>
    </cfRule>
  </conditionalFormatting>
  <conditionalFormatting sqref="R477">
    <cfRule type="expression" dxfId="9083" priority="20974">
      <formula>IF(AND(E5="",$C5=$X$4),TRUE)</formula>
    </cfRule>
  </conditionalFormatting>
  <conditionalFormatting sqref="R477">
    <cfRule type="expression" dxfId="9082" priority="20975">
      <formula>IF(FIND("!",E5),TRUE)</formula>
    </cfRule>
  </conditionalFormatting>
  <conditionalFormatting sqref="R478">
    <cfRule type="expression" dxfId="9081" priority="20976">
      <formula>IF(AND(E5="",$C5=$X$4),TRUE)</formula>
    </cfRule>
  </conditionalFormatting>
  <conditionalFormatting sqref="R478">
    <cfRule type="expression" dxfId="9080" priority="20977">
      <formula>IF(FIND("!",E5),TRUE)</formula>
    </cfRule>
  </conditionalFormatting>
  <conditionalFormatting sqref="R479">
    <cfRule type="expression" dxfId="9079" priority="20978">
      <formula>IF(AND(E5="",$C5=$X$4),TRUE)</formula>
    </cfRule>
  </conditionalFormatting>
  <conditionalFormatting sqref="R479">
    <cfRule type="expression" dxfId="9078" priority="20979">
      <formula>IF(FIND("!",E5),TRUE)</formula>
    </cfRule>
  </conditionalFormatting>
  <conditionalFormatting sqref="R480">
    <cfRule type="expression" dxfId="9077" priority="20980">
      <formula>IF(AND(E5="",$C5=$X$4),TRUE)</formula>
    </cfRule>
  </conditionalFormatting>
  <conditionalFormatting sqref="R480">
    <cfRule type="expression" dxfId="9076" priority="20981">
      <formula>IF(FIND("!",E5),TRUE)</formula>
    </cfRule>
  </conditionalFormatting>
  <conditionalFormatting sqref="R481">
    <cfRule type="expression" dxfId="9075" priority="20982">
      <formula>IF(AND(E5="",$C5=$X$4),TRUE)</formula>
    </cfRule>
  </conditionalFormatting>
  <conditionalFormatting sqref="R481">
    <cfRule type="expression" dxfId="9074" priority="20983">
      <formula>IF(FIND("!",E5),TRUE)</formula>
    </cfRule>
  </conditionalFormatting>
  <conditionalFormatting sqref="R482">
    <cfRule type="expression" dxfId="9073" priority="20984">
      <formula>IF(AND(E5="",$C5=$X$4),TRUE)</formula>
    </cfRule>
  </conditionalFormatting>
  <conditionalFormatting sqref="R482">
    <cfRule type="expression" dxfId="9072" priority="20985">
      <formula>IF(FIND("!",E5),TRUE)</formula>
    </cfRule>
  </conditionalFormatting>
  <conditionalFormatting sqref="R483">
    <cfRule type="expression" dxfId="9071" priority="20986">
      <formula>IF(AND(E5="",$C5=$X$4),TRUE)</formula>
    </cfRule>
  </conditionalFormatting>
  <conditionalFormatting sqref="R483">
    <cfRule type="expression" dxfId="9070" priority="20987">
      <formula>IF(FIND("!",E5),TRUE)</formula>
    </cfRule>
  </conditionalFormatting>
  <conditionalFormatting sqref="R484">
    <cfRule type="expression" dxfId="9069" priority="20988">
      <formula>IF(AND(E5="",$C5=$X$4),TRUE)</formula>
    </cfRule>
  </conditionalFormatting>
  <conditionalFormatting sqref="R484">
    <cfRule type="expression" dxfId="9068" priority="20989">
      <formula>IF(FIND("!",E5),TRUE)</formula>
    </cfRule>
  </conditionalFormatting>
  <conditionalFormatting sqref="R485">
    <cfRule type="expression" dxfId="9067" priority="20990">
      <formula>IF(AND(E5="",$C5=$X$4),TRUE)</formula>
    </cfRule>
  </conditionalFormatting>
  <conditionalFormatting sqref="R485">
    <cfRule type="expression" dxfId="9066" priority="20991">
      <formula>IF(FIND("!",E5),TRUE)</formula>
    </cfRule>
  </conditionalFormatting>
  <conditionalFormatting sqref="R486">
    <cfRule type="expression" dxfId="9065" priority="20992">
      <formula>IF(AND(E5="",$C5=$X$4),TRUE)</formula>
    </cfRule>
  </conditionalFormatting>
  <conditionalFormatting sqref="R486">
    <cfRule type="expression" dxfId="9064" priority="20993">
      <formula>IF(FIND("!",E5),TRUE)</formula>
    </cfRule>
  </conditionalFormatting>
  <conditionalFormatting sqref="R487">
    <cfRule type="expression" dxfId="9063" priority="20994">
      <formula>IF(AND(E5="",$C5=$X$4),TRUE)</formula>
    </cfRule>
  </conditionalFormatting>
  <conditionalFormatting sqref="R487">
    <cfRule type="expression" dxfId="9062" priority="20995">
      <formula>IF(FIND("!",E5),TRUE)</formula>
    </cfRule>
  </conditionalFormatting>
  <conditionalFormatting sqref="R488">
    <cfRule type="expression" dxfId="9061" priority="20996">
      <formula>IF(AND(E5="",$C5=$X$4),TRUE)</formula>
    </cfRule>
  </conditionalFormatting>
  <conditionalFormatting sqref="R488">
    <cfRule type="expression" dxfId="9060" priority="20997">
      <formula>IF(FIND("!",E5),TRUE)</formula>
    </cfRule>
  </conditionalFormatting>
  <conditionalFormatting sqref="R489">
    <cfRule type="expression" dxfId="9059" priority="20998">
      <formula>IF(AND(E5="",$C5=$X$4),TRUE)</formula>
    </cfRule>
  </conditionalFormatting>
  <conditionalFormatting sqref="R489">
    <cfRule type="expression" dxfId="9058" priority="20999">
      <formula>IF(FIND("!",E5),TRUE)</formula>
    </cfRule>
  </conditionalFormatting>
  <conditionalFormatting sqref="R490">
    <cfRule type="expression" dxfId="9057" priority="21000">
      <formula>IF(AND(E5="",$C5=$X$4),TRUE)</formula>
    </cfRule>
  </conditionalFormatting>
  <conditionalFormatting sqref="R490">
    <cfRule type="expression" dxfId="9056" priority="21001">
      <formula>IF(FIND("!",E5),TRUE)</formula>
    </cfRule>
  </conditionalFormatting>
  <conditionalFormatting sqref="R491">
    <cfRule type="expression" dxfId="9055" priority="21002">
      <formula>IF(AND(E5="",$C5=$X$4),TRUE)</formula>
    </cfRule>
  </conditionalFormatting>
  <conditionalFormatting sqref="R491">
    <cfRule type="expression" dxfId="9054" priority="21003">
      <formula>IF(FIND("!",E5),TRUE)</formula>
    </cfRule>
  </conditionalFormatting>
  <conditionalFormatting sqref="R492">
    <cfRule type="expression" dxfId="9053" priority="21004">
      <formula>IF(AND(E5="",$C5=$X$4),TRUE)</formula>
    </cfRule>
  </conditionalFormatting>
  <conditionalFormatting sqref="R492">
    <cfRule type="expression" dxfId="9052" priority="21005">
      <formula>IF(FIND("!",E5),TRUE)</formula>
    </cfRule>
  </conditionalFormatting>
  <conditionalFormatting sqref="R493">
    <cfRule type="expression" dxfId="9051" priority="21006">
      <formula>IF(AND(E5="",$C5=$X$4),TRUE)</formula>
    </cfRule>
  </conditionalFormatting>
  <conditionalFormatting sqref="R493">
    <cfRule type="expression" dxfId="9050" priority="21007">
      <formula>IF(FIND("!",E5),TRUE)</formula>
    </cfRule>
  </conditionalFormatting>
  <conditionalFormatting sqref="R494">
    <cfRule type="expression" dxfId="9049" priority="21008">
      <formula>IF(AND(E5="",$C5=$X$4),TRUE)</formula>
    </cfRule>
  </conditionalFormatting>
  <conditionalFormatting sqref="R494">
    <cfRule type="expression" dxfId="9048" priority="21009">
      <formula>IF(FIND("!",E5),TRUE)</formula>
    </cfRule>
  </conditionalFormatting>
  <conditionalFormatting sqref="R495">
    <cfRule type="expression" dxfId="9047" priority="21010">
      <formula>IF(AND(E5="",$C5=$X$4),TRUE)</formula>
    </cfRule>
  </conditionalFormatting>
  <conditionalFormatting sqref="R495">
    <cfRule type="expression" dxfId="9046" priority="21011">
      <formula>IF(FIND("!",E5),TRUE)</formula>
    </cfRule>
  </conditionalFormatting>
  <conditionalFormatting sqref="R496">
    <cfRule type="expression" dxfId="9045" priority="21012">
      <formula>IF(AND(E5="",$C5=$X$4),TRUE)</formula>
    </cfRule>
  </conditionalFormatting>
  <conditionalFormatting sqref="R496">
    <cfRule type="expression" dxfId="9044" priority="21013">
      <formula>IF(FIND("!",E5),TRUE)</formula>
    </cfRule>
  </conditionalFormatting>
  <conditionalFormatting sqref="R497">
    <cfRule type="expression" dxfId="9043" priority="21014">
      <formula>IF(AND(E5="",$C5=$X$4),TRUE)</formula>
    </cfRule>
  </conditionalFormatting>
  <conditionalFormatting sqref="R497">
    <cfRule type="expression" dxfId="9042" priority="21015">
      <formula>IF(FIND("!",E5),TRUE)</formula>
    </cfRule>
  </conditionalFormatting>
  <conditionalFormatting sqref="R498">
    <cfRule type="expression" dxfId="9041" priority="21016">
      <formula>IF(AND(E5="",$C5=$X$4),TRUE)</formula>
    </cfRule>
  </conditionalFormatting>
  <conditionalFormatting sqref="R498">
    <cfRule type="expression" dxfId="9040" priority="21017">
      <formula>IF(FIND("!",E5),TRUE)</formula>
    </cfRule>
  </conditionalFormatting>
  <conditionalFormatting sqref="R499">
    <cfRule type="expression" dxfId="9039" priority="21018">
      <formula>IF(AND(E5="",$C5=$X$4),TRUE)</formula>
    </cfRule>
  </conditionalFormatting>
  <conditionalFormatting sqref="R499">
    <cfRule type="expression" dxfId="9038" priority="21019">
      <formula>IF(FIND("!",E5),TRUE)</formula>
    </cfRule>
  </conditionalFormatting>
  <conditionalFormatting sqref="R500">
    <cfRule type="expression" dxfId="9037" priority="21020">
      <formula>IF(AND(E5="",$C5=$X$4),TRUE)</formula>
    </cfRule>
  </conditionalFormatting>
  <conditionalFormatting sqref="R500">
    <cfRule type="expression" dxfId="9036" priority="21021">
      <formula>IF(FIND("!",E5),TRUE)</formula>
    </cfRule>
  </conditionalFormatting>
  <conditionalFormatting sqref="R501">
    <cfRule type="expression" dxfId="9035" priority="21022">
      <formula>IF(AND(E5="",$C5=$X$4),TRUE)</formula>
    </cfRule>
  </conditionalFormatting>
  <conditionalFormatting sqref="R501">
    <cfRule type="expression" dxfId="9034" priority="21023">
      <formula>IF(FIND("!",E5),TRUE)</formula>
    </cfRule>
  </conditionalFormatting>
  <conditionalFormatting sqref="R502">
    <cfRule type="expression" dxfId="9033" priority="21024">
      <formula>IF(AND(E5="",$C5=$X$4),TRUE)</formula>
    </cfRule>
  </conditionalFormatting>
  <conditionalFormatting sqref="R502">
    <cfRule type="expression" dxfId="9032" priority="21025">
      <formula>IF(FIND("!",E5),TRUE)</formula>
    </cfRule>
  </conditionalFormatting>
  <conditionalFormatting sqref="R503">
    <cfRule type="expression" dxfId="9031" priority="21026">
      <formula>IF(AND(E5="",$C5=$X$4),TRUE)</formula>
    </cfRule>
  </conditionalFormatting>
  <conditionalFormatting sqref="R503">
    <cfRule type="expression" dxfId="9030" priority="21027">
      <formula>IF(FIND("!",E5),TRUE)</formula>
    </cfRule>
  </conditionalFormatting>
  <conditionalFormatting sqref="R504">
    <cfRule type="expression" dxfId="9029" priority="21028">
      <formula>IF(AND(E5="",$C5=$X$4),TRUE)</formula>
    </cfRule>
  </conditionalFormatting>
  <conditionalFormatting sqref="R504">
    <cfRule type="expression" dxfId="9028" priority="21029">
      <formula>IF(FIND("!",E5),TRUE)</formula>
    </cfRule>
  </conditionalFormatting>
  <conditionalFormatting sqref="R505">
    <cfRule type="expression" dxfId="9027" priority="21030">
      <formula>IF(AND(E5="",$C5=$X$4),TRUE)</formula>
    </cfRule>
  </conditionalFormatting>
  <conditionalFormatting sqref="R505">
    <cfRule type="expression" dxfId="9026" priority="21031">
      <formula>IF(FIND("!",E5),TRUE)</formula>
    </cfRule>
  </conditionalFormatting>
  <conditionalFormatting sqref="R506">
    <cfRule type="expression" dxfId="9025" priority="21032">
      <formula>IF(AND(E5="",$C5=$X$4),TRUE)</formula>
    </cfRule>
  </conditionalFormatting>
  <conditionalFormatting sqref="R506">
    <cfRule type="expression" dxfId="9024" priority="21033">
      <formula>IF(FIND("!",E5),TRUE)</formula>
    </cfRule>
  </conditionalFormatting>
  <conditionalFormatting sqref="R507">
    <cfRule type="expression" dxfId="9023" priority="21034">
      <formula>IF(AND(E5="",$C5=$X$4),TRUE)</formula>
    </cfRule>
  </conditionalFormatting>
  <conditionalFormatting sqref="R507">
    <cfRule type="expression" dxfId="9022" priority="21035">
      <formula>IF(FIND("!",E5),TRUE)</formula>
    </cfRule>
  </conditionalFormatting>
  <conditionalFormatting sqref="R508">
    <cfRule type="expression" dxfId="9021" priority="21036">
      <formula>IF(AND(E5="",$C5=$X$4),TRUE)</formula>
    </cfRule>
  </conditionalFormatting>
  <conditionalFormatting sqref="R508">
    <cfRule type="expression" dxfId="9020" priority="21037">
      <formula>IF(FIND("!",E5),TRUE)</formula>
    </cfRule>
  </conditionalFormatting>
  <conditionalFormatting sqref="R509">
    <cfRule type="expression" dxfId="9019" priority="21038">
      <formula>IF(AND(E5="",$C5=$X$4),TRUE)</formula>
    </cfRule>
  </conditionalFormatting>
  <conditionalFormatting sqref="R509">
    <cfRule type="expression" dxfId="9018" priority="21039">
      <formula>IF(FIND("!",E5),TRUE)</formula>
    </cfRule>
  </conditionalFormatting>
  <conditionalFormatting sqref="R510">
    <cfRule type="expression" dxfId="9017" priority="21040">
      <formula>IF(AND(E5="",$C5=$X$4),TRUE)</formula>
    </cfRule>
  </conditionalFormatting>
  <conditionalFormatting sqref="R510">
    <cfRule type="expression" dxfId="9016" priority="21041">
      <formula>IF(FIND("!",E5),TRUE)</formula>
    </cfRule>
  </conditionalFormatting>
  <conditionalFormatting sqref="R511">
    <cfRule type="expression" dxfId="9015" priority="21042">
      <formula>IF(AND(E5="",$C5=$X$4),TRUE)</formula>
    </cfRule>
  </conditionalFormatting>
  <conditionalFormatting sqref="R511">
    <cfRule type="expression" dxfId="9014" priority="21043">
      <formula>IF(FIND("!",E5),TRUE)</formula>
    </cfRule>
  </conditionalFormatting>
  <conditionalFormatting sqref="R512">
    <cfRule type="expression" dxfId="9013" priority="21044">
      <formula>IF(AND(E5="",$C5=$X$4),TRUE)</formula>
    </cfRule>
  </conditionalFormatting>
  <conditionalFormatting sqref="R512">
    <cfRule type="expression" dxfId="9012" priority="21045">
      <formula>IF(FIND("!",E5),TRUE)</formula>
    </cfRule>
  </conditionalFormatting>
  <conditionalFormatting sqref="R513">
    <cfRule type="expression" dxfId="9011" priority="21046">
      <formula>IF(AND(E5="",$C5=$X$4),TRUE)</formula>
    </cfRule>
  </conditionalFormatting>
  <conditionalFormatting sqref="R513">
    <cfRule type="expression" dxfId="9010" priority="21047">
      <formula>IF(FIND("!",E5),TRUE)</formula>
    </cfRule>
  </conditionalFormatting>
  <conditionalFormatting sqref="R514">
    <cfRule type="expression" dxfId="9009" priority="21048">
      <formula>IF(AND(E5="",$C5=$X$4),TRUE)</formula>
    </cfRule>
  </conditionalFormatting>
  <conditionalFormatting sqref="R514">
    <cfRule type="expression" dxfId="9008" priority="21049">
      <formula>IF(FIND("!",E5),TRUE)</formula>
    </cfRule>
  </conditionalFormatting>
  <conditionalFormatting sqref="R515">
    <cfRule type="expression" dxfId="9007" priority="21050">
      <formula>IF(AND(E5="",$C5=$X$4),TRUE)</formula>
    </cfRule>
  </conditionalFormatting>
  <conditionalFormatting sqref="R515">
    <cfRule type="expression" dxfId="9006" priority="21051">
      <formula>IF(FIND("!",E5),TRUE)</formula>
    </cfRule>
  </conditionalFormatting>
  <conditionalFormatting sqref="R516">
    <cfRule type="expression" dxfId="9005" priority="21052">
      <formula>IF(AND(E5="",$C5=$X$4),TRUE)</formula>
    </cfRule>
  </conditionalFormatting>
  <conditionalFormatting sqref="R516">
    <cfRule type="expression" dxfId="9004" priority="21053">
      <formula>IF(FIND("!",E5),TRUE)</formula>
    </cfRule>
  </conditionalFormatting>
  <conditionalFormatting sqref="R517">
    <cfRule type="expression" dxfId="9003" priority="21054">
      <formula>IF(AND(E5="",$C5=$X$4),TRUE)</formula>
    </cfRule>
  </conditionalFormatting>
  <conditionalFormatting sqref="R517">
    <cfRule type="expression" dxfId="9002" priority="21055">
      <formula>IF(FIND("!",E5),TRUE)</formula>
    </cfRule>
  </conditionalFormatting>
  <conditionalFormatting sqref="R518">
    <cfRule type="expression" dxfId="9001" priority="21056">
      <formula>IF(AND(E5="",$C5=$X$4),TRUE)</formula>
    </cfRule>
  </conditionalFormatting>
  <conditionalFormatting sqref="R518">
    <cfRule type="expression" dxfId="9000" priority="21057">
      <formula>IF(FIND("!",E5),TRUE)</formula>
    </cfRule>
  </conditionalFormatting>
  <conditionalFormatting sqref="R519">
    <cfRule type="expression" dxfId="8999" priority="21058">
      <formula>IF(AND(E5="",$C5=$X$4),TRUE)</formula>
    </cfRule>
  </conditionalFormatting>
  <conditionalFormatting sqref="R519">
    <cfRule type="expression" dxfId="8998" priority="21059">
      <formula>IF(FIND("!",E5),TRUE)</formula>
    </cfRule>
  </conditionalFormatting>
  <conditionalFormatting sqref="R520">
    <cfRule type="expression" dxfId="8997" priority="21060">
      <formula>IF(AND(E5="",$C5=$X$4),TRUE)</formula>
    </cfRule>
  </conditionalFormatting>
  <conditionalFormatting sqref="R520">
    <cfRule type="expression" dxfId="8996" priority="21061">
      <formula>IF(FIND("!",E5),TRUE)</formula>
    </cfRule>
  </conditionalFormatting>
  <conditionalFormatting sqref="R521">
    <cfRule type="expression" dxfId="8995" priority="21062">
      <formula>IF(AND(E5="",$C5=$X$4),TRUE)</formula>
    </cfRule>
  </conditionalFormatting>
  <conditionalFormatting sqref="R521">
    <cfRule type="expression" dxfId="8994" priority="21063">
      <formula>IF(FIND("!",E5),TRUE)</formula>
    </cfRule>
  </conditionalFormatting>
  <conditionalFormatting sqref="R522">
    <cfRule type="expression" dxfId="8993" priority="21064">
      <formula>IF(AND(E5="",$C5=$X$4),TRUE)</formula>
    </cfRule>
  </conditionalFormatting>
  <conditionalFormatting sqref="R522">
    <cfRule type="expression" dxfId="8992" priority="21065">
      <formula>IF(FIND("!",E5),TRUE)</formula>
    </cfRule>
  </conditionalFormatting>
  <conditionalFormatting sqref="R523">
    <cfRule type="expression" dxfId="8991" priority="21066">
      <formula>IF(AND(E5="",$C5=$X$4),TRUE)</formula>
    </cfRule>
  </conditionalFormatting>
  <conditionalFormatting sqref="R523">
    <cfRule type="expression" dxfId="8990" priority="21067">
      <formula>IF(FIND("!",E5),TRUE)</formula>
    </cfRule>
  </conditionalFormatting>
  <conditionalFormatting sqref="R524">
    <cfRule type="expression" dxfId="8989" priority="21068">
      <formula>IF(AND(E5="",$C5=$X$4),TRUE)</formula>
    </cfRule>
  </conditionalFormatting>
  <conditionalFormatting sqref="R524">
    <cfRule type="expression" dxfId="8988" priority="21069">
      <formula>IF(FIND("!",E5),TRUE)</formula>
    </cfRule>
  </conditionalFormatting>
  <conditionalFormatting sqref="R525">
    <cfRule type="expression" dxfId="8987" priority="21070">
      <formula>IF(AND(E5="",$C5=$X$4),TRUE)</formula>
    </cfRule>
  </conditionalFormatting>
  <conditionalFormatting sqref="R525">
    <cfRule type="expression" dxfId="8986" priority="21071">
      <formula>IF(FIND("!",E5),TRUE)</formula>
    </cfRule>
  </conditionalFormatting>
  <conditionalFormatting sqref="R526">
    <cfRule type="expression" dxfId="8985" priority="21072">
      <formula>IF(AND(E5="",$C5=$X$4),TRUE)</formula>
    </cfRule>
  </conditionalFormatting>
  <conditionalFormatting sqref="R526">
    <cfRule type="expression" dxfId="8984" priority="21073">
      <formula>IF(FIND("!",E5),TRUE)</formula>
    </cfRule>
  </conditionalFormatting>
  <conditionalFormatting sqref="R527">
    <cfRule type="expression" dxfId="8983" priority="21074">
      <formula>IF(AND(E5="",$C5=$X$4),TRUE)</formula>
    </cfRule>
  </conditionalFormatting>
  <conditionalFormatting sqref="R527">
    <cfRule type="expression" dxfId="8982" priority="21075">
      <formula>IF(FIND("!",E5),TRUE)</formula>
    </cfRule>
  </conditionalFormatting>
  <conditionalFormatting sqref="R528">
    <cfRule type="expression" dxfId="8981" priority="21076">
      <formula>IF(AND(E5="",$C5=$X$4),TRUE)</formula>
    </cfRule>
  </conditionalFormatting>
  <conditionalFormatting sqref="R528">
    <cfRule type="expression" dxfId="8980" priority="21077">
      <formula>IF(FIND("!",E5),TRUE)</formula>
    </cfRule>
  </conditionalFormatting>
  <conditionalFormatting sqref="R529">
    <cfRule type="expression" dxfId="8979" priority="21078">
      <formula>IF(AND(E5="",$C5=$X$4),TRUE)</formula>
    </cfRule>
  </conditionalFormatting>
  <conditionalFormatting sqref="R529">
    <cfRule type="expression" dxfId="8978" priority="21079">
      <formula>IF(FIND("!",E5),TRUE)</formula>
    </cfRule>
  </conditionalFormatting>
  <conditionalFormatting sqref="R530">
    <cfRule type="expression" dxfId="8977" priority="21080">
      <formula>IF(AND(E5="",$C5=$X$4),TRUE)</formula>
    </cfRule>
  </conditionalFormatting>
  <conditionalFormatting sqref="R530">
    <cfRule type="expression" dxfId="8976" priority="21081">
      <formula>IF(FIND("!",E5),TRUE)</formula>
    </cfRule>
  </conditionalFormatting>
  <conditionalFormatting sqref="R531">
    <cfRule type="expression" dxfId="8975" priority="21082">
      <formula>IF(AND(E5="",$C5=$X$4),TRUE)</formula>
    </cfRule>
  </conditionalFormatting>
  <conditionalFormatting sqref="R531">
    <cfRule type="expression" dxfId="8974" priority="21083">
      <formula>IF(FIND("!",E5),TRUE)</formula>
    </cfRule>
  </conditionalFormatting>
  <conditionalFormatting sqref="R532">
    <cfRule type="expression" dxfId="8973" priority="21084">
      <formula>IF(AND(E5="",$C5=$X$4),TRUE)</formula>
    </cfRule>
  </conditionalFormatting>
  <conditionalFormatting sqref="R532">
    <cfRule type="expression" dxfId="8972" priority="21085">
      <formula>IF(FIND("!",E5),TRUE)</formula>
    </cfRule>
  </conditionalFormatting>
  <conditionalFormatting sqref="R533">
    <cfRule type="expression" dxfId="8971" priority="21086">
      <formula>IF(AND(E5="",$C5=$X$4),TRUE)</formula>
    </cfRule>
  </conditionalFormatting>
  <conditionalFormatting sqref="R533">
    <cfRule type="expression" dxfId="8970" priority="21087">
      <formula>IF(FIND("!",E5),TRUE)</formula>
    </cfRule>
  </conditionalFormatting>
  <conditionalFormatting sqref="R534">
    <cfRule type="expression" dxfId="8969" priority="21088">
      <formula>IF(AND(E5="",$C5=$X$4),TRUE)</formula>
    </cfRule>
  </conditionalFormatting>
  <conditionalFormatting sqref="R534">
    <cfRule type="expression" dxfId="8968" priority="21089">
      <formula>IF(FIND("!",E5),TRUE)</formula>
    </cfRule>
  </conditionalFormatting>
  <conditionalFormatting sqref="R535">
    <cfRule type="expression" dxfId="8967" priority="21090">
      <formula>IF(AND(E5="",$C5=$X$4),TRUE)</formula>
    </cfRule>
  </conditionalFormatting>
  <conditionalFormatting sqref="R535">
    <cfRule type="expression" dxfId="8966" priority="21091">
      <formula>IF(FIND("!",E5),TRUE)</formula>
    </cfRule>
  </conditionalFormatting>
  <conditionalFormatting sqref="R536">
    <cfRule type="expression" dxfId="8965" priority="21092">
      <formula>IF(AND(E5="",$C5=$X$4),TRUE)</formula>
    </cfRule>
  </conditionalFormatting>
  <conditionalFormatting sqref="R536">
    <cfRule type="expression" dxfId="8964" priority="21093">
      <formula>IF(FIND("!",E5),TRUE)</formula>
    </cfRule>
  </conditionalFormatting>
  <conditionalFormatting sqref="R537">
    <cfRule type="expression" dxfId="8963" priority="21094">
      <formula>IF(AND(E5="",$C5=$X$4),TRUE)</formula>
    </cfRule>
  </conditionalFormatting>
  <conditionalFormatting sqref="R537">
    <cfRule type="expression" dxfId="8962" priority="21095">
      <formula>IF(FIND("!",E5),TRUE)</formula>
    </cfRule>
  </conditionalFormatting>
  <conditionalFormatting sqref="R538">
    <cfRule type="expression" dxfId="8961" priority="21096">
      <formula>IF(AND(E5="",$C5=$X$4),TRUE)</formula>
    </cfRule>
  </conditionalFormatting>
  <conditionalFormatting sqref="R538">
    <cfRule type="expression" dxfId="8960" priority="21097">
      <formula>IF(FIND("!",E5),TRUE)</formula>
    </cfRule>
  </conditionalFormatting>
  <conditionalFormatting sqref="R539">
    <cfRule type="expression" dxfId="8959" priority="21098">
      <formula>IF(AND(E5="",$C5=$X$4),TRUE)</formula>
    </cfRule>
  </conditionalFormatting>
  <conditionalFormatting sqref="R539">
    <cfRule type="expression" dxfId="8958" priority="21099">
      <formula>IF(FIND("!",E5),TRUE)</formula>
    </cfRule>
  </conditionalFormatting>
  <conditionalFormatting sqref="R540">
    <cfRule type="expression" dxfId="8957" priority="21100">
      <formula>IF(AND(E5="",$C5=$X$4),TRUE)</formula>
    </cfRule>
  </conditionalFormatting>
  <conditionalFormatting sqref="R540">
    <cfRule type="expression" dxfId="8956" priority="21101">
      <formula>IF(FIND("!",E5),TRUE)</formula>
    </cfRule>
  </conditionalFormatting>
  <conditionalFormatting sqref="R541">
    <cfRule type="expression" dxfId="8955" priority="21102">
      <formula>IF(AND(E5="",$C5=$X$4),TRUE)</formula>
    </cfRule>
  </conditionalFormatting>
  <conditionalFormatting sqref="R541">
    <cfRule type="expression" dxfId="8954" priority="21103">
      <formula>IF(FIND("!",E5),TRUE)</formula>
    </cfRule>
  </conditionalFormatting>
  <conditionalFormatting sqref="R542">
    <cfRule type="expression" dxfId="8953" priority="21104">
      <formula>IF(AND(E5="",$C5=$X$4),TRUE)</formula>
    </cfRule>
  </conditionalFormatting>
  <conditionalFormatting sqref="R542">
    <cfRule type="expression" dxfId="8952" priority="21105">
      <formula>IF(FIND("!",E5),TRUE)</formula>
    </cfRule>
  </conditionalFormatting>
  <conditionalFormatting sqref="R543">
    <cfRule type="expression" dxfId="8951" priority="21106">
      <formula>IF(AND(E5="",$C5=$X$4),TRUE)</formula>
    </cfRule>
  </conditionalFormatting>
  <conditionalFormatting sqref="R543">
    <cfRule type="expression" dxfId="8950" priority="21107">
      <formula>IF(FIND("!",E5),TRUE)</formula>
    </cfRule>
  </conditionalFormatting>
  <conditionalFormatting sqref="R544">
    <cfRule type="expression" dxfId="8949" priority="21108">
      <formula>IF(AND(E5="",$C5=$X$4),TRUE)</formula>
    </cfRule>
  </conditionalFormatting>
  <conditionalFormatting sqref="R544">
    <cfRule type="expression" dxfId="8948" priority="21109">
      <formula>IF(FIND("!",E5),TRUE)</formula>
    </cfRule>
  </conditionalFormatting>
  <conditionalFormatting sqref="R545">
    <cfRule type="expression" dxfId="8947" priority="21110">
      <formula>IF(AND(E5="",$C5=$X$4),TRUE)</formula>
    </cfRule>
  </conditionalFormatting>
  <conditionalFormatting sqref="R545">
    <cfRule type="expression" dxfId="8946" priority="21111">
      <formula>IF(FIND("!",E5),TRUE)</formula>
    </cfRule>
  </conditionalFormatting>
  <conditionalFormatting sqref="R546">
    <cfRule type="expression" dxfId="8945" priority="21112">
      <formula>IF(AND(E5="",$C5=$X$4),TRUE)</formula>
    </cfRule>
  </conditionalFormatting>
  <conditionalFormatting sqref="R546">
    <cfRule type="expression" dxfId="8944" priority="21113">
      <formula>IF(FIND("!",E5),TRUE)</formula>
    </cfRule>
  </conditionalFormatting>
  <conditionalFormatting sqref="R547">
    <cfRule type="expression" dxfId="8943" priority="21114">
      <formula>IF(AND(E5="",$C5=$X$4),TRUE)</formula>
    </cfRule>
  </conditionalFormatting>
  <conditionalFormatting sqref="R547">
    <cfRule type="expression" dxfId="8942" priority="21115">
      <formula>IF(FIND("!",E5),TRUE)</formula>
    </cfRule>
  </conditionalFormatting>
  <conditionalFormatting sqref="R548">
    <cfRule type="expression" dxfId="8941" priority="21116">
      <formula>IF(AND(E5="",$C5=$X$4),TRUE)</formula>
    </cfRule>
  </conditionalFormatting>
  <conditionalFormatting sqref="R548">
    <cfRule type="expression" dxfId="8940" priority="21117">
      <formula>IF(FIND("!",E5),TRUE)</formula>
    </cfRule>
  </conditionalFormatting>
  <conditionalFormatting sqref="R549">
    <cfRule type="expression" dxfId="8939" priority="21118">
      <formula>IF(AND(E5="",$C5=$X$4),TRUE)</formula>
    </cfRule>
  </conditionalFormatting>
  <conditionalFormatting sqref="R549">
    <cfRule type="expression" dxfId="8938" priority="21119">
      <formula>IF(FIND("!",E5),TRUE)</formula>
    </cfRule>
  </conditionalFormatting>
  <conditionalFormatting sqref="R550">
    <cfRule type="expression" dxfId="8937" priority="21120">
      <formula>IF(AND(E5="",$C5=$X$4),TRUE)</formula>
    </cfRule>
  </conditionalFormatting>
  <conditionalFormatting sqref="R550">
    <cfRule type="expression" dxfId="8936" priority="21121">
      <formula>IF(FIND("!",E5),TRUE)</formula>
    </cfRule>
  </conditionalFormatting>
  <conditionalFormatting sqref="R551">
    <cfRule type="expression" dxfId="8935" priority="21122">
      <formula>IF(AND(E5="",$C5=$X$4),TRUE)</formula>
    </cfRule>
  </conditionalFormatting>
  <conditionalFormatting sqref="R551">
    <cfRule type="expression" dxfId="8934" priority="21123">
      <formula>IF(FIND("!",E5),TRUE)</formula>
    </cfRule>
  </conditionalFormatting>
  <conditionalFormatting sqref="R552">
    <cfRule type="expression" dxfId="8933" priority="21124">
      <formula>IF(AND(E5="",$C5=$X$4),TRUE)</formula>
    </cfRule>
  </conditionalFormatting>
  <conditionalFormatting sqref="R552">
    <cfRule type="expression" dxfId="8932" priority="21125">
      <formula>IF(FIND("!",E5),TRUE)</formula>
    </cfRule>
  </conditionalFormatting>
  <conditionalFormatting sqref="R553">
    <cfRule type="expression" dxfId="8931" priority="21126">
      <formula>IF(AND(E5="",$C5=$X$4),TRUE)</formula>
    </cfRule>
  </conditionalFormatting>
  <conditionalFormatting sqref="R553">
    <cfRule type="expression" dxfId="8930" priority="21127">
      <formula>IF(FIND("!",E5),TRUE)</formula>
    </cfRule>
  </conditionalFormatting>
  <conditionalFormatting sqref="R554">
    <cfRule type="expression" dxfId="8929" priority="21128">
      <formula>IF(AND(E5="",$C5=$X$4),TRUE)</formula>
    </cfRule>
  </conditionalFormatting>
  <conditionalFormatting sqref="R554">
    <cfRule type="expression" dxfId="8928" priority="21129">
      <formula>IF(FIND("!",E5),TRUE)</formula>
    </cfRule>
  </conditionalFormatting>
  <conditionalFormatting sqref="R555">
    <cfRule type="expression" dxfId="8927" priority="21130">
      <formula>IF(AND(E5="",$C5=$X$4),TRUE)</formula>
    </cfRule>
  </conditionalFormatting>
  <conditionalFormatting sqref="R555">
    <cfRule type="expression" dxfId="8926" priority="21131">
      <formula>IF(FIND("!",E5),TRUE)</formula>
    </cfRule>
  </conditionalFormatting>
  <conditionalFormatting sqref="R556">
    <cfRule type="expression" dxfId="8925" priority="21132">
      <formula>IF(AND(E5="",$C5=$X$4),TRUE)</formula>
    </cfRule>
  </conditionalFormatting>
  <conditionalFormatting sqref="R556">
    <cfRule type="expression" dxfId="8924" priority="21133">
      <formula>IF(FIND("!",E5),TRUE)</formula>
    </cfRule>
  </conditionalFormatting>
  <conditionalFormatting sqref="F5">
    <cfRule type="expression" dxfId="8923" priority="21134">
      <formula>IF(AND(LEN($A5)&gt;0,$A5&lt;&gt;$F5),TRUE,FALSE)</formula>
    </cfRule>
  </conditionalFormatting>
  <conditionalFormatting sqref="F6">
    <cfRule type="expression" dxfId="8922" priority="21135">
      <formula>IF(AND(LEN($A5)&gt;0,$A5&lt;&gt;$F5),TRUE,FALSE)</formula>
    </cfRule>
  </conditionalFormatting>
  <conditionalFormatting sqref="F7">
    <cfRule type="expression" dxfId="8921" priority="21136">
      <formula>IF(AND(LEN($A5)&gt;0,$A5&lt;&gt;$F5),TRUE,FALSE)</formula>
    </cfRule>
  </conditionalFormatting>
  <conditionalFormatting sqref="F8">
    <cfRule type="expression" dxfId="8920" priority="21137">
      <formula>IF(AND(LEN($A5)&gt;0,$A5&lt;&gt;$F5),TRUE,FALSE)</formula>
    </cfRule>
  </conditionalFormatting>
  <conditionalFormatting sqref="F9">
    <cfRule type="expression" dxfId="8919" priority="21138">
      <formula>IF(AND(LEN($A5)&gt;0,$A5&lt;&gt;$F5),TRUE,FALSE)</formula>
    </cfRule>
  </conditionalFormatting>
  <conditionalFormatting sqref="F10">
    <cfRule type="expression" dxfId="8918" priority="21139">
      <formula>IF(AND(LEN($A5)&gt;0,$A5&lt;&gt;$F5),TRUE,FALSE)</formula>
    </cfRule>
  </conditionalFormatting>
  <conditionalFormatting sqref="F11">
    <cfRule type="expression" dxfId="8917" priority="21140">
      <formula>IF(AND(LEN($A5)&gt;0,$A5&lt;&gt;$F5),TRUE,FALSE)</formula>
    </cfRule>
  </conditionalFormatting>
  <conditionalFormatting sqref="F12">
    <cfRule type="expression" dxfId="8916" priority="21141">
      <formula>IF(AND(LEN($A5)&gt;0,$A5&lt;&gt;$F5),TRUE,FALSE)</formula>
    </cfRule>
  </conditionalFormatting>
  <conditionalFormatting sqref="F13">
    <cfRule type="expression" dxfId="8915" priority="21142">
      <formula>IF(AND(LEN($A5)&gt;0,$A5&lt;&gt;$F5),TRUE,FALSE)</formula>
    </cfRule>
  </conditionalFormatting>
  <conditionalFormatting sqref="F14">
    <cfRule type="expression" dxfId="8914" priority="21143">
      <formula>IF(AND(LEN($A5)&gt;0,$A5&lt;&gt;$F5),TRUE,FALSE)</formula>
    </cfRule>
  </conditionalFormatting>
  <conditionalFormatting sqref="F15">
    <cfRule type="expression" dxfId="8913" priority="21144">
      <formula>IF(AND(LEN($A5)&gt;0,$A5&lt;&gt;$F5),TRUE,FALSE)</formula>
    </cfRule>
  </conditionalFormatting>
  <conditionalFormatting sqref="F16">
    <cfRule type="expression" dxfId="8912" priority="21145">
      <formula>IF(AND(LEN($A5)&gt;0,$A5&lt;&gt;$F5),TRUE,FALSE)</formula>
    </cfRule>
  </conditionalFormatting>
  <conditionalFormatting sqref="F17">
    <cfRule type="expression" dxfId="8911" priority="21146">
      <formula>IF(AND(LEN($A5)&gt;0,$A5&lt;&gt;$F5),TRUE,FALSE)</formula>
    </cfRule>
  </conditionalFormatting>
  <conditionalFormatting sqref="F18">
    <cfRule type="expression" dxfId="8910" priority="21147">
      <formula>IF(AND(LEN($A5)&gt;0,$A5&lt;&gt;$F5),TRUE,FALSE)</formula>
    </cfRule>
  </conditionalFormatting>
  <conditionalFormatting sqref="F19">
    <cfRule type="expression" dxfId="8909" priority="21148">
      <formula>IF(AND(LEN($A5)&gt;0,$A5&lt;&gt;$F5),TRUE,FALSE)</formula>
    </cfRule>
  </conditionalFormatting>
  <conditionalFormatting sqref="F21">
    <cfRule type="expression" dxfId="8908" priority="21149">
      <formula>IF(AND(LEN($A5)&gt;0,$A5&lt;&gt;$F5),TRUE,FALSE)</formula>
    </cfRule>
  </conditionalFormatting>
  <conditionalFormatting sqref="F22">
    <cfRule type="expression" dxfId="8907" priority="21150">
      <formula>IF(AND(LEN($A5)&gt;0,$A5&lt;&gt;$F5),TRUE,FALSE)</formula>
    </cfRule>
  </conditionalFormatting>
  <conditionalFormatting sqref="F23">
    <cfRule type="expression" dxfId="8906" priority="21151">
      <formula>IF(AND(LEN($A5)&gt;0,$A5&lt;&gt;$F5),TRUE,FALSE)</formula>
    </cfRule>
  </conditionalFormatting>
  <conditionalFormatting sqref="F24">
    <cfRule type="expression" dxfId="8905" priority="21152">
      <formula>IF(AND(LEN($A5)&gt;0,$A5&lt;&gt;$F5),TRUE,FALSE)</formula>
    </cfRule>
  </conditionalFormatting>
  <conditionalFormatting sqref="F25">
    <cfRule type="expression" dxfId="8904" priority="21153">
      <formula>IF(AND(LEN($A5)&gt;0,$A5&lt;&gt;$F5),TRUE,FALSE)</formula>
    </cfRule>
  </conditionalFormatting>
  <conditionalFormatting sqref="F26">
    <cfRule type="expression" dxfId="8903" priority="21154">
      <formula>IF(AND(LEN($A5)&gt;0,$A5&lt;&gt;$F5),TRUE,FALSE)</formula>
    </cfRule>
  </conditionalFormatting>
  <conditionalFormatting sqref="F27">
    <cfRule type="expression" dxfId="8902" priority="21155">
      <formula>IF(AND(LEN($A5)&gt;0,$A5&lt;&gt;$F5),TRUE,FALSE)</formula>
    </cfRule>
  </conditionalFormatting>
  <conditionalFormatting sqref="F28">
    <cfRule type="expression" dxfId="8901" priority="21156">
      <formula>IF(AND(LEN($A5)&gt;0,$A5&lt;&gt;$F5),TRUE,FALSE)</formula>
    </cfRule>
  </conditionalFormatting>
  <conditionalFormatting sqref="F29">
    <cfRule type="expression" dxfId="8900" priority="21157">
      <formula>IF(AND(LEN($A5)&gt;0,$A5&lt;&gt;$F5),TRUE,FALSE)</formula>
    </cfRule>
  </conditionalFormatting>
  <conditionalFormatting sqref="F30">
    <cfRule type="expression" dxfId="8899" priority="21158">
      <formula>IF(AND(LEN($A5)&gt;0,$A5&lt;&gt;$F5),TRUE,FALSE)</formula>
    </cfRule>
  </conditionalFormatting>
  <conditionalFormatting sqref="F31">
    <cfRule type="expression" dxfId="8898" priority="21159">
      <formula>IF(AND(LEN($A5)&gt;0,$A5&lt;&gt;$F5),TRUE,FALSE)</formula>
    </cfRule>
  </conditionalFormatting>
  <conditionalFormatting sqref="F32">
    <cfRule type="expression" dxfId="8897" priority="21160">
      <formula>IF(AND(LEN($A5)&gt;0,$A5&lt;&gt;$F5),TRUE,FALSE)</formula>
    </cfRule>
  </conditionalFormatting>
  <conditionalFormatting sqref="F33">
    <cfRule type="expression" dxfId="8896" priority="21161">
      <formula>IF(AND(LEN($A5)&gt;0,$A5&lt;&gt;$F5),TRUE,FALSE)</formula>
    </cfRule>
  </conditionalFormatting>
  <conditionalFormatting sqref="F34">
    <cfRule type="expression" dxfId="8895" priority="21162">
      <formula>IF(AND(LEN($A5)&gt;0,$A5&lt;&gt;$F5),TRUE,FALSE)</formula>
    </cfRule>
  </conditionalFormatting>
  <conditionalFormatting sqref="F35">
    <cfRule type="expression" dxfId="8894" priority="21163">
      <formula>IF(AND(LEN($A5)&gt;0,$A5&lt;&gt;$F5),TRUE,FALSE)</formula>
    </cfRule>
  </conditionalFormatting>
  <conditionalFormatting sqref="F36">
    <cfRule type="expression" dxfId="8893" priority="21164">
      <formula>IF(AND(LEN($A5)&gt;0,$A5&lt;&gt;$F5),TRUE,FALSE)</formula>
    </cfRule>
  </conditionalFormatting>
  <conditionalFormatting sqref="F37">
    <cfRule type="expression" dxfId="8892" priority="21165">
      <formula>IF(AND(LEN($A5)&gt;0,$A5&lt;&gt;$F5),TRUE,FALSE)</formula>
    </cfRule>
  </conditionalFormatting>
  <conditionalFormatting sqref="F38">
    <cfRule type="expression" dxfId="8891" priority="21166">
      <formula>IF(AND(LEN($A5)&gt;0,$A5&lt;&gt;$F5),TRUE,FALSE)</formula>
    </cfRule>
  </conditionalFormatting>
  <conditionalFormatting sqref="F39">
    <cfRule type="expression" dxfId="8890" priority="21167">
      <formula>IF(AND(LEN($A5)&gt;0,$A5&lt;&gt;$F5),TRUE,FALSE)</formula>
    </cfRule>
  </conditionalFormatting>
  <conditionalFormatting sqref="F40">
    <cfRule type="expression" dxfId="8889" priority="21168">
      <formula>IF(AND(LEN($A5)&gt;0,$A5&lt;&gt;$F5),TRUE,FALSE)</formula>
    </cfRule>
  </conditionalFormatting>
  <conditionalFormatting sqref="F41">
    <cfRule type="expression" dxfId="8888" priority="21169">
      <formula>IF(AND(LEN($A5)&gt;0,$A5&lt;&gt;$F5),TRUE,FALSE)</formula>
    </cfRule>
  </conditionalFormatting>
  <conditionalFormatting sqref="F42">
    <cfRule type="expression" dxfId="8887" priority="21170">
      <formula>IF(AND(LEN($A5)&gt;0,$A5&lt;&gt;$F5),TRUE,FALSE)</formula>
    </cfRule>
  </conditionalFormatting>
  <conditionalFormatting sqref="F43">
    <cfRule type="expression" dxfId="8886" priority="21171">
      <formula>IF(AND(LEN($A5)&gt;0,$A5&lt;&gt;$F5),TRUE,FALSE)</formula>
    </cfRule>
  </conditionalFormatting>
  <conditionalFormatting sqref="F44">
    <cfRule type="expression" dxfId="8885" priority="21172">
      <formula>IF(AND(LEN($A5)&gt;0,$A5&lt;&gt;$F5),TRUE,FALSE)</formula>
    </cfRule>
  </conditionalFormatting>
  <conditionalFormatting sqref="F45">
    <cfRule type="expression" dxfId="8884" priority="21173">
      <formula>IF(AND(LEN($A5)&gt;0,$A5&lt;&gt;$F5),TRUE,FALSE)</formula>
    </cfRule>
  </conditionalFormatting>
  <conditionalFormatting sqref="F46">
    <cfRule type="expression" dxfId="8883" priority="21174">
      <formula>IF(AND(LEN($A5)&gt;0,$A5&lt;&gt;$F5),TRUE,FALSE)</formula>
    </cfRule>
  </conditionalFormatting>
  <conditionalFormatting sqref="F47">
    <cfRule type="expression" dxfId="8882" priority="21175">
      <formula>IF(AND(LEN($A5)&gt;0,$A5&lt;&gt;$F5),TRUE,FALSE)</formula>
    </cfRule>
  </conditionalFormatting>
  <conditionalFormatting sqref="F48">
    <cfRule type="expression" dxfId="8881" priority="21176">
      <formula>IF(AND(LEN($A5)&gt;0,$A5&lt;&gt;$F5),TRUE,FALSE)</formula>
    </cfRule>
  </conditionalFormatting>
  <conditionalFormatting sqref="F49">
    <cfRule type="expression" dxfId="8880" priority="21177">
      <formula>IF(AND(LEN($A5)&gt;0,$A5&lt;&gt;$F5),TRUE,FALSE)</formula>
    </cfRule>
  </conditionalFormatting>
  <conditionalFormatting sqref="F50">
    <cfRule type="expression" dxfId="8879" priority="21178">
      <formula>IF(AND(LEN($A5)&gt;0,$A5&lt;&gt;$F5),TRUE,FALSE)</formula>
    </cfRule>
  </conditionalFormatting>
  <conditionalFormatting sqref="F51">
    <cfRule type="expression" dxfId="8878" priority="21179">
      <formula>IF(AND(LEN($A5)&gt;0,$A5&lt;&gt;$F5),TRUE,FALSE)</formula>
    </cfRule>
  </conditionalFormatting>
  <conditionalFormatting sqref="F52">
    <cfRule type="expression" dxfId="8877" priority="21180">
      <formula>IF(AND(LEN($A5)&gt;0,$A5&lt;&gt;$F5),TRUE,FALSE)</formula>
    </cfRule>
  </conditionalFormatting>
  <conditionalFormatting sqref="F53">
    <cfRule type="expression" dxfId="8876" priority="21181">
      <formula>IF(AND(LEN($A5)&gt;0,$A5&lt;&gt;$F5),TRUE,FALSE)</formula>
    </cfRule>
  </conditionalFormatting>
  <conditionalFormatting sqref="F54">
    <cfRule type="expression" dxfId="8875" priority="21182">
      <formula>IF(AND(LEN($A5)&gt;0,$A5&lt;&gt;$F5),TRUE,FALSE)</formula>
    </cfRule>
  </conditionalFormatting>
  <conditionalFormatting sqref="F55">
    <cfRule type="expression" dxfId="8874" priority="21183">
      <formula>IF(AND(LEN($A5)&gt;0,$A5&lt;&gt;$F5),TRUE,FALSE)</formula>
    </cfRule>
  </conditionalFormatting>
  <conditionalFormatting sqref="F56">
    <cfRule type="expression" dxfId="8873" priority="21184">
      <formula>IF(AND(LEN($A5)&gt;0,$A5&lt;&gt;$F5),TRUE,FALSE)</formula>
    </cfRule>
  </conditionalFormatting>
  <conditionalFormatting sqref="F57">
    <cfRule type="expression" dxfId="8872" priority="21185">
      <formula>IF(AND(LEN($A5)&gt;0,$A5&lt;&gt;$F5),TRUE,FALSE)</formula>
    </cfRule>
  </conditionalFormatting>
  <conditionalFormatting sqref="F58">
    <cfRule type="expression" dxfId="8871" priority="21186">
      <formula>IF(AND(LEN($A5)&gt;0,$A5&lt;&gt;$F5),TRUE,FALSE)</formula>
    </cfRule>
  </conditionalFormatting>
  <conditionalFormatting sqref="F59">
    <cfRule type="expression" dxfId="8870" priority="21187">
      <formula>IF(AND(LEN($A5)&gt;0,$A5&lt;&gt;$F5),TRUE,FALSE)</formula>
    </cfRule>
  </conditionalFormatting>
  <conditionalFormatting sqref="F60">
    <cfRule type="expression" dxfId="8869" priority="21188">
      <formula>IF(AND(LEN($A5)&gt;0,$A5&lt;&gt;$F5),TRUE,FALSE)</formula>
    </cfRule>
  </conditionalFormatting>
  <conditionalFormatting sqref="F61">
    <cfRule type="expression" dxfId="8868" priority="21189">
      <formula>IF(AND(LEN($A5)&gt;0,$A5&lt;&gt;$F5),TRUE,FALSE)</formula>
    </cfRule>
  </conditionalFormatting>
  <conditionalFormatting sqref="F62">
    <cfRule type="expression" dxfId="8867" priority="21190">
      <formula>IF(AND(LEN($A5)&gt;0,$A5&lt;&gt;$F5),TRUE,FALSE)</formula>
    </cfRule>
  </conditionalFormatting>
  <conditionalFormatting sqref="F63">
    <cfRule type="expression" dxfId="8866" priority="21191">
      <formula>IF(AND(LEN($A5)&gt;0,$A5&lt;&gt;$F5),TRUE,FALSE)</formula>
    </cfRule>
  </conditionalFormatting>
  <conditionalFormatting sqref="F64">
    <cfRule type="expression" dxfId="8865" priority="21192">
      <formula>IF(AND(LEN($A5)&gt;0,$A5&lt;&gt;$F5),TRUE,FALSE)</formula>
    </cfRule>
  </conditionalFormatting>
  <conditionalFormatting sqref="F65">
    <cfRule type="expression" dxfId="8864" priority="21193">
      <formula>IF(AND(LEN($A5)&gt;0,$A5&lt;&gt;$F5),TRUE,FALSE)</formula>
    </cfRule>
  </conditionalFormatting>
  <conditionalFormatting sqref="F66">
    <cfRule type="expression" dxfId="8863" priority="21194">
      <formula>IF(AND(LEN($A5)&gt;0,$A5&lt;&gt;$F5),TRUE,FALSE)</formula>
    </cfRule>
  </conditionalFormatting>
  <conditionalFormatting sqref="F67">
    <cfRule type="expression" dxfId="8862" priority="21195">
      <formula>IF(AND(LEN($A5)&gt;0,$A5&lt;&gt;$F5),TRUE,FALSE)</formula>
    </cfRule>
  </conditionalFormatting>
  <conditionalFormatting sqref="F68">
    <cfRule type="expression" dxfId="8861" priority="21196">
      <formula>IF(AND(LEN($A5)&gt;0,$A5&lt;&gt;$F5),TRUE,FALSE)</formula>
    </cfRule>
  </conditionalFormatting>
  <conditionalFormatting sqref="F69">
    <cfRule type="expression" dxfId="8860" priority="21197">
      <formula>IF(AND(LEN($A5)&gt;0,$A5&lt;&gt;$F5),TRUE,FALSE)</formula>
    </cfRule>
  </conditionalFormatting>
  <conditionalFormatting sqref="F70">
    <cfRule type="expression" dxfId="8859" priority="21198">
      <formula>IF(AND(LEN($A5)&gt;0,$A5&lt;&gt;$F5),TRUE,FALSE)</formula>
    </cfRule>
  </conditionalFormatting>
  <conditionalFormatting sqref="F71">
    <cfRule type="expression" dxfId="8858" priority="21199">
      <formula>IF(AND(LEN($A5)&gt;0,$A5&lt;&gt;$F5),TRUE,FALSE)</formula>
    </cfRule>
  </conditionalFormatting>
  <conditionalFormatting sqref="F72">
    <cfRule type="expression" dxfId="8857" priority="21200">
      <formula>IF(AND(LEN($A5)&gt;0,$A5&lt;&gt;$F5),TRUE,FALSE)</formula>
    </cfRule>
  </conditionalFormatting>
  <conditionalFormatting sqref="F73">
    <cfRule type="expression" dxfId="8856" priority="21201">
      <formula>IF(AND(LEN($A5)&gt;0,$A5&lt;&gt;$F5),TRUE,FALSE)</formula>
    </cfRule>
  </conditionalFormatting>
  <conditionalFormatting sqref="F74">
    <cfRule type="expression" dxfId="8855" priority="21202">
      <formula>IF(AND(LEN($A5)&gt;0,$A5&lt;&gt;$F5),TRUE,FALSE)</formula>
    </cfRule>
  </conditionalFormatting>
  <conditionalFormatting sqref="F75">
    <cfRule type="expression" dxfId="8854" priority="21203">
      <formula>IF(AND(LEN($A5)&gt;0,$A5&lt;&gt;$F5),TRUE,FALSE)</formula>
    </cfRule>
  </conditionalFormatting>
  <conditionalFormatting sqref="F76">
    <cfRule type="expression" dxfId="8853" priority="21204">
      <formula>IF(AND(LEN($A5)&gt;0,$A5&lt;&gt;$F5),TRUE,FALSE)</formula>
    </cfRule>
  </conditionalFormatting>
  <conditionalFormatting sqref="F77">
    <cfRule type="expression" dxfId="8852" priority="21205">
      <formula>IF(AND(LEN($A5)&gt;0,$A5&lt;&gt;$F5),TRUE,FALSE)</formula>
    </cfRule>
  </conditionalFormatting>
  <conditionalFormatting sqref="F78">
    <cfRule type="expression" dxfId="8851" priority="21206">
      <formula>IF(AND(LEN($A5)&gt;0,$A5&lt;&gt;$F5),TRUE,FALSE)</formula>
    </cfRule>
  </conditionalFormatting>
  <conditionalFormatting sqref="F79">
    <cfRule type="expression" dxfId="8850" priority="21207">
      <formula>IF(AND(LEN($A5)&gt;0,$A5&lt;&gt;$F5),TRUE,FALSE)</formula>
    </cfRule>
  </conditionalFormatting>
  <conditionalFormatting sqref="F80">
    <cfRule type="expression" dxfId="8849" priority="21208">
      <formula>IF(AND(LEN($A5)&gt;0,$A5&lt;&gt;$F5),TRUE,FALSE)</formula>
    </cfRule>
  </conditionalFormatting>
  <conditionalFormatting sqref="F81">
    <cfRule type="expression" dxfId="8848" priority="21209">
      <formula>IF(AND(LEN($A5)&gt;0,$A5&lt;&gt;$F5),TRUE,FALSE)</formula>
    </cfRule>
  </conditionalFormatting>
  <conditionalFormatting sqref="F82">
    <cfRule type="expression" dxfId="8847" priority="21210">
      <formula>IF(AND(LEN($A5)&gt;0,$A5&lt;&gt;$F5),TRUE,FALSE)</formula>
    </cfRule>
  </conditionalFormatting>
  <conditionalFormatting sqref="F83">
    <cfRule type="expression" dxfId="8846" priority="21211">
      <formula>IF(AND(LEN($A5)&gt;0,$A5&lt;&gt;$F5),TRUE,FALSE)</formula>
    </cfRule>
  </conditionalFormatting>
  <conditionalFormatting sqref="F84">
    <cfRule type="expression" dxfId="8845" priority="21212">
      <formula>IF(AND(LEN($A5)&gt;0,$A5&lt;&gt;$F5),TRUE,FALSE)</formula>
    </cfRule>
  </conditionalFormatting>
  <conditionalFormatting sqref="F85">
    <cfRule type="expression" dxfId="8844" priority="21213">
      <formula>IF(AND(LEN($A5)&gt;0,$A5&lt;&gt;$F5),TRUE,FALSE)</formula>
    </cfRule>
  </conditionalFormatting>
  <conditionalFormatting sqref="F86">
    <cfRule type="expression" dxfId="8843" priority="21214">
      <formula>IF(AND(LEN($A5)&gt;0,$A5&lt;&gt;$F5),TRUE,FALSE)</formula>
    </cfRule>
  </conditionalFormatting>
  <conditionalFormatting sqref="F87">
    <cfRule type="expression" dxfId="8842" priority="21215">
      <formula>IF(AND(LEN($A5)&gt;0,$A5&lt;&gt;$F5),TRUE,FALSE)</formula>
    </cfRule>
  </conditionalFormatting>
  <conditionalFormatting sqref="F88">
    <cfRule type="expression" dxfId="8841" priority="21216">
      <formula>IF(AND(LEN($A5)&gt;0,$A5&lt;&gt;$F5),TRUE,FALSE)</formula>
    </cfRule>
  </conditionalFormatting>
  <conditionalFormatting sqref="F89">
    <cfRule type="expression" dxfId="8840" priority="21217">
      <formula>IF(AND(LEN($A5)&gt;0,$A5&lt;&gt;$F5),TRUE,FALSE)</formula>
    </cfRule>
  </conditionalFormatting>
  <conditionalFormatting sqref="F90">
    <cfRule type="expression" dxfId="8839" priority="21218">
      <formula>IF(AND(LEN($A5)&gt;0,$A5&lt;&gt;$F5),TRUE,FALSE)</formula>
    </cfRule>
  </conditionalFormatting>
  <conditionalFormatting sqref="F91">
    <cfRule type="expression" dxfId="8838" priority="21219">
      <formula>IF(AND(LEN($A5)&gt;0,$A5&lt;&gt;$F5),TRUE,FALSE)</formula>
    </cfRule>
  </conditionalFormatting>
  <conditionalFormatting sqref="F92">
    <cfRule type="expression" dxfId="8837" priority="21220">
      <formula>IF(AND(LEN($A5)&gt;0,$A5&lt;&gt;$F5),TRUE,FALSE)</formula>
    </cfRule>
  </conditionalFormatting>
  <conditionalFormatting sqref="F93">
    <cfRule type="expression" dxfId="8836" priority="21221">
      <formula>IF(AND(LEN($A5)&gt;0,$A5&lt;&gt;$F5),TRUE,FALSE)</formula>
    </cfRule>
  </conditionalFormatting>
  <conditionalFormatting sqref="F94">
    <cfRule type="expression" dxfId="8835" priority="21222">
      <formula>IF(AND(LEN($A5)&gt;0,$A5&lt;&gt;$F5),TRUE,FALSE)</formula>
    </cfRule>
  </conditionalFormatting>
  <conditionalFormatting sqref="F95">
    <cfRule type="expression" dxfId="8834" priority="21223">
      <formula>IF(AND(LEN($A5)&gt;0,$A5&lt;&gt;$F5),TRUE,FALSE)</formula>
    </cfRule>
  </conditionalFormatting>
  <conditionalFormatting sqref="F96">
    <cfRule type="expression" dxfId="8833" priority="21224">
      <formula>IF(AND(LEN($A5)&gt;0,$A5&lt;&gt;$F5),TRUE,FALSE)</formula>
    </cfRule>
  </conditionalFormatting>
  <conditionalFormatting sqref="F97">
    <cfRule type="expression" dxfId="8832" priority="21225">
      <formula>IF(AND(LEN($A5)&gt;0,$A5&lt;&gt;$F5),TRUE,FALSE)</formula>
    </cfRule>
  </conditionalFormatting>
  <conditionalFormatting sqref="F98">
    <cfRule type="expression" dxfId="8831" priority="21226">
      <formula>IF(AND(LEN($A5)&gt;0,$A5&lt;&gt;$F5),TRUE,FALSE)</formula>
    </cfRule>
  </conditionalFormatting>
  <conditionalFormatting sqref="F99">
    <cfRule type="expression" dxfId="8830" priority="21227">
      <formula>IF(AND(LEN($A5)&gt;0,$A5&lt;&gt;$F5),TRUE,FALSE)</formula>
    </cfRule>
  </conditionalFormatting>
  <conditionalFormatting sqref="F100">
    <cfRule type="expression" dxfId="8829" priority="21228">
      <formula>IF(AND(LEN($A5)&gt;0,$A5&lt;&gt;$F5),TRUE,FALSE)</formula>
    </cfRule>
  </conditionalFormatting>
  <conditionalFormatting sqref="F101">
    <cfRule type="expression" dxfId="8828" priority="21229">
      <formula>IF(AND(LEN($A5)&gt;0,$A5&lt;&gt;$F5),TRUE,FALSE)</formula>
    </cfRule>
  </conditionalFormatting>
  <conditionalFormatting sqref="F102">
    <cfRule type="expression" dxfId="8827" priority="21230">
      <formula>IF(AND(LEN($A5)&gt;0,$A5&lt;&gt;$F5),TRUE,FALSE)</formula>
    </cfRule>
  </conditionalFormatting>
  <conditionalFormatting sqref="F103">
    <cfRule type="expression" dxfId="8826" priority="21231">
      <formula>IF(AND(LEN($A5)&gt;0,$A5&lt;&gt;$F5),TRUE,FALSE)</formula>
    </cfRule>
  </conditionalFormatting>
  <conditionalFormatting sqref="F104">
    <cfRule type="expression" dxfId="8825" priority="21232">
      <formula>IF(AND(LEN($A5)&gt;0,$A5&lt;&gt;$F5),TRUE,FALSE)</formula>
    </cfRule>
  </conditionalFormatting>
  <conditionalFormatting sqref="F105">
    <cfRule type="expression" dxfId="8824" priority="21233">
      <formula>IF(AND(LEN($A5)&gt;0,$A5&lt;&gt;$F5),TRUE,FALSE)</formula>
    </cfRule>
  </conditionalFormatting>
  <conditionalFormatting sqref="F106">
    <cfRule type="expression" dxfId="8823" priority="21234">
      <formula>IF(AND(LEN($A5)&gt;0,$A5&lt;&gt;$F5),TRUE,FALSE)</formula>
    </cfRule>
  </conditionalFormatting>
  <conditionalFormatting sqref="F107">
    <cfRule type="expression" dxfId="8822" priority="21235">
      <formula>IF(AND(LEN($A5)&gt;0,$A5&lt;&gt;$F5),TRUE,FALSE)</formula>
    </cfRule>
  </conditionalFormatting>
  <conditionalFormatting sqref="F108">
    <cfRule type="expression" dxfId="8821" priority="21236">
      <formula>IF(AND(LEN($A5)&gt;0,$A5&lt;&gt;$F5),TRUE,FALSE)</formula>
    </cfRule>
  </conditionalFormatting>
  <conditionalFormatting sqref="F109">
    <cfRule type="expression" dxfId="8820" priority="21237">
      <formula>IF(AND(LEN($A5)&gt;0,$A5&lt;&gt;$F5),TRUE,FALSE)</formula>
    </cfRule>
  </conditionalFormatting>
  <conditionalFormatting sqref="F110">
    <cfRule type="expression" dxfId="8819" priority="21238">
      <formula>IF(AND(LEN($A5)&gt;0,$A5&lt;&gt;$F5),TRUE,FALSE)</formula>
    </cfRule>
  </conditionalFormatting>
  <conditionalFormatting sqref="F111">
    <cfRule type="expression" dxfId="8818" priority="21239">
      <formula>IF(AND(LEN($A5)&gt;0,$A5&lt;&gt;$F5),TRUE,FALSE)</formula>
    </cfRule>
  </conditionalFormatting>
  <conditionalFormatting sqref="F112">
    <cfRule type="expression" dxfId="8817" priority="21240">
      <formula>IF(AND(LEN($A5)&gt;0,$A5&lt;&gt;$F5),TRUE,FALSE)</formula>
    </cfRule>
  </conditionalFormatting>
  <conditionalFormatting sqref="F113">
    <cfRule type="expression" dxfId="8816" priority="21241">
      <formula>IF(AND(LEN($A5)&gt;0,$A5&lt;&gt;$F5),TRUE,FALSE)</formula>
    </cfRule>
  </conditionalFormatting>
  <conditionalFormatting sqref="F114">
    <cfRule type="expression" dxfId="8815" priority="21242">
      <formula>IF(AND(LEN($A5)&gt;0,$A5&lt;&gt;$F5),TRUE,FALSE)</formula>
    </cfRule>
  </conditionalFormatting>
  <conditionalFormatting sqref="F115">
    <cfRule type="expression" dxfId="8814" priority="21243">
      <formula>IF(AND(LEN($A5)&gt;0,$A5&lt;&gt;$F5),TRUE,FALSE)</formula>
    </cfRule>
  </conditionalFormatting>
  <conditionalFormatting sqref="F116">
    <cfRule type="expression" dxfId="8813" priority="21244">
      <formula>IF(AND(LEN($A5)&gt;0,$A5&lt;&gt;$F5),TRUE,FALSE)</formula>
    </cfRule>
  </conditionalFormatting>
  <conditionalFormatting sqref="F117">
    <cfRule type="expression" dxfId="8812" priority="21245">
      <formula>IF(AND(LEN($A5)&gt;0,$A5&lt;&gt;$F5),TRUE,FALSE)</formula>
    </cfRule>
  </conditionalFormatting>
  <conditionalFormatting sqref="F118">
    <cfRule type="expression" dxfId="8811" priority="21246">
      <formula>IF(AND(LEN($A5)&gt;0,$A5&lt;&gt;$F5),TRUE,FALSE)</formula>
    </cfRule>
  </conditionalFormatting>
  <conditionalFormatting sqref="F119">
    <cfRule type="expression" dxfId="8810" priority="21247">
      <formula>IF(AND(LEN($A5)&gt;0,$A5&lt;&gt;$F5),TRUE,FALSE)</formula>
    </cfRule>
  </conditionalFormatting>
  <conditionalFormatting sqref="F120">
    <cfRule type="expression" dxfId="8809" priority="21248">
      <formula>IF(AND(LEN($A5)&gt;0,$A5&lt;&gt;$F5),TRUE,FALSE)</formula>
    </cfRule>
  </conditionalFormatting>
  <conditionalFormatting sqref="F121">
    <cfRule type="expression" dxfId="8808" priority="21249">
      <formula>IF(AND(LEN($A5)&gt;0,$A5&lt;&gt;$F5),TRUE,FALSE)</formula>
    </cfRule>
  </conditionalFormatting>
  <conditionalFormatting sqref="F122">
    <cfRule type="expression" dxfId="8807" priority="21250">
      <formula>IF(AND(LEN($A5)&gt;0,$A5&lt;&gt;$F5),TRUE,FALSE)</formula>
    </cfRule>
  </conditionalFormatting>
  <conditionalFormatting sqref="F123">
    <cfRule type="expression" dxfId="8806" priority="21251">
      <formula>IF(AND(LEN($A5)&gt;0,$A5&lt;&gt;$F5),TRUE,FALSE)</formula>
    </cfRule>
  </conditionalFormatting>
  <conditionalFormatting sqref="F124">
    <cfRule type="expression" dxfId="8805" priority="21252">
      <formula>IF(AND(LEN($A5)&gt;0,$A5&lt;&gt;$F5),TRUE,FALSE)</formula>
    </cfRule>
  </conditionalFormatting>
  <conditionalFormatting sqref="F125">
    <cfRule type="expression" dxfId="8804" priority="21253">
      <formula>IF(AND(LEN($A5)&gt;0,$A5&lt;&gt;$F5),TRUE,FALSE)</formula>
    </cfRule>
  </conditionalFormatting>
  <conditionalFormatting sqref="F126">
    <cfRule type="expression" dxfId="8803" priority="21254">
      <formula>IF(AND(LEN($A5)&gt;0,$A5&lt;&gt;$F5),TRUE,FALSE)</formula>
    </cfRule>
  </conditionalFormatting>
  <conditionalFormatting sqref="F127">
    <cfRule type="expression" dxfId="8802" priority="21255">
      <formula>IF(AND(LEN($A5)&gt;0,$A5&lt;&gt;$F5),TRUE,FALSE)</formula>
    </cfRule>
  </conditionalFormatting>
  <conditionalFormatting sqref="F128">
    <cfRule type="expression" dxfId="8801" priority="21256">
      <formula>IF(AND(LEN($A5)&gt;0,$A5&lt;&gt;$F5),TRUE,FALSE)</formula>
    </cfRule>
  </conditionalFormatting>
  <conditionalFormatting sqref="F129">
    <cfRule type="expression" dxfId="8800" priority="21257">
      <formula>IF(AND(LEN($A5)&gt;0,$A5&lt;&gt;$F5),TRUE,FALSE)</formula>
    </cfRule>
  </conditionalFormatting>
  <conditionalFormatting sqref="F130">
    <cfRule type="expression" dxfId="8799" priority="21258">
      <formula>IF(AND(LEN($A5)&gt;0,$A5&lt;&gt;$F5),TRUE,FALSE)</formula>
    </cfRule>
  </conditionalFormatting>
  <conditionalFormatting sqref="F131">
    <cfRule type="expression" dxfId="8798" priority="21259">
      <formula>IF(AND(LEN($A5)&gt;0,$A5&lt;&gt;$F5),TRUE,FALSE)</formula>
    </cfRule>
  </conditionalFormatting>
  <conditionalFormatting sqref="F132">
    <cfRule type="expression" dxfId="8797" priority="21260">
      <formula>IF(AND(LEN($A5)&gt;0,$A5&lt;&gt;$F5),TRUE,FALSE)</formula>
    </cfRule>
  </conditionalFormatting>
  <conditionalFormatting sqref="F133">
    <cfRule type="expression" dxfId="8796" priority="21261">
      <formula>IF(AND(LEN($A5)&gt;0,$A5&lt;&gt;$F5),TRUE,FALSE)</formula>
    </cfRule>
  </conditionalFormatting>
  <conditionalFormatting sqref="F134">
    <cfRule type="expression" dxfId="8795" priority="21262">
      <formula>IF(AND(LEN($A5)&gt;0,$A5&lt;&gt;$F5),TRUE,FALSE)</formula>
    </cfRule>
  </conditionalFormatting>
  <conditionalFormatting sqref="F135">
    <cfRule type="expression" dxfId="8794" priority="21263">
      <formula>IF(AND(LEN($A5)&gt;0,$A5&lt;&gt;$F5),TRUE,FALSE)</formula>
    </cfRule>
  </conditionalFormatting>
  <conditionalFormatting sqref="F136">
    <cfRule type="expression" dxfId="8793" priority="21264">
      <formula>IF(AND(LEN($A5)&gt;0,$A5&lt;&gt;$F5),TRUE,FALSE)</formula>
    </cfRule>
  </conditionalFormatting>
  <conditionalFormatting sqref="F137">
    <cfRule type="expression" dxfId="8792" priority="21265">
      <formula>IF(AND(LEN($A5)&gt;0,$A5&lt;&gt;$F5),TRUE,FALSE)</formula>
    </cfRule>
  </conditionalFormatting>
  <conditionalFormatting sqref="F138">
    <cfRule type="expression" dxfId="8791" priority="21266">
      <formula>IF(AND(LEN($A5)&gt;0,$A5&lt;&gt;$F5),TRUE,FALSE)</formula>
    </cfRule>
  </conditionalFormatting>
  <conditionalFormatting sqref="F139">
    <cfRule type="expression" dxfId="8790" priority="21267">
      <formula>IF(AND(LEN($A5)&gt;0,$A5&lt;&gt;$F5),TRUE,FALSE)</formula>
    </cfRule>
  </conditionalFormatting>
  <conditionalFormatting sqref="F140">
    <cfRule type="expression" dxfId="8789" priority="21268">
      <formula>IF(AND(LEN($A5)&gt;0,$A5&lt;&gt;$F5),TRUE,FALSE)</formula>
    </cfRule>
  </conditionalFormatting>
  <conditionalFormatting sqref="F141">
    <cfRule type="expression" dxfId="8788" priority="21269">
      <formula>IF(AND(LEN($A5)&gt;0,$A5&lt;&gt;$F5),TRUE,FALSE)</formula>
    </cfRule>
  </conditionalFormatting>
  <conditionalFormatting sqref="F142">
    <cfRule type="expression" dxfId="8787" priority="21270">
      <formula>IF(AND(LEN($A5)&gt;0,$A5&lt;&gt;$F5),TRUE,FALSE)</formula>
    </cfRule>
  </conditionalFormatting>
  <conditionalFormatting sqref="F143">
    <cfRule type="expression" dxfId="8786" priority="21271">
      <formula>IF(AND(LEN($A5)&gt;0,$A5&lt;&gt;$F5),TRUE,FALSE)</formula>
    </cfRule>
  </conditionalFormatting>
  <conditionalFormatting sqref="F144">
    <cfRule type="expression" dxfId="8785" priority="21272">
      <formula>IF(AND(LEN($A5)&gt;0,$A5&lt;&gt;$F5),TRUE,FALSE)</formula>
    </cfRule>
  </conditionalFormatting>
  <conditionalFormatting sqref="F145">
    <cfRule type="expression" dxfId="8784" priority="21273">
      <formula>IF(AND(LEN($A5)&gt;0,$A5&lt;&gt;$F5),TRUE,FALSE)</formula>
    </cfRule>
  </conditionalFormatting>
  <conditionalFormatting sqref="F146">
    <cfRule type="expression" dxfId="8783" priority="21274">
      <formula>IF(AND(LEN($A5)&gt;0,$A5&lt;&gt;$F5),TRUE,FALSE)</formula>
    </cfRule>
  </conditionalFormatting>
  <conditionalFormatting sqref="F147">
    <cfRule type="expression" dxfId="8782" priority="21275">
      <formula>IF(AND(LEN($A5)&gt;0,$A5&lt;&gt;$F5),TRUE,FALSE)</formula>
    </cfRule>
  </conditionalFormatting>
  <conditionalFormatting sqref="F148">
    <cfRule type="expression" dxfId="8781" priority="21276">
      <formula>IF(AND(LEN($A5)&gt;0,$A5&lt;&gt;$F5),TRUE,FALSE)</formula>
    </cfRule>
  </conditionalFormatting>
  <conditionalFormatting sqref="F149">
    <cfRule type="expression" dxfId="8780" priority="21277">
      <formula>IF(AND(LEN($A5)&gt;0,$A5&lt;&gt;$F5),TRUE,FALSE)</formula>
    </cfRule>
  </conditionalFormatting>
  <conditionalFormatting sqref="F150">
    <cfRule type="expression" dxfId="8779" priority="21278">
      <formula>IF(AND(LEN($A5)&gt;0,$A5&lt;&gt;$F5),TRUE,FALSE)</formula>
    </cfRule>
  </conditionalFormatting>
  <conditionalFormatting sqref="F151">
    <cfRule type="expression" dxfId="8778" priority="21279">
      <formula>IF(AND(LEN($A5)&gt;0,$A5&lt;&gt;$F5),TRUE,FALSE)</formula>
    </cfRule>
  </conditionalFormatting>
  <conditionalFormatting sqref="F152">
    <cfRule type="expression" dxfId="8777" priority="21280">
      <formula>IF(AND(LEN($A5)&gt;0,$A5&lt;&gt;$F5),TRUE,FALSE)</formula>
    </cfRule>
  </conditionalFormatting>
  <conditionalFormatting sqref="F153">
    <cfRule type="expression" dxfId="8776" priority="21281">
      <formula>IF(AND(LEN($A5)&gt;0,$A5&lt;&gt;$F5),TRUE,FALSE)</formula>
    </cfRule>
  </conditionalFormatting>
  <conditionalFormatting sqref="F154">
    <cfRule type="expression" dxfId="8775" priority="21282">
      <formula>IF(AND(LEN($A5)&gt;0,$A5&lt;&gt;$F5),TRUE,FALSE)</formula>
    </cfRule>
  </conditionalFormatting>
  <conditionalFormatting sqref="F155">
    <cfRule type="expression" dxfId="8774" priority="21283">
      <formula>IF(AND(LEN($A5)&gt;0,$A5&lt;&gt;$F5),TRUE,FALSE)</formula>
    </cfRule>
  </conditionalFormatting>
  <conditionalFormatting sqref="F156">
    <cfRule type="expression" dxfId="8773" priority="21284">
      <formula>IF(AND(LEN($A5)&gt;0,$A5&lt;&gt;$F5),TRUE,FALSE)</formula>
    </cfRule>
  </conditionalFormatting>
  <conditionalFormatting sqref="F157">
    <cfRule type="expression" dxfId="8772" priority="21285">
      <formula>IF(AND(LEN($A5)&gt;0,$A5&lt;&gt;$F5),TRUE,FALSE)</formula>
    </cfRule>
  </conditionalFormatting>
  <conditionalFormatting sqref="F158">
    <cfRule type="expression" dxfId="8771" priority="21286">
      <formula>IF(AND(LEN($A5)&gt;0,$A5&lt;&gt;$F5),TRUE,FALSE)</formula>
    </cfRule>
  </conditionalFormatting>
  <conditionalFormatting sqref="F159">
    <cfRule type="expression" dxfId="8770" priority="21287">
      <formula>IF(AND(LEN($A5)&gt;0,$A5&lt;&gt;$F5),TRUE,FALSE)</formula>
    </cfRule>
  </conditionalFormatting>
  <conditionalFormatting sqref="F160">
    <cfRule type="expression" dxfId="8769" priority="21288">
      <formula>IF(AND(LEN($A5)&gt;0,$A5&lt;&gt;$F5),TRUE,FALSE)</formula>
    </cfRule>
  </conditionalFormatting>
  <conditionalFormatting sqref="F161">
    <cfRule type="expression" dxfId="8768" priority="21289">
      <formula>IF(AND(LEN($A5)&gt;0,$A5&lt;&gt;$F5),TRUE,FALSE)</formula>
    </cfRule>
  </conditionalFormatting>
  <conditionalFormatting sqref="F162">
    <cfRule type="expression" dxfId="8767" priority="21290">
      <formula>IF(AND(LEN($A5)&gt;0,$A5&lt;&gt;$F5),TRUE,FALSE)</formula>
    </cfRule>
  </conditionalFormatting>
  <conditionalFormatting sqref="F163">
    <cfRule type="expression" dxfId="8766" priority="21291">
      <formula>IF(AND(LEN($A5)&gt;0,$A5&lt;&gt;$F5),TRUE,FALSE)</formula>
    </cfRule>
  </conditionalFormatting>
  <conditionalFormatting sqref="F164">
    <cfRule type="expression" dxfId="8765" priority="21292">
      <formula>IF(AND(LEN($A5)&gt;0,$A5&lt;&gt;$F5),TRUE,FALSE)</formula>
    </cfRule>
  </conditionalFormatting>
  <conditionalFormatting sqref="F165">
    <cfRule type="expression" dxfId="8764" priority="21293">
      <formula>IF(AND(LEN($A5)&gt;0,$A5&lt;&gt;$F5),TRUE,FALSE)</formula>
    </cfRule>
  </conditionalFormatting>
  <conditionalFormatting sqref="F166">
    <cfRule type="expression" dxfId="8763" priority="21294">
      <formula>IF(AND(LEN($A5)&gt;0,$A5&lt;&gt;$F5),TRUE,FALSE)</formula>
    </cfRule>
  </conditionalFormatting>
  <conditionalFormatting sqref="F167">
    <cfRule type="expression" dxfId="8762" priority="21295">
      <formula>IF(AND(LEN($A5)&gt;0,$A5&lt;&gt;$F5),TRUE,FALSE)</formula>
    </cfRule>
  </conditionalFormatting>
  <conditionalFormatting sqref="F168">
    <cfRule type="expression" dxfId="8761" priority="21296">
      <formula>IF(AND(LEN($A5)&gt;0,$A5&lt;&gt;$F5),TRUE,FALSE)</formula>
    </cfRule>
  </conditionalFormatting>
  <conditionalFormatting sqref="F169">
    <cfRule type="expression" dxfId="8760" priority="21297">
      <formula>IF(AND(LEN($A5)&gt;0,$A5&lt;&gt;$F5),TRUE,FALSE)</formula>
    </cfRule>
  </conditionalFormatting>
  <conditionalFormatting sqref="F170">
    <cfRule type="expression" dxfId="8759" priority="21298">
      <formula>IF(AND(LEN($A5)&gt;0,$A5&lt;&gt;$F5),TRUE,FALSE)</formula>
    </cfRule>
  </conditionalFormatting>
  <conditionalFormatting sqref="F171">
    <cfRule type="expression" dxfId="8758" priority="21299">
      <formula>IF(AND(LEN($A5)&gt;0,$A5&lt;&gt;$F5),TRUE,FALSE)</formula>
    </cfRule>
  </conditionalFormatting>
  <conditionalFormatting sqref="F172">
    <cfRule type="expression" dxfId="8757" priority="21300">
      <formula>IF(AND(LEN($A5)&gt;0,$A5&lt;&gt;$F5),TRUE,FALSE)</formula>
    </cfRule>
  </conditionalFormatting>
  <conditionalFormatting sqref="F173">
    <cfRule type="expression" dxfId="8756" priority="21301">
      <formula>IF(AND(LEN($A5)&gt;0,$A5&lt;&gt;$F5),TRUE,FALSE)</formula>
    </cfRule>
  </conditionalFormatting>
  <conditionalFormatting sqref="F174">
    <cfRule type="expression" dxfId="8755" priority="21302">
      <formula>IF(AND(LEN($A5)&gt;0,$A5&lt;&gt;$F5),TRUE,FALSE)</formula>
    </cfRule>
  </conditionalFormatting>
  <conditionalFormatting sqref="F175">
    <cfRule type="expression" dxfId="8754" priority="21303">
      <formula>IF(AND(LEN($A5)&gt;0,$A5&lt;&gt;$F5),TRUE,FALSE)</formula>
    </cfRule>
  </conditionalFormatting>
  <conditionalFormatting sqref="F176">
    <cfRule type="expression" dxfId="8753" priority="21304">
      <formula>IF(AND(LEN($A5)&gt;0,$A5&lt;&gt;$F5),TRUE,FALSE)</formula>
    </cfRule>
  </conditionalFormatting>
  <conditionalFormatting sqref="F177">
    <cfRule type="expression" dxfId="8752" priority="21305">
      <formula>IF(AND(LEN($A5)&gt;0,$A5&lt;&gt;$F5),TRUE,FALSE)</formula>
    </cfRule>
  </conditionalFormatting>
  <conditionalFormatting sqref="F178">
    <cfRule type="expression" dxfId="8751" priority="21306">
      <formula>IF(AND(LEN($A5)&gt;0,$A5&lt;&gt;$F5),TRUE,FALSE)</formula>
    </cfRule>
  </conditionalFormatting>
  <conditionalFormatting sqref="F179">
    <cfRule type="expression" dxfId="8750" priority="21307">
      <formula>IF(AND(LEN($A5)&gt;0,$A5&lt;&gt;$F5),TRUE,FALSE)</formula>
    </cfRule>
  </conditionalFormatting>
  <conditionalFormatting sqref="F180">
    <cfRule type="expression" dxfId="8749" priority="21308">
      <formula>IF(AND(LEN($A5)&gt;0,$A5&lt;&gt;$F5),TRUE,FALSE)</formula>
    </cfRule>
  </conditionalFormatting>
  <conditionalFormatting sqref="F181">
    <cfRule type="expression" dxfId="8748" priority="21309">
      <formula>IF(AND(LEN($A5)&gt;0,$A5&lt;&gt;$F5),TRUE,FALSE)</formula>
    </cfRule>
  </conditionalFormatting>
  <conditionalFormatting sqref="F182">
    <cfRule type="expression" dxfId="8747" priority="21310">
      <formula>IF(AND(LEN($A5)&gt;0,$A5&lt;&gt;$F5),TRUE,FALSE)</formula>
    </cfRule>
  </conditionalFormatting>
  <conditionalFormatting sqref="F183">
    <cfRule type="expression" dxfId="8746" priority="21311">
      <formula>IF(AND(LEN($A5)&gt;0,$A5&lt;&gt;$F5),TRUE,FALSE)</formula>
    </cfRule>
  </conditionalFormatting>
  <conditionalFormatting sqref="F184">
    <cfRule type="expression" dxfId="8745" priority="21312">
      <formula>IF(AND(LEN($A5)&gt;0,$A5&lt;&gt;$F5),TRUE,FALSE)</formula>
    </cfRule>
  </conditionalFormatting>
  <conditionalFormatting sqref="F185">
    <cfRule type="expression" dxfId="8744" priority="21313">
      <formula>IF(AND(LEN($A5)&gt;0,$A5&lt;&gt;$F5),TRUE,FALSE)</formula>
    </cfRule>
  </conditionalFormatting>
  <conditionalFormatting sqref="F186">
    <cfRule type="expression" dxfId="8743" priority="21314">
      <formula>IF(AND(LEN($A5)&gt;0,$A5&lt;&gt;$F5),TRUE,FALSE)</formula>
    </cfRule>
  </conditionalFormatting>
  <conditionalFormatting sqref="F187">
    <cfRule type="expression" dxfId="8742" priority="21315">
      <formula>IF(AND(LEN($A5)&gt;0,$A5&lt;&gt;$F5),TRUE,FALSE)</formula>
    </cfRule>
  </conditionalFormatting>
  <conditionalFormatting sqref="F188">
    <cfRule type="expression" dxfId="8741" priority="21316">
      <formula>IF(AND(LEN($A5)&gt;0,$A5&lt;&gt;$F5),TRUE,FALSE)</formula>
    </cfRule>
  </conditionalFormatting>
  <conditionalFormatting sqref="F189">
    <cfRule type="expression" dxfId="8740" priority="21317">
      <formula>IF(AND(LEN($A5)&gt;0,$A5&lt;&gt;$F5),TRUE,FALSE)</formula>
    </cfRule>
  </conditionalFormatting>
  <conditionalFormatting sqref="F190">
    <cfRule type="expression" dxfId="8739" priority="21318">
      <formula>IF(AND(LEN($A5)&gt;0,$A5&lt;&gt;$F5),TRUE,FALSE)</formula>
    </cfRule>
  </conditionalFormatting>
  <conditionalFormatting sqref="F191">
    <cfRule type="expression" dxfId="8738" priority="21319">
      <formula>IF(AND(LEN($A5)&gt;0,$A5&lt;&gt;$F5),TRUE,FALSE)</formula>
    </cfRule>
  </conditionalFormatting>
  <conditionalFormatting sqref="F192">
    <cfRule type="expression" dxfId="8737" priority="21320">
      <formula>IF(AND(LEN($A5)&gt;0,$A5&lt;&gt;$F5),TRUE,FALSE)</formula>
    </cfRule>
  </conditionalFormatting>
  <conditionalFormatting sqref="F193">
    <cfRule type="expression" dxfId="8736" priority="21321">
      <formula>IF(AND(LEN($A5)&gt;0,$A5&lt;&gt;$F5),TRUE,FALSE)</formula>
    </cfRule>
  </conditionalFormatting>
  <conditionalFormatting sqref="F194">
    <cfRule type="expression" dxfId="8735" priority="21322">
      <formula>IF(AND(LEN($A5)&gt;0,$A5&lt;&gt;$F5),TRUE,FALSE)</formula>
    </cfRule>
  </conditionalFormatting>
  <conditionalFormatting sqref="F195">
    <cfRule type="expression" dxfId="8734" priority="21323">
      <formula>IF(AND(LEN($A5)&gt;0,$A5&lt;&gt;$F5),TRUE,FALSE)</formula>
    </cfRule>
  </conditionalFormatting>
  <conditionalFormatting sqref="F196">
    <cfRule type="expression" dxfId="8733" priority="21324">
      <formula>IF(AND(LEN($A5)&gt;0,$A5&lt;&gt;$F5),TRUE,FALSE)</formula>
    </cfRule>
  </conditionalFormatting>
  <conditionalFormatting sqref="F197">
    <cfRule type="expression" dxfId="8732" priority="21325">
      <formula>IF(AND(LEN($A5)&gt;0,$A5&lt;&gt;$F5),TRUE,FALSE)</formula>
    </cfRule>
  </conditionalFormatting>
  <conditionalFormatting sqref="F198">
    <cfRule type="expression" dxfId="8731" priority="21326">
      <formula>IF(AND(LEN($A5)&gt;0,$A5&lt;&gt;$F5),TRUE,FALSE)</formula>
    </cfRule>
  </conditionalFormatting>
  <conditionalFormatting sqref="F199">
    <cfRule type="expression" dxfId="8730" priority="21327">
      <formula>IF(AND(LEN($A5)&gt;0,$A5&lt;&gt;$F5),TRUE,FALSE)</formula>
    </cfRule>
  </conditionalFormatting>
  <conditionalFormatting sqref="F200">
    <cfRule type="expression" dxfId="8729" priority="21328">
      <formula>IF(AND(LEN($A5)&gt;0,$A5&lt;&gt;$F5),TRUE,FALSE)</formula>
    </cfRule>
  </conditionalFormatting>
  <conditionalFormatting sqref="F201">
    <cfRule type="expression" dxfId="8728" priority="21329">
      <formula>IF(AND(LEN($A5)&gt;0,$A5&lt;&gt;$F5),TRUE,FALSE)</formula>
    </cfRule>
  </conditionalFormatting>
  <conditionalFormatting sqref="F202">
    <cfRule type="expression" dxfId="8727" priority="21330">
      <formula>IF(AND(LEN($A5)&gt;0,$A5&lt;&gt;$F5),TRUE,FALSE)</formula>
    </cfRule>
  </conditionalFormatting>
  <conditionalFormatting sqref="F203">
    <cfRule type="expression" dxfId="8726" priority="21331">
      <formula>IF(AND(LEN($A5)&gt;0,$A5&lt;&gt;$F5),TRUE,FALSE)</formula>
    </cfRule>
  </conditionalFormatting>
  <conditionalFormatting sqref="F204">
    <cfRule type="expression" dxfId="8725" priority="21332">
      <formula>IF(AND(LEN($A5)&gt;0,$A5&lt;&gt;$F5),TRUE,FALSE)</formula>
    </cfRule>
  </conditionalFormatting>
  <conditionalFormatting sqref="F205">
    <cfRule type="expression" dxfId="8724" priority="21333">
      <formula>IF(AND(LEN($A5)&gt;0,$A5&lt;&gt;$F5),TRUE,FALSE)</formula>
    </cfRule>
  </conditionalFormatting>
  <conditionalFormatting sqref="F206">
    <cfRule type="expression" dxfId="8723" priority="21334">
      <formula>IF(AND(LEN($A5)&gt;0,$A5&lt;&gt;$F5),TRUE,FALSE)</formula>
    </cfRule>
  </conditionalFormatting>
  <conditionalFormatting sqref="F207">
    <cfRule type="expression" dxfId="8722" priority="21335">
      <formula>IF(AND(LEN($A5)&gt;0,$A5&lt;&gt;$F5),TRUE,FALSE)</formula>
    </cfRule>
  </conditionalFormatting>
  <conditionalFormatting sqref="F208">
    <cfRule type="expression" dxfId="8721" priority="21336">
      <formula>IF(AND(LEN($A5)&gt;0,$A5&lt;&gt;$F5),TRUE,FALSE)</formula>
    </cfRule>
  </conditionalFormatting>
  <conditionalFormatting sqref="F209">
    <cfRule type="expression" dxfId="8720" priority="21337">
      <formula>IF(AND(LEN($A5)&gt;0,$A5&lt;&gt;$F5),TRUE,FALSE)</formula>
    </cfRule>
  </conditionalFormatting>
  <conditionalFormatting sqref="F210">
    <cfRule type="expression" dxfId="8719" priority="21338">
      <formula>IF(AND(LEN($A5)&gt;0,$A5&lt;&gt;$F5),TRUE,FALSE)</formula>
    </cfRule>
  </conditionalFormatting>
  <conditionalFormatting sqref="F211">
    <cfRule type="expression" dxfId="8718" priority="21339">
      <formula>IF(AND(LEN($A5)&gt;0,$A5&lt;&gt;$F5),TRUE,FALSE)</formula>
    </cfRule>
  </conditionalFormatting>
  <conditionalFormatting sqref="F212">
    <cfRule type="expression" dxfId="8717" priority="21340">
      <formula>IF(AND(LEN($A5)&gt;0,$A5&lt;&gt;$F5),TRUE,FALSE)</formula>
    </cfRule>
  </conditionalFormatting>
  <conditionalFormatting sqref="F213">
    <cfRule type="expression" dxfId="8716" priority="21341">
      <formula>IF(AND(LEN($A5)&gt;0,$A5&lt;&gt;$F5),TRUE,FALSE)</formula>
    </cfRule>
  </conditionalFormatting>
  <conditionalFormatting sqref="F214">
    <cfRule type="expression" dxfId="8715" priority="21342">
      <formula>IF(AND(LEN($A5)&gt;0,$A5&lt;&gt;$F5),TRUE,FALSE)</formula>
    </cfRule>
  </conditionalFormatting>
  <conditionalFormatting sqref="F215">
    <cfRule type="expression" dxfId="8714" priority="21343">
      <formula>IF(AND(LEN($A5)&gt;0,$A5&lt;&gt;$F5),TRUE,FALSE)</formula>
    </cfRule>
  </conditionalFormatting>
  <conditionalFormatting sqref="F216">
    <cfRule type="expression" dxfId="8713" priority="21344">
      <formula>IF(AND(LEN($A5)&gt;0,$A5&lt;&gt;$F5),TRUE,FALSE)</formula>
    </cfRule>
  </conditionalFormatting>
  <conditionalFormatting sqref="F217">
    <cfRule type="expression" dxfId="8712" priority="21345">
      <formula>IF(AND(LEN($A5)&gt;0,$A5&lt;&gt;$F5),TRUE,FALSE)</formula>
    </cfRule>
  </conditionalFormatting>
  <conditionalFormatting sqref="F218">
    <cfRule type="expression" dxfId="8711" priority="21346">
      <formula>IF(AND(LEN($A5)&gt;0,$A5&lt;&gt;$F5),TRUE,FALSE)</formula>
    </cfRule>
  </conditionalFormatting>
  <conditionalFormatting sqref="F219">
    <cfRule type="expression" dxfId="8710" priority="21347">
      <formula>IF(AND(LEN($A5)&gt;0,$A5&lt;&gt;$F5),TRUE,FALSE)</formula>
    </cfRule>
  </conditionalFormatting>
  <conditionalFormatting sqref="F220">
    <cfRule type="expression" dxfId="8709" priority="21348">
      <formula>IF(AND(LEN($A5)&gt;0,$A5&lt;&gt;$F5),TRUE,FALSE)</formula>
    </cfRule>
  </conditionalFormatting>
  <conditionalFormatting sqref="F221">
    <cfRule type="expression" dxfId="8708" priority="21349">
      <formula>IF(AND(LEN($A5)&gt;0,$A5&lt;&gt;$F5),TRUE,FALSE)</formula>
    </cfRule>
  </conditionalFormatting>
  <conditionalFormatting sqref="F222">
    <cfRule type="expression" dxfId="8707" priority="21350">
      <formula>IF(AND(LEN($A5)&gt;0,$A5&lt;&gt;$F5),TRUE,FALSE)</formula>
    </cfRule>
  </conditionalFormatting>
  <conditionalFormatting sqref="F223">
    <cfRule type="expression" dxfId="8706" priority="21351">
      <formula>IF(AND(LEN($A5)&gt;0,$A5&lt;&gt;$F5),TRUE,FALSE)</formula>
    </cfRule>
  </conditionalFormatting>
  <conditionalFormatting sqref="F224">
    <cfRule type="expression" dxfId="8705" priority="21352">
      <formula>IF(AND(LEN($A5)&gt;0,$A5&lt;&gt;$F5),TRUE,FALSE)</formula>
    </cfRule>
  </conditionalFormatting>
  <conditionalFormatting sqref="F225">
    <cfRule type="expression" dxfId="8704" priority="21353">
      <formula>IF(AND(LEN($A5)&gt;0,$A5&lt;&gt;$F5),TRUE,FALSE)</formula>
    </cfRule>
  </conditionalFormatting>
  <conditionalFormatting sqref="F226">
    <cfRule type="expression" dxfId="8703" priority="21354">
      <formula>IF(AND(LEN($A5)&gt;0,$A5&lt;&gt;$F5),TRUE,FALSE)</formula>
    </cfRule>
  </conditionalFormatting>
  <conditionalFormatting sqref="F227">
    <cfRule type="expression" dxfId="8702" priority="21355">
      <formula>IF(AND(LEN($A5)&gt;0,$A5&lt;&gt;$F5),TRUE,FALSE)</formula>
    </cfRule>
  </conditionalFormatting>
  <conditionalFormatting sqref="F228">
    <cfRule type="expression" dxfId="8701" priority="21356">
      <formula>IF(AND(LEN($A5)&gt;0,$A5&lt;&gt;$F5),TRUE,FALSE)</formula>
    </cfRule>
  </conditionalFormatting>
  <conditionalFormatting sqref="F229">
    <cfRule type="expression" dxfId="8700" priority="21357">
      <formula>IF(AND(LEN($A5)&gt;0,$A5&lt;&gt;$F5),TRUE,FALSE)</formula>
    </cfRule>
  </conditionalFormatting>
  <conditionalFormatting sqref="F230">
    <cfRule type="expression" dxfId="8699" priority="21358">
      <formula>IF(AND(LEN($A5)&gt;0,$A5&lt;&gt;$F5),TRUE,FALSE)</formula>
    </cfRule>
  </conditionalFormatting>
  <conditionalFormatting sqref="F231">
    <cfRule type="expression" dxfId="8698" priority="21359">
      <formula>IF(AND(LEN($A5)&gt;0,$A5&lt;&gt;$F5),TRUE,FALSE)</formula>
    </cfRule>
  </conditionalFormatting>
  <conditionalFormatting sqref="F232">
    <cfRule type="expression" dxfId="8697" priority="21360">
      <formula>IF(AND(LEN($A5)&gt;0,$A5&lt;&gt;$F5),TRUE,FALSE)</formula>
    </cfRule>
  </conditionalFormatting>
  <conditionalFormatting sqref="F233">
    <cfRule type="expression" dxfId="8696" priority="21361">
      <formula>IF(AND(LEN($A5)&gt;0,$A5&lt;&gt;$F5),TRUE,FALSE)</formula>
    </cfRule>
  </conditionalFormatting>
  <conditionalFormatting sqref="F234">
    <cfRule type="expression" dxfId="8695" priority="21362">
      <formula>IF(AND(LEN($A5)&gt;0,$A5&lt;&gt;$F5),TRUE,FALSE)</formula>
    </cfRule>
  </conditionalFormatting>
  <conditionalFormatting sqref="F235">
    <cfRule type="expression" dxfId="8694" priority="21363">
      <formula>IF(AND(LEN($A5)&gt;0,$A5&lt;&gt;$F5),TRUE,FALSE)</formula>
    </cfRule>
  </conditionalFormatting>
  <conditionalFormatting sqref="F236">
    <cfRule type="expression" dxfId="8693" priority="21364">
      <formula>IF(AND(LEN($A5)&gt;0,$A5&lt;&gt;$F5),TRUE,FALSE)</formula>
    </cfRule>
  </conditionalFormatting>
  <conditionalFormatting sqref="F237">
    <cfRule type="expression" dxfId="8692" priority="21365">
      <formula>IF(AND(LEN($A5)&gt;0,$A5&lt;&gt;$F5),TRUE,FALSE)</formula>
    </cfRule>
  </conditionalFormatting>
  <conditionalFormatting sqref="F238">
    <cfRule type="expression" dxfId="8691" priority="21366">
      <formula>IF(AND(LEN($A5)&gt;0,$A5&lt;&gt;$F5),TRUE,FALSE)</formula>
    </cfRule>
  </conditionalFormatting>
  <conditionalFormatting sqref="F239">
    <cfRule type="expression" dxfId="8690" priority="21367">
      <formula>IF(AND(LEN($A5)&gt;0,$A5&lt;&gt;$F5),TRUE,FALSE)</formula>
    </cfRule>
  </conditionalFormatting>
  <conditionalFormatting sqref="F240">
    <cfRule type="expression" dxfId="8689" priority="21368">
      <formula>IF(AND(LEN($A5)&gt;0,$A5&lt;&gt;$F5),TRUE,FALSE)</formula>
    </cfRule>
  </conditionalFormatting>
  <conditionalFormatting sqref="F241">
    <cfRule type="expression" dxfId="8688" priority="21369">
      <formula>IF(AND(LEN($A5)&gt;0,$A5&lt;&gt;$F5),TRUE,FALSE)</formula>
    </cfRule>
  </conditionalFormatting>
  <conditionalFormatting sqref="F242">
    <cfRule type="expression" dxfId="8687" priority="21370">
      <formula>IF(AND(LEN($A5)&gt;0,$A5&lt;&gt;$F5),TRUE,FALSE)</formula>
    </cfRule>
  </conditionalFormatting>
  <conditionalFormatting sqref="F243">
    <cfRule type="expression" dxfId="8686" priority="21371">
      <formula>IF(AND(LEN($A5)&gt;0,$A5&lt;&gt;$F5),TRUE,FALSE)</formula>
    </cfRule>
  </conditionalFormatting>
  <conditionalFormatting sqref="F244">
    <cfRule type="expression" dxfId="8685" priority="21372">
      <formula>IF(AND(LEN($A5)&gt;0,$A5&lt;&gt;$F5),TRUE,FALSE)</formula>
    </cfRule>
  </conditionalFormatting>
  <conditionalFormatting sqref="F245">
    <cfRule type="expression" dxfId="8684" priority="21373">
      <formula>IF(AND(LEN($A5)&gt;0,$A5&lt;&gt;$F5),TRUE,FALSE)</formula>
    </cfRule>
  </conditionalFormatting>
  <conditionalFormatting sqref="F246">
    <cfRule type="expression" dxfId="8683" priority="21374">
      <formula>IF(AND(LEN($A5)&gt;0,$A5&lt;&gt;$F5),TRUE,FALSE)</formula>
    </cfRule>
  </conditionalFormatting>
  <conditionalFormatting sqref="F247">
    <cfRule type="expression" dxfId="8682" priority="21375">
      <formula>IF(AND(LEN($A5)&gt;0,$A5&lt;&gt;$F5),TRUE,FALSE)</formula>
    </cfRule>
  </conditionalFormatting>
  <conditionalFormatting sqref="F248">
    <cfRule type="expression" dxfId="8681" priority="21376">
      <formula>IF(AND(LEN($A5)&gt;0,$A5&lt;&gt;$F5),TRUE,FALSE)</formula>
    </cfRule>
  </conditionalFormatting>
  <conditionalFormatting sqref="F249">
    <cfRule type="expression" dxfId="8680" priority="21377">
      <formula>IF(AND(LEN($A5)&gt;0,$A5&lt;&gt;$F5),TRUE,FALSE)</formula>
    </cfRule>
  </conditionalFormatting>
  <conditionalFormatting sqref="F250">
    <cfRule type="expression" dxfId="8679" priority="21378">
      <formula>IF(AND(LEN($A5)&gt;0,$A5&lt;&gt;$F5),TRUE,FALSE)</formula>
    </cfRule>
  </conditionalFormatting>
  <conditionalFormatting sqref="F251">
    <cfRule type="expression" dxfId="8678" priority="21379">
      <formula>IF(AND(LEN($A5)&gt;0,$A5&lt;&gt;$F5),TRUE,FALSE)</formula>
    </cfRule>
  </conditionalFormatting>
  <conditionalFormatting sqref="F252">
    <cfRule type="expression" dxfId="8677" priority="21380">
      <formula>IF(AND(LEN($A5)&gt;0,$A5&lt;&gt;$F5),TRUE,FALSE)</formula>
    </cfRule>
  </conditionalFormatting>
  <conditionalFormatting sqref="F253">
    <cfRule type="expression" dxfId="8676" priority="21381">
      <formula>IF(AND(LEN($A5)&gt;0,$A5&lt;&gt;$F5),TRUE,FALSE)</formula>
    </cfRule>
  </conditionalFormatting>
  <conditionalFormatting sqref="F254">
    <cfRule type="expression" dxfId="8675" priority="21382">
      <formula>IF(AND(LEN($A5)&gt;0,$A5&lt;&gt;$F5),TRUE,FALSE)</formula>
    </cfRule>
  </conditionalFormatting>
  <conditionalFormatting sqref="F255">
    <cfRule type="expression" dxfId="8674" priority="21383">
      <formula>IF(AND(LEN($A5)&gt;0,$A5&lt;&gt;$F5),TRUE,FALSE)</formula>
    </cfRule>
  </conditionalFormatting>
  <conditionalFormatting sqref="F256">
    <cfRule type="expression" dxfId="8673" priority="21384">
      <formula>IF(AND(LEN($A5)&gt;0,$A5&lt;&gt;$F5),TRUE,FALSE)</formula>
    </cfRule>
  </conditionalFormatting>
  <conditionalFormatting sqref="F257">
    <cfRule type="expression" dxfId="8672" priority="21385">
      <formula>IF(AND(LEN($A5)&gt;0,$A5&lt;&gt;$F5),TRUE,FALSE)</formula>
    </cfRule>
  </conditionalFormatting>
  <conditionalFormatting sqref="F258">
    <cfRule type="expression" dxfId="8671" priority="21386">
      <formula>IF(AND(LEN($A5)&gt;0,$A5&lt;&gt;$F5),TRUE,FALSE)</formula>
    </cfRule>
  </conditionalFormatting>
  <conditionalFormatting sqref="F259">
    <cfRule type="expression" dxfId="8670" priority="21387">
      <formula>IF(AND(LEN($A5)&gt;0,$A5&lt;&gt;$F5),TRUE,FALSE)</formula>
    </cfRule>
  </conditionalFormatting>
  <conditionalFormatting sqref="F260">
    <cfRule type="expression" dxfId="8669" priority="21388">
      <formula>IF(AND(LEN($A5)&gt;0,$A5&lt;&gt;$F5),TRUE,FALSE)</formula>
    </cfRule>
  </conditionalFormatting>
  <conditionalFormatting sqref="F261">
    <cfRule type="expression" dxfId="8668" priority="21389">
      <formula>IF(AND(LEN($A5)&gt;0,$A5&lt;&gt;$F5),TRUE,FALSE)</formula>
    </cfRule>
  </conditionalFormatting>
  <conditionalFormatting sqref="F262">
    <cfRule type="expression" dxfId="8667" priority="21390">
      <formula>IF(AND(LEN($A5)&gt;0,$A5&lt;&gt;$F5),TRUE,FALSE)</formula>
    </cfRule>
  </conditionalFormatting>
  <conditionalFormatting sqref="F263">
    <cfRule type="expression" dxfId="8666" priority="21391">
      <formula>IF(AND(LEN($A5)&gt;0,$A5&lt;&gt;$F5),TRUE,FALSE)</formula>
    </cfRule>
  </conditionalFormatting>
  <conditionalFormatting sqref="F264">
    <cfRule type="expression" dxfId="8665" priority="21392">
      <formula>IF(AND(LEN($A5)&gt;0,$A5&lt;&gt;$F5),TRUE,FALSE)</formula>
    </cfRule>
  </conditionalFormatting>
  <conditionalFormatting sqref="F265">
    <cfRule type="expression" dxfId="8664" priority="21393">
      <formula>IF(AND(LEN($A5)&gt;0,$A5&lt;&gt;$F5),TRUE,FALSE)</formula>
    </cfRule>
  </conditionalFormatting>
  <conditionalFormatting sqref="F266">
    <cfRule type="expression" dxfId="8663" priority="21394">
      <formula>IF(AND(LEN($A5)&gt;0,$A5&lt;&gt;$F5),TRUE,FALSE)</formula>
    </cfRule>
  </conditionalFormatting>
  <conditionalFormatting sqref="F267">
    <cfRule type="expression" dxfId="8662" priority="21395">
      <formula>IF(AND(LEN($A5)&gt;0,$A5&lt;&gt;$F5),TRUE,FALSE)</formula>
    </cfRule>
  </conditionalFormatting>
  <conditionalFormatting sqref="F268">
    <cfRule type="expression" dxfId="8661" priority="21396">
      <formula>IF(AND(LEN($A5)&gt;0,$A5&lt;&gt;$F5),TRUE,FALSE)</formula>
    </cfRule>
  </conditionalFormatting>
  <conditionalFormatting sqref="F269">
    <cfRule type="expression" dxfId="8660" priority="21397">
      <formula>IF(AND(LEN($A5)&gt;0,$A5&lt;&gt;$F5),TRUE,FALSE)</formula>
    </cfRule>
  </conditionalFormatting>
  <conditionalFormatting sqref="F270">
    <cfRule type="expression" dxfId="8659" priority="21398">
      <formula>IF(AND(LEN($A5)&gt;0,$A5&lt;&gt;$F5),TRUE,FALSE)</formula>
    </cfRule>
  </conditionalFormatting>
  <conditionalFormatting sqref="F271">
    <cfRule type="expression" dxfId="8658" priority="21399">
      <formula>IF(AND(LEN($A5)&gt;0,$A5&lt;&gt;$F5),TRUE,FALSE)</formula>
    </cfRule>
  </conditionalFormatting>
  <conditionalFormatting sqref="F272">
    <cfRule type="expression" dxfId="8657" priority="21400">
      <formula>IF(AND(LEN($A5)&gt;0,$A5&lt;&gt;$F5),TRUE,FALSE)</formula>
    </cfRule>
  </conditionalFormatting>
  <conditionalFormatting sqref="F273">
    <cfRule type="expression" dxfId="8656" priority="21401">
      <formula>IF(AND(LEN($A5)&gt;0,$A5&lt;&gt;$F5),TRUE,FALSE)</formula>
    </cfRule>
  </conditionalFormatting>
  <conditionalFormatting sqref="F274">
    <cfRule type="expression" dxfId="8655" priority="21402">
      <formula>IF(AND(LEN($A5)&gt;0,$A5&lt;&gt;$F5),TRUE,FALSE)</formula>
    </cfRule>
  </conditionalFormatting>
  <conditionalFormatting sqref="F275">
    <cfRule type="expression" dxfId="8654" priority="21403">
      <formula>IF(AND(LEN($A5)&gt;0,$A5&lt;&gt;$F5),TRUE,FALSE)</formula>
    </cfRule>
  </conditionalFormatting>
  <conditionalFormatting sqref="F276">
    <cfRule type="expression" dxfId="8653" priority="21404">
      <formula>IF(AND(LEN($A5)&gt;0,$A5&lt;&gt;$F5),TRUE,FALSE)</formula>
    </cfRule>
  </conditionalFormatting>
  <conditionalFormatting sqref="F277">
    <cfRule type="expression" dxfId="8652" priority="21405">
      <formula>IF(AND(LEN($A5)&gt;0,$A5&lt;&gt;$F5),TRUE,FALSE)</formula>
    </cfRule>
  </conditionalFormatting>
  <conditionalFormatting sqref="F278">
    <cfRule type="expression" dxfId="8651" priority="21406">
      <formula>IF(AND(LEN($A5)&gt;0,$A5&lt;&gt;$F5),TRUE,FALSE)</formula>
    </cfRule>
  </conditionalFormatting>
  <conditionalFormatting sqref="F279">
    <cfRule type="expression" dxfId="8650" priority="21407">
      <formula>IF(AND(LEN($A5)&gt;0,$A5&lt;&gt;$F5),TRUE,FALSE)</formula>
    </cfRule>
  </conditionalFormatting>
  <conditionalFormatting sqref="F280">
    <cfRule type="expression" dxfId="8649" priority="21408">
      <formula>IF(AND(LEN($A5)&gt;0,$A5&lt;&gt;$F5),TRUE,FALSE)</formula>
    </cfRule>
  </conditionalFormatting>
  <conditionalFormatting sqref="F281">
    <cfRule type="expression" dxfId="8648" priority="21409">
      <formula>IF(AND(LEN($A5)&gt;0,$A5&lt;&gt;$F5),TRUE,FALSE)</formula>
    </cfRule>
  </conditionalFormatting>
  <conditionalFormatting sqref="F282">
    <cfRule type="expression" dxfId="8647" priority="21410">
      <formula>IF(AND(LEN($A5)&gt;0,$A5&lt;&gt;$F5),TRUE,FALSE)</formula>
    </cfRule>
  </conditionalFormatting>
  <conditionalFormatting sqref="F283">
    <cfRule type="expression" dxfId="8646" priority="21411">
      <formula>IF(AND(LEN($A5)&gt;0,$A5&lt;&gt;$F5),TRUE,FALSE)</formula>
    </cfRule>
  </conditionalFormatting>
  <conditionalFormatting sqref="F284">
    <cfRule type="expression" dxfId="8645" priority="21412">
      <formula>IF(AND(LEN($A5)&gt;0,$A5&lt;&gt;$F5),TRUE,FALSE)</formula>
    </cfRule>
  </conditionalFormatting>
  <conditionalFormatting sqref="F285">
    <cfRule type="expression" dxfId="8644" priority="21413">
      <formula>IF(AND(LEN($A5)&gt;0,$A5&lt;&gt;$F5),TRUE,FALSE)</formula>
    </cfRule>
  </conditionalFormatting>
  <conditionalFormatting sqref="F286">
    <cfRule type="expression" dxfId="8643" priority="21414">
      <formula>IF(AND(LEN($A5)&gt;0,$A5&lt;&gt;$F5),TRUE,FALSE)</formula>
    </cfRule>
  </conditionalFormatting>
  <conditionalFormatting sqref="F287">
    <cfRule type="expression" dxfId="8642" priority="21415">
      <formula>IF(AND(LEN($A5)&gt;0,$A5&lt;&gt;$F5),TRUE,FALSE)</formula>
    </cfRule>
  </conditionalFormatting>
  <conditionalFormatting sqref="F288">
    <cfRule type="expression" dxfId="8641" priority="21416">
      <formula>IF(AND(LEN($A5)&gt;0,$A5&lt;&gt;$F5),TRUE,FALSE)</formula>
    </cfRule>
  </conditionalFormatting>
  <conditionalFormatting sqref="F289">
    <cfRule type="expression" dxfId="8640" priority="21417">
      <formula>IF(AND(LEN($A5)&gt;0,$A5&lt;&gt;$F5),TRUE,FALSE)</formula>
    </cfRule>
  </conditionalFormatting>
  <conditionalFormatting sqref="F290">
    <cfRule type="expression" dxfId="8639" priority="21418">
      <formula>IF(AND(LEN($A5)&gt;0,$A5&lt;&gt;$F5),TRUE,FALSE)</formula>
    </cfRule>
  </conditionalFormatting>
  <conditionalFormatting sqref="F291">
    <cfRule type="expression" dxfId="8638" priority="21419">
      <formula>IF(AND(LEN($A5)&gt;0,$A5&lt;&gt;$F5),TRUE,FALSE)</formula>
    </cfRule>
  </conditionalFormatting>
  <conditionalFormatting sqref="F292">
    <cfRule type="expression" dxfId="8637" priority="21420">
      <formula>IF(AND(LEN($A5)&gt;0,$A5&lt;&gt;$F5),TRUE,FALSE)</formula>
    </cfRule>
  </conditionalFormatting>
  <conditionalFormatting sqref="F293">
    <cfRule type="expression" dxfId="8636" priority="21421">
      <formula>IF(AND(LEN($A5)&gt;0,$A5&lt;&gt;$F5),TRUE,FALSE)</formula>
    </cfRule>
  </conditionalFormatting>
  <conditionalFormatting sqref="F294">
    <cfRule type="expression" dxfId="8635" priority="21422">
      <formula>IF(AND(LEN($A5)&gt;0,$A5&lt;&gt;$F5),TRUE,FALSE)</formula>
    </cfRule>
  </conditionalFormatting>
  <conditionalFormatting sqref="F295">
    <cfRule type="expression" dxfId="8634" priority="21423">
      <formula>IF(AND(LEN($A5)&gt;0,$A5&lt;&gt;$F5),TRUE,FALSE)</formula>
    </cfRule>
  </conditionalFormatting>
  <conditionalFormatting sqref="F296">
    <cfRule type="expression" dxfId="8633" priority="21424">
      <formula>IF(AND(LEN($A5)&gt;0,$A5&lt;&gt;$F5),TRUE,FALSE)</formula>
    </cfRule>
  </conditionalFormatting>
  <conditionalFormatting sqref="F297">
    <cfRule type="expression" dxfId="8632" priority="21425">
      <formula>IF(AND(LEN($A5)&gt;0,$A5&lt;&gt;$F5),TRUE,FALSE)</formula>
    </cfRule>
  </conditionalFormatting>
  <conditionalFormatting sqref="F298">
    <cfRule type="expression" dxfId="8631" priority="21426">
      <formula>IF(AND(LEN($A5)&gt;0,$A5&lt;&gt;$F5),TRUE,FALSE)</formula>
    </cfRule>
  </conditionalFormatting>
  <conditionalFormatting sqref="F299">
    <cfRule type="expression" dxfId="8630" priority="21427">
      <formula>IF(AND(LEN($A5)&gt;0,$A5&lt;&gt;$F5),TRUE,FALSE)</formula>
    </cfRule>
  </conditionalFormatting>
  <conditionalFormatting sqref="F300">
    <cfRule type="expression" dxfId="8629" priority="21428">
      <formula>IF(AND(LEN($A5)&gt;0,$A5&lt;&gt;$F5),TRUE,FALSE)</formula>
    </cfRule>
  </conditionalFormatting>
  <conditionalFormatting sqref="F301">
    <cfRule type="expression" dxfId="8628" priority="21429">
      <formula>IF(AND(LEN($A5)&gt;0,$A5&lt;&gt;$F5),TRUE,FALSE)</formula>
    </cfRule>
  </conditionalFormatting>
  <conditionalFormatting sqref="F302">
    <cfRule type="expression" dxfId="8627" priority="21430">
      <formula>IF(AND(LEN($A5)&gt;0,$A5&lt;&gt;$F5),TRUE,FALSE)</formula>
    </cfRule>
  </conditionalFormatting>
  <conditionalFormatting sqref="F303">
    <cfRule type="expression" dxfId="8626" priority="21431">
      <formula>IF(AND(LEN($A5)&gt;0,$A5&lt;&gt;$F5),TRUE,FALSE)</formula>
    </cfRule>
  </conditionalFormatting>
  <conditionalFormatting sqref="F304">
    <cfRule type="expression" dxfId="8625" priority="21432">
      <formula>IF(AND(LEN($A5)&gt;0,$A5&lt;&gt;$F5),TRUE,FALSE)</formula>
    </cfRule>
  </conditionalFormatting>
  <conditionalFormatting sqref="F305">
    <cfRule type="expression" dxfId="8624" priority="21433">
      <formula>IF(AND(LEN($A5)&gt;0,$A5&lt;&gt;$F5),TRUE,FALSE)</formula>
    </cfRule>
  </conditionalFormatting>
  <conditionalFormatting sqref="F306">
    <cfRule type="expression" dxfId="8623" priority="21434">
      <formula>IF(AND(LEN($A5)&gt;0,$A5&lt;&gt;$F5),TRUE,FALSE)</formula>
    </cfRule>
  </conditionalFormatting>
  <conditionalFormatting sqref="F307">
    <cfRule type="expression" dxfId="8622" priority="21435">
      <formula>IF(AND(LEN($A5)&gt;0,$A5&lt;&gt;$F5),TRUE,FALSE)</formula>
    </cfRule>
  </conditionalFormatting>
  <conditionalFormatting sqref="F308">
    <cfRule type="expression" dxfId="8621" priority="21436">
      <formula>IF(AND(LEN($A5)&gt;0,$A5&lt;&gt;$F5),TRUE,FALSE)</formula>
    </cfRule>
  </conditionalFormatting>
  <conditionalFormatting sqref="F309">
    <cfRule type="expression" dxfId="8620" priority="21437">
      <formula>IF(AND(LEN($A5)&gt;0,$A5&lt;&gt;$F5),TRUE,FALSE)</formula>
    </cfRule>
  </conditionalFormatting>
  <conditionalFormatting sqref="F310">
    <cfRule type="expression" dxfId="8619" priority="21438">
      <formula>IF(AND(LEN($A5)&gt;0,$A5&lt;&gt;$F5),TRUE,FALSE)</formula>
    </cfRule>
  </conditionalFormatting>
  <conditionalFormatting sqref="F311">
    <cfRule type="expression" dxfId="8618" priority="21439">
      <formula>IF(AND(LEN($A5)&gt;0,$A5&lt;&gt;$F5),TRUE,FALSE)</formula>
    </cfRule>
  </conditionalFormatting>
  <conditionalFormatting sqref="F312">
    <cfRule type="expression" dxfId="8617" priority="21440">
      <formula>IF(AND(LEN($A5)&gt;0,$A5&lt;&gt;$F5),TRUE,FALSE)</formula>
    </cfRule>
  </conditionalFormatting>
  <conditionalFormatting sqref="F313">
    <cfRule type="expression" dxfId="8616" priority="21441">
      <formula>IF(AND(LEN($A5)&gt;0,$A5&lt;&gt;$F5),TRUE,FALSE)</formula>
    </cfRule>
  </conditionalFormatting>
  <conditionalFormatting sqref="F314">
    <cfRule type="expression" dxfId="8615" priority="21442">
      <formula>IF(AND(LEN($A5)&gt;0,$A5&lt;&gt;$F5),TRUE,FALSE)</formula>
    </cfRule>
  </conditionalFormatting>
  <conditionalFormatting sqref="F315">
    <cfRule type="expression" dxfId="8614" priority="21443">
      <formula>IF(AND(LEN($A5)&gt;0,$A5&lt;&gt;$F5),TRUE,FALSE)</formula>
    </cfRule>
  </conditionalFormatting>
  <conditionalFormatting sqref="F316">
    <cfRule type="expression" dxfId="8613" priority="21444">
      <formula>IF(AND(LEN($A5)&gt;0,$A5&lt;&gt;$F5),TRUE,FALSE)</formula>
    </cfRule>
  </conditionalFormatting>
  <conditionalFormatting sqref="F317">
    <cfRule type="expression" dxfId="8612" priority="21445">
      <formula>IF(AND(LEN($A5)&gt;0,$A5&lt;&gt;$F5),TRUE,FALSE)</formula>
    </cfRule>
  </conditionalFormatting>
  <conditionalFormatting sqref="F318">
    <cfRule type="expression" dxfId="8611" priority="21446">
      <formula>IF(AND(LEN($A5)&gt;0,$A5&lt;&gt;$F5),TRUE,FALSE)</formula>
    </cfRule>
  </conditionalFormatting>
  <conditionalFormatting sqref="F319">
    <cfRule type="expression" dxfId="8610" priority="21447">
      <formula>IF(AND(LEN($A5)&gt;0,$A5&lt;&gt;$F5),TRUE,FALSE)</formula>
    </cfRule>
  </conditionalFormatting>
  <conditionalFormatting sqref="F320">
    <cfRule type="expression" dxfId="8609" priority="21448">
      <formula>IF(AND(LEN($A5)&gt;0,$A5&lt;&gt;$F5),TRUE,FALSE)</formula>
    </cfRule>
  </conditionalFormatting>
  <conditionalFormatting sqref="F321">
    <cfRule type="expression" dxfId="8608" priority="21449">
      <formula>IF(AND(LEN($A5)&gt;0,$A5&lt;&gt;$F5),TRUE,FALSE)</formula>
    </cfRule>
  </conditionalFormatting>
  <conditionalFormatting sqref="F322">
    <cfRule type="expression" dxfId="8607" priority="21450">
      <formula>IF(AND(LEN($A5)&gt;0,$A5&lt;&gt;$F5),TRUE,FALSE)</formula>
    </cfRule>
  </conditionalFormatting>
  <conditionalFormatting sqref="F323">
    <cfRule type="expression" dxfId="8606" priority="21451">
      <formula>IF(AND(LEN($A5)&gt;0,$A5&lt;&gt;$F5),TRUE,FALSE)</formula>
    </cfRule>
  </conditionalFormatting>
  <conditionalFormatting sqref="F324">
    <cfRule type="expression" dxfId="8605" priority="21452">
      <formula>IF(AND(LEN($A5)&gt;0,$A5&lt;&gt;$F5),TRUE,FALSE)</formula>
    </cfRule>
  </conditionalFormatting>
  <conditionalFormatting sqref="F325">
    <cfRule type="expression" dxfId="8604" priority="21453">
      <formula>IF(AND(LEN($A5)&gt;0,$A5&lt;&gt;$F5),TRUE,FALSE)</formula>
    </cfRule>
  </conditionalFormatting>
  <conditionalFormatting sqref="F326">
    <cfRule type="expression" dxfId="8603" priority="21454">
      <formula>IF(AND(LEN($A5)&gt;0,$A5&lt;&gt;$F5),TRUE,FALSE)</formula>
    </cfRule>
  </conditionalFormatting>
  <conditionalFormatting sqref="F327">
    <cfRule type="expression" dxfId="8602" priority="21455">
      <formula>IF(AND(LEN($A5)&gt;0,$A5&lt;&gt;$F5),TRUE,FALSE)</formula>
    </cfRule>
  </conditionalFormatting>
  <conditionalFormatting sqref="F328">
    <cfRule type="expression" dxfId="8601" priority="21456">
      <formula>IF(AND(LEN($A5)&gt;0,$A5&lt;&gt;$F5),TRUE,FALSE)</formula>
    </cfRule>
  </conditionalFormatting>
  <conditionalFormatting sqref="F329">
    <cfRule type="expression" dxfId="8600" priority="21457">
      <formula>IF(AND(LEN($A5)&gt;0,$A5&lt;&gt;$F5),TRUE,FALSE)</formula>
    </cfRule>
  </conditionalFormatting>
  <conditionalFormatting sqref="F330">
    <cfRule type="expression" dxfId="8599" priority="21458">
      <formula>IF(AND(LEN($A5)&gt;0,$A5&lt;&gt;$F5),TRUE,FALSE)</formula>
    </cfRule>
  </conditionalFormatting>
  <conditionalFormatting sqref="F331">
    <cfRule type="expression" dxfId="8598" priority="21459">
      <formula>IF(AND(LEN($A5)&gt;0,$A5&lt;&gt;$F5),TRUE,FALSE)</formula>
    </cfRule>
  </conditionalFormatting>
  <conditionalFormatting sqref="F332">
    <cfRule type="expression" dxfId="8597" priority="21460">
      <formula>IF(AND(LEN($A5)&gt;0,$A5&lt;&gt;$F5),TRUE,FALSE)</formula>
    </cfRule>
  </conditionalFormatting>
  <conditionalFormatting sqref="F333">
    <cfRule type="expression" dxfId="8596" priority="21461">
      <formula>IF(AND(LEN($A5)&gt;0,$A5&lt;&gt;$F5),TRUE,FALSE)</formula>
    </cfRule>
  </conditionalFormatting>
  <conditionalFormatting sqref="F334">
    <cfRule type="expression" dxfId="8595" priority="21462">
      <formula>IF(AND(LEN($A5)&gt;0,$A5&lt;&gt;$F5),TRUE,FALSE)</formula>
    </cfRule>
  </conditionalFormatting>
  <conditionalFormatting sqref="F335">
    <cfRule type="expression" dxfId="8594" priority="21463">
      <formula>IF(AND(LEN($A5)&gt;0,$A5&lt;&gt;$F5),TRUE,FALSE)</formula>
    </cfRule>
  </conditionalFormatting>
  <conditionalFormatting sqref="F336">
    <cfRule type="expression" dxfId="8593" priority="21464">
      <formula>IF(AND(LEN($A5)&gt;0,$A5&lt;&gt;$F5),TRUE,FALSE)</formula>
    </cfRule>
  </conditionalFormatting>
  <conditionalFormatting sqref="F337">
    <cfRule type="expression" dxfId="8592" priority="21465">
      <formula>IF(AND(LEN($A5)&gt;0,$A5&lt;&gt;$F5),TRUE,FALSE)</formula>
    </cfRule>
  </conditionalFormatting>
  <conditionalFormatting sqref="F338">
    <cfRule type="expression" dxfId="8591" priority="21466">
      <formula>IF(AND(LEN($A5)&gt;0,$A5&lt;&gt;$F5),TRUE,FALSE)</formula>
    </cfRule>
  </conditionalFormatting>
  <conditionalFormatting sqref="F339">
    <cfRule type="expression" dxfId="8590" priority="21467">
      <formula>IF(AND(LEN($A5)&gt;0,$A5&lt;&gt;$F5),TRUE,FALSE)</formula>
    </cfRule>
  </conditionalFormatting>
  <conditionalFormatting sqref="F340">
    <cfRule type="expression" dxfId="8589" priority="21468">
      <formula>IF(AND(LEN($A5)&gt;0,$A5&lt;&gt;$F5),TRUE,FALSE)</formula>
    </cfRule>
  </conditionalFormatting>
  <conditionalFormatting sqref="F341">
    <cfRule type="expression" dxfId="8588" priority="21469">
      <formula>IF(AND(LEN($A5)&gt;0,$A5&lt;&gt;$F5),TRUE,FALSE)</formula>
    </cfRule>
  </conditionalFormatting>
  <conditionalFormatting sqref="F342">
    <cfRule type="expression" dxfId="8587" priority="21470">
      <formula>IF(AND(LEN($A5)&gt;0,$A5&lt;&gt;$F5),TRUE,FALSE)</formula>
    </cfRule>
  </conditionalFormatting>
  <conditionalFormatting sqref="F343">
    <cfRule type="expression" dxfId="8586" priority="21471">
      <formula>IF(AND(LEN($A5)&gt;0,$A5&lt;&gt;$F5),TRUE,FALSE)</formula>
    </cfRule>
  </conditionalFormatting>
  <conditionalFormatting sqref="F344">
    <cfRule type="expression" dxfId="8585" priority="21472">
      <formula>IF(AND(LEN($A5)&gt;0,$A5&lt;&gt;$F5),TRUE,FALSE)</formula>
    </cfRule>
  </conditionalFormatting>
  <conditionalFormatting sqref="F345">
    <cfRule type="expression" dxfId="8584" priority="21473">
      <formula>IF(AND(LEN($A5)&gt;0,$A5&lt;&gt;$F5),TRUE,FALSE)</formula>
    </cfRule>
  </conditionalFormatting>
  <conditionalFormatting sqref="F346">
    <cfRule type="expression" dxfId="8583" priority="21474">
      <formula>IF(AND(LEN($A5)&gt;0,$A5&lt;&gt;$F5),TRUE,FALSE)</formula>
    </cfRule>
  </conditionalFormatting>
  <conditionalFormatting sqref="F347">
    <cfRule type="expression" dxfId="8582" priority="21475">
      <formula>IF(AND(LEN($A5)&gt;0,$A5&lt;&gt;$F5),TRUE,FALSE)</formula>
    </cfRule>
  </conditionalFormatting>
  <conditionalFormatting sqref="F348">
    <cfRule type="expression" dxfId="8581" priority="21476">
      <formula>IF(AND(LEN($A5)&gt;0,$A5&lt;&gt;$F5),TRUE,FALSE)</formula>
    </cfRule>
  </conditionalFormatting>
  <conditionalFormatting sqref="F349">
    <cfRule type="expression" dxfId="8580" priority="21477">
      <formula>IF(AND(LEN($A5)&gt;0,$A5&lt;&gt;$F5),TRUE,FALSE)</formula>
    </cfRule>
  </conditionalFormatting>
  <conditionalFormatting sqref="F350">
    <cfRule type="expression" dxfId="8579" priority="21478">
      <formula>IF(AND(LEN($A5)&gt;0,$A5&lt;&gt;$F5),TRUE,FALSE)</formula>
    </cfRule>
  </conditionalFormatting>
  <conditionalFormatting sqref="F351">
    <cfRule type="expression" dxfId="8578" priority="21479">
      <formula>IF(AND(LEN($A5)&gt;0,$A5&lt;&gt;$F5),TRUE,FALSE)</formula>
    </cfRule>
  </conditionalFormatting>
  <conditionalFormatting sqref="F352">
    <cfRule type="expression" dxfId="8577" priority="21480">
      <formula>IF(AND(LEN($A5)&gt;0,$A5&lt;&gt;$F5),TRUE,FALSE)</formula>
    </cfRule>
  </conditionalFormatting>
  <conditionalFormatting sqref="F353">
    <cfRule type="expression" dxfId="8576" priority="21481">
      <formula>IF(AND(LEN($A5)&gt;0,$A5&lt;&gt;$F5),TRUE,FALSE)</formula>
    </cfRule>
  </conditionalFormatting>
  <conditionalFormatting sqref="F354">
    <cfRule type="expression" dxfId="8575" priority="21482">
      <formula>IF(AND(LEN($A5)&gt;0,$A5&lt;&gt;$F5),TRUE,FALSE)</formula>
    </cfRule>
  </conditionalFormatting>
  <conditionalFormatting sqref="F355">
    <cfRule type="expression" dxfId="8574" priority="21483">
      <formula>IF(AND(LEN($A5)&gt;0,$A5&lt;&gt;$F5),TRUE,FALSE)</formula>
    </cfRule>
  </conditionalFormatting>
  <conditionalFormatting sqref="F356">
    <cfRule type="expression" dxfId="8573" priority="21484">
      <formula>IF(AND(LEN($A5)&gt;0,$A5&lt;&gt;$F5),TRUE,FALSE)</formula>
    </cfRule>
  </conditionalFormatting>
  <conditionalFormatting sqref="F357">
    <cfRule type="expression" dxfId="8572" priority="21485">
      <formula>IF(AND(LEN($A5)&gt;0,$A5&lt;&gt;$F5),TRUE,FALSE)</formula>
    </cfRule>
  </conditionalFormatting>
  <conditionalFormatting sqref="F358">
    <cfRule type="expression" dxfId="8571" priority="21486">
      <formula>IF(AND(LEN($A5)&gt;0,$A5&lt;&gt;$F5),TRUE,FALSE)</formula>
    </cfRule>
  </conditionalFormatting>
  <conditionalFormatting sqref="F359">
    <cfRule type="expression" dxfId="8570" priority="21487">
      <formula>IF(AND(LEN($A5)&gt;0,$A5&lt;&gt;$F5),TRUE,FALSE)</formula>
    </cfRule>
  </conditionalFormatting>
  <conditionalFormatting sqref="F360">
    <cfRule type="expression" dxfId="8569" priority="21488">
      <formula>IF(AND(LEN($A5)&gt;0,$A5&lt;&gt;$F5),TRUE,FALSE)</formula>
    </cfRule>
  </conditionalFormatting>
  <conditionalFormatting sqref="F361">
    <cfRule type="expression" dxfId="8568" priority="21489">
      <formula>IF(AND(LEN($A5)&gt;0,$A5&lt;&gt;$F5),TRUE,FALSE)</formula>
    </cfRule>
  </conditionalFormatting>
  <conditionalFormatting sqref="F362">
    <cfRule type="expression" dxfId="8567" priority="21490">
      <formula>IF(AND(LEN($A5)&gt;0,$A5&lt;&gt;$F5),TRUE,FALSE)</formula>
    </cfRule>
  </conditionalFormatting>
  <conditionalFormatting sqref="F363">
    <cfRule type="expression" dxfId="8566" priority="21491">
      <formula>IF(AND(LEN($A5)&gt;0,$A5&lt;&gt;$F5),TRUE,FALSE)</formula>
    </cfRule>
  </conditionalFormatting>
  <conditionalFormatting sqref="F364">
    <cfRule type="expression" dxfId="8565" priority="21492">
      <formula>IF(AND(LEN($A5)&gt;0,$A5&lt;&gt;$F5),TRUE,FALSE)</formula>
    </cfRule>
  </conditionalFormatting>
  <conditionalFormatting sqref="F365">
    <cfRule type="expression" dxfId="8564" priority="21493">
      <formula>IF(AND(LEN($A5)&gt;0,$A5&lt;&gt;$F5),TRUE,FALSE)</formula>
    </cfRule>
  </conditionalFormatting>
  <conditionalFormatting sqref="F366">
    <cfRule type="expression" dxfId="8563" priority="21494">
      <formula>IF(AND(LEN($A5)&gt;0,$A5&lt;&gt;$F5),TRUE,FALSE)</formula>
    </cfRule>
  </conditionalFormatting>
  <conditionalFormatting sqref="F367">
    <cfRule type="expression" dxfId="8562" priority="21495">
      <formula>IF(AND(LEN($A5)&gt;0,$A5&lt;&gt;$F5),TRUE,FALSE)</formula>
    </cfRule>
  </conditionalFormatting>
  <conditionalFormatting sqref="F368">
    <cfRule type="expression" dxfId="8561" priority="21496">
      <formula>IF(AND(LEN($A5)&gt;0,$A5&lt;&gt;$F5),TRUE,FALSE)</formula>
    </cfRule>
  </conditionalFormatting>
  <conditionalFormatting sqref="F369">
    <cfRule type="expression" dxfId="8560" priority="21497">
      <formula>IF(AND(LEN($A5)&gt;0,$A5&lt;&gt;$F5),TRUE,FALSE)</formula>
    </cfRule>
  </conditionalFormatting>
  <conditionalFormatting sqref="F370">
    <cfRule type="expression" dxfId="8559" priority="21498">
      <formula>IF(AND(LEN($A5)&gt;0,$A5&lt;&gt;$F5),TRUE,FALSE)</formula>
    </cfRule>
  </conditionalFormatting>
  <conditionalFormatting sqref="F371">
    <cfRule type="expression" dxfId="8558" priority="21499">
      <formula>IF(AND(LEN($A5)&gt;0,$A5&lt;&gt;$F5),TRUE,FALSE)</formula>
    </cfRule>
  </conditionalFormatting>
  <conditionalFormatting sqref="F372">
    <cfRule type="expression" dxfId="8557" priority="21500">
      <formula>IF(AND(LEN($A5)&gt;0,$A5&lt;&gt;$F5),TRUE,FALSE)</formula>
    </cfRule>
  </conditionalFormatting>
  <conditionalFormatting sqref="F373">
    <cfRule type="expression" dxfId="8556" priority="21501">
      <formula>IF(AND(LEN($A5)&gt;0,$A5&lt;&gt;$F5),TRUE,FALSE)</formula>
    </cfRule>
  </conditionalFormatting>
  <conditionalFormatting sqref="F374">
    <cfRule type="expression" dxfId="8555" priority="21502">
      <formula>IF(AND(LEN($A5)&gt;0,$A5&lt;&gt;$F5),TRUE,FALSE)</formula>
    </cfRule>
  </conditionalFormatting>
  <conditionalFormatting sqref="F375">
    <cfRule type="expression" dxfId="8554" priority="21503">
      <formula>IF(AND(LEN($A5)&gt;0,$A5&lt;&gt;$F5),TRUE,FALSE)</formula>
    </cfRule>
  </conditionalFormatting>
  <conditionalFormatting sqref="F376">
    <cfRule type="expression" dxfId="8553" priority="21504">
      <formula>IF(AND(LEN($A5)&gt;0,$A5&lt;&gt;$F5),TRUE,FALSE)</formula>
    </cfRule>
  </conditionalFormatting>
  <conditionalFormatting sqref="F377">
    <cfRule type="expression" dxfId="8552" priority="21505">
      <formula>IF(AND(LEN($A5)&gt;0,$A5&lt;&gt;$F5),TRUE,FALSE)</formula>
    </cfRule>
  </conditionalFormatting>
  <conditionalFormatting sqref="F378">
    <cfRule type="expression" dxfId="8551" priority="21506">
      <formula>IF(AND(LEN($A5)&gt;0,$A5&lt;&gt;$F5),TRUE,FALSE)</formula>
    </cfRule>
  </conditionalFormatting>
  <conditionalFormatting sqref="F379">
    <cfRule type="expression" dxfId="8550" priority="21507">
      <formula>IF(AND(LEN($A5)&gt;0,$A5&lt;&gt;$F5),TRUE,FALSE)</formula>
    </cfRule>
  </conditionalFormatting>
  <conditionalFormatting sqref="F380">
    <cfRule type="expression" dxfId="8549" priority="21508">
      <formula>IF(AND(LEN($A5)&gt;0,$A5&lt;&gt;$F5),TRUE,FALSE)</formula>
    </cfRule>
  </conditionalFormatting>
  <conditionalFormatting sqref="F381">
    <cfRule type="expression" dxfId="8548" priority="21509">
      <formula>IF(AND(LEN($A5)&gt;0,$A5&lt;&gt;$F5),TRUE,FALSE)</formula>
    </cfRule>
  </conditionalFormatting>
  <conditionalFormatting sqref="F382">
    <cfRule type="expression" dxfId="8547" priority="21510">
      <formula>IF(AND(LEN($A5)&gt;0,$A5&lt;&gt;$F5),TRUE,FALSE)</formula>
    </cfRule>
  </conditionalFormatting>
  <conditionalFormatting sqref="F383">
    <cfRule type="expression" dxfId="8546" priority="21511">
      <formula>IF(AND(LEN($A5)&gt;0,$A5&lt;&gt;$F5),TRUE,FALSE)</formula>
    </cfRule>
  </conditionalFormatting>
  <conditionalFormatting sqref="F384">
    <cfRule type="expression" dxfId="8545" priority="21512">
      <formula>IF(AND(LEN($A5)&gt;0,$A5&lt;&gt;$F5),TRUE,FALSE)</formula>
    </cfRule>
  </conditionalFormatting>
  <conditionalFormatting sqref="F385">
    <cfRule type="expression" dxfId="8544" priority="21513">
      <formula>IF(AND(LEN($A5)&gt;0,$A5&lt;&gt;$F5),TRUE,FALSE)</formula>
    </cfRule>
  </conditionalFormatting>
  <conditionalFormatting sqref="F386">
    <cfRule type="expression" dxfId="8543" priority="21514">
      <formula>IF(AND(LEN($A5)&gt;0,$A5&lt;&gt;$F5),TRUE,FALSE)</formula>
    </cfRule>
  </conditionalFormatting>
  <conditionalFormatting sqref="F387">
    <cfRule type="expression" dxfId="8542" priority="21515">
      <formula>IF(AND(LEN($A5)&gt;0,$A5&lt;&gt;$F5),TRUE,FALSE)</formula>
    </cfRule>
  </conditionalFormatting>
  <conditionalFormatting sqref="F388">
    <cfRule type="expression" dxfId="8541" priority="21516">
      <formula>IF(AND(LEN($A5)&gt;0,$A5&lt;&gt;$F5),TRUE,FALSE)</formula>
    </cfRule>
  </conditionalFormatting>
  <conditionalFormatting sqref="F389">
    <cfRule type="expression" dxfId="8540" priority="21517">
      <formula>IF(AND(LEN($A5)&gt;0,$A5&lt;&gt;$F5),TRUE,FALSE)</formula>
    </cfRule>
  </conditionalFormatting>
  <conditionalFormatting sqref="F390">
    <cfRule type="expression" dxfId="8539" priority="21518">
      <formula>IF(AND(LEN($A5)&gt;0,$A5&lt;&gt;$F5),TRUE,FALSE)</formula>
    </cfRule>
  </conditionalFormatting>
  <conditionalFormatting sqref="F391">
    <cfRule type="expression" dxfId="8538" priority="21519">
      <formula>IF(AND(LEN($A5)&gt;0,$A5&lt;&gt;$F5),TRUE,FALSE)</formula>
    </cfRule>
  </conditionalFormatting>
  <conditionalFormatting sqref="F392">
    <cfRule type="expression" dxfId="8537" priority="21520">
      <formula>IF(AND(LEN($A5)&gt;0,$A5&lt;&gt;$F5),TRUE,FALSE)</formula>
    </cfRule>
  </conditionalFormatting>
  <conditionalFormatting sqref="F393">
    <cfRule type="expression" dxfId="8536" priority="21521">
      <formula>IF(AND(LEN($A5)&gt;0,$A5&lt;&gt;$F5),TRUE,FALSE)</formula>
    </cfRule>
  </conditionalFormatting>
  <conditionalFormatting sqref="F394">
    <cfRule type="expression" dxfId="8535" priority="21522">
      <formula>IF(AND(LEN($A5)&gt;0,$A5&lt;&gt;$F5),TRUE,FALSE)</formula>
    </cfRule>
  </conditionalFormatting>
  <conditionalFormatting sqref="F395">
    <cfRule type="expression" dxfId="8534" priority="21523">
      <formula>IF(AND(LEN($A5)&gt;0,$A5&lt;&gt;$F5),TRUE,FALSE)</formula>
    </cfRule>
  </conditionalFormatting>
  <conditionalFormatting sqref="F396">
    <cfRule type="expression" dxfId="8533" priority="21524">
      <formula>IF(AND(LEN($A5)&gt;0,$A5&lt;&gt;$F5),TRUE,FALSE)</formula>
    </cfRule>
  </conditionalFormatting>
  <conditionalFormatting sqref="F397">
    <cfRule type="expression" dxfId="8532" priority="21525">
      <formula>IF(AND(LEN($A5)&gt;0,$A5&lt;&gt;$F5),TRUE,FALSE)</formula>
    </cfRule>
  </conditionalFormatting>
  <conditionalFormatting sqref="F398">
    <cfRule type="expression" dxfId="8531" priority="21526">
      <formula>IF(AND(LEN($A5)&gt;0,$A5&lt;&gt;$F5),TRUE,FALSE)</formula>
    </cfRule>
  </conditionalFormatting>
  <conditionalFormatting sqref="F399">
    <cfRule type="expression" dxfId="8530" priority="21527">
      <formula>IF(AND(LEN($A5)&gt;0,$A5&lt;&gt;$F5),TRUE,FALSE)</formula>
    </cfRule>
  </conditionalFormatting>
  <conditionalFormatting sqref="F400">
    <cfRule type="expression" dxfId="8529" priority="21528">
      <formula>IF(AND(LEN($A5)&gt;0,$A5&lt;&gt;$F5),TRUE,FALSE)</formula>
    </cfRule>
  </conditionalFormatting>
  <conditionalFormatting sqref="F401">
    <cfRule type="expression" dxfId="8528" priority="21529">
      <formula>IF(AND(LEN($A5)&gt;0,$A5&lt;&gt;$F5),TRUE,FALSE)</formula>
    </cfRule>
  </conditionalFormatting>
  <conditionalFormatting sqref="F402">
    <cfRule type="expression" dxfId="8527" priority="21530">
      <formula>IF(AND(LEN($A5)&gt;0,$A5&lt;&gt;$F5),TRUE,FALSE)</formula>
    </cfRule>
  </conditionalFormatting>
  <conditionalFormatting sqref="F403">
    <cfRule type="expression" dxfId="8526" priority="21531">
      <formula>IF(AND(LEN($A5)&gt;0,$A5&lt;&gt;$F5),TRUE,FALSE)</formula>
    </cfRule>
  </conditionalFormatting>
  <conditionalFormatting sqref="F404">
    <cfRule type="expression" dxfId="8525" priority="21532">
      <formula>IF(AND(LEN($A5)&gt;0,$A5&lt;&gt;$F5),TRUE,FALSE)</formula>
    </cfRule>
  </conditionalFormatting>
  <conditionalFormatting sqref="F405">
    <cfRule type="expression" dxfId="8524" priority="21533">
      <formula>IF(AND(LEN($A5)&gt;0,$A5&lt;&gt;$F5),TRUE,FALSE)</formula>
    </cfRule>
  </conditionalFormatting>
  <conditionalFormatting sqref="F406">
    <cfRule type="expression" dxfId="8523" priority="21534">
      <formula>IF(AND(LEN($A5)&gt;0,$A5&lt;&gt;$F5),TRUE,FALSE)</formula>
    </cfRule>
  </conditionalFormatting>
  <conditionalFormatting sqref="F407">
    <cfRule type="expression" dxfId="8522" priority="21535">
      <formula>IF(AND(LEN($A5)&gt;0,$A5&lt;&gt;$F5),TRUE,FALSE)</formula>
    </cfRule>
  </conditionalFormatting>
  <conditionalFormatting sqref="F408">
    <cfRule type="expression" dxfId="8521" priority="21536">
      <formula>IF(AND(LEN($A5)&gt;0,$A5&lt;&gt;$F5),TRUE,FALSE)</formula>
    </cfRule>
  </conditionalFormatting>
  <conditionalFormatting sqref="F409">
    <cfRule type="expression" dxfId="8520" priority="21537">
      <formula>IF(AND(LEN($A5)&gt;0,$A5&lt;&gt;$F5),TRUE,FALSE)</formula>
    </cfRule>
  </conditionalFormatting>
  <conditionalFormatting sqref="F410">
    <cfRule type="expression" dxfId="8519" priority="21538">
      <formula>IF(AND(LEN($A5)&gt;0,$A5&lt;&gt;$F5),TRUE,FALSE)</formula>
    </cfRule>
  </conditionalFormatting>
  <conditionalFormatting sqref="F411">
    <cfRule type="expression" dxfId="8518" priority="21539">
      <formula>IF(AND(LEN($A5)&gt;0,$A5&lt;&gt;$F5),TRUE,FALSE)</formula>
    </cfRule>
  </conditionalFormatting>
  <conditionalFormatting sqref="F412">
    <cfRule type="expression" dxfId="8517" priority="21540">
      <formula>IF(AND(LEN($A5)&gt;0,$A5&lt;&gt;$F5),TRUE,FALSE)</formula>
    </cfRule>
  </conditionalFormatting>
  <conditionalFormatting sqref="F413">
    <cfRule type="expression" dxfId="8516" priority="21541">
      <formula>IF(AND(LEN($A5)&gt;0,$A5&lt;&gt;$F5),TRUE,FALSE)</formula>
    </cfRule>
  </conditionalFormatting>
  <conditionalFormatting sqref="F414">
    <cfRule type="expression" dxfId="8515" priority="21542">
      <formula>IF(AND(LEN($A5)&gt;0,$A5&lt;&gt;$F5),TRUE,FALSE)</formula>
    </cfRule>
  </conditionalFormatting>
  <conditionalFormatting sqref="F415">
    <cfRule type="expression" dxfId="8514" priority="21543">
      <formula>IF(AND(LEN($A5)&gt;0,$A5&lt;&gt;$F5),TRUE,FALSE)</formula>
    </cfRule>
  </conditionalFormatting>
  <conditionalFormatting sqref="F416">
    <cfRule type="expression" dxfId="8513" priority="21544">
      <formula>IF(AND(LEN($A5)&gt;0,$A5&lt;&gt;$F5),TRUE,FALSE)</formula>
    </cfRule>
  </conditionalFormatting>
  <conditionalFormatting sqref="F417">
    <cfRule type="expression" dxfId="8512" priority="21545">
      <formula>IF(AND(LEN($A5)&gt;0,$A5&lt;&gt;$F5),TRUE,FALSE)</formula>
    </cfRule>
  </conditionalFormatting>
  <conditionalFormatting sqref="F418">
    <cfRule type="expression" dxfId="8511" priority="21546">
      <formula>IF(AND(LEN($A5)&gt;0,$A5&lt;&gt;$F5),TRUE,FALSE)</formula>
    </cfRule>
  </conditionalFormatting>
  <conditionalFormatting sqref="F419">
    <cfRule type="expression" dxfId="8510" priority="21547">
      <formula>IF(AND(LEN($A5)&gt;0,$A5&lt;&gt;$F5),TRUE,FALSE)</formula>
    </cfRule>
  </conditionalFormatting>
  <conditionalFormatting sqref="F420">
    <cfRule type="expression" dxfId="8509" priority="21548">
      <formula>IF(AND(LEN($A5)&gt;0,$A5&lt;&gt;$F5),TRUE,FALSE)</formula>
    </cfRule>
  </conditionalFormatting>
  <conditionalFormatting sqref="F421">
    <cfRule type="expression" dxfId="8508" priority="21549">
      <formula>IF(AND(LEN($A5)&gt;0,$A5&lt;&gt;$F5),TRUE,FALSE)</formula>
    </cfRule>
  </conditionalFormatting>
  <conditionalFormatting sqref="F422">
    <cfRule type="expression" dxfId="8507" priority="21550">
      <formula>IF(AND(LEN($A5)&gt;0,$A5&lt;&gt;$F5),TRUE,FALSE)</formula>
    </cfRule>
  </conditionalFormatting>
  <conditionalFormatting sqref="F423">
    <cfRule type="expression" dxfId="8506" priority="21551">
      <formula>IF(AND(LEN($A5)&gt;0,$A5&lt;&gt;$F5),TRUE,FALSE)</formula>
    </cfRule>
  </conditionalFormatting>
  <conditionalFormatting sqref="F424">
    <cfRule type="expression" dxfId="8505" priority="21552">
      <formula>IF(AND(LEN($A5)&gt;0,$A5&lt;&gt;$F5),TRUE,FALSE)</formula>
    </cfRule>
  </conditionalFormatting>
  <conditionalFormatting sqref="F425">
    <cfRule type="expression" dxfId="8504" priority="21553">
      <formula>IF(AND(LEN($A5)&gt;0,$A5&lt;&gt;$F5),TRUE,FALSE)</formula>
    </cfRule>
  </conditionalFormatting>
  <conditionalFormatting sqref="F426">
    <cfRule type="expression" dxfId="8503" priority="21554">
      <formula>IF(AND(LEN($A5)&gt;0,$A5&lt;&gt;$F5),TRUE,FALSE)</formula>
    </cfRule>
  </conditionalFormatting>
  <conditionalFormatting sqref="F427">
    <cfRule type="expression" dxfId="8502" priority="21555">
      <formula>IF(AND(LEN($A5)&gt;0,$A5&lt;&gt;$F5),TRUE,FALSE)</formula>
    </cfRule>
  </conditionalFormatting>
  <conditionalFormatting sqref="F428">
    <cfRule type="expression" dxfId="8501" priority="21556">
      <formula>IF(AND(LEN($A5)&gt;0,$A5&lt;&gt;$F5),TRUE,FALSE)</formula>
    </cfRule>
  </conditionalFormatting>
  <conditionalFormatting sqref="F429">
    <cfRule type="expression" dxfId="8500" priority="21557">
      <formula>IF(AND(LEN($A5)&gt;0,$A5&lt;&gt;$F5),TRUE,FALSE)</formula>
    </cfRule>
  </conditionalFormatting>
  <conditionalFormatting sqref="F430">
    <cfRule type="expression" dxfId="8499" priority="21558">
      <formula>IF(AND(LEN($A5)&gt;0,$A5&lt;&gt;$F5),TRUE,FALSE)</formula>
    </cfRule>
  </conditionalFormatting>
  <conditionalFormatting sqref="F431">
    <cfRule type="expression" dxfId="8498" priority="21559">
      <formula>IF(AND(LEN($A5)&gt;0,$A5&lt;&gt;$F5),TRUE,FALSE)</formula>
    </cfRule>
  </conditionalFormatting>
  <conditionalFormatting sqref="F432">
    <cfRule type="expression" dxfId="8497" priority="21560">
      <formula>IF(AND(LEN($A5)&gt;0,$A5&lt;&gt;$F5),TRUE,FALSE)</formula>
    </cfRule>
  </conditionalFormatting>
  <conditionalFormatting sqref="F433">
    <cfRule type="expression" dxfId="8496" priority="21561">
      <formula>IF(AND(LEN($A5)&gt;0,$A5&lt;&gt;$F5),TRUE,FALSE)</formula>
    </cfRule>
  </conditionalFormatting>
  <conditionalFormatting sqref="F434">
    <cfRule type="expression" dxfId="8495" priority="21562">
      <formula>IF(AND(LEN($A5)&gt;0,$A5&lt;&gt;$F5),TRUE,FALSE)</formula>
    </cfRule>
  </conditionalFormatting>
  <conditionalFormatting sqref="F435">
    <cfRule type="expression" dxfId="8494" priority="21563">
      <formula>IF(AND(LEN($A5)&gt;0,$A5&lt;&gt;$F5),TRUE,FALSE)</formula>
    </cfRule>
  </conditionalFormatting>
  <conditionalFormatting sqref="F436">
    <cfRule type="expression" dxfId="8493" priority="21564">
      <formula>IF(AND(LEN($A5)&gt;0,$A5&lt;&gt;$F5),TRUE,FALSE)</formula>
    </cfRule>
  </conditionalFormatting>
  <conditionalFormatting sqref="F437">
    <cfRule type="expression" dxfId="8492" priority="21565">
      <formula>IF(AND(LEN($A5)&gt;0,$A5&lt;&gt;$F5),TRUE,FALSE)</formula>
    </cfRule>
  </conditionalFormatting>
  <conditionalFormatting sqref="F438">
    <cfRule type="expression" dxfId="8491" priority="21566">
      <formula>IF(AND(LEN($A5)&gt;0,$A5&lt;&gt;$F5),TRUE,FALSE)</formula>
    </cfRule>
  </conditionalFormatting>
  <conditionalFormatting sqref="F439">
    <cfRule type="expression" dxfId="8490" priority="21567">
      <formula>IF(AND(LEN($A5)&gt;0,$A5&lt;&gt;$F5),TRUE,FALSE)</formula>
    </cfRule>
  </conditionalFormatting>
  <conditionalFormatting sqref="F440">
    <cfRule type="expression" dxfId="8489" priority="21568">
      <formula>IF(AND(LEN($A5)&gt;0,$A5&lt;&gt;$F5),TRUE,FALSE)</formula>
    </cfRule>
  </conditionalFormatting>
  <conditionalFormatting sqref="F441">
    <cfRule type="expression" dxfId="8488" priority="21569">
      <formula>IF(AND(LEN($A5)&gt;0,$A5&lt;&gt;$F5),TRUE,FALSE)</formula>
    </cfRule>
  </conditionalFormatting>
  <conditionalFormatting sqref="F442">
    <cfRule type="expression" dxfId="8487" priority="21570">
      <formula>IF(AND(LEN($A5)&gt;0,$A5&lt;&gt;$F5),TRUE,FALSE)</formula>
    </cfRule>
  </conditionalFormatting>
  <conditionalFormatting sqref="F443">
    <cfRule type="expression" dxfId="8486" priority="21571">
      <formula>IF(AND(LEN($A5)&gt;0,$A5&lt;&gt;$F5),TRUE,FALSE)</formula>
    </cfRule>
  </conditionalFormatting>
  <conditionalFormatting sqref="F444">
    <cfRule type="expression" dxfId="8485" priority="21572">
      <formula>IF(AND(LEN($A5)&gt;0,$A5&lt;&gt;$F5),TRUE,FALSE)</formula>
    </cfRule>
  </conditionalFormatting>
  <conditionalFormatting sqref="F445">
    <cfRule type="expression" dxfId="8484" priority="21573">
      <formula>IF(AND(LEN($A5)&gt;0,$A5&lt;&gt;$F5),TRUE,FALSE)</formula>
    </cfRule>
  </conditionalFormatting>
  <conditionalFormatting sqref="F446">
    <cfRule type="expression" dxfId="8483" priority="21574">
      <formula>IF(AND(LEN($A5)&gt;0,$A5&lt;&gt;$F5),TRUE,FALSE)</formula>
    </cfRule>
  </conditionalFormatting>
  <conditionalFormatting sqref="F447">
    <cfRule type="expression" dxfId="8482" priority="21575">
      <formula>IF(AND(LEN($A5)&gt;0,$A5&lt;&gt;$F5),TRUE,FALSE)</formula>
    </cfRule>
  </conditionalFormatting>
  <conditionalFormatting sqref="F448">
    <cfRule type="expression" dxfId="8481" priority="21576">
      <formula>IF(AND(LEN($A5)&gt;0,$A5&lt;&gt;$F5),TRUE,FALSE)</formula>
    </cfRule>
  </conditionalFormatting>
  <conditionalFormatting sqref="F449">
    <cfRule type="expression" dxfId="8480" priority="21577">
      <formula>IF(AND(LEN($A5)&gt;0,$A5&lt;&gt;$F5),TRUE,FALSE)</formula>
    </cfRule>
  </conditionalFormatting>
  <conditionalFormatting sqref="F450">
    <cfRule type="expression" dxfId="8479" priority="21578">
      <formula>IF(AND(LEN($A5)&gt;0,$A5&lt;&gt;$F5),TRUE,FALSE)</formula>
    </cfRule>
  </conditionalFormatting>
  <conditionalFormatting sqref="F451">
    <cfRule type="expression" dxfId="8478" priority="21579">
      <formula>IF(AND(LEN($A5)&gt;0,$A5&lt;&gt;$F5),TRUE,FALSE)</formula>
    </cfRule>
  </conditionalFormatting>
  <conditionalFormatting sqref="F452">
    <cfRule type="expression" dxfId="8477" priority="21580">
      <formula>IF(AND(LEN($A5)&gt;0,$A5&lt;&gt;$F5),TRUE,FALSE)</formula>
    </cfRule>
  </conditionalFormatting>
  <conditionalFormatting sqref="F453">
    <cfRule type="expression" dxfId="8476" priority="21581">
      <formula>IF(AND(LEN($A5)&gt;0,$A5&lt;&gt;$F5),TRUE,FALSE)</formula>
    </cfRule>
  </conditionalFormatting>
  <conditionalFormatting sqref="F454">
    <cfRule type="expression" dxfId="8475" priority="21582">
      <formula>IF(AND(LEN($A5)&gt;0,$A5&lt;&gt;$F5),TRUE,FALSE)</formula>
    </cfRule>
  </conditionalFormatting>
  <conditionalFormatting sqref="F455">
    <cfRule type="expression" dxfId="8474" priority="21583">
      <formula>IF(AND(LEN($A5)&gt;0,$A5&lt;&gt;$F5),TRUE,FALSE)</formula>
    </cfRule>
  </conditionalFormatting>
  <conditionalFormatting sqref="F456">
    <cfRule type="expression" dxfId="8473" priority="21584">
      <formula>IF(AND(LEN($A5)&gt;0,$A5&lt;&gt;$F5),TRUE,FALSE)</formula>
    </cfRule>
  </conditionalFormatting>
  <conditionalFormatting sqref="F457">
    <cfRule type="expression" dxfId="8472" priority="21585">
      <formula>IF(AND(LEN($A5)&gt;0,$A5&lt;&gt;$F5),TRUE,FALSE)</formula>
    </cfRule>
  </conditionalFormatting>
  <conditionalFormatting sqref="F458">
    <cfRule type="expression" dxfId="8471" priority="21586">
      <formula>IF(AND(LEN($A5)&gt;0,$A5&lt;&gt;$F5),TRUE,FALSE)</formula>
    </cfRule>
  </conditionalFormatting>
  <conditionalFormatting sqref="F459">
    <cfRule type="expression" dxfId="8470" priority="21587">
      <formula>IF(AND(LEN($A5)&gt;0,$A5&lt;&gt;$F5),TRUE,FALSE)</formula>
    </cfRule>
  </conditionalFormatting>
  <conditionalFormatting sqref="F460">
    <cfRule type="expression" dxfId="8469" priority="21588">
      <formula>IF(AND(LEN($A5)&gt;0,$A5&lt;&gt;$F5),TRUE,FALSE)</formula>
    </cfRule>
  </conditionalFormatting>
  <conditionalFormatting sqref="F461">
    <cfRule type="expression" dxfId="8468" priority="21589">
      <formula>IF(AND(LEN($A5)&gt;0,$A5&lt;&gt;$F5),TRUE,FALSE)</formula>
    </cfRule>
  </conditionalFormatting>
  <conditionalFormatting sqref="F462">
    <cfRule type="expression" dxfId="8467" priority="21590">
      <formula>IF(AND(LEN($A5)&gt;0,$A5&lt;&gt;$F5),TRUE,FALSE)</formula>
    </cfRule>
  </conditionalFormatting>
  <conditionalFormatting sqref="F463">
    <cfRule type="expression" dxfId="8466" priority="21591">
      <formula>IF(AND(LEN($A5)&gt;0,$A5&lt;&gt;$F5),TRUE,FALSE)</formula>
    </cfRule>
  </conditionalFormatting>
  <conditionalFormatting sqref="F464">
    <cfRule type="expression" dxfId="8465" priority="21592">
      <formula>IF(AND(LEN($A5)&gt;0,$A5&lt;&gt;$F5),TRUE,FALSE)</formula>
    </cfRule>
  </conditionalFormatting>
  <conditionalFormatting sqref="F465">
    <cfRule type="expression" dxfId="8464" priority="21593">
      <formula>IF(AND(LEN($A5)&gt;0,$A5&lt;&gt;$F5),TRUE,FALSE)</formula>
    </cfRule>
  </conditionalFormatting>
  <conditionalFormatting sqref="F466">
    <cfRule type="expression" dxfId="8463" priority="21594">
      <formula>IF(AND(LEN($A5)&gt;0,$A5&lt;&gt;$F5),TRUE,FALSE)</formula>
    </cfRule>
  </conditionalFormatting>
  <conditionalFormatting sqref="F467">
    <cfRule type="expression" dxfId="8462" priority="21595">
      <formula>IF(AND(LEN($A5)&gt;0,$A5&lt;&gt;$F5),TRUE,FALSE)</formula>
    </cfRule>
  </conditionalFormatting>
  <conditionalFormatting sqref="F468">
    <cfRule type="expression" dxfId="8461" priority="21596">
      <formula>IF(AND(LEN($A5)&gt;0,$A5&lt;&gt;$F5),TRUE,FALSE)</formula>
    </cfRule>
  </conditionalFormatting>
  <conditionalFormatting sqref="F469">
    <cfRule type="expression" dxfId="8460" priority="21597">
      <formula>IF(AND(LEN($A5)&gt;0,$A5&lt;&gt;$F5),TRUE,FALSE)</formula>
    </cfRule>
  </conditionalFormatting>
  <conditionalFormatting sqref="F470">
    <cfRule type="expression" dxfId="8459" priority="21598">
      <formula>IF(AND(LEN($A5)&gt;0,$A5&lt;&gt;$F5),TRUE,FALSE)</formula>
    </cfRule>
  </conditionalFormatting>
  <conditionalFormatting sqref="F471">
    <cfRule type="expression" dxfId="8458" priority="21599">
      <formula>IF(AND(LEN($A5)&gt;0,$A5&lt;&gt;$F5),TRUE,FALSE)</formula>
    </cfRule>
  </conditionalFormatting>
  <conditionalFormatting sqref="F472">
    <cfRule type="expression" dxfId="8457" priority="21600">
      <formula>IF(AND(LEN($A5)&gt;0,$A5&lt;&gt;$F5),TRUE,FALSE)</formula>
    </cfRule>
  </conditionalFormatting>
  <conditionalFormatting sqref="F473">
    <cfRule type="expression" dxfId="8456" priority="21601">
      <formula>IF(AND(LEN($A5)&gt;0,$A5&lt;&gt;$F5),TRUE,FALSE)</formula>
    </cfRule>
  </conditionalFormatting>
  <conditionalFormatting sqref="F474">
    <cfRule type="expression" dxfId="8455" priority="21602">
      <formula>IF(AND(LEN($A5)&gt;0,$A5&lt;&gt;$F5),TRUE,FALSE)</formula>
    </cfRule>
  </conditionalFormatting>
  <conditionalFormatting sqref="F475">
    <cfRule type="expression" dxfId="8454" priority="21603">
      <formula>IF(AND(LEN($A5)&gt;0,$A5&lt;&gt;$F5),TRUE,FALSE)</formula>
    </cfRule>
  </conditionalFormatting>
  <conditionalFormatting sqref="F476">
    <cfRule type="expression" dxfId="8453" priority="21604">
      <formula>IF(AND(LEN($A5)&gt;0,$A5&lt;&gt;$F5),TRUE,FALSE)</formula>
    </cfRule>
  </conditionalFormatting>
  <conditionalFormatting sqref="F477">
    <cfRule type="expression" dxfId="8452" priority="21605">
      <formula>IF(AND(LEN($A5)&gt;0,$A5&lt;&gt;$F5),TRUE,FALSE)</formula>
    </cfRule>
  </conditionalFormatting>
  <conditionalFormatting sqref="F478">
    <cfRule type="expression" dxfId="8451" priority="21606">
      <formula>IF(AND(LEN($A5)&gt;0,$A5&lt;&gt;$F5),TRUE,FALSE)</formula>
    </cfRule>
  </conditionalFormatting>
  <conditionalFormatting sqref="F479">
    <cfRule type="expression" dxfId="8450" priority="21607">
      <formula>IF(AND(LEN($A5)&gt;0,$A5&lt;&gt;$F5),TRUE,FALSE)</formula>
    </cfRule>
  </conditionalFormatting>
  <conditionalFormatting sqref="F480">
    <cfRule type="expression" dxfId="8449" priority="21608">
      <formula>IF(AND(LEN($A5)&gt;0,$A5&lt;&gt;$F5),TRUE,FALSE)</formula>
    </cfRule>
  </conditionalFormatting>
  <conditionalFormatting sqref="F481">
    <cfRule type="expression" dxfId="8448" priority="21609">
      <formula>IF(AND(LEN($A5)&gt;0,$A5&lt;&gt;$F5),TRUE,FALSE)</formula>
    </cfRule>
  </conditionalFormatting>
  <conditionalFormatting sqref="F482">
    <cfRule type="expression" dxfId="8447" priority="21610">
      <formula>IF(AND(LEN($A5)&gt;0,$A5&lt;&gt;$F5),TRUE,FALSE)</formula>
    </cfRule>
  </conditionalFormatting>
  <conditionalFormatting sqref="F483">
    <cfRule type="expression" dxfId="8446" priority="21611">
      <formula>IF(AND(LEN($A5)&gt;0,$A5&lt;&gt;$F5),TRUE,FALSE)</formula>
    </cfRule>
  </conditionalFormatting>
  <conditionalFormatting sqref="F484">
    <cfRule type="expression" dxfId="8445" priority="21612">
      <formula>IF(AND(LEN($A5)&gt;0,$A5&lt;&gt;$F5),TRUE,FALSE)</formula>
    </cfRule>
  </conditionalFormatting>
  <conditionalFormatting sqref="F485">
    <cfRule type="expression" dxfId="8444" priority="21613">
      <formula>IF(AND(LEN($A5)&gt;0,$A5&lt;&gt;$F5),TRUE,FALSE)</formula>
    </cfRule>
  </conditionalFormatting>
  <conditionalFormatting sqref="F486">
    <cfRule type="expression" dxfId="8443" priority="21614">
      <formula>IF(AND(LEN($A5)&gt;0,$A5&lt;&gt;$F5),TRUE,FALSE)</formula>
    </cfRule>
  </conditionalFormatting>
  <conditionalFormatting sqref="F487">
    <cfRule type="expression" dxfId="8442" priority="21615">
      <formula>IF(AND(LEN($A5)&gt;0,$A5&lt;&gt;$F5),TRUE,FALSE)</formula>
    </cfRule>
  </conditionalFormatting>
  <conditionalFormatting sqref="F488">
    <cfRule type="expression" dxfId="8441" priority="21616">
      <formula>IF(AND(LEN($A5)&gt;0,$A5&lt;&gt;$F5),TRUE,FALSE)</formula>
    </cfRule>
  </conditionalFormatting>
  <conditionalFormatting sqref="F489">
    <cfRule type="expression" dxfId="8440" priority="21617">
      <formula>IF(AND(LEN($A5)&gt;0,$A5&lt;&gt;$F5),TRUE,FALSE)</formula>
    </cfRule>
  </conditionalFormatting>
  <conditionalFormatting sqref="F490">
    <cfRule type="expression" dxfId="8439" priority="21618">
      <formula>IF(AND(LEN($A5)&gt;0,$A5&lt;&gt;$F5),TRUE,FALSE)</formula>
    </cfRule>
  </conditionalFormatting>
  <conditionalFormatting sqref="F491">
    <cfRule type="expression" dxfId="8438" priority="21619">
      <formula>IF(AND(LEN($A5)&gt;0,$A5&lt;&gt;$F5),TRUE,FALSE)</formula>
    </cfRule>
  </conditionalFormatting>
  <conditionalFormatting sqref="F492">
    <cfRule type="expression" dxfId="8437" priority="21620">
      <formula>IF(AND(LEN($A5)&gt;0,$A5&lt;&gt;$F5),TRUE,FALSE)</formula>
    </cfRule>
  </conditionalFormatting>
  <conditionalFormatting sqref="F493">
    <cfRule type="expression" dxfId="8436" priority="21621">
      <formula>IF(AND(LEN($A5)&gt;0,$A5&lt;&gt;$F5),TRUE,FALSE)</formula>
    </cfRule>
  </conditionalFormatting>
  <conditionalFormatting sqref="F494">
    <cfRule type="expression" dxfId="8435" priority="21622">
      <formula>IF(AND(LEN($A5)&gt;0,$A5&lt;&gt;$F5),TRUE,FALSE)</formula>
    </cfRule>
  </conditionalFormatting>
  <conditionalFormatting sqref="F495">
    <cfRule type="expression" dxfId="8434" priority="21623">
      <formula>IF(AND(LEN($A5)&gt;0,$A5&lt;&gt;$F5),TRUE,FALSE)</formula>
    </cfRule>
  </conditionalFormatting>
  <conditionalFormatting sqref="F496">
    <cfRule type="expression" dxfId="8433" priority="21624">
      <formula>IF(AND(LEN($A5)&gt;0,$A5&lt;&gt;$F5),TRUE,FALSE)</formula>
    </cfRule>
  </conditionalFormatting>
  <conditionalFormatting sqref="F497">
    <cfRule type="expression" dxfId="8432" priority="21625">
      <formula>IF(AND(LEN($A5)&gt;0,$A5&lt;&gt;$F5),TRUE,FALSE)</formula>
    </cfRule>
  </conditionalFormatting>
  <conditionalFormatting sqref="F498">
    <cfRule type="expression" dxfId="8431" priority="21626">
      <formula>IF(AND(LEN($A5)&gt;0,$A5&lt;&gt;$F5),TRUE,FALSE)</formula>
    </cfRule>
  </conditionalFormatting>
  <conditionalFormatting sqref="F499">
    <cfRule type="expression" dxfId="8430" priority="21627">
      <formula>IF(AND(LEN($A5)&gt;0,$A5&lt;&gt;$F5),TRUE,FALSE)</formula>
    </cfRule>
  </conditionalFormatting>
  <conditionalFormatting sqref="F500">
    <cfRule type="expression" dxfId="8429" priority="21628">
      <formula>IF(AND(LEN($A5)&gt;0,$A5&lt;&gt;$F5),TRUE,FALSE)</formula>
    </cfRule>
  </conditionalFormatting>
  <conditionalFormatting sqref="F501">
    <cfRule type="expression" dxfId="8428" priority="21629">
      <formula>IF(AND(LEN($A5)&gt;0,$A5&lt;&gt;$F5),TRUE,FALSE)</formula>
    </cfRule>
  </conditionalFormatting>
  <conditionalFormatting sqref="F502">
    <cfRule type="expression" dxfId="8427" priority="21630">
      <formula>IF(AND(LEN($A5)&gt;0,$A5&lt;&gt;$F5),TRUE,FALSE)</formula>
    </cfRule>
  </conditionalFormatting>
  <conditionalFormatting sqref="F503">
    <cfRule type="expression" dxfId="8426" priority="21631">
      <formula>IF(AND(LEN($A5)&gt;0,$A5&lt;&gt;$F5),TRUE,FALSE)</formula>
    </cfRule>
  </conditionalFormatting>
  <conditionalFormatting sqref="F504">
    <cfRule type="expression" dxfId="8425" priority="21632">
      <formula>IF(AND(LEN($A5)&gt;0,$A5&lt;&gt;$F5),TRUE,FALSE)</formula>
    </cfRule>
  </conditionalFormatting>
  <conditionalFormatting sqref="F505">
    <cfRule type="expression" dxfId="8424" priority="21633">
      <formula>IF(AND(LEN($A5)&gt;0,$A5&lt;&gt;$F5),TRUE,FALSE)</formula>
    </cfRule>
  </conditionalFormatting>
  <conditionalFormatting sqref="F506">
    <cfRule type="expression" dxfId="8423" priority="21634">
      <formula>IF(AND(LEN($A5)&gt;0,$A5&lt;&gt;$F5),TRUE,FALSE)</formula>
    </cfRule>
  </conditionalFormatting>
  <conditionalFormatting sqref="F507">
    <cfRule type="expression" dxfId="8422" priority="21635">
      <formula>IF(AND(LEN($A5)&gt;0,$A5&lt;&gt;$F5),TRUE,FALSE)</formula>
    </cfRule>
  </conditionalFormatting>
  <conditionalFormatting sqref="F508">
    <cfRule type="expression" dxfId="8421" priority="21636">
      <formula>IF(AND(LEN($A5)&gt;0,$A5&lt;&gt;$F5),TRUE,FALSE)</formula>
    </cfRule>
  </conditionalFormatting>
  <conditionalFormatting sqref="F509">
    <cfRule type="expression" dxfId="8420" priority="21637">
      <formula>IF(AND(LEN($A5)&gt;0,$A5&lt;&gt;$F5),TRUE,FALSE)</formula>
    </cfRule>
  </conditionalFormatting>
  <conditionalFormatting sqref="F510">
    <cfRule type="expression" dxfId="8419" priority="21638">
      <formula>IF(AND(LEN($A5)&gt;0,$A5&lt;&gt;$F5),TRUE,FALSE)</formula>
    </cfRule>
  </conditionalFormatting>
  <conditionalFormatting sqref="F511">
    <cfRule type="expression" dxfId="8418" priority="21639">
      <formula>IF(AND(LEN($A5)&gt;0,$A5&lt;&gt;$F5),TRUE,FALSE)</formula>
    </cfRule>
  </conditionalFormatting>
  <conditionalFormatting sqref="F512">
    <cfRule type="expression" dxfId="8417" priority="21640">
      <formula>IF(AND(LEN($A5)&gt;0,$A5&lt;&gt;$F5),TRUE,FALSE)</formula>
    </cfRule>
  </conditionalFormatting>
  <conditionalFormatting sqref="F513">
    <cfRule type="expression" dxfId="8416" priority="21641">
      <formula>IF(AND(LEN($A5)&gt;0,$A5&lt;&gt;$F5),TRUE,FALSE)</formula>
    </cfRule>
  </conditionalFormatting>
  <conditionalFormatting sqref="F514">
    <cfRule type="expression" dxfId="8415" priority="21642">
      <formula>IF(AND(LEN($A5)&gt;0,$A5&lt;&gt;$F5),TRUE,FALSE)</formula>
    </cfRule>
  </conditionalFormatting>
  <conditionalFormatting sqref="F515">
    <cfRule type="expression" dxfId="8414" priority="21643">
      <formula>IF(AND(LEN($A5)&gt;0,$A5&lt;&gt;$F5),TRUE,FALSE)</formula>
    </cfRule>
  </conditionalFormatting>
  <conditionalFormatting sqref="F516">
    <cfRule type="expression" dxfId="8413" priority="21644">
      <formula>IF(AND(LEN($A5)&gt;0,$A5&lt;&gt;$F5),TRUE,FALSE)</formula>
    </cfRule>
  </conditionalFormatting>
  <conditionalFormatting sqref="F517">
    <cfRule type="expression" dxfId="8412" priority="21645">
      <formula>IF(AND(LEN($A5)&gt;0,$A5&lt;&gt;$F5),TRUE,FALSE)</formula>
    </cfRule>
  </conditionalFormatting>
  <conditionalFormatting sqref="F518">
    <cfRule type="expression" dxfId="8411" priority="21646">
      <formula>IF(AND(LEN($A5)&gt;0,$A5&lt;&gt;$F5),TRUE,FALSE)</formula>
    </cfRule>
  </conditionalFormatting>
  <conditionalFormatting sqref="F519">
    <cfRule type="expression" dxfId="8410" priority="21647">
      <formula>IF(AND(LEN($A5)&gt;0,$A5&lt;&gt;$F5),TRUE,FALSE)</formula>
    </cfRule>
  </conditionalFormatting>
  <conditionalFormatting sqref="F520">
    <cfRule type="expression" dxfId="8409" priority="21648">
      <formula>IF(AND(LEN($A5)&gt;0,$A5&lt;&gt;$F5),TRUE,FALSE)</formula>
    </cfRule>
  </conditionalFormatting>
  <conditionalFormatting sqref="F521">
    <cfRule type="expression" dxfId="8408" priority="21649">
      <formula>IF(AND(LEN($A5)&gt;0,$A5&lt;&gt;$F5),TRUE,FALSE)</formula>
    </cfRule>
  </conditionalFormatting>
  <conditionalFormatting sqref="F522">
    <cfRule type="expression" dxfId="8407" priority="21650">
      <formula>IF(AND(LEN($A5)&gt;0,$A5&lt;&gt;$F5),TRUE,FALSE)</formula>
    </cfRule>
  </conditionalFormatting>
  <conditionalFormatting sqref="F523">
    <cfRule type="expression" dxfId="8406" priority="21651">
      <formula>IF(AND(LEN($A5)&gt;0,$A5&lt;&gt;$F5),TRUE,FALSE)</formula>
    </cfRule>
  </conditionalFormatting>
  <conditionalFormatting sqref="F524">
    <cfRule type="expression" dxfId="8405" priority="21652">
      <formula>IF(AND(LEN($A5)&gt;0,$A5&lt;&gt;$F5),TRUE,FALSE)</formula>
    </cfRule>
  </conditionalFormatting>
  <conditionalFormatting sqref="F525">
    <cfRule type="expression" dxfId="8404" priority="21653">
      <formula>IF(AND(LEN($A5)&gt;0,$A5&lt;&gt;$F5),TRUE,FALSE)</formula>
    </cfRule>
  </conditionalFormatting>
  <conditionalFormatting sqref="F526">
    <cfRule type="expression" dxfId="8403" priority="21654">
      <formula>IF(AND(LEN($A5)&gt;0,$A5&lt;&gt;$F5),TRUE,FALSE)</formula>
    </cfRule>
  </conditionalFormatting>
  <conditionalFormatting sqref="F527">
    <cfRule type="expression" dxfId="8402" priority="21655">
      <formula>IF(AND(LEN($A5)&gt;0,$A5&lt;&gt;$F5),TRUE,FALSE)</formula>
    </cfRule>
  </conditionalFormatting>
  <conditionalFormatting sqref="F528">
    <cfRule type="expression" dxfId="8401" priority="21656">
      <formula>IF(AND(LEN($A5)&gt;0,$A5&lt;&gt;$F5),TRUE,FALSE)</formula>
    </cfRule>
  </conditionalFormatting>
  <conditionalFormatting sqref="F529">
    <cfRule type="expression" dxfId="8400" priority="21657">
      <formula>IF(AND(LEN($A5)&gt;0,$A5&lt;&gt;$F5),TRUE,FALSE)</formula>
    </cfRule>
  </conditionalFormatting>
  <conditionalFormatting sqref="F530">
    <cfRule type="expression" dxfId="8399" priority="21658">
      <formula>IF(AND(LEN($A5)&gt;0,$A5&lt;&gt;$F5),TRUE,FALSE)</formula>
    </cfRule>
  </conditionalFormatting>
  <conditionalFormatting sqref="F531">
    <cfRule type="expression" dxfId="8398" priority="21659">
      <formula>IF(AND(LEN($A5)&gt;0,$A5&lt;&gt;$F5),TRUE,FALSE)</formula>
    </cfRule>
  </conditionalFormatting>
  <conditionalFormatting sqref="F532">
    <cfRule type="expression" dxfId="8397" priority="21660">
      <formula>IF(AND(LEN($A5)&gt;0,$A5&lt;&gt;$F5),TRUE,FALSE)</formula>
    </cfRule>
  </conditionalFormatting>
  <conditionalFormatting sqref="F533">
    <cfRule type="expression" dxfId="8396" priority="21661">
      <formula>IF(AND(LEN($A5)&gt;0,$A5&lt;&gt;$F5),TRUE,FALSE)</formula>
    </cfRule>
  </conditionalFormatting>
  <conditionalFormatting sqref="F534">
    <cfRule type="expression" dxfId="8395" priority="21662">
      <formula>IF(AND(LEN($A5)&gt;0,$A5&lt;&gt;$F5),TRUE,FALSE)</formula>
    </cfRule>
  </conditionalFormatting>
  <conditionalFormatting sqref="F535">
    <cfRule type="expression" dxfId="8394" priority="21663">
      <formula>IF(AND(LEN($A5)&gt;0,$A5&lt;&gt;$F5),TRUE,FALSE)</formula>
    </cfRule>
  </conditionalFormatting>
  <conditionalFormatting sqref="F536">
    <cfRule type="expression" dxfId="8393" priority="21664">
      <formula>IF(AND(LEN($A5)&gt;0,$A5&lt;&gt;$F5),TRUE,FALSE)</formula>
    </cfRule>
  </conditionalFormatting>
  <conditionalFormatting sqref="F537">
    <cfRule type="expression" dxfId="8392" priority="21665">
      <formula>IF(AND(LEN($A5)&gt;0,$A5&lt;&gt;$F5),TRUE,FALSE)</formula>
    </cfRule>
  </conditionalFormatting>
  <conditionalFormatting sqref="F538">
    <cfRule type="expression" dxfId="8391" priority="21666">
      <formula>IF(AND(LEN($A5)&gt;0,$A5&lt;&gt;$F5),TRUE,FALSE)</formula>
    </cfRule>
  </conditionalFormatting>
  <conditionalFormatting sqref="F539">
    <cfRule type="expression" dxfId="8390" priority="21667">
      <formula>IF(AND(LEN($A5)&gt;0,$A5&lt;&gt;$F5),TRUE,FALSE)</formula>
    </cfRule>
  </conditionalFormatting>
  <conditionalFormatting sqref="F540">
    <cfRule type="expression" dxfId="8389" priority="21668">
      <formula>IF(AND(LEN($A5)&gt;0,$A5&lt;&gt;$F5),TRUE,FALSE)</formula>
    </cfRule>
  </conditionalFormatting>
  <conditionalFormatting sqref="F541">
    <cfRule type="expression" dxfId="8388" priority="21669">
      <formula>IF(AND(LEN($A5)&gt;0,$A5&lt;&gt;$F5),TRUE,FALSE)</formula>
    </cfRule>
  </conditionalFormatting>
  <conditionalFormatting sqref="F542">
    <cfRule type="expression" dxfId="8387" priority="21670">
      <formula>IF(AND(LEN($A5)&gt;0,$A5&lt;&gt;$F5),TRUE,FALSE)</formula>
    </cfRule>
  </conditionalFormatting>
  <conditionalFormatting sqref="F543">
    <cfRule type="expression" dxfId="8386" priority="21671">
      <formula>IF(AND(LEN($A5)&gt;0,$A5&lt;&gt;$F5),TRUE,FALSE)</formula>
    </cfRule>
  </conditionalFormatting>
  <conditionalFormatting sqref="F544">
    <cfRule type="expression" dxfId="8385" priority="21672">
      <formula>IF(AND(LEN($A5)&gt;0,$A5&lt;&gt;$F5),TRUE,FALSE)</formula>
    </cfRule>
  </conditionalFormatting>
  <conditionalFormatting sqref="F545">
    <cfRule type="expression" dxfId="8384" priority="21673">
      <formula>IF(AND(LEN($A5)&gt;0,$A5&lt;&gt;$F5),TRUE,FALSE)</formula>
    </cfRule>
  </conditionalFormatting>
  <conditionalFormatting sqref="F546">
    <cfRule type="expression" dxfId="8383" priority="21674">
      <formula>IF(AND(LEN($A5)&gt;0,$A5&lt;&gt;$F5),TRUE,FALSE)</formula>
    </cfRule>
  </conditionalFormatting>
  <conditionalFormatting sqref="F547">
    <cfRule type="expression" dxfId="8382" priority="21675">
      <formula>IF(AND(LEN($A5)&gt;0,$A5&lt;&gt;$F5),TRUE,FALSE)</formula>
    </cfRule>
  </conditionalFormatting>
  <conditionalFormatting sqref="F548">
    <cfRule type="expression" dxfId="8381" priority="21676">
      <formula>IF(AND(LEN($A5)&gt;0,$A5&lt;&gt;$F5),TRUE,FALSE)</formula>
    </cfRule>
  </conditionalFormatting>
  <conditionalFormatting sqref="F549">
    <cfRule type="expression" dxfId="8380" priority="21677">
      <formula>IF(AND(LEN($A5)&gt;0,$A5&lt;&gt;$F5),TRUE,FALSE)</formula>
    </cfRule>
  </conditionalFormatting>
  <conditionalFormatting sqref="F550">
    <cfRule type="expression" dxfId="8379" priority="21678">
      <formula>IF(AND(LEN($A5)&gt;0,$A5&lt;&gt;$F5),TRUE,FALSE)</formula>
    </cfRule>
  </conditionalFormatting>
  <conditionalFormatting sqref="F551">
    <cfRule type="expression" dxfId="8378" priority="21679">
      <formula>IF(AND(LEN($A5)&gt;0,$A5&lt;&gt;$F5),TRUE,FALSE)</formula>
    </cfRule>
  </conditionalFormatting>
  <conditionalFormatting sqref="F552">
    <cfRule type="expression" dxfId="8377" priority="21680">
      <formula>IF(AND(LEN($A5)&gt;0,$A5&lt;&gt;$F5),TRUE,FALSE)</formula>
    </cfRule>
  </conditionalFormatting>
  <conditionalFormatting sqref="F553">
    <cfRule type="expression" dxfId="8376" priority="21681">
      <formula>IF(AND(LEN($A5)&gt;0,$A5&lt;&gt;$F5),TRUE,FALSE)</formula>
    </cfRule>
  </conditionalFormatting>
  <conditionalFormatting sqref="F554">
    <cfRule type="expression" dxfId="8375" priority="21682">
      <formula>IF(AND(LEN($A5)&gt;0,$A5&lt;&gt;$F5),TRUE,FALSE)</formula>
    </cfRule>
  </conditionalFormatting>
  <conditionalFormatting sqref="F555">
    <cfRule type="expression" dxfId="8374" priority="21683">
      <formula>IF(AND(LEN($A5)&gt;0,$A5&lt;&gt;$F5),TRUE,FALSE)</formula>
    </cfRule>
  </conditionalFormatting>
  <conditionalFormatting sqref="F556">
    <cfRule type="expression" dxfId="8373" priority="21684">
      <formula>IF(AND(LEN($A5)&gt;0,$A5&lt;&gt;$F5),TRUE,FALSE)</formula>
    </cfRule>
  </conditionalFormatting>
  <conditionalFormatting sqref="C5">
    <cfRule type="expression" dxfId="8372" priority="21685">
      <formula>IF(AND(B5&lt;&gt;"",C5=""),TRUE)</formula>
    </cfRule>
  </conditionalFormatting>
  <conditionalFormatting sqref="C6">
    <cfRule type="expression" dxfId="8371" priority="21686">
      <formula>IF(AND(B5&lt;&gt;"",C5=""),TRUE)</formula>
    </cfRule>
  </conditionalFormatting>
  <conditionalFormatting sqref="C7">
    <cfRule type="expression" dxfId="8370" priority="21687">
      <formula>IF(AND(B5&lt;&gt;"",C5=""),TRUE)</formula>
    </cfRule>
  </conditionalFormatting>
  <conditionalFormatting sqref="C8">
    <cfRule type="expression" dxfId="8369" priority="21688">
      <formula>IF(AND(B5&lt;&gt;"",C5=""),TRUE)</formula>
    </cfRule>
  </conditionalFormatting>
  <conditionalFormatting sqref="C9">
    <cfRule type="expression" dxfId="8368" priority="21689">
      <formula>IF(AND(B5&lt;&gt;"",C5=""),TRUE)</formula>
    </cfRule>
  </conditionalFormatting>
  <conditionalFormatting sqref="C10">
    <cfRule type="expression" dxfId="8367" priority="21690">
      <formula>IF(AND(B5&lt;&gt;"",C5=""),TRUE)</formula>
    </cfRule>
  </conditionalFormatting>
  <conditionalFormatting sqref="C11">
    <cfRule type="expression" dxfId="8366" priority="21691">
      <formula>IF(AND(B5&lt;&gt;"",C5=""),TRUE)</formula>
    </cfRule>
  </conditionalFormatting>
  <conditionalFormatting sqref="C12">
    <cfRule type="expression" dxfId="8365" priority="21692">
      <formula>IF(AND(B5&lt;&gt;"",C5=""),TRUE)</formula>
    </cfRule>
  </conditionalFormatting>
  <conditionalFormatting sqref="C13">
    <cfRule type="expression" dxfId="8364" priority="21693">
      <formula>IF(AND(B5&lt;&gt;"",C5=""),TRUE)</formula>
    </cfRule>
  </conditionalFormatting>
  <conditionalFormatting sqref="C14">
    <cfRule type="expression" dxfId="8363" priority="21694">
      <formula>IF(AND(B5&lt;&gt;"",C5=""),TRUE)</formula>
    </cfRule>
  </conditionalFormatting>
  <conditionalFormatting sqref="C15">
    <cfRule type="expression" dxfId="8362" priority="21695">
      <formula>IF(AND(B5&lt;&gt;"",C5=""),TRUE)</formula>
    </cfRule>
  </conditionalFormatting>
  <conditionalFormatting sqref="C16">
    <cfRule type="expression" dxfId="8361" priority="21696">
      <formula>IF(AND(B5&lt;&gt;"",C5=""),TRUE)</formula>
    </cfRule>
  </conditionalFormatting>
  <conditionalFormatting sqref="C17">
    <cfRule type="expression" dxfId="8360" priority="21697">
      <formula>IF(AND(B5&lt;&gt;"",C5=""),TRUE)</formula>
    </cfRule>
  </conditionalFormatting>
  <conditionalFormatting sqref="C18">
    <cfRule type="expression" dxfId="8359" priority="21698">
      <formula>IF(AND(B5&lt;&gt;"",C5=""),TRUE)</formula>
    </cfRule>
  </conditionalFormatting>
  <conditionalFormatting sqref="C19">
    <cfRule type="expression" dxfId="8358" priority="21699">
      <formula>IF(AND(B5&lt;&gt;"",C5=""),TRUE)</formula>
    </cfRule>
  </conditionalFormatting>
  <conditionalFormatting sqref="C21">
    <cfRule type="expression" dxfId="8357" priority="21700">
      <formula>IF(AND(B5&lt;&gt;"",C5=""),TRUE)</formula>
    </cfRule>
  </conditionalFormatting>
  <conditionalFormatting sqref="C22">
    <cfRule type="expression" dxfId="8356" priority="21701">
      <formula>IF(AND(B5&lt;&gt;"",C5=""),TRUE)</formula>
    </cfRule>
  </conditionalFormatting>
  <conditionalFormatting sqref="C23">
    <cfRule type="expression" dxfId="8355" priority="21702">
      <formula>IF(AND(B5&lt;&gt;"",C5=""),TRUE)</formula>
    </cfRule>
  </conditionalFormatting>
  <conditionalFormatting sqref="C24">
    <cfRule type="expression" dxfId="8354" priority="21703">
      <formula>IF(AND(B5&lt;&gt;"",C5=""),TRUE)</formula>
    </cfRule>
  </conditionalFormatting>
  <conditionalFormatting sqref="C25">
    <cfRule type="expression" dxfId="8353" priority="21704">
      <formula>IF(AND(B5&lt;&gt;"",C5=""),TRUE)</formula>
    </cfRule>
  </conditionalFormatting>
  <conditionalFormatting sqref="C26">
    <cfRule type="expression" dxfId="8352" priority="21705">
      <formula>IF(AND(B5&lt;&gt;"",C5=""),TRUE)</formula>
    </cfRule>
  </conditionalFormatting>
  <conditionalFormatting sqref="C27">
    <cfRule type="expression" dxfId="8351" priority="21706">
      <formula>IF(AND(B5&lt;&gt;"",C5=""),TRUE)</formula>
    </cfRule>
  </conditionalFormatting>
  <conditionalFormatting sqref="C28">
    <cfRule type="expression" dxfId="8350" priority="21707">
      <formula>IF(AND(B5&lt;&gt;"",C5=""),TRUE)</formula>
    </cfRule>
  </conditionalFormatting>
  <conditionalFormatting sqref="C29">
    <cfRule type="expression" dxfId="8349" priority="21708">
      <formula>IF(AND(B5&lt;&gt;"",C5=""),TRUE)</formula>
    </cfRule>
  </conditionalFormatting>
  <conditionalFormatting sqref="C30">
    <cfRule type="expression" dxfId="8348" priority="21709">
      <formula>IF(AND(B5&lt;&gt;"",C5=""),TRUE)</formula>
    </cfRule>
  </conditionalFormatting>
  <conditionalFormatting sqref="C31">
    <cfRule type="expression" dxfId="8347" priority="21710">
      <formula>IF(AND(B5&lt;&gt;"",C5=""),TRUE)</formula>
    </cfRule>
  </conditionalFormatting>
  <conditionalFormatting sqref="C32">
    <cfRule type="expression" dxfId="8346" priority="21711">
      <formula>IF(AND(B5&lt;&gt;"",C5=""),TRUE)</formula>
    </cfRule>
  </conditionalFormatting>
  <conditionalFormatting sqref="C33">
    <cfRule type="expression" dxfId="8345" priority="21712">
      <formula>IF(AND(B5&lt;&gt;"",C5=""),TRUE)</formula>
    </cfRule>
  </conditionalFormatting>
  <conditionalFormatting sqref="C34">
    <cfRule type="expression" dxfId="8344" priority="21713">
      <formula>IF(AND(B5&lt;&gt;"",C5=""),TRUE)</formula>
    </cfRule>
  </conditionalFormatting>
  <conditionalFormatting sqref="C35">
    <cfRule type="expression" dxfId="8343" priority="21714">
      <formula>IF(AND(B5&lt;&gt;"",C5=""),TRUE)</formula>
    </cfRule>
  </conditionalFormatting>
  <conditionalFormatting sqref="C36">
    <cfRule type="expression" dxfId="8342" priority="21715">
      <formula>IF(AND(B5&lt;&gt;"",C5=""),TRUE)</formula>
    </cfRule>
  </conditionalFormatting>
  <conditionalFormatting sqref="C37">
    <cfRule type="expression" dxfId="8341" priority="21716">
      <formula>IF(AND(B5&lt;&gt;"",C5=""),TRUE)</formula>
    </cfRule>
  </conditionalFormatting>
  <conditionalFormatting sqref="C38">
    <cfRule type="expression" dxfId="8340" priority="21717">
      <formula>IF(AND(B5&lt;&gt;"",C5=""),TRUE)</formula>
    </cfRule>
  </conditionalFormatting>
  <conditionalFormatting sqref="C39">
    <cfRule type="expression" dxfId="8339" priority="21718">
      <formula>IF(AND(B5&lt;&gt;"",C5=""),TRUE)</formula>
    </cfRule>
  </conditionalFormatting>
  <conditionalFormatting sqref="C40">
    <cfRule type="expression" dxfId="8338" priority="21719">
      <formula>IF(AND(B5&lt;&gt;"",C5=""),TRUE)</formula>
    </cfRule>
  </conditionalFormatting>
  <conditionalFormatting sqref="C41">
    <cfRule type="expression" dxfId="8337" priority="21720">
      <formula>IF(AND(B5&lt;&gt;"",C5=""),TRUE)</formula>
    </cfRule>
  </conditionalFormatting>
  <conditionalFormatting sqref="C42">
    <cfRule type="expression" dxfId="8336" priority="21721">
      <formula>IF(AND(B5&lt;&gt;"",C5=""),TRUE)</formula>
    </cfRule>
  </conditionalFormatting>
  <conditionalFormatting sqref="C43">
    <cfRule type="expression" dxfId="8335" priority="21722">
      <formula>IF(AND(B5&lt;&gt;"",C5=""),TRUE)</formula>
    </cfRule>
  </conditionalFormatting>
  <conditionalFormatting sqref="C44">
    <cfRule type="expression" dxfId="8334" priority="21723">
      <formula>IF(AND(B5&lt;&gt;"",C5=""),TRUE)</formula>
    </cfRule>
  </conditionalFormatting>
  <conditionalFormatting sqref="C45">
    <cfRule type="expression" dxfId="8333" priority="21724">
      <formula>IF(AND(B5&lt;&gt;"",C5=""),TRUE)</formula>
    </cfRule>
  </conditionalFormatting>
  <conditionalFormatting sqref="C46">
    <cfRule type="expression" dxfId="8332" priority="21725">
      <formula>IF(AND(B5&lt;&gt;"",C5=""),TRUE)</formula>
    </cfRule>
  </conditionalFormatting>
  <conditionalFormatting sqref="C47">
    <cfRule type="expression" dxfId="8331" priority="21726">
      <formula>IF(AND(B5&lt;&gt;"",C5=""),TRUE)</formula>
    </cfRule>
  </conditionalFormatting>
  <conditionalFormatting sqref="C48">
    <cfRule type="expression" dxfId="8330" priority="21727">
      <formula>IF(AND(B5&lt;&gt;"",C5=""),TRUE)</formula>
    </cfRule>
  </conditionalFormatting>
  <conditionalFormatting sqref="C49">
    <cfRule type="expression" dxfId="8329" priority="21728">
      <formula>IF(AND(B5&lt;&gt;"",C5=""),TRUE)</formula>
    </cfRule>
  </conditionalFormatting>
  <conditionalFormatting sqref="C50">
    <cfRule type="expression" dxfId="8328" priority="21729">
      <formula>IF(AND(B5&lt;&gt;"",C5=""),TRUE)</formula>
    </cfRule>
  </conditionalFormatting>
  <conditionalFormatting sqref="C51">
    <cfRule type="expression" dxfId="8327" priority="21730">
      <formula>IF(AND(B5&lt;&gt;"",C5=""),TRUE)</formula>
    </cfRule>
  </conditionalFormatting>
  <conditionalFormatting sqref="C52">
    <cfRule type="expression" dxfId="8326" priority="21731">
      <formula>IF(AND(B5&lt;&gt;"",C5=""),TRUE)</formula>
    </cfRule>
  </conditionalFormatting>
  <conditionalFormatting sqref="C53">
    <cfRule type="expression" dxfId="8325" priority="21732">
      <formula>IF(AND(B5&lt;&gt;"",C5=""),TRUE)</formula>
    </cfRule>
  </conditionalFormatting>
  <conditionalFormatting sqref="C54">
    <cfRule type="expression" dxfId="8324" priority="21733">
      <formula>IF(AND(B5&lt;&gt;"",C5=""),TRUE)</formula>
    </cfRule>
  </conditionalFormatting>
  <conditionalFormatting sqref="C55">
    <cfRule type="expression" dxfId="8323" priority="21734">
      <formula>IF(AND(B5&lt;&gt;"",C5=""),TRUE)</formula>
    </cfRule>
  </conditionalFormatting>
  <conditionalFormatting sqref="C56">
    <cfRule type="expression" dxfId="8322" priority="21735">
      <formula>IF(AND(B5&lt;&gt;"",C5=""),TRUE)</formula>
    </cfRule>
  </conditionalFormatting>
  <conditionalFormatting sqref="C57">
    <cfRule type="expression" dxfId="8321" priority="21736">
      <formula>IF(AND(B5&lt;&gt;"",C5=""),TRUE)</formula>
    </cfRule>
  </conditionalFormatting>
  <conditionalFormatting sqref="C58">
    <cfRule type="expression" dxfId="8320" priority="21737">
      <formula>IF(AND(B5&lt;&gt;"",C5=""),TRUE)</formula>
    </cfRule>
  </conditionalFormatting>
  <conditionalFormatting sqref="C59">
    <cfRule type="expression" dxfId="8319" priority="21738">
      <formula>IF(AND(B5&lt;&gt;"",C5=""),TRUE)</formula>
    </cfRule>
  </conditionalFormatting>
  <conditionalFormatting sqref="C60">
    <cfRule type="expression" dxfId="8318" priority="21739">
      <formula>IF(AND(B5&lt;&gt;"",C5=""),TRUE)</formula>
    </cfRule>
  </conditionalFormatting>
  <conditionalFormatting sqref="C61">
    <cfRule type="expression" dxfId="8317" priority="21740">
      <formula>IF(AND(B5&lt;&gt;"",C5=""),TRUE)</formula>
    </cfRule>
  </conditionalFormatting>
  <conditionalFormatting sqref="C62">
    <cfRule type="expression" dxfId="8316" priority="21741">
      <formula>IF(AND(B5&lt;&gt;"",C5=""),TRUE)</formula>
    </cfRule>
  </conditionalFormatting>
  <conditionalFormatting sqref="C63">
    <cfRule type="expression" dxfId="8315" priority="21742">
      <formula>IF(AND(B5&lt;&gt;"",C5=""),TRUE)</formula>
    </cfRule>
  </conditionalFormatting>
  <conditionalFormatting sqref="C64">
    <cfRule type="expression" dxfId="8314" priority="21743">
      <formula>IF(AND(B5&lt;&gt;"",C5=""),TRUE)</formula>
    </cfRule>
  </conditionalFormatting>
  <conditionalFormatting sqref="C65">
    <cfRule type="expression" dxfId="8313" priority="21744">
      <formula>IF(AND(B5&lt;&gt;"",C5=""),TRUE)</formula>
    </cfRule>
  </conditionalFormatting>
  <conditionalFormatting sqref="C66">
    <cfRule type="expression" dxfId="8312" priority="21745">
      <formula>IF(AND(B5&lt;&gt;"",C5=""),TRUE)</formula>
    </cfRule>
  </conditionalFormatting>
  <conditionalFormatting sqref="C67">
    <cfRule type="expression" dxfId="8311" priority="21746">
      <formula>IF(AND(B5&lt;&gt;"",C5=""),TRUE)</formula>
    </cfRule>
  </conditionalFormatting>
  <conditionalFormatting sqref="C68">
    <cfRule type="expression" dxfId="8310" priority="21747">
      <formula>IF(AND(B5&lt;&gt;"",C5=""),TRUE)</formula>
    </cfRule>
  </conditionalFormatting>
  <conditionalFormatting sqref="C69">
    <cfRule type="expression" dxfId="8309" priority="21748">
      <formula>IF(AND(B5&lt;&gt;"",C5=""),TRUE)</formula>
    </cfRule>
  </conditionalFormatting>
  <conditionalFormatting sqref="C70">
    <cfRule type="expression" dxfId="8308" priority="21749">
      <formula>IF(AND(B5&lt;&gt;"",C5=""),TRUE)</formula>
    </cfRule>
  </conditionalFormatting>
  <conditionalFormatting sqref="C71">
    <cfRule type="expression" dxfId="8307" priority="21750">
      <formula>IF(AND(B5&lt;&gt;"",C5=""),TRUE)</formula>
    </cfRule>
  </conditionalFormatting>
  <conditionalFormatting sqref="C72">
    <cfRule type="expression" dxfId="8306" priority="21751">
      <formula>IF(AND(B5&lt;&gt;"",C5=""),TRUE)</formula>
    </cfRule>
  </conditionalFormatting>
  <conditionalFormatting sqref="C73">
    <cfRule type="expression" dxfId="8305" priority="21752">
      <formula>IF(AND(B5&lt;&gt;"",C5=""),TRUE)</formula>
    </cfRule>
  </conditionalFormatting>
  <conditionalFormatting sqref="C74">
    <cfRule type="expression" dxfId="8304" priority="21753">
      <formula>IF(AND(B5&lt;&gt;"",C5=""),TRUE)</formula>
    </cfRule>
  </conditionalFormatting>
  <conditionalFormatting sqref="C75">
    <cfRule type="expression" dxfId="8303" priority="21754">
      <formula>IF(AND(B5&lt;&gt;"",C5=""),TRUE)</formula>
    </cfRule>
  </conditionalFormatting>
  <conditionalFormatting sqref="C76">
    <cfRule type="expression" dxfId="8302" priority="21755">
      <formula>IF(AND(B5&lt;&gt;"",C5=""),TRUE)</formula>
    </cfRule>
  </conditionalFormatting>
  <conditionalFormatting sqref="C77">
    <cfRule type="expression" dxfId="8301" priority="21756">
      <formula>IF(AND(B5&lt;&gt;"",C5=""),TRUE)</formula>
    </cfRule>
  </conditionalFormatting>
  <conditionalFormatting sqref="C78">
    <cfRule type="expression" dxfId="8300" priority="21757">
      <formula>IF(AND(B5&lt;&gt;"",C5=""),TRUE)</formula>
    </cfRule>
  </conditionalFormatting>
  <conditionalFormatting sqref="C79">
    <cfRule type="expression" dxfId="8299" priority="21758">
      <formula>IF(AND(B5&lt;&gt;"",C5=""),TRUE)</formula>
    </cfRule>
  </conditionalFormatting>
  <conditionalFormatting sqref="C80">
    <cfRule type="expression" dxfId="8298" priority="21759">
      <formula>IF(AND(B5&lt;&gt;"",C5=""),TRUE)</formula>
    </cfRule>
  </conditionalFormatting>
  <conditionalFormatting sqref="C81">
    <cfRule type="expression" dxfId="8297" priority="21760">
      <formula>IF(AND(B5&lt;&gt;"",C5=""),TRUE)</formula>
    </cfRule>
  </conditionalFormatting>
  <conditionalFormatting sqref="C82">
    <cfRule type="expression" dxfId="8296" priority="21761">
      <formula>IF(AND(B5&lt;&gt;"",C5=""),TRUE)</formula>
    </cfRule>
  </conditionalFormatting>
  <conditionalFormatting sqref="C83">
    <cfRule type="expression" dxfId="8295" priority="21762">
      <formula>IF(AND(B5&lt;&gt;"",C5=""),TRUE)</formula>
    </cfRule>
  </conditionalFormatting>
  <conditionalFormatting sqref="C84">
    <cfRule type="expression" dxfId="8294" priority="21763">
      <formula>IF(AND(B5&lt;&gt;"",C5=""),TRUE)</formula>
    </cfRule>
  </conditionalFormatting>
  <conditionalFormatting sqref="C85">
    <cfRule type="expression" dxfId="8293" priority="21764">
      <formula>IF(AND(B5&lt;&gt;"",C5=""),TRUE)</formula>
    </cfRule>
  </conditionalFormatting>
  <conditionalFormatting sqref="C86">
    <cfRule type="expression" dxfId="8292" priority="21765">
      <formula>IF(AND(B5&lt;&gt;"",C5=""),TRUE)</formula>
    </cfRule>
  </conditionalFormatting>
  <conditionalFormatting sqref="C87">
    <cfRule type="expression" dxfId="8291" priority="21766">
      <formula>IF(AND(B5&lt;&gt;"",C5=""),TRUE)</formula>
    </cfRule>
  </conditionalFormatting>
  <conditionalFormatting sqref="C88">
    <cfRule type="expression" dxfId="8290" priority="21767">
      <formula>IF(AND(B5&lt;&gt;"",C5=""),TRUE)</formula>
    </cfRule>
  </conditionalFormatting>
  <conditionalFormatting sqref="C89">
    <cfRule type="expression" dxfId="8289" priority="21768">
      <formula>IF(AND(B5&lt;&gt;"",C5=""),TRUE)</formula>
    </cfRule>
  </conditionalFormatting>
  <conditionalFormatting sqref="C90">
    <cfRule type="expression" dxfId="8288" priority="21769">
      <formula>IF(AND(B5&lt;&gt;"",C5=""),TRUE)</formula>
    </cfRule>
  </conditionalFormatting>
  <conditionalFormatting sqref="C91">
    <cfRule type="expression" dxfId="8287" priority="21770">
      <formula>IF(AND(B5&lt;&gt;"",C5=""),TRUE)</formula>
    </cfRule>
  </conditionalFormatting>
  <conditionalFormatting sqref="C92">
    <cfRule type="expression" dxfId="8286" priority="21771">
      <formula>IF(AND(B5&lt;&gt;"",C5=""),TRUE)</formula>
    </cfRule>
  </conditionalFormatting>
  <conditionalFormatting sqref="C93">
    <cfRule type="expression" dxfId="8285" priority="21772">
      <formula>IF(AND(B5&lt;&gt;"",C5=""),TRUE)</formula>
    </cfRule>
  </conditionalFormatting>
  <conditionalFormatting sqref="C94">
    <cfRule type="expression" dxfId="8284" priority="21773">
      <formula>IF(AND(B5&lt;&gt;"",C5=""),TRUE)</formula>
    </cfRule>
  </conditionalFormatting>
  <conditionalFormatting sqref="C95">
    <cfRule type="expression" dxfId="8283" priority="21774">
      <formula>IF(AND(B5&lt;&gt;"",C5=""),TRUE)</formula>
    </cfRule>
  </conditionalFormatting>
  <conditionalFormatting sqref="C96">
    <cfRule type="expression" dxfId="8282" priority="21775">
      <formula>IF(AND(B5&lt;&gt;"",C5=""),TRUE)</formula>
    </cfRule>
  </conditionalFormatting>
  <conditionalFormatting sqref="C97">
    <cfRule type="expression" dxfId="8281" priority="21776">
      <formula>IF(AND(B5&lt;&gt;"",C5=""),TRUE)</formula>
    </cfRule>
  </conditionalFormatting>
  <conditionalFormatting sqref="C98">
    <cfRule type="expression" dxfId="8280" priority="21777">
      <formula>IF(AND(B5&lt;&gt;"",C5=""),TRUE)</formula>
    </cfRule>
  </conditionalFormatting>
  <conditionalFormatting sqref="C99">
    <cfRule type="expression" dxfId="8279" priority="21778">
      <formula>IF(AND(B5&lt;&gt;"",C5=""),TRUE)</formula>
    </cfRule>
  </conditionalFormatting>
  <conditionalFormatting sqref="C100">
    <cfRule type="expression" dxfId="8278" priority="21779">
      <formula>IF(AND(B5&lt;&gt;"",C5=""),TRUE)</formula>
    </cfRule>
  </conditionalFormatting>
  <conditionalFormatting sqref="C101">
    <cfRule type="expression" dxfId="8277" priority="21780">
      <formula>IF(AND(B5&lt;&gt;"",C5=""),TRUE)</formula>
    </cfRule>
  </conditionalFormatting>
  <conditionalFormatting sqref="C102">
    <cfRule type="expression" dxfId="8276" priority="21781">
      <formula>IF(AND(B5&lt;&gt;"",C5=""),TRUE)</formula>
    </cfRule>
  </conditionalFormatting>
  <conditionalFormatting sqref="C103">
    <cfRule type="expression" dxfId="8275" priority="21782">
      <formula>IF(AND(B5&lt;&gt;"",C5=""),TRUE)</formula>
    </cfRule>
  </conditionalFormatting>
  <conditionalFormatting sqref="C104">
    <cfRule type="expression" dxfId="8274" priority="21783">
      <formula>IF(AND(B5&lt;&gt;"",C5=""),TRUE)</formula>
    </cfRule>
  </conditionalFormatting>
  <conditionalFormatting sqref="C105">
    <cfRule type="expression" dxfId="8273" priority="21784">
      <formula>IF(AND(B5&lt;&gt;"",C5=""),TRUE)</formula>
    </cfRule>
  </conditionalFormatting>
  <conditionalFormatting sqref="C106">
    <cfRule type="expression" dxfId="8272" priority="21785">
      <formula>IF(AND(B5&lt;&gt;"",C5=""),TRUE)</formula>
    </cfRule>
  </conditionalFormatting>
  <conditionalFormatting sqref="C107">
    <cfRule type="expression" dxfId="8271" priority="21786">
      <formula>IF(AND(B5&lt;&gt;"",C5=""),TRUE)</formula>
    </cfRule>
  </conditionalFormatting>
  <conditionalFormatting sqref="C108">
    <cfRule type="expression" dxfId="8270" priority="21787">
      <formula>IF(AND(B5&lt;&gt;"",C5=""),TRUE)</formula>
    </cfRule>
  </conditionalFormatting>
  <conditionalFormatting sqref="C109">
    <cfRule type="expression" dxfId="8269" priority="21788">
      <formula>IF(AND(B5&lt;&gt;"",C5=""),TRUE)</formula>
    </cfRule>
  </conditionalFormatting>
  <conditionalFormatting sqref="C110">
    <cfRule type="expression" dxfId="8268" priority="21789">
      <formula>IF(AND(B5&lt;&gt;"",C5=""),TRUE)</formula>
    </cfRule>
  </conditionalFormatting>
  <conditionalFormatting sqref="C111">
    <cfRule type="expression" dxfId="8267" priority="21790">
      <formula>IF(AND(B5&lt;&gt;"",C5=""),TRUE)</formula>
    </cfRule>
  </conditionalFormatting>
  <conditionalFormatting sqref="C112">
    <cfRule type="expression" dxfId="8266" priority="21791">
      <formula>IF(AND(B5&lt;&gt;"",C5=""),TRUE)</formula>
    </cfRule>
  </conditionalFormatting>
  <conditionalFormatting sqref="C113">
    <cfRule type="expression" dxfId="8265" priority="21792">
      <formula>IF(AND(B5&lt;&gt;"",C5=""),TRUE)</formula>
    </cfRule>
  </conditionalFormatting>
  <conditionalFormatting sqref="C114">
    <cfRule type="expression" dxfId="8264" priority="21793">
      <formula>IF(AND(B5&lt;&gt;"",C5=""),TRUE)</formula>
    </cfRule>
  </conditionalFormatting>
  <conditionalFormatting sqref="C115">
    <cfRule type="expression" dxfId="8263" priority="21794">
      <formula>IF(AND(B5&lt;&gt;"",C5=""),TRUE)</formula>
    </cfRule>
  </conditionalFormatting>
  <conditionalFormatting sqref="C116">
    <cfRule type="expression" dxfId="8262" priority="21795">
      <formula>IF(AND(B5&lt;&gt;"",C5=""),TRUE)</formula>
    </cfRule>
  </conditionalFormatting>
  <conditionalFormatting sqref="C117">
    <cfRule type="expression" dxfId="8261" priority="21796">
      <formula>IF(AND(B5&lt;&gt;"",C5=""),TRUE)</formula>
    </cfRule>
  </conditionalFormatting>
  <conditionalFormatting sqref="C118">
    <cfRule type="expression" dxfId="8260" priority="21797">
      <formula>IF(AND(B5&lt;&gt;"",C5=""),TRUE)</formula>
    </cfRule>
  </conditionalFormatting>
  <conditionalFormatting sqref="C119">
    <cfRule type="expression" dxfId="8259" priority="21798">
      <formula>IF(AND(B5&lt;&gt;"",C5=""),TRUE)</formula>
    </cfRule>
  </conditionalFormatting>
  <conditionalFormatting sqref="C120">
    <cfRule type="expression" dxfId="8258" priority="21799">
      <formula>IF(AND(B5&lt;&gt;"",C5=""),TRUE)</formula>
    </cfRule>
  </conditionalFormatting>
  <conditionalFormatting sqref="C121">
    <cfRule type="expression" dxfId="8257" priority="21800">
      <formula>IF(AND(B5&lt;&gt;"",C5=""),TRUE)</formula>
    </cfRule>
  </conditionalFormatting>
  <conditionalFormatting sqref="C122">
    <cfRule type="expression" dxfId="8256" priority="21801">
      <formula>IF(AND(B5&lt;&gt;"",C5=""),TRUE)</formula>
    </cfRule>
  </conditionalFormatting>
  <conditionalFormatting sqref="C123">
    <cfRule type="expression" dxfId="8255" priority="21802">
      <formula>IF(AND(B5&lt;&gt;"",C5=""),TRUE)</formula>
    </cfRule>
  </conditionalFormatting>
  <conditionalFormatting sqref="C124">
    <cfRule type="expression" dxfId="8254" priority="21803">
      <formula>IF(AND(B5&lt;&gt;"",C5=""),TRUE)</formula>
    </cfRule>
  </conditionalFormatting>
  <conditionalFormatting sqref="C125">
    <cfRule type="expression" dxfId="8253" priority="21804">
      <formula>IF(AND(B5&lt;&gt;"",C5=""),TRUE)</formula>
    </cfRule>
  </conditionalFormatting>
  <conditionalFormatting sqref="C126">
    <cfRule type="expression" dxfId="8252" priority="21805">
      <formula>IF(AND(B5&lt;&gt;"",C5=""),TRUE)</formula>
    </cfRule>
  </conditionalFormatting>
  <conditionalFormatting sqref="C127">
    <cfRule type="expression" dxfId="8251" priority="21806">
      <formula>IF(AND(B5&lt;&gt;"",C5=""),TRUE)</formula>
    </cfRule>
  </conditionalFormatting>
  <conditionalFormatting sqref="C128">
    <cfRule type="expression" dxfId="8250" priority="21807">
      <formula>IF(AND(B5&lt;&gt;"",C5=""),TRUE)</formula>
    </cfRule>
  </conditionalFormatting>
  <conditionalFormatting sqref="C129">
    <cfRule type="expression" dxfId="8249" priority="21808">
      <formula>IF(AND(B5&lt;&gt;"",C5=""),TRUE)</formula>
    </cfRule>
  </conditionalFormatting>
  <conditionalFormatting sqref="C130">
    <cfRule type="expression" dxfId="8248" priority="21809">
      <formula>IF(AND(B5&lt;&gt;"",C5=""),TRUE)</formula>
    </cfRule>
  </conditionalFormatting>
  <conditionalFormatting sqref="C131">
    <cfRule type="expression" dxfId="8247" priority="21810">
      <formula>IF(AND(B5&lt;&gt;"",C5=""),TRUE)</formula>
    </cfRule>
  </conditionalFormatting>
  <conditionalFormatting sqref="C132">
    <cfRule type="expression" dxfId="8246" priority="21811">
      <formula>IF(AND(B5&lt;&gt;"",C5=""),TRUE)</formula>
    </cfRule>
  </conditionalFormatting>
  <conditionalFormatting sqref="C133">
    <cfRule type="expression" dxfId="8245" priority="21812">
      <formula>IF(AND(B5&lt;&gt;"",C5=""),TRUE)</formula>
    </cfRule>
  </conditionalFormatting>
  <conditionalFormatting sqref="C134">
    <cfRule type="expression" dxfId="8244" priority="21813">
      <formula>IF(AND(B5&lt;&gt;"",C5=""),TRUE)</formula>
    </cfRule>
  </conditionalFormatting>
  <conditionalFormatting sqref="C135">
    <cfRule type="expression" dxfId="8243" priority="21814">
      <formula>IF(AND(B5&lt;&gt;"",C5=""),TRUE)</formula>
    </cfRule>
  </conditionalFormatting>
  <conditionalFormatting sqref="C136">
    <cfRule type="expression" dxfId="8242" priority="21815">
      <formula>IF(AND(B5&lt;&gt;"",C5=""),TRUE)</formula>
    </cfRule>
  </conditionalFormatting>
  <conditionalFormatting sqref="C137">
    <cfRule type="expression" dxfId="8241" priority="21816">
      <formula>IF(AND(B5&lt;&gt;"",C5=""),TRUE)</formula>
    </cfRule>
  </conditionalFormatting>
  <conditionalFormatting sqref="C138">
    <cfRule type="expression" dxfId="8240" priority="21817">
      <formula>IF(AND(B5&lt;&gt;"",C5=""),TRUE)</formula>
    </cfRule>
  </conditionalFormatting>
  <conditionalFormatting sqref="C139">
    <cfRule type="expression" dxfId="8239" priority="21818">
      <formula>IF(AND(B5&lt;&gt;"",C5=""),TRUE)</formula>
    </cfRule>
  </conditionalFormatting>
  <conditionalFormatting sqref="C140">
    <cfRule type="expression" dxfId="8238" priority="21819">
      <formula>IF(AND(B5&lt;&gt;"",C5=""),TRUE)</formula>
    </cfRule>
  </conditionalFormatting>
  <conditionalFormatting sqref="C141">
    <cfRule type="expression" dxfId="8237" priority="21820">
      <formula>IF(AND(B5&lt;&gt;"",C5=""),TRUE)</formula>
    </cfRule>
  </conditionalFormatting>
  <conditionalFormatting sqref="C142">
    <cfRule type="expression" dxfId="8236" priority="21821">
      <formula>IF(AND(B5&lt;&gt;"",C5=""),TRUE)</formula>
    </cfRule>
  </conditionalFormatting>
  <conditionalFormatting sqref="C143">
    <cfRule type="expression" dxfId="8235" priority="21822">
      <formula>IF(AND(B5&lt;&gt;"",C5=""),TRUE)</formula>
    </cfRule>
  </conditionalFormatting>
  <conditionalFormatting sqref="C144">
    <cfRule type="expression" dxfId="8234" priority="21823">
      <formula>IF(AND(B5&lt;&gt;"",C5=""),TRUE)</formula>
    </cfRule>
  </conditionalFormatting>
  <conditionalFormatting sqref="C145">
    <cfRule type="expression" dxfId="8233" priority="21824">
      <formula>IF(AND(B5&lt;&gt;"",C5=""),TRUE)</formula>
    </cfRule>
  </conditionalFormatting>
  <conditionalFormatting sqref="C146">
    <cfRule type="expression" dxfId="8232" priority="21825">
      <formula>IF(AND(B5&lt;&gt;"",C5=""),TRUE)</formula>
    </cfRule>
  </conditionalFormatting>
  <conditionalFormatting sqref="C147">
    <cfRule type="expression" dxfId="8231" priority="21826">
      <formula>IF(AND(B5&lt;&gt;"",C5=""),TRUE)</formula>
    </cfRule>
  </conditionalFormatting>
  <conditionalFormatting sqref="C148">
    <cfRule type="expression" dxfId="8230" priority="21827">
      <formula>IF(AND(B5&lt;&gt;"",C5=""),TRUE)</formula>
    </cfRule>
  </conditionalFormatting>
  <conditionalFormatting sqref="C149">
    <cfRule type="expression" dxfId="8229" priority="21828">
      <formula>IF(AND(B5&lt;&gt;"",C5=""),TRUE)</formula>
    </cfRule>
  </conditionalFormatting>
  <conditionalFormatting sqref="C150">
    <cfRule type="expression" dxfId="8228" priority="21829">
      <formula>IF(AND(B5&lt;&gt;"",C5=""),TRUE)</formula>
    </cfRule>
  </conditionalFormatting>
  <conditionalFormatting sqref="C151">
    <cfRule type="expression" dxfId="8227" priority="21830">
      <formula>IF(AND(B5&lt;&gt;"",C5=""),TRUE)</formula>
    </cfRule>
  </conditionalFormatting>
  <conditionalFormatting sqref="C152">
    <cfRule type="expression" dxfId="8226" priority="21831">
      <formula>IF(AND(B5&lt;&gt;"",C5=""),TRUE)</formula>
    </cfRule>
  </conditionalFormatting>
  <conditionalFormatting sqref="C153">
    <cfRule type="expression" dxfId="8225" priority="21832">
      <formula>IF(AND(B5&lt;&gt;"",C5=""),TRUE)</formula>
    </cfRule>
  </conditionalFormatting>
  <conditionalFormatting sqref="C154">
    <cfRule type="expression" dxfId="8224" priority="21833">
      <formula>IF(AND(B5&lt;&gt;"",C5=""),TRUE)</formula>
    </cfRule>
  </conditionalFormatting>
  <conditionalFormatting sqref="C155">
    <cfRule type="expression" dxfId="8223" priority="21834">
      <formula>IF(AND(B5&lt;&gt;"",C5=""),TRUE)</formula>
    </cfRule>
  </conditionalFormatting>
  <conditionalFormatting sqref="C156">
    <cfRule type="expression" dxfId="8222" priority="21835">
      <formula>IF(AND(B5&lt;&gt;"",C5=""),TRUE)</formula>
    </cfRule>
  </conditionalFormatting>
  <conditionalFormatting sqref="C157">
    <cfRule type="expression" dxfId="8221" priority="21836">
      <formula>IF(AND(B5&lt;&gt;"",C5=""),TRUE)</formula>
    </cfRule>
  </conditionalFormatting>
  <conditionalFormatting sqref="C158">
    <cfRule type="expression" dxfId="8220" priority="21837">
      <formula>IF(AND(B5&lt;&gt;"",C5=""),TRUE)</formula>
    </cfRule>
  </conditionalFormatting>
  <conditionalFormatting sqref="C159">
    <cfRule type="expression" dxfId="8219" priority="21838">
      <formula>IF(AND(B5&lt;&gt;"",C5=""),TRUE)</formula>
    </cfRule>
  </conditionalFormatting>
  <conditionalFormatting sqref="C160">
    <cfRule type="expression" dxfId="8218" priority="21839">
      <formula>IF(AND(B5&lt;&gt;"",C5=""),TRUE)</formula>
    </cfRule>
  </conditionalFormatting>
  <conditionalFormatting sqref="C161">
    <cfRule type="expression" dxfId="8217" priority="21840">
      <formula>IF(AND(B5&lt;&gt;"",C5=""),TRUE)</formula>
    </cfRule>
  </conditionalFormatting>
  <conditionalFormatting sqref="C162">
    <cfRule type="expression" dxfId="8216" priority="21841">
      <formula>IF(AND(B5&lt;&gt;"",C5=""),TRUE)</formula>
    </cfRule>
  </conditionalFormatting>
  <conditionalFormatting sqref="C163">
    <cfRule type="expression" dxfId="8215" priority="21842">
      <formula>IF(AND(B5&lt;&gt;"",C5=""),TRUE)</formula>
    </cfRule>
  </conditionalFormatting>
  <conditionalFormatting sqref="C164">
    <cfRule type="expression" dxfId="8214" priority="21843">
      <formula>IF(AND(B5&lt;&gt;"",C5=""),TRUE)</formula>
    </cfRule>
  </conditionalFormatting>
  <conditionalFormatting sqref="C165">
    <cfRule type="expression" dxfId="8213" priority="21844">
      <formula>IF(AND(B5&lt;&gt;"",C5=""),TRUE)</formula>
    </cfRule>
  </conditionalFormatting>
  <conditionalFormatting sqref="C166">
    <cfRule type="expression" dxfId="8212" priority="21845">
      <formula>IF(AND(B5&lt;&gt;"",C5=""),TRUE)</formula>
    </cfRule>
  </conditionalFormatting>
  <conditionalFormatting sqref="C167">
    <cfRule type="expression" dxfId="8211" priority="21846">
      <formula>IF(AND(B5&lt;&gt;"",C5=""),TRUE)</formula>
    </cfRule>
  </conditionalFormatting>
  <conditionalFormatting sqref="C168">
    <cfRule type="expression" dxfId="8210" priority="21847">
      <formula>IF(AND(B5&lt;&gt;"",C5=""),TRUE)</formula>
    </cfRule>
  </conditionalFormatting>
  <conditionalFormatting sqref="C169">
    <cfRule type="expression" dxfId="8209" priority="21848">
      <formula>IF(AND(B5&lt;&gt;"",C5=""),TRUE)</formula>
    </cfRule>
  </conditionalFormatting>
  <conditionalFormatting sqref="C170">
    <cfRule type="expression" dxfId="8208" priority="21849">
      <formula>IF(AND(B5&lt;&gt;"",C5=""),TRUE)</formula>
    </cfRule>
  </conditionalFormatting>
  <conditionalFormatting sqref="C171">
    <cfRule type="expression" dxfId="8207" priority="21850">
      <formula>IF(AND(B5&lt;&gt;"",C5=""),TRUE)</formula>
    </cfRule>
  </conditionalFormatting>
  <conditionalFormatting sqref="C172">
    <cfRule type="expression" dxfId="8206" priority="21851">
      <formula>IF(AND(B5&lt;&gt;"",C5=""),TRUE)</formula>
    </cfRule>
  </conditionalFormatting>
  <conditionalFormatting sqref="C173">
    <cfRule type="expression" dxfId="8205" priority="21852">
      <formula>IF(AND(B5&lt;&gt;"",C5=""),TRUE)</formula>
    </cfRule>
  </conditionalFormatting>
  <conditionalFormatting sqref="C174">
    <cfRule type="expression" dxfId="8204" priority="21853">
      <formula>IF(AND(B5&lt;&gt;"",C5=""),TRUE)</formula>
    </cfRule>
  </conditionalFormatting>
  <conditionalFormatting sqref="C175">
    <cfRule type="expression" dxfId="8203" priority="21854">
      <formula>IF(AND(B5&lt;&gt;"",C5=""),TRUE)</formula>
    </cfRule>
  </conditionalFormatting>
  <conditionalFormatting sqref="C176">
    <cfRule type="expression" dxfId="8202" priority="21855">
      <formula>IF(AND(B5&lt;&gt;"",C5=""),TRUE)</formula>
    </cfRule>
  </conditionalFormatting>
  <conditionalFormatting sqref="C177">
    <cfRule type="expression" dxfId="8201" priority="21856">
      <formula>IF(AND(B5&lt;&gt;"",C5=""),TRUE)</formula>
    </cfRule>
  </conditionalFormatting>
  <conditionalFormatting sqref="C178">
    <cfRule type="expression" dxfId="8200" priority="21857">
      <formula>IF(AND(B5&lt;&gt;"",C5=""),TRUE)</formula>
    </cfRule>
  </conditionalFormatting>
  <conditionalFormatting sqref="C179">
    <cfRule type="expression" dxfId="8199" priority="21858">
      <formula>IF(AND(B5&lt;&gt;"",C5=""),TRUE)</formula>
    </cfRule>
  </conditionalFormatting>
  <conditionalFormatting sqref="C180">
    <cfRule type="expression" dxfId="8198" priority="21859">
      <formula>IF(AND(B5&lt;&gt;"",C5=""),TRUE)</formula>
    </cfRule>
  </conditionalFormatting>
  <conditionalFormatting sqref="C181">
    <cfRule type="expression" dxfId="8197" priority="21860">
      <formula>IF(AND(B5&lt;&gt;"",C5=""),TRUE)</formula>
    </cfRule>
  </conditionalFormatting>
  <conditionalFormatting sqref="C182">
    <cfRule type="expression" dxfId="8196" priority="21861">
      <formula>IF(AND(B5&lt;&gt;"",C5=""),TRUE)</formula>
    </cfRule>
  </conditionalFormatting>
  <conditionalFormatting sqref="C183">
    <cfRule type="expression" dxfId="8195" priority="21862">
      <formula>IF(AND(B5&lt;&gt;"",C5=""),TRUE)</formula>
    </cfRule>
  </conditionalFormatting>
  <conditionalFormatting sqref="C184">
    <cfRule type="expression" dxfId="8194" priority="21863">
      <formula>IF(AND(B5&lt;&gt;"",C5=""),TRUE)</formula>
    </cfRule>
  </conditionalFormatting>
  <conditionalFormatting sqref="C185">
    <cfRule type="expression" dxfId="8193" priority="21864">
      <formula>IF(AND(B5&lt;&gt;"",C5=""),TRUE)</formula>
    </cfRule>
  </conditionalFormatting>
  <conditionalFormatting sqref="C186">
    <cfRule type="expression" dxfId="8192" priority="21865">
      <formula>IF(AND(B5&lt;&gt;"",C5=""),TRUE)</formula>
    </cfRule>
  </conditionalFormatting>
  <conditionalFormatting sqref="C187">
    <cfRule type="expression" dxfId="8191" priority="21866">
      <formula>IF(AND(B5&lt;&gt;"",C5=""),TRUE)</formula>
    </cfRule>
  </conditionalFormatting>
  <conditionalFormatting sqref="C188">
    <cfRule type="expression" dxfId="8190" priority="21867">
      <formula>IF(AND(B5&lt;&gt;"",C5=""),TRUE)</formula>
    </cfRule>
  </conditionalFormatting>
  <conditionalFormatting sqref="C189">
    <cfRule type="expression" dxfId="8189" priority="21868">
      <formula>IF(AND(B5&lt;&gt;"",C5=""),TRUE)</formula>
    </cfRule>
  </conditionalFormatting>
  <conditionalFormatting sqref="C190">
    <cfRule type="expression" dxfId="8188" priority="21869">
      <formula>IF(AND(B5&lt;&gt;"",C5=""),TRUE)</formula>
    </cfRule>
  </conditionalFormatting>
  <conditionalFormatting sqref="C191">
    <cfRule type="expression" dxfId="8187" priority="21870">
      <formula>IF(AND(B5&lt;&gt;"",C5=""),TRUE)</formula>
    </cfRule>
  </conditionalFormatting>
  <conditionalFormatting sqref="C192">
    <cfRule type="expression" dxfId="8186" priority="21871">
      <formula>IF(AND(B5&lt;&gt;"",C5=""),TRUE)</formula>
    </cfRule>
  </conditionalFormatting>
  <conditionalFormatting sqref="C193">
    <cfRule type="expression" dxfId="8185" priority="21872">
      <formula>IF(AND(B5&lt;&gt;"",C5=""),TRUE)</formula>
    </cfRule>
  </conditionalFormatting>
  <conditionalFormatting sqref="C194">
    <cfRule type="expression" dxfId="8184" priority="21873">
      <formula>IF(AND(B5&lt;&gt;"",C5=""),TRUE)</formula>
    </cfRule>
  </conditionalFormatting>
  <conditionalFormatting sqref="C195">
    <cfRule type="expression" dxfId="8183" priority="21874">
      <formula>IF(AND(B5&lt;&gt;"",C5=""),TRUE)</formula>
    </cfRule>
  </conditionalFormatting>
  <conditionalFormatting sqref="C196">
    <cfRule type="expression" dxfId="8182" priority="21875">
      <formula>IF(AND(B5&lt;&gt;"",C5=""),TRUE)</formula>
    </cfRule>
  </conditionalFormatting>
  <conditionalFormatting sqref="C197">
    <cfRule type="expression" dxfId="8181" priority="21876">
      <formula>IF(AND(B5&lt;&gt;"",C5=""),TRUE)</formula>
    </cfRule>
  </conditionalFormatting>
  <conditionalFormatting sqref="C198">
    <cfRule type="expression" dxfId="8180" priority="21877">
      <formula>IF(AND(B5&lt;&gt;"",C5=""),TRUE)</formula>
    </cfRule>
  </conditionalFormatting>
  <conditionalFormatting sqref="C199">
    <cfRule type="expression" dxfId="8179" priority="21878">
      <formula>IF(AND(B5&lt;&gt;"",C5=""),TRUE)</formula>
    </cfRule>
  </conditionalFormatting>
  <conditionalFormatting sqref="C200">
    <cfRule type="expression" dxfId="8178" priority="21879">
      <formula>IF(AND(B5&lt;&gt;"",C5=""),TRUE)</formula>
    </cfRule>
  </conditionalFormatting>
  <conditionalFormatting sqref="C201">
    <cfRule type="expression" dxfId="8177" priority="21880">
      <formula>IF(AND(B5&lt;&gt;"",C5=""),TRUE)</formula>
    </cfRule>
  </conditionalFormatting>
  <conditionalFormatting sqref="C202">
    <cfRule type="expression" dxfId="8176" priority="21881">
      <formula>IF(AND(B5&lt;&gt;"",C5=""),TRUE)</formula>
    </cfRule>
  </conditionalFormatting>
  <conditionalFormatting sqref="C203">
    <cfRule type="expression" dxfId="8175" priority="21882">
      <formula>IF(AND(B5&lt;&gt;"",C5=""),TRUE)</formula>
    </cfRule>
  </conditionalFormatting>
  <conditionalFormatting sqref="C204">
    <cfRule type="expression" dxfId="8174" priority="21883">
      <formula>IF(AND(B5&lt;&gt;"",C5=""),TRUE)</formula>
    </cfRule>
  </conditionalFormatting>
  <conditionalFormatting sqref="C205">
    <cfRule type="expression" dxfId="8173" priority="21884">
      <formula>IF(AND(B5&lt;&gt;"",C5=""),TRUE)</formula>
    </cfRule>
  </conditionalFormatting>
  <conditionalFormatting sqref="C206">
    <cfRule type="expression" dxfId="8172" priority="21885">
      <formula>IF(AND(B5&lt;&gt;"",C5=""),TRUE)</formula>
    </cfRule>
  </conditionalFormatting>
  <conditionalFormatting sqref="C207">
    <cfRule type="expression" dxfId="8171" priority="21886">
      <formula>IF(AND(B5&lt;&gt;"",C5=""),TRUE)</formula>
    </cfRule>
  </conditionalFormatting>
  <conditionalFormatting sqref="C208">
    <cfRule type="expression" dxfId="8170" priority="21887">
      <formula>IF(AND(B5&lt;&gt;"",C5=""),TRUE)</formula>
    </cfRule>
  </conditionalFormatting>
  <conditionalFormatting sqref="C209">
    <cfRule type="expression" dxfId="8169" priority="21888">
      <formula>IF(AND(B5&lt;&gt;"",C5=""),TRUE)</formula>
    </cfRule>
  </conditionalFormatting>
  <conditionalFormatting sqref="C210">
    <cfRule type="expression" dxfId="8168" priority="21889">
      <formula>IF(AND(B5&lt;&gt;"",C5=""),TRUE)</formula>
    </cfRule>
  </conditionalFormatting>
  <conditionalFormatting sqref="C211">
    <cfRule type="expression" dxfId="8167" priority="21890">
      <formula>IF(AND(B5&lt;&gt;"",C5=""),TRUE)</formula>
    </cfRule>
  </conditionalFormatting>
  <conditionalFormatting sqref="C212">
    <cfRule type="expression" dxfId="8166" priority="21891">
      <formula>IF(AND(B5&lt;&gt;"",C5=""),TRUE)</formula>
    </cfRule>
  </conditionalFormatting>
  <conditionalFormatting sqref="C213">
    <cfRule type="expression" dxfId="8165" priority="21892">
      <formula>IF(AND(B5&lt;&gt;"",C5=""),TRUE)</formula>
    </cfRule>
  </conditionalFormatting>
  <conditionalFormatting sqref="C214">
    <cfRule type="expression" dxfId="8164" priority="21893">
      <formula>IF(AND(B5&lt;&gt;"",C5=""),TRUE)</formula>
    </cfRule>
  </conditionalFormatting>
  <conditionalFormatting sqref="C215">
    <cfRule type="expression" dxfId="8163" priority="21894">
      <formula>IF(AND(B5&lt;&gt;"",C5=""),TRUE)</formula>
    </cfRule>
  </conditionalFormatting>
  <conditionalFormatting sqref="C216">
    <cfRule type="expression" dxfId="8162" priority="21895">
      <formula>IF(AND(B5&lt;&gt;"",C5=""),TRUE)</formula>
    </cfRule>
  </conditionalFormatting>
  <conditionalFormatting sqref="C217">
    <cfRule type="expression" dxfId="8161" priority="21896">
      <formula>IF(AND(B5&lt;&gt;"",C5=""),TRUE)</formula>
    </cfRule>
  </conditionalFormatting>
  <conditionalFormatting sqref="C218">
    <cfRule type="expression" dxfId="8160" priority="21897">
      <formula>IF(AND(B5&lt;&gt;"",C5=""),TRUE)</formula>
    </cfRule>
  </conditionalFormatting>
  <conditionalFormatting sqref="C219">
    <cfRule type="expression" dxfId="8159" priority="21898">
      <formula>IF(AND(B5&lt;&gt;"",C5=""),TRUE)</formula>
    </cfRule>
  </conditionalFormatting>
  <conditionalFormatting sqref="C220">
    <cfRule type="expression" dxfId="8158" priority="21899">
      <formula>IF(AND(B5&lt;&gt;"",C5=""),TRUE)</formula>
    </cfRule>
  </conditionalFormatting>
  <conditionalFormatting sqref="C221">
    <cfRule type="expression" dxfId="8157" priority="21900">
      <formula>IF(AND(B5&lt;&gt;"",C5=""),TRUE)</formula>
    </cfRule>
  </conditionalFormatting>
  <conditionalFormatting sqref="C222">
    <cfRule type="expression" dxfId="8156" priority="21901">
      <formula>IF(AND(B5&lt;&gt;"",C5=""),TRUE)</formula>
    </cfRule>
  </conditionalFormatting>
  <conditionalFormatting sqref="C223">
    <cfRule type="expression" dxfId="8155" priority="21902">
      <formula>IF(AND(B5&lt;&gt;"",C5=""),TRUE)</formula>
    </cfRule>
  </conditionalFormatting>
  <conditionalFormatting sqref="C224">
    <cfRule type="expression" dxfId="8154" priority="21903">
      <formula>IF(AND(B5&lt;&gt;"",C5=""),TRUE)</formula>
    </cfRule>
  </conditionalFormatting>
  <conditionalFormatting sqref="C225">
    <cfRule type="expression" dxfId="8153" priority="21904">
      <formula>IF(AND(B5&lt;&gt;"",C5=""),TRUE)</formula>
    </cfRule>
  </conditionalFormatting>
  <conditionalFormatting sqref="C226">
    <cfRule type="expression" dxfId="8152" priority="21905">
      <formula>IF(AND(B5&lt;&gt;"",C5=""),TRUE)</formula>
    </cfRule>
  </conditionalFormatting>
  <conditionalFormatting sqref="C227">
    <cfRule type="expression" dxfId="8151" priority="21906">
      <formula>IF(AND(B5&lt;&gt;"",C5=""),TRUE)</formula>
    </cfRule>
  </conditionalFormatting>
  <conditionalFormatting sqref="C228">
    <cfRule type="expression" dxfId="8150" priority="21907">
      <formula>IF(AND(B5&lt;&gt;"",C5=""),TRUE)</formula>
    </cfRule>
  </conditionalFormatting>
  <conditionalFormatting sqref="C229">
    <cfRule type="expression" dxfId="8149" priority="21908">
      <formula>IF(AND(B5&lt;&gt;"",C5=""),TRUE)</formula>
    </cfRule>
  </conditionalFormatting>
  <conditionalFormatting sqref="C230">
    <cfRule type="expression" dxfId="8148" priority="21909">
      <formula>IF(AND(B5&lt;&gt;"",C5=""),TRUE)</formula>
    </cfRule>
  </conditionalFormatting>
  <conditionalFormatting sqref="C231">
    <cfRule type="expression" dxfId="8147" priority="21910">
      <formula>IF(AND(B5&lt;&gt;"",C5=""),TRUE)</formula>
    </cfRule>
  </conditionalFormatting>
  <conditionalFormatting sqref="C232">
    <cfRule type="expression" dxfId="8146" priority="21911">
      <formula>IF(AND(B5&lt;&gt;"",C5=""),TRUE)</formula>
    </cfRule>
  </conditionalFormatting>
  <conditionalFormatting sqref="C233">
    <cfRule type="expression" dxfId="8145" priority="21912">
      <formula>IF(AND(B5&lt;&gt;"",C5=""),TRUE)</formula>
    </cfRule>
  </conditionalFormatting>
  <conditionalFormatting sqref="C234">
    <cfRule type="expression" dxfId="8144" priority="21913">
      <formula>IF(AND(B5&lt;&gt;"",C5=""),TRUE)</formula>
    </cfRule>
  </conditionalFormatting>
  <conditionalFormatting sqref="C235">
    <cfRule type="expression" dxfId="8143" priority="21914">
      <formula>IF(AND(B5&lt;&gt;"",C5=""),TRUE)</formula>
    </cfRule>
  </conditionalFormatting>
  <conditionalFormatting sqref="C236">
    <cfRule type="expression" dxfId="8142" priority="21915">
      <formula>IF(AND(B5&lt;&gt;"",C5=""),TRUE)</formula>
    </cfRule>
  </conditionalFormatting>
  <conditionalFormatting sqref="C237">
    <cfRule type="expression" dxfId="8141" priority="21916">
      <formula>IF(AND(B5&lt;&gt;"",C5=""),TRUE)</formula>
    </cfRule>
  </conditionalFormatting>
  <conditionalFormatting sqref="C238">
    <cfRule type="expression" dxfId="8140" priority="21917">
      <formula>IF(AND(B5&lt;&gt;"",C5=""),TRUE)</formula>
    </cfRule>
  </conditionalFormatting>
  <conditionalFormatting sqref="C239">
    <cfRule type="expression" dxfId="8139" priority="21918">
      <formula>IF(AND(B5&lt;&gt;"",C5=""),TRUE)</formula>
    </cfRule>
  </conditionalFormatting>
  <conditionalFormatting sqref="C240">
    <cfRule type="expression" dxfId="8138" priority="21919">
      <formula>IF(AND(B5&lt;&gt;"",C5=""),TRUE)</formula>
    </cfRule>
  </conditionalFormatting>
  <conditionalFormatting sqref="C241">
    <cfRule type="expression" dxfId="8137" priority="21920">
      <formula>IF(AND(B5&lt;&gt;"",C5=""),TRUE)</formula>
    </cfRule>
  </conditionalFormatting>
  <conditionalFormatting sqref="C242">
    <cfRule type="expression" dxfId="8136" priority="21921">
      <formula>IF(AND(B5&lt;&gt;"",C5=""),TRUE)</formula>
    </cfRule>
  </conditionalFormatting>
  <conditionalFormatting sqref="C243">
    <cfRule type="expression" dxfId="8135" priority="21922">
      <formula>IF(AND(B5&lt;&gt;"",C5=""),TRUE)</formula>
    </cfRule>
  </conditionalFormatting>
  <conditionalFormatting sqref="C244">
    <cfRule type="expression" dxfId="8134" priority="21923">
      <formula>IF(AND(B5&lt;&gt;"",C5=""),TRUE)</formula>
    </cfRule>
  </conditionalFormatting>
  <conditionalFormatting sqref="C245">
    <cfRule type="expression" dxfId="8133" priority="21924">
      <formula>IF(AND(B5&lt;&gt;"",C5=""),TRUE)</formula>
    </cfRule>
  </conditionalFormatting>
  <conditionalFormatting sqref="C246">
    <cfRule type="expression" dxfId="8132" priority="21925">
      <formula>IF(AND(B5&lt;&gt;"",C5=""),TRUE)</formula>
    </cfRule>
  </conditionalFormatting>
  <conditionalFormatting sqref="C247">
    <cfRule type="expression" dxfId="8131" priority="21926">
      <formula>IF(AND(B5&lt;&gt;"",C5=""),TRUE)</formula>
    </cfRule>
  </conditionalFormatting>
  <conditionalFormatting sqref="C248">
    <cfRule type="expression" dxfId="8130" priority="21927">
      <formula>IF(AND(B5&lt;&gt;"",C5=""),TRUE)</formula>
    </cfRule>
  </conditionalFormatting>
  <conditionalFormatting sqref="C249">
    <cfRule type="expression" dxfId="8129" priority="21928">
      <formula>IF(AND(B5&lt;&gt;"",C5=""),TRUE)</formula>
    </cfRule>
  </conditionalFormatting>
  <conditionalFormatting sqref="C250">
    <cfRule type="expression" dxfId="8128" priority="21929">
      <formula>IF(AND(B5&lt;&gt;"",C5=""),TRUE)</formula>
    </cfRule>
  </conditionalFormatting>
  <conditionalFormatting sqref="C251">
    <cfRule type="expression" dxfId="8127" priority="21930">
      <formula>IF(AND(B5&lt;&gt;"",C5=""),TRUE)</formula>
    </cfRule>
  </conditionalFormatting>
  <conditionalFormatting sqref="C252">
    <cfRule type="expression" dxfId="8126" priority="21931">
      <formula>IF(AND(B5&lt;&gt;"",C5=""),TRUE)</formula>
    </cfRule>
  </conditionalFormatting>
  <conditionalFormatting sqref="C253">
    <cfRule type="expression" dxfId="8125" priority="21932">
      <formula>IF(AND(B5&lt;&gt;"",C5=""),TRUE)</formula>
    </cfRule>
  </conditionalFormatting>
  <conditionalFormatting sqref="C254">
    <cfRule type="expression" dxfId="8124" priority="21933">
      <formula>IF(AND(B5&lt;&gt;"",C5=""),TRUE)</formula>
    </cfRule>
  </conditionalFormatting>
  <conditionalFormatting sqref="C255">
    <cfRule type="expression" dxfId="8123" priority="21934">
      <formula>IF(AND(B5&lt;&gt;"",C5=""),TRUE)</formula>
    </cfRule>
  </conditionalFormatting>
  <conditionalFormatting sqref="C256">
    <cfRule type="expression" dxfId="8122" priority="21935">
      <formula>IF(AND(B5&lt;&gt;"",C5=""),TRUE)</formula>
    </cfRule>
  </conditionalFormatting>
  <conditionalFormatting sqref="C257">
    <cfRule type="expression" dxfId="8121" priority="21936">
      <formula>IF(AND(B5&lt;&gt;"",C5=""),TRUE)</formula>
    </cfRule>
  </conditionalFormatting>
  <conditionalFormatting sqref="C258">
    <cfRule type="expression" dxfId="8120" priority="21937">
      <formula>IF(AND(B5&lt;&gt;"",C5=""),TRUE)</formula>
    </cfRule>
  </conditionalFormatting>
  <conditionalFormatting sqref="C259">
    <cfRule type="expression" dxfId="8119" priority="21938">
      <formula>IF(AND(B5&lt;&gt;"",C5=""),TRUE)</formula>
    </cfRule>
  </conditionalFormatting>
  <conditionalFormatting sqref="C260">
    <cfRule type="expression" dxfId="8118" priority="21939">
      <formula>IF(AND(B5&lt;&gt;"",C5=""),TRUE)</formula>
    </cfRule>
  </conditionalFormatting>
  <conditionalFormatting sqref="C261">
    <cfRule type="expression" dxfId="8117" priority="21940">
      <formula>IF(AND(B5&lt;&gt;"",C5=""),TRUE)</formula>
    </cfRule>
  </conditionalFormatting>
  <conditionalFormatting sqref="C262">
    <cfRule type="expression" dxfId="8116" priority="21941">
      <formula>IF(AND(B5&lt;&gt;"",C5=""),TRUE)</formula>
    </cfRule>
  </conditionalFormatting>
  <conditionalFormatting sqref="C263">
    <cfRule type="expression" dxfId="8115" priority="21942">
      <formula>IF(AND(B5&lt;&gt;"",C5=""),TRUE)</formula>
    </cfRule>
  </conditionalFormatting>
  <conditionalFormatting sqref="C264">
    <cfRule type="expression" dxfId="8114" priority="21943">
      <formula>IF(AND(B5&lt;&gt;"",C5=""),TRUE)</formula>
    </cfRule>
  </conditionalFormatting>
  <conditionalFormatting sqref="C265">
    <cfRule type="expression" dxfId="8113" priority="21944">
      <formula>IF(AND(B5&lt;&gt;"",C5=""),TRUE)</formula>
    </cfRule>
  </conditionalFormatting>
  <conditionalFormatting sqref="C266">
    <cfRule type="expression" dxfId="8112" priority="21945">
      <formula>IF(AND(B5&lt;&gt;"",C5=""),TRUE)</formula>
    </cfRule>
  </conditionalFormatting>
  <conditionalFormatting sqref="C267">
    <cfRule type="expression" dxfId="8111" priority="21946">
      <formula>IF(AND(B5&lt;&gt;"",C5=""),TRUE)</formula>
    </cfRule>
  </conditionalFormatting>
  <conditionalFormatting sqref="C268">
    <cfRule type="expression" dxfId="8110" priority="21947">
      <formula>IF(AND(B5&lt;&gt;"",C5=""),TRUE)</formula>
    </cfRule>
  </conditionalFormatting>
  <conditionalFormatting sqref="C269">
    <cfRule type="expression" dxfId="8109" priority="21948">
      <formula>IF(AND(B5&lt;&gt;"",C5=""),TRUE)</formula>
    </cfRule>
  </conditionalFormatting>
  <conditionalFormatting sqref="C270">
    <cfRule type="expression" dxfId="8108" priority="21949">
      <formula>IF(AND(B5&lt;&gt;"",C5=""),TRUE)</formula>
    </cfRule>
  </conditionalFormatting>
  <conditionalFormatting sqref="C271">
    <cfRule type="expression" dxfId="8107" priority="21950">
      <formula>IF(AND(B5&lt;&gt;"",C5=""),TRUE)</formula>
    </cfRule>
  </conditionalFormatting>
  <conditionalFormatting sqref="C272">
    <cfRule type="expression" dxfId="8106" priority="21951">
      <formula>IF(AND(B5&lt;&gt;"",C5=""),TRUE)</formula>
    </cfRule>
  </conditionalFormatting>
  <conditionalFormatting sqref="C273">
    <cfRule type="expression" dxfId="8105" priority="21952">
      <formula>IF(AND(B5&lt;&gt;"",C5=""),TRUE)</formula>
    </cfRule>
  </conditionalFormatting>
  <conditionalFormatting sqref="C274">
    <cfRule type="expression" dxfId="8104" priority="21953">
      <formula>IF(AND(B5&lt;&gt;"",C5=""),TRUE)</formula>
    </cfRule>
  </conditionalFormatting>
  <conditionalFormatting sqref="C275">
    <cfRule type="expression" dxfId="8103" priority="21954">
      <formula>IF(AND(B5&lt;&gt;"",C5=""),TRUE)</formula>
    </cfRule>
  </conditionalFormatting>
  <conditionalFormatting sqref="C276">
    <cfRule type="expression" dxfId="8102" priority="21955">
      <formula>IF(AND(B5&lt;&gt;"",C5=""),TRUE)</formula>
    </cfRule>
  </conditionalFormatting>
  <conditionalFormatting sqref="C277">
    <cfRule type="expression" dxfId="8101" priority="21956">
      <formula>IF(AND(B5&lt;&gt;"",C5=""),TRUE)</formula>
    </cfRule>
  </conditionalFormatting>
  <conditionalFormatting sqref="C278">
    <cfRule type="expression" dxfId="8100" priority="21957">
      <formula>IF(AND(B5&lt;&gt;"",C5=""),TRUE)</formula>
    </cfRule>
  </conditionalFormatting>
  <conditionalFormatting sqref="C279">
    <cfRule type="expression" dxfId="8099" priority="21958">
      <formula>IF(AND(B5&lt;&gt;"",C5=""),TRUE)</formula>
    </cfRule>
  </conditionalFormatting>
  <conditionalFormatting sqref="C280">
    <cfRule type="expression" dxfId="8098" priority="21959">
      <formula>IF(AND(B5&lt;&gt;"",C5=""),TRUE)</formula>
    </cfRule>
  </conditionalFormatting>
  <conditionalFormatting sqref="C281">
    <cfRule type="expression" dxfId="8097" priority="21960">
      <formula>IF(AND(B5&lt;&gt;"",C5=""),TRUE)</formula>
    </cfRule>
  </conditionalFormatting>
  <conditionalFormatting sqref="C282">
    <cfRule type="expression" dxfId="8096" priority="21961">
      <formula>IF(AND(B5&lt;&gt;"",C5=""),TRUE)</formula>
    </cfRule>
  </conditionalFormatting>
  <conditionalFormatting sqref="C283">
    <cfRule type="expression" dxfId="8095" priority="21962">
      <formula>IF(AND(B5&lt;&gt;"",C5=""),TRUE)</formula>
    </cfRule>
  </conditionalFormatting>
  <conditionalFormatting sqref="C284">
    <cfRule type="expression" dxfId="8094" priority="21963">
      <formula>IF(AND(B5&lt;&gt;"",C5=""),TRUE)</formula>
    </cfRule>
  </conditionalFormatting>
  <conditionalFormatting sqref="C285">
    <cfRule type="expression" dxfId="8093" priority="21964">
      <formula>IF(AND(B5&lt;&gt;"",C5=""),TRUE)</formula>
    </cfRule>
  </conditionalFormatting>
  <conditionalFormatting sqref="C286">
    <cfRule type="expression" dxfId="8092" priority="21965">
      <formula>IF(AND(B5&lt;&gt;"",C5=""),TRUE)</formula>
    </cfRule>
  </conditionalFormatting>
  <conditionalFormatting sqref="C287">
    <cfRule type="expression" dxfId="8091" priority="21966">
      <formula>IF(AND(B5&lt;&gt;"",C5=""),TRUE)</formula>
    </cfRule>
  </conditionalFormatting>
  <conditionalFormatting sqref="C288">
    <cfRule type="expression" dxfId="8090" priority="21967">
      <formula>IF(AND(B5&lt;&gt;"",C5=""),TRUE)</formula>
    </cfRule>
  </conditionalFormatting>
  <conditionalFormatting sqref="C289">
    <cfRule type="expression" dxfId="8089" priority="21968">
      <formula>IF(AND(B5&lt;&gt;"",C5=""),TRUE)</formula>
    </cfRule>
  </conditionalFormatting>
  <conditionalFormatting sqref="C290">
    <cfRule type="expression" dxfId="8088" priority="21969">
      <formula>IF(AND(B5&lt;&gt;"",C5=""),TRUE)</formula>
    </cfRule>
  </conditionalFormatting>
  <conditionalFormatting sqref="C291">
    <cfRule type="expression" dxfId="8087" priority="21970">
      <formula>IF(AND(B5&lt;&gt;"",C5=""),TRUE)</formula>
    </cfRule>
  </conditionalFormatting>
  <conditionalFormatting sqref="C292">
    <cfRule type="expression" dxfId="8086" priority="21971">
      <formula>IF(AND(B5&lt;&gt;"",C5=""),TRUE)</formula>
    </cfRule>
  </conditionalFormatting>
  <conditionalFormatting sqref="C293">
    <cfRule type="expression" dxfId="8085" priority="21972">
      <formula>IF(AND(B5&lt;&gt;"",C5=""),TRUE)</formula>
    </cfRule>
  </conditionalFormatting>
  <conditionalFormatting sqref="C294">
    <cfRule type="expression" dxfId="8084" priority="21973">
      <formula>IF(AND(B5&lt;&gt;"",C5=""),TRUE)</formula>
    </cfRule>
  </conditionalFormatting>
  <conditionalFormatting sqref="C295">
    <cfRule type="expression" dxfId="8083" priority="21974">
      <formula>IF(AND(B5&lt;&gt;"",C5=""),TRUE)</formula>
    </cfRule>
  </conditionalFormatting>
  <conditionalFormatting sqref="C296">
    <cfRule type="expression" dxfId="8082" priority="21975">
      <formula>IF(AND(B5&lt;&gt;"",C5=""),TRUE)</formula>
    </cfRule>
  </conditionalFormatting>
  <conditionalFormatting sqref="C297">
    <cfRule type="expression" dxfId="8081" priority="21976">
      <formula>IF(AND(B5&lt;&gt;"",C5=""),TRUE)</formula>
    </cfRule>
  </conditionalFormatting>
  <conditionalFormatting sqref="C298">
    <cfRule type="expression" dxfId="8080" priority="21977">
      <formula>IF(AND(B5&lt;&gt;"",C5=""),TRUE)</formula>
    </cfRule>
  </conditionalFormatting>
  <conditionalFormatting sqref="C299">
    <cfRule type="expression" dxfId="8079" priority="21978">
      <formula>IF(AND(B5&lt;&gt;"",C5=""),TRUE)</formula>
    </cfRule>
  </conditionalFormatting>
  <conditionalFormatting sqref="C300">
    <cfRule type="expression" dxfId="8078" priority="21979">
      <formula>IF(AND(B5&lt;&gt;"",C5=""),TRUE)</formula>
    </cfRule>
  </conditionalFormatting>
  <conditionalFormatting sqref="C301">
    <cfRule type="expression" dxfId="8077" priority="21980">
      <formula>IF(AND(B5&lt;&gt;"",C5=""),TRUE)</formula>
    </cfRule>
  </conditionalFormatting>
  <conditionalFormatting sqref="C302">
    <cfRule type="expression" dxfId="8076" priority="21981">
      <formula>IF(AND(B5&lt;&gt;"",C5=""),TRUE)</formula>
    </cfRule>
  </conditionalFormatting>
  <conditionalFormatting sqref="C303">
    <cfRule type="expression" dxfId="8075" priority="21982">
      <formula>IF(AND(B5&lt;&gt;"",C5=""),TRUE)</formula>
    </cfRule>
  </conditionalFormatting>
  <conditionalFormatting sqref="C304">
    <cfRule type="expression" dxfId="8074" priority="21983">
      <formula>IF(AND(B5&lt;&gt;"",C5=""),TRUE)</formula>
    </cfRule>
  </conditionalFormatting>
  <conditionalFormatting sqref="C305">
    <cfRule type="expression" dxfId="8073" priority="21984">
      <formula>IF(AND(B5&lt;&gt;"",C5=""),TRUE)</formula>
    </cfRule>
  </conditionalFormatting>
  <conditionalFormatting sqref="C306">
    <cfRule type="expression" dxfId="8072" priority="21985">
      <formula>IF(AND(B5&lt;&gt;"",C5=""),TRUE)</formula>
    </cfRule>
  </conditionalFormatting>
  <conditionalFormatting sqref="C307">
    <cfRule type="expression" dxfId="8071" priority="21986">
      <formula>IF(AND(B5&lt;&gt;"",C5=""),TRUE)</formula>
    </cfRule>
  </conditionalFormatting>
  <conditionalFormatting sqref="C308">
    <cfRule type="expression" dxfId="8070" priority="21987">
      <formula>IF(AND(B5&lt;&gt;"",C5=""),TRUE)</formula>
    </cfRule>
  </conditionalFormatting>
  <conditionalFormatting sqref="C309">
    <cfRule type="expression" dxfId="8069" priority="21988">
      <formula>IF(AND(B5&lt;&gt;"",C5=""),TRUE)</formula>
    </cfRule>
  </conditionalFormatting>
  <conditionalFormatting sqref="C310">
    <cfRule type="expression" dxfId="8068" priority="21989">
      <formula>IF(AND(B5&lt;&gt;"",C5=""),TRUE)</formula>
    </cfRule>
  </conditionalFormatting>
  <conditionalFormatting sqref="C311">
    <cfRule type="expression" dxfId="8067" priority="21990">
      <formula>IF(AND(B5&lt;&gt;"",C5=""),TRUE)</formula>
    </cfRule>
  </conditionalFormatting>
  <conditionalFormatting sqref="C312">
    <cfRule type="expression" dxfId="8066" priority="21991">
      <formula>IF(AND(B5&lt;&gt;"",C5=""),TRUE)</formula>
    </cfRule>
  </conditionalFormatting>
  <conditionalFormatting sqref="C313">
    <cfRule type="expression" dxfId="8065" priority="21992">
      <formula>IF(AND(B5&lt;&gt;"",C5=""),TRUE)</formula>
    </cfRule>
  </conditionalFormatting>
  <conditionalFormatting sqref="C314">
    <cfRule type="expression" dxfId="8064" priority="21993">
      <formula>IF(AND(B5&lt;&gt;"",C5=""),TRUE)</formula>
    </cfRule>
  </conditionalFormatting>
  <conditionalFormatting sqref="C315">
    <cfRule type="expression" dxfId="8063" priority="21994">
      <formula>IF(AND(B5&lt;&gt;"",C5=""),TRUE)</formula>
    </cfRule>
  </conditionalFormatting>
  <conditionalFormatting sqref="C316">
    <cfRule type="expression" dxfId="8062" priority="21995">
      <formula>IF(AND(B5&lt;&gt;"",C5=""),TRUE)</formula>
    </cfRule>
  </conditionalFormatting>
  <conditionalFormatting sqref="C317">
    <cfRule type="expression" dxfId="8061" priority="21996">
      <formula>IF(AND(B5&lt;&gt;"",C5=""),TRUE)</formula>
    </cfRule>
  </conditionalFormatting>
  <conditionalFormatting sqref="C318">
    <cfRule type="expression" dxfId="8060" priority="21997">
      <formula>IF(AND(B5&lt;&gt;"",C5=""),TRUE)</formula>
    </cfRule>
  </conditionalFormatting>
  <conditionalFormatting sqref="C319">
    <cfRule type="expression" dxfId="8059" priority="21998">
      <formula>IF(AND(B5&lt;&gt;"",C5=""),TRUE)</formula>
    </cfRule>
  </conditionalFormatting>
  <conditionalFormatting sqref="C320">
    <cfRule type="expression" dxfId="8058" priority="21999">
      <formula>IF(AND(B5&lt;&gt;"",C5=""),TRUE)</formula>
    </cfRule>
  </conditionalFormatting>
  <conditionalFormatting sqref="C321">
    <cfRule type="expression" dxfId="8057" priority="22000">
      <formula>IF(AND(B5&lt;&gt;"",C5=""),TRUE)</formula>
    </cfRule>
  </conditionalFormatting>
  <conditionalFormatting sqref="C322">
    <cfRule type="expression" dxfId="8056" priority="22001">
      <formula>IF(AND(B5&lt;&gt;"",C5=""),TRUE)</formula>
    </cfRule>
  </conditionalFormatting>
  <conditionalFormatting sqref="C323">
    <cfRule type="expression" dxfId="8055" priority="22002">
      <formula>IF(AND(B5&lt;&gt;"",C5=""),TRUE)</formula>
    </cfRule>
  </conditionalFormatting>
  <conditionalFormatting sqref="C324">
    <cfRule type="expression" dxfId="8054" priority="22003">
      <formula>IF(AND(B5&lt;&gt;"",C5=""),TRUE)</formula>
    </cfRule>
  </conditionalFormatting>
  <conditionalFormatting sqref="C325">
    <cfRule type="expression" dxfId="8053" priority="22004">
      <formula>IF(AND(B5&lt;&gt;"",C5=""),TRUE)</formula>
    </cfRule>
  </conditionalFormatting>
  <conditionalFormatting sqref="C326">
    <cfRule type="expression" dxfId="8052" priority="22005">
      <formula>IF(AND(B5&lt;&gt;"",C5=""),TRUE)</formula>
    </cfRule>
  </conditionalFormatting>
  <conditionalFormatting sqref="C327">
    <cfRule type="expression" dxfId="8051" priority="22006">
      <formula>IF(AND(B5&lt;&gt;"",C5=""),TRUE)</formula>
    </cfRule>
  </conditionalFormatting>
  <conditionalFormatting sqref="C328">
    <cfRule type="expression" dxfId="8050" priority="22007">
      <formula>IF(AND(B5&lt;&gt;"",C5=""),TRUE)</formula>
    </cfRule>
  </conditionalFormatting>
  <conditionalFormatting sqref="C329">
    <cfRule type="expression" dxfId="8049" priority="22008">
      <formula>IF(AND(B5&lt;&gt;"",C5=""),TRUE)</formula>
    </cfRule>
  </conditionalFormatting>
  <conditionalFormatting sqref="C330">
    <cfRule type="expression" dxfId="8048" priority="22009">
      <formula>IF(AND(B5&lt;&gt;"",C5=""),TRUE)</formula>
    </cfRule>
  </conditionalFormatting>
  <conditionalFormatting sqref="C331">
    <cfRule type="expression" dxfId="8047" priority="22010">
      <formula>IF(AND(B5&lt;&gt;"",C5=""),TRUE)</formula>
    </cfRule>
  </conditionalFormatting>
  <conditionalFormatting sqref="C332">
    <cfRule type="expression" dxfId="8046" priority="22011">
      <formula>IF(AND(B5&lt;&gt;"",C5=""),TRUE)</formula>
    </cfRule>
  </conditionalFormatting>
  <conditionalFormatting sqref="C333">
    <cfRule type="expression" dxfId="8045" priority="22012">
      <formula>IF(AND(B5&lt;&gt;"",C5=""),TRUE)</formula>
    </cfRule>
  </conditionalFormatting>
  <conditionalFormatting sqref="C334">
    <cfRule type="expression" dxfId="8044" priority="22013">
      <formula>IF(AND(B5&lt;&gt;"",C5=""),TRUE)</formula>
    </cfRule>
  </conditionalFormatting>
  <conditionalFormatting sqref="C335">
    <cfRule type="expression" dxfId="8043" priority="22014">
      <formula>IF(AND(B5&lt;&gt;"",C5=""),TRUE)</formula>
    </cfRule>
  </conditionalFormatting>
  <conditionalFormatting sqref="C336">
    <cfRule type="expression" dxfId="8042" priority="22015">
      <formula>IF(AND(B5&lt;&gt;"",C5=""),TRUE)</formula>
    </cfRule>
  </conditionalFormatting>
  <conditionalFormatting sqref="C337">
    <cfRule type="expression" dxfId="8041" priority="22016">
      <formula>IF(AND(B5&lt;&gt;"",C5=""),TRUE)</formula>
    </cfRule>
  </conditionalFormatting>
  <conditionalFormatting sqref="C338">
    <cfRule type="expression" dxfId="8040" priority="22017">
      <formula>IF(AND(B5&lt;&gt;"",C5=""),TRUE)</formula>
    </cfRule>
  </conditionalFormatting>
  <conditionalFormatting sqref="C339">
    <cfRule type="expression" dxfId="8039" priority="22018">
      <formula>IF(AND(B5&lt;&gt;"",C5=""),TRUE)</formula>
    </cfRule>
  </conditionalFormatting>
  <conditionalFormatting sqref="C340">
    <cfRule type="expression" dxfId="8038" priority="22019">
      <formula>IF(AND(B5&lt;&gt;"",C5=""),TRUE)</formula>
    </cfRule>
  </conditionalFormatting>
  <conditionalFormatting sqref="C341">
    <cfRule type="expression" dxfId="8037" priority="22020">
      <formula>IF(AND(B5&lt;&gt;"",C5=""),TRUE)</formula>
    </cfRule>
  </conditionalFormatting>
  <conditionalFormatting sqref="C342">
    <cfRule type="expression" dxfId="8036" priority="22021">
      <formula>IF(AND(B5&lt;&gt;"",C5=""),TRUE)</formula>
    </cfRule>
  </conditionalFormatting>
  <conditionalFormatting sqref="C343">
    <cfRule type="expression" dxfId="8035" priority="22022">
      <formula>IF(AND(B5&lt;&gt;"",C5=""),TRUE)</formula>
    </cfRule>
  </conditionalFormatting>
  <conditionalFormatting sqref="C344">
    <cfRule type="expression" dxfId="8034" priority="22023">
      <formula>IF(AND(B5&lt;&gt;"",C5=""),TRUE)</formula>
    </cfRule>
  </conditionalFormatting>
  <conditionalFormatting sqref="C345">
    <cfRule type="expression" dxfId="8033" priority="22024">
      <formula>IF(AND(B5&lt;&gt;"",C5=""),TRUE)</formula>
    </cfRule>
  </conditionalFormatting>
  <conditionalFormatting sqref="C346">
    <cfRule type="expression" dxfId="8032" priority="22025">
      <formula>IF(AND(B5&lt;&gt;"",C5=""),TRUE)</formula>
    </cfRule>
  </conditionalFormatting>
  <conditionalFormatting sqref="C347">
    <cfRule type="expression" dxfId="8031" priority="22026">
      <formula>IF(AND(B5&lt;&gt;"",C5=""),TRUE)</formula>
    </cfRule>
  </conditionalFormatting>
  <conditionalFormatting sqref="C348">
    <cfRule type="expression" dxfId="8030" priority="22027">
      <formula>IF(AND(B5&lt;&gt;"",C5=""),TRUE)</formula>
    </cfRule>
  </conditionalFormatting>
  <conditionalFormatting sqref="C349">
    <cfRule type="expression" dxfId="8029" priority="22028">
      <formula>IF(AND(B5&lt;&gt;"",C5=""),TRUE)</formula>
    </cfRule>
  </conditionalFormatting>
  <conditionalFormatting sqref="C350">
    <cfRule type="expression" dxfId="8028" priority="22029">
      <formula>IF(AND(B5&lt;&gt;"",C5=""),TRUE)</formula>
    </cfRule>
  </conditionalFormatting>
  <conditionalFormatting sqref="C351">
    <cfRule type="expression" dxfId="8027" priority="22030">
      <formula>IF(AND(B5&lt;&gt;"",C5=""),TRUE)</formula>
    </cfRule>
  </conditionalFormatting>
  <conditionalFormatting sqref="C352">
    <cfRule type="expression" dxfId="8026" priority="22031">
      <formula>IF(AND(B5&lt;&gt;"",C5=""),TRUE)</formula>
    </cfRule>
  </conditionalFormatting>
  <conditionalFormatting sqref="C353">
    <cfRule type="expression" dxfId="8025" priority="22032">
      <formula>IF(AND(B5&lt;&gt;"",C5=""),TRUE)</formula>
    </cfRule>
  </conditionalFormatting>
  <conditionalFormatting sqref="C354">
    <cfRule type="expression" dxfId="8024" priority="22033">
      <formula>IF(AND(B5&lt;&gt;"",C5=""),TRUE)</formula>
    </cfRule>
  </conditionalFormatting>
  <conditionalFormatting sqref="C355">
    <cfRule type="expression" dxfId="8023" priority="22034">
      <formula>IF(AND(B5&lt;&gt;"",C5=""),TRUE)</formula>
    </cfRule>
  </conditionalFormatting>
  <conditionalFormatting sqref="C356">
    <cfRule type="expression" dxfId="8022" priority="22035">
      <formula>IF(AND(B5&lt;&gt;"",C5=""),TRUE)</formula>
    </cfRule>
  </conditionalFormatting>
  <conditionalFormatting sqref="C357">
    <cfRule type="expression" dxfId="8021" priority="22036">
      <formula>IF(AND(B5&lt;&gt;"",C5=""),TRUE)</formula>
    </cfRule>
  </conditionalFormatting>
  <conditionalFormatting sqref="C358">
    <cfRule type="expression" dxfId="8020" priority="22037">
      <formula>IF(AND(B5&lt;&gt;"",C5=""),TRUE)</formula>
    </cfRule>
  </conditionalFormatting>
  <conditionalFormatting sqref="C359">
    <cfRule type="expression" dxfId="8019" priority="22038">
      <formula>IF(AND(B5&lt;&gt;"",C5=""),TRUE)</formula>
    </cfRule>
  </conditionalFormatting>
  <conditionalFormatting sqref="C360">
    <cfRule type="expression" dxfId="8018" priority="22039">
      <formula>IF(AND(B5&lt;&gt;"",C5=""),TRUE)</formula>
    </cfRule>
  </conditionalFormatting>
  <conditionalFormatting sqref="C361">
    <cfRule type="expression" dxfId="8017" priority="22040">
      <formula>IF(AND(B5&lt;&gt;"",C5=""),TRUE)</formula>
    </cfRule>
  </conditionalFormatting>
  <conditionalFormatting sqref="C362">
    <cfRule type="expression" dxfId="8016" priority="22041">
      <formula>IF(AND(B5&lt;&gt;"",C5=""),TRUE)</formula>
    </cfRule>
  </conditionalFormatting>
  <conditionalFormatting sqref="C363">
    <cfRule type="expression" dxfId="8015" priority="22042">
      <formula>IF(AND(B5&lt;&gt;"",C5=""),TRUE)</formula>
    </cfRule>
  </conditionalFormatting>
  <conditionalFormatting sqref="C364">
    <cfRule type="expression" dxfId="8014" priority="22043">
      <formula>IF(AND(B5&lt;&gt;"",C5=""),TRUE)</formula>
    </cfRule>
  </conditionalFormatting>
  <conditionalFormatting sqref="C365">
    <cfRule type="expression" dxfId="8013" priority="22044">
      <formula>IF(AND(B5&lt;&gt;"",C5=""),TRUE)</formula>
    </cfRule>
  </conditionalFormatting>
  <conditionalFormatting sqref="C366">
    <cfRule type="expression" dxfId="8012" priority="22045">
      <formula>IF(AND(B5&lt;&gt;"",C5=""),TRUE)</formula>
    </cfRule>
  </conditionalFormatting>
  <conditionalFormatting sqref="C367">
    <cfRule type="expression" dxfId="8011" priority="22046">
      <formula>IF(AND(B5&lt;&gt;"",C5=""),TRUE)</formula>
    </cfRule>
  </conditionalFormatting>
  <conditionalFormatting sqref="C368">
    <cfRule type="expression" dxfId="8010" priority="22047">
      <formula>IF(AND(B5&lt;&gt;"",C5=""),TRUE)</formula>
    </cfRule>
  </conditionalFormatting>
  <conditionalFormatting sqref="C369">
    <cfRule type="expression" dxfId="8009" priority="22048">
      <formula>IF(AND(B5&lt;&gt;"",C5=""),TRUE)</formula>
    </cfRule>
  </conditionalFormatting>
  <conditionalFormatting sqref="C370">
    <cfRule type="expression" dxfId="8008" priority="22049">
      <formula>IF(AND(B5&lt;&gt;"",C5=""),TRUE)</formula>
    </cfRule>
  </conditionalFormatting>
  <conditionalFormatting sqref="C371">
    <cfRule type="expression" dxfId="8007" priority="22050">
      <formula>IF(AND(B5&lt;&gt;"",C5=""),TRUE)</formula>
    </cfRule>
  </conditionalFormatting>
  <conditionalFormatting sqref="C372">
    <cfRule type="expression" dxfId="8006" priority="22051">
      <formula>IF(AND(B5&lt;&gt;"",C5=""),TRUE)</formula>
    </cfRule>
  </conditionalFormatting>
  <conditionalFormatting sqref="C373">
    <cfRule type="expression" dxfId="8005" priority="22052">
      <formula>IF(AND(B5&lt;&gt;"",C5=""),TRUE)</formula>
    </cfRule>
  </conditionalFormatting>
  <conditionalFormatting sqref="C374">
    <cfRule type="expression" dxfId="8004" priority="22053">
      <formula>IF(AND(B5&lt;&gt;"",C5=""),TRUE)</formula>
    </cfRule>
  </conditionalFormatting>
  <conditionalFormatting sqref="C375">
    <cfRule type="expression" dxfId="8003" priority="22054">
      <formula>IF(AND(B5&lt;&gt;"",C5=""),TRUE)</formula>
    </cfRule>
  </conditionalFormatting>
  <conditionalFormatting sqref="C376">
    <cfRule type="expression" dxfId="8002" priority="22055">
      <formula>IF(AND(B5&lt;&gt;"",C5=""),TRUE)</formula>
    </cfRule>
  </conditionalFormatting>
  <conditionalFormatting sqref="C377">
    <cfRule type="expression" dxfId="8001" priority="22056">
      <formula>IF(AND(B5&lt;&gt;"",C5=""),TRUE)</formula>
    </cfRule>
  </conditionalFormatting>
  <conditionalFormatting sqref="C378">
    <cfRule type="expression" dxfId="8000" priority="22057">
      <formula>IF(AND(B5&lt;&gt;"",C5=""),TRUE)</formula>
    </cfRule>
  </conditionalFormatting>
  <conditionalFormatting sqref="C379">
    <cfRule type="expression" dxfId="7999" priority="22058">
      <formula>IF(AND(B5&lt;&gt;"",C5=""),TRUE)</formula>
    </cfRule>
  </conditionalFormatting>
  <conditionalFormatting sqref="C380">
    <cfRule type="expression" dxfId="7998" priority="22059">
      <formula>IF(AND(B5&lt;&gt;"",C5=""),TRUE)</formula>
    </cfRule>
  </conditionalFormatting>
  <conditionalFormatting sqref="C381">
    <cfRule type="expression" dxfId="7997" priority="22060">
      <formula>IF(AND(B5&lt;&gt;"",C5=""),TRUE)</formula>
    </cfRule>
  </conditionalFormatting>
  <conditionalFormatting sqref="C382">
    <cfRule type="expression" dxfId="7996" priority="22061">
      <formula>IF(AND(B5&lt;&gt;"",C5=""),TRUE)</formula>
    </cfRule>
  </conditionalFormatting>
  <conditionalFormatting sqref="C383">
    <cfRule type="expression" dxfId="7995" priority="22062">
      <formula>IF(AND(B5&lt;&gt;"",C5=""),TRUE)</formula>
    </cfRule>
  </conditionalFormatting>
  <conditionalFormatting sqref="C384">
    <cfRule type="expression" dxfId="7994" priority="22063">
      <formula>IF(AND(B5&lt;&gt;"",C5=""),TRUE)</formula>
    </cfRule>
  </conditionalFormatting>
  <conditionalFormatting sqref="C385">
    <cfRule type="expression" dxfId="7993" priority="22064">
      <formula>IF(AND(B5&lt;&gt;"",C5=""),TRUE)</formula>
    </cfRule>
  </conditionalFormatting>
  <conditionalFormatting sqref="C386">
    <cfRule type="expression" dxfId="7992" priority="22065">
      <formula>IF(AND(B5&lt;&gt;"",C5=""),TRUE)</formula>
    </cfRule>
  </conditionalFormatting>
  <conditionalFormatting sqref="C387">
    <cfRule type="expression" dxfId="7991" priority="22066">
      <formula>IF(AND(B5&lt;&gt;"",C5=""),TRUE)</formula>
    </cfRule>
  </conditionalFormatting>
  <conditionalFormatting sqref="C388">
    <cfRule type="expression" dxfId="7990" priority="22067">
      <formula>IF(AND(B5&lt;&gt;"",C5=""),TRUE)</formula>
    </cfRule>
  </conditionalFormatting>
  <conditionalFormatting sqref="C389">
    <cfRule type="expression" dxfId="7989" priority="22068">
      <formula>IF(AND(B5&lt;&gt;"",C5=""),TRUE)</formula>
    </cfRule>
  </conditionalFormatting>
  <conditionalFormatting sqref="C390">
    <cfRule type="expression" dxfId="7988" priority="22069">
      <formula>IF(AND(B5&lt;&gt;"",C5=""),TRUE)</formula>
    </cfRule>
  </conditionalFormatting>
  <conditionalFormatting sqref="C391">
    <cfRule type="expression" dxfId="7987" priority="22070">
      <formula>IF(AND(B5&lt;&gt;"",C5=""),TRUE)</formula>
    </cfRule>
  </conditionalFormatting>
  <conditionalFormatting sqref="C392">
    <cfRule type="expression" dxfId="7986" priority="22071">
      <formula>IF(AND(B5&lt;&gt;"",C5=""),TRUE)</formula>
    </cfRule>
  </conditionalFormatting>
  <conditionalFormatting sqref="C393">
    <cfRule type="expression" dxfId="7985" priority="22072">
      <formula>IF(AND(B5&lt;&gt;"",C5=""),TRUE)</formula>
    </cfRule>
  </conditionalFormatting>
  <conditionalFormatting sqref="C394">
    <cfRule type="expression" dxfId="7984" priority="22073">
      <formula>IF(AND(B5&lt;&gt;"",C5=""),TRUE)</formula>
    </cfRule>
  </conditionalFormatting>
  <conditionalFormatting sqref="C395">
    <cfRule type="expression" dxfId="7983" priority="22074">
      <formula>IF(AND(B5&lt;&gt;"",C5=""),TRUE)</formula>
    </cfRule>
  </conditionalFormatting>
  <conditionalFormatting sqref="C396">
    <cfRule type="expression" dxfId="7982" priority="22075">
      <formula>IF(AND(B5&lt;&gt;"",C5=""),TRUE)</formula>
    </cfRule>
  </conditionalFormatting>
  <conditionalFormatting sqref="C397">
    <cfRule type="expression" dxfId="7981" priority="22076">
      <formula>IF(AND(B5&lt;&gt;"",C5=""),TRUE)</formula>
    </cfRule>
  </conditionalFormatting>
  <conditionalFormatting sqref="C398">
    <cfRule type="expression" dxfId="7980" priority="22077">
      <formula>IF(AND(B5&lt;&gt;"",C5=""),TRUE)</formula>
    </cfRule>
  </conditionalFormatting>
  <conditionalFormatting sqref="C399">
    <cfRule type="expression" dxfId="7979" priority="22078">
      <formula>IF(AND(B5&lt;&gt;"",C5=""),TRUE)</formula>
    </cfRule>
  </conditionalFormatting>
  <conditionalFormatting sqref="C400">
    <cfRule type="expression" dxfId="7978" priority="22079">
      <formula>IF(AND(B5&lt;&gt;"",C5=""),TRUE)</formula>
    </cfRule>
  </conditionalFormatting>
  <conditionalFormatting sqref="C401">
    <cfRule type="expression" dxfId="7977" priority="22080">
      <formula>IF(AND(B5&lt;&gt;"",C5=""),TRUE)</formula>
    </cfRule>
  </conditionalFormatting>
  <conditionalFormatting sqref="C402">
    <cfRule type="expression" dxfId="7976" priority="22081">
      <formula>IF(AND(B5&lt;&gt;"",C5=""),TRUE)</formula>
    </cfRule>
  </conditionalFormatting>
  <conditionalFormatting sqref="C403">
    <cfRule type="expression" dxfId="7975" priority="22082">
      <formula>IF(AND(B5&lt;&gt;"",C5=""),TRUE)</formula>
    </cfRule>
  </conditionalFormatting>
  <conditionalFormatting sqref="C404">
    <cfRule type="expression" dxfId="7974" priority="22083">
      <formula>IF(AND(B5&lt;&gt;"",C5=""),TRUE)</formula>
    </cfRule>
  </conditionalFormatting>
  <conditionalFormatting sqref="C405">
    <cfRule type="expression" dxfId="7973" priority="22084">
      <formula>IF(AND(B5&lt;&gt;"",C5=""),TRUE)</formula>
    </cfRule>
  </conditionalFormatting>
  <conditionalFormatting sqref="C406">
    <cfRule type="expression" dxfId="7972" priority="22085">
      <formula>IF(AND(B5&lt;&gt;"",C5=""),TRUE)</formula>
    </cfRule>
  </conditionalFormatting>
  <conditionalFormatting sqref="C407">
    <cfRule type="expression" dxfId="7971" priority="22086">
      <formula>IF(AND(B5&lt;&gt;"",C5=""),TRUE)</formula>
    </cfRule>
  </conditionalFormatting>
  <conditionalFormatting sqref="C408">
    <cfRule type="expression" dxfId="7970" priority="22087">
      <formula>IF(AND(B5&lt;&gt;"",C5=""),TRUE)</formula>
    </cfRule>
  </conditionalFormatting>
  <conditionalFormatting sqref="C409">
    <cfRule type="expression" dxfId="7969" priority="22088">
      <formula>IF(AND(B5&lt;&gt;"",C5=""),TRUE)</formula>
    </cfRule>
  </conditionalFormatting>
  <conditionalFormatting sqref="C410">
    <cfRule type="expression" dxfId="7968" priority="22089">
      <formula>IF(AND(B5&lt;&gt;"",C5=""),TRUE)</formula>
    </cfRule>
  </conditionalFormatting>
  <conditionalFormatting sqref="C411">
    <cfRule type="expression" dxfId="7967" priority="22090">
      <formula>IF(AND(B5&lt;&gt;"",C5=""),TRUE)</formula>
    </cfRule>
  </conditionalFormatting>
  <conditionalFormatting sqref="C412">
    <cfRule type="expression" dxfId="7966" priority="22091">
      <formula>IF(AND(B5&lt;&gt;"",C5=""),TRUE)</formula>
    </cfRule>
  </conditionalFormatting>
  <conditionalFormatting sqref="C413">
    <cfRule type="expression" dxfId="7965" priority="22092">
      <formula>IF(AND(B5&lt;&gt;"",C5=""),TRUE)</formula>
    </cfRule>
  </conditionalFormatting>
  <conditionalFormatting sqref="C414">
    <cfRule type="expression" dxfId="7964" priority="22093">
      <formula>IF(AND(B5&lt;&gt;"",C5=""),TRUE)</formula>
    </cfRule>
  </conditionalFormatting>
  <conditionalFormatting sqref="C415">
    <cfRule type="expression" dxfId="7963" priority="22094">
      <formula>IF(AND(B5&lt;&gt;"",C5=""),TRUE)</formula>
    </cfRule>
  </conditionalFormatting>
  <conditionalFormatting sqref="C416">
    <cfRule type="expression" dxfId="7962" priority="22095">
      <formula>IF(AND(B5&lt;&gt;"",C5=""),TRUE)</formula>
    </cfRule>
  </conditionalFormatting>
  <conditionalFormatting sqref="C417">
    <cfRule type="expression" dxfId="7961" priority="22096">
      <formula>IF(AND(B5&lt;&gt;"",C5=""),TRUE)</formula>
    </cfRule>
  </conditionalFormatting>
  <conditionalFormatting sqref="C418">
    <cfRule type="expression" dxfId="7960" priority="22097">
      <formula>IF(AND(B5&lt;&gt;"",C5=""),TRUE)</formula>
    </cfRule>
  </conditionalFormatting>
  <conditionalFormatting sqref="C419">
    <cfRule type="expression" dxfId="7959" priority="22098">
      <formula>IF(AND(B5&lt;&gt;"",C5=""),TRUE)</formula>
    </cfRule>
  </conditionalFormatting>
  <conditionalFormatting sqref="C420">
    <cfRule type="expression" dxfId="7958" priority="22099">
      <formula>IF(AND(B5&lt;&gt;"",C5=""),TRUE)</formula>
    </cfRule>
  </conditionalFormatting>
  <conditionalFormatting sqref="C421">
    <cfRule type="expression" dxfId="7957" priority="22100">
      <formula>IF(AND(B5&lt;&gt;"",C5=""),TRUE)</formula>
    </cfRule>
  </conditionalFormatting>
  <conditionalFormatting sqref="C422">
    <cfRule type="expression" dxfId="7956" priority="22101">
      <formula>IF(AND(B5&lt;&gt;"",C5=""),TRUE)</formula>
    </cfRule>
  </conditionalFormatting>
  <conditionalFormatting sqref="C423">
    <cfRule type="expression" dxfId="7955" priority="22102">
      <formula>IF(AND(B5&lt;&gt;"",C5=""),TRUE)</formula>
    </cfRule>
  </conditionalFormatting>
  <conditionalFormatting sqref="C424">
    <cfRule type="expression" dxfId="7954" priority="22103">
      <formula>IF(AND(B5&lt;&gt;"",C5=""),TRUE)</formula>
    </cfRule>
  </conditionalFormatting>
  <conditionalFormatting sqref="C425">
    <cfRule type="expression" dxfId="7953" priority="22104">
      <formula>IF(AND(B5&lt;&gt;"",C5=""),TRUE)</formula>
    </cfRule>
  </conditionalFormatting>
  <conditionalFormatting sqref="C426">
    <cfRule type="expression" dxfId="7952" priority="22105">
      <formula>IF(AND(B5&lt;&gt;"",C5=""),TRUE)</formula>
    </cfRule>
  </conditionalFormatting>
  <conditionalFormatting sqref="C427">
    <cfRule type="expression" dxfId="7951" priority="22106">
      <formula>IF(AND(B5&lt;&gt;"",C5=""),TRUE)</formula>
    </cfRule>
  </conditionalFormatting>
  <conditionalFormatting sqref="C428">
    <cfRule type="expression" dxfId="7950" priority="22107">
      <formula>IF(AND(B5&lt;&gt;"",C5=""),TRUE)</formula>
    </cfRule>
  </conditionalFormatting>
  <conditionalFormatting sqref="C429">
    <cfRule type="expression" dxfId="7949" priority="22108">
      <formula>IF(AND(B5&lt;&gt;"",C5=""),TRUE)</formula>
    </cfRule>
  </conditionalFormatting>
  <conditionalFormatting sqref="C430">
    <cfRule type="expression" dxfId="7948" priority="22109">
      <formula>IF(AND(B5&lt;&gt;"",C5=""),TRUE)</formula>
    </cfRule>
  </conditionalFormatting>
  <conditionalFormatting sqref="C431">
    <cfRule type="expression" dxfId="7947" priority="22110">
      <formula>IF(AND(B5&lt;&gt;"",C5=""),TRUE)</formula>
    </cfRule>
  </conditionalFormatting>
  <conditionalFormatting sqref="C432">
    <cfRule type="expression" dxfId="7946" priority="22111">
      <formula>IF(AND(B5&lt;&gt;"",C5=""),TRUE)</formula>
    </cfRule>
  </conditionalFormatting>
  <conditionalFormatting sqref="C433">
    <cfRule type="expression" dxfId="7945" priority="22112">
      <formula>IF(AND(B5&lt;&gt;"",C5=""),TRUE)</formula>
    </cfRule>
  </conditionalFormatting>
  <conditionalFormatting sqref="C434">
    <cfRule type="expression" dxfId="7944" priority="22113">
      <formula>IF(AND(B5&lt;&gt;"",C5=""),TRUE)</formula>
    </cfRule>
  </conditionalFormatting>
  <conditionalFormatting sqref="C435">
    <cfRule type="expression" dxfId="7943" priority="22114">
      <formula>IF(AND(B5&lt;&gt;"",C5=""),TRUE)</formula>
    </cfRule>
  </conditionalFormatting>
  <conditionalFormatting sqref="C436">
    <cfRule type="expression" dxfId="7942" priority="22115">
      <formula>IF(AND(B5&lt;&gt;"",C5=""),TRUE)</formula>
    </cfRule>
  </conditionalFormatting>
  <conditionalFormatting sqref="C437">
    <cfRule type="expression" dxfId="7941" priority="22116">
      <formula>IF(AND(B5&lt;&gt;"",C5=""),TRUE)</formula>
    </cfRule>
  </conditionalFormatting>
  <conditionalFormatting sqref="C438">
    <cfRule type="expression" dxfId="7940" priority="22117">
      <formula>IF(AND(B5&lt;&gt;"",C5=""),TRUE)</formula>
    </cfRule>
  </conditionalFormatting>
  <conditionalFormatting sqref="C439">
    <cfRule type="expression" dxfId="7939" priority="22118">
      <formula>IF(AND(B5&lt;&gt;"",C5=""),TRUE)</formula>
    </cfRule>
  </conditionalFormatting>
  <conditionalFormatting sqref="C440">
    <cfRule type="expression" dxfId="7938" priority="22119">
      <formula>IF(AND(B5&lt;&gt;"",C5=""),TRUE)</formula>
    </cfRule>
  </conditionalFormatting>
  <conditionalFormatting sqref="C441">
    <cfRule type="expression" dxfId="7937" priority="22120">
      <formula>IF(AND(B5&lt;&gt;"",C5=""),TRUE)</formula>
    </cfRule>
  </conditionalFormatting>
  <conditionalFormatting sqref="C442">
    <cfRule type="expression" dxfId="7936" priority="22121">
      <formula>IF(AND(B5&lt;&gt;"",C5=""),TRUE)</formula>
    </cfRule>
  </conditionalFormatting>
  <conditionalFormatting sqref="C443">
    <cfRule type="expression" dxfId="7935" priority="22122">
      <formula>IF(AND(B5&lt;&gt;"",C5=""),TRUE)</formula>
    </cfRule>
  </conditionalFormatting>
  <conditionalFormatting sqref="C444">
    <cfRule type="expression" dxfId="7934" priority="22123">
      <formula>IF(AND(B5&lt;&gt;"",C5=""),TRUE)</formula>
    </cfRule>
  </conditionalFormatting>
  <conditionalFormatting sqref="C445">
    <cfRule type="expression" dxfId="7933" priority="22124">
      <formula>IF(AND(B5&lt;&gt;"",C5=""),TRUE)</formula>
    </cfRule>
  </conditionalFormatting>
  <conditionalFormatting sqref="C446">
    <cfRule type="expression" dxfId="7932" priority="22125">
      <formula>IF(AND(B5&lt;&gt;"",C5=""),TRUE)</formula>
    </cfRule>
  </conditionalFormatting>
  <conditionalFormatting sqref="C447">
    <cfRule type="expression" dxfId="7931" priority="22126">
      <formula>IF(AND(B5&lt;&gt;"",C5=""),TRUE)</formula>
    </cfRule>
  </conditionalFormatting>
  <conditionalFormatting sqref="C448">
    <cfRule type="expression" dxfId="7930" priority="22127">
      <formula>IF(AND(B5&lt;&gt;"",C5=""),TRUE)</formula>
    </cfRule>
  </conditionalFormatting>
  <conditionalFormatting sqref="C449">
    <cfRule type="expression" dxfId="7929" priority="22128">
      <formula>IF(AND(B5&lt;&gt;"",C5=""),TRUE)</formula>
    </cfRule>
  </conditionalFormatting>
  <conditionalFormatting sqref="C450">
    <cfRule type="expression" dxfId="7928" priority="22129">
      <formula>IF(AND(B5&lt;&gt;"",C5=""),TRUE)</formula>
    </cfRule>
  </conditionalFormatting>
  <conditionalFormatting sqref="C451">
    <cfRule type="expression" dxfId="7927" priority="22130">
      <formula>IF(AND(B5&lt;&gt;"",C5=""),TRUE)</formula>
    </cfRule>
  </conditionalFormatting>
  <conditionalFormatting sqref="C452">
    <cfRule type="expression" dxfId="7926" priority="22131">
      <formula>IF(AND(B5&lt;&gt;"",C5=""),TRUE)</formula>
    </cfRule>
  </conditionalFormatting>
  <conditionalFormatting sqref="C453">
    <cfRule type="expression" dxfId="7925" priority="22132">
      <formula>IF(AND(B5&lt;&gt;"",C5=""),TRUE)</formula>
    </cfRule>
  </conditionalFormatting>
  <conditionalFormatting sqref="C454">
    <cfRule type="expression" dxfId="7924" priority="22133">
      <formula>IF(AND(B5&lt;&gt;"",C5=""),TRUE)</formula>
    </cfRule>
  </conditionalFormatting>
  <conditionalFormatting sqref="C455">
    <cfRule type="expression" dxfId="7923" priority="22134">
      <formula>IF(AND(B5&lt;&gt;"",C5=""),TRUE)</formula>
    </cfRule>
  </conditionalFormatting>
  <conditionalFormatting sqref="C456">
    <cfRule type="expression" dxfId="7922" priority="22135">
      <formula>IF(AND(B5&lt;&gt;"",C5=""),TRUE)</formula>
    </cfRule>
  </conditionalFormatting>
  <conditionalFormatting sqref="C457">
    <cfRule type="expression" dxfId="7921" priority="22136">
      <formula>IF(AND(B5&lt;&gt;"",C5=""),TRUE)</formula>
    </cfRule>
  </conditionalFormatting>
  <conditionalFormatting sqref="C458">
    <cfRule type="expression" dxfId="7920" priority="22137">
      <formula>IF(AND(B5&lt;&gt;"",C5=""),TRUE)</formula>
    </cfRule>
  </conditionalFormatting>
  <conditionalFormatting sqref="C459">
    <cfRule type="expression" dxfId="7919" priority="22138">
      <formula>IF(AND(B5&lt;&gt;"",C5=""),TRUE)</formula>
    </cfRule>
  </conditionalFormatting>
  <conditionalFormatting sqref="C460">
    <cfRule type="expression" dxfId="7918" priority="22139">
      <formula>IF(AND(B5&lt;&gt;"",C5=""),TRUE)</formula>
    </cfRule>
  </conditionalFormatting>
  <conditionalFormatting sqref="C461">
    <cfRule type="expression" dxfId="7917" priority="22140">
      <formula>IF(AND(B5&lt;&gt;"",C5=""),TRUE)</formula>
    </cfRule>
  </conditionalFormatting>
  <conditionalFormatting sqref="C462">
    <cfRule type="expression" dxfId="7916" priority="22141">
      <formula>IF(AND(B5&lt;&gt;"",C5=""),TRUE)</formula>
    </cfRule>
  </conditionalFormatting>
  <conditionalFormatting sqref="C463">
    <cfRule type="expression" dxfId="7915" priority="22142">
      <formula>IF(AND(B5&lt;&gt;"",C5=""),TRUE)</formula>
    </cfRule>
  </conditionalFormatting>
  <conditionalFormatting sqref="C464">
    <cfRule type="expression" dxfId="7914" priority="22143">
      <formula>IF(AND(B5&lt;&gt;"",C5=""),TRUE)</formula>
    </cfRule>
  </conditionalFormatting>
  <conditionalFormatting sqref="C465">
    <cfRule type="expression" dxfId="7913" priority="22144">
      <formula>IF(AND(B5&lt;&gt;"",C5=""),TRUE)</formula>
    </cfRule>
  </conditionalFormatting>
  <conditionalFormatting sqref="C466">
    <cfRule type="expression" dxfId="7912" priority="22145">
      <formula>IF(AND(B5&lt;&gt;"",C5=""),TRUE)</formula>
    </cfRule>
  </conditionalFormatting>
  <conditionalFormatting sqref="C467">
    <cfRule type="expression" dxfId="7911" priority="22146">
      <formula>IF(AND(B5&lt;&gt;"",C5=""),TRUE)</formula>
    </cfRule>
  </conditionalFormatting>
  <conditionalFormatting sqref="C468">
    <cfRule type="expression" dxfId="7910" priority="22147">
      <formula>IF(AND(B5&lt;&gt;"",C5=""),TRUE)</formula>
    </cfRule>
  </conditionalFormatting>
  <conditionalFormatting sqref="C469">
    <cfRule type="expression" dxfId="7909" priority="22148">
      <formula>IF(AND(B5&lt;&gt;"",C5=""),TRUE)</formula>
    </cfRule>
  </conditionalFormatting>
  <conditionalFormatting sqref="C470">
    <cfRule type="expression" dxfId="7908" priority="22149">
      <formula>IF(AND(B5&lt;&gt;"",C5=""),TRUE)</formula>
    </cfRule>
  </conditionalFormatting>
  <conditionalFormatting sqref="C471">
    <cfRule type="expression" dxfId="7907" priority="22150">
      <formula>IF(AND(B5&lt;&gt;"",C5=""),TRUE)</formula>
    </cfRule>
  </conditionalFormatting>
  <conditionalFormatting sqref="C472">
    <cfRule type="expression" dxfId="7906" priority="22151">
      <formula>IF(AND(B5&lt;&gt;"",C5=""),TRUE)</formula>
    </cfRule>
  </conditionalFormatting>
  <conditionalFormatting sqref="C473">
    <cfRule type="expression" dxfId="7905" priority="22152">
      <formula>IF(AND(B5&lt;&gt;"",C5=""),TRUE)</formula>
    </cfRule>
  </conditionalFormatting>
  <conditionalFormatting sqref="C474">
    <cfRule type="expression" dxfId="7904" priority="22153">
      <formula>IF(AND(B5&lt;&gt;"",C5=""),TRUE)</formula>
    </cfRule>
  </conditionalFormatting>
  <conditionalFormatting sqref="C475">
    <cfRule type="expression" dxfId="7903" priority="22154">
      <formula>IF(AND(B5&lt;&gt;"",C5=""),TRUE)</formula>
    </cfRule>
  </conditionalFormatting>
  <conditionalFormatting sqref="C476">
    <cfRule type="expression" dxfId="7902" priority="22155">
      <formula>IF(AND(B5&lt;&gt;"",C5=""),TRUE)</formula>
    </cfRule>
  </conditionalFormatting>
  <conditionalFormatting sqref="C477">
    <cfRule type="expression" dxfId="7901" priority="22156">
      <formula>IF(AND(B5&lt;&gt;"",C5=""),TRUE)</formula>
    </cfRule>
  </conditionalFormatting>
  <conditionalFormatting sqref="C478">
    <cfRule type="expression" dxfId="7900" priority="22157">
      <formula>IF(AND(B5&lt;&gt;"",C5=""),TRUE)</formula>
    </cfRule>
  </conditionalFormatting>
  <conditionalFormatting sqref="C479">
    <cfRule type="expression" dxfId="7899" priority="22158">
      <formula>IF(AND(B5&lt;&gt;"",C5=""),TRUE)</formula>
    </cfRule>
  </conditionalFormatting>
  <conditionalFormatting sqref="C480">
    <cfRule type="expression" dxfId="7898" priority="22159">
      <formula>IF(AND(B5&lt;&gt;"",C5=""),TRUE)</formula>
    </cfRule>
  </conditionalFormatting>
  <conditionalFormatting sqref="C481">
    <cfRule type="expression" dxfId="7897" priority="22160">
      <formula>IF(AND(B5&lt;&gt;"",C5=""),TRUE)</formula>
    </cfRule>
  </conditionalFormatting>
  <conditionalFormatting sqref="C482">
    <cfRule type="expression" dxfId="7896" priority="22161">
      <formula>IF(AND(B5&lt;&gt;"",C5=""),TRUE)</formula>
    </cfRule>
  </conditionalFormatting>
  <conditionalFormatting sqref="C483">
    <cfRule type="expression" dxfId="7895" priority="22162">
      <formula>IF(AND(B5&lt;&gt;"",C5=""),TRUE)</formula>
    </cfRule>
  </conditionalFormatting>
  <conditionalFormatting sqref="C484">
    <cfRule type="expression" dxfId="7894" priority="22163">
      <formula>IF(AND(B5&lt;&gt;"",C5=""),TRUE)</formula>
    </cfRule>
  </conditionalFormatting>
  <conditionalFormatting sqref="C485">
    <cfRule type="expression" dxfId="7893" priority="22164">
      <formula>IF(AND(B5&lt;&gt;"",C5=""),TRUE)</formula>
    </cfRule>
  </conditionalFormatting>
  <conditionalFormatting sqref="C486">
    <cfRule type="expression" dxfId="7892" priority="22165">
      <formula>IF(AND(B5&lt;&gt;"",C5=""),TRUE)</formula>
    </cfRule>
  </conditionalFormatting>
  <conditionalFormatting sqref="C487">
    <cfRule type="expression" dxfId="7891" priority="22166">
      <formula>IF(AND(B5&lt;&gt;"",C5=""),TRUE)</formula>
    </cfRule>
  </conditionalFormatting>
  <conditionalFormatting sqref="C488">
    <cfRule type="expression" dxfId="7890" priority="22167">
      <formula>IF(AND(B5&lt;&gt;"",C5=""),TRUE)</formula>
    </cfRule>
  </conditionalFormatting>
  <conditionalFormatting sqref="C489">
    <cfRule type="expression" dxfId="7889" priority="22168">
      <formula>IF(AND(B5&lt;&gt;"",C5=""),TRUE)</formula>
    </cfRule>
  </conditionalFormatting>
  <conditionalFormatting sqref="C490">
    <cfRule type="expression" dxfId="7888" priority="22169">
      <formula>IF(AND(B5&lt;&gt;"",C5=""),TRUE)</formula>
    </cfRule>
  </conditionalFormatting>
  <conditionalFormatting sqref="C491">
    <cfRule type="expression" dxfId="7887" priority="22170">
      <formula>IF(AND(B5&lt;&gt;"",C5=""),TRUE)</formula>
    </cfRule>
  </conditionalFormatting>
  <conditionalFormatting sqref="C492">
    <cfRule type="expression" dxfId="7886" priority="22171">
      <formula>IF(AND(B5&lt;&gt;"",C5=""),TRUE)</formula>
    </cfRule>
  </conditionalFormatting>
  <conditionalFormatting sqref="C493">
    <cfRule type="expression" dxfId="7885" priority="22172">
      <formula>IF(AND(B5&lt;&gt;"",C5=""),TRUE)</formula>
    </cfRule>
  </conditionalFormatting>
  <conditionalFormatting sqref="C494">
    <cfRule type="expression" dxfId="7884" priority="22173">
      <formula>IF(AND(B5&lt;&gt;"",C5=""),TRUE)</formula>
    </cfRule>
  </conditionalFormatting>
  <conditionalFormatting sqref="C495">
    <cfRule type="expression" dxfId="7883" priority="22174">
      <formula>IF(AND(B5&lt;&gt;"",C5=""),TRUE)</formula>
    </cfRule>
  </conditionalFormatting>
  <conditionalFormatting sqref="C496">
    <cfRule type="expression" dxfId="7882" priority="22175">
      <formula>IF(AND(B5&lt;&gt;"",C5=""),TRUE)</formula>
    </cfRule>
  </conditionalFormatting>
  <conditionalFormatting sqref="C497">
    <cfRule type="expression" dxfId="7881" priority="22176">
      <formula>IF(AND(B5&lt;&gt;"",C5=""),TRUE)</formula>
    </cfRule>
  </conditionalFormatting>
  <conditionalFormatting sqref="C498">
    <cfRule type="expression" dxfId="7880" priority="22177">
      <formula>IF(AND(B5&lt;&gt;"",C5=""),TRUE)</formula>
    </cfRule>
  </conditionalFormatting>
  <conditionalFormatting sqref="C499">
    <cfRule type="expression" dxfId="7879" priority="22178">
      <formula>IF(AND(B5&lt;&gt;"",C5=""),TRUE)</formula>
    </cfRule>
  </conditionalFormatting>
  <conditionalFormatting sqref="C500">
    <cfRule type="expression" dxfId="7878" priority="22179">
      <formula>IF(AND(B5&lt;&gt;"",C5=""),TRUE)</formula>
    </cfRule>
  </conditionalFormatting>
  <conditionalFormatting sqref="C501">
    <cfRule type="expression" dxfId="7877" priority="22180">
      <formula>IF(AND(B5&lt;&gt;"",C5=""),TRUE)</formula>
    </cfRule>
  </conditionalFormatting>
  <conditionalFormatting sqref="C502">
    <cfRule type="expression" dxfId="7876" priority="22181">
      <formula>IF(AND(B5&lt;&gt;"",C5=""),TRUE)</formula>
    </cfRule>
  </conditionalFormatting>
  <conditionalFormatting sqref="C503">
    <cfRule type="expression" dxfId="7875" priority="22182">
      <formula>IF(AND(B5&lt;&gt;"",C5=""),TRUE)</formula>
    </cfRule>
  </conditionalFormatting>
  <conditionalFormatting sqref="C504">
    <cfRule type="expression" dxfId="7874" priority="22183">
      <formula>IF(AND(B5&lt;&gt;"",C5=""),TRUE)</formula>
    </cfRule>
  </conditionalFormatting>
  <conditionalFormatting sqref="C505">
    <cfRule type="expression" dxfId="7873" priority="22184">
      <formula>IF(AND(B5&lt;&gt;"",C5=""),TRUE)</formula>
    </cfRule>
  </conditionalFormatting>
  <conditionalFormatting sqref="C506">
    <cfRule type="expression" dxfId="7872" priority="22185">
      <formula>IF(AND(B5&lt;&gt;"",C5=""),TRUE)</formula>
    </cfRule>
  </conditionalFormatting>
  <conditionalFormatting sqref="C507">
    <cfRule type="expression" dxfId="7871" priority="22186">
      <formula>IF(AND(B5&lt;&gt;"",C5=""),TRUE)</formula>
    </cfRule>
  </conditionalFormatting>
  <conditionalFormatting sqref="C508">
    <cfRule type="expression" dxfId="7870" priority="22187">
      <formula>IF(AND(B5&lt;&gt;"",C5=""),TRUE)</formula>
    </cfRule>
  </conditionalFormatting>
  <conditionalFormatting sqref="C509">
    <cfRule type="expression" dxfId="7869" priority="22188">
      <formula>IF(AND(B5&lt;&gt;"",C5=""),TRUE)</formula>
    </cfRule>
  </conditionalFormatting>
  <conditionalFormatting sqref="C510">
    <cfRule type="expression" dxfId="7868" priority="22189">
      <formula>IF(AND(B5&lt;&gt;"",C5=""),TRUE)</formula>
    </cfRule>
  </conditionalFormatting>
  <conditionalFormatting sqref="C511">
    <cfRule type="expression" dxfId="7867" priority="22190">
      <formula>IF(AND(B5&lt;&gt;"",C5=""),TRUE)</formula>
    </cfRule>
  </conditionalFormatting>
  <conditionalFormatting sqref="C512">
    <cfRule type="expression" dxfId="7866" priority="22191">
      <formula>IF(AND(B5&lt;&gt;"",C5=""),TRUE)</formula>
    </cfRule>
  </conditionalFormatting>
  <conditionalFormatting sqref="C513">
    <cfRule type="expression" dxfId="7865" priority="22192">
      <formula>IF(AND(B5&lt;&gt;"",C5=""),TRUE)</formula>
    </cfRule>
  </conditionalFormatting>
  <conditionalFormatting sqref="C514">
    <cfRule type="expression" dxfId="7864" priority="22193">
      <formula>IF(AND(B5&lt;&gt;"",C5=""),TRUE)</formula>
    </cfRule>
  </conditionalFormatting>
  <conditionalFormatting sqref="C515">
    <cfRule type="expression" dxfId="7863" priority="22194">
      <formula>IF(AND(B5&lt;&gt;"",C5=""),TRUE)</formula>
    </cfRule>
  </conditionalFormatting>
  <conditionalFormatting sqref="C516">
    <cfRule type="expression" dxfId="7862" priority="22195">
      <formula>IF(AND(B5&lt;&gt;"",C5=""),TRUE)</formula>
    </cfRule>
  </conditionalFormatting>
  <conditionalFormatting sqref="C517">
    <cfRule type="expression" dxfId="7861" priority="22196">
      <formula>IF(AND(B5&lt;&gt;"",C5=""),TRUE)</formula>
    </cfRule>
  </conditionalFormatting>
  <conditionalFormatting sqref="C518">
    <cfRule type="expression" dxfId="7860" priority="22197">
      <formula>IF(AND(B5&lt;&gt;"",C5=""),TRUE)</formula>
    </cfRule>
  </conditionalFormatting>
  <conditionalFormatting sqref="C519">
    <cfRule type="expression" dxfId="7859" priority="22198">
      <formula>IF(AND(B5&lt;&gt;"",C5=""),TRUE)</formula>
    </cfRule>
  </conditionalFormatting>
  <conditionalFormatting sqref="C520">
    <cfRule type="expression" dxfId="7858" priority="22199">
      <formula>IF(AND(B5&lt;&gt;"",C5=""),TRUE)</formula>
    </cfRule>
  </conditionalFormatting>
  <conditionalFormatting sqref="C521">
    <cfRule type="expression" dxfId="7857" priority="22200">
      <formula>IF(AND(B5&lt;&gt;"",C5=""),TRUE)</formula>
    </cfRule>
  </conditionalFormatting>
  <conditionalFormatting sqref="C522">
    <cfRule type="expression" dxfId="7856" priority="22201">
      <formula>IF(AND(B5&lt;&gt;"",C5=""),TRUE)</formula>
    </cfRule>
  </conditionalFormatting>
  <conditionalFormatting sqref="C523">
    <cfRule type="expression" dxfId="7855" priority="22202">
      <formula>IF(AND(B5&lt;&gt;"",C5=""),TRUE)</formula>
    </cfRule>
  </conditionalFormatting>
  <conditionalFormatting sqref="C524">
    <cfRule type="expression" dxfId="7854" priority="22203">
      <formula>IF(AND(B5&lt;&gt;"",C5=""),TRUE)</formula>
    </cfRule>
  </conditionalFormatting>
  <conditionalFormatting sqref="C525">
    <cfRule type="expression" dxfId="7853" priority="22204">
      <formula>IF(AND(B5&lt;&gt;"",C5=""),TRUE)</formula>
    </cfRule>
  </conditionalFormatting>
  <conditionalFormatting sqref="C526">
    <cfRule type="expression" dxfId="7852" priority="22205">
      <formula>IF(AND(B5&lt;&gt;"",C5=""),TRUE)</formula>
    </cfRule>
  </conditionalFormatting>
  <conditionalFormatting sqref="C527">
    <cfRule type="expression" dxfId="7851" priority="22206">
      <formula>IF(AND(B5&lt;&gt;"",C5=""),TRUE)</formula>
    </cfRule>
  </conditionalFormatting>
  <conditionalFormatting sqref="C528">
    <cfRule type="expression" dxfId="7850" priority="22207">
      <formula>IF(AND(B5&lt;&gt;"",C5=""),TRUE)</formula>
    </cfRule>
  </conditionalFormatting>
  <conditionalFormatting sqref="C529">
    <cfRule type="expression" dxfId="7849" priority="22208">
      <formula>IF(AND(B5&lt;&gt;"",C5=""),TRUE)</formula>
    </cfRule>
  </conditionalFormatting>
  <conditionalFormatting sqref="C530">
    <cfRule type="expression" dxfId="7848" priority="22209">
      <formula>IF(AND(B5&lt;&gt;"",C5=""),TRUE)</formula>
    </cfRule>
  </conditionalFormatting>
  <conditionalFormatting sqref="C531">
    <cfRule type="expression" dxfId="7847" priority="22210">
      <formula>IF(AND(B5&lt;&gt;"",C5=""),TRUE)</formula>
    </cfRule>
  </conditionalFormatting>
  <conditionalFormatting sqref="C532">
    <cfRule type="expression" dxfId="7846" priority="22211">
      <formula>IF(AND(B5&lt;&gt;"",C5=""),TRUE)</formula>
    </cfRule>
  </conditionalFormatting>
  <conditionalFormatting sqref="C533">
    <cfRule type="expression" dxfId="7845" priority="22212">
      <formula>IF(AND(B5&lt;&gt;"",C5=""),TRUE)</formula>
    </cfRule>
  </conditionalFormatting>
  <conditionalFormatting sqref="C534">
    <cfRule type="expression" dxfId="7844" priority="22213">
      <formula>IF(AND(B5&lt;&gt;"",C5=""),TRUE)</formula>
    </cfRule>
  </conditionalFormatting>
  <conditionalFormatting sqref="C535">
    <cfRule type="expression" dxfId="7843" priority="22214">
      <formula>IF(AND(B5&lt;&gt;"",C5=""),TRUE)</formula>
    </cfRule>
  </conditionalFormatting>
  <conditionalFormatting sqref="C536">
    <cfRule type="expression" dxfId="7842" priority="22215">
      <formula>IF(AND(B5&lt;&gt;"",C5=""),TRUE)</formula>
    </cfRule>
  </conditionalFormatting>
  <conditionalFormatting sqref="C537">
    <cfRule type="expression" dxfId="7841" priority="22216">
      <formula>IF(AND(B5&lt;&gt;"",C5=""),TRUE)</formula>
    </cfRule>
  </conditionalFormatting>
  <conditionalFormatting sqref="C538">
    <cfRule type="expression" dxfId="7840" priority="22217">
      <formula>IF(AND(B5&lt;&gt;"",C5=""),TRUE)</formula>
    </cfRule>
  </conditionalFormatting>
  <conditionalFormatting sqref="C539">
    <cfRule type="expression" dxfId="7839" priority="22218">
      <formula>IF(AND(B5&lt;&gt;"",C5=""),TRUE)</formula>
    </cfRule>
  </conditionalFormatting>
  <conditionalFormatting sqref="C540">
    <cfRule type="expression" dxfId="7838" priority="22219">
      <formula>IF(AND(B5&lt;&gt;"",C5=""),TRUE)</formula>
    </cfRule>
  </conditionalFormatting>
  <conditionalFormatting sqref="C541">
    <cfRule type="expression" dxfId="7837" priority="22220">
      <formula>IF(AND(B5&lt;&gt;"",C5=""),TRUE)</formula>
    </cfRule>
  </conditionalFormatting>
  <conditionalFormatting sqref="C542">
    <cfRule type="expression" dxfId="7836" priority="22221">
      <formula>IF(AND(B5&lt;&gt;"",C5=""),TRUE)</formula>
    </cfRule>
  </conditionalFormatting>
  <conditionalFormatting sqref="C543">
    <cfRule type="expression" dxfId="7835" priority="22222">
      <formula>IF(AND(B5&lt;&gt;"",C5=""),TRUE)</formula>
    </cfRule>
  </conditionalFormatting>
  <conditionalFormatting sqref="C544">
    <cfRule type="expression" dxfId="7834" priority="22223">
      <formula>IF(AND(B5&lt;&gt;"",C5=""),TRUE)</formula>
    </cfRule>
  </conditionalFormatting>
  <conditionalFormatting sqref="C545">
    <cfRule type="expression" dxfId="7833" priority="22224">
      <formula>IF(AND(B5&lt;&gt;"",C5=""),TRUE)</formula>
    </cfRule>
  </conditionalFormatting>
  <conditionalFormatting sqref="C546">
    <cfRule type="expression" dxfId="7832" priority="22225">
      <formula>IF(AND(B5&lt;&gt;"",C5=""),TRUE)</formula>
    </cfRule>
  </conditionalFormatting>
  <conditionalFormatting sqref="C547">
    <cfRule type="expression" dxfId="7831" priority="22226">
      <formula>IF(AND(B5&lt;&gt;"",C5=""),TRUE)</formula>
    </cfRule>
  </conditionalFormatting>
  <conditionalFormatting sqref="C548">
    <cfRule type="expression" dxfId="7830" priority="22227">
      <formula>IF(AND(B5&lt;&gt;"",C5=""),TRUE)</formula>
    </cfRule>
  </conditionalFormatting>
  <conditionalFormatting sqref="C549">
    <cfRule type="expression" dxfId="7829" priority="22228">
      <formula>IF(AND(B5&lt;&gt;"",C5=""),TRUE)</formula>
    </cfRule>
  </conditionalFormatting>
  <conditionalFormatting sqref="C550">
    <cfRule type="expression" dxfId="7828" priority="22229">
      <formula>IF(AND(B5&lt;&gt;"",C5=""),TRUE)</formula>
    </cfRule>
  </conditionalFormatting>
  <conditionalFormatting sqref="C551">
    <cfRule type="expression" dxfId="7827" priority="22230">
      <formula>IF(AND(B5&lt;&gt;"",C5=""),TRUE)</formula>
    </cfRule>
  </conditionalFormatting>
  <conditionalFormatting sqref="C552">
    <cfRule type="expression" dxfId="7826" priority="22231">
      <formula>IF(AND(B5&lt;&gt;"",C5=""),TRUE)</formula>
    </cfRule>
  </conditionalFormatting>
  <conditionalFormatting sqref="C553">
    <cfRule type="expression" dxfId="7825" priority="22232">
      <formula>IF(AND(B5&lt;&gt;"",C5=""),TRUE)</formula>
    </cfRule>
  </conditionalFormatting>
  <conditionalFormatting sqref="C554">
    <cfRule type="expression" dxfId="7824" priority="22233">
      <formula>IF(AND(B5&lt;&gt;"",C5=""),TRUE)</formula>
    </cfRule>
  </conditionalFormatting>
  <conditionalFormatting sqref="C555">
    <cfRule type="expression" dxfId="7823" priority="22234">
      <formula>IF(AND(B5&lt;&gt;"",C5=""),TRUE)</formula>
    </cfRule>
  </conditionalFormatting>
  <conditionalFormatting sqref="C556">
    <cfRule type="expression" dxfId="7822" priority="22235">
      <formula>IF(AND(B5&lt;&gt;"",C5=""),TRUE)</formula>
    </cfRule>
  </conditionalFormatting>
  <conditionalFormatting sqref="B20">
    <cfRule type="expression" dxfId="7821" priority="22236">
      <formula>IF(B20="",TRUE)</formula>
    </cfRule>
  </conditionalFormatting>
  <conditionalFormatting sqref="B20">
    <cfRule type="expression" dxfId="7820" priority="22237">
      <formula>IF(AND(COUNTIF(MetalSmelter,B20&amp;C20)=0,LEN(C20)&gt;0),TRUE,FALSE)</formula>
    </cfRule>
  </conditionalFormatting>
  <conditionalFormatting sqref="E20">
    <cfRule type="expression" dxfId="7819" priority="22238">
      <formula>IF(AND(E20="",$C20=$X$4),TRUE)</formula>
    </cfRule>
  </conditionalFormatting>
  <conditionalFormatting sqref="E20">
    <cfRule type="expression" dxfId="7818" priority="22239">
      <formula>IF(FIND("!",E20),TRUE)</formula>
    </cfRule>
  </conditionalFormatting>
  <conditionalFormatting sqref="F20">
    <cfRule type="expression" dxfId="7817" priority="22240">
      <formula>IF(AND(LEN($A20)&gt;0,$A20&lt;&gt;$F20),TRUE,FALSE)</formula>
    </cfRule>
  </conditionalFormatting>
  <conditionalFormatting sqref="C20">
    <cfRule type="expression" dxfId="7816" priority="22241">
      <formula>IF(AND(B20&lt;&gt;"",C20=""),TRUE)</formula>
    </cfRule>
  </conditionalFormatting>
  <conditionalFormatting sqref="D5">
    <cfRule type="expression" dxfId="7815" priority="22242">
      <formula>IF(AND(LEN($C5)&gt;0,AND($C5&lt;&gt;"Smelter Not Listed",ISBLANK($D5))),1,0)</formula>
    </cfRule>
  </conditionalFormatting>
  <conditionalFormatting sqref="D5">
    <cfRule type="expression" dxfId="7814" priority="22243">
      <formula>IF(AND(D5="",$C5=$X$4),TRUE)</formula>
    </cfRule>
  </conditionalFormatting>
  <conditionalFormatting sqref="D5">
    <cfRule type="expression" dxfId="7813" priority="22244">
      <formula>IF(FIND("!",D5),TRUE)</formula>
    </cfRule>
  </conditionalFormatting>
  <conditionalFormatting sqref="D6">
    <cfRule type="expression" dxfId="7812" priority="22245">
      <formula>IF(AND(LEN($C5)&gt;0,AND($C5&lt;&gt;"Smelter Not Listed",ISBLANK($D5))),1,0)</formula>
    </cfRule>
  </conditionalFormatting>
  <conditionalFormatting sqref="D6">
    <cfRule type="expression" dxfId="7811" priority="22246">
      <formula>IF(AND(D5="",$C5=$X$4),TRUE)</formula>
    </cfRule>
  </conditionalFormatting>
  <conditionalFormatting sqref="D6">
    <cfRule type="expression" dxfId="7810" priority="22247">
      <formula>IF(FIND("!",D5),TRUE)</formula>
    </cfRule>
  </conditionalFormatting>
  <conditionalFormatting sqref="D7">
    <cfRule type="expression" dxfId="7809" priority="22248">
      <formula>IF(AND(LEN($C5)&gt;0,AND($C5&lt;&gt;"Smelter Not Listed",ISBLANK($D5))),1,0)</formula>
    </cfRule>
  </conditionalFormatting>
  <conditionalFormatting sqref="D7">
    <cfRule type="expression" dxfId="7808" priority="22249">
      <formula>IF(AND(D5="",$C5=$X$4),TRUE)</formula>
    </cfRule>
  </conditionalFormatting>
  <conditionalFormatting sqref="D7">
    <cfRule type="expression" dxfId="7807" priority="22250">
      <formula>IF(FIND("!",D5),TRUE)</formula>
    </cfRule>
  </conditionalFormatting>
  <conditionalFormatting sqref="D8">
    <cfRule type="expression" dxfId="7806" priority="22251">
      <formula>IF(AND(LEN($C5)&gt;0,AND($C5&lt;&gt;"Smelter Not Listed",ISBLANK($D5))),1,0)</formula>
    </cfRule>
  </conditionalFormatting>
  <conditionalFormatting sqref="D8">
    <cfRule type="expression" dxfId="7805" priority="22252">
      <formula>IF(AND(D5="",$C5=$X$4),TRUE)</formula>
    </cfRule>
  </conditionalFormatting>
  <conditionalFormatting sqref="D8">
    <cfRule type="expression" dxfId="7804" priority="22253">
      <formula>IF(FIND("!",D5),TRUE)</formula>
    </cfRule>
  </conditionalFormatting>
  <conditionalFormatting sqref="D9">
    <cfRule type="expression" dxfId="7803" priority="22254">
      <formula>IF(AND(LEN($C5)&gt;0,AND($C5&lt;&gt;"Smelter Not Listed",ISBLANK($D5))),1,0)</formula>
    </cfRule>
  </conditionalFormatting>
  <conditionalFormatting sqref="D9">
    <cfRule type="expression" dxfId="7802" priority="22255">
      <formula>IF(AND(D5="",$C5=$X$4),TRUE)</formula>
    </cfRule>
  </conditionalFormatting>
  <conditionalFormatting sqref="D9">
    <cfRule type="expression" dxfId="7801" priority="22256">
      <formula>IF(FIND("!",D5),TRUE)</formula>
    </cfRule>
  </conditionalFormatting>
  <conditionalFormatting sqref="D10">
    <cfRule type="expression" dxfId="7800" priority="22257">
      <formula>IF(AND(LEN($C5)&gt;0,AND($C5&lt;&gt;"Smelter Not Listed",ISBLANK($D5))),1,0)</formula>
    </cfRule>
  </conditionalFormatting>
  <conditionalFormatting sqref="D10">
    <cfRule type="expression" dxfId="7799" priority="22258">
      <formula>IF(AND(D5="",$C5=$X$4),TRUE)</formula>
    </cfRule>
  </conditionalFormatting>
  <conditionalFormatting sqref="D10">
    <cfRule type="expression" dxfId="7798" priority="22259">
      <formula>IF(FIND("!",D5),TRUE)</formula>
    </cfRule>
  </conditionalFormatting>
  <conditionalFormatting sqref="D11">
    <cfRule type="expression" dxfId="7797" priority="22260">
      <formula>IF(AND(LEN($C5)&gt;0,AND($C5&lt;&gt;"Smelter Not Listed",ISBLANK($D5))),1,0)</formula>
    </cfRule>
  </conditionalFormatting>
  <conditionalFormatting sqref="D11">
    <cfRule type="expression" dxfId="7796" priority="22261">
      <formula>IF(AND(D5="",$C5=$X$4),TRUE)</formula>
    </cfRule>
  </conditionalFormatting>
  <conditionalFormatting sqref="D11">
    <cfRule type="expression" dxfId="7795" priority="22262">
      <formula>IF(FIND("!",D5),TRUE)</formula>
    </cfRule>
  </conditionalFormatting>
  <conditionalFormatting sqref="D12">
    <cfRule type="expression" dxfId="7794" priority="22263">
      <formula>IF(AND(LEN($C5)&gt;0,AND($C5&lt;&gt;"Smelter Not Listed",ISBLANK($D5))),1,0)</formula>
    </cfRule>
  </conditionalFormatting>
  <conditionalFormatting sqref="D12">
    <cfRule type="expression" dxfId="7793" priority="22264">
      <formula>IF(AND(D5="",$C5=$X$4),TRUE)</formula>
    </cfRule>
  </conditionalFormatting>
  <conditionalFormatting sqref="D12">
    <cfRule type="expression" dxfId="7792" priority="22265">
      <formula>IF(FIND("!",D5),TRUE)</formula>
    </cfRule>
  </conditionalFormatting>
  <conditionalFormatting sqref="D13">
    <cfRule type="expression" dxfId="7791" priority="22266">
      <formula>IF(AND(LEN($C5)&gt;0,AND($C5&lt;&gt;"Smelter Not Listed",ISBLANK($D5))),1,0)</formula>
    </cfRule>
  </conditionalFormatting>
  <conditionalFormatting sqref="D13">
    <cfRule type="expression" dxfId="7790" priority="22267">
      <formula>IF(AND(D5="",$C5=$X$4),TRUE)</formula>
    </cfRule>
  </conditionalFormatting>
  <conditionalFormatting sqref="D13">
    <cfRule type="expression" dxfId="7789" priority="22268">
      <formula>IF(FIND("!",D5),TRUE)</formula>
    </cfRule>
  </conditionalFormatting>
  <conditionalFormatting sqref="D14">
    <cfRule type="expression" dxfId="7788" priority="22269">
      <formula>IF(AND(LEN($C5)&gt;0,AND($C5&lt;&gt;"Smelter Not Listed",ISBLANK($D5))),1,0)</formula>
    </cfRule>
  </conditionalFormatting>
  <conditionalFormatting sqref="D14">
    <cfRule type="expression" dxfId="7787" priority="22270">
      <formula>IF(AND(D5="",$C5=$X$4),TRUE)</formula>
    </cfRule>
  </conditionalFormatting>
  <conditionalFormatting sqref="D14">
    <cfRule type="expression" dxfId="7786" priority="22271">
      <formula>IF(FIND("!",D5),TRUE)</formula>
    </cfRule>
  </conditionalFormatting>
  <conditionalFormatting sqref="D15">
    <cfRule type="expression" dxfId="7785" priority="22272">
      <formula>IF(AND(LEN($C5)&gt;0,AND($C5&lt;&gt;"Smelter Not Listed",ISBLANK($D5))),1,0)</formula>
    </cfRule>
  </conditionalFormatting>
  <conditionalFormatting sqref="D15">
    <cfRule type="expression" dxfId="7784" priority="22273">
      <formula>IF(AND(D5="",$C5=$X$4),TRUE)</formula>
    </cfRule>
  </conditionalFormatting>
  <conditionalFormatting sqref="D15">
    <cfRule type="expression" dxfId="7783" priority="22274">
      <formula>IF(FIND("!",D5),TRUE)</formula>
    </cfRule>
  </conditionalFormatting>
  <conditionalFormatting sqref="D16">
    <cfRule type="expression" dxfId="7782" priority="22275">
      <formula>IF(AND(LEN($C5)&gt;0,AND($C5&lt;&gt;"Smelter Not Listed",ISBLANK($D5))),1,0)</formula>
    </cfRule>
  </conditionalFormatting>
  <conditionalFormatting sqref="D16">
    <cfRule type="expression" dxfId="7781" priority="22276">
      <formula>IF(AND(D5="",$C5=$X$4),TRUE)</formula>
    </cfRule>
  </conditionalFormatting>
  <conditionalFormatting sqref="D16">
    <cfRule type="expression" dxfId="7780" priority="22277">
      <formula>IF(FIND("!",D5),TRUE)</formula>
    </cfRule>
  </conditionalFormatting>
  <conditionalFormatting sqref="D17">
    <cfRule type="expression" dxfId="7779" priority="22278">
      <formula>IF(AND(LEN($C5)&gt;0,AND($C5&lt;&gt;"Smelter Not Listed",ISBLANK($D5))),1,0)</formula>
    </cfRule>
  </conditionalFormatting>
  <conditionalFormatting sqref="D17">
    <cfRule type="expression" dxfId="7778" priority="22279">
      <formula>IF(AND(D5="",$C5=$X$4),TRUE)</formula>
    </cfRule>
  </conditionalFormatting>
  <conditionalFormatting sqref="D17">
    <cfRule type="expression" dxfId="7777" priority="22280">
      <formula>IF(FIND("!",D5),TRUE)</formula>
    </cfRule>
  </conditionalFormatting>
  <conditionalFormatting sqref="D18">
    <cfRule type="expression" dxfId="7776" priority="22281">
      <formula>IF(AND(LEN($C5)&gt;0,AND($C5&lt;&gt;"Smelter Not Listed",ISBLANK($D5))),1,0)</formula>
    </cfRule>
  </conditionalFormatting>
  <conditionalFormatting sqref="D18">
    <cfRule type="expression" dxfId="7775" priority="22282">
      <formula>IF(AND(D5="",$C5=$X$4),TRUE)</formula>
    </cfRule>
  </conditionalFormatting>
  <conditionalFormatting sqref="D18">
    <cfRule type="expression" dxfId="7774" priority="22283">
      <formula>IF(FIND("!",D5),TRUE)</formula>
    </cfRule>
  </conditionalFormatting>
  <conditionalFormatting sqref="D19">
    <cfRule type="expression" dxfId="7773" priority="22284">
      <formula>IF(AND(LEN($C5)&gt;0,AND($C5&lt;&gt;"Smelter Not Listed",ISBLANK($D5))),1,0)</formula>
    </cfRule>
  </conditionalFormatting>
  <conditionalFormatting sqref="D19">
    <cfRule type="expression" dxfId="7772" priority="22285">
      <formula>IF(AND(D5="",$C5=$X$4),TRUE)</formula>
    </cfRule>
  </conditionalFormatting>
  <conditionalFormatting sqref="D19">
    <cfRule type="expression" dxfId="7771" priority="22286">
      <formula>IF(FIND("!",D5),TRUE)</formula>
    </cfRule>
  </conditionalFormatting>
  <conditionalFormatting sqref="D20">
    <cfRule type="expression" dxfId="7770" priority="22287">
      <formula>IF(AND(LEN($C5)&gt;0,AND($C5&lt;&gt;"Smelter Not Listed",ISBLANK($D5))),1,0)</formula>
    </cfRule>
  </conditionalFormatting>
  <conditionalFormatting sqref="D20">
    <cfRule type="expression" dxfId="7769" priority="22288">
      <formula>IF(AND(D5="",$C5=$X$4),TRUE)</formula>
    </cfRule>
  </conditionalFormatting>
  <conditionalFormatting sqref="D20">
    <cfRule type="expression" dxfId="7768" priority="22289">
      <formula>IF(FIND("!",D5),TRUE)</formula>
    </cfRule>
  </conditionalFormatting>
  <conditionalFormatting sqref="D21">
    <cfRule type="expression" dxfId="7767" priority="22290">
      <formula>IF(AND(LEN($C5)&gt;0,AND($C5&lt;&gt;"Smelter Not Listed",ISBLANK($D5))),1,0)</formula>
    </cfRule>
  </conditionalFormatting>
  <conditionalFormatting sqref="D21">
    <cfRule type="expression" dxfId="7766" priority="22291">
      <formula>IF(AND(D5="",$C5=$X$4),TRUE)</formula>
    </cfRule>
  </conditionalFormatting>
  <conditionalFormatting sqref="D21">
    <cfRule type="expression" dxfId="7765" priority="22292">
      <formula>IF(FIND("!",D5),TRUE)</formula>
    </cfRule>
  </conditionalFormatting>
  <conditionalFormatting sqref="D22">
    <cfRule type="expression" dxfId="7764" priority="22293">
      <formula>IF(AND(LEN($C5)&gt;0,AND($C5&lt;&gt;"Smelter Not Listed",ISBLANK($D5))),1,0)</formula>
    </cfRule>
  </conditionalFormatting>
  <conditionalFormatting sqref="D22">
    <cfRule type="expression" dxfId="7763" priority="22294">
      <formula>IF(AND(D5="",$C5=$X$4),TRUE)</formula>
    </cfRule>
  </conditionalFormatting>
  <conditionalFormatting sqref="D22">
    <cfRule type="expression" dxfId="7762" priority="22295">
      <formula>IF(FIND("!",D5),TRUE)</formula>
    </cfRule>
  </conditionalFormatting>
  <conditionalFormatting sqref="D23">
    <cfRule type="expression" dxfId="7761" priority="22296">
      <formula>IF(AND(LEN($C5)&gt;0,AND($C5&lt;&gt;"Smelter Not Listed",ISBLANK($D5))),1,0)</formula>
    </cfRule>
  </conditionalFormatting>
  <conditionalFormatting sqref="D23">
    <cfRule type="expression" dxfId="7760" priority="22297">
      <formula>IF(AND(D5="",$C5=$X$4),TRUE)</formula>
    </cfRule>
  </conditionalFormatting>
  <conditionalFormatting sqref="D23">
    <cfRule type="expression" dxfId="7759" priority="22298">
      <formula>IF(FIND("!",D5),TRUE)</formula>
    </cfRule>
  </conditionalFormatting>
  <conditionalFormatting sqref="D24">
    <cfRule type="expression" dxfId="7758" priority="22299">
      <formula>IF(AND(LEN($C5)&gt;0,AND($C5&lt;&gt;"Smelter Not Listed",ISBLANK($D5))),1,0)</formula>
    </cfRule>
  </conditionalFormatting>
  <conditionalFormatting sqref="D24">
    <cfRule type="expression" dxfId="7757" priority="22300">
      <formula>IF(AND(D5="",$C5=$X$4),TRUE)</formula>
    </cfRule>
  </conditionalFormatting>
  <conditionalFormatting sqref="D24">
    <cfRule type="expression" dxfId="7756" priority="22301">
      <formula>IF(FIND("!",D5),TRUE)</formula>
    </cfRule>
  </conditionalFormatting>
  <conditionalFormatting sqref="D25">
    <cfRule type="expression" dxfId="7755" priority="22302">
      <formula>IF(AND(LEN($C5)&gt;0,AND($C5&lt;&gt;"Smelter Not Listed",ISBLANK($D5))),1,0)</formula>
    </cfRule>
  </conditionalFormatting>
  <conditionalFormatting sqref="D25">
    <cfRule type="expression" dxfId="7754" priority="22303">
      <formula>IF(AND(D5="",$C5=$X$4),TRUE)</formula>
    </cfRule>
  </conditionalFormatting>
  <conditionalFormatting sqref="D25">
    <cfRule type="expression" dxfId="7753" priority="22304">
      <formula>IF(FIND("!",D5),TRUE)</formula>
    </cfRule>
  </conditionalFormatting>
  <conditionalFormatting sqref="D26">
    <cfRule type="expression" dxfId="7752" priority="22305">
      <formula>IF(AND(LEN($C5)&gt;0,AND($C5&lt;&gt;"Smelter Not Listed",ISBLANK($D5))),1,0)</formula>
    </cfRule>
  </conditionalFormatting>
  <conditionalFormatting sqref="D26">
    <cfRule type="expression" dxfId="7751" priority="22306">
      <formula>IF(AND(D5="",$C5=$X$4),TRUE)</formula>
    </cfRule>
  </conditionalFormatting>
  <conditionalFormatting sqref="D26">
    <cfRule type="expression" dxfId="7750" priority="22307">
      <formula>IF(FIND("!",D5),TRUE)</formula>
    </cfRule>
  </conditionalFormatting>
  <conditionalFormatting sqref="D27">
    <cfRule type="expression" dxfId="7749" priority="22308">
      <formula>IF(AND(LEN($C5)&gt;0,AND($C5&lt;&gt;"Smelter Not Listed",ISBLANK($D5))),1,0)</formula>
    </cfRule>
  </conditionalFormatting>
  <conditionalFormatting sqref="D27">
    <cfRule type="expression" dxfId="7748" priority="22309">
      <formula>IF(AND(D5="",$C5=$X$4),TRUE)</formula>
    </cfRule>
  </conditionalFormatting>
  <conditionalFormatting sqref="D27">
    <cfRule type="expression" dxfId="7747" priority="22310">
      <formula>IF(FIND("!",D5),TRUE)</formula>
    </cfRule>
  </conditionalFormatting>
  <conditionalFormatting sqref="D28">
    <cfRule type="expression" dxfId="7746" priority="22311">
      <formula>IF(AND(LEN($C5)&gt;0,AND($C5&lt;&gt;"Smelter Not Listed",ISBLANK($D5))),1,0)</formula>
    </cfRule>
  </conditionalFormatting>
  <conditionalFormatting sqref="D28">
    <cfRule type="expression" dxfId="7745" priority="22312">
      <formula>IF(AND(D5="",$C5=$X$4),TRUE)</formula>
    </cfRule>
  </conditionalFormatting>
  <conditionalFormatting sqref="D28">
    <cfRule type="expression" dxfId="7744" priority="22313">
      <formula>IF(FIND("!",D5),TRUE)</formula>
    </cfRule>
  </conditionalFormatting>
  <conditionalFormatting sqref="D29">
    <cfRule type="expression" dxfId="7743" priority="22314">
      <formula>IF(AND(LEN($C5)&gt;0,AND($C5&lt;&gt;"Smelter Not Listed",ISBLANK($D5))),1,0)</formula>
    </cfRule>
  </conditionalFormatting>
  <conditionalFormatting sqref="D29">
    <cfRule type="expression" dxfId="7742" priority="22315">
      <formula>IF(AND(D5="",$C5=$X$4),TRUE)</formula>
    </cfRule>
  </conditionalFormatting>
  <conditionalFormatting sqref="D29">
    <cfRule type="expression" dxfId="7741" priority="22316">
      <formula>IF(FIND("!",D5),TRUE)</formula>
    </cfRule>
  </conditionalFormatting>
  <conditionalFormatting sqref="D30">
    <cfRule type="expression" dxfId="7740" priority="22317">
      <formula>IF(AND(LEN($C5)&gt;0,AND($C5&lt;&gt;"Smelter Not Listed",ISBLANK($D5))),1,0)</formula>
    </cfRule>
  </conditionalFormatting>
  <conditionalFormatting sqref="D30">
    <cfRule type="expression" dxfId="7739" priority="22318">
      <formula>IF(AND(D5="",$C5=$X$4),TRUE)</formula>
    </cfRule>
  </conditionalFormatting>
  <conditionalFormatting sqref="D30">
    <cfRule type="expression" dxfId="7738" priority="22319">
      <formula>IF(FIND("!",D5),TRUE)</formula>
    </cfRule>
  </conditionalFormatting>
  <conditionalFormatting sqref="D31">
    <cfRule type="expression" dxfId="7737" priority="22320">
      <formula>IF(AND(LEN($C5)&gt;0,AND($C5&lt;&gt;"Smelter Not Listed",ISBLANK($D5))),1,0)</formula>
    </cfRule>
  </conditionalFormatting>
  <conditionalFormatting sqref="D31">
    <cfRule type="expression" dxfId="7736" priority="22321">
      <formula>IF(AND(D5="",$C5=$X$4),TRUE)</formula>
    </cfRule>
  </conditionalFormatting>
  <conditionalFormatting sqref="D31">
    <cfRule type="expression" dxfId="7735" priority="22322">
      <formula>IF(FIND("!",D5),TRUE)</formula>
    </cfRule>
  </conditionalFormatting>
  <conditionalFormatting sqref="D32">
    <cfRule type="expression" dxfId="7734" priority="22323">
      <formula>IF(AND(LEN($C5)&gt;0,AND($C5&lt;&gt;"Smelter Not Listed",ISBLANK($D5))),1,0)</formula>
    </cfRule>
  </conditionalFormatting>
  <conditionalFormatting sqref="D32">
    <cfRule type="expression" dxfId="7733" priority="22324">
      <formula>IF(AND(D5="",$C5=$X$4),TRUE)</formula>
    </cfRule>
  </conditionalFormatting>
  <conditionalFormatting sqref="D32">
    <cfRule type="expression" dxfId="7732" priority="22325">
      <formula>IF(FIND("!",D5),TRUE)</formula>
    </cfRule>
  </conditionalFormatting>
  <conditionalFormatting sqref="D33">
    <cfRule type="expression" dxfId="7731" priority="22326">
      <formula>IF(AND(LEN($C5)&gt;0,AND($C5&lt;&gt;"Smelter Not Listed",ISBLANK($D5))),1,0)</formula>
    </cfRule>
  </conditionalFormatting>
  <conditionalFormatting sqref="D33">
    <cfRule type="expression" dxfId="7730" priority="22327">
      <formula>IF(AND(D5="",$C5=$X$4),TRUE)</formula>
    </cfRule>
  </conditionalFormatting>
  <conditionalFormatting sqref="D33">
    <cfRule type="expression" dxfId="7729" priority="22328">
      <formula>IF(FIND("!",D5),TRUE)</formula>
    </cfRule>
  </conditionalFormatting>
  <conditionalFormatting sqref="D34">
    <cfRule type="expression" dxfId="7728" priority="22329">
      <formula>IF(AND(LEN($C5)&gt;0,AND($C5&lt;&gt;"Smelter Not Listed",ISBLANK($D5))),1,0)</formula>
    </cfRule>
  </conditionalFormatting>
  <conditionalFormatting sqref="D34">
    <cfRule type="expression" dxfId="7727" priority="22330">
      <formula>IF(AND(D5="",$C5=$X$4),TRUE)</formula>
    </cfRule>
  </conditionalFormatting>
  <conditionalFormatting sqref="D34">
    <cfRule type="expression" dxfId="7726" priority="22331">
      <formula>IF(FIND("!",D5),TRUE)</formula>
    </cfRule>
  </conditionalFormatting>
  <conditionalFormatting sqref="D35">
    <cfRule type="expression" dxfId="7725" priority="22332">
      <formula>IF(AND(LEN($C5)&gt;0,AND($C5&lt;&gt;"Smelter Not Listed",ISBLANK($D5))),1,0)</formula>
    </cfRule>
  </conditionalFormatting>
  <conditionalFormatting sqref="D35">
    <cfRule type="expression" dxfId="7724" priority="22333">
      <formula>IF(AND(D5="",$C5=$X$4),TRUE)</formula>
    </cfRule>
  </conditionalFormatting>
  <conditionalFormatting sqref="D35">
    <cfRule type="expression" dxfId="7723" priority="22334">
      <formula>IF(FIND("!",D5),TRUE)</formula>
    </cfRule>
  </conditionalFormatting>
  <conditionalFormatting sqref="D36">
    <cfRule type="expression" dxfId="7722" priority="22335">
      <formula>IF(AND(LEN($C5)&gt;0,AND($C5&lt;&gt;"Smelter Not Listed",ISBLANK($D5))),1,0)</formula>
    </cfRule>
  </conditionalFormatting>
  <conditionalFormatting sqref="D36">
    <cfRule type="expression" dxfId="7721" priority="22336">
      <formula>IF(AND(D5="",$C5=$X$4),TRUE)</formula>
    </cfRule>
  </conditionalFormatting>
  <conditionalFormatting sqref="D36">
    <cfRule type="expression" dxfId="7720" priority="22337">
      <formula>IF(FIND("!",D5),TRUE)</formula>
    </cfRule>
  </conditionalFormatting>
  <conditionalFormatting sqref="D37">
    <cfRule type="expression" dxfId="7719" priority="22338">
      <formula>IF(AND(LEN($C5)&gt;0,AND($C5&lt;&gt;"Smelter Not Listed",ISBLANK($D5))),1,0)</formula>
    </cfRule>
  </conditionalFormatting>
  <conditionalFormatting sqref="D37">
    <cfRule type="expression" dxfId="7718" priority="22339">
      <formula>IF(AND(D5="",$C5=$X$4),TRUE)</formula>
    </cfRule>
  </conditionalFormatting>
  <conditionalFormatting sqref="D37">
    <cfRule type="expression" dxfId="7717" priority="22340">
      <formula>IF(FIND("!",D5),TRUE)</formula>
    </cfRule>
  </conditionalFormatting>
  <conditionalFormatting sqref="D38">
    <cfRule type="expression" dxfId="7716" priority="22341">
      <formula>IF(AND(LEN($C5)&gt;0,AND($C5&lt;&gt;"Smelter Not Listed",ISBLANK($D5))),1,0)</formula>
    </cfRule>
  </conditionalFormatting>
  <conditionalFormatting sqref="D38">
    <cfRule type="expression" dxfId="7715" priority="22342">
      <formula>IF(AND(D5="",$C5=$X$4),TRUE)</formula>
    </cfRule>
  </conditionalFormatting>
  <conditionalFormatting sqref="D38">
    <cfRule type="expression" dxfId="7714" priority="22343">
      <formula>IF(FIND("!",D5),TRUE)</formula>
    </cfRule>
  </conditionalFormatting>
  <conditionalFormatting sqref="D39">
    <cfRule type="expression" dxfId="7713" priority="22344">
      <formula>IF(AND(LEN($C5)&gt;0,AND($C5&lt;&gt;"Smelter Not Listed",ISBLANK($D5))),1,0)</formula>
    </cfRule>
  </conditionalFormatting>
  <conditionalFormatting sqref="D39">
    <cfRule type="expression" dxfId="7712" priority="22345">
      <formula>IF(AND(D5="",$C5=$X$4),TRUE)</formula>
    </cfRule>
  </conditionalFormatting>
  <conditionalFormatting sqref="D39">
    <cfRule type="expression" dxfId="7711" priority="22346">
      <formula>IF(FIND("!",D5),TRUE)</formula>
    </cfRule>
  </conditionalFormatting>
  <conditionalFormatting sqref="D40">
    <cfRule type="expression" dxfId="7710" priority="22347">
      <formula>IF(AND(LEN($C5)&gt;0,AND($C5&lt;&gt;"Smelter Not Listed",ISBLANK($D5))),1,0)</formula>
    </cfRule>
  </conditionalFormatting>
  <conditionalFormatting sqref="D40">
    <cfRule type="expression" dxfId="7709" priority="22348">
      <formula>IF(AND(D5="",$C5=$X$4),TRUE)</formula>
    </cfRule>
  </conditionalFormatting>
  <conditionalFormatting sqref="D40">
    <cfRule type="expression" dxfId="7708" priority="22349">
      <formula>IF(FIND("!",D5),TRUE)</formula>
    </cfRule>
  </conditionalFormatting>
  <conditionalFormatting sqref="D41">
    <cfRule type="expression" dxfId="7707" priority="22350">
      <formula>IF(AND(LEN($C5)&gt;0,AND($C5&lt;&gt;"Smelter Not Listed",ISBLANK($D5))),1,0)</formula>
    </cfRule>
  </conditionalFormatting>
  <conditionalFormatting sqref="D41">
    <cfRule type="expression" dxfId="7706" priority="22351">
      <formula>IF(AND(D5="",$C5=$X$4),TRUE)</formula>
    </cfRule>
  </conditionalFormatting>
  <conditionalFormatting sqref="D41">
    <cfRule type="expression" dxfId="7705" priority="22352">
      <formula>IF(FIND("!",D5),TRUE)</formula>
    </cfRule>
  </conditionalFormatting>
  <conditionalFormatting sqref="D42">
    <cfRule type="expression" dxfId="7704" priority="22353">
      <formula>IF(AND(LEN($C5)&gt;0,AND($C5&lt;&gt;"Smelter Not Listed",ISBLANK($D5))),1,0)</formula>
    </cfRule>
  </conditionalFormatting>
  <conditionalFormatting sqref="D42">
    <cfRule type="expression" dxfId="7703" priority="22354">
      <formula>IF(AND(D5="",$C5=$X$4),TRUE)</formula>
    </cfRule>
  </conditionalFormatting>
  <conditionalFormatting sqref="D42">
    <cfRule type="expression" dxfId="7702" priority="22355">
      <formula>IF(FIND("!",D5),TRUE)</formula>
    </cfRule>
  </conditionalFormatting>
  <conditionalFormatting sqref="D43">
    <cfRule type="expression" dxfId="7701" priority="22356">
      <formula>IF(AND(LEN($C5)&gt;0,AND($C5&lt;&gt;"Smelter Not Listed",ISBLANK($D5))),1,0)</formula>
    </cfRule>
  </conditionalFormatting>
  <conditionalFormatting sqref="D43">
    <cfRule type="expression" dxfId="7700" priority="22357">
      <formula>IF(AND(D5="",$C5=$X$4),TRUE)</formula>
    </cfRule>
  </conditionalFormatting>
  <conditionalFormatting sqref="D43">
    <cfRule type="expression" dxfId="7699" priority="22358">
      <formula>IF(FIND("!",D5),TRUE)</formula>
    </cfRule>
  </conditionalFormatting>
  <conditionalFormatting sqref="D44">
    <cfRule type="expression" dxfId="7698" priority="22359">
      <formula>IF(AND(LEN($C5)&gt;0,AND($C5&lt;&gt;"Smelter Not Listed",ISBLANK($D5))),1,0)</formula>
    </cfRule>
  </conditionalFormatting>
  <conditionalFormatting sqref="D44">
    <cfRule type="expression" dxfId="7697" priority="22360">
      <formula>IF(AND(D5="",$C5=$X$4),TRUE)</formula>
    </cfRule>
  </conditionalFormatting>
  <conditionalFormatting sqref="D44">
    <cfRule type="expression" dxfId="7696" priority="22361">
      <formula>IF(FIND("!",D5),TRUE)</formula>
    </cfRule>
  </conditionalFormatting>
  <conditionalFormatting sqref="D45">
    <cfRule type="expression" dxfId="7695" priority="22362">
      <formula>IF(AND(LEN($C5)&gt;0,AND($C5&lt;&gt;"Smelter Not Listed",ISBLANK($D5))),1,0)</formula>
    </cfRule>
  </conditionalFormatting>
  <conditionalFormatting sqref="D45">
    <cfRule type="expression" dxfId="7694" priority="22363">
      <formula>IF(AND(D5="",$C5=$X$4),TRUE)</formula>
    </cfRule>
  </conditionalFormatting>
  <conditionalFormatting sqref="D45">
    <cfRule type="expression" dxfId="7693" priority="22364">
      <formula>IF(FIND("!",D5),TRUE)</formula>
    </cfRule>
  </conditionalFormatting>
  <conditionalFormatting sqref="D46">
    <cfRule type="expression" dxfId="7692" priority="22365">
      <formula>IF(AND(LEN($C5)&gt;0,AND($C5&lt;&gt;"Smelter Not Listed",ISBLANK($D5))),1,0)</formula>
    </cfRule>
  </conditionalFormatting>
  <conditionalFormatting sqref="D46">
    <cfRule type="expression" dxfId="7691" priority="22366">
      <formula>IF(AND(D5="",$C5=$X$4),TRUE)</formula>
    </cfRule>
  </conditionalFormatting>
  <conditionalFormatting sqref="D46">
    <cfRule type="expression" dxfId="7690" priority="22367">
      <formula>IF(FIND("!",D5),TRUE)</formula>
    </cfRule>
  </conditionalFormatting>
  <conditionalFormatting sqref="D47">
    <cfRule type="expression" dxfId="7689" priority="22368">
      <formula>IF(AND(LEN($C5)&gt;0,AND($C5&lt;&gt;"Smelter Not Listed",ISBLANK($D5))),1,0)</formula>
    </cfRule>
  </conditionalFormatting>
  <conditionalFormatting sqref="D47">
    <cfRule type="expression" dxfId="7688" priority="22369">
      <formula>IF(AND(D5="",$C5=$X$4),TRUE)</formula>
    </cfRule>
  </conditionalFormatting>
  <conditionalFormatting sqref="D47">
    <cfRule type="expression" dxfId="7687" priority="22370">
      <formula>IF(FIND("!",D5),TRUE)</formula>
    </cfRule>
  </conditionalFormatting>
  <conditionalFormatting sqref="D48">
    <cfRule type="expression" dxfId="7686" priority="22371">
      <formula>IF(AND(LEN($C5)&gt;0,AND($C5&lt;&gt;"Smelter Not Listed",ISBLANK($D5))),1,0)</formula>
    </cfRule>
  </conditionalFormatting>
  <conditionalFormatting sqref="D48">
    <cfRule type="expression" dxfId="7685" priority="22372">
      <formula>IF(AND(D5="",$C5=$X$4),TRUE)</formula>
    </cfRule>
  </conditionalFormatting>
  <conditionalFormatting sqref="D48">
    <cfRule type="expression" dxfId="7684" priority="22373">
      <formula>IF(FIND("!",D5),TRUE)</formula>
    </cfRule>
  </conditionalFormatting>
  <conditionalFormatting sqref="D49">
    <cfRule type="expression" dxfId="7683" priority="22374">
      <formula>IF(AND(LEN($C5)&gt;0,AND($C5&lt;&gt;"Smelter Not Listed",ISBLANK($D5))),1,0)</formula>
    </cfRule>
  </conditionalFormatting>
  <conditionalFormatting sqref="D49">
    <cfRule type="expression" dxfId="7682" priority="22375">
      <formula>IF(AND(D5="",$C5=$X$4),TRUE)</formula>
    </cfRule>
  </conditionalFormatting>
  <conditionalFormatting sqref="D49">
    <cfRule type="expression" dxfId="7681" priority="22376">
      <formula>IF(FIND("!",D5),TRUE)</formula>
    </cfRule>
  </conditionalFormatting>
  <conditionalFormatting sqref="D50">
    <cfRule type="expression" dxfId="7680" priority="22377">
      <formula>IF(AND(LEN($C5)&gt;0,AND($C5&lt;&gt;"Smelter Not Listed",ISBLANK($D5))),1,0)</formula>
    </cfRule>
  </conditionalFormatting>
  <conditionalFormatting sqref="D50">
    <cfRule type="expression" dxfId="7679" priority="22378">
      <formula>IF(AND(D5="",$C5=$X$4),TRUE)</formula>
    </cfRule>
  </conditionalFormatting>
  <conditionalFormatting sqref="D50">
    <cfRule type="expression" dxfId="7678" priority="22379">
      <formula>IF(FIND("!",D5),TRUE)</formula>
    </cfRule>
  </conditionalFormatting>
  <conditionalFormatting sqref="D51">
    <cfRule type="expression" dxfId="7677" priority="22380">
      <formula>IF(AND(LEN($C5)&gt;0,AND($C5&lt;&gt;"Smelter Not Listed",ISBLANK($D5))),1,0)</formula>
    </cfRule>
  </conditionalFormatting>
  <conditionalFormatting sqref="D51">
    <cfRule type="expression" dxfId="7676" priority="22381">
      <formula>IF(AND(D5="",$C5=$X$4),TRUE)</formula>
    </cfRule>
  </conditionalFormatting>
  <conditionalFormatting sqref="D51">
    <cfRule type="expression" dxfId="7675" priority="22382">
      <formula>IF(FIND("!",D5),TRUE)</formula>
    </cfRule>
  </conditionalFormatting>
  <conditionalFormatting sqref="D52">
    <cfRule type="expression" dxfId="7674" priority="22383">
      <formula>IF(AND(LEN($C5)&gt;0,AND($C5&lt;&gt;"Smelter Not Listed",ISBLANK($D5))),1,0)</formula>
    </cfRule>
  </conditionalFormatting>
  <conditionalFormatting sqref="D52">
    <cfRule type="expression" dxfId="7673" priority="22384">
      <formula>IF(AND(D5="",$C5=$X$4),TRUE)</formula>
    </cfRule>
  </conditionalFormatting>
  <conditionalFormatting sqref="D52">
    <cfRule type="expression" dxfId="7672" priority="22385">
      <formula>IF(FIND("!",D5),TRUE)</formula>
    </cfRule>
  </conditionalFormatting>
  <conditionalFormatting sqref="D53">
    <cfRule type="expression" dxfId="7671" priority="22386">
      <formula>IF(AND(LEN($C5)&gt;0,AND($C5&lt;&gt;"Smelter Not Listed",ISBLANK($D5))),1,0)</formula>
    </cfRule>
  </conditionalFormatting>
  <conditionalFormatting sqref="D53">
    <cfRule type="expression" dxfId="7670" priority="22387">
      <formula>IF(AND(D5="",$C5=$X$4),TRUE)</formula>
    </cfRule>
  </conditionalFormatting>
  <conditionalFormatting sqref="D53">
    <cfRule type="expression" dxfId="7669" priority="22388">
      <formula>IF(FIND("!",D5),TRUE)</formula>
    </cfRule>
  </conditionalFormatting>
  <conditionalFormatting sqref="D54">
    <cfRule type="expression" dxfId="7668" priority="22389">
      <formula>IF(AND(LEN($C5)&gt;0,AND($C5&lt;&gt;"Smelter Not Listed",ISBLANK($D5))),1,0)</formula>
    </cfRule>
  </conditionalFormatting>
  <conditionalFormatting sqref="D54">
    <cfRule type="expression" dxfId="7667" priority="22390">
      <formula>IF(AND(D5="",$C5=$X$4),TRUE)</formula>
    </cfRule>
  </conditionalFormatting>
  <conditionalFormatting sqref="D54">
    <cfRule type="expression" dxfId="7666" priority="22391">
      <formula>IF(FIND("!",D5),TRUE)</formula>
    </cfRule>
  </conditionalFormatting>
  <conditionalFormatting sqref="D55">
    <cfRule type="expression" dxfId="7665" priority="22392">
      <formula>IF(AND(LEN($C5)&gt;0,AND($C5&lt;&gt;"Smelter Not Listed",ISBLANK($D5))),1,0)</formula>
    </cfRule>
  </conditionalFormatting>
  <conditionalFormatting sqref="D55">
    <cfRule type="expression" dxfId="7664" priority="22393">
      <formula>IF(AND(D5="",$C5=$X$4),TRUE)</formula>
    </cfRule>
  </conditionalFormatting>
  <conditionalFormatting sqref="D55">
    <cfRule type="expression" dxfId="7663" priority="22394">
      <formula>IF(FIND("!",D5),TRUE)</formula>
    </cfRule>
  </conditionalFormatting>
  <conditionalFormatting sqref="D56">
    <cfRule type="expression" dxfId="7662" priority="22395">
      <formula>IF(AND(LEN($C5)&gt;0,AND($C5&lt;&gt;"Smelter Not Listed",ISBLANK($D5))),1,0)</formula>
    </cfRule>
  </conditionalFormatting>
  <conditionalFormatting sqref="D56">
    <cfRule type="expression" dxfId="7661" priority="22396">
      <formula>IF(AND(D5="",$C5=$X$4),TRUE)</formula>
    </cfRule>
  </conditionalFormatting>
  <conditionalFormatting sqref="D56">
    <cfRule type="expression" dxfId="7660" priority="22397">
      <formula>IF(FIND("!",D5),TRUE)</formula>
    </cfRule>
  </conditionalFormatting>
  <conditionalFormatting sqref="D57">
    <cfRule type="expression" dxfId="7659" priority="22398">
      <formula>IF(AND(LEN($C5)&gt;0,AND($C5&lt;&gt;"Smelter Not Listed",ISBLANK($D5))),1,0)</formula>
    </cfRule>
  </conditionalFormatting>
  <conditionalFormatting sqref="D57">
    <cfRule type="expression" dxfId="7658" priority="22399">
      <formula>IF(AND(D5="",$C5=$X$4),TRUE)</formula>
    </cfRule>
  </conditionalFormatting>
  <conditionalFormatting sqref="D57">
    <cfRule type="expression" dxfId="7657" priority="22400">
      <formula>IF(FIND("!",D5),TRUE)</formula>
    </cfRule>
  </conditionalFormatting>
  <conditionalFormatting sqref="D58">
    <cfRule type="expression" dxfId="7656" priority="22401">
      <formula>IF(AND(LEN($C5)&gt;0,AND($C5&lt;&gt;"Smelter Not Listed",ISBLANK($D5))),1,0)</formula>
    </cfRule>
  </conditionalFormatting>
  <conditionalFormatting sqref="D58">
    <cfRule type="expression" dxfId="7655" priority="22402">
      <formula>IF(AND(D5="",$C5=$X$4),TRUE)</formula>
    </cfRule>
  </conditionalFormatting>
  <conditionalFormatting sqref="D58">
    <cfRule type="expression" dxfId="7654" priority="22403">
      <formula>IF(FIND("!",D5),TRUE)</formula>
    </cfRule>
  </conditionalFormatting>
  <conditionalFormatting sqref="D59">
    <cfRule type="expression" dxfId="7653" priority="22404">
      <formula>IF(AND(LEN($C5)&gt;0,AND($C5&lt;&gt;"Smelter Not Listed",ISBLANK($D5))),1,0)</formula>
    </cfRule>
  </conditionalFormatting>
  <conditionalFormatting sqref="D59">
    <cfRule type="expression" dxfId="7652" priority="22405">
      <formula>IF(AND(D5="",$C5=$X$4),TRUE)</formula>
    </cfRule>
  </conditionalFormatting>
  <conditionalFormatting sqref="D59">
    <cfRule type="expression" dxfId="7651" priority="22406">
      <formula>IF(FIND("!",D5),TRUE)</formula>
    </cfRule>
  </conditionalFormatting>
  <conditionalFormatting sqref="D60">
    <cfRule type="expression" dxfId="7650" priority="22407">
      <formula>IF(AND(LEN($C5)&gt;0,AND($C5&lt;&gt;"Smelter Not Listed",ISBLANK($D5))),1,0)</formula>
    </cfRule>
  </conditionalFormatting>
  <conditionalFormatting sqref="D60">
    <cfRule type="expression" dxfId="7649" priority="22408">
      <formula>IF(AND(D5="",$C5=$X$4),TRUE)</formula>
    </cfRule>
  </conditionalFormatting>
  <conditionalFormatting sqref="D60">
    <cfRule type="expression" dxfId="7648" priority="22409">
      <formula>IF(FIND("!",D5),TRUE)</formula>
    </cfRule>
  </conditionalFormatting>
  <conditionalFormatting sqref="D61">
    <cfRule type="expression" dxfId="7647" priority="22410">
      <formula>IF(AND(LEN($C5)&gt;0,AND($C5&lt;&gt;"Smelter Not Listed",ISBLANK($D5))),1,0)</formula>
    </cfRule>
  </conditionalFormatting>
  <conditionalFormatting sqref="D61">
    <cfRule type="expression" dxfId="7646" priority="22411">
      <formula>IF(AND(D5="",$C5=$X$4),TRUE)</formula>
    </cfRule>
  </conditionalFormatting>
  <conditionalFormatting sqref="D61">
    <cfRule type="expression" dxfId="7645" priority="22412">
      <formula>IF(FIND("!",D5),TRUE)</formula>
    </cfRule>
  </conditionalFormatting>
  <conditionalFormatting sqref="D62">
    <cfRule type="expression" dxfId="7644" priority="22413">
      <formula>IF(AND(LEN($C5)&gt;0,AND($C5&lt;&gt;"Smelter Not Listed",ISBLANK($D5))),1,0)</formula>
    </cfRule>
  </conditionalFormatting>
  <conditionalFormatting sqref="D62">
    <cfRule type="expression" dxfId="7643" priority="22414">
      <formula>IF(AND(D5="",$C5=$X$4),TRUE)</formula>
    </cfRule>
  </conditionalFormatting>
  <conditionalFormatting sqref="D62">
    <cfRule type="expression" dxfId="7642" priority="22415">
      <formula>IF(FIND("!",D5),TRUE)</formula>
    </cfRule>
  </conditionalFormatting>
  <conditionalFormatting sqref="D63">
    <cfRule type="expression" dxfId="7641" priority="22416">
      <formula>IF(AND(LEN($C5)&gt;0,AND($C5&lt;&gt;"Smelter Not Listed",ISBLANK($D5))),1,0)</formula>
    </cfRule>
  </conditionalFormatting>
  <conditionalFormatting sqref="D63">
    <cfRule type="expression" dxfId="7640" priority="22417">
      <formula>IF(AND(D5="",$C5=$X$4),TRUE)</formula>
    </cfRule>
  </conditionalFormatting>
  <conditionalFormatting sqref="D63">
    <cfRule type="expression" dxfId="7639" priority="22418">
      <formula>IF(FIND("!",D5),TRUE)</formula>
    </cfRule>
  </conditionalFormatting>
  <conditionalFormatting sqref="D64">
    <cfRule type="expression" dxfId="7638" priority="22419">
      <formula>IF(AND(LEN($C5)&gt;0,AND($C5&lt;&gt;"Smelter Not Listed",ISBLANK($D5))),1,0)</formula>
    </cfRule>
  </conditionalFormatting>
  <conditionalFormatting sqref="D64">
    <cfRule type="expression" dxfId="7637" priority="22420">
      <formula>IF(AND(D5="",$C5=$X$4),TRUE)</formula>
    </cfRule>
  </conditionalFormatting>
  <conditionalFormatting sqref="D64">
    <cfRule type="expression" dxfId="7636" priority="22421">
      <formula>IF(FIND("!",D5),TRUE)</formula>
    </cfRule>
  </conditionalFormatting>
  <conditionalFormatting sqref="D65">
    <cfRule type="expression" dxfId="7635" priority="22422">
      <formula>IF(AND(LEN($C5)&gt;0,AND($C5&lt;&gt;"Smelter Not Listed",ISBLANK($D5))),1,0)</formula>
    </cfRule>
  </conditionalFormatting>
  <conditionalFormatting sqref="D65">
    <cfRule type="expression" dxfId="7634" priority="22423">
      <formula>IF(AND(D5="",$C5=$X$4),TRUE)</formula>
    </cfRule>
  </conditionalFormatting>
  <conditionalFormatting sqref="D65">
    <cfRule type="expression" dxfId="7633" priority="22424">
      <formula>IF(FIND("!",D5),TRUE)</formula>
    </cfRule>
  </conditionalFormatting>
  <conditionalFormatting sqref="D66">
    <cfRule type="expression" dxfId="7632" priority="22425">
      <formula>IF(AND(LEN($C5)&gt;0,AND($C5&lt;&gt;"Smelter Not Listed",ISBLANK($D5))),1,0)</formula>
    </cfRule>
  </conditionalFormatting>
  <conditionalFormatting sqref="D66">
    <cfRule type="expression" dxfId="7631" priority="22426">
      <formula>IF(AND(D5="",$C5=$X$4),TRUE)</formula>
    </cfRule>
  </conditionalFormatting>
  <conditionalFormatting sqref="D66">
    <cfRule type="expression" dxfId="7630" priority="22427">
      <formula>IF(FIND("!",D5),TRUE)</formula>
    </cfRule>
  </conditionalFormatting>
  <conditionalFormatting sqref="D67">
    <cfRule type="expression" dxfId="7629" priority="22428">
      <formula>IF(AND(LEN($C5)&gt;0,AND($C5&lt;&gt;"Smelter Not Listed",ISBLANK($D5))),1,0)</formula>
    </cfRule>
  </conditionalFormatting>
  <conditionalFormatting sqref="D67">
    <cfRule type="expression" dxfId="7628" priority="22429">
      <formula>IF(AND(D5="",$C5=$X$4),TRUE)</formula>
    </cfRule>
  </conditionalFormatting>
  <conditionalFormatting sqref="D67">
    <cfRule type="expression" dxfId="7627" priority="22430">
      <formula>IF(FIND("!",D5),TRUE)</formula>
    </cfRule>
  </conditionalFormatting>
  <conditionalFormatting sqref="D68">
    <cfRule type="expression" dxfId="7626" priority="22431">
      <formula>IF(AND(LEN($C5)&gt;0,AND($C5&lt;&gt;"Smelter Not Listed",ISBLANK($D5))),1,0)</formula>
    </cfRule>
  </conditionalFormatting>
  <conditionalFormatting sqref="D68">
    <cfRule type="expression" dxfId="7625" priority="22432">
      <formula>IF(AND(D5="",$C5=$X$4),TRUE)</formula>
    </cfRule>
  </conditionalFormatting>
  <conditionalFormatting sqref="D68">
    <cfRule type="expression" dxfId="7624" priority="22433">
      <formula>IF(FIND("!",D5),TRUE)</formula>
    </cfRule>
  </conditionalFormatting>
  <conditionalFormatting sqref="D69">
    <cfRule type="expression" dxfId="7623" priority="22434">
      <formula>IF(AND(LEN($C5)&gt;0,AND($C5&lt;&gt;"Smelter Not Listed",ISBLANK($D5))),1,0)</formula>
    </cfRule>
  </conditionalFormatting>
  <conditionalFormatting sqref="D69">
    <cfRule type="expression" dxfId="7622" priority="22435">
      <formula>IF(AND(D5="",$C5=$X$4),TRUE)</formula>
    </cfRule>
  </conditionalFormatting>
  <conditionalFormatting sqref="D69">
    <cfRule type="expression" dxfId="7621" priority="22436">
      <formula>IF(FIND("!",D5),TRUE)</formula>
    </cfRule>
  </conditionalFormatting>
  <conditionalFormatting sqref="D70">
    <cfRule type="expression" dxfId="7620" priority="22437">
      <formula>IF(AND(LEN($C5)&gt;0,AND($C5&lt;&gt;"Smelter Not Listed",ISBLANK($D5))),1,0)</formula>
    </cfRule>
  </conditionalFormatting>
  <conditionalFormatting sqref="D70">
    <cfRule type="expression" dxfId="7619" priority="22438">
      <formula>IF(AND(D5="",$C5=$X$4),TRUE)</formula>
    </cfRule>
  </conditionalFormatting>
  <conditionalFormatting sqref="D70">
    <cfRule type="expression" dxfId="7618" priority="22439">
      <formula>IF(FIND("!",D5),TRUE)</formula>
    </cfRule>
  </conditionalFormatting>
  <conditionalFormatting sqref="D71">
    <cfRule type="expression" dxfId="7617" priority="22440">
      <formula>IF(AND(LEN($C5)&gt;0,AND($C5&lt;&gt;"Smelter Not Listed",ISBLANK($D5))),1,0)</formula>
    </cfRule>
  </conditionalFormatting>
  <conditionalFormatting sqref="D71">
    <cfRule type="expression" dxfId="7616" priority="22441">
      <formula>IF(AND(D5="",$C5=$X$4),TRUE)</formula>
    </cfRule>
  </conditionalFormatting>
  <conditionalFormatting sqref="D71">
    <cfRule type="expression" dxfId="7615" priority="22442">
      <formula>IF(FIND("!",D5),TRUE)</formula>
    </cfRule>
  </conditionalFormatting>
  <conditionalFormatting sqref="D72">
    <cfRule type="expression" dxfId="7614" priority="22443">
      <formula>IF(AND(LEN($C5)&gt;0,AND($C5&lt;&gt;"Smelter Not Listed",ISBLANK($D5))),1,0)</formula>
    </cfRule>
  </conditionalFormatting>
  <conditionalFormatting sqref="D72">
    <cfRule type="expression" dxfId="7613" priority="22444">
      <formula>IF(AND(D5="",$C5=$X$4),TRUE)</formula>
    </cfRule>
  </conditionalFormatting>
  <conditionalFormatting sqref="D72">
    <cfRule type="expression" dxfId="7612" priority="22445">
      <formula>IF(FIND("!",D5),TRUE)</formula>
    </cfRule>
  </conditionalFormatting>
  <conditionalFormatting sqref="D73">
    <cfRule type="expression" dxfId="7611" priority="22446">
      <formula>IF(AND(LEN($C5)&gt;0,AND($C5&lt;&gt;"Smelter Not Listed",ISBLANK($D5))),1,0)</formula>
    </cfRule>
  </conditionalFormatting>
  <conditionalFormatting sqref="D73">
    <cfRule type="expression" dxfId="7610" priority="22447">
      <formula>IF(AND(D5="",$C5=$X$4),TRUE)</formula>
    </cfRule>
  </conditionalFormatting>
  <conditionalFormatting sqref="D73">
    <cfRule type="expression" dxfId="7609" priority="22448">
      <formula>IF(FIND("!",D5),TRUE)</formula>
    </cfRule>
  </conditionalFormatting>
  <conditionalFormatting sqref="D74">
    <cfRule type="expression" dxfId="7608" priority="22449">
      <formula>IF(AND(LEN($C5)&gt;0,AND($C5&lt;&gt;"Smelter Not Listed",ISBLANK($D5))),1,0)</formula>
    </cfRule>
  </conditionalFormatting>
  <conditionalFormatting sqref="D74">
    <cfRule type="expression" dxfId="7607" priority="22450">
      <formula>IF(AND(D5="",$C5=$X$4),TRUE)</formula>
    </cfRule>
  </conditionalFormatting>
  <conditionalFormatting sqref="D74">
    <cfRule type="expression" dxfId="7606" priority="22451">
      <formula>IF(FIND("!",D5),TRUE)</formula>
    </cfRule>
  </conditionalFormatting>
  <conditionalFormatting sqref="D75">
    <cfRule type="expression" dxfId="7605" priority="22452">
      <formula>IF(AND(LEN($C5)&gt;0,AND($C5&lt;&gt;"Smelter Not Listed",ISBLANK($D5))),1,0)</formula>
    </cfRule>
  </conditionalFormatting>
  <conditionalFormatting sqref="D75">
    <cfRule type="expression" dxfId="7604" priority="22453">
      <formula>IF(AND(D5="",$C5=$X$4),TRUE)</formula>
    </cfRule>
  </conditionalFormatting>
  <conditionalFormatting sqref="D75">
    <cfRule type="expression" dxfId="7603" priority="22454">
      <formula>IF(FIND("!",D5),TRUE)</formula>
    </cfRule>
  </conditionalFormatting>
  <conditionalFormatting sqref="D76">
    <cfRule type="expression" dxfId="7602" priority="22455">
      <formula>IF(AND(LEN($C5)&gt;0,AND($C5&lt;&gt;"Smelter Not Listed",ISBLANK($D5))),1,0)</formula>
    </cfRule>
  </conditionalFormatting>
  <conditionalFormatting sqref="D76">
    <cfRule type="expression" dxfId="7601" priority="22456">
      <formula>IF(AND(D5="",$C5=$X$4),TRUE)</formula>
    </cfRule>
  </conditionalFormatting>
  <conditionalFormatting sqref="D76">
    <cfRule type="expression" dxfId="7600" priority="22457">
      <formula>IF(FIND("!",D5),TRUE)</formula>
    </cfRule>
  </conditionalFormatting>
  <conditionalFormatting sqref="D77">
    <cfRule type="expression" dxfId="7599" priority="22458">
      <formula>IF(AND(LEN($C5)&gt;0,AND($C5&lt;&gt;"Smelter Not Listed",ISBLANK($D5))),1,0)</formula>
    </cfRule>
  </conditionalFormatting>
  <conditionalFormatting sqref="D77">
    <cfRule type="expression" dxfId="7598" priority="22459">
      <formula>IF(AND(D5="",$C5=$X$4),TRUE)</formula>
    </cfRule>
  </conditionalFormatting>
  <conditionalFormatting sqref="D77">
    <cfRule type="expression" dxfId="7597" priority="22460">
      <formula>IF(FIND("!",D5),TRUE)</formula>
    </cfRule>
  </conditionalFormatting>
  <conditionalFormatting sqref="D78">
    <cfRule type="expression" dxfId="7596" priority="22461">
      <formula>IF(AND(LEN($C5)&gt;0,AND($C5&lt;&gt;"Smelter Not Listed",ISBLANK($D5))),1,0)</formula>
    </cfRule>
  </conditionalFormatting>
  <conditionalFormatting sqref="D78">
    <cfRule type="expression" dxfId="7595" priority="22462">
      <formula>IF(AND(D5="",$C5=$X$4),TRUE)</formula>
    </cfRule>
  </conditionalFormatting>
  <conditionalFormatting sqref="D78">
    <cfRule type="expression" dxfId="7594" priority="22463">
      <formula>IF(FIND("!",D5),TRUE)</formula>
    </cfRule>
  </conditionalFormatting>
  <conditionalFormatting sqref="D79">
    <cfRule type="expression" dxfId="7593" priority="22464">
      <formula>IF(AND(LEN($C5)&gt;0,AND($C5&lt;&gt;"Smelter Not Listed",ISBLANK($D5))),1,0)</formula>
    </cfRule>
  </conditionalFormatting>
  <conditionalFormatting sqref="D79">
    <cfRule type="expression" dxfId="7592" priority="22465">
      <formula>IF(AND(D5="",$C5=$X$4),TRUE)</formula>
    </cfRule>
  </conditionalFormatting>
  <conditionalFormatting sqref="D79">
    <cfRule type="expression" dxfId="7591" priority="22466">
      <formula>IF(FIND("!",D5),TRUE)</formula>
    </cfRule>
  </conditionalFormatting>
  <conditionalFormatting sqref="D80">
    <cfRule type="expression" dxfId="7590" priority="22467">
      <formula>IF(AND(LEN($C5)&gt;0,AND($C5&lt;&gt;"Smelter Not Listed",ISBLANK($D5))),1,0)</formula>
    </cfRule>
  </conditionalFormatting>
  <conditionalFormatting sqref="D80">
    <cfRule type="expression" dxfId="7589" priority="22468">
      <formula>IF(AND(D5="",$C5=$X$4),TRUE)</formula>
    </cfRule>
  </conditionalFormatting>
  <conditionalFormatting sqref="D80">
    <cfRule type="expression" dxfId="7588" priority="22469">
      <formula>IF(FIND("!",D5),TRUE)</formula>
    </cfRule>
  </conditionalFormatting>
  <conditionalFormatting sqref="D81">
    <cfRule type="expression" dxfId="7587" priority="22470">
      <formula>IF(AND(LEN($C5)&gt;0,AND($C5&lt;&gt;"Smelter Not Listed",ISBLANK($D5))),1,0)</formula>
    </cfRule>
  </conditionalFormatting>
  <conditionalFormatting sqref="D81">
    <cfRule type="expression" dxfId="7586" priority="22471">
      <formula>IF(AND(D5="",$C5=$X$4),TRUE)</formula>
    </cfRule>
  </conditionalFormatting>
  <conditionalFormatting sqref="D81">
    <cfRule type="expression" dxfId="7585" priority="22472">
      <formula>IF(FIND("!",D5),TRUE)</formula>
    </cfRule>
  </conditionalFormatting>
  <conditionalFormatting sqref="D82">
    <cfRule type="expression" dxfId="7584" priority="22473">
      <formula>IF(AND(LEN($C5)&gt;0,AND($C5&lt;&gt;"Smelter Not Listed",ISBLANK($D5))),1,0)</formula>
    </cfRule>
  </conditionalFormatting>
  <conditionalFormatting sqref="D82">
    <cfRule type="expression" dxfId="7583" priority="22474">
      <formula>IF(AND(D5="",$C5=$X$4),TRUE)</formula>
    </cfRule>
  </conditionalFormatting>
  <conditionalFormatting sqref="D82">
    <cfRule type="expression" dxfId="7582" priority="22475">
      <formula>IF(FIND("!",D5),TRUE)</formula>
    </cfRule>
  </conditionalFormatting>
  <conditionalFormatting sqref="D83">
    <cfRule type="expression" dxfId="7581" priority="22476">
      <formula>IF(AND(LEN($C5)&gt;0,AND($C5&lt;&gt;"Smelter Not Listed",ISBLANK($D5))),1,0)</formula>
    </cfRule>
  </conditionalFormatting>
  <conditionalFormatting sqref="D83">
    <cfRule type="expression" dxfId="7580" priority="22477">
      <formula>IF(AND(D5="",$C5=$X$4),TRUE)</formula>
    </cfRule>
  </conditionalFormatting>
  <conditionalFormatting sqref="D83">
    <cfRule type="expression" dxfId="7579" priority="22478">
      <formula>IF(FIND("!",D5),TRUE)</formula>
    </cfRule>
  </conditionalFormatting>
  <conditionalFormatting sqref="D84">
    <cfRule type="expression" dxfId="7578" priority="22479">
      <formula>IF(AND(LEN($C5)&gt;0,AND($C5&lt;&gt;"Smelter Not Listed",ISBLANK($D5))),1,0)</formula>
    </cfRule>
  </conditionalFormatting>
  <conditionalFormatting sqref="D84">
    <cfRule type="expression" dxfId="7577" priority="22480">
      <formula>IF(AND(D5="",$C5=$X$4),TRUE)</formula>
    </cfRule>
  </conditionalFormatting>
  <conditionalFormatting sqref="D84">
    <cfRule type="expression" dxfId="7576" priority="22481">
      <formula>IF(FIND("!",D5),TRUE)</formula>
    </cfRule>
  </conditionalFormatting>
  <conditionalFormatting sqref="D85">
    <cfRule type="expression" dxfId="7575" priority="22482">
      <formula>IF(AND(LEN($C5)&gt;0,AND($C5&lt;&gt;"Smelter Not Listed",ISBLANK($D5))),1,0)</formula>
    </cfRule>
  </conditionalFormatting>
  <conditionalFormatting sqref="D85">
    <cfRule type="expression" dxfId="7574" priority="22483">
      <formula>IF(AND(D5="",$C5=$X$4),TRUE)</formula>
    </cfRule>
  </conditionalFormatting>
  <conditionalFormatting sqref="D85">
    <cfRule type="expression" dxfId="7573" priority="22484">
      <formula>IF(FIND("!",D5),TRUE)</formula>
    </cfRule>
  </conditionalFormatting>
  <conditionalFormatting sqref="D86">
    <cfRule type="expression" dxfId="7572" priority="22485">
      <formula>IF(AND(LEN($C5)&gt;0,AND($C5&lt;&gt;"Smelter Not Listed",ISBLANK($D5))),1,0)</formula>
    </cfRule>
  </conditionalFormatting>
  <conditionalFormatting sqref="D86">
    <cfRule type="expression" dxfId="7571" priority="22486">
      <formula>IF(AND(D5="",$C5=$X$4),TRUE)</formula>
    </cfRule>
  </conditionalFormatting>
  <conditionalFormatting sqref="D86">
    <cfRule type="expression" dxfId="7570" priority="22487">
      <formula>IF(FIND("!",D5),TRUE)</formula>
    </cfRule>
  </conditionalFormatting>
  <conditionalFormatting sqref="D87">
    <cfRule type="expression" dxfId="7569" priority="22488">
      <formula>IF(AND(LEN($C5)&gt;0,AND($C5&lt;&gt;"Smelter Not Listed",ISBLANK($D5))),1,0)</formula>
    </cfRule>
  </conditionalFormatting>
  <conditionalFormatting sqref="D87">
    <cfRule type="expression" dxfId="7568" priority="22489">
      <formula>IF(AND(D5="",$C5=$X$4),TRUE)</formula>
    </cfRule>
  </conditionalFormatting>
  <conditionalFormatting sqref="D87">
    <cfRule type="expression" dxfId="7567" priority="22490">
      <formula>IF(FIND("!",D5),TRUE)</formula>
    </cfRule>
  </conditionalFormatting>
  <conditionalFormatting sqref="D88">
    <cfRule type="expression" dxfId="7566" priority="22491">
      <formula>IF(AND(LEN($C5)&gt;0,AND($C5&lt;&gt;"Smelter Not Listed",ISBLANK($D5))),1,0)</formula>
    </cfRule>
  </conditionalFormatting>
  <conditionalFormatting sqref="D88">
    <cfRule type="expression" dxfId="7565" priority="22492">
      <formula>IF(AND(D5="",$C5=$X$4),TRUE)</formula>
    </cfRule>
  </conditionalFormatting>
  <conditionalFormatting sqref="D88">
    <cfRule type="expression" dxfId="7564" priority="22493">
      <formula>IF(FIND("!",D5),TRUE)</formula>
    </cfRule>
  </conditionalFormatting>
  <conditionalFormatting sqref="D89">
    <cfRule type="expression" dxfId="7563" priority="22494">
      <formula>IF(AND(LEN($C5)&gt;0,AND($C5&lt;&gt;"Smelter Not Listed",ISBLANK($D5))),1,0)</formula>
    </cfRule>
  </conditionalFormatting>
  <conditionalFormatting sqref="D89">
    <cfRule type="expression" dxfId="7562" priority="22495">
      <formula>IF(AND(D5="",$C5=$X$4),TRUE)</formula>
    </cfRule>
  </conditionalFormatting>
  <conditionalFormatting sqref="D89">
    <cfRule type="expression" dxfId="7561" priority="22496">
      <formula>IF(FIND("!",D5),TRUE)</formula>
    </cfRule>
  </conditionalFormatting>
  <conditionalFormatting sqref="D90">
    <cfRule type="expression" dxfId="7560" priority="22497">
      <formula>IF(AND(LEN($C5)&gt;0,AND($C5&lt;&gt;"Smelter Not Listed",ISBLANK($D5))),1,0)</formula>
    </cfRule>
  </conditionalFormatting>
  <conditionalFormatting sqref="D90">
    <cfRule type="expression" dxfId="7559" priority="22498">
      <formula>IF(AND(D5="",$C5=$X$4),TRUE)</formula>
    </cfRule>
  </conditionalFormatting>
  <conditionalFormatting sqref="D90">
    <cfRule type="expression" dxfId="7558" priority="22499">
      <formula>IF(FIND("!",D5),TRUE)</formula>
    </cfRule>
  </conditionalFormatting>
  <conditionalFormatting sqref="D91">
    <cfRule type="expression" dxfId="7557" priority="22500">
      <formula>IF(AND(LEN($C5)&gt;0,AND($C5&lt;&gt;"Smelter Not Listed",ISBLANK($D5))),1,0)</formula>
    </cfRule>
  </conditionalFormatting>
  <conditionalFormatting sqref="D91">
    <cfRule type="expression" dxfId="7556" priority="22501">
      <formula>IF(AND(D5="",$C5=$X$4),TRUE)</formula>
    </cfRule>
  </conditionalFormatting>
  <conditionalFormatting sqref="D91">
    <cfRule type="expression" dxfId="7555" priority="22502">
      <formula>IF(FIND("!",D5),TRUE)</formula>
    </cfRule>
  </conditionalFormatting>
  <conditionalFormatting sqref="D92">
    <cfRule type="expression" dxfId="7554" priority="22503">
      <formula>IF(AND(LEN($C5)&gt;0,AND($C5&lt;&gt;"Smelter Not Listed",ISBLANK($D5))),1,0)</formula>
    </cfRule>
  </conditionalFormatting>
  <conditionalFormatting sqref="D92">
    <cfRule type="expression" dxfId="7553" priority="22504">
      <formula>IF(AND(D5="",$C5=$X$4),TRUE)</formula>
    </cfRule>
  </conditionalFormatting>
  <conditionalFormatting sqref="D92">
    <cfRule type="expression" dxfId="7552" priority="22505">
      <formula>IF(FIND("!",D5),TRUE)</formula>
    </cfRule>
  </conditionalFormatting>
  <conditionalFormatting sqref="D93">
    <cfRule type="expression" dxfId="7551" priority="22506">
      <formula>IF(AND(LEN($C5)&gt;0,AND($C5&lt;&gt;"Smelter Not Listed",ISBLANK($D5))),1,0)</formula>
    </cfRule>
  </conditionalFormatting>
  <conditionalFormatting sqref="D93">
    <cfRule type="expression" dxfId="7550" priority="22507">
      <formula>IF(AND(D5="",$C5=$X$4),TRUE)</formula>
    </cfRule>
  </conditionalFormatting>
  <conditionalFormatting sqref="D93">
    <cfRule type="expression" dxfId="7549" priority="22508">
      <formula>IF(FIND("!",D5),TRUE)</formula>
    </cfRule>
  </conditionalFormatting>
  <conditionalFormatting sqref="D94">
    <cfRule type="expression" dxfId="7548" priority="22509">
      <formula>IF(AND(LEN($C5)&gt;0,AND($C5&lt;&gt;"Smelter Not Listed",ISBLANK($D5))),1,0)</formula>
    </cfRule>
  </conditionalFormatting>
  <conditionalFormatting sqref="D94">
    <cfRule type="expression" dxfId="7547" priority="22510">
      <formula>IF(AND(D5="",$C5=$X$4),TRUE)</formula>
    </cfRule>
  </conditionalFormatting>
  <conditionalFormatting sqref="D94">
    <cfRule type="expression" dxfId="7546" priority="22511">
      <formula>IF(FIND("!",D5),TRUE)</formula>
    </cfRule>
  </conditionalFormatting>
  <conditionalFormatting sqref="D95">
    <cfRule type="expression" dxfId="7545" priority="22512">
      <formula>IF(AND(LEN($C5)&gt;0,AND($C5&lt;&gt;"Smelter Not Listed",ISBLANK($D5))),1,0)</formula>
    </cfRule>
  </conditionalFormatting>
  <conditionalFormatting sqref="D95">
    <cfRule type="expression" dxfId="7544" priority="22513">
      <formula>IF(AND(D5="",$C5=$X$4),TRUE)</formula>
    </cfRule>
  </conditionalFormatting>
  <conditionalFormatting sqref="D95">
    <cfRule type="expression" dxfId="7543" priority="22514">
      <formula>IF(FIND("!",D5),TRUE)</formula>
    </cfRule>
  </conditionalFormatting>
  <conditionalFormatting sqref="D96">
    <cfRule type="expression" dxfId="7542" priority="22515">
      <formula>IF(AND(LEN($C5)&gt;0,AND($C5&lt;&gt;"Smelter Not Listed",ISBLANK($D5))),1,0)</formula>
    </cfRule>
  </conditionalFormatting>
  <conditionalFormatting sqref="D96">
    <cfRule type="expression" dxfId="7541" priority="22516">
      <formula>IF(AND(D5="",$C5=$X$4),TRUE)</formula>
    </cfRule>
  </conditionalFormatting>
  <conditionalFormatting sqref="D96">
    <cfRule type="expression" dxfId="7540" priority="22517">
      <formula>IF(FIND("!",D5),TRUE)</formula>
    </cfRule>
  </conditionalFormatting>
  <conditionalFormatting sqref="D97">
    <cfRule type="expression" dxfId="7539" priority="22518">
      <formula>IF(AND(LEN($C5)&gt;0,AND($C5&lt;&gt;"Smelter Not Listed",ISBLANK($D5))),1,0)</formula>
    </cfRule>
  </conditionalFormatting>
  <conditionalFormatting sqref="D97">
    <cfRule type="expression" dxfId="7538" priority="22519">
      <formula>IF(AND(D5="",$C5=$X$4),TRUE)</formula>
    </cfRule>
  </conditionalFormatting>
  <conditionalFormatting sqref="D97">
    <cfRule type="expression" dxfId="7537" priority="22520">
      <formula>IF(FIND("!",D5),TRUE)</formula>
    </cfRule>
  </conditionalFormatting>
  <conditionalFormatting sqref="D98">
    <cfRule type="expression" dxfId="7536" priority="22521">
      <formula>IF(AND(LEN($C5)&gt;0,AND($C5&lt;&gt;"Smelter Not Listed",ISBLANK($D5))),1,0)</formula>
    </cfRule>
  </conditionalFormatting>
  <conditionalFormatting sqref="D98">
    <cfRule type="expression" dxfId="7535" priority="22522">
      <formula>IF(AND(D5="",$C5=$X$4),TRUE)</formula>
    </cfRule>
  </conditionalFormatting>
  <conditionalFormatting sqref="D98">
    <cfRule type="expression" dxfId="7534" priority="22523">
      <formula>IF(FIND("!",D5),TRUE)</formula>
    </cfRule>
  </conditionalFormatting>
  <conditionalFormatting sqref="D99">
    <cfRule type="expression" dxfId="7533" priority="22524">
      <formula>IF(AND(LEN($C5)&gt;0,AND($C5&lt;&gt;"Smelter Not Listed",ISBLANK($D5))),1,0)</formula>
    </cfRule>
  </conditionalFormatting>
  <conditionalFormatting sqref="D99">
    <cfRule type="expression" dxfId="7532" priority="22525">
      <formula>IF(AND(D5="",$C5=$X$4),TRUE)</formula>
    </cfRule>
  </conditionalFormatting>
  <conditionalFormatting sqref="D99">
    <cfRule type="expression" dxfId="7531" priority="22526">
      <formula>IF(FIND("!",D5),TRUE)</formula>
    </cfRule>
  </conditionalFormatting>
  <conditionalFormatting sqref="D100">
    <cfRule type="expression" dxfId="7530" priority="22527">
      <formula>IF(AND(LEN($C5)&gt;0,AND($C5&lt;&gt;"Smelter Not Listed",ISBLANK($D5))),1,0)</formula>
    </cfRule>
  </conditionalFormatting>
  <conditionalFormatting sqref="D100">
    <cfRule type="expression" dxfId="7529" priority="22528">
      <formula>IF(AND(D5="",$C5=$X$4),TRUE)</formula>
    </cfRule>
  </conditionalFormatting>
  <conditionalFormatting sqref="D100">
    <cfRule type="expression" dxfId="7528" priority="22529">
      <formula>IF(FIND("!",D5),TRUE)</formula>
    </cfRule>
  </conditionalFormatting>
  <conditionalFormatting sqref="D101">
    <cfRule type="expression" dxfId="7527" priority="22530">
      <formula>IF(AND(LEN($C5)&gt;0,AND($C5&lt;&gt;"Smelter Not Listed",ISBLANK($D5))),1,0)</formula>
    </cfRule>
  </conditionalFormatting>
  <conditionalFormatting sqref="D101">
    <cfRule type="expression" dxfId="7526" priority="22531">
      <formula>IF(AND(D5="",$C5=$X$4),TRUE)</formula>
    </cfRule>
  </conditionalFormatting>
  <conditionalFormatting sqref="D101">
    <cfRule type="expression" dxfId="7525" priority="22532">
      <formula>IF(FIND("!",D5),TRUE)</formula>
    </cfRule>
  </conditionalFormatting>
  <conditionalFormatting sqref="D102">
    <cfRule type="expression" dxfId="7524" priority="22533">
      <formula>IF(AND(LEN($C5)&gt;0,AND($C5&lt;&gt;"Smelter Not Listed",ISBLANK($D5))),1,0)</formula>
    </cfRule>
  </conditionalFormatting>
  <conditionalFormatting sqref="D102">
    <cfRule type="expression" dxfId="7523" priority="22534">
      <formula>IF(AND(D5="",$C5=$X$4),TRUE)</formula>
    </cfRule>
  </conditionalFormatting>
  <conditionalFormatting sqref="D102">
    <cfRule type="expression" dxfId="7522" priority="22535">
      <formula>IF(FIND("!",D5),TRUE)</formula>
    </cfRule>
  </conditionalFormatting>
  <conditionalFormatting sqref="D103">
    <cfRule type="expression" dxfId="7521" priority="22536">
      <formula>IF(AND(LEN($C5)&gt;0,AND($C5&lt;&gt;"Smelter Not Listed",ISBLANK($D5))),1,0)</formula>
    </cfRule>
  </conditionalFormatting>
  <conditionalFormatting sqref="D103">
    <cfRule type="expression" dxfId="7520" priority="22537">
      <formula>IF(AND(D5="",$C5=$X$4),TRUE)</formula>
    </cfRule>
  </conditionalFormatting>
  <conditionalFormatting sqref="D103">
    <cfRule type="expression" dxfId="7519" priority="22538">
      <formula>IF(FIND("!",D5),TRUE)</formula>
    </cfRule>
  </conditionalFormatting>
  <conditionalFormatting sqref="D104">
    <cfRule type="expression" dxfId="7518" priority="22539">
      <formula>IF(AND(LEN($C5)&gt;0,AND($C5&lt;&gt;"Smelter Not Listed",ISBLANK($D5))),1,0)</formula>
    </cfRule>
  </conditionalFormatting>
  <conditionalFormatting sqref="D104">
    <cfRule type="expression" dxfId="7517" priority="22540">
      <formula>IF(AND(D5="",$C5=$X$4),TRUE)</formula>
    </cfRule>
  </conditionalFormatting>
  <conditionalFormatting sqref="D104">
    <cfRule type="expression" dxfId="7516" priority="22541">
      <formula>IF(FIND("!",D5),TRUE)</formula>
    </cfRule>
  </conditionalFormatting>
  <conditionalFormatting sqref="D105">
    <cfRule type="expression" dxfId="7515" priority="22542">
      <formula>IF(AND(LEN($C5)&gt;0,AND($C5&lt;&gt;"Smelter Not Listed",ISBLANK($D5))),1,0)</formula>
    </cfRule>
  </conditionalFormatting>
  <conditionalFormatting sqref="D105">
    <cfRule type="expression" dxfId="7514" priority="22543">
      <formula>IF(AND(D5="",$C5=$X$4),TRUE)</formula>
    </cfRule>
  </conditionalFormatting>
  <conditionalFormatting sqref="D105">
    <cfRule type="expression" dxfId="7513" priority="22544">
      <formula>IF(FIND("!",D5),TRUE)</formula>
    </cfRule>
  </conditionalFormatting>
  <conditionalFormatting sqref="D106">
    <cfRule type="expression" dxfId="7512" priority="22545">
      <formula>IF(AND(LEN($C5)&gt;0,AND($C5&lt;&gt;"Smelter Not Listed",ISBLANK($D5))),1,0)</formula>
    </cfRule>
  </conditionalFormatting>
  <conditionalFormatting sqref="D106">
    <cfRule type="expression" dxfId="7511" priority="22546">
      <formula>IF(AND(D5="",$C5=$X$4),TRUE)</formula>
    </cfRule>
  </conditionalFormatting>
  <conditionalFormatting sqref="D106">
    <cfRule type="expression" dxfId="7510" priority="22547">
      <formula>IF(FIND("!",D5),TRUE)</formula>
    </cfRule>
  </conditionalFormatting>
  <conditionalFormatting sqref="D107">
    <cfRule type="expression" dxfId="7509" priority="22548">
      <formula>IF(AND(LEN($C5)&gt;0,AND($C5&lt;&gt;"Smelter Not Listed",ISBLANK($D5))),1,0)</formula>
    </cfRule>
  </conditionalFormatting>
  <conditionalFormatting sqref="D107">
    <cfRule type="expression" dxfId="7508" priority="22549">
      <formula>IF(AND(D5="",$C5=$X$4),TRUE)</formula>
    </cfRule>
  </conditionalFormatting>
  <conditionalFormatting sqref="D107">
    <cfRule type="expression" dxfId="7507" priority="22550">
      <formula>IF(FIND("!",D5),TRUE)</formula>
    </cfRule>
  </conditionalFormatting>
  <conditionalFormatting sqref="D108">
    <cfRule type="expression" dxfId="7506" priority="22551">
      <formula>IF(AND(LEN($C5)&gt;0,AND($C5&lt;&gt;"Smelter Not Listed",ISBLANK($D5))),1,0)</formula>
    </cfRule>
  </conditionalFormatting>
  <conditionalFormatting sqref="D108">
    <cfRule type="expression" dxfId="7505" priority="22552">
      <formula>IF(AND(D5="",$C5=$X$4),TRUE)</formula>
    </cfRule>
  </conditionalFormatting>
  <conditionalFormatting sqref="D108">
    <cfRule type="expression" dxfId="7504" priority="22553">
      <formula>IF(FIND("!",D5),TRUE)</formula>
    </cfRule>
  </conditionalFormatting>
  <conditionalFormatting sqref="D109">
    <cfRule type="expression" dxfId="7503" priority="22554">
      <formula>IF(AND(LEN($C5)&gt;0,AND($C5&lt;&gt;"Smelter Not Listed",ISBLANK($D5))),1,0)</formula>
    </cfRule>
  </conditionalFormatting>
  <conditionalFormatting sqref="D109">
    <cfRule type="expression" dxfId="7502" priority="22555">
      <formula>IF(AND(D5="",$C5=$X$4),TRUE)</formula>
    </cfRule>
  </conditionalFormatting>
  <conditionalFormatting sqref="D109">
    <cfRule type="expression" dxfId="7501" priority="22556">
      <formula>IF(FIND("!",D5),TRUE)</formula>
    </cfRule>
  </conditionalFormatting>
  <conditionalFormatting sqref="D110">
    <cfRule type="expression" dxfId="7500" priority="22557">
      <formula>IF(AND(LEN($C5)&gt;0,AND($C5&lt;&gt;"Smelter Not Listed",ISBLANK($D5))),1,0)</formula>
    </cfRule>
  </conditionalFormatting>
  <conditionalFormatting sqref="D110">
    <cfRule type="expression" dxfId="7499" priority="22558">
      <formula>IF(AND(D5="",$C5=$X$4),TRUE)</formula>
    </cfRule>
  </conditionalFormatting>
  <conditionalFormatting sqref="D110">
    <cfRule type="expression" dxfId="7498" priority="22559">
      <formula>IF(FIND("!",D5),TRUE)</formula>
    </cfRule>
  </conditionalFormatting>
  <conditionalFormatting sqref="D111">
    <cfRule type="expression" dxfId="7497" priority="22560">
      <formula>IF(AND(LEN($C5)&gt;0,AND($C5&lt;&gt;"Smelter Not Listed",ISBLANK($D5))),1,0)</formula>
    </cfRule>
  </conditionalFormatting>
  <conditionalFormatting sqref="D111">
    <cfRule type="expression" dxfId="7496" priority="22561">
      <formula>IF(AND(D5="",$C5=$X$4),TRUE)</formula>
    </cfRule>
  </conditionalFormatting>
  <conditionalFormatting sqref="D111">
    <cfRule type="expression" dxfId="7495" priority="22562">
      <formula>IF(FIND("!",D5),TRUE)</formula>
    </cfRule>
  </conditionalFormatting>
  <conditionalFormatting sqref="D112">
    <cfRule type="expression" dxfId="7494" priority="22563">
      <formula>IF(AND(LEN($C5)&gt;0,AND($C5&lt;&gt;"Smelter Not Listed",ISBLANK($D5))),1,0)</formula>
    </cfRule>
  </conditionalFormatting>
  <conditionalFormatting sqref="D112">
    <cfRule type="expression" dxfId="7493" priority="22564">
      <formula>IF(AND(D5="",$C5=$X$4),TRUE)</formula>
    </cfRule>
  </conditionalFormatting>
  <conditionalFormatting sqref="D112">
    <cfRule type="expression" dxfId="7492" priority="22565">
      <formula>IF(FIND("!",D5),TRUE)</formula>
    </cfRule>
  </conditionalFormatting>
  <conditionalFormatting sqref="D113">
    <cfRule type="expression" dxfId="7491" priority="22566">
      <formula>IF(AND(LEN($C5)&gt;0,AND($C5&lt;&gt;"Smelter Not Listed",ISBLANK($D5))),1,0)</formula>
    </cfRule>
  </conditionalFormatting>
  <conditionalFormatting sqref="D113">
    <cfRule type="expression" dxfId="7490" priority="22567">
      <formula>IF(AND(D5="",$C5=$X$4),TRUE)</formula>
    </cfRule>
  </conditionalFormatting>
  <conditionalFormatting sqref="D113">
    <cfRule type="expression" dxfId="7489" priority="22568">
      <formula>IF(FIND("!",D5),TRUE)</formula>
    </cfRule>
  </conditionalFormatting>
  <conditionalFormatting sqref="D114">
    <cfRule type="expression" dxfId="7488" priority="22569">
      <formula>IF(AND(LEN($C5)&gt;0,AND($C5&lt;&gt;"Smelter Not Listed",ISBLANK($D5))),1,0)</formula>
    </cfRule>
  </conditionalFormatting>
  <conditionalFormatting sqref="D114">
    <cfRule type="expression" dxfId="7487" priority="22570">
      <formula>IF(AND(D5="",$C5=$X$4),TRUE)</formula>
    </cfRule>
  </conditionalFormatting>
  <conditionalFormatting sqref="D114">
    <cfRule type="expression" dxfId="7486" priority="22571">
      <formula>IF(FIND("!",D5),TRUE)</formula>
    </cfRule>
  </conditionalFormatting>
  <conditionalFormatting sqref="D115">
    <cfRule type="expression" dxfId="7485" priority="22572">
      <formula>IF(AND(LEN($C5)&gt;0,AND($C5&lt;&gt;"Smelter Not Listed",ISBLANK($D5))),1,0)</formula>
    </cfRule>
  </conditionalFormatting>
  <conditionalFormatting sqref="D115">
    <cfRule type="expression" dxfId="7484" priority="22573">
      <formula>IF(AND(D5="",$C5=$X$4),TRUE)</formula>
    </cfRule>
  </conditionalFormatting>
  <conditionalFormatting sqref="D115">
    <cfRule type="expression" dxfId="7483" priority="22574">
      <formula>IF(FIND("!",D5),TRUE)</formula>
    </cfRule>
  </conditionalFormatting>
  <conditionalFormatting sqref="D116">
    <cfRule type="expression" dxfId="7482" priority="22575">
      <formula>IF(AND(LEN($C5)&gt;0,AND($C5&lt;&gt;"Smelter Not Listed",ISBLANK($D5))),1,0)</formula>
    </cfRule>
  </conditionalFormatting>
  <conditionalFormatting sqref="D116">
    <cfRule type="expression" dxfId="7481" priority="22576">
      <formula>IF(AND(D5="",$C5=$X$4),TRUE)</formula>
    </cfRule>
  </conditionalFormatting>
  <conditionalFormatting sqref="D116">
    <cfRule type="expression" dxfId="7480" priority="22577">
      <formula>IF(FIND("!",D5),TRUE)</formula>
    </cfRule>
  </conditionalFormatting>
  <conditionalFormatting sqref="D117">
    <cfRule type="expression" dxfId="7479" priority="22578">
      <formula>IF(AND(LEN($C5)&gt;0,AND($C5&lt;&gt;"Smelter Not Listed",ISBLANK($D5))),1,0)</formula>
    </cfRule>
  </conditionalFormatting>
  <conditionalFormatting sqref="D117">
    <cfRule type="expression" dxfId="7478" priority="22579">
      <formula>IF(AND(D5="",$C5=$X$4),TRUE)</formula>
    </cfRule>
  </conditionalFormatting>
  <conditionalFormatting sqref="D117">
    <cfRule type="expression" dxfId="7477" priority="22580">
      <formula>IF(FIND("!",D5),TRUE)</formula>
    </cfRule>
  </conditionalFormatting>
  <conditionalFormatting sqref="D118">
    <cfRule type="expression" dxfId="7476" priority="22581">
      <formula>IF(AND(LEN($C5)&gt;0,AND($C5&lt;&gt;"Smelter Not Listed",ISBLANK($D5))),1,0)</formula>
    </cfRule>
  </conditionalFormatting>
  <conditionalFormatting sqref="D118">
    <cfRule type="expression" dxfId="7475" priority="22582">
      <formula>IF(AND(D5="",$C5=$X$4),TRUE)</formula>
    </cfRule>
  </conditionalFormatting>
  <conditionalFormatting sqref="D118">
    <cfRule type="expression" dxfId="7474" priority="22583">
      <formula>IF(FIND("!",D5),TRUE)</formula>
    </cfRule>
  </conditionalFormatting>
  <conditionalFormatting sqref="D119">
    <cfRule type="expression" dxfId="7473" priority="22584">
      <formula>IF(AND(LEN($C5)&gt;0,AND($C5&lt;&gt;"Smelter Not Listed",ISBLANK($D5))),1,0)</formula>
    </cfRule>
  </conditionalFormatting>
  <conditionalFormatting sqref="D119">
    <cfRule type="expression" dxfId="7472" priority="22585">
      <formula>IF(AND(D5="",$C5=$X$4),TRUE)</formula>
    </cfRule>
  </conditionalFormatting>
  <conditionalFormatting sqref="D119">
    <cfRule type="expression" dxfId="7471" priority="22586">
      <formula>IF(FIND("!",D5),TRUE)</formula>
    </cfRule>
  </conditionalFormatting>
  <conditionalFormatting sqref="D120">
    <cfRule type="expression" dxfId="7470" priority="22587">
      <formula>IF(AND(LEN($C5)&gt;0,AND($C5&lt;&gt;"Smelter Not Listed",ISBLANK($D5))),1,0)</formula>
    </cfRule>
  </conditionalFormatting>
  <conditionalFormatting sqref="D120">
    <cfRule type="expression" dxfId="7469" priority="22588">
      <formula>IF(AND(D5="",$C5=$X$4),TRUE)</formula>
    </cfRule>
  </conditionalFormatting>
  <conditionalFormatting sqref="D120">
    <cfRule type="expression" dxfId="7468" priority="22589">
      <formula>IF(FIND("!",D5),TRUE)</formula>
    </cfRule>
  </conditionalFormatting>
  <conditionalFormatting sqref="D121">
    <cfRule type="expression" dxfId="7467" priority="22590">
      <formula>IF(AND(LEN($C5)&gt;0,AND($C5&lt;&gt;"Smelter Not Listed",ISBLANK($D5))),1,0)</formula>
    </cfRule>
  </conditionalFormatting>
  <conditionalFormatting sqref="D121">
    <cfRule type="expression" dxfId="7466" priority="22591">
      <formula>IF(AND(D5="",$C5=$X$4),TRUE)</formula>
    </cfRule>
  </conditionalFormatting>
  <conditionalFormatting sqref="D121">
    <cfRule type="expression" dxfId="7465" priority="22592">
      <formula>IF(FIND("!",D5),TRUE)</formula>
    </cfRule>
  </conditionalFormatting>
  <conditionalFormatting sqref="D122">
    <cfRule type="expression" dxfId="7464" priority="22593">
      <formula>IF(AND(LEN($C5)&gt;0,AND($C5&lt;&gt;"Smelter Not Listed",ISBLANK($D5))),1,0)</formula>
    </cfRule>
  </conditionalFormatting>
  <conditionalFormatting sqref="D122">
    <cfRule type="expression" dxfId="7463" priority="22594">
      <formula>IF(AND(D5="",$C5=$X$4),TRUE)</formula>
    </cfRule>
  </conditionalFormatting>
  <conditionalFormatting sqref="D122">
    <cfRule type="expression" dxfId="7462" priority="22595">
      <formula>IF(FIND("!",D5),TRUE)</formula>
    </cfRule>
  </conditionalFormatting>
  <conditionalFormatting sqref="D123">
    <cfRule type="expression" dxfId="7461" priority="22596">
      <formula>IF(AND(LEN($C5)&gt;0,AND($C5&lt;&gt;"Smelter Not Listed",ISBLANK($D5))),1,0)</formula>
    </cfRule>
  </conditionalFormatting>
  <conditionalFormatting sqref="D123">
    <cfRule type="expression" dxfId="7460" priority="22597">
      <formula>IF(AND(D5="",$C5=$X$4),TRUE)</formula>
    </cfRule>
  </conditionalFormatting>
  <conditionalFormatting sqref="D123">
    <cfRule type="expression" dxfId="7459" priority="22598">
      <formula>IF(FIND("!",D5),TRUE)</formula>
    </cfRule>
  </conditionalFormatting>
  <conditionalFormatting sqref="D124">
    <cfRule type="expression" dxfId="7458" priority="22599">
      <formula>IF(AND(LEN($C5)&gt;0,AND($C5&lt;&gt;"Smelter Not Listed",ISBLANK($D5))),1,0)</formula>
    </cfRule>
  </conditionalFormatting>
  <conditionalFormatting sqref="D124">
    <cfRule type="expression" dxfId="7457" priority="22600">
      <formula>IF(AND(D5="",$C5=$X$4),TRUE)</formula>
    </cfRule>
  </conditionalFormatting>
  <conditionalFormatting sqref="D124">
    <cfRule type="expression" dxfId="7456" priority="22601">
      <formula>IF(FIND("!",D5),TRUE)</formula>
    </cfRule>
  </conditionalFormatting>
  <conditionalFormatting sqref="D125">
    <cfRule type="expression" dxfId="7455" priority="22602">
      <formula>IF(AND(LEN($C5)&gt;0,AND($C5&lt;&gt;"Smelter Not Listed",ISBLANK($D5))),1,0)</formula>
    </cfRule>
  </conditionalFormatting>
  <conditionalFormatting sqref="D125">
    <cfRule type="expression" dxfId="7454" priority="22603">
      <formula>IF(AND(D5="",$C5=$X$4),TRUE)</formula>
    </cfRule>
  </conditionalFormatting>
  <conditionalFormatting sqref="D125">
    <cfRule type="expression" dxfId="7453" priority="22604">
      <formula>IF(FIND("!",D5),TRUE)</formula>
    </cfRule>
  </conditionalFormatting>
  <conditionalFormatting sqref="D126">
    <cfRule type="expression" dxfId="7452" priority="22605">
      <formula>IF(AND(LEN($C5)&gt;0,AND($C5&lt;&gt;"Smelter Not Listed",ISBLANK($D5))),1,0)</formula>
    </cfRule>
  </conditionalFormatting>
  <conditionalFormatting sqref="D126">
    <cfRule type="expression" dxfId="7451" priority="22606">
      <formula>IF(AND(D5="",$C5=$X$4),TRUE)</formula>
    </cfRule>
  </conditionalFormatting>
  <conditionalFormatting sqref="D126">
    <cfRule type="expression" dxfId="7450" priority="22607">
      <formula>IF(FIND("!",D5),TRUE)</formula>
    </cfRule>
  </conditionalFormatting>
  <conditionalFormatting sqref="D127">
    <cfRule type="expression" dxfId="7449" priority="22608">
      <formula>IF(AND(LEN($C5)&gt;0,AND($C5&lt;&gt;"Smelter Not Listed",ISBLANK($D5))),1,0)</formula>
    </cfRule>
  </conditionalFormatting>
  <conditionalFormatting sqref="D127">
    <cfRule type="expression" dxfId="7448" priority="22609">
      <formula>IF(AND(D5="",$C5=$X$4),TRUE)</formula>
    </cfRule>
  </conditionalFormatting>
  <conditionalFormatting sqref="D127">
    <cfRule type="expression" dxfId="7447" priority="22610">
      <formula>IF(FIND("!",D5),TRUE)</formula>
    </cfRule>
  </conditionalFormatting>
  <conditionalFormatting sqref="D128">
    <cfRule type="expression" dxfId="7446" priority="22611">
      <formula>IF(AND(LEN($C5)&gt;0,AND($C5&lt;&gt;"Smelter Not Listed",ISBLANK($D5))),1,0)</formula>
    </cfRule>
  </conditionalFormatting>
  <conditionalFormatting sqref="D128">
    <cfRule type="expression" dxfId="7445" priority="22612">
      <formula>IF(AND(D5="",$C5=$X$4),TRUE)</formula>
    </cfRule>
  </conditionalFormatting>
  <conditionalFormatting sqref="D128">
    <cfRule type="expression" dxfId="7444" priority="22613">
      <formula>IF(FIND("!",D5),TRUE)</formula>
    </cfRule>
  </conditionalFormatting>
  <conditionalFormatting sqref="D129">
    <cfRule type="expression" dxfId="7443" priority="22614">
      <formula>IF(AND(LEN($C5)&gt;0,AND($C5&lt;&gt;"Smelter Not Listed",ISBLANK($D5))),1,0)</formula>
    </cfRule>
  </conditionalFormatting>
  <conditionalFormatting sqref="D129">
    <cfRule type="expression" dxfId="7442" priority="22615">
      <formula>IF(AND(D5="",$C5=$X$4),TRUE)</formula>
    </cfRule>
  </conditionalFormatting>
  <conditionalFormatting sqref="D129">
    <cfRule type="expression" dxfId="7441" priority="22616">
      <formula>IF(FIND("!",D5),TRUE)</formula>
    </cfRule>
  </conditionalFormatting>
  <conditionalFormatting sqref="D130">
    <cfRule type="expression" dxfId="7440" priority="22617">
      <formula>IF(AND(LEN($C5)&gt;0,AND($C5&lt;&gt;"Smelter Not Listed",ISBLANK($D5))),1,0)</formula>
    </cfRule>
  </conditionalFormatting>
  <conditionalFormatting sqref="D130">
    <cfRule type="expression" dxfId="7439" priority="22618">
      <formula>IF(AND(D5="",$C5=$X$4),TRUE)</formula>
    </cfRule>
  </conditionalFormatting>
  <conditionalFormatting sqref="D130">
    <cfRule type="expression" dxfId="7438" priority="22619">
      <formula>IF(FIND("!",D5),TRUE)</formula>
    </cfRule>
  </conditionalFormatting>
  <conditionalFormatting sqref="D131">
    <cfRule type="expression" dxfId="7437" priority="22620">
      <formula>IF(AND(LEN($C5)&gt;0,AND($C5&lt;&gt;"Smelter Not Listed",ISBLANK($D5))),1,0)</formula>
    </cfRule>
  </conditionalFormatting>
  <conditionalFormatting sqref="D131">
    <cfRule type="expression" dxfId="7436" priority="22621">
      <formula>IF(AND(D5="",$C5=$X$4),TRUE)</formula>
    </cfRule>
  </conditionalFormatting>
  <conditionalFormatting sqref="D131">
    <cfRule type="expression" dxfId="7435" priority="22622">
      <formula>IF(FIND("!",D5),TRUE)</formula>
    </cfRule>
  </conditionalFormatting>
  <conditionalFormatting sqref="D132">
    <cfRule type="expression" dxfId="7434" priority="22623">
      <formula>IF(AND(LEN($C5)&gt;0,AND($C5&lt;&gt;"Smelter Not Listed",ISBLANK($D5))),1,0)</formula>
    </cfRule>
  </conditionalFormatting>
  <conditionalFormatting sqref="D132">
    <cfRule type="expression" dxfId="7433" priority="22624">
      <formula>IF(AND(D5="",$C5=$X$4),TRUE)</formula>
    </cfRule>
  </conditionalFormatting>
  <conditionalFormatting sqref="D132">
    <cfRule type="expression" dxfId="7432" priority="22625">
      <formula>IF(FIND("!",D5),TRUE)</formula>
    </cfRule>
  </conditionalFormatting>
  <conditionalFormatting sqref="D133">
    <cfRule type="expression" dxfId="7431" priority="22626">
      <formula>IF(AND(LEN($C5)&gt;0,AND($C5&lt;&gt;"Smelter Not Listed",ISBLANK($D5))),1,0)</formula>
    </cfRule>
  </conditionalFormatting>
  <conditionalFormatting sqref="D133">
    <cfRule type="expression" dxfId="7430" priority="22627">
      <formula>IF(AND(D5="",$C5=$X$4),TRUE)</formula>
    </cfRule>
  </conditionalFormatting>
  <conditionalFormatting sqref="D133">
    <cfRule type="expression" dxfId="7429" priority="22628">
      <formula>IF(FIND("!",D5),TRUE)</formula>
    </cfRule>
  </conditionalFormatting>
  <conditionalFormatting sqref="D134">
    <cfRule type="expression" dxfId="7428" priority="22629">
      <formula>IF(AND(LEN($C5)&gt;0,AND($C5&lt;&gt;"Smelter Not Listed",ISBLANK($D5))),1,0)</formula>
    </cfRule>
  </conditionalFormatting>
  <conditionalFormatting sqref="D134">
    <cfRule type="expression" dxfId="7427" priority="22630">
      <formula>IF(AND(D5="",$C5=$X$4),TRUE)</formula>
    </cfRule>
  </conditionalFormatting>
  <conditionalFormatting sqref="D134">
    <cfRule type="expression" dxfId="7426" priority="22631">
      <formula>IF(FIND("!",D5),TRUE)</formula>
    </cfRule>
  </conditionalFormatting>
  <conditionalFormatting sqref="D135">
    <cfRule type="expression" dxfId="7425" priority="22632">
      <formula>IF(AND(LEN($C5)&gt;0,AND($C5&lt;&gt;"Smelter Not Listed",ISBLANK($D5))),1,0)</formula>
    </cfRule>
  </conditionalFormatting>
  <conditionalFormatting sqref="D135">
    <cfRule type="expression" dxfId="7424" priority="22633">
      <formula>IF(AND(D5="",$C5=$X$4),TRUE)</formula>
    </cfRule>
  </conditionalFormatting>
  <conditionalFormatting sqref="D135">
    <cfRule type="expression" dxfId="7423" priority="22634">
      <formula>IF(FIND("!",D5),TRUE)</formula>
    </cfRule>
  </conditionalFormatting>
  <conditionalFormatting sqref="D136">
    <cfRule type="expression" dxfId="7422" priority="22635">
      <formula>IF(AND(LEN($C5)&gt;0,AND($C5&lt;&gt;"Smelter Not Listed",ISBLANK($D5))),1,0)</formula>
    </cfRule>
  </conditionalFormatting>
  <conditionalFormatting sqref="D136">
    <cfRule type="expression" dxfId="7421" priority="22636">
      <formula>IF(AND(D5="",$C5=$X$4),TRUE)</formula>
    </cfRule>
  </conditionalFormatting>
  <conditionalFormatting sqref="D136">
    <cfRule type="expression" dxfId="7420" priority="22637">
      <formula>IF(FIND("!",D5),TRUE)</formula>
    </cfRule>
  </conditionalFormatting>
  <conditionalFormatting sqref="D137">
    <cfRule type="expression" dxfId="7419" priority="22638">
      <formula>IF(AND(LEN($C5)&gt;0,AND($C5&lt;&gt;"Smelter Not Listed",ISBLANK($D5))),1,0)</formula>
    </cfRule>
  </conditionalFormatting>
  <conditionalFormatting sqref="D137">
    <cfRule type="expression" dxfId="7418" priority="22639">
      <formula>IF(AND(D5="",$C5=$X$4),TRUE)</formula>
    </cfRule>
  </conditionalFormatting>
  <conditionalFormatting sqref="D137">
    <cfRule type="expression" dxfId="7417" priority="22640">
      <formula>IF(FIND("!",D5),TRUE)</formula>
    </cfRule>
  </conditionalFormatting>
  <conditionalFormatting sqref="D138">
    <cfRule type="expression" dxfId="7416" priority="22641">
      <formula>IF(AND(LEN($C5)&gt;0,AND($C5&lt;&gt;"Smelter Not Listed",ISBLANK($D5))),1,0)</formula>
    </cfRule>
  </conditionalFormatting>
  <conditionalFormatting sqref="D138">
    <cfRule type="expression" dxfId="7415" priority="22642">
      <formula>IF(AND(D5="",$C5=$X$4),TRUE)</formula>
    </cfRule>
  </conditionalFormatting>
  <conditionalFormatting sqref="D138">
    <cfRule type="expression" dxfId="7414" priority="22643">
      <formula>IF(FIND("!",D5),TRUE)</formula>
    </cfRule>
  </conditionalFormatting>
  <conditionalFormatting sqref="D139">
    <cfRule type="expression" dxfId="7413" priority="22644">
      <formula>IF(AND(LEN($C5)&gt;0,AND($C5&lt;&gt;"Smelter Not Listed",ISBLANK($D5))),1,0)</formula>
    </cfRule>
  </conditionalFormatting>
  <conditionalFormatting sqref="D139">
    <cfRule type="expression" dxfId="7412" priority="22645">
      <formula>IF(AND(D5="",$C5=$X$4),TRUE)</formula>
    </cfRule>
  </conditionalFormatting>
  <conditionalFormatting sqref="D139">
    <cfRule type="expression" dxfId="7411" priority="22646">
      <formula>IF(FIND("!",D5),TRUE)</formula>
    </cfRule>
  </conditionalFormatting>
  <conditionalFormatting sqref="D140">
    <cfRule type="expression" dxfId="7410" priority="22647">
      <formula>IF(AND(LEN($C5)&gt;0,AND($C5&lt;&gt;"Smelter Not Listed",ISBLANK($D5))),1,0)</formula>
    </cfRule>
  </conditionalFormatting>
  <conditionalFormatting sqref="D140">
    <cfRule type="expression" dxfId="7409" priority="22648">
      <formula>IF(AND(D5="",$C5=$X$4),TRUE)</formula>
    </cfRule>
  </conditionalFormatting>
  <conditionalFormatting sqref="D140">
    <cfRule type="expression" dxfId="7408" priority="22649">
      <formula>IF(FIND("!",D5),TRUE)</formula>
    </cfRule>
  </conditionalFormatting>
  <conditionalFormatting sqref="D141">
    <cfRule type="expression" dxfId="7407" priority="22650">
      <formula>IF(AND(LEN($C5)&gt;0,AND($C5&lt;&gt;"Smelter Not Listed",ISBLANK($D5))),1,0)</formula>
    </cfRule>
  </conditionalFormatting>
  <conditionalFormatting sqref="D141">
    <cfRule type="expression" dxfId="7406" priority="22651">
      <formula>IF(AND(D5="",$C5=$X$4),TRUE)</formula>
    </cfRule>
  </conditionalFormatting>
  <conditionalFormatting sqref="D141">
    <cfRule type="expression" dxfId="7405" priority="22652">
      <formula>IF(FIND("!",D5),TRUE)</formula>
    </cfRule>
  </conditionalFormatting>
  <conditionalFormatting sqref="D142">
    <cfRule type="expression" dxfId="7404" priority="22653">
      <formula>IF(AND(LEN($C5)&gt;0,AND($C5&lt;&gt;"Smelter Not Listed",ISBLANK($D5))),1,0)</formula>
    </cfRule>
  </conditionalFormatting>
  <conditionalFormatting sqref="D142">
    <cfRule type="expression" dxfId="7403" priority="22654">
      <formula>IF(AND(D5="",$C5=$X$4),TRUE)</formula>
    </cfRule>
  </conditionalFormatting>
  <conditionalFormatting sqref="D142">
    <cfRule type="expression" dxfId="7402" priority="22655">
      <formula>IF(FIND("!",D5),TRUE)</formula>
    </cfRule>
  </conditionalFormatting>
  <conditionalFormatting sqref="D143">
    <cfRule type="expression" dxfId="7401" priority="22656">
      <formula>IF(AND(LEN($C5)&gt;0,AND($C5&lt;&gt;"Smelter Not Listed",ISBLANK($D5))),1,0)</formula>
    </cfRule>
  </conditionalFormatting>
  <conditionalFormatting sqref="D143">
    <cfRule type="expression" dxfId="7400" priority="22657">
      <formula>IF(AND(D5="",$C5=$X$4),TRUE)</formula>
    </cfRule>
  </conditionalFormatting>
  <conditionalFormatting sqref="D143">
    <cfRule type="expression" dxfId="7399" priority="22658">
      <formula>IF(FIND("!",D5),TRUE)</formula>
    </cfRule>
  </conditionalFormatting>
  <conditionalFormatting sqref="D144">
    <cfRule type="expression" dxfId="7398" priority="22659">
      <formula>IF(AND(LEN($C5)&gt;0,AND($C5&lt;&gt;"Smelter Not Listed",ISBLANK($D5))),1,0)</formula>
    </cfRule>
  </conditionalFormatting>
  <conditionalFormatting sqref="D144">
    <cfRule type="expression" dxfId="7397" priority="22660">
      <formula>IF(AND(D5="",$C5=$X$4),TRUE)</formula>
    </cfRule>
  </conditionalFormatting>
  <conditionalFormatting sqref="D144">
    <cfRule type="expression" dxfId="7396" priority="22661">
      <formula>IF(FIND("!",D5),TRUE)</formula>
    </cfRule>
  </conditionalFormatting>
  <conditionalFormatting sqref="D145">
    <cfRule type="expression" dxfId="7395" priority="22662">
      <formula>IF(AND(LEN($C5)&gt;0,AND($C5&lt;&gt;"Smelter Not Listed",ISBLANK($D5))),1,0)</formula>
    </cfRule>
  </conditionalFormatting>
  <conditionalFormatting sqref="D145">
    <cfRule type="expression" dxfId="7394" priority="22663">
      <formula>IF(AND(D5="",$C5=$X$4),TRUE)</formula>
    </cfRule>
  </conditionalFormatting>
  <conditionalFormatting sqref="D145">
    <cfRule type="expression" dxfId="7393" priority="22664">
      <formula>IF(FIND("!",D5),TRUE)</formula>
    </cfRule>
  </conditionalFormatting>
  <conditionalFormatting sqref="D146">
    <cfRule type="expression" dxfId="7392" priority="22665">
      <formula>IF(AND(LEN($C5)&gt;0,AND($C5&lt;&gt;"Smelter Not Listed",ISBLANK($D5))),1,0)</formula>
    </cfRule>
  </conditionalFormatting>
  <conditionalFormatting sqref="D146">
    <cfRule type="expression" dxfId="7391" priority="22666">
      <formula>IF(AND(D5="",$C5=$X$4),TRUE)</formula>
    </cfRule>
  </conditionalFormatting>
  <conditionalFormatting sqref="D146">
    <cfRule type="expression" dxfId="7390" priority="22667">
      <formula>IF(FIND("!",D5),TRUE)</formula>
    </cfRule>
  </conditionalFormatting>
  <conditionalFormatting sqref="D147">
    <cfRule type="expression" dxfId="7389" priority="22668">
      <formula>IF(AND(LEN($C5)&gt;0,AND($C5&lt;&gt;"Smelter Not Listed",ISBLANK($D5))),1,0)</formula>
    </cfRule>
  </conditionalFormatting>
  <conditionalFormatting sqref="D147">
    <cfRule type="expression" dxfId="7388" priority="22669">
      <formula>IF(AND(D5="",$C5=$X$4),TRUE)</formula>
    </cfRule>
  </conditionalFormatting>
  <conditionalFormatting sqref="D147">
    <cfRule type="expression" dxfId="7387" priority="22670">
      <formula>IF(FIND("!",D5),TRUE)</formula>
    </cfRule>
  </conditionalFormatting>
  <conditionalFormatting sqref="D148">
    <cfRule type="expression" dxfId="7386" priority="22671">
      <formula>IF(AND(LEN($C5)&gt;0,AND($C5&lt;&gt;"Smelter Not Listed",ISBLANK($D5))),1,0)</formula>
    </cfRule>
  </conditionalFormatting>
  <conditionalFormatting sqref="D148">
    <cfRule type="expression" dxfId="7385" priority="22672">
      <formula>IF(AND(D5="",$C5=$X$4),TRUE)</formula>
    </cfRule>
  </conditionalFormatting>
  <conditionalFormatting sqref="D148">
    <cfRule type="expression" dxfId="7384" priority="22673">
      <formula>IF(FIND("!",D5),TRUE)</formula>
    </cfRule>
  </conditionalFormatting>
  <conditionalFormatting sqref="D149">
    <cfRule type="expression" dxfId="7383" priority="22674">
      <formula>IF(AND(LEN($C5)&gt;0,AND($C5&lt;&gt;"Smelter Not Listed",ISBLANK($D5))),1,0)</formula>
    </cfRule>
  </conditionalFormatting>
  <conditionalFormatting sqref="D149">
    <cfRule type="expression" dxfId="7382" priority="22675">
      <formula>IF(AND(D5="",$C5=$X$4),TRUE)</formula>
    </cfRule>
  </conditionalFormatting>
  <conditionalFormatting sqref="D149">
    <cfRule type="expression" dxfId="7381" priority="22676">
      <formula>IF(FIND("!",D5),TRUE)</formula>
    </cfRule>
  </conditionalFormatting>
  <conditionalFormatting sqref="D150">
    <cfRule type="expression" dxfId="7380" priority="22677">
      <formula>IF(AND(LEN($C5)&gt;0,AND($C5&lt;&gt;"Smelter Not Listed",ISBLANK($D5))),1,0)</formula>
    </cfRule>
  </conditionalFormatting>
  <conditionalFormatting sqref="D150">
    <cfRule type="expression" dxfId="7379" priority="22678">
      <formula>IF(AND(D5="",$C5=$X$4),TRUE)</formula>
    </cfRule>
  </conditionalFormatting>
  <conditionalFormatting sqref="D150">
    <cfRule type="expression" dxfId="7378" priority="22679">
      <formula>IF(FIND("!",D5),TRUE)</formula>
    </cfRule>
  </conditionalFormatting>
  <conditionalFormatting sqref="D151">
    <cfRule type="expression" dxfId="7377" priority="22680">
      <formula>IF(AND(LEN($C5)&gt;0,AND($C5&lt;&gt;"Smelter Not Listed",ISBLANK($D5))),1,0)</formula>
    </cfRule>
  </conditionalFormatting>
  <conditionalFormatting sqref="D151">
    <cfRule type="expression" dxfId="7376" priority="22681">
      <formula>IF(AND(D5="",$C5=$X$4),TRUE)</formula>
    </cfRule>
  </conditionalFormatting>
  <conditionalFormatting sqref="D151">
    <cfRule type="expression" dxfId="7375" priority="22682">
      <formula>IF(FIND("!",D5),TRUE)</formula>
    </cfRule>
  </conditionalFormatting>
  <conditionalFormatting sqref="D152">
    <cfRule type="expression" dxfId="7374" priority="22683">
      <formula>IF(AND(LEN($C5)&gt;0,AND($C5&lt;&gt;"Smelter Not Listed",ISBLANK($D5))),1,0)</formula>
    </cfRule>
  </conditionalFormatting>
  <conditionalFormatting sqref="D152">
    <cfRule type="expression" dxfId="7373" priority="22684">
      <formula>IF(AND(D5="",$C5=$X$4),TRUE)</formula>
    </cfRule>
  </conditionalFormatting>
  <conditionalFormatting sqref="D152">
    <cfRule type="expression" dxfId="7372" priority="22685">
      <formula>IF(FIND("!",D5),TRUE)</formula>
    </cfRule>
  </conditionalFormatting>
  <conditionalFormatting sqref="D153">
    <cfRule type="expression" dxfId="7371" priority="22686">
      <formula>IF(AND(LEN($C5)&gt;0,AND($C5&lt;&gt;"Smelter Not Listed",ISBLANK($D5))),1,0)</formula>
    </cfRule>
  </conditionalFormatting>
  <conditionalFormatting sqref="D153">
    <cfRule type="expression" dxfId="7370" priority="22687">
      <formula>IF(AND(D5="",$C5=$X$4),TRUE)</formula>
    </cfRule>
  </conditionalFormatting>
  <conditionalFormatting sqref="D153">
    <cfRule type="expression" dxfId="7369" priority="22688">
      <formula>IF(FIND("!",D5),TRUE)</formula>
    </cfRule>
  </conditionalFormatting>
  <conditionalFormatting sqref="D154">
    <cfRule type="expression" dxfId="7368" priority="22689">
      <formula>IF(AND(LEN($C5)&gt;0,AND($C5&lt;&gt;"Smelter Not Listed",ISBLANK($D5))),1,0)</formula>
    </cfRule>
  </conditionalFormatting>
  <conditionalFormatting sqref="D154">
    <cfRule type="expression" dxfId="7367" priority="22690">
      <formula>IF(AND(D5="",$C5=$X$4),TRUE)</formula>
    </cfRule>
  </conditionalFormatting>
  <conditionalFormatting sqref="D154">
    <cfRule type="expression" dxfId="7366" priority="22691">
      <formula>IF(FIND("!",D5),TRUE)</formula>
    </cfRule>
  </conditionalFormatting>
  <conditionalFormatting sqref="D155">
    <cfRule type="expression" dxfId="7365" priority="22692">
      <formula>IF(AND(LEN($C5)&gt;0,AND($C5&lt;&gt;"Smelter Not Listed",ISBLANK($D5))),1,0)</formula>
    </cfRule>
  </conditionalFormatting>
  <conditionalFormatting sqref="D155">
    <cfRule type="expression" dxfId="7364" priority="22693">
      <formula>IF(AND(D5="",$C5=$X$4),TRUE)</formula>
    </cfRule>
  </conditionalFormatting>
  <conditionalFormatting sqref="D155">
    <cfRule type="expression" dxfId="7363" priority="22694">
      <formula>IF(FIND("!",D5),TRUE)</formula>
    </cfRule>
  </conditionalFormatting>
  <conditionalFormatting sqref="D156">
    <cfRule type="expression" dxfId="7362" priority="22695">
      <formula>IF(AND(LEN($C5)&gt;0,AND($C5&lt;&gt;"Smelter Not Listed",ISBLANK($D5))),1,0)</formula>
    </cfRule>
  </conditionalFormatting>
  <conditionalFormatting sqref="D156">
    <cfRule type="expression" dxfId="7361" priority="22696">
      <formula>IF(AND(D5="",$C5=$X$4),TRUE)</formula>
    </cfRule>
  </conditionalFormatting>
  <conditionalFormatting sqref="D156">
    <cfRule type="expression" dxfId="7360" priority="22697">
      <formula>IF(FIND("!",D5),TRUE)</formula>
    </cfRule>
  </conditionalFormatting>
  <conditionalFormatting sqref="D157">
    <cfRule type="expression" dxfId="7359" priority="22698">
      <formula>IF(AND(LEN($C5)&gt;0,AND($C5&lt;&gt;"Smelter Not Listed",ISBLANK($D5))),1,0)</formula>
    </cfRule>
  </conditionalFormatting>
  <conditionalFormatting sqref="D157">
    <cfRule type="expression" dxfId="7358" priority="22699">
      <formula>IF(AND(D5="",$C5=$X$4),TRUE)</formula>
    </cfRule>
  </conditionalFormatting>
  <conditionalFormatting sqref="D157">
    <cfRule type="expression" dxfId="7357" priority="22700">
      <formula>IF(FIND("!",D5),TRUE)</formula>
    </cfRule>
  </conditionalFormatting>
  <conditionalFormatting sqref="D158">
    <cfRule type="expression" dxfId="7356" priority="22701">
      <formula>IF(AND(LEN($C5)&gt;0,AND($C5&lt;&gt;"Smelter Not Listed",ISBLANK($D5))),1,0)</formula>
    </cfRule>
  </conditionalFormatting>
  <conditionalFormatting sqref="D158">
    <cfRule type="expression" dxfId="7355" priority="22702">
      <formula>IF(AND(D5="",$C5=$X$4),TRUE)</formula>
    </cfRule>
  </conditionalFormatting>
  <conditionalFormatting sqref="D158">
    <cfRule type="expression" dxfId="7354" priority="22703">
      <formula>IF(FIND("!",D5),TRUE)</formula>
    </cfRule>
  </conditionalFormatting>
  <conditionalFormatting sqref="D159">
    <cfRule type="expression" dxfId="7353" priority="22704">
      <formula>IF(AND(LEN($C5)&gt;0,AND($C5&lt;&gt;"Smelter Not Listed",ISBLANK($D5))),1,0)</formula>
    </cfRule>
  </conditionalFormatting>
  <conditionalFormatting sqref="D159">
    <cfRule type="expression" dxfId="7352" priority="22705">
      <formula>IF(AND(D5="",$C5=$X$4),TRUE)</formula>
    </cfRule>
  </conditionalFormatting>
  <conditionalFormatting sqref="D159">
    <cfRule type="expression" dxfId="7351" priority="22706">
      <formula>IF(FIND("!",D5),TRUE)</formula>
    </cfRule>
  </conditionalFormatting>
  <conditionalFormatting sqref="D160">
    <cfRule type="expression" dxfId="7350" priority="22707">
      <formula>IF(AND(LEN($C5)&gt;0,AND($C5&lt;&gt;"Smelter Not Listed",ISBLANK($D5))),1,0)</formula>
    </cfRule>
  </conditionalFormatting>
  <conditionalFormatting sqref="D160">
    <cfRule type="expression" dxfId="7349" priority="22708">
      <formula>IF(AND(D5="",$C5=$X$4),TRUE)</formula>
    </cfRule>
  </conditionalFormatting>
  <conditionalFormatting sqref="D160">
    <cfRule type="expression" dxfId="7348" priority="22709">
      <formula>IF(FIND("!",D5),TRUE)</formula>
    </cfRule>
  </conditionalFormatting>
  <conditionalFormatting sqref="D161">
    <cfRule type="expression" dxfId="7347" priority="22710">
      <formula>IF(AND(LEN($C5)&gt;0,AND($C5&lt;&gt;"Smelter Not Listed",ISBLANK($D5))),1,0)</formula>
    </cfRule>
  </conditionalFormatting>
  <conditionalFormatting sqref="D161">
    <cfRule type="expression" dxfId="7346" priority="22711">
      <formula>IF(AND(D5="",$C5=$X$4),TRUE)</formula>
    </cfRule>
  </conditionalFormatting>
  <conditionalFormatting sqref="D161">
    <cfRule type="expression" dxfId="7345" priority="22712">
      <formula>IF(FIND("!",D5),TRUE)</formula>
    </cfRule>
  </conditionalFormatting>
  <conditionalFormatting sqref="D162">
    <cfRule type="expression" dxfId="7344" priority="22713">
      <formula>IF(AND(LEN($C5)&gt;0,AND($C5&lt;&gt;"Smelter Not Listed",ISBLANK($D5))),1,0)</formula>
    </cfRule>
  </conditionalFormatting>
  <conditionalFormatting sqref="D162">
    <cfRule type="expression" dxfId="7343" priority="22714">
      <formula>IF(AND(D5="",$C5=$X$4),TRUE)</formula>
    </cfRule>
  </conditionalFormatting>
  <conditionalFormatting sqref="D162">
    <cfRule type="expression" dxfId="7342" priority="22715">
      <formula>IF(FIND("!",D5),TRUE)</formula>
    </cfRule>
  </conditionalFormatting>
  <conditionalFormatting sqref="D163">
    <cfRule type="expression" dxfId="7341" priority="22716">
      <formula>IF(AND(LEN($C5)&gt;0,AND($C5&lt;&gt;"Smelter Not Listed",ISBLANK($D5))),1,0)</formula>
    </cfRule>
  </conditionalFormatting>
  <conditionalFormatting sqref="D163">
    <cfRule type="expression" dxfId="7340" priority="22717">
      <formula>IF(AND(D5="",$C5=$X$4),TRUE)</formula>
    </cfRule>
  </conditionalFormatting>
  <conditionalFormatting sqref="D163">
    <cfRule type="expression" dxfId="7339" priority="22718">
      <formula>IF(FIND("!",D5),TRUE)</formula>
    </cfRule>
  </conditionalFormatting>
  <conditionalFormatting sqref="D164">
    <cfRule type="expression" dxfId="7338" priority="22719">
      <formula>IF(AND(LEN($C5)&gt;0,AND($C5&lt;&gt;"Smelter Not Listed",ISBLANK($D5))),1,0)</formula>
    </cfRule>
  </conditionalFormatting>
  <conditionalFormatting sqref="D164">
    <cfRule type="expression" dxfId="7337" priority="22720">
      <formula>IF(AND(D5="",$C5=$X$4),TRUE)</formula>
    </cfRule>
  </conditionalFormatting>
  <conditionalFormatting sqref="D164">
    <cfRule type="expression" dxfId="7336" priority="22721">
      <formula>IF(FIND("!",D5),TRUE)</formula>
    </cfRule>
  </conditionalFormatting>
  <conditionalFormatting sqref="D165">
    <cfRule type="expression" dxfId="7335" priority="22722">
      <formula>IF(AND(LEN($C5)&gt;0,AND($C5&lt;&gt;"Smelter Not Listed",ISBLANK($D5))),1,0)</formula>
    </cfRule>
  </conditionalFormatting>
  <conditionalFormatting sqref="D165">
    <cfRule type="expression" dxfId="7334" priority="22723">
      <formula>IF(AND(D5="",$C5=$X$4),TRUE)</formula>
    </cfRule>
  </conditionalFormatting>
  <conditionalFormatting sqref="D165">
    <cfRule type="expression" dxfId="7333" priority="22724">
      <formula>IF(FIND("!",D5),TRUE)</formula>
    </cfRule>
  </conditionalFormatting>
  <conditionalFormatting sqref="D166">
    <cfRule type="expression" dxfId="7332" priority="22725">
      <formula>IF(AND(LEN($C5)&gt;0,AND($C5&lt;&gt;"Smelter Not Listed",ISBLANK($D5))),1,0)</formula>
    </cfRule>
  </conditionalFormatting>
  <conditionalFormatting sqref="D166">
    <cfRule type="expression" dxfId="7331" priority="22726">
      <formula>IF(AND(D5="",$C5=$X$4),TRUE)</formula>
    </cfRule>
  </conditionalFormatting>
  <conditionalFormatting sqref="D166">
    <cfRule type="expression" dxfId="7330" priority="22727">
      <formula>IF(FIND("!",D5),TRUE)</formula>
    </cfRule>
  </conditionalFormatting>
  <conditionalFormatting sqref="D167">
    <cfRule type="expression" dxfId="7329" priority="22728">
      <formula>IF(AND(LEN($C5)&gt;0,AND($C5&lt;&gt;"Smelter Not Listed",ISBLANK($D5))),1,0)</formula>
    </cfRule>
  </conditionalFormatting>
  <conditionalFormatting sqref="D167">
    <cfRule type="expression" dxfId="7328" priority="22729">
      <formula>IF(AND(D5="",$C5=$X$4),TRUE)</formula>
    </cfRule>
  </conditionalFormatting>
  <conditionalFormatting sqref="D167">
    <cfRule type="expression" dxfId="7327" priority="22730">
      <formula>IF(FIND("!",D5),TRUE)</formula>
    </cfRule>
  </conditionalFormatting>
  <conditionalFormatting sqref="D168">
    <cfRule type="expression" dxfId="7326" priority="22731">
      <formula>IF(AND(LEN($C5)&gt;0,AND($C5&lt;&gt;"Smelter Not Listed",ISBLANK($D5))),1,0)</formula>
    </cfRule>
  </conditionalFormatting>
  <conditionalFormatting sqref="D168">
    <cfRule type="expression" dxfId="7325" priority="22732">
      <formula>IF(AND(D5="",$C5=$X$4),TRUE)</formula>
    </cfRule>
  </conditionalFormatting>
  <conditionalFormatting sqref="D168">
    <cfRule type="expression" dxfId="7324" priority="22733">
      <formula>IF(FIND("!",D5),TRUE)</formula>
    </cfRule>
  </conditionalFormatting>
  <conditionalFormatting sqref="D169">
    <cfRule type="expression" dxfId="7323" priority="22734">
      <formula>IF(AND(LEN($C5)&gt;0,AND($C5&lt;&gt;"Smelter Not Listed",ISBLANK($D5))),1,0)</formula>
    </cfRule>
  </conditionalFormatting>
  <conditionalFormatting sqref="D169">
    <cfRule type="expression" dxfId="7322" priority="22735">
      <formula>IF(AND(D5="",$C5=$X$4),TRUE)</formula>
    </cfRule>
  </conditionalFormatting>
  <conditionalFormatting sqref="D169">
    <cfRule type="expression" dxfId="7321" priority="22736">
      <formula>IF(FIND("!",D5),TRUE)</formula>
    </cfRule>
  </conditionalFormatting>
  <conditionalFormatting sqref="D170">
    <cfRule type="expression" dxfId="7320" priority="22737">
      <formula>IF(AND(LEN($C5)&gt;0,AND($C5&lt;&gt;"Smelter Not Listed",ISBLANK($D5))),1,0)</formula>
    </cfRule>
  </conditionalFormatting>
  <conditionalFormatting sqref="D170">
    <cfRule type="expression" dxfId="7319" priority="22738">
      <formula>IF(AND(D5="",$C5=$X$4),TRUE)</formula>
    </cfRule>
  </conditionalFormatting>
  <conditionalFormatting sqref="D170">
    <cfRule type="expression" dxfId="7318" priority="22739">
      <formula>IF(FIND("!",D5),TRUE)</formula>
    </cfRule>
  </conditionalFormatting>
  <conditionalFormatting sqref="D171">
    <cfRule type="expression" dxfId="7317" priority="22740">
      <formula>IF(AND(LEN($C5)&gt;0,AND($C5&lt;&gt;"Smelter Not Listed",ISBLANK($D5))),1,0)</formula>
    </cfRule>
  </conditionalFormatting>
  <conditionalFormatting sqref="D171">
    <cfRule type="expression" dxfId="7316" priority="22741">
      <formula>IF(AND(D5="",$C5=$X$4),TRUE)</formula>
    </cfRule>
  </conditionalFormatting>
  <conditionalFormatting sqref="D171">
    <cfRule type="expression" dxfId="7315" priority="22742">
      <formula>IF(FIND("!",D5),TRUE)</formula>
    </cfRule>
  </conditionalFormatting>
  <conditionalFormatting sqref="D172">
    <cfRule type="expression" dxfId="7314" priority="22743">
      <formula>IF(AND(LEN($C5)&gt;0,AND($C5&lt;&gt;"Smelter Not Listed",ISBLANK($D5))),1,0)</formula>
    </cfRule>
  </conditionalFormatting>
  <conditionalFormatting sqref="D172">
    <cfRule type="expression" dxfId="7313" priority="22744">
      <formula>IF(AND(D5="",$C5=$X$4),TRUE)</formula>
    </cfRule>
  </conditionalFormatting>
  <conditionalFormatting sqref="D172">
    <cfRule type="expression" dxfId="7312" priority="22745">
      <formula>IF(FIND("!",D5),TRUE)</formula>
    </cfRule>
  </conditionalFormatting>
  <conditionalFormatting sqref="D173">
    <cfRule type="expression" dxfId="7311" priority="22746">
      <formula>IF(AND(LEN($C5)&gt;0,AND($C5&lt;&gt;"Smelter Not Listed",ISBLANK($D5))),1,0)</formula>
    </cfRule>
  </conditionalFormatting>
  <conditionalFormatting sqref="D173">
    <cfRule type="expression" dxfId="7310" priority="22747">
      <formula>IF(AND(D5="",$C5=$X$4),TRUE)</formula>
    </cfRule>
  </conditionalFormatting>
  <conditionalFormatting sqref="D173">
    <cfRule type="expression" dxfId="7309" priority="22748">
      <formula>IF(FIND("!",D5),TRUE)</formula>
    </cfRule>
  </conditionalFormatting>
  <conditionalFormatting sqref="D174">
    <cfRule type="expression" dxfId="7308" priority="22749">
      <formula>IF(AND(LEN($C5)&gt;0,AND($C5&lt;&gt;"Smelter Not Listed",ISBLANK($D5))),1,0)</formula>
    </cfRule>
  </conditionalFormatting>
  <conditionalFormatting sqref="D174">
    <cfRule type="expression" dxfId="7307" priority="22750">
      <formula>IF(AND(D5="",$C5=$X$4),TRUE)</formula>
    </cfRule>
  </conditionalFormatting>
  <conditionalFormatting sqref="D174">
    <cfRule type="expression" dxfId="7306" priority="22751">
      <formula>IF(FIND("!",D5),TRUE)</formula>
    </cfRule>
  </conditionalFormatting>
  <conditionalFormatting sqref="D175">
    <cfRule type="expression" dxfId="7305" priority="22752">
      <formula>IF(AND(LEN($C5)&gt;0,AND($C5&lt;&gt;"Smelter Not Listed",ISBLANK($D5))),1,0)</formula>
    </cfRule>
  </conditionalFormatting>
  <conditionalFormatting sqref="D175">
    <cfRule type="expression" dxfId="7304" priority="22753">
      <formula>IF(AND(D5="",$C5=$X$4),TRUE)</formula>
    </cfRule>
  </conditionalFormatting>
  <conditionalFormatting sqref="D175">
    <cfRule type="expression" dxfId="7303" priority="22754">
      <formula>IF(FIND("!",D5),TRUE)</formula>
    </cfRule>
  </conditionalFormatting>
  <conditionalFormatting sqref="D176">
    <cfRule type="expression" dxfId="7302" priority="22755">
      <formula>IF(AND(LEN($C5)&gt;0,AND($C5&lt;&gt;"Smelter Not Listed",ISBLANK($D5))),1,0)</formula>
    </cfRule>
  </conditionalFormatting>
  <conditionalFormatting sqref="D176">
    <cfRule type="expression" dxfId="7301" priority="22756">
      <formula>IF(AND(D5="",$C5=$X$4),TRUE)</formula>
    </cfRule>
  </conditionalFormatting>
  <conditionalFormatting sqref="D176">
    <cfRule type="expression" dxfId="7300" priority="22757">
      <formula>IF(FIND("!",D5),TRUE)</formula>
    </cfRule>
  </conditionalFormatting>
  <conditionalFormatting sqref="D177">
    <cfRule type="expression" dxfId="7299" priority="22758">
      <formula>IF(AND(LEN($C5)&gt;0,AND($C5&lt;&gt;"Smelter Not Listed",ISBLANK($D5))),1,0)</formula>
    </cfRule>
  </conditionalFormatting>
  <conditionalFormatting sqref="D177">
    <cfRule type="expression" dxfId="7298" priority="22759">
      <formula>IF(AND(D5="",$C5=$X$4),TRUE)</formula>
    </cfRule>
  </conditionalFormatting>
  <conditionalFormatting sqref="D177">
    <cfRule type="expression" dxfId="7297" priority="22760">
      <formula>IF(FIND("!",D5),TRUE)</formula>
    </cfRule>
  </conditionalFormatting>
  <conditionalFormatting sqref="D178">
    <cfRule type="expression" dxfId="7296" priority="22761">
      <formula>IF(AND(LEN($C5)&gt;0,AND($C5&lt;&gt;"Smelter Not Listed",ISBLANK($D5))),1,0)</formula>
    </cfRule>
  </conditionalFormatting>
  <conditionalFormatting sqref="D178">
    <cfRule type="expression" dxfId="7295" priority="22762">
      <formula>IF(AND(D5="",$C5=$X$4),TRUE)</formula>
    </cfRule>
  </conditionalFormatting>
  <conditionalFormatting sqref="D178">
    <cfRule type="expression" dxfId="7294" priority="22763">
      <formula>IF(FIND("!",D5),TRUE)</formula>
    </cfRule>
  </conditionalFormatting>
  <conditionalFormatting sqref="D179">
    <cfRule type="expression" dxfId="7293" priority="22764">
      <formula>IF(AND(LEN($C5)&gt;0,AND($C5&lt;&gt;"Smelter Not Listed",ISBLANK($D5))),1,0)</formula>
    </cfRule>
  </conditionalFormatting>
  <conditionalFormatting sqref="D179">
    <cfRule type="expression" dxfId="7292" priority="22765">
      <formula>IF(AND(D5="",$C5=$X$4),TRUE)</formula>
    </cfRule>
  </conditionalFormatting>
  <conditionalFormatting sqref="D179">
    <cfRule type="expression" dxfId="7291" priority="22766">
      <formula>IF(FIND("!",D5),TRUE)</formula>
    </cfRule>
  </conditionalFormatting>
  <conditionalFormatting sqref="D180">
    <cfRule type="expression" dxfId="7290" priority="22767">
      <formula>IF(AND(LEN($C5)&gt;0,AND($C5&lt;&gt;"Smelter Not Listed",ISBLANK($D5))),1,0)</formula>
    </cfRule>
  </conditionalFormatting>
  <conditionalFormatting sqref="D180">
    <cfRule type="expression" dxfId="7289" priority="22768">
      <formula>IF(AND(D5="",$C5=$X$4),TRUE)</formula>
    </cfRule>
  </conditionalFormatting>
  <conditionalFormatting sqref="D180">
    <cfRule type="expression" dxfId="7288" priority="22769">
      <formula>IF(FIND("!",D5),TRUE)</formula>
    </cfRule>
  </conditionalFormatting>
  <conditionalFormatting sqref="D181">
    <cfRule type="expression" dxfId="7287" priority="22770">
      <formula>IF(AND(LEN($C5)&gt;0,AND($C5&lt;&gt;"Smelter Not Listed",ISBLANK($D5))),1,0)</formula>
    </cfRule>
  </conditionalFormatting>
  <conditionalFormatting sqref="D181">
    <cfRule type="expression" dxfId="7286" priority="22771">
      <formula>IF(AND(D5="",$C5=$X$4),TRUE)</formula>
    </cfRule>
  </conditionalFormatting>
  <conditionalFormatting sqref="D181">
    <cfRule type="expression" dxfId="7285" priority="22772">
      <formula>IF(FIND("!",D5),TRUE)</formula>
    </cfRule>
  </conditionalFormatting>
  <conditionalFormatting sqref="D182">
    <cfRule type="expression" dxfId="7284" priority="22773">
      <formula>IF(AND(LEN($C5)&gt;0,AND($C5&lt;&gt;"Smelter Not Listed",ISBLANK($D5))),1,0)</formula>
    </cfRule>
  </conditionalFormatting>
  <conditionalFormatting sqref="D182">
    <cfRule type="expression" dxfId="7283" priority="22774">
      <formula>IF(AND(D5="",$C5=$X$4),TRUE)</formula>
    </cfRule>
  </conditionalFormatting>
  <conditionalFormatting sqref="D182">
    <cfRule type="expression" dxfId="7282" priority="22775">
      <formula>IF(FIND("!",D5),TRUE)</formula>
    </cfRule>
  </conditionalFormatting>
  <conditionalFormatting sqref="D183">
    <cfRule type="expression" dxfId="7281" priority="22776">
      <formula>IF(AND(LEN($C5)&gt;0,AND($C5&lt;&gt;"Smelter Not Listed",ISBLANK($D5))),1,0)</formula>
    </cfRule>
  </conditionalFormatting>
  <conditionalFormatting sqref="D183">
    <cfRule type="expression" dxfId="7280" priority="22777">
      <formula>IF(AND(D5="",$C5=$X$4),TRUE)</formula>
    </cfRule>
  </conditionalFormatting>
  <conditionalFormatting sqref="D183">
    <cfRule type="expression" dxfId="7279" priority="22778">
      <formula>IF(FIND("!",D5),TRUE)</formula>
    </cfRule>
  </conditionalFormatting>
  <conditionalFormatting sqref="D184">
    <cfRule type="expression" dxfId="7278" priority="22779">
      <formula>IF(AND(LEN($C5)&gt;0,AND($C5&lt;&gt;"Smelter Not Listed",ISBLANK($D5))),1,0)</formula>
    </cfRule>
  </conditionalFormatting>
  <conditionalFormatting sqref="D184">
    <cfRule type="expression" dxfId="7277" priority="22780">
      <formula>IF(AND(D5="",$C5=$X$4),TRUE)</formula>
    </cfRule>
  </conditionalFormatting>
  <conditionalFormatting sqref="D184">
    <cfRule type="expression" dxfId="7276" priority="22781">
      <formula>IF(FIND("!",D5),TRUE)</formula>
    </cfRule>
  </conditionalFormatting>
  <conditionalFormatting sqref="D185">
    <cfRule type="expression" dxfId="7275" priority="22782">
      <formula>IF(AND(LEN($C5)&gt;0,AND($C5&lt;&gt;"Smelter Not Listed",ISBLANK($D5))),1,0)</formula>
    </cfRule>
  </conditionalFormatting>
  <conditionalFormatting sqref="D185">
    <cfRule type="expression" dxfId="7274" priority="22783">
      <formula>IF(AND(D5="",$C5=$X$4),TRUE)</formula>
    </cfRule>
  </conditionalFormatting>
  <conditionalFormatting sqref="D185">
    <cfRule type="expression" dxfId="7273" priority="22784">
      <formula>IF(FIND("!",D5),TRUE)</formula>
    </cfRule>
  </conditionalFormatting>
  <conditionalFormatting sqref="D186">
    <cfRule type="expression" dxfId="7272" priority="22785">
      <formula>IF(AND(LEN($C5)&gt;0,AND($C5&lt;&gt;"Smelter Not Listed",ISBLANK($D5))),1,0)</formula>
    </cfRule>
  </conditionalFormatting>
  <conditionalFormatting sqref="D186">
    <cfRule type="expression" dxfId="7271" priority="22786">
      <formula>IF(AND(D5="",$C5=$X$4),TRUE)</formula>
    </cfRule>
  </conditionalFormatting>
  <conditionalFormatting sqref="D186">
    <cfRule type="expression" dxfId="7270" priority="22787">
      <formula>IF(FIND("!",D5),TRUE)</formula>
    </cfRule>
  </conditionalFormatting>
  <conditionalFormatting sqref="D187">
    <cfRule type="expression" dxfId="7269" priority="22788">
      <formula>IF(AND(LEN($C5)&gt;0,AND($C5&lt;&gt;"Smelter Not Listed",ISBLANK($D5))),1,0)</formula>
    </cfRule>
  </conditionalFormatting>
  <conditionalFormatting sqref="D187">
    <cfRule type="expression" dxfId="7268" priority="22789">
      <formula>IF(AND(D5="",$C5=$X$4),TRUE)</formula>
    </cfRule>
  </conditionalFormatting>
  <conditionalFormatting sqref="D187">
    <cfRule type="expression" dxfId="7267" priority="22790">
      <formula>IF(FIND("!",D5),TRUE)</formula>
    </cfRule>
  </conditionalFormatting>
  <conditionalFormatting sqref="D188">
    <cfRule type="expression" dxfId="7266" priority="22791">
      <formula>IF(AND(LEN($C5)&gt;0,AND($C5&lt;&gt;"Smelter Not Listed",ISBLANK($D5))),1,0)</formula>
    </cfRule>
  </conditionalFormatting>
  <conditionalFormatting sqref="D188">
    <cfRule type="expression" dxfId="7265" priority="22792">
      <formula>IF(AND(D5="",$C5=$X$4),TRUE)</formula>
    </cfRule>
  </conditionalFormatting>
  <conditionalFormatting sqref="D188">
    <cfRule type="expression" dxfId="7264" priority="22793">
      <formula>IF(FIND("!",D5),TRUE)</formula>
    </cfRule>
  </conditionalFormatting>
  <conditionalFormatting sqref="D189">
    <cfRule type="expression" dxfId="7263" priority="22794">
      <formula>IF(AND(LEN($C5)&gt;0,AND($C5&lt;&gt;"Smelter Not Listed",ISBLANK($D5))),1,0)</formula>
    </cfRule>
  </conditionalFormatting>
  <conditionalFormatting sqref="D189">
    <cfRule type="expression" dxfId="7262" priority="22795">
      <formula>IF(AND(D5="",$C5=$X$4),TRUE)</formula>
    </cfRule>
  </conditionalFormatting>
  <conditionalFormatting sqref="D189">
    <cfRule type="expression" dxfId="7261" priority="22796">
      <formula>IF(FIND("!",D5),TRUE)</formula>
    </cfRule>
  </conditionalFormatting>
  <conditionalFormatting sqref="D190">
    <cfRule type="expression" dxfId="7260" priority="22797">
      <formula>IF(AND(LEN($C5)&gt;0,AND($C5&lt;&gt;"Smelter Not Listed",ISBLANK($D5))),1,0)</formula>
    </cfRule>
  </conditionalFormatting>
  <conditionalFormatting sqref="D190">
    <cfRule type="expression" dxfId="7259" priority="22798">
      <formula>IF(AND(D5="",$C5=$X$4),TRUE)</formula>
    </cfRule>
  </conditionalFormatting>
  <conditionalFormatting sqref="D190">
    <cfRule type="expression" dxfId="7258" priority="22799">
      <formula>IF(FIND("!",D5),TRUE)</formula>
    </cfRule>
  </conditionalFormatting>
  <conditionalFormatting sqref="D191">
    <cfRule type="expression" dxfId="7257" priority="22800">
      <formula>IF(AND(LEN($C5)&gt;0,AND($C5&lt;&gt;"Smelter Not Listed",ISBLANK($D5))),1,0)</formula>
    </cfRule>
  </conditionalFormatting>
  <conditionalFormatting sqref="D191">
    <cfRule type="expression" dxfId="7256" priority="22801">
      <formula>IF(AND(D5="",$C5=$X$4),TRUE)</formula>
    </cfRule>
  </conditionalFormatting>
  <conditionalFormatting sqref="D191">
    <cfRule type="expression" dxfId="7255" priority="22802">
      <formula>IF(FIND("!",D5),TRUE)</formula>
    </cfRule>
  </conditionalFormatting>
  <conditionalFormatting sqref="D192">
    <cfRule type="expression" dxfId="7254" priority="22803">
      <formula>IF(AND(LEN($C5)&gt;0,AND($C5&lt;&gt;"Smelter Not Listed",ISBLANK($D5))),1,0)</formula>
    </cfRule>
  </conditionalFormatting>
  <conditionalFormatting sqref="D192">
    <cfRule type="expression" dxfId="7253" priority="22804">
      <formula>IF(AND(D5="",$C5=$X$4),TRUE)</formula>
    </cfRule>
  </conditionalFormatting>
  <conditionalFormatting sqref="D192">
    <cfRule type="expression" dxfId="7252" priority="22805">
      <formula>IF(FIND("!",D5),TRUE)</formula>
    </cfRule>
  </conditionalFormatting>
  <conditionalFormatting sqref="D193">
    <cfRule type="expression" dxfId="7251" priority="22806">
      <formula>IF(AND(LEN($C5)&gt;0,AND($C5&lt;&gt;"Smelter Not Listed",ISBLANK($D5))),1,0)</formula>
    </cfRule>
  </conditionalFormatting>
  <conditionalFormatting sqref="D193">
    <cfRule type="expression" dxfId="7250" priority="22807">
      <formula>IF(AND(D5="",$C5=$X$4),TRUE)</formula>
    </cfRule>
  </conditionalFormatting>
  <conditionalFormatting sqref="D193">
    <cfRule type="expression" dxfId="7249" priority="22808">
      <formula>IF(FIND("!",D5),TRUE)</formula>
    </cfRule>
  </conditionalFormatting>
  <conditionalFormatting sqref="D194">
    <cfRule type="expression" dxfId="7248" priority="22809">
      <formula>IF(AND(LEN($C5)&gt;0,AND($C5&lt;&gt;"Smelter Not Listed",ISBLANK($D5))),1,0)</formula>
    </cfRule>
  </conditionalFormatting>
  <conditionalFormatting sqref="D194">
    <cfRule type="expression" dxfId="7247" priority="22810">
      <formula>IF(AND(D5="",$C5=$X$4),TRUE)</formula>
    </cfRule>
  </conditionalFormatting>
  <conditionalFormatting sqref="D194">
    <cfRule type="expression" dxfId="7246" priority="22811">
      <formula>IF(FIND("!",D5),TRUE)</formula>
    </cfRule>
  </conditionalFormatting>
  <conditionalFormatting sqref="D195">
    <cfRule type="expression" dxfId="7245" priority="22812">
      <formula>IF(AND(LEN($C5)&gt;0,AND($C5&lt;&gt;"Smelter Not Listed",ISBLANK($D5))),1,0)</formula>
    </cfRule>
  </conditionalFormatting>
  <conditionalFormatting sqref="D195">
    <cfRule type="expression" dxfId="7244" priority="22813">
      <formula>IF(AND(D5="",$C5=$X$4),TRUE)</formula>
    </cfRule>
  </conditionalFormatting>
  <conditionalFormatting sqref="D195">
    <cfRule type="expression" dxfId="7243" priority="22814">
      <formula>IF(FIND("!",D5),TRUE)</formula>
    </cfRule>
  </conditionalFormatting>
  <conditionalFormatting sqref="D196">
    <cfRule type="expression" dxfId="7242" priority="22815">
      <formula>IF(AND(LEN($C5)&gt;0,AND($C5&lt;&gt;"Smelter Not Listed",ISBLANK($D5))),1,0)</formula>
    </cfRule>
  </conditionalFormatting>
  <conditionalFormatting sqref="D196">
    <cfRule type="expression" dxfId="7241" priority="22816">
      <formula>IF(AND(D5="",$C5=$X$4),TRUE)</formula>
    </cfRule>
  </conditionalFormatting>
  <conditionalFormatting sqref="D196">
    <cfRule type="expression" dxfId="7240" priority="22817">
      <formula>IF(FIND("!",D5),TRUE)</formula>
    </cfRule>
  </conditionalFormatting>
  <conditionalFormatting sqref="D197">
    <cfRule type="expression" dxfId="7239" priority="22818">
      <formula>IF(AND(LEN($C5)&gt;0,AND($C5&lt;&gt;"Smelter Not Listed",ISBLANK($D5))),1,0)</formula>
    </cfRule>
  </conditionalFormatting>
  <conditionalFormatting sqref="D197">
    <cfRule type="expression" dxfId="7238" priority="22819">
      <formula>IF(AND(D5="",$C5=$X$4),TRUE)</formula>
    </cfRule>
  </conditionalFormatting>
  <conditionalFormatting sqref="D197">
    <cfRule type="expression" dxfId="7237" priority="22820">
      <formula>IF(FIND("!",D5),TRUE)</formula>
    </cfRule>
  </conditionalFormatting>
  <conditionalFormatting sqref="D198">
    <cfRule type="expression" dxfId="7236" priority="22821">
      <formula>IF(AND(LEN($C5)&gt;0,AND($C5&lt;&gt;"Smelter Not Listed",ISBLANK($D5))),1,0)</formula>
    </cfRule>
  </conditionalFormatting>
  <conditionalFormatting sqref="D198">
    <cfRule type="expression" dxfId="7235" priority="22822">
      <formula>IF(AND(D5="",$C5=$X$4),TRUE)</formula>
    </cfRule>
  </conditionalFormatting>
  <conditionalFormatting sqref="D198">
    <cfRule type="expression" dxfId="7234" priority="22823">
      <formula>IF(FIND("!",D5),TRUE)</formula>
    </cfRule>
  </conditionalFormatting>
  <conditionalFormatting sqref="D199">
    <cfRule type="expression" dxfId="7233" priority="22824">
      <formula>IF(AND(LEN($C5)&gt;0,AND($C5&lt;&gt;"Smelter Not Listed",ISBLANK($D5))),1,0)</formula>
    </cfRule>
  </conditionalFormatting>
  <conditionalFormatting sqref="D199">
    <cfRule type="expression" dxfId="7232" priority="22825">
      <formula>IF(AND(D5="",$C5=$X$4),TRUE)</formula>
    </cfRule>
  </conditionalFormatting>
  <conditionalFormatting sqref="D199">
    <cfRule type="expression" dxfId="7231" priority="22826">
      <formula>IF(FIND("!",D5),TRUE)</formula>
    </cfRule>
  </conditionalFormatting>
  <conditionalFormatting sqref="D200">
    <cfRule type="expression" dxfId="7230" priority="22827">
      <formula>IF(AND(LEN($C5)&gt;0,AND($C5&lt;&gt;"Smelter Not Listed",ISBLANK($D5))),1,0)</formula>
    </cfRule>
  </conditionalFormatting>
  <conditionalFormatting sqref="D200">
    <cfRule type="expression" dxfId="7229" priority="22828">
      <formula>IF(AND(D5="",$C5=$X$4),TRUE)</formula>
    </cfRule>
  </conditionalFormatting>
  <conditionalFormatting sqref="D200">
    <cfRule type="expression" dxfId="7228" priority="22829">
      <formula>IF(FIND("!",D5),TRUE)</formula>
    </cfRule>
  </conditionalFormatting>
  <conditionalFormatting sqref="D201">
    <cfRule type="expression" dxfId="7227" priority="22830">
      <formula>IF(AND(LEN($C5)&gt;0,AND($C5&lt;&gt;"Smelter Not Listed",ISBLANK($D5))),1,0)</formula>
    </cfRule>
  </conditionalFormatting>
  <conditionalFormatting sqref="D201">
    <cfRule type="expression" dxfId="7226" priority="22831">
      <formula>IF(AND(D5="",$C5=$X$4),TRUE)</formula>
    </cfRule>
  </conditionalFormatting>
  <conditionalFormatting sqref="D201">
    <cfRule type="expression" dxfId="7225" priority="22832">
      <formula>IF(FIND("!",D5),TRUE)</formula>
    </cfRule>
  </conditionalFormatting>
  <conditionalFormatting sqref="D202">
    <cfRule type="expression" dxfId="7224" priority="22833">
      <formula>IF(AND(LEN($C5)&gt;0,AND($C5&lt;&gt;"Smelter Not Listed",ISBLANK($D5))),1,0)</formula>
    </cfRule>
  </conditionalFormatting>
  <conditionalFormatting sqref="D202">
    <cfRule type="expression" dxfId="7223" priority="22834">
      <formula>IF(AND(D5="",$C5=$X$4),TRUE)</formula>
    </cfRule>
  </conditionalFormatting>
  <conditionalFormatting sqref="D202">
    <cfRule type="expression" dxfId="7222" priority="22835">
      <formula>IF(FIND("!",D5),TRUE)</formula>
    </cfRule>
  </conditionalFormatting>
  <conditionalFormatting sqref="D203">
    <cfRule type="expression" dxfId="7221" priority="22836">
      <formula>IF(AND(LEN($C5)&gt;0,AND($C5&lt;&gt;"Smelter Not Listed",ISBLANK($D5))),1,0)</formula>
    </cfRule>
  </conditionalFormatting>
  <conditionalFormatting sqref="D203">
    <cfRule type="expression" dxfId="7220" priority="22837">
      <formula>IF(AND(D5="",$C5=$X$4),TRUE)</formula>
    </cfRule>
  </conditionalFormatting>
  <conditionalFormatting sqref="D203">
    <cfRule type="expression" dxfId="7219" priority="22838">
      <formula>IF(FIND("!",D5),TRUE)</formula>
    </cfRule>
  </conditionalFormatting>
  <conditionalFormatting sqref="D204">
    <cfRule type="expression" dxfId="7218" priority="22839">
      <formula>IF(AND(LEN($C5)&gt;0,AND($C5&lt;&gt;"Smelter Not Listed",ISBLANK($D5))),1,0)</formula>
    </cfRule>
  </conditionalFormatting>
  <conditionalFormatting sqref="D204">
    <cfRule type="expression" dxfId="7217" priority="22840">
      <formula>IF(AND(D5="",$C5=$X$4),TRUE)</formula>
    </cfRule>
  </conditionalFormatting>
  <conditionalFormatting sqref="D204">
    <cfRule type="expression" dxfId="7216" priority="22841">
      <formula>IF(FIND("!",D5),TRUE)</formula>
    </cfRule>
  </conditionalFormatting>
  <conditionalFormatting sqref="D205">
    <cfRule type="expression" dxfId="7215" priority="22842">
      <formula>IF(AND(LEN($C5)&gt;0,AND($C5&lt;&gt;"Smelter Not Listed",ISBLANK($D5))),1,0)</formula>
    </cfRule>
  </conditionalFormatting>
  <conditionalFormatting sqref="D205">
    <cfRule type="expression" dxfId="7214" priority="22843">
      <formula>IF(AND(D5="",$C5=$X$4),TRUE)</formula>
    </cfRule>
  </conditionalFormatting>
  <conditionalFormatting sqref="D205">
    <cfRule type="expression" dxfId="7213" priority="22844">
      <formula>IF(FIND("!",D5),TRUE)</formula>
    </cfRule>
  </conditionalFormatting>
  <conditionalFormatting sqref="D206">
    <cfRule type="expression" dxfId="7212" priority="22845">
      <formula>IF(AND(LEN($C5)&gt;0,AND($C5&lt;&gt;"Smelter Not Listed",ISBLANK($D5))),1,0)</formula>
    </cfRule>
  </conditionalFormatting>
  <conditionalFormatting sqref="D206">
    <cfRule type="expression" dxfId="7211" priority="22846">
      <formula>IF(AND(D5="",$C5=$X$4),TRUE)</formula>
    </cfRule>
  </conditionalFormatting>
  <conditionalFormatting sqref="D206">
    <cfRule type="expression" dxfId="7210" priority="22847">
      <formula>IF(FIND("!",D5),TRUE)</formula>
    </cfRule>
  </conditionalFormatting>
  <conditionalFormatting sqref="D207">
    <cfRule type="expression" dxfId="7209" priority="22848">
      <formula>IF(AND(LEN($C5)&gt;0,AND($C5&lt;&gt;"Smelter Not Listed",ISBLANK($D5))),1,0)</formula>
    </cfRule>
  </conditionalFormatting>
  <conditionalFormatting sqref="D207">
    <cfRule type="expression" dxfId="7208" priority="22849">
      <formula>IF(AND(D5="",$C5=$X$4),TRUE)</formula>
    </cfRule>
  </conditionalFormatting>
  <conditionalFormatting sqref="D207">
    <cfRule type="expression" dxfId="7207" priority="22850">
      <formula>IF(FIND("!",D5),TRUE)</formula>
    </cfRule>
  </conditionalFormatting>
  <conditionalFormatting sqref="D208">
    <cfRule type="expression" dxfId="7206" priority="22851">
      <formula>IF(AND(LEN($C5)&gt;0,AND($C5&lt;&gt;"Smelter Not Listed",ISBLANK($D5))),1,0)</formula>
    </cfRule>
  </conditionalFormatting>
  <conditionalFormatting sqref="D208">
    <cfRule type="expression" dxfId="7205" priority="22852">
      <formula>IF(AND(D5="",$C5=$X$4),TRUE)</formula>
    </cfRule>
  </conditionalFormatting>
  <conditionalFormatting sqref="D208">
    <cfRule type="expression" dxfId="7204" priority="22853">
      <formula>IF(FIND("!",D5),TRUE)</formula>
    </cfRule>
  </conditionalFormatting>
  <conditionalFormatting sqref="D209">
    <cfRule type="expression" dxfId="7203" priority="22854">
      <formula>IF(AND(LEN($C5)&gt;0,AND($C5&lt;&gt;"Smelter Not Listed",ISBLANK($D5))),1,0)</formula>
    </cfRule>
  </conditionalFormatting>
  <conditionalFormatting sqref="D209">
    <cfRule type="expression" dxfId="7202" priority="22855">
      <formula>IF(AND(D5="",$C5=$X$4),TRUE)</formula>
    </cfRule>
  </conditionalFormatting>
  <conditionalFormatting sqref="D209">
    <cfRule type="expression" dxfId="7201" priority="22856">
      <formula>IF(FIND("!",D5),TRUE)</formula>
    </cfRule>
  </conditionalFormatting>
  <conditionalFormatting sqref="D210">
    <cfRule type="expression" dxfId="7200" priority="22857">
      <formula>IF(AND(LEN($C5)&gt;0,AND($C5&lt;&gt;"Smelter Not Listed",ISBLANK($D5))),1,0)</formula>
    </cfRule>
  </conditionalFormatting>
  <conditionalFormatting sqref="D210">
    <cfRule type="expression" dxfId="7199" priority="22858">
      <formula>IF(AND(D5="",$C5=$X$4),TRUE)</formula>
    </cfRule>
  </conditionalFormatting>
  <conditionalFormatting sqref="D210">
    <cfRule type="expression" dxfId="7198" priority="22859">
      <formula>IF(FIND("!",D5),TRUE)</formula>
    </cfRule>
  </conditionalFormatting>
  <conditionalFormatting sqref="D211">
    <cfRule type="expression" dxfId="7197" priority="22860">
      <formula>IF(AND(LEN($C5)&gt;0,AND($C5&lt;&gt;"Smelter Not Listed",ISBLANK($D5))),1,0)</formula>
    </cfRule>
  </conditionalFormatting>
  <conditionalFormatting sqref="D211">
    <cfRule type="expression" dxfId="7196" priority="22861">
      <formula>IF(AND(D5="",$C5=$X$4),TRUE)</formula>
    </cfRule>
  </conditionalFormatting>
  <conditionalFormatting sqref="D211">
    <cfRule type="expression" dxfId="7195" priority="22862">
      <formula>IF(FIND("!",D5),TRUE)</formula>
    </cfRule>
  </conditionalFormatting>
  <conditionalFormatting sqref="D212">
    <cfRule type="expression" dxfId="7194" priority="22863">
      <formula>IF(AND(LEN($C5)&gt;0,AND($C5&lt;&gt;"Smelter Not Listed",ISBLANK($D5))),1,0)</formula>
    </cfRule>
  </conditionalFormatting>
  <conditionalFormatting sqref="D212">
    <cfRule type="expression" dxfId="7193" priority="22864">
      <formula>IF(AND(D5="",$C5=$X$4),TRUE)</formula>
    </cfRule>
  </conditionalFormatting>
  <conditionalFormatting sqref="D212">
    <cfRule type="expression" dxfId="7192" priority="22865">
      <formula>IF(FIND("!",D5),TRUE)</formula>
    </cfRule>
  </conditionalFormatting>
  <conditionalFormatting sqref="D213">
    <cfRule type="expression" dxfId="7191" priority="22866">
      <formula>IF(AND(LEN($C5)&gt;0,AND($C5&lt;&gt;"Smelter Not Listed",ISBLANK($D5))),1,0)</formula>
    </cfRule>
  </conditionalFormatting>
  <conditionalFormatting sqref="D213">
    <cfRule type="expression" dxfId="7190" priority="22867">
      <formula>IF(AND(D5="",$C5=$X$4),TRUE)</formula>
    </cfRule>
  </conditionalFormatting>
  <conditionalFormatting sqref="D213">
    <cfRule type="expression" dxfId="7189" priority="22868">
      <formula>IF(FIND("!",D5),TRUE)</formula>
    </cfRule>
  </conditionalFormatting>
  <conditionalFormatting sqref="D214">
    <cfRule type="expression" dxfId="7188" priority="22869">
      <formula>IF(AND(LEN($C5)&gt;0,AND($C5&lt;&gt;"Smelter Not Listed",ISBLANK($D5))),1,0)</formula>
    </cfRule>
  </conditionalFormatting>
  <conditionalFormatting sqref="D214">
    <cfRule type="expression" dxfId="7187" priority="22870">
      <formula>IF(AND(D5="",$C5=$X$4),TRUE)</formula>
    </cfRule>
  </conditionalFormatting>
  <conditionalFormatting sqref="D214">
    <cfRule type="expression" dxfId="7186" priority="22871">
      <formula>IF(FIND("!",D5),TRUE)</formula>
    </cfRule>
  </conditionalFormatting>
  <conditionalFormatting sqref="D215">
    <cfRule type="expression" dxfId="7185" priority="22872">
      <formula>IF(AND(LEN($C5)&gt;0,AND($C5&lt;&gt;"Smelter Not Listed",ISBLANK($D5))),1,0)</formula>
    </cfRule>
  </conditionalFormatting>
  <conditionalFormatting sqref="D215">
    <cfRule type="expression" dxfId="7184" priority="22873">
      <formula>IF(AND(D5="",$C5=$X$4),TRUE)</formula>
    </cfRule>
  </conditionalFormatting>
  <conditionalFormatting sqref="D215">
    <cfRule type="expression" dxfId="7183" priority="22874">
      <formula>IF(FIND("!",D5),TRUE)</formula>
    </cfRule>
  </conditionalFormatting>
  <conditionalFormatting sqref="D216">
    <cfRule type="expression" dxfId="7182" priority="22875">
      <formula>IF(AND(LEN($C5)&gt;0,AND($C5&lt;&gt;"Smelter Not Listed",ISBLANK($D5))),1,0)</formula>
    </cfRule>
  </conditionalFormatting>
  <conditionalFormatting sqref="D216">
    <cfRule type="expression" dxfId="7181" priority="22876">
      <formula>IF(AND(D5="",$C5=$X$4),TRUE)</formula>
    </cfRule>
  </conditionalFormatting>
  <conditionalFormatting sqref="D216">
    <cfRule type="expression" dxfId="7180" priority="22877">
      <formula>IF(FIND("!",D5),TRUE)</formula>
    </cfRule>
  </conditionalFormatting>
  <conditionalFormatting sqref="D217">
    <cfRule type="expression" dxfId="7179" priority="22878">
      <formula>IF(AND(LEN($C5)&gt;0,AND($C5&lt;&gt;"Smelter Not Listed",ISBLANK($D5))),1,0)</formula>
    </cfRule>
  </conditionalFormatting>
  <conditionalFormatting sqref="D217">
    <cfRule type="expression" dxfId="7178" priority="22879">
      <formula>IF(AND(D5="",$C5=$X$4),TRUE)</formula>
    </cfRule>
  </conditionalFormatting>
  <conditionalFormatting sqref="D217">
    <cfRule type="expression" dxfId="7177" priority="22880">
      <formula>IF(FIND("!",D5),TRUE)</formula>
    </cfRule>
  </conditionalFormatting>
  <conditionalFormatting sqref="D218">
    <cfRule type="expression" dxfId="7176" priority="22881">
      <formula>IF(AND(LEN($C5)&gt;0,AND($C5&lt;&gt;"Smelter Not Listed",ISBLANK($D5))),1,0)</formula>
    </cfRule>
  </conditionalFormatting>
  <conditionalFormatting sqref="D218">
    <cfRule type="expression" dxfId="7175" priority="22882">
      <formula>IF(AND(D5="",$C5=$X$4),TRUE)</formula>
    </cfRule>
  </conditionalFormatting>
  <conditionalFormatting sqref="D218">
    <cfRule type="expression" dxfId="7174" priority="22883">
      <formula>IF(FIND("!",D5),TRUE)</formula>
    </cfRule>
  </conditionalFormatting>
  <conditionalFormatting sqref="D219">
    <cfRule type="expression" dxfId="7173" priority="22884">
      <formula>IF(AND(LEN($C5)&gt;0,AND($C5&lt;&gt;"Smelter Not Listed",ISBLANK($D5))),1,0)</formula>
    </cfRule>
  </conditionalFormatting>
  <conditionalFormatting sqref="D219">
    <cfRule type="expression" dxfId="7172" priority="22885">
      <formula>IF(AND(D5="",$C5=$X$4),TRUE)</formula>
    </cfRule>
  </conditionalFormatting>
  <conditionalFormatting sqref="D219">
    <cfRule type="expression" dxfId="7171" priority="22886">
      <formula>IF(FIND("!",D5),TRUE)</formula>
    </cfRule>
  </conditionalFormatting>
  <conditionalFormatting sqref="D220">
    <cfRule type="expression" dxfId="7170" priority="22887">
      <formula>IF(AND(LEN($C5)&gt;0,AND($C5&lt;&gt;"Smelter Not Listed",ISBLANK($D5))),1,0)</formula>
    </cfRule>
  </conditionalFormatting>
  <conditionalFormatting sqref="D220">
    <cfRule type="expression" dxfId="7169" priority="22888">
      <formula>IF(AND(D5="",$C5=$X$4),TRUE)</formula>
    </cfRule>
  </conditionalFormatting>
  <conditionalFormatting sqref="D220">
    <cfRule type="expression" dxfId="7168" priority="22889">
      <formula>IF(FIND("!",D5),TRUE)</formula>
    </cfRule>
  </conditionalFormatting>
  <conditionalFormatting sqref="D221">
    <cfRule type="expression" dxfId="7167" priority="22890">
      <formula>IF(AND(LEN($C5)&gt;0,AND($C5&lt;&gt;"Smelter Not Listed",ISBLANK($D5))),1,0)</formula>
    </cfRule>
  </conditionalFormatting>
  <conditionalFormatting sqref="D221">
    <cfRule type="expression" dxfId="7166" priority="22891">
      <formula>IF(AND(D5="",$C5=$X$4),TRUE)</formula>
    </cfRule>
  </conditionalFormatting>
  <conditionalFormatting sqref="D221">
    <cfRule type="expression" dxfId="7165" priority="22892">
      <formula>IF(FIND("!",D5),TRUE)</formula>
    </cfRule>
  </conditionalFormatting>
  <conditionalFormatting sqref="D222">
    <cfRule type="expression" dxfId="7164" priority="22893">
      <formula>IF(AND(LEN($C5)&gt;0,AND($C5&lt;&gt;"Smelter Not Listed",ISBLANK($D5))),1,0)</formula>
    </cfRule>
  </conditionalFormatting>
  <conditionalFormatting sqref="D222">
    <cfRule type="expression" dxfId="7163" priority="22894">
      <formula>IF(AND(D5="",$C5=$X$4),TRUE)</formula>
    </cfRule>
  </conditionalFormatting>
  <conditionalFormatting sqref="D222">
    <cfRule type="expression" dxfId="7162" priority="22895">
      <formula>IF(FIND("!",D5),TRUE)</formula>
    </cfRule>
  </conditionalFormatting>
  <conditionalFormatting sqref="D223">
    <cfRule type="expression" dxfId="7161" priority="22896">
      <formula>IF(AND(LEN($C5)&gt;0,AND($C5&lt;&gt;"Smelter Not Listed",ISBLANK($D5))),1,0)</formula>
    </cfRule>
  </conditionalFormatting>
  <conditionalFormatting sqref="D223">
    <cfRule type="expression" dxfId="7160" priority="22897">
      <formula>IF(AND(D5="",$C5=$X$4),TRUE)</formula>
    </cfRule>
  </conditionalFormatting>
  <conditionalFormatting sqref="D223">
    <cfRule type="expression" dxfId="7159" priority="22898">
      <formula>IF(FIND("!",D5),TRUE)</formula>
    </cfRule>
  </conditionalFormatting>
  <conditionalFormatting sqref="D224">
    <cfRule type="expression" dxfId="7158" priority="22899">
      <formula>IF(AND(LEN($C5)&gt;0,AND($C5&lt;&gt;"Smelter Not Listed",ISBLANK($D5))),1,0)</formula>
    </cfRule>
  </conditionalFormatting>
  <conditionalFormatting sqref="D224">
    <cfRule type="expression" dxfId="7157" priority="22900">
      <formula>IF(AND(D5="",$C5=$X$4),TRUE)</formula>
    </cfRule>
  </conditionalFormatting>
  <conditionalFormatting sqref="D224">
    <cfRule type="expression" dxfId="7156" priority="22901">
      <formula>IF(FIND("!",D5),TRUE)</formula>
    </cfRule>
  </conditionalFormatting>
  <conditionalFormatting sqref="D225">
    <cfRule type="expression" dxfId="7155" priority="22902">
      <formula>IF(AND(LEN($C5)&gt;0,AND($C5&lt;&gt;"Smelter Not Listed",ISBLANK($D5))),1,0)</formula>
    </cfRule>
  </conditionalFormatting>
  <conditionalFormatting sqref="D225">
    <cfRule type="expression" dxfId="7154" priority="22903">
      <formula>IF(AND(D5="",$C5=$X$4),TRUE)</formula>
    </cfRule>
  </conditionalFormatting>
  <conditionalFormatting sqref="D225">
    <cfRule type="expression" dxfId="7153" priority="22904">
      <formula>IF(FIND("!",D5),TRUE)</formula>
    </cfRule>
  </conditionalFormatting>
  <conditionalFormatting sqref="D226">
    <cfRule type="expression" dxfId="7152" priority="22905">
      <formula>IF(AND(LEN($C5)&gt;0,AND($C5&lt;&gt;"Smelter Not Listed",ISBLANK($D5))),1,0)</formula>
    </cfRule>
  </conditionalFormatting>
  <conditionalFormatting sqref="D226">
    <cfRule type="expression" dxfId="7151" priority="22906">
      <formula>IF(AND(D5="",$C5=$X$4),TRUE)</formula>
    </cfRule>
  </conditionalFormatting>
  <conditionalFormatting sqref="D226">
    <cfRule type="expression" dxfId="7150" priority="22907">
      <formula>IF(FIND("!",D5),TRUE)</formula>
    </cfRule>
  </conditionalFormatting>
  <conditionalFormatting sqref="D227">
    <cfRule type="expression" dxfId="7149" priority="22908">
      <formula>IF(AND(LEN($C5)&gt;0,AND($C5&lt;&gt;"Smelter Not Listed",ISBLANK($D5))),1,0)</formula>
    </cfRule>
  </conditionalFormatting>
  <conditionalFormatting sqref="D227">
    <cfRule type="expression" dxfId="7148" priority="22909">
      <formula>IF(AND(D5="",$C5=$X$4),TRUE)</formula>
    </cfRule>
  </conditionalFormatting>
  <conditionalFormatting sqref="D227">
    <cfRule type="expression" dxfId="7147" priority="22910">
      <formula>IF(FIND("!",D5),TRUE)</formula>
    </cfRule>
  </conditionalFormatting>
  <conditionalFormatting sqref="D228">
    <cfRule type="expression" dxfId="7146" priority="22911">
      <formula>IF(AND(LEN($C5)&gt;0,AND($C5&lt;&gt;"Smelter Not Listed",ISBLANK($D5))),1,0)</formula>
    </cfRule>
  </conditionalFormatting>
  <conditionalFormatting sqref="D228">
    <cfRule type="expression" dxfId="7145" priority="22912">
      <formula>IF(AND(D5="",$C5=$X$4),TRUE)</formula>
    </cfRule>
  </conditionalFormatting>
  <conditionalFormatting sqref="D228">
    <cfRule type="expression" dxfId="7144" priority="22913">
      <formula>IF(FIND("!",D5),TRUE)</formula>
    </cfRule>
  </conditionalFormatting>
  <conditionalFormatting sqref="D229">
    <cfRule type="expression" dxfId="7143" priority="22914">
      <formula>IF(AND(LEN($C5)&gt;0,AND($C5&lt;&gt;"Smelter Not Listed",ISBLANK($D5))),1,0)</formula>
    </cfRule>
  </conditionalFormatting>
  <conditionalFormatting sqref="D229">
    <cfRule type="expression" dxfId="7142" priority="22915">
      <formula>IF(AND(D5="",$C5=$X$4),TRUE)</formula>
    </cfRule>
  </conditionalFormatting>
  <conditionalFormatting sqref="D229">
    <cfRule type="expression" dxfId="7141" priority="22916">
      <formula>IF(FIND("!",D5),TRUE)</formula>
    </cfRule>
  </conditionalFormatting>
  <conditionalFormatting sqref="D230">
    <cfRule type="expression" dxfId="7140" priority="22917">
      <formula>IF(AND(LEN($C5)&gt;0,AND($C5&lt;&gt;"Smelter Not Listed",ISBLANK($D5))),1,0)</formula>
    </cfRule>
  </conditionalFormatting>
  <conditionalFormatting sqref="D230">
    <cfRule type="expression" dxfId="7139" priority="22918">
      <formula>IF(AND(D5="",$C5=$X$4),TRUE)</formula>
    </cfRule>
  </conditionalFormatting>
  <conditionalFormatting sqref="D230">
    <cfRule type="expression" dxfId="7138" priority="22919">
      <formula>IF(FIND("!",D5),TRUE)</formula>
    </cfRule>
  </conditionalFormatting>
  <conditionalFormatting sqref="D231">
    <cfRule type="expression" dxfId="7137" priority="22920">
      <formula>IF(AND(LEN($C5)&gt;0,AND($C5&lt;&gt;"Smelter Not Listed",ISBLANK($D5))),1,0)</formula>
    </cfRule>
  </conditionalFormatting>
  <conditionalFormatting sqref="D231">
    <cfRule type="expression" dxfId="7136" priority="22921">
      <formula>IF(AND(D5="",$C5=$X$4),TRUE)</formula>
    </cfRule>
  </conditionalFormatting>
  <conditionalFormatting sqref="D231">
    <cfRule type="expression" dxfId="7135" priority="22922">
      <formula>IF(FIND("!",D5),TRUE)</formula>
    </cfRule>
  </conditionalFormatting>
  <conditionalFormatting sqref="D232">
    <cfRule type="expression" dxfId="7134" priority="22923">
      <formula>IF(AND(LEN($C5)&gt;0,AND($C5&lt;&gt;"Smelter Not Listed",ISBLANK($D5))),1,0)</formula>
    </cfRule>
  </conditionalFormatting>
  <conditionalFormatting sqref="D232">
    <cfRule type="expression" dxfId="7133" priority="22924">
      <formula>IF(AND(D5="",$C5=$X$4),TRUE)</formula>
    </cfRule>
  </conditionalFormatting>
  <conditionalFormatting sqref="D232">
    <cfRule type="expression" dxfId="7132" priority="22925">
      <formula>IF(FIND("!",D5),TRUE)</formula>
    </cfRule>
  </conditionalFormatting>
  <conditionalFormatting sqref="D233">
    <cfRule type="expression" dxfId="7131" priority="22926">
      <formula>IF(AND(LEN($C5)&gt;0,AND($C5&lt;&gt;"Smelter Not Listed",ISBLANK($D5))),1,0)</formula>
    </cfRule>
  </conditionalFormatting>
  <conditionalFormatting sqref="D233">
    <cfRule type="expression" dxfId="7130" priority="22927">
      <formula>IF(AND(D5="",$C5=$X$4),TRUE)</formula>
    </cfRule>
  </conditionalFormatting>
  <conditionalFormatting sqref="D233">
    <cfRule type="expression" dxfId="7129" priority="22928">
      <formula>IF(FIND("!",D5),TRUE)</formula>
    </cfRule>
  </conditionalFormatting>
  <conditionalFormatting sqref="D234">
    <cfRule type="expression" dxfId="7128" priority="22929">
      <formula>IF(AND(LEN($C5)&gt;0,AND($C5&lt;&gt;"Smelter Not Listed",ISBLANK($D5))),1,0)</formula>
    </cfRule>
  </conditionalFormatting>
  <conditionalFormatting sqref="D234">
    <cfRule type="expression" dxfId="7127" priority="22930">
      <formula>IF(AND(D5="",$C5=$X$4),TRUE)</formula>
    </cfRule>
  </conditionalFormatting>
  <conditionalFormatting sqref="D234">
    <cfRule type="expression" dxfId="7126" priority="22931">
      <formula>IF(FIND("!",D5),TRUE)</formula>
    </cfRule>
  </conditionalFormatting>
  <conditionalFormatting sqref="D235">
    <cfRule type="expression" dxfId="7125" priority="22932">
      <formula>IF(AND(LEN($C5)&gt;0,AND($C5&lt;&gt;"Smelter Not Listed",ISBLANK($D5))),1,0)</formula>
    </cfRule>
  </conditionalFormatting>
  <conditionalFormatting sqref="D235">
    <cfRule type="expression" dxfId="7124" priority="22933">
      <formula>IF(AND(D5="",$C5=$X$4),TRUE)</formula>
    </cfRule>
  </conditionalFormatting>
  <conditionalFormatting sqref="D235">
    <cfRule type="expression" dxfId="7123" priority="22934">
      <formula>IF(FIND("!",D5),TRUE)</formula>
    </cfRule>
  </conditionalFormatting>
  <conditionalFormatting sqref="D236">
    <cfRule type="expression" dxfId="7122" priority="22935">
      <formula>IF(AND(LEN($C5)&gt;0,AND($C5&lt;&gt;"Smelter Not Listed",ISBLANK($D5))),1,0)</formula>
    </cfRule>
  </conditionalFormatting>
  <conditionalFormatting sqref="D236">
    <cfRule type="expression" dxfId="7121" priority="22936">
      <formula>IF(AND(D5="",$C5=$X$4),TRUE)</formula>
    </cfRule>
  </conditionalFormatting>
  <conditionalFormatting sqref="D236">
    <cfRule type="expression" dxfId="7120" priority="22937">
      <formula>IF(FIND("!",D5),TRUE)</formula>
    </cfRule>
  </conditionalFormatting>
  <conditionalFormatting sqref="D237">
    <cfRule type="expression" dxfId="7119" priority="22938">
      <formula>IF(AND(LEN($C5)&gt;0,AND($C5&lt;&gt;"Smelter Not Listed",ISBLANK($D5))),1,0)</formula>
    </cfRule>
  </conditionalFormatting>
  <conditionalFormatting sqref="D237">
    <cfRule type="expression" dxfId="7118" priority="22939">
      <formula>IF(AND(D5="",$C5=$X$4),TRUE)</formula>
    </cfRule>
  </conditionalFormatting>
  <conditionalFormatting sqref="D237">
    <cfRule type="expression" dxfId="7117" priority="22940">
      <formula>IF(FIND("!",D5),TRUE)</formula>
    </cfRule>
  </conditionalFormatting>
  <conditionalFormatting sqref="D238">
    <cfRule type="expression" dxfId="7116" priority="22941">
      <formula>IF(AND(LEN($C5)&gt;0,AND($C5&lt;&gt;"Smelter Not Listed",ISBLANK($D5))),1,0)</formula>
    </cfRule>
  </conditionalFormatting>
  <conditionalFormatting sqref="D238">
    <cfRule type="expression" dxfId="7115" priority="22942">
      <formula>IF(AND(D5="",$C5=$X$4),TRUE)</formula>
    </cfRule>
  </conditionalFormatting>
  <conditionalFormatting sqref="D238">
    <cfRule type="expression" dxfId="7114" priority="22943">
      <formula>IF(FIND("!",D5),TRUE)</formula>
    </cfRule>
  </conditionalFormatting>
  <conditionalFormatting sqref="D239">
    <cfRule type="expression" dxfId="7113" priority="22944">
      <formula>IF(AND(LEN($C5)&gt;0,AND($C5&lt;&gt;"Smelter Not Listed",ISBLANK($D5))),1,0)</formula>
    </cfRule>
  </conditionalFormatting>
  <conditionalFormatting sqref="D239">
    <cfRule type="expression" dxfId="7112" priority="22945">
      <formula>IF(AND(D5="",$C5=$X$4),TRUE)</formula>
    </cfRule>
  </conditionalFormatting>
  <conditionalFormatting sqref="D239">
    <cfRule type="expression" dxfId="7111" priority="22946">
      <formula>IF(FIND("!",D5),TRUE)</formula>
    </cfRule>
  </conditionalFormatting>
  <conditionalFormatting sqref="D240">
    <cfRule type="expression" dxfId="7110" priority="22947">
      <formula>IF(AND(LEN($C5)&gt;0,AND($C5&lt;&gt;"Smelter Not Listed",ISBLANK($D5))),1,0)</formula>
    </cfRule>
  </conditionalFormatting>
  <conditionalFormatting sqref="D240">
    <cfRule type="expression" dxfId="7109" priority="22948">
      <formula>IF(AND(D5="",$C5=$X$4),TRUE)</formula>
    </cfRule>
  </conditionalFormatting>
  <conditionalFormatting sqref="D240">
    <cfRule type="expression" dxfId="7108" priority="22949">
      <formula>IF(FIND("!",D5),TRUE)</formula>
    </cfRule>
  </conditionalFormatting>
  <conditionalFormatting sqref="D241">
    <cfRule type="expression" dxfId="7107" priority="22950">
      <formula>IF(AND(LEN($C5)&gt;0,AND($C5&lt;&gt;"Smelter Not Listed",ISBLANK($D5))),1,0)</formula>
    </cfRule>
  </conditionalFormatting>
  <conditionalFormatting sqref="D241">
    <cfRule type="expression" dxfId="7106" priority="22951">
      <formula>IF(AND(D5="",$C5=$X$4),TRUE)</formula>
    </cfRule>
  </conditionalFormatting>
  <conditionalFormatting sqref="D241">
    <cfRule type="expression" dxfId="7105" priority="22952">
      <formula>IF(FIND("!",D5),TRUE)</formula>
    </cfRule>
  </conditionalFormatting>
  <conditionalFormatting sqref="D242">
    <cfRule type="expression" dxfId="7104" priority="22953">
      <formula>IF(AND(LEN($C5)&gt;0,AND($C5&lt;&gt;"Smelter Not Listed",ISBLANK($D5))),1,0)</formula>
    </cfRule>
  </conditionalFormatting>
  <conditionalFormatting sqref="D242">
    <cfRule type="expression" dxfId="7103" priority="22954">
      <formula>IF(AND(D5="",$C5=$X$4),TRUE)</formula>
    </cfRule>
  </conditionalFormatting>
  <conditionalFormatting sqref="D242">
    <cfRule type="expression" dxfId="7102" priority="22955">
      <formula>IF(FIND("!",D5),TRUE)</formula>
    </cfRule>
  </conditionalFormatting>
  <conditionalFormatting sqref="D243">
    <cfRule type="expression" dxfId="7101" priority="22956">
      <formula>IF(AND(LEN($C5)&gt;0,AND($C5&lt;&gt;"Smelter Not Listed",ISBLANK($D5))),1,0)</formula>
    </cfRule>
  </conditionalFormatting>
  <conditionalFormatting sqref="D243">
    <cfRule type="expression" dxfId="7100" priority="22957">
      <formula>IF(AND(D5="",$C5=$X$4),TRUE)</formula>
    </cfRule>
  </conditionalFormatting>
  <conditionalFormatting sqref="D243">
    <cfRule type="expression" dxfId="7099" priority="22958">
      <formula>IF(FIND("!",D5),TRUE)</formula>
    </cfRule>
  </conditionalFormatting>
  <conditionalFormatting sqref="D244">
    <cfRule type="expression" dxfId="7098" priority="22959">
      <formula>IF(AND(LEN($C5)&gt;0,AND($C5&lt;&gt;"Smelter Not Listed",ISBLANK($D5))),1,0)</formula>
    </cfRule>
  </conditionalFormatting>
  <conditionalFormatting sqref="D244">
    <cfRule type="expression" dxfId="7097" priority="22960">
      <formula>IF(AND(D5="",$C5=$X$4),TRUE)</formula>
    </cfRule>
  </conditionalFormatting>
  <conditionalFormatting sqref="D244">
    <cfRule type="expression" dxfId="7096" priority="22961">
      <formula>IF(FIND("!",D5),TRUE)</formula>
    </cfRule>
  </conditionalFormatting>
  <conditionalFormatting sqref="D245">
    <cfRule type="expression" dxfId="7095" priority="22962">
      <formula>IF(AND(LEN($C5)&gt;0,AND($C5&lt;&gt;"Smelter Not Listed",ISBLANK($D5))),1,0)</formula>
    </cfRule>
  </conditionalFormatting>
  <conditionalFormatting sqref="D245">
    <cfRule type="expression" dxfId="7094" priority="22963">
      <formula>IF(AND(D5="",$C5=$X$4),TRUE)</formula>
    </cfRule>
  </conditionalFormatting>
  <conditionalFormatting sqref="D245">
    <cfRule type="expression" dxfId="7093" priority="22964">
      <formula>IF(FIND("!",D5),TRUE)</formula>
    </cfRule>
  </conditionalFormatting>
  <conditionalFormatting sqref="D246">
    <cfRule type="expression" dxfId="7092" priority="22965">
      <formula>IF(AND(LEN($C5)&gt;0,AND($C5&lt;&gt;"Smelter Not Listed",ISBLANK($D5))),1,0)</formula>
    </cfRule>
  </conditionalFormatting>
  <conditionalFormatting sqref="D246">
    <cfRule type="expression" dxfId="7091" priority="22966">
      <formula>IF(AND(D5="",$C5=$X$4),TRUE)</formula>
    </cfRule>
  </conditionalFormatting>
  <conditionalFormatting sqref="D246">
    <cfRule type="expression" dxfId="7090" priority="22967">
      <formula>IF(FIND("!",D5),TRUE)</formula>
    </cfRule>
  </conditionalFormatting>
  <conditionalFormatting sqref="D247">
    <cfRule type="expression" dxfId="7089" priority="22968">
      <formula>IF(AND(LEN($C5)&gt;0,AND($C5&lt;&gt;"Smelter Not Listed",ISBLANK($D5))),1,0)</formula>
    </cfRule>
  </conditionalFormatting>
  <conditionalFormatting sqref="D247">
    <cfRule type="expression" dxfId="7088" priority="22969">
      <formula>IF(AND(D5="",$C5=$X$4),TRUE)</formula>
    </cfRule>
  </conditionalFormatting>
  <conditionalFormatting sqref="D247">
    <cfRule type="expression" dxfId="7087" priority="22970">
      <formula>IF(FIND("!",D5),TRUE)</formula>
    </cfRule>
  </conditionalFormatting>
  <conditionalFormatting sqref="D248">
    <cfRule type="expression" dxfId="7086" priority="22971">
      <formula>IF(AND(LEN($C5)&gt;0,AND($C5&lt;&gt;"Smelter Not Listed",ISBLANK($D5))),1,0)</formula>
    </cfRule>
  </conditionalFormatting>
  <conditionalFormatting sqref="D248">
    <cfRule type="expression" dxfId="7085" priority="22972">
      <formula>IF(AND(D5="",$C5=$X$4),TRUE)</formula>
    </cfRule>
  </conditionalFormatting>
  <conditionalFormatting sqref="D248">
    <cfRule type="expression" dxfId="7084" priority="22973">
      <formula>IF(FIND("!",D5),TRUE)</formula>
    </cfRule>
  </conditionalFormatting>
  <conditionalFormatting sqref="D249">
    <cfRule type="expression" dxfId="7083" priority="22974">
      <formula>IF(AND(LEN($C5)&gt;0,AND($C5&lt;&gt;"Smelter Not Listed",ISBLANK($D5))),1,0)</formula>
    </cfRule>
  </conditionalFormatting>
  <conditionalFormatting sqref="D249">
    <cfRule type="expression" dxfId="7082" priority="22975">
      <formula>IF(AND(D5="",$C5=$X$4),TRUE)</formula>
    </cfRule>
  </conditionalFormatting>
  <conditionalFormatting sqref="D249">
    <cfRule type="expression" dxfId="7081" priority="22976">
      <formula>IF(FIND("!",D5),TRUE)</formula>
    </cfRule>
  </conditionalFormatting>
  <conditionalFormatting sqref="D250">
    <cfRule type="expression" dxfId="7080" priority="22977">
      <formula>IF(AND(LEN($C5)&gt;0,AND($C5&lt;&gt;"Smelter Not Listed",ISBLANK($D5))),1,0)</formula>
    </cfRule>
  </conditionalFormatting>
  <conditionalFormatting sqref="D250">
    <cfRule type="expression" dxfId="7079" priority="22978">
      <formula>IF(AND(D5="",$C5=$X$4),TRUE)</formula>
    </cfRule>
  </conditionalFormatting>
  <conditionalFormatting sqref="D250">
    <cfRule type="expression" dxfId="7078" priority="22979">
      <formula>IF(FIND("!",D5),TRUE)</formula>
    </cfRule>
  </conditionalFormatting>
  <conditionalFormatting sqref="D251">
    <cfRule type="expression" dxfId="7077" priority="22980">
      <formula>IF(AND(LEN($C5)&gt;0,AND($C5&lt;&gt;"Smelter Not Listed",ISBLANK($D5))),1,0)</formula>
    </cfRule>
  </conditionalFormatting>
  <conditionalFormatting sqref="D251">
    <cfRule type="expression" dxfId="7076" priority="22981">
      <formula>IF(AND(D5="",$C5=$X$4),TRUE)</formula>
    </cfRule>
  </conditionalFormatting>
  <conditionalFormatting sqref="D251">
    <cfRule type="expression" dxfId="7075" priority="22982">
      <formula>IF(FIND("!",D5),TRUE)</formula>
    </cfRule>
  </conditionalFormatting>
  <conditionalFormatting sqref="D252">
    <cfRule type="expression" dxfId="7074" priority="22983">
      <formula>IF(AND(LEN($C5)&gt;0,AND($C5&lt;&gt;"Smelter Not Listed",ISBLANK($D5))),1,0)</formula>
    </cfRule>
  </conditionalFormatting>
  <conditionalFormatting sqref="D252">
    <cfRule type="expression" dxfId="7073" priority="22984">
      <formula>IF(AND(D5="",$C5=$X$4),TRUE)</formula>
    </cfRule>
  </conditionalFormatting>
  <conditionalFormatting sqref="D252">
    <cfRule type="expression" dxfId="7072" priority="22985">
      <formula>IF(FIND("!",D5),TRUE)</formula>
    </cfRule>
  </conditionalFormatting>
  <conditionalFormatting sqref="D253">
    <cfRule type="expression" dxfId="7071" priority="22986">
      <formula>IF(AND(LEN($C5)&gt;0,AND($C5&lt;&gt;"Smelter Not Listed",ISBLANK($D5))),1,0)</formula>
    </cfRule>
  </conditionalFormatting>
  <conditionalFormatting sqref="D253">
    <cfRule type="expression" dxfId="7070" priority="22987">
      <formula>IF(AND(D5="",$C5=$X$4),TRUE)</formula>
    </cfRule>
  </conditionalFormatting>
  <conditionalFormatting sqref="D253">
    <cfRule type="expression" dxfId="7069" priority="22988">
      <formula>IF(FIND("!",D5),TRUE)</formula>
    </cfRule>
  </conditionalFormatting>
  <conditionalFormatting sqref="D254">
    <cfRule type="expression" dxfId="7068" priority="22989">
      <formula>IF(AND(LEN($C5)&gt;0,AND($C5&lt;&gt;"Smelter Not Listed",ISBLANK($D5))),1,0)</formula>
    </cfRule>
  </conditionalFormatting>
  <conditionalFormatting sqref="D254">
    <cfRule type="expression" dxfId="7067" priority="22990">
      <formula>IF(AND(D5="",$C5=$X$4),TRUE)</formula>
    </cfRule>
  </conditionalFormatting>
  <conditionalFormatting sqref="D254">
    <cfRule type="expression" dxfId="7066" priority="22991">
      <formula>IF(FIND("!",D5),TRUE)</formula>
    </cfRule>
  </conditionalFormatting>
  <conditionalFormatting sqref="D255">
    <cfRule type="expression" dxfId="7065" priority="22992">
      <formula>IF(AND(LEN($C5)&gt;0,AND($C5&lt;&gt;"Smelter Not Listed",ISBLANK($D5))),1,0)</formula>
    </cfRule>
  </conditionalFormatting>
  <conditionalFormatting sqref="D255">
    <cfRule type="expression" dxfId="7064" priority="22993">
      <formula>IF(AND(D5="",$C5=$X$4),TRUE)</formula>
    </cfRule>
  </conditionalFormatting>
  <conditionalFormatting sqref="D255">
    <cfRule type="expression" dxfId="7063" priority="22994">
      <formula>IF(FIND("!",D5),TRUE)</formula>
    </cfRule>
  </conditionalFormatting>
  <conditionalFormatting sqref="D256">
    <cfRule type="expression" dxfId="7062" priority="22995">
      <formula>IF(AND(LEN($C5)&gt;0,AND($C5&lt;&gt;"Smelter Not Listed",ISBLANK($D5))),1,0)</formula>
    </cfRule>
  </conditionalFormatting>
  <conditionalFormatting sqref="D256">
    <cfRule type="expression" dxfId="7061" priority="22996">
      <formula>IF(AND(D5="",$C5=$X$4),TRUE)</formula>
    </cfRule>
  </conditionalFormatting>
  <conditionalFormatting sqref="D256">
    <cfRule type="expression" dxfId="7060" priority="22997">
      <formula>IF(FIND("!",D5),TRUE)</formula>
    </cfRule>
  </conditionalFormatting>
  <conditionalFormatting sqref="D257">
    <cfRule type="expression" dxfId="7059" priority="22998">
      <formula>IF(AND(LEN($C5)&gt;0,AND($C5&lt;&gt;"Smelter Not Listed",ISBLANK($D5))),1,0)</formula>
    </cfRule>
  </conditionalFormatting>
  <conditionalFormatting sqref="D257">
    <cfRule type="expression" dxfId="7058" priority="22999">
      <formula>IF(AND(D5="",$C5=$X$4),TRUE)</formula>
    </cfRule>
  </conditionalFormatting>
  <conditionalFormatting sqref="D257">
    <cfRule type="expression" dxfId="7057" priority="23000">
      <formula>IF(FIND("!",D5),TRUE)</formula>
    </cfRule>
  </conditionalFormatting>
  <conditionalFormatting sqref="D258">
    <cfRule type="expression" dxfId="7056" priority="23001">
      <formula>IF(AND(LEN($C5)&gt;0,AND($C5&lt;&gt;"Smelter Not Listed",ISBLANK($D5))),1,0)</formula>
    </cfRule>
  </conditionalFormatting>
  <conditionalFormatting sqref="D258">
    <cfRule type="expression" dxfId="7055" priority="23002">
      <formula>IF(AND(D5="",$C5=$X$4),TRUE)</formula>
    </cfRule>
  </conditionalFormatting>
  <conditionalFormatting sqref="D258">
    <cfRule type="expression" dxfId="7054" priority="23003">
      <formula>IF(FIND("!",D5),TRUE)</formula>
    </cfRule>
  </conditionalFormatting>
  <conditionalFormatting sqref="D259">
    <cfRule type="expression" dxfId="7053" priority="23004">
      <formula>IF(AND(LEN($C5)&gt;0,AND($C5&lt;&gt;"Smelter Not Listed",ISBLANK($D5))),1,0)</formula>
    </cfRule>
  </conditionalFormatting>
  <conditionalFormatting sqref="D259">
    <cfRule type="expression" dxfId="7052" priority="23005">
      <formula>IF(AND(D5="",$C5=$X$4),TRUE)</formula>
    </cfRule>
  </conditionalFormatting>
  <conditionalFormatting sqref="D259">
    <cfRule type="expression" dxfId="7051" priority="23006">
      <formula>IF(FIND("!",D5),TRUE)</formula>
    </cfRule>
  </conditionalFormatting>
  <conditionalFormatting sqref="D260">
    <cfRule type="expression" dxfId="7050" priority="23007">
      <formula>IF(AND(LEN($C5)&gt;0,AND($C5&lt;&gt;"Smelter Not Listed",ISBLANK($D5))),1,0)</formula>
    </cfRule>
  </conditionalFormatting>
  <conditionalFormatting sqref="D260">
    <cfRule type="expression" dxfId="7049" priority="23008">
      <formula>IF(AND(D5="",$C5=$X$4),TRUE)</formula>
    </cfRule>
  </conditionalFormatting>
  <conditionalFormatting sqref="D260">
    <cfRule type="expression" dxfId="7048" priority="23009">
      <formula>IF(FIND("!",D5),TRUE)</formula>
    </cfRule>
  </conditionalFormatting>
  <conditionalFormatting sqref="D261">
    <cfRule type="expression" dxfId="7047" priority="23010">
      <formula>IF(AND(LEN($C5)&gt;0,AND($C5&lt;&gt;"Smelter Not Listed",ISBLANK($D5))),1,0)</formula>
    </cfRule>
  </conditionalFormatting>
  <conditionalFormatting sqref="D261">
    <cfRule type="expression" dxfId="7046" priority="23011">
      <formula>IF(AND(D5="",$C5=$X$4),TRUE)</formula>
    </cfRule>
  </conditionalFormatting>
  <conditionalFormatting sqref="D261">
    <cfRule type="expression" dxfId="7045" priority="23012">
      <formula>IF(FIND("!",D5),TRUE)</formula>
    </cfRule>
  </conditionalFormatting>
  <conditionalFormatting sqref="D262">
    <cfRule type="expression" dxfId="7044" priority="23013">
      <formula>IF(AND(LEN($C5)&gt;0,AND($C5&lt;&gt;"Smelter Not Listed",ISBLANK($D5))),1,0)</formula>
    </cfRule>
  </conditionalFormatting>
  <conditionalFormatting sqref="D262">
    <cfRule type="expression" dxfId="7043" priority="23014">
      <formula>IF(AND(D5="",$C5=$X$4),TRUE)</formula>
    </cfRule>
  </conditionalFormatting>
  <conditionalFormatting sqref="D262">
    <cfRule type="expression" dxfId="7042" priority="23015">
      <formula>IF(FIND("!",D5),TRUE)</formula>
    </cfRule>
  </conditionalFormatting>
  <conditionalFormatting sqref="D263">
    <cfRule type="expression" dxfId="7041" priority="23016">
      <formula>IF(AND(LEN($C5)&gt;0,AND($C5&lt;&gt;"Smelter Not Listed",ISBLANK($D5))),1,0)</formula>
    </cfRule>
  </conditionalFormatting>
  <conditionalFormatting sqref="D263">
    <cfRule type="expression" dxfId="7040" priority="23017">
      <formula>IF(AND(D5="",$C5=$X$4),TRUE)</formula>
    </cfRule>
  </conditionalFormatting>
  <conditionalFormatting sqref="D263">
    <cfRule type="expression" dxfId="7039" priority="23018">
      <formula>IF(FIND("!",D5),TRUE)</formula>
    </cfRule>
  </conditionalFormatting>
  <conditionalFormatting sqref="D264">
    <cfRule type="expression" dxfId="7038" priority="23019">
      <formula>IF(AND(LEN($C5)&gt;0,AND($C5&lt;&gt;"Smelter Not Listed",ISBLANK($D5))),1,0)</formula>
    </cfRule>
  </conditionalFormatting>
  <conditionalFormatting sqref="D264">
    <cfRule type="expression" dxfId="7037" priority="23020">
      <formula>IF(AND(D5="",$C5=$X$4),TRUE)</formula>
    </cfRule>
  </conditionalFormatting>
  <conditionalFormatting sqref="D264">
    <cfRule type="expression" dxfId="7036" priority="23021">
      <formula>IF(FIND("!",D5),TRUE)</formula>
    </cfRule>
  </conditionalFormatting>
  <conditionalFormatting sqref="D265">
    <cfRule type="expression" dxfId="7035" priority="23022">
      <formula>IF(AND(LEN($C5)&gt;0,AND($C5&lt;&gt;"Smelter Not Listed",ISBLANK($D5))),1,0)</formula>
    </cfRule>
  </conditionalFormatting>
  <conditionalFormatting sqref="D265">
    <cfRule type="expression" dxfId="7034" priority="23023">
      <formula>IF(AND(D5="",$C5=$X$4),TRUE)</formula>
    </cfRule>
  </conditionalFormatting>
  <conditionalFormatting sqref="D265">
    <cfRule type="expression" dxfId="7033" priority="23024">
      <formula>IF(FIND("!",D5),TRUE)</formula>
    </cfRule>
  </conditionalFormatting>
  <conditionalFormatting sqref="D266">
    <cfRule type="expression" dxfId="7032" priority="23025">
      <formula>IF(AND(LEN($C5)&gt;0,AND($C5&lt;&gt;"Smelter Not Listed",ISBLANK($D5))),1,0)</formula>
    </cfRule>
  </conditionalFormatting>
  <conditionalFormatting sqref="D266">
    <cfRule type="expression" dxfId="7031" priority="23026">
      <formula>IF(AND(D5="",$C5=$X$4),TRUE)</formula>
    </cfRule>
  </conditionalFormatting>
  <conditionalFormatting sqref="D266">
    <cfRule type="expression" dxfId="7030" priority="23027">
      <formula>IF(FIND("!",D5),TRUE)</formula>
    </cfRule>
  </conditionalFormatting>
  <conditionalFormatting sqref="D267">
    <cfRule type="expression" dxfId="7029" priority="23028">
      <formula>IF(AND(LEN($C5)&gt;0,AND($C5&lt;&gt;"Smelter Not Listed",ISBLANK($D5))),1,0)</formula>
    </cfRule>
  </conditionalFormatting>
  <conditionalFormatting sqref="D267">
    <cfRule type="expression" dxfId="7028" priority="23029">
      <formula>IF(AND(D5="",$C5=$X$4),TRUE)</formula>
    </cfRule>
  </conditionalFormatting>
  <conditionalFormatting sqref="D267">
    <cfRule type="expression" dxfId="7027" priority="23030">
      <formula>IF(FIND("!",D5),TRUE)</formula>
    </cfRule>
  </conditionalFormatting>
  <conditionalFormatting sqref="D268">
    <cfRule type="expression" dxfId="7026" priority="23031">
      <formula>IF(AND(LEN($C5)&gt;0,AND($C5&lt;&gt;"Smelter Not Listed",ISBLANK($D5))),1,0)</formula>
    </cfRule>
  </conditionalFormatting>
  <conditionalFormatting sqref="D268">
    <cfRule type="expression" dxfId="7025" priority="23032">
      <formula>IF(AND(D5="",$C5=$X$4),TRUE)</formula>
    </cfRule>
  </conditionalFormatting>
  <conditionalFormatting sqref="D268">
    <cfRule type="expression" dxfId="7024" priority="23033">
      <formula>IF(FIND("!",D5),TRUE)</formula>
    </cfRule>
  </conditionalFormatting>
  <conditionalFormatting sqref="D269">
    <cfRule type="expression" dxfId="7023" priority="23034">
      <formula>IF(AND(LEN($C5)&gt;0,AND($C5&lt;&gt;"Smelter Not Listed",ISBLANK($D5))),1,0)</formula>
    </cfRule>
  </conditionalFormatting>
  <conditionalFormatting sqref="D269">
    <cfRule type="expression" dxfId="7022" priority="23035">
      <formula>IF(AND(D5="",$C5=$X$4),TRUE)</formula>
    </cfRule>
  </conditionalFormatting>
  <conditionalFormatting sqref="D269">
    <cfRule type="expression" dxfId="7021" priority="23036">
      <formula>IF(FIND("!",D5),TRUE)</formula>
    </cfRule>
  </conditionalFormatting>
  <conditionalFormatting sqref="D270">
    <cfRule type="expression" dxfId="7020" priority="23037">
      <formula>IF(AND(LEN($C5)&gt;0,AND($C5&lt;&gt;"Smelter Not Listed",ISBLANK($D5))),1,0)</formula>
    </cfRule>
  </conditionalFormatting>
  <conditionalFormatting sqref="D270">
    <cfRule type="expression" dxfId="7019" priority="23038">
      <formula>IF(AND(D5="",$C5=$X$4),TRUE)</formula>
    </cfRule>
  </conditionalFormatting>
  <conditionalFormatting sqref="D270">
    <cfRule type="expression" dxfId="7018" priority="23039">
      <formula>IF(FIND("!",D5),TRUE)</formula>
    </cfRule>
  </conditionalFormatting>
  <conditionalFormatting sqref="D271">
    <cfRule type="expression" dxfId="7017" priority="23040">
      <formula>IF(AND(LEN($C5)&gt;0,AND($C5&lt;&gt;"Smelter Not Listed",ISBLANK($D5))),1,0)</formula>
    </cfRule>
  </conditionalFormatting>
  <conditionalFormatting sqref="D271">
    <cfRule type="expression" dxfId="7016" priority="23041">
      <formula>IF(AND(D5="",$C5=$X$4),TRUE)</formula>
    </cfRule>
  </conditionalFormatting>
  <conditionalFormatting sqref="D271">
    <cfRule type="expression" dxfId="7015" priority="23042">
      <formula>IF(FIND("!",D5),TRUE)</formula>
    </cfRule>
  </conditionalFormatting>
  <conditionalFormatting sqref="D272">
    <cfRule type="expression" dxfId="7014" priority="23043">
      <formula>IF(AND(LEN($C5)&gt;0,AND($C5&lt;&gt;"Smelter Not Listed",ISBLANK($D5))),1,0)</formula>
    </cfRule>
  </conditionalFormatting>
  <conditionalFormatting sqref="D272">
    <cfRule type="expression" dxfId="7013" priority="23044">
      <formula>IF(AND(D5="",$C5=$X$4),TRUE)</formula>
    </cfRule>
  </conditionalFormatting>
  <conditionalFormatting sqref="D272">
    <cfRule type="expression" dxfId="7012" priority="23045">
      <formula>IF(FIND("!",D5),TRUE)</formula>
    </cfRule>
  </conditionalFormatting>
  <conditionalFormatting sqref="D273">
    <cfRule type="expression" dxfId="7011" priority="23046">
      <formula>IF(AND(LEN($C5)&gt;0,AND($C5&lt;&gt;"Smelter Not Listed",ISBLANK($D5))),1,0)</formula>
    </cfRule>
  </conditionalFormatting>
  <conditionalFormatting sqref="D273">
    <cfRule type="expression" dxfId="7010" priority="23047">
      <formula>IF(AND(D5="",$C5=$X$4),TRUE)</formula>
    </cfRule>
  </conditionalFormatting>
  <conditionalFormatting sqref="D273">
    <cfRule type="expression" dxfId="7009" priority="23048">
      <formula>IF(FIND("!",D5),TRUE)</formula>
    </cfRule>
  </conditionalFormatting>
  <conditionalFormatting sqref="D274">
    <cfRule type="expression" dxfId="7008" priority="23049">
      <formula>IF(AND(LEN($C5)&gt;0,AND($C5&lt;&gt;"Smelter Not Listed",ISBLANK($D5))),1,0)</formula>
    </cfRule>
  </conditionalFormatting>
  <conditionalFormatting sqref="D274">
    <cfRule type="expression" dxfId="7007" priority="23050">
      <formula>IF(AND(D5="",$C5=$X$4),TRUE)</formula>
    </cfRule>
  </conditionalFormatting>
  <conditionalFormatting sqref="D274">
    <cfRule type="expression" dxfId="7006" priority="23051">
      <formula>IF(FIND("!",D5),TRUE)</formula>
    </cfRule>
  </conditionalFormatting>
  <conditionalFormatting sqref="D275">
    <cfRule type="expression" dxfId="7005" priority="23052">
      <formula>IF(AND(LEN($C5)&gt;0,AND($C5&lt;&gt;"Smelter Not Listed",ISBLANK($D5))),1,0)</formula>
    </cfRule>
  </conditionalFormatting>
  <conditionalFormatting sqref="D275">
    <cfRule type="expression" dxfId="7004" priority="23053">
      <formula>IF(AND(D5="",$C5=$X$4),TRUE)</formula>
    </cfRule>
  </conditionalFormatting>
  <conditionalFormatting sqref="D275">
    <cfRule type="expression" dxfId="7003" priority="23054">
      <formula>IF(FIND("!",D5),TRUE)</formula>
    </cfRule>
  </conditionalFormatting>
  <conditionalFormatting sqref="D276">
    <cfRule type="expression" dxfId="7002" priority="23055">
      <formula>IF(AND(LEN($C5)&gt;0,AND($C5&lt;&gt;"Smelter Not Listed",ISBLANK($D5))),1,0)</formula>
    </cfRule>
  </conditionalFormatting>
  <conditionalFormatting sqref="D276">
    <cfRule type="expression" dxfId="7001" priority="23056">
      <formula>IF(AND(D5="",$C5=$X$4),TRUE)</formula>
    </cfRule>
  </conditionalFormatting>
  <conditionalFormatting sqref="D276">
    <cfRule type="expression" dxfId="7000" priority="23057">
      <formula>IF(FIND("!",D5),TRUE)</formula>
    </cfRule>
  </conditionalFormatting>
  <conditionalFormatting sqref="D277">
    <cfRule type="expression" dxfId="6999" priority="23058">
      <formula>IF(AND(LEN($C5)&gt;0,AND($C5&lt;&gt;"Smelter Not Listed",ISBLANK($D5))),1,0)</formula>
    </cfRule>
  </conditionalFormatting>
  <conditionalFormatting sqref="D277">
    <cfRule type="expression" dxfId="6998" priority="23059">
      <formula>IF(AND(D5="",$C5=$X$4),TRUE)</formula>
    </cfRule>
  </conditionalFormatting>
  <conditionalFormatting sqref="D277">
    <cfRule type="expression" dxfId="6997" priority="23060">
      <formula>IF(FIND("!",D5),TRUE)</formula>
    </cfRule>
  </conditionalFormatting>
  <conditionalFormatting sqref="D278">
    <cfRule type="expression" dxfId="6996" priority="23061">
      <formula>IF(AND(LEN($C5)&gt;0,AND($C5&lt;&gt;"Smelter Not Listed",ISBLANK($D5))),1,0)</formula>
    </cfRule>
  </conditionalFormatting>
  <conditionalFormatting sqref="D278">
    <cfRule type="expression" dxfId="6995" priority="23062">
      <formula>IF(AND(D5="",$C5=$X$4),TRUE)</formula>
    </cfRule>
  </conditionalFormatting>
  <conditionalFormatting sqref="D278">
    <cfRule type="expression" dxfId="6994" priority="23063">
      <formula>IF(FIND("!",D5),TRUE)</formula>
    </cfRule>
  </conditionalFormatting>
  <conditionalFormatting sqref="D279">
    <cfRule type="expression" dxfId="6993" priority="23064">
      <formula>IF(AND(LEN($C5)&gt;0,AND($C5&lt;&gt;"Smelter Not Listed",ISBLANK($D5))),1,0)</formula>
    </cfRule>
  </conditionalFormatting>
  <conditionalFormatting sqref="D279">
    <cfRule type="expression" dxfId="6992" priority="23065">
      <formula>IF(AND(D5="",$C5=$X$4),TRUE)</formula>
    </cfRule>
  </conditionalFormatting>
  <conditionalFormatting sqref="D279">
    <cfRule type="expression" dxfId="6991" priority="23066">
      <formula>IF(FIND("!",D5),TRUE)</formula>
    </cfRule>
  </conditionalFormatting>
  <conditionalFormatting sqref="D280">
    <cfRule type="expression" dxfId="6990" priority="23067">
      <formula>IF(AND(LEN($C5)&gt;0,AND($C5&lt;&gt;"Smelter Not Listed",ISBLANK($D5))),1,0)</formula>
    </cfRule>
  </conditionalFormatting>
  <conditionalFormatting sqref="D280">
    <cfRule type="expression" dxfId="6989" priority="23068">
      <formula>IF(AND(D5="",$C5=$X$4),TRUE)</formula>
    </cfRule>
  </conditionalFormatting>
  <conditionalFormatting sqref="D280">
    <cfRule type="expression" dxfId="6988" priority="23069">
      <formula>IF(FIND("!",D5),TRUE)</formula>
    </cfRule>
  </conditionalFormatting>
  <conditionalFormatting sqref="D281">
    <cfRule type="expression" dxfId="6987" priority="23070">
      <formula>IF(AND(LEN($C5)&gt;0,AND($C5&lt;&gt;"Smelter Not Listed",ISBLANK($D5))),1,0)</formula>
    </cfRule>
  </conditionalFormatting>
  <conditionalFormatting sqref="D281">
    <cfRule type="expression" dxfId="6986" priority="23071">
      <formula>IF(AND(D5="",$C5=$X$4),TRUE)</formula>
    </cfRule>
  </conditionalFormatting>
  <conditionalFormatting sqref="D281">
    <cfRule type="expression" dxfId="6985" priority="23072">
      <formula>IF(FIND("!",D5),TRUE)</formula>
    </cfRule>
  </conditionalFormatting>
  <conditionalFormatting sqref="D282">
    <cfRule type="expression" dxfId="6984" priority="23073">
      <formula>IF(AND(LEN($C5)&gt;0,AND($C5&lt;&gt;"Smelter Not Listed",ISBLANK($D5))),1,0)</formula>
    </cfRule>
  </conditionalFormatting>
  <conditionalFormatting sqref="D282">
    <cfRule type="expression" dxfId="6983" priority="23074">
      <formula>IF(AND(D5="",$C5=$X$4),TRUE)</formula>
    </cfRule>
  </conditionalFormatting>
  <conditionalFormatting sqref="D282">
    <cfRule type="expression" dxfId="6982" priority="23075">
      <formula>IF(FIND("!",D5),TRUE)</formula>
    </cfRule>
  </conditionalFormatting>
  <conditionalFormatting sqref="D283">
    <cfRule type="expression" dxfId="6981" priority="23076">
      <formula>IF(AND(LEN($C5)&gt;0,AND($C5&lt;&gt;"Smelter Not Listed",ISBLANK($D5))),1,0)</formula>
    </cfRule>
  </conditionalFormatting>
  <conditionalFormatting sqref="D283">
    <cfRule type="expression" dxfId="6980" priority="23077">
      <formula>IF(AND(D5="",$C5=$X$4),TRUE)</formula>
    </cfRule>
  </conditionalFormatting>
  <conditionalFormatting sqref="D283">
    <cfRule type="expression" dxfId="6979" priority="23078">
      <formula>IF(FIND("!",D5),TRUE)</formula>
    </cfRule>
  </conditionalFormatting>
  <conditionalFormatting sqref="D284">
    <cfRule type="expression" dxfId="6978" priority="23079">
      <formula>IF(AND(LEN($C5)&gt;0,AND($C5&lt;&gt;"Smelter Not Listed",ISBLANK($D5))),1,0)</formula>
    </cfRule>
  </conditionalFormatting>
  <conditionalFormatting sqref="D284">
    <cfRule type="expression" dxfId="6977" priority="23080">
      <formula>IF(AND(D5="",$C5=$X$4),TRUE)</formula>
    </cfRule>
  </conditionalFormatting>
  <conditionalFormatting sqref="D284">
    <cfRule type="expression" dxfId="6976" priority="23081">
      <formula>IF(FIND("!",D5),TRUE)</formula>
    </cfRule>
  </conditionalFormatting>
  <conditionalFormatting sqref="D285">
    <cfRule type="expression" dxfId="6975" priority="23082">
      <formula>IF(AND(LEN($C5)&gt;0,AND($C5&lt;&gt;"Smelter Not Listed",ISBLANK($D5))),1,0)</formula>
    </cfRule>
  </conditionalFormatting>
  <conditionalFormatting sqref="D285">
    <cfRule type="expression" dxfId="6974" priority="23083">
      <formula>IF(AND(D5="",$C5=$X$4),TRUE)</formula>
    </cfRule>
  </conditionalFormatting>
  <conditionalFormatting sqref="D285">
    <cfRule type="expression" dxfId="6973" priority="23084">
      <formula>IF(FIND("!",D5),TRUE)</formula>
    </cfRule>
  </conditionalFormatting>
  <conditionalFormatting sqref="D286">
    <cfRule type="expression" dxfId="6972" priority="23085">
      <formula>IF(AND(LEN($C5)&gt;0,AND($C5&lt;&gt;"Smelter Not Listed",ISBLANK($D5))),1,0)</formula>
    </cfRule>
  </conditionalFormatting>
  <conditionalFormatting sqref="D286">
    <cfRule type="expression" dxfId="6971" priority="23086">
      <formula>IF(AND(D5="",$C5=$X$4),TRUE)</formula>
    </cfRule>
  </conditionalFormatting>
  <conditionalFormatting sqref="D286">
    <cfRule type="expression" dxfId="6970" priority="23087">
      <formula>IF(FIND("!",D5),TRUE)</formula>
    </cfRule>
  </conditionalFormatting>
  <conditionalFormatting sqref="D287">
    <cfRule type="expression" dxfId="6969" priority="23088">
      <formula>IF(AND(LEN($C5)&gt;0,AND($C5&lt;&gt;"Smelter Not Listed",ISBLANK($D5))),1,0)</formula>
    </cfRule>
  </conditionalFormatting>
  <conditionalFormatting sqref="D287">
    <cfRule type="expression" dxfId="6968" priority="23089">
      <formula>IF(AND(D5="",$C5=$X$4),TRUE)</formula>
    </cfRule>
  </conditionalFormatting>
  <conditionalFormatting sqref="D287">
    <cfRule type="expression" dxfId="6967" priority="23090">
      <formula>IF(FIND("!",D5),TRUE)</formula>
    </cfRule>
  </conditionalFormatting>
  <conditionalFormatting sqref="D288">
    <cfRule type="expression" dxfId="6966" priority="23091">
      <formula>IF(AND(LEN($C5)&gt;0,AND($C5&lt;&gt;"Smelter Not Listed",ISBLANK($D5))),1,0)</formula>
    </cfRule>
  </conditionalFormatting>
  <conditionalFormatting sqref="D288">
    <cfRule type="expression" dxfId="6965" priority="23092">
      <formula>IF(AND(D5="",$C5=$X$4),TRUE)</formula>
    </cfRule>
  </conditionalFormatting>
  <conditionalFormatting sqref="D288">
    <cfRule type="expression" dxfId="6964" priority="23093">
      <formula>IF(FIND("!",D5),TRUE)</formula>
    </cfRule>
  </conditionalFormatting>
  <conditionalFormatting sqref="D289">
    <cfRule type="expression" dxfId="6963" priority="23094">
      <formula>IF(AND(LEN($C5)&gt;0,AND($C5&lt;&gt;"Smelter Not Listed",ISBLANK($D5))),1,0)</formula>
    </cfRule>
  </conditionalFormatting>
  <conditionalFormatting sqref="D289">
    <cfRule type="expression" dxfId="6962" priority="23095">
      <formula>IF(AND(D5="",$C5=$X$4),TRUE)</formula>
    </cfRule>
  </conditionalFormatting>
  <conditionalFormatting sqref="D289">
    <cfRule type="expression" dxfId="6961" priority="23096">
      <formula>IF(FIND("!",D5),TRUE)</formula>
    </cfRule>
  </conditionalFormatting>
  <conditionalFormatting sqref="D290">
    <cfRule type="expression" dxfId="6960" priority="23097">
      <formula>IF(AND(LEN($C5)&gt;0,AND($C5&lt;&gt;"Smelter Not Listed",ISBLANK($D5))),1,0)</formula>
    </cfRule>
  </conditionalFormatting>
  <conditionalFormatting sqref="D290">
    <cfRule type="expression" dxfId="6959" priority="23098">
      <formula>IF(AND(D5="",$C5=$X$4),TRUE)</formula>
    </cfRule>
  </conditionalFormatting>
  <conditionalFormatting sqref="D290">
    <cfRule type="expression" dxfId="6958" priority="23099">
      <formula>IF(FIND("!",D5),TRUE)</formula>
    </cfRule>
  </conditionalFormatting>
  <conditionalFormatting sqref="D291">
    <cfRule type="expression" dxfId="6957" priority="23100">
      <formula>IF(AND(LEN($C5)&gt;0,AND($C5&lt;&gt;"Smelter Not Listed",ISBLANK($D5))),1,0)</formula>
    </cfRule>
  </conditionalFormatting>
  <conditionalFormatting sqref="D291">
    <cfRule type="expression" dxfId="6956" priority="23101">
      <formula>IF(AND(D5="",$C5=$X$4),TRUE)</formula>
    </cfRule>
  </conditionalFormatting>
  <conditionalFormatting sqref="D291">
    <cfRule type="expression" dxfId="6955" priority="23102">
      <formula>IF(FIND("!",D5),TRUE)</formula>
    </cfRule>
  </conditionalFormatting>
  <conditionalFormatting sqref="D292">
    <cfRule type="expression" dxfId="6954" priority="23103">
      <formula>IF(AND(LEN($C5)&gt;0,AND($C5&lt;&gt;"Smelter Not Listed",ISBLANK($D5))),1,0)</formula>
    </cfRule>
  </conditionalFormatting>
  <conditionalFormatting sqref="D292">
    <cfRule type="expression" dxfId="6953" priority="23104">
      <formula>IF(AND(D5="",$C5=$X$4),TRUE)</formula>
    </cfRule>
  </conditionalFormatting>
  <conditionalFormatting sqref="D292">
    <cfRule type="expression" dxfId="6952" priority="23105">
      <formula>IF(FIND("!",D5),TRUE)</formula>
    </cfRule>
  </conditionalFormatting>
  <conditionalFormatting sqref="D293">
    <cfRule type="expression" dxfId="6951" priority="23106">
      <formula>IF(AND(LEN($C5)&gt;0,AND($C5&lt;&gt;"Smelter Not Listed",ISBLANK($D5))),1,0)</formula>
    </cfRule>
  </conditionalFormatting>
  <conditionalFormatting sqref="D293">
    <cfRule type="expression" dxfId="6950" priority="23107">
      <formula>IF(AND(D5="",$C5=$X$4),TRUE)</formula>
    </cfRule>
  </conditionalFormatting>
  <conditionalFormatting sqref="D293">
    <cfRule type="expression" dxfId="6949" priority="23108">
      <formula>IF(FIND("!",D5),TRUE)</formula>
    </cfRule>
  </conditionalFormatting>
  <conditionalFormatting sqref="D294">
    <cfRule type="expression" dxfId="6948" priority="23109">
      <formula>IF(AND(LEN($C5)&gt;0,AND($C5&lt;&gt;"Smelter Not Listed",ISBLANK($D5))),1,0)</formula>
    </cfRule>
  </conditionalFormatting>
  <conditionalFormatting sqref="D294">
    <cfRule type="expression" dxfId="6947" priority="23110">
      <formula>IF(AND(D5="",$C5=$X$4),TRUE)</formula>
    </cfRule>
  </conditionalFormatting>
  <conditionalFormatting sqref="D294">
    <cfRule type="expression" dxfId="6946" priority="23111">
      <formula>IF(FIND("!",D5),TRUE)</formula>
    </cfRule>
  </conditionalFormatting>
  <conditionalFormatting sqref="D295">
    <cfRule type="expression" dxfId="6945" priority="23112">
      <formula>IF(AND(LEN($C5)&gt;0,AND($C5&lt;&gt;"Smelter Not Listed",ISBLANK($D5))),1,0)</formula>
    </cfRule>
  </conditionalFormatting>
  <conditionalFormatting sqref="D295">
    <cfRule type="expression" dxfId="6944" priority="23113">
      <formula>IF(AND(D5="",$C5=$X$4),TRUE)</formula>
    </cfRule>
  </conditionalFormatting>
  <conditionalFormatting sqref="D295">
    <cfRule type="expression" dxfId="6943" priority="23114">
      <formula>IF(FIND("!",D5),TRUE)</formula>
    </cfRule>
  </conditionalFormatting>
  <conditionalFormatting sqref="D296">
    <cfRule type="expression" dxfId="6942" priority="23115">
      <formula>IF(AND(LEN($C5)&gt;0,AND($C5&lt;&gt;"Smelter Not Listed",ISBLANK($D5))),1,0)</formula>
    </cfRule>
  </conditionalFormatting>
  <conditionalFormatting sqref="D296">
    <cfRule type="expression" dxfId="6941" priority="23116">
      <formula>IF(AND(D5="",$C5=$X$4),TRUE)</formula>
    </cfRule>
  </conditionalFormatting>
  <conditionalFormatting sqref="D296">
    <cfRule type="expression" dxfId="6940" priority="23117">
      <formula>IF(FIND("!",D5),TRUE)</formula>
    </cfRule>
  </conditionalFormatting>
  <conditionalFormatting sqref="D297">
    <cfRule type="expression" dxfId="6939" priority="23118">
      <formula>IF(AND(LEN($C5)&gt;0,AND($C5&lt;&gt;"Smelter Not Listed",ISBLANK($D5))),1,0)</formula>
    </cfRule>
  </conditionalFormatting>
  <conditionalFormatting sqref="D297">
    <cfRule type="expression" dxfId="6938" priority="23119">
      <formula>IF(AND(D5="",$C5=$X$4),TRUE)</formula>
    </cfRule>
  </conditionalFormatting>
  <conditionalFormatting sqref="D297">
    <cfRule type="expression" dxfId="6937" priority="23120">
      <formula>IF(FIND("!",D5),TRUE)</formula>
    </cfRule>
  </conditionalFormatting>
  <conditionalFormatting sqref="D298">
    <cfRule type="expression" dxfId="6936" priority="23121">
      <formula>IF(AND(LEN($C5)&gt;0,AND($C5&lt;&gt;"Smelter Not Listed",ISBLANK($D5))),1,0)</formula>
    </cfRule>
  </conditionalFormatting>
  <conditionalFormatting sqref="D298">
    <cfRule type="expression" dxfId="6935" priority="23122">
      <formula>IF(AND(D5="",$C5=$X$4),TRUE)</formula>
    </cfRule>
  </conditionalFormatting>
  <conditionalFormatting sqref="D298">
    <cfRule type="expression" dxfId="6934" priority="23123">
      <formula>IF(FIND("!",D5),TRUE)</formula>
    </cfRule>
  </conditionalFormatting>
  <conditionalFormatting sqref="D299">
    <cfRule type="expression" dxfId="6933" priority="23124">
      <formula>IF(AND(LEN($C5)&gt;0,AND($C5&lt;&gt;"Smelter Not Listed",ISBLANK($D5))),1,0)</formula>
    </cfRule>
  </conditionalFormatting>
  <conditionalFormatting sqref="D299">
    <cfRule type="expression" dxfId="6932" priority="23125">
      <formula>IF(AND(D5="",$C5=$X$4),TRUE)</formula>
    </cfRule>
  </conditionalFormatting>
  <conditionalFormatting sqref="D299">
    <cfRule type="expression" dxfId="6931" priority="23126">
      <formula>IF(FIND("!",D5),TRUE)</formula>
    </cfRule>
  </conditionalFormatting>
  <conditionalFormatting sqref="D300">
    <cfRule type="expression" dxfId="6930" priority="23127">
      <formula>IF(AND(LEN($C5)&gt;0,AND($C5&lt;&gt;"Smelter Not Listed",ISBLANK($D5))),1,0)</formula>
    </cfRule>
  </conditionalFormatting>
  <conditionalFormatting sqref="D300">
    <cfRule type="expression" dxfId="6929" priority="23128">
      <formula>IF(AND(D5="",$C5=$X$4),TRUE)</formula>
    </cfRule>
  </conditionalFormatting>
  <conditionalFormatting sqref="D300">
    <cfRule type="expression" dxfId="6928" priority="23129">
      <formula>IF(FIND("!",D5),TRUE)</formula>
    </cfRule>
  </conditionalFormatting>
  <conditionalFormatting sqref="D301">
    <cfRule type="expression" dxfId="6927" priority="23130">
      <formula>IF(AND(LEN($C5)&gt;0,AND($C5&lt;&gt;"Smelter Not Listed",ISBLANK($D5))),1,0)</formula>
    </cfRule>
  </conditionalFormatting>
  <conditionalFormatting sqref="D301">
    <cfRule type="expression" dxfId="6926" priority="23131">
      <formula>IF(AND(D5="",$C5=$X$4),TRUE)</formula>
    </cfRule>
  </conditionalFormatting>
  <conditionalFormatting sqref="D301">
    <cfRule type="expression" dxfId="6925" priority="23132">
      <formula>IF(FIND("!",D5),TRUE)</formula>
    </cfRule>
  </conditionalFormatting>
  <conditionalFormatting sqref="D302">
    <cfRule type="expression" dxfId="6924" priority="23133">
      <formula>IF(AND(LEN($C5)&gt;0,AND($C5&lt;&gt;"Smelter Not Listed",ISBLANK($D5))),1,0)</formula>
    </cfRule>
  </conditionalFormatting>
  <conditionalFormatting sqref="D302">
    <cfRule type="expression" dxfId="6923" priority="23134">
      <formula>IF(AND(D5="",$C5=$X$4),TRUE)</formula>
    </cfRule>
  </conditionalFormatting>
  <conditionalFormatting sqref="D302">
    <cfRule type="expression" dxfId="6922" priority="23135">
      <formula>IF(FIND("!",D5),TRUE)</formula>
    </cfRule>
  </conditionalFormatting>
  <conditionalFormatting sqref="D303">
    <cfRule type="expression" dxfId="6921" priority="23136">
      <formula>IF(AND(LEN($C5)&gt;0,AND($C5&lt;&gt;"Smelter Not Listed",ISBLANK($D5))),1,0)</formula>
    </cfRule>
  </conditionalFormatting>
  <conditionalFormatting sqref="D303">
    <cfRule type="expression" dxfId="6920" priority="23137">
      <formula>IF(AND(D5="",$C5=$X$4),TRUE)</formula>
    </cfRule>
  </conditionalFormatting>
  <conditionalFormatting sqref="D303">
    <cfRule type="expression" dxfId="6919" priority="23138">
      <formula>IF(FIND("!",D5),TRUE)</formula>
    </cfRule>
  </conditionalFormatting>
  <conditionalFormatting sqref="D304">
    <cfRule type="expression" dxfId="6918" priority="23139">
      <formula>IF(AND(LEN($C5)&gt;0,AND($C5&lt;&gt;"Smelter Not Listed",ISBLANK($D5))),1,0)</formula>
    </cfRule>
  </conditionalFormatting>
  <conditionalFormatting sqref="D304">
    <cfRule type="expression" dxfId="6917" priority="23140">
      <formula>IF(AND(D5="",$C5=$X$4),TRUE)</formula>
    </cfRule>
  </conditionalFormatting>
  <conditionalFormatting sqref="D304">
    <cfRule type="expression" dxfId="6916" priority="23141">
      <formula>IF(FIND("!",D5),TRUE)</formula>
    </cfRule>
  </conditionalFormatting>
  <conditionalFormatting sqref="D305">
    <cfRule type="expression" dxfId="6915" priority="23142">
      <formula>IF(AND(LEN($C5)&gt;0,AND($C5&lt;&gt;"Smelter Not Listed",ISBLANK($D5))),1,0)</formula>
    </cfRule>
  </conditionalFormatting>
  <conditionalFormatting sqref="D305">
    <cfRule type="expression" dxfId="6914" priority="23143">
      <formula>IF(AND(D5="",$C5=$X$4),TRUE)</formula>
    </cfRule>
  </conditionalFormatting>
  <conditionalFormatting sqref="D305">
    <cfRule type="expression" dxfId="6913" priority="23144">
      <formula>IF(FIND("!",D5),TRUE)</formula>
    </cfRule>
  </conditionalFormatting>
  <conditionalFormatting sqref="D306">
    <cfRule type="expression" dxfId="6912" priority="23145">
      <formula>IF(AND(LEN($C5)&gt;0,AND($C5&lt;&gt;"Smelter Not Listed",ISBLANK($D5))),1,0)</formula>
    </cfRule>
  </conditionalFormatting>
  <conditionalFormatting sqref="D306">
    <cfRule type="expression" dxfId="6911" priority="23146">
      <formula>IF(AND(D5="",$C5=$X$4),TRUE)</formula>
    </cfRule>
  </conditionalFormatting>
  <conditionalFormatting sqref="D306">
    <cfRule type="expression" dxfId="6910" priority="23147">
      <formula>IF(FIND("!",D5),TRUE)</formula>
    </cfRule>
  </conditionalFormatting>
  <conditionalFormatting sqref="D307">
    <cfRule type="expression" dxfId="6909" priority="23148">
      <formula>IF(AND(LEN($C5)&gt;0,AND($C5&lt;&gt;"Smelter Not Listed",ISBLANK($D5))),1,0)</formula>
    </cfRule>
  </conditionalFormatting>
  <conditionalFormatting sqref="D307">
    <cfRule type="expression" dxfId="6908" priority="23149">
      <formula>IF(AND(D5="",$C5=$X$4),TRUE)</formula>
    </cfRule>
  </conditionalFormatting>
  <conditionalFormatting sqref="D307">
    <cfRule type="expression" dxfId="6907" priority="23150">
      <formula>IF(FIND("!",D5),TRUE)</formula>
    </cfRule>
  </conditionalFormatting>
  <conditionalFormatting sqref="D308">
    <cfRule type="expression" dxfId="6906" priority="23151">
      <formula>IF(AND(LEN($C5)&gt;0,AND($C5&lt;&gt;"Smelter Not Listed",ISBLANK($D5))),1,0)</formula>
    </cfRule>
  </conditionalFormatting>
  <conditionalFormatting sqref="D308">
    <cfRule type="expression" dxfId="6905" priority="23152">
      <formula>IF(AND(D5="",$C5=$X$4),TRUE)</formula>
    </cfRule>
  </conditionalFormatting>
  <conditionalFormatting sqref="D308">
    <cfRule type="expression" dxfId="6904" priority="23153">
      <formula>IF(FIND("!",D5),TRUE)</formula>
    </cfRule>
  </conditionalFormatting>
  <conditionalFormatting sqref="D309">
    <cfRule type="expression" dxfId="6903" priority="23154">
      <formula>IF(AND(LEN($C5)&gt;0,AND($C5&lt;&gt;"Smelter Not Listed",ISBLANK($D5))),1,0)</formula>
    </cfRule>
  </conditionalFormatting>
  <conditionalFormatting sqref="D309">
    <cfRule type="expression" dxfId="6902" priority="23155">
      <formula>IF(AND(D5="",$C5=$X$4),TRUE)</formula>
    </cfRule>
  </conditionalFormatting>
  <conditionalFormatting sqref="D309">
    <cfRule type="expression" dxfId="6901" priority="23156">
      <formula>IF(FIND("!",D5),TRUE)</formula>
    </cfRule>
  </conditionalFormatting>
  <conditionalFormatting sqref="D310">
    <cfRule type="expression" dxfId="6900" priority="23157">
      <formula>IF(AND(LEN($C5)&gt;0,AND($C5&lt;&gt;"Smelter Not Listed",ISBLANK($D5))),1,0)</formula>
    </cfRule>
  </conditionalFormatting>
  <conditionalFormatting sqref="D310">
    <cfRule type="expression" dxfId="6899" priority="23158">
      <formula>IF(AND(D5="",$C5=$X$4),TRUE)</formula>
    </cfRule>
  </conditionalFormatting>
  <conditionalFormatting sqref="D310">
    <cfRule type="expression" dxfId="6898" priority="23159">
      <formula>IF(FIND("!",D5),TRUE)</formula>
    </cfRule>
  </conditionalFormatting>
  <conditionalFormatting sqref="D311">
    <cfRule type="expression" dxfId="6897" priority="23160">
      <formula>IF(AND(LEN($C5)&gt;0,AND($C5&lt;&gt;"Smelter Not Listed",ISBLANK($D5))),1,0)</formula>
    </cfRule>
  </conditionalFormatting>
  <conditionalFormatting sqref="D311">
    <cfRule type="expression" dxfId="6896" priority="23161">
      <formula>IF(AND(D5="",$C5=$X$4),TRUE)</formula>
    </cfRule>
  </conditionalFormatting>
  <conditionalFormatting sqref="D311">
    <cfRule type="expression" dxfId="6895" priority="23162">
      <formula>IF(FIND("!",D5),TRUE)</formula>
    </cfRule>
  </conditionalFormatting>
  <conditionalFormatting sqref="D312">
    <cfRule type="expression" dxfId="6894" priority="23163">
      <formula>IF(AND(LEN($C5)&gt;0,AND($C5&lt;&gt;"Smelter Not Listed",ISBLANK($D5))),1,0)</formula>
    </cfRule>
  </conditionalFormatting>
  <conditionalFormatting sqref="D312">
    <cfRule type="expression" dxfId="6893" priority="23164">
      <formula>IF(AND(D5="",$C5=$X$4),TRUE)</formula>
    </cfRule>
  </conditionalFormatting>
  <conditionalFormatting sqref="D312">
    <cfRule type="expression" dxfId="6892" priority="23165">
      <formula>IF(FIND("!",D5),TRUE)</formula>
    </cfRule>
  </conditionalFormatting>
  <conditionalFormatting sqref="D313">
    <cfRule type="expression" dxfId="6891" priority="23166">
      <formula>IF(AND(LEN($C5)&gt;0,AND($C5&lt;&gt;"Smelter Not Listed",ISBLANK($D5))),1,0)</formula>
    </cfRule>
  </conditionalFormatting>
  <conditionalFormatting sqref="D313">
    <cfRule type="expression" dxfId="6890" priority="23167">
      <formula>IF(AND(D5="",$C5=$X$4),TRUE)</formula>
    </cfRule>
  </conditionalFormatting>
  <conditionalFormatting sqref="D313">
    <cfRule type="expression" dxfId="6889" priority="23168">
      <formula>IF(FIND("!",D5),TRUE)</formula>
    </cfRule>
  </conditionalFormatting>
  <conditionalFormatting sqref="D314">
    <cfRule type="expression" dxfId="6888" priority="23169">
      <formula>IF(AND(LEN($C5)&gt;0,AND($C5&lt;&gt;"Smelter Not Listed",ISBLANK($D5))),1,0)</formula>
    </cfRule>
  </conditionalFormatting>
  <conditionalFormatting sqref="D314">
    <cfRule type="expression" dxfId="6887" priority="23170">
      <formula>IF(AND(D5="",$C5=$X$4),TRUE)</formula>
    </cfRule>
  </conditionalFormatting>
  <conditionalFormatting sqref="D314">
    <cfRule type="expression" dxfId="6886" priority="23171">
      <formula>IF(FIND("!",D5),TRUE)</formula>
    </cfRule>
  </conditionalFormatting>
  <conditionalFormatting sqref="D315">
    <cfRule type="expression" dxfId="6885" priority="23172">
      <formula>IF(AND(LEN($C5)&gt;0,AND($C5&lt;&gt;"Smelter Not Listed",ISBLANK($D5))),1,0)</formula>
    </cfRule>
  </conditionalFormatting>
  <conditionalFormatting sqref="D315">
    <cfRule type="expression" dxfId="6884" priority="23173">
      <formula>IF(AND(D5="",$C5=$X$4),TRUE)</formula>
    </cfRule>
  </conditionalFormatting>
  <conditionalFormatting sqref="D315">
    <cfRule type="expression" dxfId="6883" priority="23174">
      <formula>IF(FIND("!",D5),TRUE)</formula>
    </cfRule>
  </conditionalFormatting>
  <conditionalFormatting sqref="D316">
    <cfRule type="expression" dxfId="6882" priority="23175">
      <formula>IF(AND(LEN($C5)&gt;0,AND($C5&lt;&gt;"Smelter Not Listed",ISBLANK($D5))),1,0)</formula>
    </cfRule>
  </conditionalFormatting>
  <conditionalFormatting sqref="D316">
    <cfRule type="expression" dxfId="6881" priority="23176">
      <formula>IF(AND(D5="",$C5=$X$4),TRUE)</formula>
    </cfRule>
  </conditionalFormatting>
  <conditionalFormatting sqref="D316">
    <cfRule type="expression" dxfId="6880" priority="23177">
      <formula>IF(FIND("!",D5),TRUE)</formula>
    </cfRule>
  </conditionalFormatting>
  <conditionalFormatting sqref="D317">
    <cfRule type="expression" dxfId="6879" priority="23178">
      <formula>IF(AND(LEN($C5)&gt;0,AND($C5&lt;&gt;"Smelter Not Listed",ISBLANK($D5))),1,0)</formula>
    </cfRule>
  </conditionalFormatting>
  <conditionalFormatting sqref="D317">
    <cfRule type="expression" dxfId="6878" priority="23179">
      <formula>IF(AND(D5="",$C5=$X$4),TRUE)</formula>
    </cfRule>
  </conditionalFormatting>
  <conditionalFormatting sqref="D317">
    <cfRule type="expression" dxfId="6877" priority="23180">
      <formula>IF(FIND("!",D5),TRUE)</formula>
    </cfRule>
  </conditionalFormatting>
  <conditionalFormatting sqref="D318">
    <cfRule type="expression" dxfId="6876" priority="23181">
      <formula>IF(AND(LEN($C5)&gt;0,AND($C5&lt;&gt;"Smelter Not Listed",ISBLANK($D5))),1,0)</formula>
    </cfRule>
  </conditionalFormatting>
  <conditionalFormatting sqref="D318">
    <cfRule type="expression" dxfId="6875" priority="23182">
      <formula>IF(AND(D5="",$C5=$X$4),TRUE)</formula>
    </cfRule>
  </conditionalFormatting>
  <conditionalFormatting sqref="D318">
    <cfRule type="expression" dxfId="6874" priority="23183">
      <formula>IF(FIND("!",D5),TRUE)</formula>
    </cfRule>
  </conditionalFormatting>
  <conditionalFormatting sqref="D319">
    <cfRule type="expression" dxfId="6873" priority="23184">
      <formula>IF(AND(LEN($C5)&gt;0,AND($C5&lt;&gt;"Smelter Not Listed",ISBLANK($D5))),1,0)</formula>
    </cfRule>
  </conditionalFormatting>
  <conditionalFormatting sqref="D319">
    <cfRule type="expression" dxfId="6872" priority="23185">
      <formula>IF(AND(D5="",$C5=$X$4),TRUE)</formula>
    </cfRule>
  </conditionalFormatting>
  <conditionalFormatting sqref="D319">
    <cfRule type="expression" dxfId="6871" priority="23186">
      <formula>IF(FIND("!",D5),TRUE)</formula>
    </cfRule>
  </conditionalFormatting>
  <conditionalFormatting sqref="D320">
    <cfRule type="expression" dxfId="6870" priority="23187">
      <formula>IF(AND(LEN($C5)&gt;0,AND($C5&lt;&gt;"Smelter Not Listed",ISBLANK($D5))),1,0)</formula>
    </cfRule>
  </conditionalFormatting>
  <conditionalFormatting sqref="D320">
    <cfRule type="expression" dxfId="6869" priority="23188">
      <formula>IF(AND(D5="",$C5=$X$4),TRUE)</formula>
    </cfRule>
  </conditionalFormatting>
  <conditionalFormatting sqref="D320">
    <cfRule type="expression" dxfId="6868" priority="23189">
      <formula>IF(FIND("!",D5),TRUE)</formula>
    </cfRule>
  </conditionalFormatting>
  <conditionalFormatting sqref="D321">
    <cfRule type="expression" dxfId="6867" priority="23190">
      <formula>IF(AND(LEN($C5)&gt;0,AND($C5&lt;&gt;"Smelter Not Listed",ISBLANK($D5))),1,0)</formula>
    </cfRule>
  </conditionalFormatting>
  <conditionalFormatting sqref="D321">
    <cfRule type="expression" dxfId="6866" priority="23191">
      <formula>IF(AND(D5="",$C5=$X$4),TRUE)</formula>
    </cfRule>
  </conditionalFormatting>
  <conditionalFormatting sqref="D321">
    <cfRule type="expression" dxfId="6865" priority="23192">
      <formula>IF(FIND("!",D5),TRUE)</formula>
    </cfRule>
  </conditionalFormatting>
  <conditionalFormatting sqref="D322">
    <cfRule type="expression" dxfId="6864" priority="23193">
      <formula>IF(AND(LEN($C5)&gt;0,AND($C5&lt;&gt;"Smelter Not Listed",ISBLANK($D5))),1,0)</formula>
    </cfRule>
  </conditionalFormatting>
  <conditionalFormatting sqref="D322">
    <cfRule type="expression" dxfId="6863" priority="23194">
      <formula>IF(AND(D5="",$C5=$X$4),TRUE)</formula>
    </cfRule>
  </conditionalFormatting>
  <conditionalFormatting sqref="D322">
    <cfRule type="expression" dxfId="6862" priority="23195">
      <formula>IF(FIND("!",D5),TRUE)</formula>
    </cfRule>
  </conditionalFormatting>
  <conditionalFormatting sqref="D323">
    <cfRule type="expression" dxfId="6861" priority="23196">
      <formula>IF(AND(LEN($C5)&gt;0,AND($C5&lt;&gt;"Smelter Not Listed",ISBLANK($D5))),1,0)</formula>
    </cfRule>
  </conditionalFormatting>
  <conditionalFormatting sqref="D323">
    <cfRule type="expression" dxfId="6860" priority="23197">
      <formula>IF(AND(D5="",$C5=$X$4),TRUE)</formula>
    </cfRule>
  </conditionalFormatting>
  <conditionalFormatting sqref="D323">
    <cfRule type="expression" dxfId="6859" priority="23198">
      <formula>IF(FIND("!",D5),TRUE)</formula>
    </cfRule>
  </conditionalFormatting>
  <conditionalFormatting sqref="D324">
    <cfRule type="expression" dxfId="6858" priority="23199">
      <formula>IF(AND(LEN($C5)&gt;0,AND($C5&lt;&gt;"Smelter Not Listed",ISBLANK($D5))),1,0)</formula>
    </cfRule>
  </conditionalFormatting>
  <conditionalFormatting sqref="D324">
    <cfRule type="expression" dxfId="6857" priority="23200">
      <formula>IF(AND(D5="",$C5=$X$4),TRUE)</formula>
    </cfRule>
  </conditionalFormatting>
  <conditionalFormatting sqref="D324">
    <cfRule type="expression" dxfId="6856" priority="23201">
      <formula>IF(FIND("!",D5),TRUE)</formula>
    </cfRule>
  </conditionalFormatting>
  <conditionalFormatting sqref="D325">
    <cfRule type="expression" dxfId="6855" priority="23202">
      <formula>IF(AND(LEN($C5)&gt;0,AND($C5&lt;&gt;"Smelter Not Listed",ISBLANK($D5))),1,0)</formula>
    </cfRule>
  </conditionalFormatting>
  <conditionalFormatting sqref="D325">
    <cfRule type="expression" dxfId="6854" priority="23203">
      <formula>IF(AND(D5="",$C5=$X$4),TRUE)</formula>
    </cfRule>
  </conditionalFormatting>
  <conditionalFormatting sqref="D325">
    <cfRule type="expression" dxfId="6853" priority="23204">
      <formula>IF(FIND("!",D5),TRUE)</formula>
    </cfRule>
  </conditionalFormatting>
  <conditionalFormatting sqref="D326">
    <cfRule type="expression" dxfId="6852" priority="23205">
      <formula>IF(AND(LEN($C5)&gt;0,AND($C5&lt;&gt;"Smelter Not Listed",ISBLANK($D5))),1,0)</formula>
    </cfRule>
  </conditionalFormatting>
  <conditionalFormatting sqref="D326">
    <cfRule type="expression" dxfId="6851" priority="23206">
      <formula>IF(AND(D5="",$C5=$X$4),TRUE)</formula>
    </cfRule>
  </conditionalFormatting>
  <conditionalFormatting sqref="D326">
    <cfRule type="expression" dxfId="6850" priority="23207">
      <formula>IF(FIND("!",D5),TRUE)</formula>
    </cfRule>
  </conditionalFormatting>
  <conditionalFormatting sqref="D327">
    <cfRule type="expression" dxfId="6849" priority="23208">
      <formula>IF(AND(LEN($C5)&gt;0,AND($C5&lt;&gt;"Smelter Not Listed",ISBLANK($D5))),1,0)</formula>
    </cfRule>
  </conditionalFormatting>
  <conditionalFormatting sqref="D327">
    <cfRule type="expression" dxfId="6848" priority="23209">
      <formula>IF(AND(D5="",$C5=$X$4),TRUE)</formula>
    </cfRule>
  </conditionalFormatting>
  <conditionalFormatting sqref="D327">
    <cfRule type="expression" dxfId="6847" priority="23210">
      <formula>IF(FIND("!",D5),TRUE)</formula>
    </cfRule>
  </conditionalFormatting>
  <conditionalFormatting sqref="D328">
    <cfRule type="expression" dxfId="6846" priority="23211">
      <formula>IF(AND(LEN($C5)&gt;0,AND($C5&lt;&gt;"Smelter Not Listed",ISBLANK($D5))),1,0)</formula>
    </cfRule>
  </conditionalFormatting>
  <conditionalFormatting sqref="D328">
    <cfRule type="expression" dxfId="6845" priority="23212">
      <formula>IF(AND(D5="",$C5=$X$4),TRUE)</formula>
    </cfRule>
  </conditionalFormatting>
  <conditionalFormatting sqref="D328">
    <cfRule type="expression" dxfId="6844" priority="23213">
      <formula>IF(FIND("!",D5),TRUE)</formula>
    </cfRule>
  </conditionalFormatting>
  <conditionalFormatting sqref="D329">
    <cfRule type="expression" dxfId="6843" priority="23214">
      <formula>IF(AND(LEN($C5)&gt;0,AND($C5&lt;&gt;"Smelter Not Listed",ISBLANK($D5))),1,0)</formula>
    </cfRule>
  </conditionalFormatting>
  <conditionalFormatting sqref="D329">
    <cfRule type="expression" dxfId="6842" priority="23215">
      <formula>IF(AND(D5="",$C5=$X$4),TRUE)</formula>
    </cfRule>
  </conditionalFormatting>
  <conditionalFormatting sqref="D329">
    <cfRule type="expression" dxfId="6841" priority="23216">
      <formula>IF(FIND("!",D5),TRUE)</formula>
    </cfRule>
  </conditionalFormatting>
  <conditionalFormatting sqref="D330">
    <cfRule type="expression" dxfId="6840" priority="23217">
      <formula>IF(AND(LEN($C5)&gt;0,AND($C5&lt;&gt;"Smelter Not Listed",ISBLANK($D5))),1,0)</formula>
    </cfRule>
  </conditionalFormatting>
  <conditionalFormatting sqref="D330">
    <cfRule type="expression" dxfId="6839" priority="23218">
      <formula>IF(AND(D5="",$C5=$X$4),TRUE)</formula>
    </cfRule>
  </conditionalFormatting>
  <conditionalFormatting sqref="D330">
    <cfRule type="expression" dxfId="6838" priority="23219">
      <formula>IF(FIND("!",D5),TRUE)</formula>
    </cfRule>
  </conditionalFormatting>
  <conditionalFormatting sqref="D331">
    <cfRule type="expression" dxfId="6837" priority="23220">
      <formula>IF(AND(LEN($C5)&gt;0,AND($C5&lt;&gt;"Smelter Not Listed",ISBLANK($D5))),1,0)</formula>
    </cfRule>
  </conditionalFormatting>
  <conditionalFormatting sqref="D331">
    <cfRule type="expression" dxfId="6836" priority="23221">
      <formula>IF(AND(D5="",$C5=$X$4),TRUE)</formula>
    </cfRule>
  </conditionalFormatting>
  <conditionalFormatting sqref="D331">
    <cfRule type="expression" dxfId="6835" priority="23222">
      <formula>IF(FIND("!",D5),TRUE)</formula>
    </cfRule>
  </conditionalFormatting>
  <conditionalFormatting sqref="D332">
    <cfRule type="expression" dxfId="6834" priority="23223">
      <formula>IF(AND(LEN($C5)&gt;0,AND($C5&lt;&gt;"Smelter Not Listed",ISBLANK($D5))),1,0)</formula>
    </cfRule>
  </conditionalFormatting>
  <conditionalFormatting sqref="D332">
    <cfRule type="expression" dxfId="6833" priority="23224">
      <formula>IF(AND(D5="",$C5=$X$4),TRUE)</formula>
    </cfRule>
  </conditionalFormatting>
  <conditionalFormatting sqref="D332">
    <cfRule type="expression" dxfId="6832" priority="23225">
      <formula>IF(FIND("!",D5),TRUE)</formula>
    </cfRule>
  </conditionalFormatting>
  <conditionalFormatting sqref="D333">
    <cfRule type="expression" dxfId="6831" priority="23226">
      <formula>IF(AND(LEN($C5)&gt;0,AND($C5&lt;&gt;"Smelter Not Listed",ISBLANK($D5))),1,0)</formula>
    </cfRule>
  </conditionalFormatting>
  <conditionalFormatting sqref="D333">
    <cfRule type="expression" dxfId="6830" priority="23227">
      <formula>IF(AND(D5="",$C5=$X$4),TRUE)</formula>
    </cfRule>
  </conditionalFormatting>
  <conditionalFormatting sqref="D333">
    <cfRule type="expression" dxfId="6829" priority="23228">
      <formula>IF(FIND("!",D5),TRUE)</formula>
    </cfRule>
  </conditionalFormatting>
  <conditionalFormatting sqref="D334">
    <cfRule type="expression" dxfId="6828" priority="23229">
      <formula>IF(AND(LEN($C5)&gt;0,AND($C5&lt;&gt;"Smelter Not Listed",ISBLANK($D5))),1,0)</formula>
    </cfRule>
  </conditionalFormatting>
  <conditionalFormatting sqref="D334">
    <cfRule type="expression" dxfId="6827" priority="23230">
      <formula>IF(AND(D5="",$C5=$X$4),TRUE)</formula>
    </cfRule>
  </conditionalFormatting>
  <conditionalFormatting sqref="D334">
    <cfRule type="expression" dxfId="6826" priority="23231">
      <formula>IF(FIND("!",D5),TRUE)</formula>
    </cfRule>
  </conditionalFormatting>
  <conditionalFormatting sqref="D335">
    <cfRule type="expression" dxfId="6825" priority="23232">
      <formula>IF(AND(LEN($C5)&gt;0,AND($C5&lt;&gt;"Smelter Not Listed",ISBLANK($D5))),1,0)</formula>
    </cfRule>
  </conditionalFormatting>
  <conditionalFormatting sqref="D335">
    <cfRule type="expression" dxfId="6824" priority="23233">
      <formula>IF(AND(D5="",$C5=$X$4),TRUE)</formula>
    </cfRule>
  </conditionalFormatting>
  <conditionalFormatting sqref="D335">
    <cfRule type="expression" dxfId="6823" priority="23234">
      <formula>IF(FIND("!",D5),TRUE)</formula>
    </cfRule>
  </conditionalFormatting>
  <conditionalFormatting sqref="D336">
    <cfRule type="expression" dxfId="6822" priority="23235">
      <formula>IF(AND(LEN($C5)&gt;0,AND($C5&lt;&gt;"Smelter Not Listed",ISBLANK($D5))),1,0)</formula>
    </cfRule>
  </conditionalFormatting>
  <conditionalFormatting sqref="D336">
    <cfRule type="expression" dxfId="6821" priority="23236">
      <formula>IF(AND(D5="",$C5=$X$4),TRUE)</formula>
    </cfRule>
  </conditionalFormatting>
  <conditionalFormatting sqref="D336">
    <cfRule type="expression" dxfId="6820" priority="23237">
      <formula>IF(FIND("!",D5),TRUE)</formula>
    </cfRule>
  </conditionalFormatting>
  <conditionalFormatting sqref="D337">
    <cfRule type="expression" dxfId="6819" priority="23238">
      <formula>IF(AND(LEN($C5)&gt;0,AND($C5&lt;&gt;"Smelter Not Listed",ISBLANK($D5))),1,0)</formula>
    </cfRule>
  </conditionalFormatting>
  <conditionalFormatting sqref="D337">
    <cfRule type="expression" dxfId="6818" priority="23239">
      <formula>IF(AND(D5="",$C5=$X$4),TRUE)</formula>
    </cfRule>
  </conditionalFormatting>
  <conditionalFormatting sqref="D337">
    <cfRule type="expression" dxfId="6817" priority="23240">
      <formula>IF(FIND("!",D5),TRUE)</formula>
    </cfRule>
  </conditionalFormatting>
  <conditionalFormatting sqref="D338">
    <cfRule type="expression" dxfId="6816" priority="23241">
      <formula>IF(AND(LEN($C5)&gt;0,AND($C5&lt;&gt;"Smelter Not Listed",ISBLANK($D5))),1,0)</formula>
    </cfRule>
  </conditionalFormatting>
  <conditionalFormatting sqref="D338">
    <cfRule type="expression" dxfId="6815" priority="23242">
      <formula>IF(AND(D5="",$C5=$X$4),TRUE)</formula>
    </cfRule>
  </conditionalFormatting>
  <conditionalFormatting sqref="D338">
    <cfRule type="expression" dxfId="6814" priority="23243">
      <formula>IF(FIND("!",D5),TRUE)</formula>
    </cfRule>
  </conditionalFormatting>
  <conditionalFormatting sqref="D339">
    <cfRule type="expression" dxfId="6813" priority="23244">
      <formula>IF(AND(LEN($C5)&gt;0,AND($C5&lt;&gt;"Smelter Not Listed",ISBLANK($D5))),1,0)</formula>
    </cfRule>
  </conditionalFormatting>
  <conditionalFormatting sqref="D339">
    <cfRule type="expression" dxfId="6812" priority="23245">
      <formula>IF(AND(D5="",$C5=$X$4),TRUE)</formula>
    </cfRule>
  </conditionalFormatting>
  <conditionalFormatting sqref="D339">
    <cfRule type="expression" dxfId="6811" priority="23246">
      <formula>IF(FIND("!",D5),TRUE)</formula>
    </cfRule>
  </conditionalFormatting>
  <conditionalFormatting sqref="D340">
    <cfRule type="expression" dxfId="6810" priority="23247">
      <formula>IF(AND(LEN($C5)&gt;0,AND($C5&lt;&gt;"Smelter Not Listed",ISBLANK($D5))),1,0)</formula>
    </cfRule>
  </conditionalFormatting>
  <conditionalFormatting sqref="D340">
    <cfRule type="expression" dxfId="6809" priority="23248">
      <formula>IF(AND(D5="",$C5=$X$4),TRUE)</formula>
    </cfRule>
  </conditionalFormatting>
  <conditionalFormatting sqref="D340">
    <cfRule type="expression" dxfId="6808" priority="23249">
      <formula>IF(FIND("!",D5),TRUE)</formula>
    </cfRule>
  </conditionalFormatting>
  <conditionalFormatting sqref="D341">
    <cfRule type="expression" dxfId="6807" priority="23250">
      <formula>IF(AND(LEN($C5)&gt;0,AND($C5&lt;&gt;"Smelter Not Listed",ISBLANK($D5))),1,0)</formula>
    </cfRule>
  </conditionalFormatting>
  <conditionalFormatting sqref="D341">
    <cfRule type="expression" dxfId="6806" priority="23251">
      <formula>IF(AND(D5="",$C5=$X$4),TRUE)</formula>
    </cfRule>
  </conditionalFormatting>
  <conditionalFormatting sqref="D341">
    <cfRule type="expression" dxfId="6805" priority="23252">
      <formula>IF(FIND("!",D5),TRUE)</formula>
    </cfRule>
  </conditionalFormatting>
  <conditionalFormatting sqref="D342">
    <cfRule type="expression" dxfId="6804" priority="23253">
      <formula>IF(AND(LEN($C5)&gt;0,AND($C5&lt;&gt;"Smelter Not Listed",ISBLANK($D5))),1,0)</formula>
    </cfRule>
  </conditionalFormatting>
  <conditionalFormatting sqref="D342">
    <cfRule type="expression" dxfId="6803" priority="23254">
      <formula>IF(AND(D5="",$C5=$X$4),TRUE)</formula>
    </cfRule>
  </conditionalFormatting>
  <conditionalFormatting sqref="D342">
    <cfRule type="expression" dxfId="6802" priority="23255">
      <formula>IF(FIND("!",D5),TRUE)</formula>
    </cfRule>
  </conditionalFormatting>
  <conditionalFormatting sqref="D343">
    <cfRule type="expression" dxfId="6801" priority="23256">
      <formula>IF(AND(LEN($C5)&gt;0,AND($C5&lt;&gt;"Smelter Not Listed",ISBLANK($D5))),1,0)</formula>
    </cfRule>
  </conditionalFormatting>
  <conditionalFormatting sqref="D343">
    <cfRule type="expression" dxfId="6800" priority="23257">
      <formula>IF(AND(D5="",$C5=$X$4),TRUE)</formula>
    </cfRule>
  </conditionalFormatting>
  <conditionalFormatting sqref="D343">
    <cfRule type="expression" dxfId="6799" priority="23258">
      <formula>IF(FIND("!",D5),TRUE)</formula>
    </cfRule>
  </conditionalFormatting>
  <conditionalFormatting sqref="D344">
    <cfRule type="expression" dxfId="6798" priority="23259">
      <formula>IF(AND(LEN($C5)&gt;0,AND($C5&lt;&gt;"Smelter Not Listed",ISBLANK($D5))),1,0)</formula>
    </cfRule>
  </conditionalFormatting>
  <conditionalFormatting sqref="D344">
    <cfRule type="expression" dxfId="6797" priority="23260">
      <formula>IF(AND(D5="",$C5=$X$4),TRUE)</formula>
    </cfRule>
  </conditionalFormatting>
  <conditionalFormatting sqref="D344">
    <cfRule type="expression" dxfId="6796" priority="23261">
      <formula>IF(FIND("!",D5),TRUE)</formula>
    </cfRule>
  </conditionalFormatting>
  <conditionalFormatting sqref="D345">
    <cfRule type="expression" dxfId="6795" priority="23262">
      <formula>IF(AND(LEN($C5)&gt;0,AND($C5&lt;&gt;"Smelter Not Listed",ISBLANK($D5))),1,0)</formula>
    </cfRule>
  </conditionalFormatting>
  <conditionalFormatting sqref="D345">
    <cfRule type="expression" dxfId="6794" priority="23263">
      <formula>IF(AND(D5="",$C5=$X$4),TRUE)</formula>
    </cfRule>
  </conditionalFormatting>
  <conditionalFormatting sqref="D345">
    <cfRule type="expression" dxfId="6793" priority="23264">
      <formula>IF(FIND("!",D5),TRUE)</formula>
    </cfRule>
  </conditionalFormatting>
  <conditionalFormatting sqref="D346">
    <cfRule type="expression" dxfId="6792" priority="23265">
      <formula>IF(AND(LEN($C5)&gt;0,AND($C5&lt;&gt;"Smelter Not Listed",ISBLANK($D5))),1,0)</formula>
    </cfRule>
  </conditionalFormatting>
  <conditionalFormatting sqref="D346">
    <cfRule type="expression" dxfId="6791" priority="23266">
      <formula>IF(AND(D5="",$C5=$X$4),TRUE)</formula>
    </cfRule>
  </conditionalFormatting>
  <conditionalFormatting sqref="D346">
    <cfRule type="expression" dxfId="6790" priority="23267">
      <formula>IF(FIND("!",D5),TRUE)</formula>
    </cfRule>
  </conditionalFormatting>
  <conditionalFormatting sqref="D347">
    <cfRule type="expression" dxfId="6789" priority="23268">
      <formula>IF(AND(LEN($C5)&gt;0,AND($C5&lt;&gt;"Smelter Not Listed",ISBLANK($D5))),1,0)</formula>
    </cfRule>
  </conditionalFormatting>
  <conditionalFormatting sqref="D347">
    <cfRule type="expression" dxfId="6788" priority="23269">
      <formula>IF(AND(D5="",$C5=$X$4),TRUE)</formula>
    </cfRule>
  </conditionalFormatting>
  <conditionalFormatting sqref="D347">
    <cfRule type="expression" dxfId="6787" priority="23270">
      <formula>IF(FIND("!",D5),TRUE)</formula>
    </cfRule>
  </conditionalFormatting>
  <conditionalFormatting sqref="D348">
    <cfRule type="expression" dxfId="6786" priority="23271">
      <formula>IF(AND(LEN($C5)&gt;0,AND($C5&lt;&gt;"Smelter Not Listed",ISBLANK($D5))),1,0)</formula>
    </cfRule>
  </conditionalFormatting>
  <conditionalFormatting sqref="D348">
    <cfRule type="expression" dxfId="6785" priority="23272">
      <formula>IF(AND(D5="",$C5=$X$4),TRUE)</formula>
    </cfRule>
  </conditionalFormatting>
  <conditionalFormatting sqref="D348">
    <cfRule type="expression" dxfId="6784" priority="23273">
      <formula>IF(FIND("!",D5),TRUE)</formula>
    </cfRule>
  </conditionalFormatting>
  <conditionalFormatting sqref="D349">
    <cfRule type="expression" dxfId="6783" priority="23274">
      <formula>IF(AND(LEN($C5)&gt;0,AND($C5&lt;&gt;"Smelter Not Listed",ISBLANK($D5))),1,0)</formula>
    </cfRule>
  </conditionalFormatting>
  <conditionalFormatting sqref="D349">
    <cfRule type="expression" dxfId="6782" priority="23275">
      <formula>IF(AND(D5="",$C5=$X$4),TRUE)</formula>
    </cfRule>
  </conditionalFormatting>
  <conditionalFormatting sqref="D349">
    <cfRule type="expression" dxfId="6781" priority="23276">
      <formula>IF(FIND("!",D5),TRUE)</formula>
    </cfRule>
  </conditionalFormatting>
  <conditionalFormatting sqref="D350">
    <cfRule type="expression" dxfId="6780" priority="23277">
      <formula>IF(AND(LEN($C5)&gt;0,AND($C5&lt;&gt;"Smelter Not Listed",ISBLANK($D5))),1,0)</formula>
    </cfRule>
  </conditionalFormatting>
  <conditionalFormatting sqref="D350">
    <cfRule type="expression" dxfId="6779" priority="23278">
      <formula>IF(AND(D5="",$C5=$X$4),TRUE)</formula>
    </cfRule>
  </conditionalFormatting>
  <conditionalFormatting sqref="D350">
    <cfRule type="expression" dxfId="6778" priority="23279">
      <formula>IF(FIND("!",D5),TRUE)</formula>
    </cfRule>
  </conditionalFormatting>
  <conditionalFormatting sqref="D351">
    <cfRule type="expression" dxfId="6777" priority="23280">
      <formula>IF(AND(LEN($C5)&gt;0,AND($C5&lt;&gt;"Smelter Not Listed",ISBLANK($D5))),1,0)</formula>
    </cfRule>
  </conditionalFormatting>
  <conditionalFormatting sqref="D351">
    <cfRule type="expression" dxfId="6776" priority="23281">
      <formula>IF(AND(D5="",$C5=$X$4),TRUE)</formula>
    </cfRule>
  </conditionalFormatting>
  <conditionalFormatting sqref="D351">
    <cfRule type="expression" dxfId="6775" priority="23282">
      <formula>IF(FIND("!",D5),TRUE)</formula>
    </cfRule>
  </conditionalFormatting>
  <conditionalFormatting sqref="D352">
    <cfRule type="expression" dxfId="6774" priority="23283">
      <formula>IF(AND(LEN($C5)&gt;0,AND($C5&lt;&gt;"Smelter Not Listed",ISBLANK($D5))),1,0)</formula>
    </cfRule>
  </conditionalFormatting>
  <conditionalFormatting sqref="D352">
    <cfRule type="expression" dxfId="6773" priority="23284">
      <formula>IF(AND(D5="",$C5=$X$4),TRUE)</formula>
    </cfRule>
  </conditionalFormatting>
  <conditionalFormatting sqref="D352">
    <cfRule type="expression" dxfId="6772" priority="23285">
      <formula>IF(FIND("!",D5),TRUE)</formula>
    </cfRule>
  </conditionalFormatting>
  <conditionalFormatting sqref="D353">
    <cfRule type="expression" dxfId="6771" priority="23286">
      <formula>IF(AND(LEN($C5)&gt;0,AND($C5&lt;&gt;"Smelter Not Listed",ISBLANK($D5))),1,0)</formula>
    </cfRule>
  </conditionalFormatting>
  <conditionalFormatting sqref="D353">
    <cfRule type="expression" dxfId="6770" priority="23287">
      <formula>IF(AND(D5="",$C5=$X$4),TRUE)</formula>
    </cfRule>
  </conditionalFormatting>
  <conditionalFormatting sqref="D353">
    <cfRule type="expression" dxfId="6769" priority="23288">
      <formula>IF(FIND("!",D5),TRUE)</formula>
    </cfRule>
  </conditionalFormatting>
  <conditionalFormatting sqref="D354">
    <cfRule type="expression" dxfId="6768" priority="23289">
      <formula>IF(AND(LEN($C5)&gt;0,AND($C5&lt;&gt;"Smelter Not Listed",ISBLANK($D5))),1,0)</formula>
    </cfRule>
  </conditionalFormatting>
  <conditionalFormatting sqref="D354">
    <cfRule type="expression" dxfId="6767" priority="23290">
      <formula>IF(AND(D5="",$C5=$X$4),TRUE)</formula>
    </cfRule>
  </conditionalFormatting>
  <conditionalFormatting sqref="D354">
    <cfRule type="expression" dxfId="6766" priority="23291">
      <formula>IF(FIND("!",D5),TRUE)</formula>
    </cfRule>
  </conditionalFormatting>
  <conditionalFormatting sqref="D355">
    <cfRule type="expression" dxfId="6765" priority="23292">
      <formula>IF(AND(LEN($C5)&gt;0,AND($C5&lt;&gt;"Smelter Not Listed",ISBLANK($D5))),1,0)</formula>
    </cfRule>
  </conditionalFormatting>
  <conditionalFormatting sqref="D355">
    <cfRule type="expression" dxfId="6764" priority="23293">
      <formula>IF(AND(D5="",$C5=$X$4),TRUE)</formula>
    </cfRule>
  </conditionalFormatting>
  <conditionalFormatting sqref="D355">
    <cfRule type="expression" dxfId="6763" priority="23294">
      <formula>IF(FIND("!",D5),TRUE)</formula>
    </cfRule>
  </conditionalFormatting>
  <conditionalFormatting sqref="D356">
    <cfRule type="expression" dxfId="6762" priority="23295">
      <formula>IF(AND(LEN($C5)&gt;0,AND($C5&lt;&gt;"Smelter Not Listed",ISBLANK($D5))),1,0)</formula>
    </cfRule>
  </conditionalFormatting>
  <conditionalFormatting sqref="D356">
    <cfRule type="expression" dxfId="6761" priority="23296">
      <formula>IF(AND(D5="",$C5=$X$4),TRUE)</formula>
    </cfRule>
  </conditionalFormatting>
  <conditionalFormatting sqref="D356">
    <cfRule type="expression" dxfId="6760" priority="23297">
      <formula>IF(FIND("!",D5),TRUE)</formula>
    </cfRule>
  </conditionalFormatting>
  <conditionalFormatting sqref="D357">
    <cfRule type="expression" dxfId="6759" priority="23298">
      <formula>IF(AND(LEN($C5)&gt;0,AND($C5&lt;&gt;"Smelter Not Listed",ISBLANK($D5))),1,0)</formula>
    </cfRule>
  </conditionalFormatting>
  <conditionalFormatting sqref="D357">
    <cfRule type="expression" dxfId="6758" priority="23299">
      <formula>IF(AND(D5="",$C5=$X$4),TRUE)</formula>
    </cfRule>
  </conditionalFormatting>
  <conditionalFormatting sqref="D357">
    <cfRule type="expression" dxfId="6757" priority="23300">
      <formula>IF(FIND("!",D5),TRUE)</formula>
    </cfRule>
  </conditionalFormatting>
  <conditionalFormatting sqref="D358">
    <cfRule type="expression" dxfId="6756" priority="23301">
      <formula>IF(AND(LEN($C5)&gt;0,AND($C5&lt;&gt;"Smelter Not Listed",ISBLANK($D5))),1,0)</formula>
    </cfRule>
  </conditionalFormatting>
  <conditionalFormatting sqref="D358">
    <cfRule type="expression" dxfId="6755" priority="23302">
      <formula>IF(AND(D5="",$C5=$X$4),TRUE)</formula>
    </cfRule>
  </conditionalFormatting>
  <conditionalFormatting sqref="D358">
    <cfRule type="expression" dxfId="6754" priority="23303">
      <formula>IF(FIND("!",D5),TRUE)</formula>
    </cfRule>
  </conditionalFormatting>
  <conditionalFormatting sqref="D359">
    <cfRule type="expression" dxfId="6753" priority="23304">
      <formula>IF(AND(LEN($C5)&gt;0,AND($C5&lt;&gt;"Smelter Not Listed",ISBLANK($D5))),1,0)</formula>
    </cfRule>
  </conditionalFormatting>
  <conditionalFormatting sqref="D359">
    <cfRule type="expression" dxfId="6752" priority="23305">
      <formula>IF(AND(D5="",$C5=$X$4),TRUE)</formula>
    </cfRule>
  </conditionalFormatting>
  <conditionalFormatting sqref="D359">
    <cfRule type="expression" dxfId="6751" priority="23306">
      <formula>IF(FIND("!",D5),TRUE)</formula>
    </cfRule>
  </conditionalFormatting>
  <conditionalFormatting sqref="D360">
    <cfRule type="expression" dxfId="6750" priority="23307">
      <formula>IF(AND(LEN($C5)&gt;0,AND($C5&lt;&gt;"Smelter Not Listed",ISBLANK($D5))),1,0)</formula>
    </cfRule>
  </conditionalFormatting>
  <conditionalFormatting sqref="D360">
    <cfRule type="expression" dxfId="6749" priority="23308">
      <formula>IF(AND(D5="",$C5=$X$4),TRUE)</formula>
    </cfRule>
  </conditionalFormatting>
  <conditionalFormatting sqref="D360">
    <cfRule type="expression" dxfId="6748" priority="23309">
      <formula>IF(FIND("!",D5),TRUE)</formula>
    </cfRule>
  </conditionalFormatting>
  <conditionalFormatting sqref="D361">
    <cfRule type="expression" dxfId="6747" priority="23310">
      <formula>IF(AND(LEN($C5)&gt;0,AND($C5&lt;&gt;"Smelter Not Listed",ISBLANK($D5))),1,0)</formula>
    </cfRule>
  </conditionalFormatting>
  <conditionalFormatting sqref="D361">
    <cfRule type="expression" dxfId="6746" priority="23311">
      <formula>IF(AND(D5="",$C5=$X$4),TRUE)</formula>
    </cfRule>
  </conditionalFormatting>
  <conditionalFormatting sqref="D361">
    <cfRule type="expression" dxfId="6745" priority="23312">
      <formula>IF(FIND("!",D5),TRUE)</formula>
    </cfRule>
  </conditionalFormatting>
  <conditionalFormatting sqref="D362">
    <cfRule type="expression" dxfId="6744" priority="23313">
      <formula>IF(AND(LEN($C5)&gt;0,AND($C5&lt;&gt;"Smelter Not Listed",ISBLANK($D5))),1,0)</formula>
    </cfRule>
  </conditionalFormatting>
  <conditionalFormatting sqref="D362">
    <cfRule type="expression" dxfId="6743" priority="23314">
      <formula>IF(AND(D5="",$C5=$X$4),TRUE)</formula>
    </cfRule>
  </conditionalFormatting>
  <conditionalFormatting sqref="D362">
    <cfRule type="expression" dxfId="6742" priority="23315">
      <formula>IF(FIND("!",D5),TRUE)</formula>
    </cfRule>
  </conditionalFormatting>
  <conditionalFormatting sqref="D363">
    <cfRule type="expression" dxfId="6741" priority="23316">
      <formula>IF(AND(LEN($C5)&gt;0,AND($C5&lt;&gt;"Smelter Not Listed",ISBLANK($D5))),1,0)</formula>
    </cfRule>
  </conditionalFormatting>
  <conditionalFormatting sqref="D363">
    <cfRule type="expression" dxfId="6740" priority="23317">
      <formula>IF(AND(D5="",$C5=$X$4),TRUE)</formula>
    </cfRule>
  </conditionalFormatting>
  <conditionalFormatting sqref="D363">
    <cfRule type="expression" dxfId="6739" priority="23318">
      <formula>IF(FIND("!",D5),TRUE)</formula>
    </cfRule>
  </conditionalFormatting>
  <conditionalFormatting sqref="D364">
    <cfRule type="expression" dxfId="6738" priority="23319">
      <formula>IF(AND(LEN($C5)&gt;0,AND($C5&lt;&gt;"Smelter Not Listed",ISBLANK($D5))),1,0)</formula>
    </cfRule>
  </conditionalFormatting>
  <conditionalFormatting sqref="D364">
    <cfRule type="expression" dxfId="6737" priority="23320">
      <formula>IF(AND(D5="",$C5=$X$4),TRUE)</formula>
    </cfRule>
  </conditionalFormatting>
  <conditionalFormatting sqref="D364">
    <cfRule type="expression" dxfId="6736" priority="23321">
      <formula>IF(FIND("!",D5),TRUE)</formula>
    </cfRule>
  </conditionalFormatting>
  <conditionalFormatting sqref="D365">
    <cfRule type="expression" dxfId="6735" priority="23322">
      <formula>IF(AND(LEN($C5)&gt;0,AND($C5&lt;&gt;"Smelter Not Listed",ISBLANK($D5))),1,0)</formula>
    </cfRule>
  </conditionalFormatting>
  <conditionalFormatting sqref="D365">
    <cfRule type="expression" dxfId="6734" priority="23323">
      <formula>IF(AND(D5="",$C5=$X$4),TRUE)</formula>
    </cfRule>
  </conditionalFormatting>
  <conditionalFormatting sqref="D365">
    <cfRule type="expression" dxfId="6733" priority="23324">
      <formula>IF(FIND("!",D5),TRUE)</formula>
    </cfRule>
  </conditionalFormatting>
  <conditionalFormatting sqref="D366">
    <cfRule type="expression" dxfId="6732" priority="23325">
      <formula>IF(AND(LEN($C5)&gt;0,AND($C5&lt;&gt;"Smelter Not Listed",ISBLANK($D5))),1,0)</formula>
    </cfRule>
  </conditionalFormatting>
  <conditionalFormatting sqref="D366">
    <cfRule type="expression" dxfId="6731" priority="23326">
      <formula>IF(AND(D5="",$C5=$X$4),TRUE)</formula>
    </cfRule>
  </conditionalFormatting>
  <conditionalFormatting sqref="D366">
    <cfRule type="expression" dxfId="6730" priority="23327">
      <formula>IF(FIND("!",D5),TRUE)</formula>
    </cfRule>
  </conditionalFormatting>
  <conditionalFormatting sqref="D367">
    <cfRule type="expression" dxfId="6729" priority="23328">
      <formula>IF(AND(LEN($C5)&gt;0,AND($C5&lt;&gt;"Smelter Not Listed",ISBLANK($D5))),1,0)</formula>
    </cfRule>
  </conditionalFormatting>
  <conditionalFormatting sqref="D367">
    <cfRule type="expression" dxfId="6728" priority="23329">
      <formula>IF(AND(D5="",$C5=$X$4),TRUE)</formula>
    </cfRule>
  </conditionalFormatting>
  <conditionalFormatting sqref="D367">
    <cfRule type="expression" dxfId="6727" priority="23330">
      <formula>IF(FIND("!",D5),TRUE)</formula>
    </cfRule>
  </conditionalFormatting>
  <conditionalFormatting sqref="D368">
    <cfRule type="expression" dxfId="6726" priority="23331">
      <formula>IF(AND(LEN($C5)&gt;0,AND($C5&lt;&gt;"Smelter Not Listed",ISBLANK($D5))),1,0)</formula>
    </cfRule>
  </conditionalFormatting>
  <conditionalFormatting sqref="D368">
    <cfRule type="expression" dxfId="6725" priority="23332">
      <formula>IF(AND(D5="",$C5=$X$4),TRUE)</formula>
    </cfRule>
  </conditionalFormatting>
  <conditionalFormatting sqref="D368">
    <cfRule type="expression" dxfId="6724" priority="23333">
      <formula>IF(FIND("!",D5),TRUE)</formula>
    </cfRule>
  </conditionalFormatting>
  <conditionalFormatting sqref="D369">
    <cfRule type="expression" dxfId="6723" priority="23334">
      <formula>IF(AND(LEN($C5)&gt;0,AND($C5&lt;&gt;"Smelter Not Listed",ISBLANK($D5))),1,0)</formula>
    </cfRule>
  </conditionalFormatting>
  <conditionalFormatting sqref="D369">
    <cfRule type="expression" dxfId="6722" priority="23335">
      <formula>IF(AND(D5="",$C5=$X$4),TRUE)</formula>
    </cfRule>
  </conditionalFormatting>
  <conditionalFormatting sqref="D369">
    <cfRule type="expression" dxfId="6721" priority="23336">
      <formula>IF(FIND("!",D5),TRUE)</formula>
    </cfRule>
  </conditionalFormatting>
  <conditionalFormatting sqref="D370">
    <cfRule type="expression" dxfId="6720" priority="23337">
      <formula>IF(AND(LEN($C5)&gt;0,AND($C5&lt;&gt;"Smelter Not Listed",ISBLANK($D5))),1,0)</formula>
    </cfRule>
  </conditionalFormatting>
  <conditionalFormatting sqref="D370">
    <cfRule type="expression" dxfId="6719" priority="23338">
      <formula>IF(AND(D5="",$C5=$X$4),TRUE)</formula>
    </cfRule>
  </conditionalFormatting>
  <conditionalFormatting sqref="D370">
    <cfRule type="expression" dxfId="6718" priority="23339">
      <formula>IF(FIND("!",D5),TRUE)</formula>
    </cfRule>
  </conditionalFormatting>
  <conditionalFormatting sqref="D371">
    <cfRule type="expression" dxfId="6717" priority="23340">
      <formula>IF(AND(LEN($C5)&gt;0,AND($C5&lt;&gt;"Smelter Not Listed",ISBLANK($D5))),1,0)</formula>
    </cfRule>
  </conditionalFormatting>
  <conditionalFormatting sqref="D371">
    <cfRule type="expression" dxfId="6716" priority="23341">
      <formula>IF(AND(D5="",$C5=$X$4),TRUE)</formula>
    </cfRule>
  </conditionalFormatting>
  <conditionalFormatting sqref="D371">
    <cfRule type="expression" dxfId="6715" priority="23342">
      <formula>IF(FIND("!",D5),TRUE)</formula>
    </cfRule>
  </conditionalFormatting>
  <conditionalFormatting sqref="D372">
    <cfRule type="expression" dxfId="6714" priority="23343">
      <formula>IF(AND(LEN($C5)&gt;0,AND($C5&lt;&gt;"Smelter Not Listed",ISBLANK($D5))),1,0)</formula>
    </cfRule>
  </conditionalFormatting>
  <conditionalFormatting sqref="D372">
    <cfRule type="expression" dxfId="6713" priority="23344">
      <formula>IF(AND(D5="",$C5=$X$4),TRUE)</formula>
    </cfRule>
  </conditionalFormatting>
  <conditionalFormatting sqref="D372">
    <cfRule type="expression" dxfId="6712" priority="23345">
      <formula>IF(FIND("!",D5),TRUE)</formula>
    </cfRule>
  </conditionalFormatting>
  <conditionalFormatting sqref="D373">
    <cfRule type="expression" dxfId="6711" priority="23346">
      <formula>IF(AND(LEN($C5)&gt;0,AND($C5&lt;&gt;"Smelter Not Listed",ISBLANK($D5))),1,0)</formula>
    </cfRule>
  </conditionalFormatting>
  <conditionalFormatting sqref="D373">
    <cfRule type="expression" dxfId="6710" priority="23347">
      <formula>IF(AND(D5="",$C5=$X$4),TRUE)</formula>
    </cfRule>
  </conditionalFormatting>
  <conditionalFormatting sqref="D373">
    <cfRule type="expression" dxfId="6709" priority="23348">
      <formula>IF(FIND("!",D5),TRUE)</formula>
    </cfRule>
  </conditionalFormatting>
  <conditionalFormatting sqref="D374">
    <cfRule type="expression" dxfId="6708" priority="23349">
      <formula>IF(AND(LEN($C5)&gt;0,AND($C5&lt;&gt;"Smelter Not Listed",ISBLANK($D5))),1,0)</formula>
    </cfRule>
  </conditionalFormatting>
  <conditionalFormatting sqref="D374">
    <cfRule type="expression" dxfId="6707" priority="23350">
      <formula>IF(AND(D5="",$C5=$X$4),TRUE)</formula>
    </cfRule>
  </conditionalFormatting>
  <conditionalFormatting sqref="D374">
    <cfRule type="expression" dxfId="6706" priority="23351">
      <formula>IF(FIND("!",D5),TRUE)</formula>
    </cfRule>
  </conditionalFormatting>
  <conditionalFormatting sqref="D375">
    <cfRule type="expression" dxfId="6705" priority="23352">
      <formula>IF(AND(LEN($C5)&gt;0,AND($C5&lt;&gt;"Smelter Not Listed",ISBLANK($D5))),1,0)</formula>
    </cfRule>
  </conditionalFormatting>
  <conditionalFormatting sqref="D375">
    <cfRule type="expression" dxfId="6704" priority="23353">
      <formula>IF(AND(D5="",$C5=$X$4),TRUE)</formula>
    </cfRule>
  </conditionalFormatting>
  <conditionalFormatting sqref="D375">
    <cfRule type="expression" dxfId="6703" priority="23354">
      <formula>IF(FIND("!",D5),TRUE)</formula>
    </cfRule>
  </conditionalFormatting>
  <conditionalFormatting sqref="D376">
    <cfRule type="expression" dxfId="6702" priority="23355">
      <formula>IF(AND(LEN($C5)&gt;0,AND($C5&lt;&gt;"Smelter Not Listed",ISBLANK($D5))),1,0)</formula>
    </cfRule>
  </conditionalFormatting>
  <conditionalFormatting sqref="D376">
    <cfRule type="expression" dxfId="6701" priority="23356">
      <formula>IF(AND(D5="",$C5=$X$4),TRUE)</formula>
    </cfRule>
  </conditionalFormatting>
  <conditionalFormatting sqref="D376">
    <cfRule type="expression" dxfId="6700" priority="23357">
      <formula>IF(FIND("!",D5),TRUE)</formula>
    </cfRule>
  </conditionalFormatting>
  <conditionalFormatting sqref="D377">
    <cfRule type="expression" dxfId="6699" priority="23358">
      <formula>IF(AND(LEN($C5)&gt;0,AND($C5&lt;&gt;"Smelter Not Listed",ISBLANK($D5))),1,0)</formula>
    </cfRule>
  </conditionalFormatting>
  <conditionalFormatting sqref="D377">
    <cfRule type="expression" dxfId="6698" priority="23359">
      <formula>IF(AND(D5="",$C5=$X$4),TRUE)</formula>
    </cfRule>
  </conditionalFormatting>
  <conditionalFormatting sqref="D377">
    <cfRule type="expression" dxfId="6697" priority="23360">
      <formula>IF(FIND("!",D5),TRUE)</formula>
    </cfRule>
  </conditionalFormatting>
  <conditionalFormatting sqref="D378">
    <cfRule type="expression" dxfId="6696" priority="23361">
      <formula>IF(AND(LEN($C5)&gt;0,AND($C5&lt;&gt;"Smelter Not Listed",ISBLANK($D5))),1,0)</formula>
    </cfRule>
  </conditionalFormatting>
  <conditionalFormatting sqref="D378">
    <cfRule type="expression" dxfId="6695" priority="23362">
      <formula>IF(AND(D5="",$C5=$X$4),TRUE)</formula>
    </cfRule>
  </conditionalFormatting>
  <conditionalFormatting sqref="D378">
    <cfRule type="expression" dxfId="6694" priority="23363">
      <formula>IF(FIND("!",D5),TRUE)</formula>
    </cfRule>
  </conditionalFormatting>
  <conditionalFormatting sqref="D379">
    <cfRule type="expression" dxfId="6693" priority="23364">
      <formula>IF(AND(LEN($C5)&gt;0,AND($C5&lt;&gt;"Smelter Not Listed",ISBLANK($D5))),1,0)</formula>
    </cfRule>
  </conditionalFormatting>
  <conditionalFormatting sqref="D379">
    <cfRule type="expression" dxfId="6692" priority="23365">
      <formula>IF(AND(D5="",$C5=$X$4),TRUE)</formula>
    </cfRule>
  </conditionalFormatting>
  <conditionalFormatting sqref="D379">
    <cfRule type="expression" dxfId="6691" priority="23366">
      <formula>IF(FIND("!",D5),TRUE)</formula>
    </cfRule>
  </conditionalFormatting>
  <conditionalFormatting sqref="D380">
    <cfRule type="expression" dxfId="6690" priority="23367">
      <formula>IF(AND(LEN($C5)&gt;0,AND($C5&lt;&gt;"Smelter Not Listed",ISBLANK($D5))),1,0)</formula>
    </cfRule>
  </conditionalFormatting>
  <conditionalFormatting sqref="D380">
    <cfRule type="expression" dxfId="6689" priority="23368">
      <formula>IF(AND(D5="",$C5=$X$4),TRUE)</formula>
    </cfRule>
  </conditionalFormatting>
  <conditionalFormatting sqref="D380">
    <cfRule type="expression" dxfId="6688" priority="23369">
      <formula>IF(FIND("!",D5),TRUE)</formula>
    </cfRule>
  </conditionalFormatting>
  <conditionalFormatting sqref="D381">
    <cfRule type="expression" dxfId="6687" priority="23370">
      <formula>IF(AND(LEN($C5)&gt;0,AND($C5&lt;&gt;"Smelter Not Listed",ISBLANK($D5))),1,0)</formula>
    </cfRule>
  </conditionalFormatting>
  <conditionalFormatting sqref="D381">
    <cfRule type="expression" dxfId="6686" priority="23371">
      <formula>IF(AND(D5="",$C5=$X$4),TRUE)</formula>
    </cfRule>
  </conditionalFormatting>
  <conditionalFormatting sqref="D381">
    <cfRule type="expression" dxfId="6685" priority="23372">
      <formula>IF(FIND("!",D5),TRUE)</formula>
    </cfRule>
  </conditionalFormatting>
  <conditionalFormatting sqref="D382">
    <cfRule type="expression" dxfId="6684" priority="23373">
      <formula>IF(AND(LEN($C5)&gt;0,AND($C5&lt;&gt;"Smelter Not Listed",ISBLANK($D5))),1,0)</formula>
    </cfRule>
  </conditionalFormatting>
  <conditionalFormatting sqref="D382">
    <cfRule type="expression" dxfId="6683" priority="23374">
      <formula>IF(AND(D5="",$C5=$X$4),TRUE)</formula>
    </cfRule>
  </conditionalFormatting>
  <conditionalFormatting sqref="D382">
    <cfRule type="expression" dxfId="6682" priority="23375">
      <formula>IF(FIND("!",D5),TRUE)</formula>
    </cfRule>
  </conditionalFormatting>
  <conditionalFormatting sqref="D383">
    <cfRule type="expression" dxfId="6681" priority="23376">
      <formula>IF(AND(LEN($C5)&gt;0,AND($C5&lt;&gt;"Smelter Not Listed",ISBLANK($D5))),1,0)</formula>
    </cfRule>
  </conditionalFormatting>
  <conditionalFormatting sqref="D383">
    <cfRule type="expression" dxfId="6680" priority="23377">
      <formula>IF(AND(D5="",$C5=$X$4),TRUE)</formula>
    </cfRule>
  </conditionalFormatting>
  <conditionalFormatting sqref="D383">
    <cfRule type="expression" dxfId="6679" priority="23378">
      <formula>IF(FIND("!",D5),TRUE)</formula>
    </cfRule>
  </conditionalFormatting>
  <conditionalFormatting sqref="D384">
    <cfRule type="expression" dxfId="6678" priority="23379">
      <formula>IF(AND(LEN($C5)&gt;0,AND($C5&lt;&gt;"Smelter Not Listed",ISBLANK($D5))),1,0)</formula>
    </cfRule>
  </conditionalFormatting>
  <conditionalFormatting sqref="D384">
    <cfRule type="expression" dxfId="6677" priority="23380">
      <formula>IF(AND(D5="",$C5=$X$4),TRUE)</formula>
    </cfRule>
  </conditionalFormatting>
  <conditionalFormatting sqref="D384">
    <cfRule type="expression" dxfId="6676" priority="23381">
      <formula>IF(FIND("!",D5),TRUE)</formula>
    </cfRule>
  </conditionalFormatting>
  <conditionalFormatting sqref="D385">
    <cfRule type="expression" dxfId="6675" priority="23382">
      <formula>IF(AND(LEN($C5)&gt;0,AND($C5&lt;&gt;"Smelter Not Listed",ISBLANK($D5))),1,0)</formula>
    </cfRule>
  </conditionalFormatting>
  <conditionalFormatting sqref="D385">
    <cfRule type="expression" dxfId="6674" priority="23383">
      <formula>IF(AND(D5="",$C5=$X$4),TRUE)</formula>
    </cfRule>
  </conditionalFormatting>
  <conditionalFormatting sqref="D385">
    <cfRule type="expression" dxfId="6673" priority="23384">
      <formula>IF(FIND("!",D5),TRUE)</formula>
    </cfRule>
  </conditionalFormatting>
  <conditionalFormatting sqref="D386">
    <cfRule type="expression" dxfId="6672" priority="23385">
      <formula>IF(AND(LEN($C5)&gt;0,AND($C5&lt;&gt;"Smelter Not Listed",ISBLANK($D5))),1,0)</formula>
    </cfRule>
  </conditionalFormatting>
  <conditionalFormatting sqref="D386">
    <cfRule type="expression" dxfId="6671" priority="23386">
      <formula>IF(AND(D5="",$C5=$X$4),TRUE)</formula>
    </cfRule>
  </conditionalFormatting>
  <conditionalFormatting sqref="D386">
    <cfRule type="expression" dxfId="6670" priority="23387">
      <formula>IF(FIND("!",D5),TRUE)</formula>
    </cfRule>
  </conditionalFormatting>
  <conditionalFormatting sqref="D387">
    <cfRule type="expression" dxfId="6669" priority="23388">
      <formula>IF(AND(LEN($C5)&gt;0,AND($C5&lt;&gt;"Smelter Not Listed",ISBLANK($D5))),1,0)</formula>
    </cfRule>
  </conditionalFormatting>
  <conditionalFormatting sqref="D387">
    <cfRule type="expression" dxfId="6668" priority="23389">
      <formula>IF(AND(D5="",$C5=$X$4),TRUE)</formula>
    </cfRule>
  </conditionalFormatting>
  <conditionalFormatting sqref="D387">
    <cfRule type="expression" dxfId="6667" priority="23390">
      <formula>IF(FIND("!",D5),TRUE)</formula>
    </cfRule>
  </conditionalFormatting>
  <conditionalFormatting sqref="D388">
    <cfRule type="expression" dxfId="6666" priority="23391">
      <formula>IF(AND(LEN($C5)&gt;0,AND($C5&lt;&gt;"Smelter Not Listed",ISBLANK($D5))),1,0)</formula>
    </cfRule>
  </conditionalFormatting>
  <conditionalFormatting sqref="D388">
    <cfRule type="expression" dxfId="6665" priority="23392">
      <formula>IF(AND(D5="",$C5=$X$4),TRUE)</formula>
    </cfRule>
  </conditionalFormatting>
  <conditionalFormatting sqref="D388">
    <cfRule type="expression" dxfId="6664" priority="23393">
      <formula>IF(FIND("!",D5),TRUE)</formula>
    </cfRule>
  </conditionalFormatting>
  <conditionalFormatting sqref="D389">
    <cfRule type="expression" dxfId="6663" priority="23394">
      <formula>IF(AND(LEN($C5)&gt;0,AND($C5&lt;&gt;"Smelter Not Listed",ISBLANK($D5))),1,0)</formula>
    </cfRule>
  </conditionalFormatting>
  <conditionalFormatting sqref="D389">
    <cfRule type="expression" dxfId="6662" priority="23395">
      <formula>IF(AND(D5="",$C5=$X$4),TRUE)</formula>
    </cfRule>
  </conditionalFormatting>
  <conditionalFormatting sqref="D389">
    <cfRule type="expression" dxfId="6661" priority="23396">
      <formula>IF(FIND("!",D5),TRUE)</formula>
    </cfRule>
  </conditionalFormatting>
  <conditionalFormatting sqref="D390">
    <cfRule type="expression" dxfId="6660" priority="23397">
      <formula>IF(AND(LEN($C5)&gt;0,AND($C5&lt;&gt;"Smelter Not Listed",ISBLANK($D5))),1,0)</formula>
    </cfRule>
  </conditionalFormatting>
  <conditionalFormatting sqref="D390">
    <cfRule type="expression" dxfId="6659" priority="23398">
      <formula>IF(AND(D5="",$C5=$X$4),TRUE)</formula>
    </cfRule>
  </conditionalFormatting>
  <conditionalFormatting sqref="D390">
    <cfRule type="expression" dxfId="6658" priority="23399">
      <formula>IF(FIND("!",D5),TRUE)</formula>
    </cfRule>
  </conditionalFormatting>
  <conditionalFormatting sqref="D391">
    <cfRule type="expression" dxfId="6657" priority="23400">
      <formula>IF(AND(LEN($C5)&gt;0,AND($C5&lt;&gt;"Smelter Not Listed",ISBLANK($D5))),1,0)</formula>
    </cfRule>
  </conditionalFormatting>
  <conditionalFormatting sqref="D391">
    <cfRule type="expression" dxfId="6656" priority="23401">
      <formula>IF(AND(D5="",$C5=$X$4),TRUE)</formula>
    </cfRule>
  </conditionalFormatting>
  <conditionalFormatting sqref="D391">
    <cfRule type="expression" dxfId="6655" priority="23402">
      <formula>IF(FIND("!",D5),TRUE)</formula>
    </cfRule>
  </conditionalFormatting>
  <conditionalFormatting sqref="D392">
    <cfRule type="expression" dxfId="6654" priority="23403">
      <formula>IF(AND(LEN($C5)&gt;0,AND($C5&lt;&gt;"Smelter Not Listed",ISBLANK($D5))),1,0)</formula>
    </cfRule>
  </conditionalFormatting>
  <conditionalFormatting sqref="D392">
    <cfRule type="expression" dxfId="6653" priority="23404">
      <formula>IF(AND(D5="",$C5=$X$4),TRUE)</formula>
    </cfRule>
  </conditionalFormatting>
  <conditionalFormatting sqref="D392">
    <cfRule type="expression" dxfId="6652" priority="23405">
      <formula>IF(FIND("!",D5),TRUE)</formula>
    </cfRule>
  </conditionalFormatting>
  <conditionalFormatting sqref="D393">
    <cfRule type="expression" dxfId="6651" priority="23406">
      <formula>IF(AND(LEN($C5)&gt;0,AND($C5&lt;&gt;"Smelter Not Listed",ISBLANK($D5))),1,0)</formula>
    </cfRule>
  </conditionalFormatting>
  <conditionalFormatting sqref="D393">
    <cfRule type="expression" dxfId="6650" priority="23407">
      <formula>IF(AND(D5="",$C5=$X$4),TRUE)</formula>
    </cfRule>
  </conditionalFormatting>
  <conditionalFormatting sqref="D393">
    <cfRule type="expression" dxfId="6649" priority="23408">
      <formula>IF(FIND("!",D5),TRUE)</formula>
    </cfRule>
  </conditionalFormatting>
  <conditionalFormatting sqref="D394">
    <cfRule type="expression" dxfId="6648" priority="23409">
      <formula>IF(AND(LEN($C5)&gt;0,AND($C5&lt;&gt;"Smelter Not Listed",ISBLANK($D5))),1,0)</formula>
    </cfRule>
  </conditionalFormatting>
  <conditionalFormatting sqref="D394">
    <cfRule type="expression" dxfId="6647" priority="23410">
      <formula>IF(AND(D5="",$C5=$X$4),TRUE)</formula>
    </cfRule>
  </conditionalFormatting>
  <conditionalFormatting sqref="D394">
    <cfRule type="expression" dxfId="6646" priority="23411">
      <formula>IF(FIND("!",D5),TRUE)</formula>
    </cfRule>
  </conditionalFormatting>
  <conditionalFormatting sqref="D395">
    <cfRule type="expression" dxfId="6645" priority="23412">
      <formula>IF(AND(LEN($C5)&gt;0,AND($C5&lt;&gt;"Smelter Not Listed",ISBLANK($D5))),1,0)</formula>
    </cfRule>
  </conditionalFormatting>
  <conditionalFormatting sqref="D395">
    <cfRule type="expression" dxfId="6644" priority="23413">
      <formula>IF(AND(D5="",$C5=$X$4),TRUE)</formula>
    </cfRule>
  </conditionalFormatting>
  <conditionalFormatting sqref="D395">
    <cfRule type="expression" dxfId="6643" priority="23414">
      <formula>IF(FIND("!",D5),TRUE)</formula>
    </cfRule>
  </conditionalFormatting>
  <conditionalFormatting sqref="D396">
    <cfRule type="expression" dxfId="6642" priority="23415">
      <formula>IF(AND(LEN($C5)&gt;0,AND($C5&lt;&gt;"Smelter Not Listed",ISBLANK($D5))),1,0)</formula>
    </cfRule>
  </conditionalFormatting>
  <conditionalFormatting sqref="D396">
    <cfRule type="expression" dxfId="6641" priority="23416">
      <formula>IF(AND(D5="",$C5=$X$4),TRUE)</formula>
    </cfRule>
  </conditionalFormatting>
  <conditionalFormatting sqref="D396">
    <cfRule type="expression" dxfId="6640" priority="23417">
      <formula>IF(FIND("!",D5),TRUE)</formula>
    </cfRule>
  </conditionalFormatting>
  <conditionalFormatting sqref="D397">
    <cfRule type="expression" dxfId="6639" priority="23418">
      <formula>IF(AND(LEN($C5)&gt;0,AND($C5&lt;&gt;"Smelter Not Listed",ISBLANK($D5))),1,0)</formula>
    </cfRule>
  </conditionalFormatting>
  <conditionalFormatting sqref="D397">
    <cfRule type="expression" dxfId="6638" priority="23419">
      <formula>IF(AND(D5="",$C5=$X$4),TRUE)</formula>
    </cfRule>
  </conditionalFormatting>
  <conditionalFormatting sqref="D397">
    <cfRule type="expression" dxfId="6637" priority="23420">
      <formula>IF(FIND("!",D5),TRUE)</formula>
    </cfRule>
  </conditionalFormatting>
  <conditionalFormatting sqref="D398">
    <cfRule type="expression" dxfId="6636" priority="23421">
      <formula>IF(AND(LEN($C5)&gt;0,AND($C5&lt;&gt;"Smelter Not Listed",ISBLANK($D5))),1,0)</formula>
    </cfRule>
  </conditionalFormatting>
  <conditionalFormatting sqref="D398">
    <cfRule type="expression" dxfId="6635" priority="23422">
      <formula>IF(AND(D5="",$C5=$X$4),TRUE)</formula>
    </cfRule>
  </conditionalFormatting>
  <conditionalFormatting sqref="D398">
    <cfRule type="expression" dxfId="6634" priority="23423">
      <formula>IF(FIND("!",D5),TRUE)</formula>
    </cfRule>
  </conditionalFormatting>
  <conditionalFormatting sqref="D399">
    <cfRule type="expression" dxfId="6633" priority="23424">
      <formula>IF(AND(LEN($C5)&gt;0,AND($C5&lt;&gt;"Smelter Not Listed",ISBLANK($D5))),1,0)</formula>
    </cfRule>
  </conditionalFormatting>
  <conditionalFormatting sqref="D399">
    <cfRule type="expression" dxfId="6632" priority="23425">
      <formula>IF(AND(D5="",$C5=$X$4),TRUE)</formula>
    </cfRule>
  </conditionalFormatting>
  <conditionalFormatting sqref="D399">
    <cfRule type="expression" dxfId="6631" priority="23426">
      <formula>IF(FIND("!",D5),TRUE)</formula>
    </cfRule>
  </conditionalFormatting>
  <conditionalFormatting sqref="D400">
    <cfRule type="expression" dxfId="6630" priority="23427">
      <formula>IF(AND(LEN($C5)&gt;0,AND($C5&lt;&gt;"Smelter Not Listed",ISBLANK($D5))),1,0)</formula>
    </cfRule>
  </conditionalFormatting>
  <conditionalFormatting sqref="D400">
    <cfRule type="expression" dxfId="6629" priority="23428">
      <formula>IF(AND(D5="",$C5=$X$4),TRUE)</formula>
    </cfRule>
  </conditionalFormatting>
  <conditionalFormatting sqref="D400">
    <cfRule type="expression" dxfId="6628" priority="23429">
      <formula>IF(FIND("!",D5),TRUE)</formula>
    </cfRule>
  </conditionalFormatting>
  <conditionalFormatting sqref="D401">
    <cfRule type="expression" dxfId="6627" priority="23430">
      <formula>IF(AND(LEN($C5)&gt;0,AND($C5&lt;&gt;"Smelter Not Listed",ISBLANK($D5))),1,0)</formula>
    </cfRule>
  </conditionalFormatting>
  <conditionalFormatting sqref="D401">
    <cfRule type="expression" dxfId="6626" priority="23431">
      <formula>IF(AND(D5="",$C5=$X$4),TRUE)</formula>
    </cfRule>
  </conditionalFormatting>
  <conditionalFormatting sqref="D401">
    <cfRule type="expression" dxfId="6625" priority="23432">
      <formula>IF(FIND("!",D5),TRUE)</formula>
    </cfRule>
  </conditionalFormatting>
  <conditionalFormatting sqref="D402">
    <cfRule type="expression" dxfId="6624" priority="23433">
      <formula>IF(AND(LEN($C5)&gt;0,AND($C5&lt;&gt;"Smelter Not Listed",ISBLANK($D5))),1,0)</formula>
    </cfRule>
  </conditionalFormatting>
  <conditionalFormatting sqref="D402">
    <cfRule type="expression" dxfId="6623" priority="23434">
      <formula>IF(AND(D5="",$C5=$X$4),TRUE)</formula>
    </cfRule>
  </conditionalFormatting>
  <conditionalFormatting sqref="D402">
    <cfRule type="expression" dxfId="6622" priority="23435">
      <formula>IF(FIND("!",D5),TRUE)</formula>
    </cfRule>
  </conditionalFormatting>
  <conditionalFormatting sqref="D403">
    <cfRule type="expression" dxfId="6621" priority="23436">
      <formula>IF(AND(LEN($C5)&gt;0,AND($C5&lt;&gt;"Smelter Not Listed",ISBLANK($D5))),1,0)</formula>
    </cfRule>
  </conditionalFormatting>
  <conditionalFormatting sqref="D403">
    <cfRule type="expression" dxfId="6620" priority="23437">
      <formula>IF(AND(D5="",$C5=$X$4),TRUE)</formula>
    </cfRule>
  </conditionalFormatting>
  <conditionalFormatting sqref="D403">
    <cfRule type="expression" dxfId="6619" priority="23438">
      <formula>IF(FIND("!",D5),TRUE)</formula>
    </cfRule>
  </conditionalFormatting>
  <conditionalFormatting sqref="D404">
    <cfRule type="expression" dxfId="6618" priority="23439">
      <formula>IF(AND(LEN($C5)&gt;0,AND($C5&lt;&gt;"Smelter Not Listed",ISBLANK($D5))),1,0)</formula>
    </cfRule>
  </conditionalFormatting>
  <conditionalFormatting sqref="D404">
    <cfRule type="expression" dxfId="6617" priority="23440">
      <formula>IF(AND(D5="",$C5=$X$4),TRUE)</formula>
    </cfRule>
  </conditionalFormatting>
  <conditionalFormatting sqref="D404">
    <cfRule type="expression" dxfId="6616" priority="23441">
      <formula>IF(FIND("!",D5),TRUE)</formula>
    </cfRule>
  </conditionalFormatting>
  <conditionalFormatting sqref="D405">
    <cfRule type="expression" dxfId="6615" priority="23442">
      <formula>IF(AND(LEN($C5)&gt;0,AND($C5&lt;&gt;"Smelter Not Listed",ISBLANK($D5))),1,0)</formula>
    </cfRule>
  </conditionalFormatting>
  <conditionalFormatting sqref="D405">
    <cfRule type="expression" dxfId="6614" priority="23443">
      <formula>IF(AND(D5="",$C5=$X$4),TRUE)</formula>
    </cfRule>
  </conditionalFormatting>
  <conditionalFormatting sqref="D405">
    <cfRule type="expression" dxfId="6613" priority="23444">
      <formula>IF(FIND("!",D5),TRUE)</formula>
    </cfRule>
  </conditionalFormatting>
  <conditionalFormatting sqref="D406">
    <cfRule type="expression" dxfId="6612" priority="23445">
      <formula>IF(AND(LEN($C5)&gt;0,AND($C5&lt;&gt;"Smelter Not Listed",ISBLANK($D5))),1,0)</formula>
    </cfRule>
  </conditionalFormatting>
  <conditionalFormatting sqref="D406">
    <cfRule type="expression" dxfId="6611" priority="23446">
      <formula>IF(AND(D5="",$C5=$X$4),TRUE)</formula>
    </cfRule>
  </conditionalFormatting>
  <conditionalFormatting sqref="D406">
    <cfRule type="expression" dxfId="6610" priority="23447">
      <formula>IF(FIND("!",D5),TRUE)</formula>
    </cfRule>
  </conditionalFormatting>
  <conditionalFormatting sqref="D407">
    <cfRule type="expression" dxfId="6609" priority="23448">
      <formula>IF(AND(LEN($C5)&gt;0,AND($C5&lt;&gt;"Smelter Not Listed",ISBLANK($D5))),1,0)</formula>
    </cfRule>
  </conditionalFormatting>
  <conditionalFormatting sqref="D407">
    <cfRule type="expression" dxfId="6608" priority="23449">
      <formula>IF(AND(D5="",$C5=$X$4),TRUE)</formula>
    </cfRule>
  </conditionalFormatting>
  <conditionalFormatting sqref="D407">
    <cfRule type="expression" dxfId="6607" priority="23450">
      <formula>IF(FIND("!",D5),TRUE)</formula>
    </cfRule>
  </conditionalFormatting>
  <conditionalFormatting sqref="D408">
    <cfRule type="expression" dxfId="6606" priority="23451">
      <formula>IF(AND(LEN($C5)&gt;0,AND($C5&lt;&gt;"Smelter Not Listed",ISBLANK($D5))),1,0)</formula>
    </cfRule>
  </conditionalFormatting>
  <conditionalFormatting sqref="D408">
    <cfRule type="expression" dxfId="6605" priority="23452">
      <formula>IF(AND(D5="",$C5=$X$4),TRUE)</formula>
    </cfRule>
  </conditionalFormatting>
  <conditionalFormatting sqref="D408">
    <cfRule type="expression" dxfId="6604" priority="23453">
      <formula>IF(FIND("!",D5),TRUE)</formula>
    </cfRule>
  </conditionalFormatting>
  <conditionalFormatting sqref="D409">
    <cfRule type="expression" dxfId="6603" priority="23454">
      <formula>IF(AND(LEN($C5)&gt;0,AND($C5&lt;&gt;"Smelter Not Listed",ISBLANK($D5))),1,0)</formula>
    </cfRule>
  </conditionalFormatting>
  <conditionalFormatting sqref="D409">
    <cfRule type="expression" dxfId="6602" priority="23455">
      <formula>IF(AND(D5="",$C5=$X$4),TRUE)</formula>
    </cfRule>
  </conditionalFormatting>
  <conditionalFormatting sqref="D409">
    <cfRule type="expression" dxfId="6601" priority="23456">
      <formula>IF(FIND("!",D5),TRUE)</formula>
    </cfRule>
  </conditionalFormatting>
  <conditionalFormatting sqref="D410">
    <cfRule type="expression" dxfId="6600" priority="23457">
      <formula>IF(AND(LEN($C5)&gt;0,AND($C5&lt;&gt;"Smelter Not Listed",ISBLANK($D5))),1,0)</formula>
    </cfRule>
  </conditionalFormatting>
  <conditionalFormatting sqref="D410">
    <cfRule type="expression" dxfId="6599" priority="23458">
      <formula>IF(AND(D5="",$C5=$X$4),TRUE)</formula>
    </cfRule>
  </conditionalFormatting>
  <conditionalFormatting sqref="D410">
    <cfRule type="expression" dxfId="6598" priority="23459">
      <formula>IF(FIND("!",D5),TRUE)</formula>
    </cfRule>
  </conditionalFormatting>
  <conditionalFormatting sqref="D411">
    <cfRule type="expression" dxfId="6597" priority="23460">
      <formula>IF(AND(LEN($C5)&gt;0,AND($C5&lt;&gt;"Smelter Not Listed",ISBLANK($D5))),1,0)</formula>
    </cfRule>
  </conditionalFormatting>
  <conditionalFormatting sqref="D411">
    <cfRule type="expression" dxfId="6596" priority="23461">
      <formula>IF(AND(D5="",$C5=$X$4),TRUE)</formula>
    </cfRule>
  </conditionalFormatting>
  <conditionalFormatting sqref="D411">
    <cfRule type="expression" dxfId="6595" priority="23462">
      <formula>IF(FIND("!",D5),TRUE)</formula>
    </cfRule>
  </conditionalFormatting>
  <conditionalFormatting sqref="D412">
    <cfRule type="expression" dxfId="6594" priority="23463">
      <formula>IF(AND(LEN($C5)&gt;0,AND($C5&lt;&gt;"Smelter Not Listed",ISBLANK($D5))),1,0)</formula>
    </cfRule>
  </conditionalFormatting>
  <conditionalFormatting sqref="D412">
    <cfRule type="expression" dxfId="6593" priority="23464">
      <formula>IF(AND(D5="",$C5=$X$4),TRUE)</formula>
    </cfRule>
  </conditionalFormatting>
  <conditionalFormatting sqref="D412">
    <cfRule type="expression" dxfId="6592" priority="23465">
      <formula>IF(FIND("!",D5),TRUE)</formula>
    </cfRule>
  </conditionalFormatting>
  <conditionalFormatting sqref="D413">
    <cfRule type="expression" dxfId="6591" priority="23466">
      <formula>IF(AND(LEN($C5)&gt;0,AND($C5&lt;&gt;"Smelter Not Listed",ISBLANK($D5))),1,0)</formula>
    </cfRule>
  </conditionalFormatting>
  <conditionalFormatting sqref="D413">
    <cfRule type="expression" dxfId="6590" priority="23467">
      <formula>IF(AND(D5="",$C5=$X$4),TRUE)</formula>
    </cfRule>
  </conditionalFormatting>
  <conditionalFormatting sqref="D413">
    <cfRule type="expression" dxfId="6589" priority="23468">
      <formula>IF(FIND("!",D5),TRUE)</formula>
    </cfRule>
  </conditionalFormatting>
  <conditionalFormatting sqref="D414">
    <cfRule type="expression" dxfId="6588" priority="23469">
      <formula>IF(AND(LEN($C5)&gt;0,AND($C5&lt;&gt;"Smelter Not Listed",ISBLANK($D5))),1,0)</formula>
    </cfRule>
  </conditionalFormatting>
  <conditionalFormatting sqref="D414">
    <cfRule type="expression" dxfId="6587" priority="23470">
      <formula>IF(AND(D5="",$C5=$X$4),TRUE)</formula>
    </cfRule>
  </conditionalFormatting>
  <conditionalFormatting sqref="D414">
    <cfRule type="expression" dxfId="6586" priority="23471">
      <formula>IF(FIND("!",D5),TRUE)</formula>
    </cfRule>
  </conditionalFormatting>
  <conditionalFormatting sqref="D415">
    <cfRule type="expression" dxfId="6585" priority="23472">
      <formula>IF(AND(LEN($C5)&gt;0,AND($C5&lt;&gt;"Smelter Not Listed",ISBLANK($D5))),1,0)</formula>
    </cfRule>
  </conditionalFormatting>
  <conditionalFormatting sqref="D415">
    <cfRule type="expression" dxfId="6584" priority="23473">
      <formula>IF(AND(D5="",$C5=$X$4),TRUE)</formula>
    </cfRule>
  </conditionalFormatting>
  <conditionalFormatting sqref="D415">
    <cfRule type="expression" dxfId="6583" priority="23474">
      <formula>IF(FIND("!",D5),TRUE)</formula>
    </cfRule>
  </conditionalFormatting>
  <conditionalFormatting sqref="D416">
    <cfRule type="expression" dxfId="6582" priority="23475">
      <formula>IF(AND(LEN($C5)&gt;0,AND($C5&lt;&gt;"Smelter Not Listed",ISBLANK($D5))),1,0)</formula>
    </cfRule>
  </conditionalFormatting>
  <conditionalFormatting sqref="D416">
    <cfRule type="expression" dxfId="6581" priority="23476">
      <formula>IF(AND(D5="",$C5=$X$4),TRUE)</formula>
    </cfRule>
  </conditionalFormatting>
  <conditionalFormatting sqref="D416">
    <cfRule type="expression" dxfId="6580" priority="23477">
      <formula>IF(FIND("!",D5),TRUE)</formula>
    </cfRule>
  </conditionalFormatting>
  <conditionalFormatting sqref="D417">
    <cfRule type="expression" dxfId="6579" priority="23478">
      <formula>IF(AND(LEN($C5)&gt;0,AND($C5&lt;&gt;"Smelter Not Listed",ISBLANK($D5))),1,0)</formula>
    </cfRule>
  </conditionalFormatting>
  <conditionalFormatting sqref="D417">
    <cfRule type="expression" dxfId="6578" priority="23479">
      <formula>IF(AND(D5="",$C5=$X$4),TRUE)</formula>
    </cfRule>
  </conditionalFormatting>
  <conditionalFormatting sqref="D417">
    <cfRule type="expression" dxfId="6577" priority="23480">
      <formula>IF(FIND("!",D5),TRUE)</formula>
    </cfRule>
  </conditionalFormatting>
  <conditionalFormatting sqref="D418">
    <cfRule type="expression" dxfId="6576" priority="23481">
      <formula>IF(AND(LEN($C5)&gt;0,AND($C5&lt;&gt;"Smelter Not Listed",ISBLANK($D5))),1,0)</formula>
    </cfRule>
  </conditionalFormatting>
  <conditionalFormatting sqref="D418">
    <cfRule type="expression" dxfId="6575" priority="23482">
      <formula>IF(AND(D5="",$C5=$X$4),TRUE)</formula>
    </cfRule>
  </conditionalFormatting>
  <conditionalFormatting sqref="D418">
    <cfRule type="expression" dxfId="6574" priority="23483">
      <formula>IF(FIND("!",D5),TRUE)</formula>
    </cfRule>
  </conditionalFormatting>
  <conditionalFormatting sqref="D419">
    <cfRule type="expression" dxfId="6573" priority="23484">
      <formula>IF(AND(LEN($C5)&gt;0,AND($C5&lt;&gt;"Smelter Not Listed",ISBLANK($D5))),1,0)</formula>
    </cfRule>
  </conditionalFormatting>
  <conditionalFormatting sqref="D419">
    <cfRule type="expression" dxfId="6572" priority="23485">
      <formula>IF(AND(D5="",$C5=$X$4),TRUE)</formula>
    </cfRule>
  </conditionalFormatting>
  <conditionalFormatting sqref="D419">
    <cfRule type="expression" dxfId="6571" priority="23486">
      <formula>IF(FIND("!",D5),TRUE)</formula>
    </cfRule>
  </conditionalFormatting>
  <conditionalFormatting sqref="D420">
    <cfRule type="expression" dxfId="6570" priority="23487">
      <formula>IF(AND(LEN($C5)&gt;0,AND($C5&lt;&gt;"Smelter Not Listed",ISBLANK($D5))),1,0)</formula>
    </cfRule>
  </conditionalFormatting>
  <conditionalFormatting sqref="D420">
    <cfRule type="expression" dxfId="6569" priority="23488">
      <formula>IF(AND(D5="",$C5=$X$4),TRUE)</formula>
    </cfRule>
  </conditionalFormatting>
  <conditionalFormatting sqref="D420">
    <cfRule type="expression" dxfId="6568" priority="23489">
      <formula>IF(FIND("!",D5),TRUE)</formula>
    </cfRule>
  </conditionalFormatting>
  <conditionalFormatting sqref="D421">
    <cfRule type="expression" dxfId="6567" priority="23490">
      <formula>IF(AND(LEN($C5)&gt;0,AND($C5&lt;&gt;"Smelter Not Listed",ISBLANK($D5))),1,0)</formula>
    </cfRule>
  </conditionalFormatting>
  <conditionalFormatting sqref="D421">
    <cfRule type="expression" dxfId="6566" priority="23491">
      <formula>IF(AND(D5="",$C5=$X$4),TRUE)</formula>
    </cfRule>
  </conditionalFormatting>
  <conditionalFormatting sqref="D421">
    <cfRule type="expression" dxfId="6565" priority="23492">
      <formula>IF(FIND("!",D5),TRUE)</formula>
    </cfRule>
  </conditionalFormatting>
  <conditionalFormatting sqref="D422">
    <cfRule type="expression" dxfId="6564" priority="23493">
      <formula>IF(AND(LEN($C5)&gt;0,AND($C5&lt;&gt;"Smelter Not Listed",ISBLANK($D5))),1,0)</formula>
    </cfRule>
  </conditionalFormatting>
  <conditionalFormatting sqref="D422">
    <cfRule type="expression" dxfId="6563" priority="23494">
      <formula>IF(AND(D5="",$C5=$X$4),TRUE)</formula>
    </cfRule>
  </conditionalFormatting>
  <conditionalFormatting sqref="D422">
    <cfRule type="expression" dxfId="6562" priority="23495">
      <formula>IF(FIND("!",D5),TRUE)</formula>
    </cfRule>
  </conditionalFormatting>
  <conditionalFormatting sqref="D423">
    <cfRule type="expression" dxfId="6561" priority="23496">
      <formula>IF(AND(LEN($C5)&gt;0,AND($C5&lt;&gt;"Smelter Not Listed",ISBLANK($D5))),1,0)</formula>
    </cfRule>
  </conditionalFormatting>
  <conditionalFormatting sqref="D423">
    <cfRule type="expression" dxfId="6560" priority="23497">
      <formula>IF(AND(D5="",$C5=$X$4),TRUE)</formula>
    </cfRule>
  </conditionalFormatting>
  <conditionalFormatting sqref="D423">
    <cfRule type="expression" dxfId="6559" priority="23498">
      <formula>IF(FIND("!",D5),TRUE)</formula>
    </cfRule>
  </conditionalFormatting>
  <conditionalFormatting sqref="D424">
    <cfRule type="expression" dxfId="6558" priority="23499">
      <formula>IF(AND(LEN($C5)&gt;0,AND($C5&lt;&gt;"Smelter Not Listed",ISBLANK($D5))),1,0)</formula>
    </cfRule>
  </conditionalFormatting>
  <conditionalFormatting sqref="D424">
    <cfRule type="expression" dxfId="6557" priority="23500">
      <formula>IF(AND(D5="",$C5=$X$4),TRUE)</formula>
    </cfRule>
  </conditionalFormatting>
  <conditionalFormatting sqref="D424">
    <cfRule type="expression" dxfId="6556" priority="23501">
      <formula>IF(FIND("!",D5),TRUE)</formula>
    </cfRule>
  </conditionalFormatting>
  <conditionalFormatting sqref="D425">
    <cfRule type="expression" dxfId="6555" priority="23502">
      <formula>IF(AND(LEN($C5)&gt;0,AND($C5&lt;&gt;"Smelter Not Listed",ISBLANK($D5))),1,0)</formula>
    </cfRule>
  </conditionalFormatting>
  <conditionalFormatting sqref="D425">
    <cfRule type="expression" dxfId="6554" priority="23503">
      <formula>IF(AND(D5="",$C5=$X$4),TRUE)</formula>
    </cfRule>
  </conditionalFormatting>
  <conditionalFormatting sqref="D425">
    <cfRule type="expression" dxfId="6553" priority="23504">
      <formula>IF(FIND("!",D5),TRUE)</formula>
    </cfRule>
  </conditionalFormatting>
  <conditionalFormatting sqref="D426">
    <cfRule type="expression" dxfId="6552" priority="23505">
      <formula>IF(AND(LEN($C5)&gt;0,AND($C5&lt;&gt;"Smelter Not Listed",ISBLANK($D5))),1,0)</formula>
    </cfRule>
  </conditionalFormatting>
  <conditionalFormatting sqref="D426">
    <cfRule type="expression" dxfId="6551" priority="23506">
      <formula>IF(AND(D5="",$C5=$X$4),TRUE)</formula>
    </cfRule>
  </conditionalFormatting>
  <conditionalFormatting sqref="D426">
    <cfRule type="expression" dxfId="6550" priority="23507">
      <formula>IF(FIND("!",D5),TRUE)</formula>
    </cfRule>
  </conditionalFormatting>
  <conditionalFormatting sqref="D427">
    <cfRule type="expression" dxfId="6549" priority="23508">
      <formula>IF(AND(LEN($C5)&gt;0,AND($C5&lt;&gt;"Smelter Not Listed",ISBLANK($D5))),1,0)</formula>
    </cfRule>
  </conditionalFormatting>
  <conditionalFormatting sqref="D427">
    <cfRule type="expression" dxfId="6548" priority="23509">
      <formula>IF(AND(D5="",$C5=$X$4),TRUE)</formula>
    </cfRule>
  </conditionalFormatting>
  <conditionalFormatting sqref="D427">
    <cfRule type="expression" dxfId="6547" priority="23510">
      <formula>IF(FIND("!",D5),TRUE)</formula>
    </cfRule>
  </conditionalFormatting>
  <conditionalFormatting sqref="D428">
    <cfRule type="expression" dxfId="6546" priority="23511">
      <formula>IF(AND(LEN($C5)&gt;0,AND($C5&lt;&gt;"Smelter Not Listed",ISBLANK($D5))),1,0)</formula>
    </cfRule>
  </conditionalFormatting>
  <conditionalFormatting sqref="D428">
    <cfRule type="expression" dxfId="6545" priority="23512">
      <formula>IF(AND(D5="",$C5=$X$4),TRUE)</formula>
    </cfRule>
  </conditionalFormatting>
  <conditionalFormatting sqref="D428">
    <cfRule type="expression" dxfId="6544" priority="23513">
      <formula>IF(FIND("!",D5),TRUE)</formula>
    </cfRule>
  </conditionalFormatting>
  <conditionalFormatting sqref="D429">
    <cfRule type="expression" dxfId="6543" priority="23514">
      <formula>IF(AND(LEN($C5)&gt;0,AND($C5&lt;&gt;"Smelter Not Listed",ISBLANK($D5))),1,0)</formula>
    </cfRule>
  </conditionalFormatting>
  <conditionalFormatting sqref="D429">
    <cfRule type="expression" dxfId="6542" priority="23515">
      <formula>IF(AND(D5="",$C5=$X$4),TRUE)</formula>
    </cfRule>
  </conditionalFormatting>
  <conditionalFormatting sqref="D429">
    <cfRule type="expression" dxfId="6541" priority="23516">
      <formula>IF(FIND("!",D5),TRUE)</formula>
    </cfRule>
  </conditionalFormatting>
  <conditionalFormatting sqref="D430">
    <cfRule type="expression" dxfId="6540" priority="23517">
      <formula>IF(AND(LEN($C5)&gt;0,AND($C5&lt;&gt;"Smelter Not Listed",ISBLANK($D5))),1,0)</formula>
    </cfRule>
  </conditionalFormatting>
  <conditionalFormatting sqref="D430">
    <cfRule type="expression" dxfId="6539" priority="23518">
      <formula>IF(AND(D5="",$C5=$X$4),TRUE)</formula>
    </cfRule>
  </conditionalFormatting>
  <conditionalFormatting sqref="D430">
    <cfRule type="expression" dxfId="6538" priority="23519">
      <formula>IF(FIND("!",D5),TRUE)</formula>
    </cfRule>
  </conditionalFormatting>
  <conditionalFormatting sqref="D431">
    <cfRule type="expression" dxfId="6537" priority="23520">
      <formula>IF(AND(LEN($C5)&gt;0,AND($C5&lt;&gt;"Smelter Not Listed",ISBLANK($D5))),1,0)</formula>
    </cfRule>
  </conditionalFormatting>
  <conditionalFormatting sqref="D431">
    <cfRule type="expression" dxfId="6536" priority="23521">
      <formula>IF(AND(D5="",$C5=$X$4),TRUE)</formula>
    </cfRule>
  </conditionalFormatting>
  <conditionalFormatting sqref="D431">
    <cfRule type="expression" dxfId="6535" priority="23522">
      <formula>IF(FIND("!",D5),TRUE)</formula>
    </cfRule>
  </conditionalFormatting>
  <conditionalFormatting sqref="D432">
    <cfRule type="expression" dxfId="6534" priority="23523">
      <formula>IF(AND(LEN($C5)&gt;0,AND($C5&lt;&gt;"Smelter Not Listed",ISBLANK($D5))),1,0)</formula>
    </cfRule>
  </conditionalFormatting>
  <conditionalFormatting sqref="D432">
    <cfRule type="expression" dxfId="6533" priority="23524">
      <formula>IF(AND(D5="",$C5=$X$4),TRUE)</formula>
    </cfRule>
  </conditionalFormatting>
  <conditionalFormatting sqref="D432">
    <cfRule type="expression" dxfId="6532" priority="23525">
      <formula>IF(FIND("!",D5),TRUE)</formula>
    </cfRule>
  </conditionalFormatting>
  <conditionalFormatting sqref="D433">
    <cfRule type="expression" dxfId="6531" priority="23526">
      <formula>IF(AND(LEN($C5)&gt;0,AND($C5&lt;&gt;"Smelter Not Listed",ISBLANK($D5))),1,0)</formula>
    </cfRule>
  </conditionalFormatting>
  <conditionalFormatting sqref="D433">
    <cfRule type="expression" dxfId="6530" priority="23527">
      <formula>IF(AND(D5="",$C5=$X$4),TRUE)</formula>
    </cfRule>
  </conditionalFormatting>
  <conditionalFormatting sqref="D433">
    <cfRule type="expression" dxfId="6529" priority="23528">
      <formula>IF(FIND("!",D5),TRUE)</formula>
    </cfRule>
  </conditionalFormatting>
  <conditionalFormatting sqref="D434">
    <cfRule type="expression" dxfId="6528" priority="23529">
      <formula>IF(AND(LEN($C5)&gt;0,AND($C5&lt;&gt;"Smelter Not Listed",ISBLANK($D5))),1,0)</formula>
    </cfRule>
  </conditionalFormatting>
  <conditionalFormatting sqref="D434">
    <cfRule type="expression" dxfId="6527" priority="23530">
      <formula>IF(AND(D5="",$C5=$X$4),TRUE)</formula>
    </cfRule>
  </conditionalFormatting>
  <conditionalFormatting sqref="D434">
    <cfRule type="expression" dxfId="6526" priority="23531">
      <formula>IF(FIND("!",D5),TRUE)</formula>
    </cfRule>
  </conditionalFormatting>
  <conditionalFormatting sqref="D435">
    <cfRule type="expression" dxfId="6525" priority="23532">
      <formula>IF(AND(LEN($C5)&gt;0,AND($C5&lt;&gt;"Smelter Not Listed",ISBLANK($D5))),1,0)</formula>
    </cfRule>
  </conditionalFormatting>
  <conditionalFormatting sqref="D435">
    <cfRule type="expression" dxfId="6524" priority="23533">
      <formula>IF(AND(D5="",$C5=$X$4),TRUE)</formula>
    </cfRule>
  </conditionalFormatting>
  <conditionalFormatting sqref="D435">
    <cfRule type="expression" dxfId="6523" priority="23534">
      <formula>IF(FIND("!",D5),TRUE)</formula>
    </cfRule>
  </conditionalFormatting>
  <conditionalFormatting sqref="D436">
    <cfRule type="expression" dxfId="6522" priority="23535">
      <formula>IF(AND(LEN($C5)&gt;0,AND($C5&lt;&gt;"Smelter Not Listed",ISBLANK($D5))),1,0)</formula>
    </cfRule>
  </conditionalFormatting>
  <conditionalFormatting sqref="D436">
    <cfRule type="expression" dxfId="6521" priority="23536">
      <formula>IF(AND(D5="",$C5=$X$4),TRUE)</formula>
    </cfRule>
  </conditionalFormatting>
  <conditionalFormatting sqref="D436">
    <cfRule type="expression" dxfId="6520" priority="23537">
      <formula>IF(FIND("!",D5),TRUE)</formula>
    </cfRule>
  </conditionalFormatting>
  <conditionalFormatting sqref="D437">
    <cfRule type="expression" dxfId="6519" priority="23538">
      <formula>IF(AND(LEN($C5)&gt;0,AND($C5&lt;&gt;"Smelter Not Listed",ISBLANK($D5))),1,0)</formula>
    </cfRule>
  </conditionalFormatting>
  <conditionalFormatting sqref="D437">
    <cfRule type="expression" dxfId="6518" priority="23539">
      <formula>IF(AND(D5="",$C5=$X$4),TRUE)</formula>
    </cfRule>
  </conditionalFormatting>
  <conditionalFormatting sqref="D437">
    <cfRule type="expression" dxfId="6517" priority="23540">
      <formula>IF(FIND("!",D5),TRUE)</formula>
    </cfRule>
  </conditionalFormatting>
  <conditionalFormatting sqref="D438">
    <cfRule type="expression" dxfId="6516" priority="23541">
      <formula>IF(AND(LEN($C5)&gt;0,AND($C5&lt;&gt;"Smelter Not Listed",ISBLANK($D5))),1,0)</formula>
    </cfRule>
  </conditionalFormatting>
  <conditionalFormatting sqref="D438">
    <cfRule type="expression" dxfId="6515" priority="23542">
      <formula>IF(AND(D5="",$C5=$X$4),TRUE)</formula>
    </cfRule>
  </conditionalFormatting>
  <conditionalFormatting sqref="D438">
    <cfRule type="expression" dxfId="6514" priority="23543">
      <formula>IF(FIND("!",D5),TRUE)</formula>
    </cfRule>
  </conditionalFormatting>
  <conditionalFormatting sqref="D439">
    <cfRule type="expression" dxfId="6513" priority="23544">
      <formula>IF(AND(LEN($C5)&gt;0,AND($C5&lt;&gt;"Smelter Not Listed",ISBLANK($D5))),1,0)</formula>
    </cfRule>
  </conditionalFormatting>
  <conditionalFormatting sqref="D439">
    <cfRule type="expression" dxfId="6512" priority="23545">
      <formula>IF(AND(D5="",$C5=$X$4),TRUE)</formula>
    </cfRule>
  </conditionalFormatting>
  <conditionalFormatting sqref="D439">
    <cfRule type="expression" dxfId="6511" priority="23546">
      <formula>IF(FIND("!",D5),TRUE)</formula>
    </cfRule>
  </conditionalFormatting>
  <conditionalFormatting sqref="D440">
    <cfRule type="expression" dxfId="6510" priority="23547">
      <formula>IF(AND(LEN($C5)&gt;0,AND($C5&lt;&gt;"Smelter Not Listed",ISBLANK($D5))),1,0)</formula>
    </cfRule>
  </conditionalFormatting>
  <conditionalFormatting sqref="D440">
    <cfRule type="expression" dxfId="6509" priority="23548">
      <formula>IF(AND(D5="",$C5=$X$4),TRUE)</formula>
    </cfRule>
  </conditionalFormatting>
  <conditionalFormatting sqref="D440">
    <cfRule type="expression" dxfId="6508" priority="23549">
      <formula>IF(FIND("!",D5),TRUE)</formula>
    </cfRule>
  </conditionalFormatting>
  <conditionalFormatting sqref="D441">
    <cfRule type="expression" dxfId="6507" priority="23550">
      <formula>IF(AND(LEN($C5)&gt;0,AND($C5&lt;&gt;"Smelter Not Listed",ISBLANK($D5))),1,0)</formula>
    </cfRule>
  </conditionalFormatting>
  <conditionalFormatting sqref="D441">
    <cfRule type="expression" dxfId="6506" priority="23551">
      <formula>IF(AND(D5="",$C5=$X$4),TRUE)</formula>
    </cfRule>
  </conditionalFormatting>
  <conditionalFormatting sqref="D441">
    <cfRule type="expression" dxfId="6505" priority="23552">
      <formula>IF(FIND("!",D5),TRUE)</formula>
    </cfRule>
  </conditionalFormatting>
  <conditionalFormatting sqref="D442">
    <cfRule type="expression" dxfId="6504" priority="23553">
      <formula>IF(AND(LEN($C5)&gt;0,AND($C5&lt;&gt;"Smelter Not Listed",ISBLANK($D5))),1,0)</formula>
    </cfRule>
  </conditionalFormatting>
  <conditionalFormatting sqref="D442">
    <cfRule type="expression" dxfId="6503" priority="23554">
      <formula>IF(AND(D5="",$C5=$X$4),TRUE)</formula>
    </cfRule>
  </conditionalFormatting>
  <conditionalFormatting sqref="D442">
    <cfRule type="expression" dxfId="6502" priority="23555">
      <formula>IF(FIND("!",D5),TRUE)</formula>
    </cfRule>
  </conditionalFormatting>
  <conditionalFormatting sqref="D443">
    <cfRule type="expression" dxfId="6501" priority="23556">
      <formula>IF(AND(LEN($C5)&gt;0,AND($C5&lt;&gt;"Smelter Not Listed",ISBLANK($D5))),1,0)</formula>
    </cfRule>
  </conditionalFormatting>
  <conditionalFormatting sqref="D443">
    <cfRule type="expression" dxfId="6500" priority="23557">
      <formula>IF(AND(D5="",$C5=$X$4),TRUE)</formula>
    </cfRule>
  </conditionalFormatting>
  <conditionalFormatting sqref="D443">
    <cfRule type="expression" dxfId="6499" priority="23558">
      <formula>IF(FIND("!",D5),TRUE)</formula>
    </cfRule>
  </conditionalFormatting>
  <conditionalFormatting sqref="D444">
    <cfRule type="expression" dxfId="6498" priority="23559">
      <formula>IF(AND(LEN($C5)&gt;0,AND($C5&lt;&gt;"Smelter Not Listed",ISBLANK($D5))),1,0)</formula>
    </cfRule>
  </conditionalFormatting>
  <conditionalFormatting sqref="D444">
    <cfRule type="expression" dxfId="6497" priority="23560">
      <formula>IF(AND(D5="",$C5=$X$4),TRUE)</formula>
    </cfRule>
  </conditionalFormatting>
  <conditionalFormatting sqref="D444">
    <cfRule type="expression" dxfId="6496" priority="23561">
      <formula>IF(FIND("!",D5),TRUE)</formula>
    </cfRule>
  </conditionalFormatting>
  <conditionalFormatting sqref="D445">
    <cfRule type="expression" dxfId="6495" priority="23562">
      <formula>IF(AND(LEN($C5)&gt;0,AND($C5&lt;&gt;"Smelter Not Listed",ISBLANK($D5))),1,0)</formula>
    </cfRule>
  </conditionalFormatting>
  <conditionalFormatting sqref="D445">
    <cfRule type="expression" dxfId="6494" priority="23563">
      <formula>IF(AND(D5="",$C5=$X$4),TRUE)</formula>
    </cfRule>
  </conditionalFormatting>
  <conditionalFormatting sqref="D445">
    <cfRule type="expression" dxfId="6493" priority="23564">
      <formula>IF(FIND("!",D5),TRUE)</formula>
    </cfRule>
  </conditionalFormatting>
  <conditionalFormatting sqref="D446">
    <cfRule type="expression" dxfId="6492" priority="23565">
      <formula>IF(AND(LEN($C5)&gt;0,AND($C5&lt;&gt;"Smelter Not Listed",ISBLANK($D5))),1,0)</formula>
    </cfRule>
  </conditionalFormatting>
  <conditionalFormatting sqref="D446">
    <cfRule type="expression" dxfId="6491" priority="23566">
      <formula>IF(AND(D5="",$C5=$X$4),TRUE)</formula>
    </cfRule>
  </conditionalFormatting>
  <conditionalFormatting sqref="D446">
    <cfRule type="expression" dxfId="6490" priority="23567">
      <formula>IF(FIND("!",D5),TRUE)</formula>
    </cfRule>
  </conditionalFormatting>
  <conditionalFormatting sqref="D447">
    <cfRule type="expression" dxfId="6489" priority="23568">
      <formula>IF(AND(LEN($C5)&gt;0,AND($C5&lt;&gt;"Smelter Not Listed",ISBLANK($D5))),1,0)</formula>
    </cfRule>
  </conditionalFormatting>
  <conditionalFormatting sqref="D447">
    <cfRule type="expression" dxfId="6488" priority="23569">
      <formula>IF(AND(D5="",$C5=$X$4),TRUE)</formula>
    </cfRule>
  </conditionalFormatting>
  <conditionalFormatting sqref="D447">
    <cfRule type="expression" dxfId="6487" priority="23570">
      <formula>IF(FIND("!",D5),TRUE)</formula>
    </cfRule>
  </conditionalFormatting>
  <conditionalFormatting sqref="D448">
    <cfRule type="expression" dxfId="6486" priority="23571">
      <formula>IF(AND(LEN($C5)&gt;0,AND($C5&lt;&gt;"Smelter Not Listed",ISBLANK($D5))),1,0)</formula>
    </cfRule>
  </conditionalFormatting>
  <conditionalFormatting sqref="D448">
    <cfRule type="expression" dxfId="6485" priority="23572">
      <formula>IF(AND(D5="",$C5=$X$4),TRUE)</formula>
    </cfRule>
  </conditionalFormatting>
  <conditionalFormatting sqref="D448">
    <cfRule type="expression" dxfId="6484" priority="23573">
      <formula>IF(FIND("!",D5),TRUE)</formula>
    </cfRule>
  </conditionalFormatting>
  <conditionalFormatting sqref="D449">
    <cfRule type="expression" dxfId="6483" priority="23574">
      <formula>IF(AND(LEN($C5)&gt;0,AND($C5&lt;&gt;"Smelter Not Listed",ISBLANK($D5))),1,0)</formula>
    </cfRule>
  </conditionalFormatting>
  <conditionalFormatting sqref="D449">
    <cfRule type="expression" dxfId="6482" priority="23575">
      <formula>IF(AND(D5="",$C5=$X$4),TRUE)</formula>
    </cfRule>
  </conditionalFormatting>
  <conditionalFormatting sqref="D449">
    <cfRule type="expression" dxfId="6481" priority="23576">
      <formula>IF(FIND("!",D5),TRUE)</formula>
    </cfRule>
  </conditionalFormatting>
  <conditionalFormatting sqref="D450">
    <cfRule type="expression" dxfId="6480" priority="23577">
      <formula>IF(AND(LEN($C5)&gt;0,AND($C5&lt;&gt;"Smelter Not Listed",ISBLANK($D5))),1,0)</formula>
    </cfRule>
  </conditionalFormatting>
  <conditionalFormatting sqref="D450">
    <cfRule type="expression" dxfId="6479" priority="23578">
      <formula>IF(AND(D5="",$C5=$X$4),TRUE)</formula>
    </cfRule>
  </conditionalFormatting>
  <conditionalFormatting sqref="D450">
    <cfRule type="expression" dxfId="6478" priority="23579">
      <formula>IF(FIND("!",D5),TRUE)</formula>
    </cfRule>
  </conditionalFormatting>
  <conditionalFormatting sqref="D451">
    <cfRule type="expression" dxfId="6477" priority="23580">
      <formula>IF(AND(LEN($C5)&gt;0,AND($C5&lt;&gt;"Smelter Not Listed",ISBLANK($D5))),1,0)</formula>
    </cfRule>
  </conditionalFormatting>
  <conditionalFormatting sqref="D451">
    <cfRule type="expression" dxfId="6476" priority="23581">
      <formula>IF(AND(D5="",$C5=$X$4),TRUE)</formula>
    </cfRule>
  </conditionalFormatting>
  <conditionalFormatting sqref="D451">
    <cfRule type="expression" dxfId="6475" priority="23582">
      <formula>IF(FIND("!",D5),TRUE)</formula>
    </cfRule>
  </conditionalFormatting>
  <conditionalFormatting sqref="D452">
    <cfRule type="expression" dxfId="6474" priority="23583">
      <formula>IF(AND(LEN($C5)&gt;0,AND($C5&lt;&gt;"Smelter Not Listed",ISBLANK($D5))),1,0)</formula>
    </cfRule>
  </conditionalFormatting>
  <conditionalFormatting sqref="D452">
    <cfRule type="expression" dxfId="6473" priority="23584">
      <formula>IF(AND(D5="",$C5=$X$4),TRUE)</formula>
    </cfRule>
  </conditionalFormatting>
  <conditionalFormatting sqref="D452">
    <cfRule type="expression" dxfId="6472" priority="23585">
      <formula>IF(FIND("!",D5),TRUE)</formula>
    </cfRule>
  </conditionalFormatting>
  <conditionalFormatting sqref="D453">
    <cfRule type="expression" dxfId="6471" priority="23586">
      <formula>IF(AND(LEN($C5)&gt;0,AND($C5&lt;&gt;"Smelter Not Listed",ISBLANK($D5))),1,0)</formula>
    </cfRule>
  </conditionalFormatting>
  <conditionalFormatting sqref="D453">
    <cfRule type="expression" dxfId="6470" priority="23587">
      <formula>IF(AND(D5="",$C5=$X$4),TRUE)</formula>
    </cfRule>
  </conditionalFormatting>
  <conditionalFormatting sqref="D453">
    <cfRule type="expression" dxfId="6469" priority="23588">
      <formula>IF(FIND("!",D5),TRUE)</formula>
    </cfRule>
  </conditionalFormatting>
  <conditionalFormatting sqref="D454">
    <cfRule type="expression" dxfId="6468" priority="23589">
      <formula>IF(AND(LEN($C5)&gt;0,AND($C5&lt;&gt;"Smelter Not Listed",ISBLANK($D5))),1,0)</formula>
    </cfRule>
  </conditionalFormatting>
  <conditionalFormatting sqref="D454">
    <cfRule type="expression" dxfId="6467" priority="23590">
      <formula>IF(AND(D5="",$C5=$X$4),TRUE)</formula>
    </cfRule>
  </conditionalFormatting>
  <conditionalFormatting sqref="D454">
    <cfRule type="expression" dxfId="6466" priority="23591">
      <formula>IF(FIND("!",D5),TRUE)</formula>
    </cfRule>
  </conditionalFormatting>
  <conditionalFormatting sqref="D455">
    <cfRule type="expression" dxfId="6465" priority="23592">
      <formula>IF(AND(LEN($C5)&gt;0,AND($C5&lt;&gt;"Smelter Not Listed",ISBLANK($D5))),1,0)</formula>
    </cfRule>
  </conditionalFormatting>
  <conditionalFormatting sqref="D455">
    <cfRule type="expression" dxfId="6464" priority="23593">
      <formula>IF(AND(D5="",$C5=$X$4),TRUE)</formula>
    </cfRule>
  </conditionalFormatting>
  <conditionalFormatting sqref="D455">
    <cfRule type="expression" dxfId="6463" priority="23594">
      <formula>IF(FIND("!",D5),TRUE)</formula>
    </cfRule>
  </conditionalFormatting>
  <conditionalFormatting sqref="D456">
    <cfRule type="expression" dxfId="6462" priority="23595">
      <formula>IF(AND(LEN($C5)&gt;0,AND($C5&lt;&gt;"Smelter Not Listed",ISBLANK($D5))),1,0)</formula>
    </cfRule>
  </conditionalFormatting>
  <conditionalFormatting sqref="D456">
    <cfRule type="expression" dxfId="6461" priority="23596">
      <formula>IF(AND(D5="",$C5=$X$4),TRUE)</formula>
    </cfRule>
  </conditionalFormatting>
  <conditionalFormatting sqref="D456">
    <cfRule type="expression" dxfId="6460" priority="23597">
      <formula>IF(FIND("!",D5),TRUE)</formula>
    </cfRule>
  </conditionalFormatting>
  <conditionalFormatting sqref="D457">
    <cfRule type="expression" dxfId="6459" priority="23598">
      <formula>IF(AND(LEN($C5)&gt;0,AND($C5&lt;&gt;"Smelter Not Listed",ISBLANK($D5))),1,0)</formula>
    </cfRule>
  </conditionalFormatting>
  <conditionalFormatting sqref="D457">
    <cfRule type="expression" dxfId="6458" priority="23599">
      <formula>IF(AND(D5="",$C5=$X$4),TRUE)</formula>
    </cfRule>
  </conditionalFormatting>
  <conditionalFormatting sqref="D457">
    <cfRule type="expression" dxfId="6457" priority="23600">
      <formula>IF(FIND("!",D5),TRUE)</formula>
    </cfRule>
  </conditionalFormatting>
  <conditionalFormatting sqref="D458">
    <cfRule type="expression" dxfId="6456" priority="23601">
      <formula>IF(AND(LEN($C5)&gt;0,AND($C5&lt;&gt;"Smelter Not Listed",ISBLANK($D5))),1,0)</formula>
    </cfRule>
  </conditionalFormatting>
  <conditionalFormatting sqref="D458">
    <cfRule type="expression" dxfId="6455" priority="23602">
      <formula>IF(AND(D5="",$C5=$X$4),TRUE)</formula>
    </cfRule>
  </conditionalFormatting>
  <conditionalFormatting sqref="D458">
    <cfRule type="expression" dxfId="6454" priority="23603">
      <formula>IF(FIND("!",D5),TRUE)</formula>
    </cfRule>
  </conditionalFormatting>
  <conditionalFormatting sqref="D459">
    <cfRule type="expression" dxfId="6453" priority="23604">
      <formula>IF(AND(LEN($C5)&gt;0,AND($C5&lt;&gt;"Smelter Not Listed",ISBLANK($D5))),1,0)</formula>
    </cfRule>
  </conditionalFormatting>
  <conditionalFormatting sqref="D459">
    <cfRule type="expression" dxfId="6452" priority="23605">
      <formula>IF(AND(D5="",$C5=$X$4),TRUE)</formula>
    </cfRule>
  </conditionalFormatting>
  <conditionalFormatting sqref="D459">
    <cfRule type="expression" dxfId="6451" priority="23606">
      <formula>IF(FIND("!",D5),TRUE)</formula>
    </cfRule>
  </conditionalFormatting>
  <conditionalFormatting sqref="D460">
    <cfRule type="expression" dxfId="6450" priority="23607">
      <formula>IF(AND(LEN($C5)&gt;0,AND($C5&lt;&gt;"Smelter Not Listed",ISBLANK($D5))),1,0)</formula>
    </cfRule>
  </conditionalFormatting>
  <conditionalFormatting sqref="D460">
    <cfRule type="expression" dxfId="6449" priority="23608">
      <formula>IF(AND(D5="",$C5=$X$4),TRUE)</formula>
    </cfRule>
  </conditionalFormatting>
  <conditionalFormatting sqref="D460">
    <cfRule type="expression" dxfId="6448" priority="23609">
      <formula>IF(FIND("!",D5),TRUE)</formula>
    </cfRule>
  </conditionalFormatting>
  <conditionalFormatting sqref="D461">
    <cfRule type="expression" dxfId="6447" priority="23610">
      <formula>IF(AND(LEN($C5)&gt;0,AND($C5&lt;&gt;"Smelter Not Listed",ISBLANK($D5))),1,0)</formula>
    </cfRule>
  </conditionalFormatting>
  <conditionalFormatting sqref="D461">
    <cfRule type="expression" dxfId="6446" priority="23611">
      <formula>IF(AND(D5="",$C5=$X$4),TRUE)</formula>
    </cfRule>
  </conditionalFormatting>
  <conditionalFormatting sqref="D461">
    <cfRule type="expression" dxfId="6445" priority="23612">
      <formula>IF(FIND("!",D5),TRUE)</formula>
    </cfRule>
  </conditionalFormatting>
  <conditionalFormatting sqref="D462">
    <cfRule type="expression" dxfId="6444" priority="23613">
      <formula>IF(AND(LEN($C5)&gt;0,AND($C5&lt;&gt;"Smelter Not Listed",ISBLANK($D5))),1,0)</formula>
    </cfRule>
  </conditionalFormatting>
  <conditionalFormatting sqref="D462">
    <cfRule type="expression" dxfId="6443" priority="23614">
      <formula>IF(AND(D5="",$C5=$X$4),TRUE)</formula>
    </cfRule>
  </conditionalFormatting>
  <conditionalFormatting sqref="D462">
    <cfRule type="expression" dxfId="6442" priority="23615">
      <formula>IF(FIND("!",D5),TRUE)</formula>
    </cfRule>
  </conditionalFormatting>
  <conditionalFormatting sqref="D463">
    <cfRule type="expression" dxfId="6441" priority="23616">
      <formula>IF(AND(LEN($C5)&gt;0,AND($C5&lt;&gt;"Smelter Not Listed",ISBLANK($D5))),1,0)</formula>
    </cfRule>
  </conditionalFormatting>
  <conditionalFormatting sqref="D463">
    <cfRule type="expression" dxfId="6440" priority="23617">
      <formula>IF(AND(D5="",$C5=$X$4),TRUE)</formula>
    </cfRule>
  </conditionalFormatting>
  <conditionalFormatting sqref="D463">
    <cfRule type="expression" dxfId="6439" priority="23618">
      <formula>IF(FIND("!",D5),TRUE)</formula>
    </cfRule>
  </conditionalFormatting>
  <conditionalFormatting sqref="D464">
    <cfRule type="expression" dxfId="6438" priority="23619">
      <formula>IF(AND(LEN($C5)&gt;0,AND($C5&lt;&gt;"Smelter Not Listed",ISBLANK($D5))),1,0)</formula>
    </cfRule>
  </conditionalFormatting>
  <conditionalFormatting sqref="D464">
    <cfRule type="expression" dxfId="6437" priority="23620">
      <formula>IF(AND(D5="",$C5=$X$4),TRUE)</formula>
    </cfRule>
  </conditionalFormatting>
  <conditionalFormatting sqref="D464">
    <cfRule type="expression" dxfId="6436" priority="23621">
      <formula>IF(FIND("!",D5),TRUE)</formula>
    </cfRule>
  </conditionalFormatting>
  <conditionalFormatting sqref="D465">
    <cfRule type="expression" dxfId="6435" priority="23622">
      <formula>IF(AND(LEN($C5)&gt;0,AND($C5&lt;&gt;"Smelter Not Listed",ISBLANK($D5))),1,0)</formula>
    </cfRule>
  </conditionalFormatting>
  <conditionalFormatting sqref="D465">
    <cfRule type="expression" dxfId="6434" priority="23623">
      <formula>IF(AND(D5="",$C5=$X$4),TRUE)</formula>
    </cfRule>
  </conditionalFormatting>
  <conditionalFormatting sqref="D465">
    <cfRule type="expression" dxfId="6433" priority="23624">
      <formula>IF(FIND("!",D5),TRUE)</formula>
    </cfRule>
  </conditionalFormatting>
  <conditionalFormatting sqref="D466">
    <cfRule type="expression" dxfId="6432" priority="23625">
      <formula>IF(AND(LEN($C5)&gt;0,AND($C5&lt;&gt;"Smelter Not Listed",ISBLANK($D5))),1,0)</formula>
    </cfRule>
  </conditionalFormatting>
  <conditionalFormatting sqref="D466">
    <cfRule type="expression" dxfId="6431" priority="23626">
      <formula>IF(AND(D5="",$C5=$X$4),TRUE)</formula>
    </cfRule>
  </conditionalFormatting>
  <conditionalFormatting sqref="D466">
    <cfRule type="expression" dxfId="6430" priority="23627">
      <formula>IF(FIND("!",D5),TRUE)</formula>
    </cfRule>
  </conditionalFormatting>
  <conditionalFormatting sqref="D467">
    <cfRule type="expression" dxfId="6429" priority="23628">
      <formula>IF(AND(LEN($C5)&gt;0,AND($C5&lt;&gt;"Smelter Not Listed",ISBLANK($D5))),1,0)</formula>
    </cfRule>
  </conditionalFormatting>
  <conditionalFormatting sqref="D467">
    <cfRule type="expression" dxfId="6428" priority="23629">
      <formula>IF(AND(D5="",$C5=$X$4),TRUE)</formula>
    </cfRule>
  </conditionalFormatting>
  <conditionalFormatting sqref="D467">
    <cfRule type="expression" dxfId="6427" priority="23630">
      <formula>IF(FIND("!",D5),TRUE)</formula>
    </cfRule>
  </conditionalFormatting>
  <conditionalFormatting sqref="D468">
    <cfRule type="expression" dxfId="6426" priority="23631">
      <formula>IF(AND(LEN($C5)&gt;0,AND($C5&lt;&gt;"Smelter Not Listed",ISBLANK($D5))),1,0)</formula>
    </cfRule>
  </conditionalFormatting>
  <conditionalFormatting sqref="D468">
    <cfRule type="expression" dxfId="6425" priority="23632">
      <formula>IF(AND(D5="",$C5=$X$4),TRUE)</formula>
    </cfRule>
  </conditionalFormatting>
  <conditionalFormatting sqref="D468">
    <cfRule type="expression" dxfId="6424" priority="23633">
      <formula>IF(FIND("!",D5),TRUE)</formula>
    </cfRule>
  </conditionalFormatting>
  <conditionalFormatting sqref="D469">
    <cfRule type="expression" dxfId="6423" priority="23634">
      <formula>IF(AND(LEN($C5)&gt;0,AND($C5&lt;&gt;"Smelter Not Listed",ISBLANK($D5))),1,0)</formula>
    </cfRule>
  </conditionalFormatting>
  <conditionalFormatting sqref="D469">
    <cfRule type="expression" dxfId="6422" priority="23635">
      <formula>IF(AND(D5="",$C5=$X$4),TRUE)</formula>
    </cfRule>
  </conditionalFormatting>
  <conditionalFormatting sqref="D469">
    <cfRule type="expression" dxfId="6421" priority="23636">
      <formula>IF(FIND("!",D5),TRUE)</formula>
    </cfRule>
  </conditionalFormatting>
  <conditionalFormatting sqref="D470">
    <cfRule type="expression" dxfId="6420" priority="23637">
      <formula>IF(AND(LEN($C5)&gt;0,AND($C5&lt;&gt;"Smelter Not Listed",ISBLANK($D5))),1,0)</formula>
    </cfRule>
  </conditionalFormatting>
  <conditionalFormatting sqref="D470">
    <cfRule type="expression" dxfId="6419" priority="23638">
      <formula>IF(AND(D5="",$C5=$X$4),TRUE)</formula>
    </cfRule>
  </conditionalFormatting>
  <conditionalFormatting sqref="D470">
    <cfRule type="expression" dxfId="6418" priority="23639">
      <formula>IF(FIND("!",D5),TRUE)</formula>
    </cfRule>
  </conditionalFormatting>
  <conditionalFormatting sqref="D471">
    <cfRule type="expression" dxfId="6417" priority="23640">
      <formula>IF(AND(LEN($C5)&gt;0,AND($C5&lt;&gt;"Smelter Not Listed",ISBLANK($D5))),1,0)</formula>
    </cfRule>
  </conditionalFormatting>
  <conditionalFormatting sqref="D471">
    <cfRule type="expression" dxfId="6416" priority="23641">
      <formula>IF(AND(D5="",$C5=$X$4),TRUE)</formula>
    </cfRule>
  </conditionalFormatting>
  <conditionalFormatting sqref="D471">
    <cfRule type="expression" dxfId="6415" priority="23642">
      <formula>IF(FIND("!",D5),TRUE)</formula>
    </cfRule>
  </conditionalFormatting>
  <conditionalFormatting sqref="D472">
    <cfRule type="expression" dxfId="6414" priority="23643">
      <formula>IF(AND(LEN($C5)&gt;0,AND($C5&lt;&gt;"Smelter Not Listed",ISBLANK($D5))),1,0)</formula>
    </cfRule>
  </conditionalFormatting>
  <conditionalFormatting sqref="D472">
    <cfRule type="expression" dxfId="6413" priority="23644">
      <formula>IF(AND(D5="",$C5=$X$4),TRUE)</formula>
    </cfRule>
  </conditionalFormatting>
  <conditionalFormatting sqref="D472">
    <cfRule type="expression" dxfId="6412" priority="23645">
      <formula>IF(FIND("!",D5),TRUE)</formula>
    </cfRule>
  </conditionalFormatting>
  <conditionalFormatting sqref="D473">
    <cfRule type="expression" dxfId="6411" priority="23646">
      <formula>IF(AND(LEN($C5)&gt;0,AND($C5&lt;&gt;"Smelter Not Listed",ISBLANK($D5))),1,0)</formula>
    </cfRule>
  </conditionalFormatting>
  <conditionalFormatting sqref="D473">
    <cfRule type="expression" dxfId="6410" priority="23647">
      <formula>IF(AND(D5="",$C5=$X$4),TRUE)</formula>
    </cfRule>
  </conditionalFormatting>
  <conditionalFormatting sqref="D473">
    <cfRule type="expression" dxfId="6409" priority="23648">
      <formula>IF(FIND("!",D5),TRUE)</formula>
    </cfRule>
  </conditionalFormatting>
  <conditionalFormatting sqref="D474">
    <cfRule type="expression" dxfId="6408" priority="23649">
      <formula>IF(AND(LEN($C5)&gt;0,AND($C5&lt;&gt;"Smelter Not Listed",ISBLANK($D5))),1,0)</formula>
    </cfRule>
  </conditionalFormatting>
  <conditionalFormatting sqref="D474">
    <cfRule type="expression" dxfId="6407" priority="23650">
      <formula>IF(AND(D5="",$C5=$X$4),TRUE)</formula>
    </cfRule>
  </conditionalFormatting>
  <conditionalFormatting sqref="D474">
    <cfRule type="expression" dxfId="6406" priority="23651">
      <formula>IF(FIND("!",D5),TRUE)</formula>
    </cfRule>
  </conditionalFormatting>
  <conditionalFormatting sqref="D475">
    <cfRule type="expression" dxfId="6405" priority="23652">
      <formula>IF(AND(LEN($C5)&gt;0,AND($C5&lt;&gt;"Smelter Not Listed",ISBLANK($D5))),1,0)</formula>
    </cfRule>
  </conditionalFormatting>
  <conditionalFormatting sqref="D475">
    <cfRule type="expression" dxfId="6404" priority="23653">
      <formula>IF(AND(D5="",$C5=$X$4),TRUE)</formula>
    </cfRule>
  </conditionalFormatting>
  <conditionalFormatting sqref="D475">
    <cfRule type="expression" dxfId="6403" priority="23654">
      <formula>IF(FIND("!",D5),TRUE)</formula>
    </cfRule>
  </conditionalFormatting>
  <conditionalFormatting sqref="D476">
    <cfRule type="expression" dxfId="6402" priority="23655">
      <formula>IF(AND(LEN($C5)&gt;0,AND($C5&lt;&gt;"Smelter Not Listed",ISBLANK($D5))),1,0)</formula>
    </cfRule>
  </conditionalFormatting>
  <conditionalFormatting sqref="D476">
    <cfRule type="expression" dxfId="6401" priority="23656">
      <formula>IF(AND(D5="",$C5=$X$4),TRUE)</formula>
    </cfRule>
  </conditionalFormatting>
  <conditionalFormatting sqref="D476">
    <cfRule type="expression" dxfId="6400" priority="23657">
      <formula>IF(FIND("!",D5),TRUE)</formula>
    </cfRule>
  </conditionalFormatting>
  <conditionalFormatting sqref="D477">
    <cfRule type="expression" dxfId="6399" priority="23658">
      <formula>IF(AND(LEN($C5)&gt;0,AND($C5&lt;&gt;"Smelter Not Listed",ISBLANK($D5))),1,0)</formula>
    </cfRule>
  </conditionalFormatting>
  <conditionalFormatting sqref="D477">
    <cfRule type="expression" dxfId="6398" priority="23659">
      <formula>IF(AND(D5="",$C5=$X$4),TRUE)</formula>
    </cfRule>
  </conditionalFormatting>
  <conditionalFormatting sqref="D477">
    <cfRule type="expression" dxfId="6397" priority="23660">
      <formula>IF(FIND("!",D5),TRUE)</formula>
    </cfRule>
  </conditionalFormatting>
  <conditionalFormatting sqref="D478">
    <cfRule type="expression" dxfId="6396" priority="23661">
      <formula>IF(AND(LEN($C5)&gt;0,AND($C5&lt;&gt;"Smelter Not Listed",ISBLANK($D5))),1,0)</formula>
    </cfRule>
  </conditionalFormatting>
  <conditionalFormatting sqref="D478">
    <cfRule type="expression" dxfId="6395" priority="23662">
      <formula>IF(AND(D5="",$C5=$X$4),TRUE)</formula>
    </cfRule>
  </conditionalFormatting>
  <conditionalFormatting sqref="D478">
    <cfRule type="expression" dxfId="6394" priority="23663">
      <formula>IF(FIND("!",D5),TRUE)</formula>
    </cfRule>
  </conditionalFormatting>
  <conditionalFormatting sqref="D479">
    <cfRule type="expression" dxfId="6393" priority="23664">
      <formula>IF(AND(LEN($C5)&gt;0,AND($C5&lt;&gt;"Smelter Not Listed",ISBLANK($D5))),1,0)</formula>
    </cfRule>
  </conditionalFormatting>
  <conditionalFormatting sqref="D479">
    <cfRule type="expression" dxfId="6392" priority="23665">
      <formula>IF(AND(D5="",$C5=$X$4),TRUE)</formula>
    </cfRule>
  </conditionalFormatting>
  <conditionalFormatting sqref="D479">
    <cfRule type="expression" dxfId="6391" priority="23666">
      <formula>IF(FIND("!",D5),TRUE)</formula>
    </cfRule>
  </conditionalFormatting>
  <conditionalFormatting sqref="D480">
    <cfRule type="expression" dxfId="6390" priority="23667">
      <formula>IF(AND(LEN($C5)&gt;0,AND($C5&lt;&gt;"Smelter Not Listed",ISBLANK($D5))),1,0)</formula>
    </cfRule>
  </conditionalFormatting>
  <conditionalFormatting sqref="D480">
    <cfRule type="expression" dxfId="6389" priority="23668">
      <formula>IF(AND(D5="",$C5=$X$4),TRUE)</formula>
    </cfRule>
  </conditionalFormatting>
  <conditionalFormatting sqref="D480">
    <cfRule type="expression" dxfId="6388" priority="23669">
      <formula>IF(FIND("!",D5),TRUE)</formula>
    </cfRule>
  </conditionalFormatting>
  <conditionalFormatting sqref="D481">
    <cfRule type="expression" dxfId="6387" priority="23670">
      <formula>IF(AND(LEN($C5)&gt;0,AND($C5&lt;&gt;"Smelter Not Listed",ISBLANK($D5))),1,0)</formula>
    </cfRule>
  </conditionalFormatting>
  <conditionalFormatting sqref="D481">
    <cfRule type="expression" dxfId="6386" priority="23671">
      <formula>IF(AND(D5="",$C5=$X$4),TRUE)</formula>
    </cfRule>
  </conditionalFormatting>
  <conditionalFormatting sqref="D481">
    <cfRule type="expression" dxfId="6385" priority="23672">
      <formula>IF(FIND("!",D5),TRUE)</formula>
    </cfRule>
  </conditionalFormatting>
  <conditionalFormatting sqref="D482">
    <cfRule type="expression" dxfId="6384" priority="23673">
      <formula>IF(AND(LEN($C5)&gt;0,AND($C5&lt;&gt;"Smelter Not Listed",ISBLANK($D5))),1,0)</formula>
    </cfRule>
  </conditionalFormatting>
  <conditionalFormatting sqref="D482">
    <cfRule type="expression" dxfId="6383" priority="23674">
      <formula>IF(AND(D5="",$C5=$X$4),TRUE)</formula>
    </cfRule>
  </conditionalFormatting>
  <conditionalFormatting sqref="D482">
    <cfRule type="expression" dxfId="6382" priority="23675">
      <formula>IF(FIND("!",D5),TRUE)</formula>
    </cfRule>
  </conditionalFormatting>
  <conditionalFormatting sqref="D483">
    <cfRule type="expression" dxfId="6381" priority="23676">
      <formula>IF(AND(LEN($C5)&gt;0,AND($C5&lt;&gt;"Smelter Not Listed",ISBLANK($D5))),1,0)</formula>
    </cfRule>
  </conditionalFormatting>
  <conditionalFormatting sqref="D483">
    <cfRule type="expression" dxfId="6380" priority="23677">
      <formula>IF(AND(D5="",$C5=$X$4),TRUE)</formula>
    </cfRule>
  </conditionalFormatting>
  <conditionalFormatting sqref="D483">
    <cfRule type="expression" dxfId="6379" priority="23678">
      <formula>IF(FIND("!",D5),TRUE)</formula>
    </cfRule>
  </conditionalFormatting>
  <conditionalFormatting sqref="D484">
    <cfRule type="expression" dxfId="6378" priority="23679">
      <formula>IF(AND(LEN($C5)&gt;0,AND($C5&lt;&gt;"Smelter Not Listed",ISBLANK($D5))),1,0)</formula>
    </cfRule>
  </conditionalFormatting>
  <conditionalFormatting sqref="D484">
    <cfRule type="expression" dxfId="6377" priority="23680">
      <formula>IF(AND(D5="",$C5=$X$4),TRUE)</formula>
    </cfRule>
  </conditionalFormatting>
  <conditionalFormatting sqref="D484">
    <cfRule type="expression" dxfId="6376" priority="23681">
      <formula>IF(FIND("!",D5),TRUE)</formula>
    </cfRule>
  </conditionalFormatting>
  <conditionalFormatting sqref="D485">
    <cfRule type="expression" dxfId="6375" priority="23682">
      <formula>IF(AND(LEN($C5)&gt;0,AND($C5&lt;&gt;"Smelter Not Listed",ISBLANK($D5))),1,0)</formula>
    </cfRule>
  </conditionalFormatting>
  <conditionalFormatting sqref="D485">
    <cfRule type="expression" dxfId="6374" priority="23683">
      <formula>IF(AND(D5="",$C5=$X$4),TRUE)</formula>
    </cfRule>
  </conditionalFormatting>
  <conditionalFormatting sqref="D485">
    <cfRule type="expression" dxfId="6373" priority="23684">
      <formula>IF(FIND("!",D5),TRUE)</formula>
    </cfRule>
  </conditionalFormatting>
  <conditionalFormatting sqref="D486">
    <cfRule type="expression" dxfId="6372" priority="23685">
      <formula>IF(AND(LEN($C5)&gt;0,AND($C5&lt;&gt;"Smelter Not Listed",ISBLANK($D5))),1,0)</formula>
    </cfRule>
  </conditionalFormatting>
  <conditionalFormatting sqref="D486">
    <cfRule type="expression" dxfId="6371" priority="23686">
      <formula>IF(AND(D5="",$C5=$X$4),TRUE)</formula>
    </cfRule>
  </conditionalFormatting>
  <conditionalFormatting sqref="D486">
    <cfRule type="expression" dxfId="6370" priority="23687">
      <formula>IF(FIND("!",D5),TRUE)</formula>
    </cfRule>
  </conditionalFormatting>
  <conditionalFormatting sqref="D487">
    <cfRule type="expression" dxfId="6369" priority="23688">
      <formula>IF(AND(LEN($C5)&gt;0,AND($C5&lt;&gt;"Smelter Not Listed",ISBLANK($D5))),1,0)</formula>
    </cfRule>
  </conditionalFormatting>
  <conditionalFormatting sqref="D487">
    <cfRule type="expression" dxfId="6368" priority="23689">
      <formula>IF(AND(D5="",$C5=$X$4),TRUE)</formula>
    </cfRule>
  </conditionalFormatting>
  <conditionalFormatting sqref="D487">
    <cfRule type="expression" dxfId="6367" priority="23690">
      <formula>IF(FIND("!",D5),TRUE)</formula>
    </cfRule>
  </conditionalFormatting>
  <conditionalFormatting sqref="D488">
    <cfRule type="expression" dxfId="6366" priority="23691">
      <formula>IF(AND(LEN($C5)&gt;0,AND($C5&lt;&gt;"Smelter Not Listed",ISBLANK($D5))),1,0)</formula>
    </cfRule>
  </conditionalFormatting>
  <conditionalFormatting sqref="D488">
    <cfRule type="expression" dxfId="6365" priority="23692">
      <formula>IF(AND(D5="",$C5=$X$4),TRUE)</formula>
    </cfRule>
  </conditionalFormatting>
  <conditionalFormatting sqref="D488">
    <cfRule type="expression" dxfId="6364" priority="23693">
      <formula>IF(FIND("!",D5),TRUE)</formula>
    </cfRule>
  </conditionalFormatting>
  <conditionalFormatting sqref="D489">
    <cfRule type="expression" dxfId="6363" priority="23694">
      <formula>IF(AND(LEN($C5)&gt;0,AND($C5&lt;&gt;"Smelter Not Listed",ISBLANK($D5))),1,0)</formula>
    </cfRule>
  </conditionalFormatting>
  <conditionalFormatting sqref="D489">
    <cfRule type="expression" dxfId="6362" priority="23695">
      <formula>IF(AND(D5="",$C5=$X$4),TRUE)</formula>
    </cfRule>
  </conditionalFormatting>
  <conditionalFormatting sqref="D489">
    <cfRule type="expression" dxfId="6361" priority="23696">
      <formula>IF(FIND("!",D5),TRUE)</formula>
    </cfRule>
  </conditionalFormatting>
  <conditionalFormatting sqref="D490">
    <cfRule type="expression" dxfId="6360" priority="23697">
      <formula>IF(AND(LEN($C5)&gt;0,AND($C5&lt;&gt;"Smelter Not Listed",ISBLANK($D5))),1,0)</formula>
    </cfRule>
  </conditionalFormatting>
  <conditionalFormatting sqref="D490">
    <cfRule type="expression" dxfId="6359" priority="23698">
      <formula>IF(AND(D5="",$C5=$X$4),TRUE)</formula>
    </cfRule>
  </conditionalFormatting>
  <conditionalFormatting sqref="D490">
    <cfRule type="expression" dxfId="6358" priority="23699">
      <formula>IF(FIND("!",D5),TRUE)</formula>
    </cfRule>
  </conditionalFormatting>
  <conditionalFormatting sqref="D491">
    <cfRule type="expression" dxfId="6357" priority="23700">
      <formula>IF(AND(LEN($C5)&gt;0,AND($C5&lt;&gt;"Smelter Not Listed",ISBLANK($D5))),1,0)</formula>
    </cfRule>
  </conditionalFormatting>
  <conditionalFormatting sqref="D491">
    <cfRule type="expression" dxfId="6356" priority="23701">
      <formula>IF(AND(D5="",$C5=$X$4),TRUE)</formula>
    </cfRule>
  </conditionalFormatting>
  <conditionalFormatting sqref="D491">
    <cfRule type="expression" dxfId="6355" priority="23702">
      <formula>IF(FIND("!",D5),TRUE)</formula>
    </cfRule>
  </conditionalFormatting>
  <conditionalFormatting sqref="D492">
    <cfRule type="expression" dxfId="6354" priority="23703">
      <formula>IF(AND(LEN($C5)&gt;0,AND($C5&lt;&gt;"Smelter Not Listed",ISBLANK($D5))),1,0)</formula>
    </cfRule>
  </conditionalFormatting>
  <conditionalFormatting sqref="D492">
    <cfRule type="expression" dxfId="6353" priority="23704">
      <formula>IF(AND(D5="",$C5=$X$4),TRUE)</formula>
    </cfRule>
  </conditionalFormatting>
  <conditionalFormatting sqref="D492">
    <cfRule type="expression" dxfId="6352" priority="23705">
      <formula>IF(FIND("!",D5),TRUE)</formula>
    </cfRule>
  </conditionalFormatting>
  <conditionalFormatting sqref="D493">
    <cfRule type="expression" dxfId="6351" priority="23706">
      <formula>IF(AND(LEN($C5)&gt;0,AND($C5&lt;&gt;"Smelter Not Listed",ISBLANK($D5))),1,0)</formula>
    </cfRule>
  </conditionalFormatting>
  <conditionalFormatting sqref="D493">
    <cfRule type="expression" dxfId="6350" priority="23707">
      <formula>IF(AND(D5="",$C5=$X$4),TRUE)</formula>
    </cfRule>
  </conditionalFormatting>
  <conditionalFormatting sqref="D493">
    <cfRule type="expression" dxfId="6349" priority="23708">
      <formula>IF(FIND("!",D5),TRUE)</formula>
    </cfRule>
  </conditionalFormatting>
  <conditionalFormatting sqref="D494">
    <cfRule type="expression" dxfId="6348" priority="23709">
      <formula>IF(AND(LEN($C5)&gt;0,AND($C5&lt;&gt;"Smelter Not Listed",ISBLANK($D5))),1,0)</formula>
    </cfRule>
  </conditionalFormatting>
  <conditionalFormatting sqref="D494">
    <cfRule type="expression" dxfId="6347" priority="23710">
      <formula>IF(AND(D5="",$C5=$X$4),TRUE)</formula>
    </cfRule>
  </conditionalFormatting>
  <conditionalFormatting sqref="D494">
    <cfRule type="expression" dxfId="6346" priority="23711">
      <formula>IF(FIND("!",D5),TRUE)</formula>
    </cfRule>
  </conditionalFormatting>
  <conditionalFormatting sqref="D495">
    <cfRule type="expression" dxfId="6345" priority="23712">
      <formula>IF(AND(LEN($C5)&gt;0,AND($C5&lt;&gt;"Smelter Not Listed",ISBLANK($D5))),1,0)</formula>
    </cfRule>
  </conditionalFormatting>
  <conditionalFormatting sqref="D495">
    <cfRule type="expression" dxfId="6344" priority="23713">
      <formula>IF(AND(D5="",$C5=$X$4),TRUE)</formula>
    </cfRule>
  </conditionalFormatting>
  <conditionalFormatting sqref="D495">
    <cfRule type="expression" dxfId="6343" priority="23714">
      <formula>IF(FIND("!",D5),TRUE)</formula>
    </cfRule>
  </conditionalFormatting>
  <conditionalFormatting sqref="D496">
    <cfRule type="expression" dxfId="6342" priority="23715">
      <formula>IF(AND(LEN($C5)&gt;0,AND($C5&lt;&gt;"Smelter Not Listed",ISBLANK($D5))),1,0)</formula>
    </cfRule>
  </conditionalFormatting>
  <conditionalFormatting sqref="D496">
    <cfRule type="expression" dxfId="6341" priority="23716">
      <formula>IF(AND(D5="",$C5=$X$4),TRUE)</formula>
    </cfRule>
  </conditionalFormatting>
  <conditionalFormatting sqref="D496">
    <cfRule type="expression" dxfId="6340" priority="23717">
      <formula>IF(FIND("!",D5),TRUE)</formula>
    </cfRule>
  </conditionalFormatting>
  <conditionalFormatting sqref="D497">
    <cfRule type="expression" dxfId="6339" priority="23718">
      <formula>IF(AND(LEN($C5)&gt;0,AND($C5&lt;&gt;"Smelter Not Listed",ISBLANK($D5))),1,0)</formula>
    </cfRule>
  </conditionalFormatting>
  <conditionalFormatting sqref="D497">
    <cfRule type="expression" dxfId="6338" priority="23719">
      <formula>IF(AND(D5="",$C5=$X$4),TRUE)</formula>
    </cfRule>
  </conditionalFormatting>
  <conditionalFormatting sqref="D497">
    <cfRule type="expression" dxfId="6337" priority="23720">
      <formula>IF(FIND("!",D5),TRUE)</formula>
    </cfRule>
  </conditionalFormatting>
  <conditionalFormatting sqref="D498">
    <cfRule type="expression" dxfId="6336" priority="23721">
      <formula>IF(AND(LEN($C5)&gt;0,AND($C5&lt;&gt;"Smelter Not Listed",ISBLANK($D5))),1,0)</formula>
    </cfRule>
  </conditionalFormatting>
  <conditionalFormatting sqref="D498">
    <cfRule type="expression" dxfId="6335" priority="23722">
      <formula>IF(AND(D5="",$C5=$X$4),TRUE)</formula>
    </cfRule>
  </conditionalFormatting>
  <conditionalFormatting sqref="D498">
    <cfRule type="expression" dxfId="6334" priority="23723">
      <formula>IF(FIND("!",D5),TRUE)</formula>
    </cfRule>
  </conditionalFormatting>
  <conditionalFormatting sqref="D499">
    <cfRule type="expression" dxfId="6333" priority="23724">
      <formula>IF(AND(LEN($C5)&gt;0,AND($C5&lt;&gt;"Smelter Not Listed",ISBLANK($D5))),1,0)</formula>
    </cfRule>
  </conditionalFormatting>
  <conditionalFormatting sqref="D499">
    <cfRule type="expression" dxfId="6332" priority="23725">
      <formula>IF(AND(D5="",$C5=$X$4),TRUE)</formula>
    </cfRule>
  </conditionalFormatting>
  <conditionalFormatting sqref="D499">
    <cfRule type="expression" dxfId="6331" priority="23726">
      <formula>IF(FIND("!",D5),TRUE)</formula>
    </cfRule>
  </conditionalFormatting>
  <conditionalFormatting sqref="D500">
    <cfRule type="expression" dxfId="6330" priority="23727">
      <formula>IF(AND(LEN($C5)&gt;0,AND($C5&lt;&gt;"Smelter Not Listed",ISBLANK($D5))),1,0)</formula>
    </cfRule>
  </conditionalFormatting>
  <conditionalFormatting sqref="D500">
    <cfRule type="expression" dxfId="6329" priority="23728">
      <formula>IF(AND(D5="",$C5=$X$4),TRUE)</formula>
    </cfRule>
  </conditionalFormatting>
  <conditionalFormatting sqref="D500">
    <cfRule type="expression" dxfId="6328" priority="23729">
      <formula>IF(FIND("!",D5),TRUE)</formula>
    </cfRule>
  </conditionalFormatting>
  <conditionalFormatting sqref="D501">
    <cfRule type="expression" dxfId="6327" priority="23730">
      <formula>IF(AND(LEN($C5)&gt;0,AND($C5&lt;&gt;"Smelter Not Listed",ISBLANK($D5))),1,0)</formula>
    </cfRule>
  </conditionalFormatting>
  <conditionalFormatting sqref="D501">
    <cfRule type="expression" dxfId="6326" priority="23731">
      <formula>IF(AND(D5="",$C5=$X$4),TRUE)</formula>
    </cfRule>
  </conditionalFormatting>
  <conditionalFormatting sqref="D501">
    <cfRule type="expression" dxfId="6325" priority="23732">
      <formula>IF(FIND("!",D5),TRUE)</formula>
    </cfRule>
  </conditionalFormatting>
  <conditionalFormatting sqref="D502">
    <cfRule type="expression" dxfId="6324" priority="23733">
      <formula>IF(AND(LEN($C5)&gt;0,AND($C5&lt;&gt;"Smelter Not Listed",ISBLANK($D5))),1,0)</formula>
    </cfRule>
  </conditionalFormatting>
  <conditionalFormatting sqref="D502">
    <cfRule type="expression" dxfId="6323" priority="23734">
      <formula>IF(AND(D5="",$C5=$X$4),TRUE)</formula>
    </cfRule>
  </conditionalFormatting>
  <conditionalFormatting sqref="D502">
    <cfRule type="expression" dxfId="6322" priority="23735">
      <formula>IF(FIND("!",D5),TRUE)</formula>
    </cfRule>
  </conditionalFormatting>
  <conditionalFormatting sqref="D503">
    <cfRule type="expression" dxfId="6321" priority="23736">
      <formula>IF(AND(LEN($C5)&gt;0,AND($C5&lt;&gt;"Smelter Not Listed",ISBLANK($D5))),1,0)</formula>
    </cfRule>
  </conditionalFormatting>
  <conditionalFormatting sqref="D503">
    <cfRule type="expression" dxfId="6320" priority="23737">
      <formula>IF(AND(D5="",$C5=$X$4),TRUE)</formula>
    </cfRule>
  </conditionalFormatting>
  <conditionalFormatting sqref="D503">
    <cfRule type="expression" dxfId="6319" priority="23738">
      <formula>IF(FIND("!",D5),TRUE)</formula>
    </cfRule>
  </conditionalFormatting>
  <conditionalFormatting sqref="D504">
    <cfRule type="expression" dxfId="6318" priority="23739">
      <formula>IF(AND(LEN($C5)&gt;0,AND($C5&lt;&gt;"Smelter Not Listed",ISBLANK($D5))),1,0)</formula>
    </cfRule>
  </conditionalFormatting>
  <conditionalFormatting sqref="D504">
    <cfRule type="expression" dxfId="6317" priority="23740">
      <formula>IF(AND(D5="",$C5=$X$4),TRUE)</formula>
    </cfRule>
  </conditionalFormatting>
  <conditionalFormatting sqref="D504">
    <cfRule type="expression" dxfId="6316" priority="23741">
      <formula>IF(FIND("!",D5),TRUE)</formula>
    </cfRule>
  </conditionalFormatting>
  <conditionalFormatting sqref="D505">
    <cfRule type="expression" dxfId="6315" priority="23742">
      <formula>IF(AND(LEN($C5)&gt;0,AND($C5&lt;&gt;"Smelter Not Listed",ISBLANK($D5))),1,0)</formula>
    </cfRule>
  </conditionalFormatting>
  <conditionalFormatting sqref="D505">
    <cfRule type="expression" dxfId="6314" priority="23743">
      <formula>IF(AND(D5="",$C5=$X$4),TRUE)</formula>
    </cfRule>
  </conditionalFormatting>
  <conditionalFormatting sqref="D505">
    <cfRule type="expression" dxfId="6313" priority="23744">
      <formula>IF(FIND("!",D5),TRUE)</formula>
    </cfRule>
  </conditionalFormatting>
  <conditionalFormatting sqref="D506">
    <cfRule type="expression" dxfId="6312" priority="23745">
      <formula>IF(AND(LEN($C5)&gt;0,AND($C5&lt;&gt;"Smelter Not Listed",ISBLANK($D5))),1,0)</formula>
    </cfRule>
  </conditionalFormatting>
  <conditionalFormatting sqref="D506">
    <cfRule type="expression" dxfId="6311" priority="23746">
      <formula>IF(AND(D5="",$C5=$X$4),TRUE)</formula>
    </cfRule>
  </conditionalFormatting>
  <conditionalFormatting sqref="D506">
    <cfRule type="expression" dxfId="6310" priority="23747">
      <formula>IF(FIND("!",D5),TRUE)</formula>
    </cfRule>
  </conditionalFormatting>
  <conditionalFormatting sqref="D507">
    <cfRule type="expression" dxfId="6309" priority="23748">
      <formula>IF(AND(LEN($C5)&gt;0,AND($C5&lt;&gt;"Smelter Not Listed",ISBLANK($D5))),1,0)</formula>
    </cfRule>
  </conditionalFormatting>
  <conditionalFormatting sqref="D507">
    <cfRule type="expression" dxfId="6308" priority="23749">
      <formula>IF(AND(D5="",$C5=$X$4),TRUE)</formula>
    </cfRule>
  </conditionalFormatting>
  <conditionalFormatting sqref="D507">
    <cfRule type="expression" dxfId="6307" priority="23750">
      <formula>IF(FIND("!",D5),TRUE)</formula>
    </cfRule>
  </conditionalFormatting>
  <conditionalFormatting sqref="D508">
    <cfRule type="expression" dxfId="6306" priority="23751">
      <formula>IF(AND(LEN($C5)&gt;0,AND($C5&lt;&gt;"Smelter Not Listed",ISBLANK($D5))),1,0)</formula>
    </cfRule>
  </conditionalFormatting>
  <conditionalFormatting sqref="D508">
    <cfRule type="expression" dxfId="6305" priority="23752">
      <formula>IF(AND(D5="",$C5=$X$4),TRUE)</formula>
    </cfRule>
  </conditionalFormatting>
  <conditionalFormatting sqref="D508">
    <cfRule type="expression" dxfId="6304" priority="23753">
      <formula>IF(FIND("!",D5),TRUE)</formula>
    </cfRule>
  </conditionalFormatting>
  <conditionalFormatting sqref="D509">
    <cfRule type="expression" dxfId="6303" priority="23754">
      <formula>IF(AND(LEN($C5)&gt;0,AND($C5&lt;&gt;"Smelter Not Listed",ISBLANK($D5))),1,0)</formula>
    </cfRule>
  </conditionalFormatting>
  <conditionalFormatting sqref="D509">
    <cfRule type="expression" dxfId="6302" priority="23755">
      <formula>IF(AND(D5="",$C5=$X$4),TRUE)</formula>
    </cfRule>
  </conditionalFormatting>
  <conditionalFormatting sqref="D509">
    <cfRule type="expression" dxfId="6301" priority="23756">
      <formula>IF(FIND("!",D5),TRUE)</formula>
    </cfRule>
  </conditionalFormatting>
  <conditionalFormatting sqref="D510">
    <cfRule type="expression" dxfId="6300" priority="23757">
      <formula>IF(AND(LEN($C5)&gt;0,AND($C5&lt;&gt;"Smelter Not Listed",ISBLANK($D5))),1,0)</formula>
    </cfRule>
  </conditionalFormatting>
  <conditionalFormatting sqref="D510">
    <cfRule type="expression" dxfId="6299" priority="23758">
      <formula>IF(AND(D5="",$C5=$X$4),TRUE)</formula>
    </cfRule>
  </conditionalFormatting>
  <conditionalFormatting sqref="D510">
    <cfRule type="expression" dxfId="6298" priority="23759">
      <formula>IF(FIND("!",D5),TRUE)</formula>
    </cfRule>
  </conditionalFormatting>
  <conditionalFormatting sqref="D511">
    <cfRule type="expression" dxfId="6297" priority="23760">
      <formula>IF(AND(LEN($C5)&gt;0,AND($C5&lt;&gt;"Smelter Not Listed",ISBLANK($D5))),1,0)</formula>
    </cfRule>
  </conditionalFormatting>
  <conditionalFormatting sqref="D511">
    <cfRule type="expression" dxfId="6296" priority="23761">
      <formula>IF(AND(D5="",$C5=$X$4),TRUE)</formula>
    </cfRule>
  </conditionalFormatting>
  <conditionalFormatting sqref="D511">
    <cfRule type="expression" dxfId="6295" priority="23762">
      <formula>IF(FIND("!",D5),TRUE)</formula>
    </cfRule>
  </conditionalFormatting>
  <conditionalFormatting sqref="D512">
    <cfRule type="expression" dxfId="6294" priority="23763">
      <formula>IF(AND(LEN($C5)&gt;0,AND($C5&lt;&gt;"Smelter Not Listed",ISBLANK($D5))),1,0)</formula>
    </cfRule>
  </conditionalFormatting>
  <conditionalFormatting sqref="D512">
    <cfRule type="expression" dxfId="6293" priority="23764">
      <formula>IF(AND(D5="",$C5=$X$4),TRUE)</formula>
    </cfRule>
  </conditionalFormatting>
  <conditionalFormatting sqref="D512">
    <cfRule type="expression" dxfId="6292" priority="23765">
      <formula>IF(FIND("!",D5),TRUE)</formula>
    </cfRule>
  </conditionalFormatting>
  <conditionalFormatting sqref="D513">
    <cfRule type="expression" dxfId="6291" priority="23766">
      <formula>IF(AND(LEN($C5)&gt;0,AND($C5&lt;&gt;"Smelter Not Listed",ISBLANK($D5))),1,0)</formula>
    </cfRule>
  </conditionalFormatting>
  <conditionalFormatting sqref="D513">
    <cfRule type="expression" dxfId="6290" priority="23767">
      <formula>IF(AND(D5="",$C5=$X$4),TRUE)</formula>
    </cfRule>
  </conditionalFormatting>
  <conditionalFormatting sqref="D513">
    <cfRule type="expression" dxfId="6289" priority="23768">
      <formula>IF(FIND("!",D5),TRUE)</formula>
    </cfRule>
  </conditionalFormatting>
  <conditionalFormatting sqref="D514">
    <cfRule type="expression" dxfId="6288" priority="23769">
      <formula>IF(AND(LEN($C5)&gt;0,AND($C5&lt;&gt;"Smelter Not Listed",ISBLANK($D5))),1,0)</formula>
    </cfRule>
  </conditionalFormatting>
  <conditionalFormatting sqref="D514">
    <cfRule type="expression" dxfId="6287" priority="23770">
      <formula>IF(AND(D5="",$C5=$X$4),TRUE)</formula>
    </cfRule>
  </conditionalFormatting>
  <conditionalFormatting sqref="D514">
    <cfRule type="expression" dxfId="6286" priority="23771">
      <formula>IF(FIND("!",D5),TRUE)</formula>
    </cfRule>
  </conditionalFormatting>
  <conditionalFormatting sqref="D515">
    <cfRule type="expression" dxfId="6285" priority="23772">
      <formula>IF(AND(LEN($C5)&gt;0,AND($C5&lt;&gt;"Smelter Not Listed",ISBLANK($D5))),1,0)</formula>
    </cfRule>
  </conditionalFormatting>
  <conditionalFormatting sqref="D515">
    <cfRule type="expression" dxfId="6284" priority="23773">
      <formula>IF(AND(D5="",$C5=$X$4),TRUE)</formula>
    </cfRule>
  </conditionalFormatting>
  <conditionalFormatting sqref="D515">
    <cfRule type="expression" dxfId="6283" priority="23774">
      <formula>IF(FIND("!",D5),TRUE)</formula>
    </cfRule>
  </conditionalFormatting>
  <conditionalFormatting sqref="D516">
    <cfRule type="expression" dxfId="6282" priority="23775">
      <formula>IF(AND(LEN($C5)&gt;0,AND($C5&lt;&gt;"Smelter Not Listed",ISBLANK($D5))),1,0)</formula>
    </cfRule>
  </conditionalFormatting>
  <conditionalFormatting sqref="D516">
    <cfRule type="expression" dxfId="6281" priority="23776">
      <formula>IF(AND(D5="",$C5=$X$4),TRUE)</formula>
    </cfRule>
  </conditionalFormatting>
  <conditionalFormatting sqref="D516">
    <cfRule type="expression" dxfId="6280" priority="23777">
      <formula>IF(FIND("!",D5),TRUE)</formula>
    </cfRule>
  </conditionalFormatting>
  <conditionalFormatting sqref="D517">
    <cfRule type="expression" dxfId="6279" priority="23778">
      <formula>IF(AND(LEN($C5)&gt;0,AND($C5&lt;&gt;"Smelter Not Listed",ISBLANK($D5))),1,0)</formula>
    </cfRule>
  </conditionalFormatting>
  <conditionalFormatting sqref="D517">
    <cfRule type="expression" dxfId="6278" priority="23779">
      <formula>IF(AND(D5="",$C5=$X$4),TRUE)</formula>
    </cfRule>
  </conditionalFormatting>
  <conditionalFormatting sqref="D517">
    <cfRule type="expression" dxfId="6277" priority="23780">
      <formula>IF(FIND("!",D5),TRUE)</formula>
    </cfRule>
  </conditionalFormatting>
  <conditionalFormatting sqref="D518">
    <cfRule type="expression" dxfId="6276" priority="23781">
      <formula>IF(AND(LEN($C5)&gt;0,AND($C5&lt;&gt;"Smelter Not Listed",ISBLANK($D5))),1,0)</formula>
    </cfRule>
  </conditionalFormatting>
  <conditionalFormatting sqref="D518">
    <cfRule type="expression" dxfId="6275" priority="23782">
      <formula>IF(AND(D5="",$C5=$X$4),TRUE)</formula>
    </cfRule>
  </conditionalFormatting>
  <conditionalFormatting sqref="D518">
    <cfRule type="expression" dxfId="6274" priority="23783">
      <formula>IF(FIND("!",D5),TRUE)</formula>
    </cfRule>
  </conditionalFormatting>
  <conditionalFormatting sqref="D519">
    <cfRule type="expression" dxfId="6273" priority="23784">
      <formula>IF(AND(LEN($C5)&gt;0,AND($C5&lt;&gt;"Smelter Not Listed",ISBLANK($D5))),1,0)</formula>
    </cfRule>
  </conditionalFormatting>
  <conditionalFormatting sqref="D519">
    <cfRule type="expression" dxfId="6272" priority="23785">
      <formula>IF(AND(D5="",$C5=$X$4),TRUE)</formula>
    </cfRule>
  </conditionalFormatting>
  <conditionalFormatting sqref="D519">
    <cfRule type="expression" dxfId="6271" priority="23786">
      <formula>IF(FIND("!",D5),TRUE)</formula>
    </cfRule>
  </conditionalFormatting>
  <conditionalFormatting sqref="D520">
    <cfRule type="expression" dxfId="6270" priority="23787">
      <formula>IF(AND(LEN($C5)&gt;0,AND($C5&lt;&gt;"Smelter Not Listed",ISBLANK($D5))),1,0)</formula>
    </cfRule>
  </conditionalFormatting>
  <conditionalFormatting sqref="D520">
    <cfRule type="expression" dxfId="6269" priority="23788">
      <formula>IF(AND(D5="",$C5=$X$4),TRUE)</formula>
    </cfRule>
  </conditionalFormatting>
  <conditionalFormatting sqref="D520">
    <cfRule type="expression" dxfId="6268" priority="23789">
      <formula>IF(FIND("!",D5),TRUE)</formula>
    </cfRule>
  </conditionalFormatting>
  <conditionalFormatting sqref="D521">
    <cfRule type="expression" dxfId="6267" priority="23790">
      <formula>IF(AND(LEN($C5)&gt;0,AND($C5&lt;&gt;"Smelter Not Listed",ISBLANK($D5))),1,0)</formula>
    </cfRule>
  </conditionalFormatting>
  <conditionalFormatting sqref="D521">
    <cfRule type="expression" dxfId="6266" priority="23791">
      <formula>IF(AND(D5="",$C5=$X$4),TRUE)</formula>
    </cfRule>
  </conditionalFormatting>
  <conditionalFormatting sqref="D521">
    <cfRule type="expression" dxfId="6265" priority="23792">
      <formula>IF(FIND("!",D5),TRUE)</formula>
    </cfRule>
  </conditionalFormatting>
  <conditionalFormatting sqref="D522">
    <cfRule type="expression" dxfId="6264" priority="23793">
      <formula>IF(AND(LEN($C5)&gt;0,AND($C5&lt;&gt;"Smelter Not Listed",ISBLANK($D5))),1,0)</formula>
    </cfRule>
  </conditionalFormatting>
  <conditionalFormatting sqref="D522">
    <cfRule type="expression" dxfId="6263" priority="23794">
      <formula>IF(AND(D5="",$C5=$X$4),TRUE)</formula>
    </cfRule>
  </conditionalFormatting>
  <conditionalFormatting sqref="D522">
    <cfRule type="expression" dxfId="6262" priority="23795">
      <formula>IF(FIND("!",D5),TRUE)</formula>
    </cfRule>
  </conditionalFormatting>
  <conditionalFormatting sqref="D523">
    <cfRule type="expression" dxfId="6261" priority="23796">
      <formula>IF(AND(LEN($C5)&gt;0,AND($C5&lt;&gt;"Smelter Not Listed",ISBLANK($D5))),1,0)</formula>
    </cfRule>
  </conditionalFormatting>
  <conditionalFormatting sqref="D523">
    <cfRule type="expression" dxfId="6260" priority="23797">
      <formula>IF(AND(D5="",$C5=$X$4),TRUE)</formula>
    </cfRule>
  </conditionalFormatting>
  <conditionalFormatting sqref="D523">
    <cfRule type="expression" dxfId="6259" priority="23798">
      <formula>IF(FIND("!",D5),TRUE)</formula>
    </cfRule>
  </conditionalFormatting>
  <conditionalFormatting sqref="D524">
    <cfRule type="expression" dxfId="6258" priority="23799">
      <formula>IF(AND(LEN($C5)&gt;0,AND($C5&lt;&gt;"Smelter Not Listed",ISBLANK($D5))),1,0)</formula>
    </cfRule>
  </conditionalFormatting>
  <conditionalFormatting sqref="D524">
    <cfRule type="expression" dxfId="6257" priority="23800">
      <formula>IF(AND(D5="",$C5=$X$4),TRUE)</formula>
    </cfRule>
  </conditionalFormatting>
  <conditionalFormatting sqref="D524">
    <cfRule type="expression" dxfId="6256" priority="23801">
      <formula>IF(FIND("!",D5),TRUE)</formula>
    </cfRule>
  </conditionalFormatting>
  <conditionalFormatting sqref="D525">
    <cfRule type="expression" dxfId="6255" priority="23802">
      <formula>IF(AND(LEN($C5)&gt;0,AND($C5&lt;&gt;"Smelter Not Listed",ISBLANK($D5))),1,0)</formula>
    </cfRule>
  </conditionalFormatting>
  <conditionalFormatting sqref="D525">
    <cfRule type="expression" dxfId="6254" priority="23803">
      <formula>IF(AND(D5="",$C5=$X$4),TRUE)</formula>
    </cfRule>
  </conditionalFormatting>
  <conditionalFormatting sqref="D525">
    <cfRule type="expression" dxfId="6253" priority="23804">
      <formula>IF(FIND("!",D5),TRUE)</formula>
    </cfRule>
  </conditionalFormatting>
  <conditionalFormatting sqref="D526">
    <cfRule type="expression" dxfId="6252" priority="23805">
      <formula>IF(AND(LEN($C5)&gt;0,AND($C5&lt;&gt;"Smelter Not Listed",ISBLANK($D5))),1,0)</formula>
    </cfRule>
  </conditionalFormatting>
  <conditionalFormatting sqref="D526">
    <cfRule type="expression" dxfId="6251" priority="23806">
      <formula>IF(AND(D5="",$C5=$X$4),TRUE)</formula>
    </cfRule>
  </conditionalFormatting>
  <conditionalFormatting sqref="D526">
    <cfRule type="expression" dxfId="6250" priority="23807">
      <formula>IF(FIND("!",D5),TRUE)</formula>
    </cfRule>
  </conditionalFormatting>
  <conditionalFormatting sqref="D527">
    <cfRule type="expression" dxfId="6249" priority="23808">
      <formula>IF(AND(LEN($C5)&gt;0,AND($C5&lt;&gt;"Smelter Not Listed",ISBLANK($D5))),1,0)</formula>
    </cfRule>
  </conditionalFormatting>
  <conditionalFormatting sqref="D527">
    <cfRule type="expression" dxfId="6248" priority="23809">
      <formula>IF(AND(D5="",$C5=$X$4),TRUE)</formula>
    </cfRule>
  </conditionalFormatting>
  <conditionalFormatting sqref="D527">
    <cfRule type="expression" dxfId="6247" priority="23810">
      <formula>IF(FIND("!",D5),TRUE)</formula>
    </cfRule>
  </conditionalFormatting>
  <conditionalFormatting sqref="D528">
    <cfRule type="expression" dxfId="6246" priority="23811">
      <formula>IF(AND(LEN($C5)&gt;0,AND($C5&lt;&gt;"Smelter Not Listed",ISBLANK($D5))),1,0)</formula>
    </cfRule>
  </conditionalFormatting>
  <conditionalFormatting sqref="D528">
    <cfRule type="expression" dxfId="6245" priority="23812">
      <formula>IF(AND(D5="",$C5=$X$4),TRUE)</formula>
    </cfRule>
  </conditionalFormatting>
  <conditionalFormatting sqref="D528">
    <cfRule type="expression" dxfId="6244" priority="23813">
      <formula>IF(FIND("!",D5),TRUE)</formula>
    </cfRule>
  </conditionalFormatting>
  <conditionalFormatting sqref="D529">
    <cfRule type="expression" dxfId="6243" priority="23814">
      <formula>IF(AND(LEN($C5)&gt;0,AND($C5&lt;&gt;"Smelter Not Listed",ISBLANK($D5))),1,0)</formula>
    </cfRule>
  </conditionalFormatting>
  <conditionalFormatting sqref="D529">
    <cfRule type="expression" dxfId="6242" priority="23815">
      <formula>IF(AND(D5="",$C5=$X$4),TRUE)</formula>
    </cfRule>
  </conditionalFormatting>
  <conditionalFormatting sqref="D529">
    <cfRule type="expression" dxfId="6241" priority="23816">
      <formula>IF(FIND("!",D5),TRUE)</formula>
    </cfRule>
  </conditionalFormatting>
  <conditionalFormatting sqref="D530">
    <cfRule type="expression" dxfId="6240" priority="23817">
      <formula>IF(AND(LEN($C5)&gt;0,AND($C5&lt;&gt;"Smelter Not Listed",ISBLANK($D5))),1,0)</formula>
    </cfRule>
  </conditionalFormatting>
  <conditionalFormatting sqref="D530">
    <cfRule type="expression" dxfId="6239" priority="23818">
      <formula>IF(AND(D5="",$C5=$X$4),TRUE)</formula>
    </cfRule>
  </conditionalFormatting>
  <conditionalFormatting sqref="D530">
    <cfRule type="expression" dxfId="6238" priority="23819">
      <formula>IF(FIND("!",D5),TRUE)</formula>
    </cfRule>
  </conditionalFormatting>
  <conditionalFormatting sqref="D531">
    <cfRule type="expression" dxfId="6237" priority="23820">
      <formula>IF(AND(LEN($C5)&gt;0,AND($C5&lt;&gt;"Smelter Not Listed",ISBLANK($D5))),1,0)</formula>
    </cfRule>
  </conditionalFormatting>
  <conditionalFormatting sqref="D531">
    <cfRule type="expression" dxfId="6236" priority="23821">
      <formula>IF(AND(D5="",$C5=$X$4),TRUE)</formula>
    </cfRule>
  </conditionalFormatting>
  <conditionalFormatting sqref="D531">
    <cfRule type="expression" dxfId="6235" priority="23822">
      <formula>IF(FIND("!",D5),TRUE)</formula>
    </cfRule>
  </conditionalFormatting>
  <conditionalFormatting sqref="D532">
    <cfRule type="expression" dxfId="6234" priority="23823">
      <formula>IF(AND(LEN($C5)&gt;0,AND($C5&lt;&gt;"Smelter Not Listed",ISBLANK($D5))),1,0)</formula>
    </cfRule>
  </conditionalFormatting>
  <conditionalFormatting sqref="D532">
    <cfRule type="expression" dxfId="6233" priority="23824">
      <formula>IF(AND(D5="",$C5=$X$4),TRUE)</formula>
    </cfRule>
  </conditionalFormatting>
  <conditionalFormatting sqref="D532">
    <cfRule type="expression" dxfId="6232" priority="23825">
      <formula>IF(FIND("!",D5),TRUE)</formula>
    </cfRule>
  </conditionalFormatting>
  <conditionalFormatting sqref="D533">
    <cfRule type="expression" dxfId="6231" priority="23826">
      <formula>IF(AND(LEN($C5)&gt;0,AND($C5&lt;&gt;"Smelter Not Listed",ISBLANK($D5))),1,0)</formula>
    </cfRule>
  </conditionalFormatting>
  <conditionalFormatting sqref="D533">
    <cfRule type="expression" dxfId="6230" priority="23827">
      <formula>IF(AND(D5="",$C5=$X$4),TRUE)</formula>
    </cfRule>
  </conditionalFormatting>
  <conditionalFormatting sqref="D533">
    <cfRule type="expression" dxfId="6229" priority="23828">
      <formula>IF(FIND("!",D5),TRUE)</formula>
    </cfRule>
  </conditionalFormatting>
  <conditionalFormatting sqref="D534">
    <cfRule type="expression" dxfId="6228" priority="23829">
      <formula>IF(AND(LEN($C5)&gt;0,AND($C5&lt;&gt;"Smelter Not Listed",ISBLANK($D5))),1,0)</formula>
    </cfRule>
  </conditionalFormatting>
  <conditionalFormatting sqref="D534">
    <cfRule type="expression" dxfId="6227" priority="23830">
      <formula>IF(AND(D5="",$C5=$X$4),TRUE)</formula>
    </cfRule>
  </conditionalFormatting>
  <conditionalFormatting sqref="D534">
    <cfRule type="expression" dxfId="6226" priority="23831">
      <formula>IF(FIND("!",D5),TRUE)</formula>
    </cfRule>
  </conditionalFormatting>
  <conditionalFormatting sqref="D535">
    <cfRule type="expression" dxfId="6225" priority="23832">
      <formula>IF(AND(LEN($C5)&gt;0,AND($C5&lt;&gt;"Smelter Not Listed",ISBLANK($D5))),1,0)</formula>
    </cfRule>
  </conditionalFormatting>
  <conditionalFormatting sqref="D535">
    <cfRule type="expression" dxfId="6224" priority="23833">
      <formula>IF(AND(D5="",$C5=$X$4),TRUE)</formula>
    </cfRule>
  </conditionalFormatting>
  <conditionalFormatting sqref="D535">
    <cfRule type="expression" dxfId="6223" priority="23834">
      <formula>IF(FIND("!",D5),TRUE)</formula>
    </cfRule>
  </conditionalFormatting>
  <conditionalFormatting sqref="D536">
    <cfRule type="expression" dxfId="6222" priority="23835">
      <formula>IF(AND(LEN($C5)&gt;0,AND($C5&lt;&gt;"Smelter Not Listed",ISBLANK($D5))),1,0)</formula>
    </cfRule>
  </conditionalFormatting>
  <conditionalFormatting sqref="D536">
    <cfRule type="expression" dxfId="6221" priority="23836">
      <formula>IF(AND(D5="",$C5=$X$4),TRUE)</formula>
    </cfRule>
  </conditionalFormatting>
  <conditionalFormatting sqref="D536">
    <cfRule type="expression" dxfId="6220" priority="23837">
      <formula>IF(FIND("!",D5),TRUE)</formula>
    </cfRule>
  </conditionalFormatting>
  <conditionalFormatting sqref="D537">
    <cfRule type="expression" dxfId="6219" priority="23838">
      <formula>IF(AND(LEN($C5)&gt;0,AND($C5&lt;&gt;"Smelter Not Listed",ISBLANK($D5))),1,0)</formula>
    </cfRule>
  </conditionalFormatting>
  <conditionalFormatting sqref="D537">
    <cfRule type="expression" dxfId="6218" priority="23839">
      <formula>IF(AND(D5="",$C5=$X$4),TRUE)</formula>
    </cfRule>
  </conditionalFormatting>
  <conditionalFormatting sqref="D537">
    <cfRule type="expression" dxfId="6217" priority="23840">
      <formula>IF(FIND("!",D5),TRUE)</formula>
    </cfRule>
  </conditionalFormatting>
  <conditionalFormatting sqref="D538">
    <cfRule type="expression" dxfId="6216" priority="23841">
      <formula>IF(AND(LEN($C5)&gt;0,AND($C5&lt;&gt;"Smelter Not Listed",ISBLANK($D5))),1,0)</formula>
    </cfRule>
  </conditionalFormatting>
  <conditionalFormatting sqref="D538">
    <cfRule type="expression" dxfId="6215" priority="23842">
      <formula>IF(AND(D5="",$C5=$X$4),TRUE)</formula>
    </cfRule>
  </conditionalFormatting>
  <conditionalFormatting sqref="D538">
    <cfRule type="expression" dxfId="6214" priority="23843">
      <formula>IF(FIND("!",D5),TRUE)</formula>
    </cfRule>
  </conditionalFormatting>
  <conditionalFormatting sqref="D539">
    <cfRule type="expression" dxfId="6213" priority="23844">
      <formula>IF(AND(LEN($C5)&gt;0,AND($C5&lt;&gt;"Smelter Not Listed",ISBLANK($D5))),1,0)</formula>
    </cfRule>
  </conditionalFormatting>
  <conditionalFormatting sqref="D539">
    <cfRule type="expression" dxfId="6212" priority="23845">
      <formula>IF(AND(D5="",$C5=$X$4),TRUE)</formula>
    </cfRule>
  </conditionalFormatting>
  <conditionalFormatting sqref="D539">
    <cfRule type="expression" dxfId="6211" priority="23846">
      <formula>IF(FIND("!",D5),TRUE)</formula>
    </cfRule>
  </conditionalFormatting>
  <conditionalFormatting sqref="D540">
    <cfRule type="expression" dxfId="6210" priority="23847">
      <formula>IF(AND(LEN($C5)&gt;0,AND($C5&lt;&gt;"Smelter Not Listed",ISBLANK($D5))),1,0)</formula>
    </cfRule>
  </conditionalFormatting>
  <conditionalFormatting sqref="D540">
    <cfRule type="expression" dxfId="6209" priority="23848">
      <formula>IF(AND(D5="",$C5=$X$4),TRUE)</formula>
    </cfRule>
  </conditionalFormatting>
  <conditionalFormatting sqref="D540">
    <cfRule type="expression" dxfId="6208" priority="23849">
      <formula>IF(FIND("!",D5),TRUE)</formula>
    </cfRule>
  </conditionalFormatting>
  <conditionalFormatting sqref="D541">
    <cfRule type="expression" dxfId="6207" priority="23850">
      <formula>IF(AND(LEN($C5)&gt;0,AND($C5&lt;&gt;"Smelter Not Listed",ISBLANK($D5))),1,0)</formula>
    </cfRule>
  </conditionalFormatting>
  <conditionalFormatting sqref="D541">
    <cfRule type="expression" dxfId="6206" priority="23851">
      <formula>IF(AND(D5="",$C5=$X$4),TRUE)</formula>
    </cfRule>
  </conditionalFormatting>
  <conditionalFormatting sqref="D541">
    <cfRule type="expression" dxfId="6205" priority="23852">
      <formula>IF(FIND("!",D5),TRUE)</formula>
    </cfRule>
  </conditionalFormatting>
  <conditionalFormatting sqref="D542">
    <cfRule type="expression" dxfId="6204" priority="23853">
      <formula>IF(AND(LEN($C5)&gt;0,AND($C5&lt;&gt;"Smelter Not Listed",ISBLANK($D5))),1,0)</formula>
    </cfRule>
  </conditionalFormatting>
  <conditionalFormatting sqref="D542">
    <cfRule type="expression" dxfId="6203" priority="23854">
      <formula>IF(AND(D5="",$C5=$X$4),TRUE)</formula>
    </cfRule>
  </conditionalFormatting>
  <conditionalFormatting sqref="D542">
    <cfRule type="expression" dxfId="6202" priority="23855">
      <formula>IF(FIND("!",D5),TRUE)</formula>
    </cfRule>
  </conditionalFormatting>
  <conditionalFormatting sqref="D543">
    <cfRule type="expression" dxfId="6201" priority="23856">
      <formula>IF(AND(LEN($C5)&gt;0,AND($C5&lt;&gt;"Smelter Not Listed",ISBLANK($D5))),1,0)</formula>
    </cfRule>
  </conditionalFormatting>
  <conditionalFormatting sqref="D543">
    <cfRule type="expression" dxfId="6200" priority="23857">
      <formula>IF(AND(D5="",$C5=$X$4),TRUE)</formula>
    </cfRule>
  </conditionalFormatting>
  <conditionalFormatting sqref="D543">
    <cfRule type="expression" dxfId="6199" priority="23858">
      <formula>IF(FIND("!",D5),TRUE)</formula>
    </cfRule>
  </conditionalFormatting>
  <conditionalFormatting sqref="D544">
    <cfRule type="expression" dxfId="6198" priority="23859">
      <formula>IF(AND(LEN($C5)&gt;0,AND($C5&lt;&gt;"Smelter Not Listed",ISBLANK($D5))),1,0)</formula>
    </cfRule>
  </conditionalFormatting>
  <conditionalFormatting sqref="D544">
    <cfRule type="expression" dxfId="6197" priority="23860">
      <formula>IF(AND(D5="",$C5=$X$4),TRUE)</formula>
    </cfRule>
  </conditionalFormatting>
  <conditionalFormatting sqref="D544">
    <cfRule type="expression" dxfId="6196" priority="23861">
      <formula>IF(FIND("!",D5),TRUE)</formula>
    </cfRule>
  </conditionalFormatting>
  <conditionalFormatting sqref="D545">
    <cfRule type="expression" dxfId="6195" priority="23862">
      <formula>IF(AND(LEN($C5)&gt;0,AND($C5&lt;&gt;"Smelter Not Listed",ISBLANK($D5))),1,0)</formula>
    </cfRule>
  </conditionalFormatting>
  <conditionalFormatting sqref="D545">
    <cfRule type="expression" dxfId="6194" priority="23863">
      <formula>IF(AND(D5="",$C5=$X$4),TRUE)</formula>
    </cfRule>
  </conditionalFormatting>
  <conditionalFormatting sqref="D545">
    <cfRule type="expression" dxfId="6193" priority="23864">
      <formula>IF(FIND("!",D5),TRUE)</formula>
    </cfRule>
  </conditionalFormatting>
  <conditionalFormatting sqref="D546">
    <cfRule type="expression" dxfId="6192" priority="23865">
      <formula>IF(AND(LEN($C5)&gt;0,AND($C5&lt;&gt;"Smelter Not Listed",ISBLANK($D5))),1,0)</formula>
    </cfRule>
  </conditionalFormatting>
  <conditionalFormatting sqref="D546">
    <cfRule type="expression" dxfId="6191" priority="23866">
      <formula>IF(AND(D5="",$C5=$X$4),TRUE)</formula>
    </cfRule>
  </conditionalFormatting>
  <conditionalFormatting sqref="D546">
    <cfRule type="expression" dxfId="6190" priority="23867">
      <formula>IF(FIND("!",D5),TRUE)</formula>
    </cfRule>
  </conditionalFormatting>
  <conditionalFormatting sqref="D547">
    <cfRule type="expression" dxfId="6189" priority="23868">
      <formula>IF(AND(LEN($C5)&gt;0,AND($C5&lt;&gt;"Smelter Not Listed",ISBLANK($D5))),1,0)</formula>
    </cfRule>
  </conditionalFormatting>
  <conditionalFormatting sqref="D547">
    <cfRule type="expression" dxfId="6188" priority="23869">
      <formula>IF(AND(D5="",$C5=$X$4),TRUE)</formula>
    </cfRule>
  </conditionalFormatting>
  <conditionalFormatting sqref="D547">
    <cfRule type="expression" dxfId="6187" priority="23870">
      <formula>IF(FIND("!",D5),TRUE)</formula>
    </cfRule>
  </conditionalFormatting>
  <conditionalFormatting sqref="D548">
    <cfRule type="expression" dxfId="6186" priority="23871">
      <formula>IF(AND(LEN($C5)&gt;0,AND($C5&lt;&gt;"Smelter Not Listed",ISBLANK($D5))),1,0)</formula>
    </cfRule>
  </conditionalFormatting>
  <conditionalFormatting sqref="D548">
    <cfRule type="expression" dxfId="6185" priority="23872">
      <formula>IF(AND(D5="",$C5=$X$4),TRUE)</formula>
    </cfRule>
  </conditionalFormatting>
  <conditionalFormatting sqref="D548">
    <cfRule type="expression" dxfId="6184" priority="23873">
      <formula>IF(FIND("!",D5),TRUE)</formula>
    </cfRule>
  </conditionalFormatting>
  <conditionalFormatting sqref="D549">
    <cfRule type="expression" dxfId="6183" priority="23874">
      <formula>IF(AND(LEN($C5)&gt;0,AND($C5&lt;&gt;"Smelter Not Listed",ISBLANK($D5))),1,0)</formula>
    </cfRule>
  </conditionalFormatting>
  <conditionalFormatting sqref="D549">
    <cfRule type="expression" dxfId="6182" priority="23875">
      <formula>IF(AND(D5="",$C5=$X$4),TRUE)</formula>
    </cfRule>
  </conditionalFormatting>
  <conditionalFormatting sqref="D549">
    <cfRule type="expression" dxfId="6181" priority="23876">
      <formula>IF(FIND("!",D5),TRUE)</formula>
    </cfRule>
  </conditionalFormatting>
  <conditionalFormatting sqref="D550">
    <cfRule type="expression" dxfId="6180" priority="23877">
      <formula>IF(AND(LEN($C5)&gt;0,AND($C5&lt;&gt;"Smelter Not Listed",ISBLANK($D5))),1,0)</formula>
    </cfRule>
  </conditionalFormatting>
  <conditionalFormatting sqref="D550">
    <cfRule type="expression" dxfId="6179" priority="23878">
      <formula>IF(AND(D5="",$C5=$X$4),TRUE)</formula>
    </cfRule>
  </conditionalFormatting>
  <conditionalFormatting sqref="D550">
    <cfRule type="expression" dxfId="6178" priority="23879">
      <formula>IF(FIND("!",D5),TRUE)</formula>
    </cfRule>
  </conditionalFormatting>
  <conditionalFormatting sqref="D551">
    <cfRule type="expression" dxfId="6177" priority="23880">
      <formula>IF(AND(LEN($C5)&gt;0,AND($C5&lt;&gt;"Smelter Not Listed",ISBLANK($D5))),1,0)</formula>
    </cfRule>
  </conditionalFormatting>
  <conditionalFormatting sqref="D551">
    <cfRule type="expression" dxfId="6176" priority="23881">
      <formula>IF(AND(D5="",$C5=$X$4),TRUE)</formula>
    </cfRule>
  </conditionalFormatting>
  <conditionalFormatting sqref="D551">
    <cfRule type="expression" dxfId="6175" priority="23882">
      <formula>IF(FIND("!",D5),TRUE)</formula>
    </cfRule>
  </conditionalFormatting>
  <conditionalFormatting sqref="D552">
    <cfRule type="expression" dxfId="6174" priority="23883">
      <formula>IF(AND(LEN($C5)&gt;0,AND($C5&lt;&gt;"Smelter Not Listed",ISBLANK($D5))),1,0)</formula>
    </cfRule>
  </conditionalFormatting>
  <conditionalFormatting sqref="D552">
    <cfRule type="expression" dxfId="6173" priority="23884">
      <formula>IF(AND(D5="",$C5=$X$4),TRUE)</formula>
    </cfRule>
  </conditionalFormatting>
  <conditionalFormatting sqref="D552">
    <cfRule type="expression" dxfId="6172" priority="23885">
      <formula>IF(FIND("!",D5),TRUE)</formula>
    </cfRule>
  </conditionalFormatting>
  <conditionalFormatting sqref="D553">
    <cfRule type="expression" dxfId="6171" priority="23886">
      <formula>IF(AND(LEN($C5)&gt;0,AND($C5&lt;&gt;"Smelter Not Listed",ISBLANK($D5))),1,0)</formula>
    </cfRule>
  </conditionalFormatting>
  <conditionalFormatting sqref="D553">
    <cfRule type="expression" dxfId="6170" priority="23887">
      <formula>IF(AND(D5="",$C5=$X$4),TRUE)</formula>
    </cfRule>
  </conditionalFormatting>
  <conditionalFormatting sqref="D553">
    <cfRule type="expression" dxfId="6169" priority="23888">
      <formula>IF(FIND("!",D5),TRUE)</formula>
    </cfRule>
  </conditionalFormatting>
  <conditionalFormatting sqref="D554">
    <cfRule type="expression" dxfId="6168" priority="23889">
      <formula>IF(AND(LEN($C5)&gt;0,AND($C5&lt;&gt;"Smelter Not Listed",ISBLANK($D5))),1,0)</formula>
    </cfRule>
  </conditionalFormatting>
  <conditionalFormatting sqref="D554">
    <cfRule type="expression" dxfId="6167" priority="23890">
      <formula>IF(AND(D5="",$C5=$X$4),TRUE)</formula>
    </cfRule>
  </conditionalFormatting>
  <conditionalFormatting sqref="D554">
    <cfRule type="expression" dxfId="6166" priority="23891">
      <formula>IF(FIND("!",D5),TRUE)</formula>
    </cfRule>
  </conditionalFormatting>
  <conditionalFormatting sqref="D555">
    <cfRule type="expression" dxfId="6165" priority="23892">
      <formula>IF(AND(LEN($C5)&gt;0,AND($C5&lt;&gt;"Smelter Not Listed",ISBLANK($D5))),1,0)</formula>
    </cfRule>
  </conditionalFormatting>
  <conditionalFormatting sqref="D555">
    <cfRule type="expression" dxfId="6164" priority="23893">
      <formula>IF(AND(D5="",$C5=$X$4),TRUE)</formula>
    </cfRule>
  </conditionalFormatting>
  <conditionalFormatting sqref="D555">
    <cfRule type="expression" dxfId="6163" priority="23894">
      <formula>IF(FIND("!",D5),TRUE)</formula>
    </cfRule>
  </conditionalFormatting>
  <conditionalFormatting sqref="D556">
    <cfRule type="expression" dxfId="6162" priority="23895">
      <formula>IF(AND(LEN($C5)&gt;0,AND($C5&lt;&gt;"Smelter Not Listed",ISBLANK($D5))),1,0)</formula>
    </cfRule>
  </conditionalFormatting>
  <conditionalFormatting sqref="D556">
    <cfRule type="expression" dxfId="6161" priority="23896">
      <formula>IF(AND(D5="",$C5=$X$4),TRUE)</formula>
    </cfRule>
  </conditionalFormatting>
  <conditionalFormatting sqref="D556">
    <cfRule type="expression" dxfId="6160" priority="23897">
      <formula>IF(FIND("!",D5),TRUE)</formula>
    </cfRule>
  </conditionalFormatting>
  <conditionalFormatting sqref="D557">
    <cfRule type="expression" dxfId="6159" priority="23898">
      <formula>IF(AND(LEN($C5)&gt;0,AND($C5&lt;&gt;"Smelter Not Listed",ISBLANK($D5))),1,0)</formula>
    </cfRule>
  </conditionalFormatting>
  <conditionalFormatting sqref="D557">
    <cfRule type="expression" dxfId="6158" priority="23899">
      <formula>IF(AND(D5="",$C5=$X$4),TRUE)</formula>
    </cfRule>
  </conditionalFormatting>
  <conditionalFormatting sqref="D557">
    <cfRule type="expression" dxfId="6157" priority="23900">
      <formula>IF(FIND("!",D5),TRUE)</formula>
    </cfRule>
  </conditionalFormatting>
  <conditionalFormatting sqref="D558">
    <cfRule type="expression" dxfId="6156" priority="23901">
      <formula>IF(AND(LEN($C5)&gt;0,AND($C5&lt;&gt;"Smelter Not Listed",ISBLANK($D5))),1,0)</formula>
    </cfRule>
  </conditionalFormatting>
  <conditionalFormatting sqref="D558">
    <cfRule type="expression" dxfId="6155" priority="23902">
      <formula>IF(AND(D5="",$C5=$X$4),TRUE)</formula>
    </cfRule>
  </conditionalFormatting>
  <conditionalFormatting sqref="D558">
    <cfRule type="expression" dxfId="6154" priority="23903">
      <formula>IF(FIND("!",D5),TRUE)</formula>
    </cfRule>
  </conditionalFormatting>
  <conditionalFormatting sqref="D559">
    <cfRule type="expression" dxfId="6153" priority="23904">
      <formula>IF(AND(LEN($C5)&gt;0,AND($C5&lt;&gt;"Smelter Not Listed",ISBLANK($D5))),1,0)</formula>
    </cfRule>
  </conditionalFormatting>
  <conditionalFormatting sqref="D559">
    <cfRule type="expression" dxfId="6152" priority="23905">
      <formula>IF(AND(D5="",$C5=$X$4),TRUE)</formula>
    </cfRule>
  </conditionalFormatting>
  <conditionalFormatting sqref="D559">
    <cfRule type="expression" dxfId="6151" priority="23906">
      <formula>IF(FIND("!",D5),TRUE)</formula>
    </cfRule>
  </conditionalFormatting>
  <conditionalFormatting sqref="D560">
    <cfRule type="expression" dxfId="6150" priority="23907">
      <formula>IF(AND(LEN($C5)&gt;0,AND($C5&lt;&gt;"Smelter Not Listed",ISBLANK($D5))),1,0)</formula>
    </cfRule>
  </conditionalFormatting>
  <conditionalFormatting sqref="D560">
    <cfRule type="expression" dxfId="6149" priority="23908">
      <formula>IF(AND(D5="",$C5=$X$4),TRUE)</formula>
    </cfRule>
  </conditionalFormatting>
  <conditionalFormatting sqref="D560">
    <cfRule type="expression" dxfId="6148" priority="23909">
      <formula>IF(FIND("!",D5),TRUE)</formula>
    </cfRule>
  </conditionalFormatting>
  <conditionalFormatting sqref="D561">
    <cfRule type="expression" dxfId="6147" priority="23910">
      <formula>IF(AND(LEN($C5)&gt;0,AND($C5&lt;&gt;"Smelter Not Listed",ISBLANK($D5))),1,0)</formula>
    </cfRule>
  </conditionalFormatting>
  <conditionalFormatting sqref="D561">
    <cfRule type="expression" dxfId="6146" priority="23911">
      <formula>IF(AND(D5="",$C5=$X$4),TRUE)</formula>
    </cfRule>
  </conditionalFormatting>
  <conditionalFormatting sqref="D561">
    <cfRule type="expression" dxfId="6145" priority="23912">
      <formula>IF(FIND("!",D5),TRUE)</formula>
    </cfRule>
  </conditionalFormatting>
  <conditionalFormatting sqref="D562">
    <cfRule type="expression" dxfId="6144" priority="23913">
      <formula>IF(AND(LEN($C5)&gt;0,AND($C5&lt;&gt;"Smelter Not Listed",ISBLANK($D5))),1,0)</formula>
    </cfRule>
  </conditionalFormatting>
  <conditionalFormatting sqref="D562">
    <cfRule type="expression" dxfId="6143" priority="23914">
      <formula>IF(AND(D5="",$C5=$X$4),TRUE)</formula>
    </cfRule>
  </conditionalFormatting>
  <conditionalFormatting sqref="D562">
    <cfRule type="expression" dxfId="6142" priority="23915">
      <formula>IF(FIND("!",D5),TRUE)</formula>
    </cfRule>
  </conditionalFormatting>
  <conditionalFormatting sqref="D563">
    <cfRule type="expression" dxfId="6141" priority="23916">
      <formula>IF(AND(LEN($C5)&gt;0,AND($C5&lt;&gt;"Smelter Not Listed",ISBLANK($D5))),1,0)</formula>
    </cfRule>
  </conditionalFormatting>
  <conditionalFormatting sqref="D563">
    <cfRule type="expression" dxfId="6140" priority="23917">
      <formula>IF(AND(D5="",$C5=$X$4),TRUE)</formula>
    </cfRule>
  </conditionalFormatting>
  <conditionalFormatting sqref="D563">
    <cfRule type="expression" dxfId="6139" priority="23918">
      <formula>IF(FIND("!",D5),TRUE)</formula>
    </cfRule>
  </conditionalFormatting>
  <conditionalFormatting sqref="D564">
    <cfRule type="expression" dxfId="6138" priority="23919">
      <formula>IF(AND(LEN($C5)&gt;0,AND($C5&lt;&gt;"Smelter Not Listed",ISBLANK($D5))),1,0)</formula>
    </cfRule>
  </conditionalFormatting>
  <conditionalFormatting sqref="D564">
    <cfRule type="expression" dxfId="6137" priority="23920">
      <formula>IF(AND(D5="",$C5=$X$4),TRUE)</formula>
    </cfRule>
  </conditionalFormatting>
  <conditionalFormatting sqref="D564">
    <cfRule type="expression" dxfId="6136" priority="23921">
      <formula>IF(FIND("!",D5),TRUE)</formula>
    </cfRule>
  </conditionalFormatting>
  <conditionalFormatting sqref="D565">
    <cfRule type="expression" dxfId="6135" priority="23922">
      <formula>IF(AND(LEN($C5)&gt;0,AND($C5&lt;&gt;"Smelter Not Listed",ISBLANK($D5))),1,0)</formula>
    </cfRule>
  </conditionalFormatting>
  <conditionalFormatting sqref="D565">
    <cfRule type="expression" dxfId="6134" priority="23923">
      <formula>IF(AND(D5="",$C5=$X$4),TRUE)</formula>
    </cfRule>
  </conditionalFormatting>
  <conditionalFormatting sqref="D565">
    <cfRule type="expression" dxfId="6133" priority="23924">
      <formula>IF(FIND("!",D5),TRUE)</formula>
    </cfRule>
  </conditionalFormatting>
  <conditionalFormatting sqref="D566">
    <cfRule type="expression" dxfId="6132" priority="23925">
      <formula>IF(AND(LEN($C5)&gt;0,AND($C5&lt;&gt;"Smelter Not Listed",ISBLANK($D5))),1,0)</formula>
    </cfRule>
  </conditionalFormatting>
  <conditionalFormatting sqref="D566">
    <cfRule type="expression" dxfId="6131" priority="23926">
      <formula>IF(AND(D5="",$C5=$X$4),TRUE)</formula>
    </cfRule>
  </conditionalFormatting>
  <conditionalFormatting sqref="D566">
    <cfRule type="expression" dxfId="6130" priority="23927">
      <formula>IF(FIND("!",D5),TRUE)</formula>
    </cfRule>
  </conditionalFormatting>
  <conditionalFormatting sqref="D567">
    <cfRule type="expression" dxfId="6129" priority="23928">
      <formula>IF(AND(LEN($C5)&gt;0,AND($C5&lt;&gt;"Smelter Not Listed",ISBLANK($D5))),1,0)</formula>
    </cfRule>
  </conditionalFormatting>
  <conditionalFormatting sqref="D567">
    <cfRule type="expression" dxfId="6128" priority="23929">
      <formula>IF(AND(D5="",$C5=$X$4),TRUE)</formula>
    </cfRule>
  </conditionalFormatting>
  <conditionalFormatting sqref="D567">
    <cfRule type="expression" dxfId="6127" priority="23930">
      <formula>IF(FIND("!",D5),TRUE)</formula>
    </cfRule>
  </conditionalFormatting>
  <conditionalFormatting sqref="D568">
    <cfRule type="expression" dxfId="6126" priority="23931">
      <formula>IF(AND(LEN($C5)&gt;0,AND($C5&lt;&gt;"Smelter Not Listed",ISBLANK($D5))),1,0)</formula>
    </cfRule>
  </conditionalFormatting>
  <conditionalFormatting sqref="D568">
    <cfRule type="expression" dxfId="6125" priority="23932">
      <formula>IF(AND(D5="",$C5=$X$4),TRUE)</formula>
    </cfRule>
  </conditionalFormatting>
  <conditionalFormatting sqref="D568">
    <cfRule type="expression" dxfId="6124" priority="23933">
      <formula>IF(FIND("!",D5),TRUE)</formula>
    </cfRule>
  </conditionalFormatting>
  <conditionalFormatting sqref="D569">
    <cfRule type="expression" dxfId="6123" priority="23934">
      <formula>IF(AND(LEN($C5)&gt;0,AND($C5&lt;&gt;"Smelter Not Listed",ISBLANK($D5))),1,0)</formula>
    </cfRule>
  </conditionalFormatting>
  <conditionalFormatting sqref="D569">
    <cfRule type="expression" dxfId="6122" priority="23935">
      <formula>IF(AND(D5="",$C5=$X$4),TRUE)</formula>
    </cfRule>
  </conditionalFormatting>
  <conditionalFormatting sqref="D569">
    <cfRule type="expression" dxfId="6121" priority="23936">
      <formula>IF(FIND("!",D5),TRUE)</formula>
    </cfRule>
  </conditionalFormatting>
  <conditionalFormatting sqref="D570">
    <cfRule type="expression" dxfId="6120" priority="23937">
      <formula>IF(AND(LEN($C5)&gt;0,AND($C5&lt;&gt;"Smelter Not Listed",ISBLANK($D5))),1,0)</formula>
    </cfRule>
  </conditionalFormatting>
  <conditionalFormatting sqref="D570">
    <cfRule type="expression" dxfId="6119" priority="23938">
      <formula>IF(AND(D5="",$C5=$X$4),TRUE)</formula>
    </cfRule>
  </conditionalFormatting>
  <conditionalFormatting sqref="D570">
    <cfRule type="expression" dxfId="6118" priority="23939">
      <formula>IF(FIND("!",D5),TRUE)</formula>
    </cfRule>
  </conditionalFormatting>
  <conditionalFormatting sqref="D571">
    <cfRule type="expression" dxfId="6117" priority="23940">
      <formula>IF(AND(LEN($C5)&gt;0,AND($C5&lt;&gt;"Smelter Not Listed",ISBLANK($D5))),1,0)</formula>
    </cfRule>
  </conditionalFormatting>
  <conditionalFormatting sqref="D571">
    <cfRule type="expression" dxfId="6116" priority="23941">
      <formula>IF(AND(D5="",$C5=$X$4),TRUE)</formula>
    </cfRule>
  </conditionalFormatting>
  <conditionalFormatting sqref="D571">
    <cfRule type="expression" dxfId="6115" priority="23942">
      <formula>IF(FIND("!",D5),TRUE)</formula>
    </cfRule>
  </conditionalFormatting>
  <conditionalFormatting sqref="D572">
    <cfRule type="expression" dxfId="6114" priority="23943">
      <formula>IF(AND(LEN($C5)&gt;0,AND($C5&lt;&gt;"Smelter Not Listed",ISBLANK($D5))),1,0)</formula>
    </cfRule>
  </conditionalFormatting>
  <conditionalFormatting sqref="D572">
    <cfRule type="expression" dxfId="6113" priority="23944">
      <formula>IF(AND(D5="",$C5=$X$4),TRUE)</formula>
    </cfRule>
  </conditionalFormatting>
  <conditionalFormatting sqref="D572">
    <cfRule type="expression" dxfId="6112" priority="23945">
      <formula>IF(FIND("!",D5),TRUE)</formula>
    </cfRule>
  </conditionalFormatting>
  <conditionalFormatting sqref="D573">
    <cfRule type="expression" dxfId="6111" priority="23946">
      <formula>IF(AND(LEN($C5)&gt;0,AND($C5&lt;&gt;"Smelter Not Listed",ISBLANK($D5))),1,0)</formula>
    </cfRule>
  </conditionalFormatting>
  <conditionalFormatting sqref="D573">
    <cfRule type="expression" dxfId="6110" priority="23947">
      <formula>IF(AND(D5="",$C5=$X$4),TRUE)</formula>
    </cfRule>
  </conditionalFormatting>
  <conditionalFormatting sqref="D573">
    <cfRule type="expression" dxfId="6109" priority="23948">
      <formula>IF(FIND("!",D5),TRUE)</formula>
    </cfRule>
  </conditionalFormatting>
  <conditionalFormatting sqref="D574">
    <cfRule type="expression" dxfId="6108" priority="23949">
      <formula>IF(AND(LEN($C5)&gt;0,AND($C5&lt;&gt;"Smelter Not Listed",ISBLANK($D5))),1,0)</formula>
    </cfRule>
  </conditionalFormatting>
  <conditionalFormatting sqref="D574">
    <cfRule type="expression" dxfId="6107" priority="23950">
      <formula>IF(AND(D5="",$C5=$X$4),TRUE)</formula>
    </cfRule>
  </conditionalFormatting>
  <conditionalFormatting sqref="D574">
    <cfRule type="expression" dxfId="6106" priority="23951">
      <formula>IF(FIND("!",D5),TRUE)</formula>
    </cfRule>
  </conditionalFormatting>
  <conditionalFormatting sqref="D575">
    <cfRule type="expression" dxfId="6105" priority="23952">
      <formula>IF(AND(LEN($C5)&gt;0,AND($C5&lt;&gt;"Smelter Not Listed",ISBLANK($D5))),1,0)</formula>
    </cfRule>
  </conditionalFormatting>
  <conditionalFormatting sqref="D575">
    <cfRule type="expression" dxfId="6104" priority="23953">
      <formula>IF(AND(D5="",$C5=$X$4),TRUE)</formula>
    </cfRule>
  </conditionalFormatting>
  <conditionalFormatting sqref="D575">
    <cfRule type="expression" dxfId="6103" priority="23954">
      <formula>IF(FIND("!",D5),TRUE)</formula>
    </cfRule>
  </conditionalFormatting>
  <conditionalFormatting sqref="D576">
    <cfRule type="expression" dxfId="6102" priority="23955">
      <formula>IF(AND(LEN($C5)&gt;0,AND($C5&lt;&gt;"Smelter Not Listed",ISBLANK($D5))),1,0)</formula>
    </cfRule>
  </conditionalFormatting>
  <conditionalFormatting sqref="D576">
    <cfRule type="expression" dxfId="6101" priority="23956">
      <formula>IF(AND(D5="",$C5=$X$4),TRUE)</formula>
    </cfRule>
  </conditionalFormatting>
  <conditionalFormatting sqref="D576">
    <cfRule type="expression" dxfId="6100" priority="23957">
      <formula>IF(FIND("!",D5),TRUE)</formula>
    </cfRule>
  </conditionalFormatting>
  <conditionalFormatting sqref="D577">
    <cfRule type="expression" dxfId="6099" priority="23958">
      <formula>IF(AND(LEN($C5)&gt;0,AND($C5&lt;&gt;"Smelter Not Listed",ISBLANK($D5))),1,0)</formula>
    </cfRule>
  </conditionalFormatting>
  <conditionalFormatting sqref="D577">
    <cfRule type="expression" dxfId="6098" priority="23959">
      <formula>IF(AND(D5="",$C5=$X$4),TRUE)</formula>
    </cfRule>
  </conditionalFormatting>
  <conditionalFormatting sqref="D577">
    <cfRule type="expression" dxfId="6097" priority="23960">
      <formula>IF(FIND("!",D5),TRUE)</formula>
    </cfRule>
  </conditionalFormatting>
  <conditionalFormatting sqref="D578">
    <cfRule type="expression" dxfId="6096" priority="23961">
      <formula>IF(AND(LEN($C5)&gt;0,AND($C5&lt;&gt;"Smelter Not Listed",ISBLANK($D5))),1,0)</formula>
    </cfRule>
  </conditionalFormatting>
  <conditionalFormatting sqref="D578">
    <cfRule type="expression" dxfId="6095" priority="23962">
      <formula>IF(AND(D5="",$C5=$X$4),TRUE)</formula>
    </cfRule>
  </conditionalFormatting>
  <conditionalFormatting sqref="D578">
    <cfRule type="expression" dxfId="6094" priority="23963">
      <formula>IF(FIND("!",D5),TRUE)</formula>
    </cfRule>
  </conditionalFormatting>
  <conditionalFormatting sqref="D579">
    <cfRule type="expression" dxfId="6093" priority="23964">
      <formula>IF(AND(LEN($C5)&gt;0,AND($C5&lt;&gt;"Smelter Not Listed",ISBLANK($D5))),1,0)</formula>
    </cfRule>
  </conditionalFormatting>
  <conditionalFormatting sqref="D579">
    <cfRule type="expression" dxfId="6092" priority="23965">
      <formula>IF(AND(D5="",$C5=$X$4),TRUE)</formula>
    </cfRule>
  </conditionalFormatting>
  <conditionalFormatting sqref="D579">
    <cfRule type="expression" dxfId="6091" priority="23966">
      <formula>IF(FIND("!",D5),TRUE)</formula>
    </cfRule>
  </conditionalFormatting>
  <conditionalFormatting sqref="D580">
    <cfRule type="expression" dxfId="6090" priority="23967">
      <formula>IF(AND(LEN($C5)&gt;0,AND($C5&lt;&gt;"Smelter Not Listed",ISBLANK($D5))),1,0)</formula>
    </cfRule>
  </conditionalFormatting>
  <conditionalFormatting sqref="D580">
    <cfRule type="expression" dxfId="6089" priority="23968">
      <formula>IF(AND(D5="",$C5=$X$4),TRUE)</formula>
    </cfRule>
  </conditionalFormatting>
  <conditionalFormatting sqref="D580">
    <cfRule type="expression" dxfId="6088" priority="23969">
      <formula>IF(FIND("!",D5),TRUE)</formula>
    </cfRule>
  </conditionalFormatting>
  <conditionalFormatting sqref="D581">
    <cfRule type="expression" dxfId="6087" priority="23970">
      <formula>IF(AND(LEN($C5)&gt;0,AND($C5&lt;&gt;"Smelter Not Listed",ISBLANK($D5))),1,0)</formula>
    </cfRule>
  </conditionalFormatting>
  <conditionalFormatting sqref="D581">
    <cfRule type="expression" dxfId="6086" priority="23971">
      <formula>IF(AND(D5="",$C5=$X$4),TRUE)</formula>
    </cfRule>
  </conditionalFormatting>
  <conditionalFormatting sqref="D581">
    <cfRule type="expression" dxfId="6085" priority="23972">
      <formula>IF(FIND("!",D5),TRUE)</formula>
    </cfRule>
  </conditionalFormatting>
  <conditionalFormatting sqref="D582">
    <cfRule type="expression" dxfId="6084" priority="23973">
      <formula>IF(AND(LEN($C5)&gt;0,AND($C5&lt;&gt;"Smelter Not Listed",ISBLANK($D5))),1,0)</formula>
    </cfRule>
  </conditionalFormatting>
  <conditionalFormatting sqref="D582">
    <cfRule type="expression" dxfId="6083" priority="23974">
      <formula>IF(AND(D5="",$C5=$X$4),TRUE)</formula>
    </cfRule>
  </conditionalFormatting>
  <conditionalFormatting sqref="D582">
    <cfRule type="expression" dxfId="6082" priority="23975">
      <formula>IF(FIND("!",D5),TRUE)</formula>
    </cfRule>
  </conditionalFormatting>
  <conditionalFormatting sqref="D583">
    <cfRule type="expression" dxfId="6081" priority="23976">
      <formula>IF(AND(LEN($C5)&gt;0,AND($C5&lt;&gt;"Smelter Not Listed",ISBLANK($D5))),1,0)</formula>
    </cfRule>
  </conditionalFormatting>
  <conditionalFormatting sqref="D583">
    <cfRule type="expression" dxfId="6080" priority="23977">
      <formula>IF(AND(D5="",$C5=$X$4),TRUE)</formula>
    </cfRule>
  </conditionalFormatting>
  <conditionalFormatting sqref="D583">
    <cfRule type="expression" dxfId="6079" priority="23978">
      <formula>IF(FIND("!",D5),TRUE)</formula>
    </cfRule>
  </conditionalFormatting>
  <conditionalFormatting sqref="D584">
    <cfRule type="expression" dxfId="6078" priority="23979">
      <formula>IF(AND(LEN($C5)&gt;0,AND($C5&lt;&gt;"Smelter Not Listed",ISBLANK($D5))),1,0)</formula>
    </cfRule>
  </conditionalFormatting>
  <conditionalFormatting sqref="D584">
    <cfRule type="expression" dxfId="6077" priority="23980">
      <formula>IF(AND(D5="",$C5=$X$4),TRUE)</formula>
    </cfRule>
  </conditionalFormatting>
  <conditionalFormatting sqref="D584">
    <cfRule type="expression" dxfId="6076" priority="23981">
      <formula>IF(FIND("!",D5),TRUE)</formula>
    </cfRule>
  </conditionalFormatting>
  <conditionalFormatting sqref="D585">
    <cfRule type="expression" dxfId="6075" priority="23982">
      <formula>IF(AND(LEN($C5)&gt;0,AND($C5&lt;&gt;"Smelter Not Listed",ISBLANK($D5))),1,0)</formula>
    </cfRule>
  </conditionalFormatting>
  <conditionalFormatting sqref="D585">
    <cfRule type="expression" dxfId="6074" priority="23983">
      <formula>IF(AND(D5="",$C5=$X$4),TRUE)</formula>
    </cfRule>
  </conditionalFormatting>
  <conditionalFormatting sqref="D585">
    <cfRule type="expression" dxfId="6073" priority="23984">
      <formula>IF(FIND("!",D5),TRUE)</formula>
    </cfRule>
  </conditionalFormatting>
  <conditionalFormatting sqref="D586">
    <cfRule type="expression" dxfId="6072" priority="23985">
      <formula>IF(AND(LEN($C5)&gt;0,AND($C5&lt;&gt;"Smelter Not Listed",ISBLANK($D5))),1,0)</formula>
    </cfRule>
  </conditionalFormatting>
  <conditionalFormatting sqref="D586">
    <cfRule type="expression" dxfId="6071" priority="23986">
      <formula>IF(AND(D5="",$C5=$X$4),TRUE)</formula>
    </cfRule>
  </conditionalFormatting>
  <conditionalFormatting sqref="D586">
    <cfRule type="expression" dxfId="6070" priority="23987">
      <formula>IF(FIND("!",D5),TRUE)</formula>
    </cfRule>
  </conditionalFormatting>
  <conditionalFormatting sqref="D587">
    <cfRule type="expression" dxfId="6069" priority="23988">
      <formula>IF(AND(LEN($C5)&gt;0,AND($C5&lt;&gt;"Smelter Not Listed",ISBLANK($D5))),1,0)</formula>
    </cfRule>
  </conditionalFormatting>
  <conditionalFormatting sqref="D587">
    <cfRule type="expression" dxfId="6068" priority="23989">
      <formula>IF(AND(D5="",$C5=$X$4),TRUE)</formula>
    </cfRule>
  </conditionalFormatting>
  <conditionalFormatting sqref="D587">
    <cfRule type="expression" dxfId="6067" priority="23990">
      <formula>IF(FIND("!",D5),TRUE)</formula>
    </cfRule>
  </conditionalFormatting>
  <conditionalFormatting sqref="D588">
    <cfRule type="expression" dxfId="6066" priority="23991">
      <formula>IF(AND(LEN($C5)&gt;0,AND($C5&lt;&gt;"Smelter Not Listed",ISBLANK($D5))),1,0)</formula>
    </cfRule>
  </conditionalFormatting>
  <conditionalFormatting sqref="D588">
    <cfRule type="expression" dxfId="6065" priority="23992">
      <formula>IF(AND(D5="",$C5=$X$4),TRUE)</formula>
    </cfRule>
  </conditionalFormatting>
  <conditionalFormatting sqref="D588">
    <cfRule type="expression" dxfId="6064" priority="23993">
      <formula>IF(FIND("!",D5),TRUE)</formula>
    </cfRule>
  </conditionalFormatting>
  <conditionalFormatting sqref="D589">
    <cfRule type="expression" dxfId="6063" priority="23994">
      <formula>IF(AND(LEN($C5)&gt;0,AND($C5&lt;&gt;"Smelter Not Listed",ISBLANK($D5))),1,0)</formula>
    </cfRule>
  </conditionalFormatting>
  <conditionalFormatting sqref="D589">
    <cfRule type="expression" dxfId="6062" priority="23995">
      <formula>IF(AND(D5="",$C5=$X$4),TRUE)</formula>
    </cfRule>
  </conditionalFormatting>
  <conditionalFormatting sqref="D589">
    <cfRule type="expression" dxfId="6061" priority="23996">
      <formula>IF(FIND("!",D5),TRUE)</formula>
    </cfRule>
  </conditionalFormatting>
  <conditionalFormatting sqref="D590">
    <cfRule type="expression" dxfId="6060" priority="23997">
      <formula>IF(AND(LEN($C5)&gt;0,AND($C5&lt;&gt;"Smelter Not Listed",ISBLANK($D5))),1,0)</formula>
    </cfRule>
  </conditionalFormatting>
  <conditionalFormatting sqref="D590">
    <cfRule type="expression" dxfId="6059" priority="23998">
      <formula>IF(AND(D5="",$C5=$X$4),TRUE)</formula>
    </cfRule>
  </conditionalFormatting>
  <conditionalFormatting sqref="D590">
    <cfRule type="expression" dxfId="6058" priority="23999">
      <formula>IF(FIND("!",D5),TRUE)</formula>
    </cfRule>
  </conditionalFormatting>
  <conditionalFormatting sqref="D591">
    <cfRule type="expression" dxfId="6057" priority="24000">
      <formula>IF(AND(LEN($C5)&gt;0,AND($C5&lt;&gt;"Smelter Not Listed",ISBLANK($D5))),1,0)</formula>
    </cfRule>
  </conditionalFormatting>
  <conditionalFormatting sqref="D591">
    <cfRule type="expression" dxfId="6056" priority="24001">
      <formula>IF(AND(D5="",$C5=$X$4),TRUE)</formula>
    </cfRule>
  </conditionalFormatting>
  <conditionalFormatting sqref="D591">
    <cfRule type="expression" dxfId="6055" priority="24002">
      <formula>IF(FIND("!",D5),TRUE)</formula>
    </cfRule>
  </conditionalFormatting>
  <conditionalFormatting sqref="D592">
    <cfRule type="expression" dxfId="6054" priority="24003">
      <formula>IF(AND(LEN($C5)&gt;0,AND($C5&lt;&gt;"Smelter Not Listed",ISBLANK($D5))),1,0)</formula>
    </cfRule>
  </conditionalFormatting>
  <conditionalFormatting sqref="D592">
    <cfRule type="expression" dxfId="6053" priority="24004">
      <formula>IF(AND(D5="",$C5=$X$4),TRUE)</formula>
    </cfRule>
  </conditionalFormatting>
  <conditionalFormatting sqref="D592">
    <cfRule type="expression" dxfId="6052" priority="24005">
      <formula>IF(FIND("!",D5),TRUE)</formula>
    </cfRule>
  </conditionalFormatting>
  <conditionalFormatting sqref="D593">
    <cfRule type="expression" dxfId="6051" priority="24006">
      <formula>IF(AND(LEN($C5)&gt;0,AND($C5&lt;&gt;"Smelter Not Listed",ISBLANK($D5))),1,0)</formula>
    </cfRule>
  </conditionalFormatting>
  <conditionalFormatting sqref="D593">
    <cfRule type="expression" dxfId="6050" priority="24007">
      <formula>IF(AND(D5="",$C5=$X$4),TRUE)</formula>
    </cfRule>
  </conditionalFormatting>
  <conditionalFormatting sqref="D593">
    <cfRule type="expression" dxfId="6049" priority="24008">
      <formula>IF(FIND("!",D5),TRUE)</formula>
    </cfRule>
  </conditionalFormatting>
  <conditionalFormatting sqref="D594">
    <cfRule type="expression" dxfId="6048" priority="24009">
      <formula>IF(AND(LEN($C5)&gt;0,AND($C5&lt;&gt;"Smelter Not Listed",ISBLANK($D5))),1,0)</formula>
    </cfRule>
  </conditionalFormatting>
  <conditionalFormatting sqref="D594">
    <cfRule type="expression" dxfId="6047" priority="24010">
      <formula>IF(AND(D5="",$C5=$X$4),TRUE)</formula>
    </cfRule>
  </conditionalFormatting>
  <conditionalFormatting sqref="D594">
    <cfRule type="expression" dxfId="6046" priority="24011">
      <formula>IF(FIND("!",D5),TRUE)</formula>
    </cfRule>
  </conditionalFormatting>
  <conditionalFormatting sqref="D595">
    <cfRule type="expression" dxfId="6045" priority="24012">
      <formula>IF(AND(LEN($C5)&gt;0,AND($C5&lt;&gt;"Smelter Not Listed",ISBLANK($D5))),1,0)</formula>
    </cfRule>
  </conditionalFormatting>
  <conditionalFormatting sqref="D595">
    <cfRule type="expression" dxfId="6044" priority="24013">
      <formula>IF(AND(D5="",$C5=$X$4),TRUE)</formula>
    </cfRule>
  </conditionalFormatting>
  <conditionalFormatting sqref="D595">
    <cfRule type="expression" dxfId="6043" priority="24014">
      <formula>IF(FIND("!",D5),TRUE)</formula>
    </cfRule>
  </conditionalFormatting>
  <conditionalFormatting sqref="D596">
    <cfRule type="expression" dxfId="6042" priority="24015">
      <formula>IF(AND(LEN($C5)&gt;0,AND($C5&lt;&gt;"Smelter Not Listed",ISBLANK($D5))),1,0)</formula>
    </cfRule>
  </conditionalFormatting>
  <conditionalFormatting sqref="D596">
    <cfRule type="expression" dxfId="6041" priority="24016">
      <formula>IF(AND(D5="",$C5=$X$4),TRUE)</formula>
    </cfRule>
  </conditionalFormatting>
  <conditionalFormatting sqref="D596">
    <cfRule type="expression" dxfId="6040" priority="24017">
      <formula>IF(FIND("!",D5),TRUE)</formula>
    </cfRule>
  </conditionalFormatting>
  <conditionalFormatting sqref="D597">
    <cfRule type="expression" dxfId="6039" priority="24018">
      <formula>IF(AND(LEN($C5)&gt;0,AND($C5&lt;&gt;"Smelter Not Listed",ISBLANK($D5))),1,0)</formula>
    </cfRule>
  </conditionalFormatting>
  <conditionalFormatting sqref="D597">
    <cfRule type="expression" dxfId="6038" priority="24019">
      <formula>IF(AND(D5="",$C5=$X$4),TRUE)</formula>
    </cfRule>
  </conditionalFormatting>
  <conditionalFormatting sqref="D597">
    <cfRule type="expression" dxfId="6037" priority="24020">
      <formula>IF(FIND("!",D5),TRUE)</formula>
    </cfRule>
  </conditionalFormatting>
  <conditionalFormatting sqref="D598">
    <cfRule type="expression" dxfId="6036" priority="24021">
      <formula>IF(AND(LEN($C5)&gt;0,AND($C5&lt;&gt;"Smelter Not Listed",ISBLANK($D5))),1,0)</formula>
    </cfRule>
  </conditionalFormatting>
  <conditionalFormatting sqref="D598">
    <cfRule type="expression" dxfId="6035" priority="24022">
      <formula>IF(AND(D5="",$C5=$X$4),TRUE)</formula>
    </cfRule>
  </conditionalFormatting>
  <conditionalFormatting sqref="D598">
    <cfRule type="expression" dxfId="6034" priority="24023">
      <formula>IF(FIND("!",D5),TRUE)</formula>
    </cfRule>
  </conditionalFormatting>
  <conditionalFormatting sqref="D599">
    <cfRule type="expression" dxfId="6033" priority="24024">
      <formula>IF(AND(LEN($C5)&gt;0,AND($C5&lt;&gt;"Smelter Not Listed",ISBLANK($D5))),1,0)</formula>
    </cfRule>
  </conditionalFormatting>
  <conditionalFormatting sqref="D599">
    <cfRule type="expression" dxfId="6032" priority="24025">
      <formula>IF(AND(D5="",$C5=$X$4),TRUE)</formula>
    </cfRule>
  </conditionalFormatting>
  <conditionalFormatting sqref="D599">
    <cfRule type="expression" dxfId="6031" priority="24026">
      <formula>IF(FIND("!",D5),TRUE)</formula>
    </cfRule>
  </conditionalFormatting>
  <conditionalFormatting sqref="D600">
    <cfRule type="expression" dxfId="6030" priority="24027">
      <formula>IF(AND(LEN($C5)&gt;0,AND($C5&lt;&gt;"Smelter Not Listed",ISBLANK($D5))),1,0)</formula>
    </cfRule>
  </conditionalFormatting>
  <conditionalFormatting sqref="D600">
    <cfRule type="expression" dxfId="6029" priority="24028">
      <formula>IF(AND(D5="",$C5=$X$4),TRUE)</formula>
    </cfRule>
  </conditionalFormatting>
  <conditionalFormatting sqref="D600">
    <cfRule type="expression" dxfId="6028" priority="24029">
      <formula>IF(FIND("!",D5),TRUE)</formula>
    </cfRule>
  </conditionalFormatting>
  <conditionalFormatting sqref="D601">
    <cfRule type="expression" dxfId="6027" priority="24030">
      <formula>IF(AND(LEN($C5)&gt;0,AND($C5&lt;&gt;"Smelter Not Listed",ISBLANK($D5))),1,0)</formula>
    </cfRule>
  </conditionalFormatting>
  <conditionalFormatting sqref="D601">
    <cfRule type="expression" dxfId="6026" priority="24031">
      <formula>IF(AND(D5="",$C5=$X$4),TRUE)</formula>
    </cfRule>
  </conditionalFormatting>
  <conditionalFormatting sqref="D601">
    <cfRule type="expression" dxfId="6025" priority="24032">
      <formula>IF(FIND("!",D5),TRUE)</formula>
    </cfRule>
  </conditionalFormatting>
  <conditionalFormatting sqref="D602">
    <cfRule type="expression" dxfId="6024" priority="24033">
      <formula>IF(AND(LEN($C5)&gt;0,AND($C5&lt;&gt;"Smelter Not Listed",ISBLANK($D5))),1,0)</formula>
    </cfRule>
  </conditionalFormatting>
  <conditionalFormatting sqref="D602">
    <cfRule type="expression" dxfId="6023" priority="24034">
      <formula>IF(AND(D5="",$C5=$X$4),TRUE)</formula>
    </cfRule>
  </conditionalFormatting>
  <conditionalFormatting sqref="D602">
    <cfRule type="expression" dxfId="6022" priority="24035">
      <formula>IF(FIND("!",D5),TRUE)</formula>
    </cfRule>
  </conditionalFormatting>
  <conditionalFormatting sqref="D603">
    <cfRule type="expression" dxfId="6021" priority="24036">
      <formula>IF(AND(LEN($C5)&gt;0,AND($C5&lt;&gt;"Smelter Not Listed",ISBLANK($D5))),1,0)</formula>
    </cfRule>
  </conditionalFormatting>
  <conditionalFormatting sqref="D603">
    <cfRule type="expression" dxfId="6020" priority="24037">
      <formula>IF(AND(D5="",$C5=$X$4),TRUE)</formula>
    </cfRule>
  </conditionalFormatting>
  <conditionalFormatting sqref="D603">
    <cfRule type="expression" dxfId="6019" priority="24038">
      <formula>IF(FIND("!",D5),TRUE)</formula>
    </cfRule>
  </conditionalFormatting>
  <conditionalFormatting sqref="D604">
    <cfRule type="expression" dxfId="6018" priority="24039">
      <formula>IF(AND(LEN($C5)&gt;0,AND($C5&lt;&gt;"Smelter Not Listed",ISBLANK($D5))),1,0)</formula>
    </cfRule>
  </conditionalFormatting>
  <conditionalFormatting sqref="D604">
    <cfRule type="expression" dxfId="6017" priority="24040">
      <formula>IF(AND(D5="",$C5=$X$4),TRUE)</formula>
    </cfRule>
  </conditionalFormatting>
  <conditionalFormatting sqref="D604">
    <cfRule type="expression" dxfId="6016" priority="24041">
      <formula>IF(FIND("!",D5),TRUE)</formula>
    </cfRule>
  </conditionalFormatting>
  <conditionalFormatting sqref="D605">
    <cfRule type="expression" dxfId="6015" priority="24042">
      <formula>IF(AND(LEN($C5)&gt;0,AND($C5&lt;&gt;"Smelter Not Listed",ISBLANK($D5))),1,0)</formula>
    </cfRule>
  </conditionalFormatting>
  <conditionalFormatting sqref="D605">
    <cfRule type="expression" dxfId="6014" priority="24043">
      <formula>IF(AND(D5="",$C5=$X$4),TRUE)</formula>
    </cfRule>
  </conditionalFormatting>
  <conditionalFormatting sqref="D605">
    <cfRule type="expression" dxfId="6013" priority="24044">
      <formula>IF(FIND("!",D5),TRUE)</formula>
    </cfRule>
  </conditionalFormatting>
  <conditionalFormatting sqref="D606">
    <cfRule type="expression" dxfId="6012" priority="24045">
      <formula>IF(AND(LEN($C5)&gt;0,AND($C5&lt;&gt;"Smelter Not Listed",ISBLANK($D5))),1,0)</formula>
    </cfRule>
  </conditionalFormatting>
  <conditionalFormatting sqref="D606">
    <cfRule type="expression" dxfId="6011" priority="24046">
      <formula>IF(AND(D5="",$C5=$X$4),TRUE)</formula>
    </cfRule>
  </conditionalFormatting>
  <conditionalFormatting sqref="D606">
    <cfRule type="expression" dxfId="6010" priority="24047">
      <formula>IF(FIND("!",D5),TRUE)</formula>
    </cfRule>
  </conditionalFormatting>
  <conditionalFormatting sqref="D607">
    <cfRule type="expression" dxfId="6009" priority="24048">
      <formula>IF(AND(LEN($C5)&gt;0,AND($C5&lt;&gt;"Smelter Not Listed",ISBLANK($D5))),1,0)</formula>
    </cfRule>
  </conditionalFormatting>
  <conditionalFormatting sqref="D607">
    <cfRule type="expression" dxfId="6008" priority="24049">
      <formula>IF(AND(D5="",$C5=$X$4),TRUE)</formula>
    </cfRule>
  </conditionalFormatting>
  <conditionalFormatting sqref="D607">
    <cfRule type="expression" dxfId="6007" priority="24050">
      <formula>IF(FIND("!",D5),TRUE)</formula>
    </cfRule>
  </conditionalFormatting>
  <conditionalFormatting sqref="D608">
    <cfRule type="expression" dxfId="6006" priority="24051">
      <formula>IF(AND(LEN($C5)&gt;0,AND($C5&lt;&gt;"Smelter Not Listed",ISBLANK($D5))),1,0)</formula>
    </cfRule>
  </conditionalFormatting>
  <conditionalFormatting sqref="D608">
    <cfRule type="expression" dxfId="6005" priority="24052">
      <formula>IF(AND(D5="",$C5=$X$4),TRUE)</formula>
    </cfRule>
  </conditionalFormatting>
  <conditionalFormatting sqref="D608">
    <cfRule type="expression" dxfId="6004" priority="24053">
      <formula>IF(FIND("!",D5),TRUE)</formula>
    </cfRule>
  </conditionalFormatting>
  <conditionalFormatting sqref="D609">
    <cfRule type="expression" dxfId="6003" priority="24054">
      <formula>IF(AND(LEN($C5)&gt;0,AND($C5&lt;&gt;"Smelter Not Listed",ISBLANK($D5))),1,0)</formula>
    </cfRule>
  </conditionalFormatting>
  <conditionalFormatting sqref="D609">
    <cfRule type="expression" dxfId="6002" priority="24055">
      <formula>IF(AND(D5="",$C5=$X$4),TRUE)</formula>
    </cfRule>
  </conditionalFormatting>
  <conditionalFormatting sqref="D609">
    <cfRule type="expression" dxfId="6001" priority="24056">
      <formula>IF(FIND("!",D5),TRUE)</formula>
    </cfRule>
  </conditionalFormatting>
  <conditionalFormatting sqref="D610">
    <cfRule type="expression" dxfId="6000" priority="24057">
      <formula>IF(AND(LEN($C5)&gt;0,AND($C5&lt;&gt;"Smelter Not Listed",ISBLANK($D5))),1,0)</formula>
    </cfRule>
  </conditionalFormatting>
  <conditionalFormatting sqref="D610">
    <cfRule type="expression" dxfId="5999" priority="24058">
      <formula>IF(AND(D5="",$C5=$X$4),TRUE)</formula>
    </cfRule>
  </conditionalFormatting>
  <conditionalFormatting sqref="D610">
    <cfRule type="expression" dxfId="5998" priority="24059">
      <formula>IF(FIND("!",D5),TRUE)</formula>
    </cfRule>
  </conditionalFormatting>
  <conditionalFormatting sqref="D611">
    <cfRule type="expression" dxfId="5997" priority="24060">
      <formula>IF(AND(LEN($C5)&gt;0,AND($C5&lt;&gt;"Smelter Not Listed",ISBLANK($D5))),1,0)</formula>
    </cfRule>
  </conditionalFormatting>
  <conditionalFormatting sqref="D611">
    <cfRule type="expression" dxfId="5996" priority="24061">
      <formula>IF(AND(D5="",$C5=$X$4),TRUE)</formula>
    </cfRule>
  </conditionalFormatting>
  <conditionalFormatting sqref="D611">
    <cfRule type="expression" dxfId="5995" priority="24062">
      <formula>IF(FIND("!",D5),TRUE)</formula>
    </cfRule>
  </conditionalFormatting>
  <conditionalFormatting sqref="D612">
    <cfRule type="expression" dxfId="5994" priority="24063">
      <formula>IF(AND(LEN($C5)&gt;0,AND($C5&lt;&gt;"Smelter Not Listed",ISBLANK($D5))),1,0)</formula>
    </cfRule>
  </conditionalFormatting>
  <conditionalFormatting sqref="D612">
    <cfRule type="expression" dxfId="5993" priority="24064">
      <formula>IF(AND(D5="",$C5=$X$4),TRUE)</formula>
    </cfRule>
  </conditionalFormatting>
  <conditionalFormatting sqref="D612">
    <cfRule type="expression" dxfId="5992" priority="24065">
      <formula>IF(FIND("!",D5),TRUE)</formula>
    </cfRule>
  </conditionalFormatting>
  <conditionalFormatting sqref="D613">
    <cfRule type="expression" dxfId="5991" priority="24066">
      <formula>IF(AND(LEN($C5)&gt;0,AND($C5&lt;&gt;"Smelter Not Listed",ISBLANK($D5))),1,0)</formula>
    </cfRule>
  </conditionalFormatting>
  <conditionalFormatting sqref="D613">
    <cfRule type="expression" dxfId="5990" priority="24067">
      <formula>IF(AND(D5="",$C5=$X$4),TRUE)</formula>
    </cfRule>
  </conditionalFormatting>
  <conditionalFormatting sqref="D613">
    <cfRule type="expression" dxfId="5989" priority="24068">
      <formula>IF(FIND("!",D5),TRUE)</formula>
    </cfRule>
  </conditionalFormatting>
  <conditionalFormatting sqref="D614">
    <cfRule type="expression" dxfId="5988" priority="24069">
      <formula>IF(AND(LEN($C5)&gt;0,AND($C5&lt;&gt;"Smelter Not Listed",ISBLANK($D5))),1,0)</formula>
    </cfRule>
  </conditionalFormatting>
  <conditionalFormatting sqref="D614">
    <cfRule type="expression" dxfId="5987" priority="24070">
      <formula>IF(AND(D5="",$C5=$X$4),TRUE)</formula>
    </cfRule>
  </conditionalFormatting>
  <conditionalFormatting sqref="D614">
    <cfRule type="expression" dxfId="5986" priority="24071">
      <formula>IF(FIND("!",D5),TRUE)</formula>
    </cfRule>
  </conditionalFormatting>
  <conditionalFormatting sqref="D615">
    <cfRule type="expression" dxfId="5985" priority="24072">
      <formula>IF(AND(LEN($C5)&gt;0,AND($C5&lt;&gt;"Smelter Not Listed",ISBLANK($D5))),1,0)</formula>
    </cfRule>
  </conditionalFormatting>
  <conditionalFormatting sqref="D615">
    <cfRule type="expression" dxfId="5984" priority="24073">
      <formula>IF(AND(D5="",$C5=$X$4),TRUE)</formula>
    </cfRule>
  </conditionalFormatting>
  <conditionalFormatting sqref="D615">
    <cfRule type="expression" dxfId="5983" priority="24074">
      <formula>IF(FIND("!",D5),TRUE)</formula>
    </cfRule>
  </conditionalFormatting>
  <conditionalFormatting sqref="D616">
    <cfRule type="expression" dxfId="5982" priority="24075">
      <formula>IF(AND(LEN($C5)&gt;0,AND($C5&lt;&gt;"Smelter Not Listed",ISBLANK($D5))),1,0)</formula>
    </cfRule>
  </conditionalFormatting>
  <conditionalFormatting sqref="D616">
    <cfRule type="expression" dxfId="5981" priority="24076">
      <formula>IF(AND(D5="",$C5=$X$4),TRUE)</formula>
    </cfRule>
  </conditionalFormatting>
  <conditionalFormatting sqref="D616">
    <cfRule type="expression" dxfId="5980" priority="24077">
      <formula>IF(FIND("!",D5),TRUE)</formula>
    </cfRule>
  </conditionalFormatting>
  <conditionalFormatting sqref="D617">
    <cfRule type="expression" dxfId="5979" priority="24078">
      <formula>IF(AND(LEN($C5)&gt;0,AND($C5&lt;&gt;"Smelter Not Listed",ISBLANK($D5))),1,0)</formula>
    </cfRule>
  </conditionalFormatting>
  <conditionalFormatting sqref="D617">
    <cfRule type="expression" dxfId="5978" priority="24079">
      <formula>IF(AND(D5="",$C5=$X$4),TRUE)</formula>
    </cfRule>
  </conditionalFormatting>
  <conditionalFormatting sqref="D617">
    <cfRule type="expression" dxfId="5977" priority="24080">
      <formula>IF(FIND("!",D5),TRUE)</formula>
    </cfRule>
  </conditionalFormatting>
  <conditionalFormatting sqref="D618">
    <cfRule type="expression" dxfId="5976" priority="24081">
      <formula>IF(AND(LEN($C5)&gt;0,AND($C5&lt;&gt;"Smelter Not Listed",ISBLANK($D5))),1,0)</formula>
    </cfRule>
  </conditionalFormatting>
  <conditionalFormatting sqref="D618">
    <cfRule type="expression" dxfId="5975" priority="24082">
      <formula>IF(AND(D5="",$C5=$X$4),TRUE)</formula>
    </cfRule>
  </conditionalFormatting>
  <conditionalFormatting sqref="D618">
    <cfRule type="expression" dxfId="5974" priority="24083">
      <formula>IF(FIND("!",D5),TRUE)</formula>
    </cfRule>
  </conditionalFormatting>
  <conditionalFormatting sqref="D619">
    <cfRule type="expression" dxfId="5973" priority="24084">
      <formula>IF(AND(LEN($C5)&gt;0,AND($C5&lt;&gt;"Smelter Not Listed",ISBLANK($D5))),1,0)</formula>
    </cfRule>
  </conditionalFormatting>
  <conditionalFormatting sqref="D619">
    <cfRule type="expression" dxfId="5972" priority="24085">
      <formula>IF(AND(D5="",$C5=$X$4),TRUE)</formula>
    </cfRule>
  </conditionalFormatting>
  <conditionalFormatting sqref="D619">
    <cfRule type="expression" dxfId="5971" priority="24086">
      <formula>IF(FIND("!",D5),TRUE)</formula>
    </cfRule>
  </conditionalFormatting>
  <conditionalFormatting sqref="D620">
    <cfRule type="expression" dxfId="5970" priority="24087">
      <formula>IF(AND(LEN($C5)&gt;0,AND($C5&lt;&gt;"Smelter Not Listed",ISBLANK($D5))),1,0)</formula>
    </cfRule>
  </conditionalFormatting>
  <conditionalFormatting sqref="D620">
    <cfRule type="expression" dxfId="5969" priority="24088">
      <formula>IF(AND(D5="",$C5=$X$4),TRUE)</formula>
    </cfRule>
  </conditionalFormatting>
  <conditionalFormatting sqref="D620">
    <cfRule type="expression" dxfId="5968" priority="24089">
      <formula>IF(FIND("!",D5),TRUE)</formula>
    </cfRule>
  </conditionalFormatting>
  <conditionalFormatting sqref="D621">
    <cfRule type="expression" dxfId="5967" priority="24090">
      <formula>IF(AND(LEN($C5)&gt;0,AND($C5&lt;&gt;"Smelter Not Listed",ISBLANK($D5))),1,0)</formula>
    </cfRule>
  </conditionalFormatting>
  <conditionalFormatting sqref="D621">
    <cfRule type="expression" dxfId="5966" priority="24091">
      <formula>IF(AND(D5="",$C5=$X$4),TRUE)</formula>
    </cfRule>
  </conditionalFormatting>
  <conditionalFormatting sqref="D621">
    <cfRule type="expression" dxfId="5965" priority="24092">
      <formula>IF(FIND("!",D5),TRUE)</formula>
    </cfRule>
  </conditionalFormatting>
  <conditionalFormatting sqref="D622">
    <cfRule type="expression" dxfId="5964" priority="24093">
      <formula>IF(AND(LEN($C5)&gt;0,AND($C5&lt;&gt;"Smelter Not Listed",ISBLANK($D5))),1,0)</formula>
    </cfRule>
  </conditionalFormatting>
  <conditionalFormatting sqref="D622">
    <cfRule type="expression" dxfId="5963" priority="24094">
      <formula>IF(AND(D5="",$C5=$X$4),TRUE)</formula>
    </cfRule>
  </conditionalFormatting>
  <conditionalFormatting sqref="D622">
    <cfRule type="expression" dxfId="5962" priority="24095">
      <formula>IF(FIND("!",D5),TRUE)</formula>
    </cfRule>
  </conditionalFormatting>
  <conditionalFormatting sqref="D623">
    <cfRule type="expression" dxfId="5961" priority="24096">
      <formula>IF(AND(LEN($C5)&gt;0,AND($C5&lt;&gt;"Smelter Not Listed",ISBLANK($D5))),1,0)</formula>
    </cfRule>
  </conditionalFormatting>
  <conditionalFormatting sqref="D623">
    <cfRule type="expression" dxfId="5960" priority="24097">
      <formula>IF(AND(D5="",$C5=$X$4),TRUE)</formula>
    </cfRule>
  </conditionalFormatting>
  <conditionalFormatting sqref="D623">
    <cfRule type="expression" dxfId="5959" priority="24098">
      <formula>IF(FIND("!",D5),TRUE)</formula>
    </cfRule>
  </conditionalFormatting>
  <conditionalFormatting sqref="D624">
    <cfRule type="expression" dxfId="5958" priority="24099">
      <formula>IF(AND(LEN($C5)&gt;0,AND($C5&lt;&gt;"Smelter Not Listed",ISBLANK($D5))),1,0)</formula>
    </cfRule>
  </conditionalFormatting>
  <conditionalFormatting sqref="D624">
    <cfRule type="expression" dxfId="5957" priority="24100">
      <formula>IF(AND(D5="",$C5=$X$4),TRUE)</formula>
    </cfRule>
  </conditionalFormatting>
  <conditionalFormatting sqref="D624">
    <cfRule type="expression" dxfId="5956" priority="24101">
      <formula>IF(FIND("!",D5),TRUE)</formula>
    </cfRule>
  </conditionalFormatting>
  <conditionalFormatting sqref="D625">
    <cfRule type="expression" dxfId="5955" priority="24102">
      <formula>IF(AND(LEN($C5)&gt;0,AND($C5&lt;&gt;"Smelter Not Listed",ISBLANK($D5))),1,0)</formula>
    </cfRule>
  </conditionalFormatting>
  <conditionalFormatting sqref="D625">
    <cfRule type="expression" dxfId="5954" priority="24103">
      <formula>IF(AND(D5="",$C5=$X$4),TRUE)</formula>
    </cfRule>
  </conditionalFormatting>
  <conditionalFormatting sqref="D625">
    <cfRule type="expression" dxfId="5953" priority="24104">
      <formula>IF(FIND("!",D5),TRUE)</formula>
    </cfRule>
  </conditionalFormatting>
  <conditionalFormatting sqref="D626">
    <cfRule type="expression" dxfId="5952" priority="24105">
      <formula>IF(AND(LEN($C5)&gt;0,AND($C5&lt;&gt;"Smelter Not Listed",ISBLANK($D5))),1,0)</formula>
    </cfRule>
  </conditionalFormatting>
  <conditionalFormatting sqref="D626">
    <cfRule type="expression" dxfId="5951" priority="24106">
      <formula>IF(AND(D5="",$C5=$X$4),TRUE)</formula>
    </cfRule>
  </conditionalFormatting>
  <conditionalFormatting sqref="D626">
    <cfRule type="expression" dxfId="5950" priority="24107">
      <formula>IF(FIND("!",D5),TRUE)</formula>
    </cfRule>
  </conditionalFormatting>
  <conditionalFormatting sqref="D627">
    <cfRule type="expression" dxfId="5949" priority="24108">
      <formula>IF(AND(LEN($C5)&gt;0,AND($C5&lt;&gt;"Smelter Not Listed",ISBLANK($D5))),1,0)</formula>
    </cfRule>
  </conditionalFormatting>
  <conditionalFormatting sqref="D627">
    <cfRule type="expression" dxfId="5948" priority="24109">
      <formula>IF(AND(D5="",$C5=$X$4),TRUE)</formula>
    </cfRule>
  </conditionalFormatting>
  <conditionalFormatting sqref="D627">
    <cfRule type="expression" dxfId="5947" priority="24110">
      <formula>IF(FIND("!",D5),TRUE)</formula>
    </cfRule>
  </conditionalFormatting>
  <conditionalFormatting sqref="D628">
    <cfRule type="expression" dxfId="5946" priority="24111">
      <formula>IF(AND(LEN($C5)&gt;0,AND($C5&lt;&gt;"Smelter Not Listed",ISBLANK($D5))),1,0)</formula>
    </cfRule>
  </conditionalFormatting>
  <conditionalFormatting sqref="D628">
    <cfRule type="expression" dxfId="5945" priority="24112">
      <formula>IF(AND(D5="",$C5=$X$4),TRUE)</formula>
    </cfRule>
  </conditionalFormatting>
  <conditionalFormatting sqref="D628">
    <cfRule type="expression" dxfId="5944" priority="24113">
      <formula>IF(FIND("!",D5),TRUE)</formula>
    </cfRule>
  </conditionalFormatting>
  <conditionalFormatting sqref="D629">
    <cfRule type="expression" dxfId="5943" priority="24114">
      <formula>IF(AND(LEN($C5)&gt;0,AND($C5&lt;&gt;"Smelter Not Listed",ISBLANK($D5))),1,0)</formula>
    </cfRule>
  </conditionalFormatting>
  <conditionalFormatting sqref="D629">
    <cfRule type="expression" dxfId="5942" priority="24115">
      <formula>IF(AND(D5="",$C5=$X$4),TRUE)</formula>
    </cfRule>
  </conditionalFormatting>
  <conditionalFormatting sqref="D629">
    <cfRule type="expression" dxfId="5941" priority="24116">
      <formula>IF(FIND("!",D5),TRUE)</formula>
    </cfRule>
  </conditionalFormatting>
  <conditionalFormatting sqref="D630">
    <cfRule type="expression" dxfId="5940" priority="24117">
      <formula>IF(AND(LEN($C5)&gt;0,AND($C5&lt;&gt;"Smelter Not Listed",ISBLANK($D5))),1,0)</formula>
    </cfRule>
  </conditionalFormatting>
  <conditionalFormatting sqref="D630">
    <cfRule type="expression" dxfId="5939" priority="24118">
      <formula>IF(AND(D5="",$C5=$X$4),TRUE)</formula>
    </cfRule>
  </conditionalFormatting>
  <conditionalFormatting sqref="D630">
    <cfRule type="expression" dxfId="5938" priority="24119">
      <formula>IF(FIND("!",D5),TRUE)</formula>
    </cfRule>
  </conditionalFormatting>
  <conditionalFormatting sqref="D631">
    <cfRule type="expression" dxfId="5937" priority="24120">
      <formula>IF(AND(LEN($C5)&gt;0,AND($C5&lt;&gt;"Smelter Not Listed",ISBLANK($D5))),1,0)</formula>
    </cfRule>
  </conditionalFormatting>
  <conditionalFormatting sqref="D631">
    <cfRule type="expression" dxfId="5936" priority="24121">
      <formula>IF(AND(D5="",$C5=$X$4),TRUE)</formula>
    </cfRule>
  </conditionalFormatting>
  <conditionalFormatting sqref="D631">
    <cfRule type="expression" dxfId="5935" priority="24122">
      <formula>IF(FIND("!",D5),TRUE)</formula>
    </cfRule>
  </conditionalFormatting>
  <conditionalFormatting sqref="D632">
    <cfRule type="expression" dxfId="5934" priority="24123">
      <formula>IF(AND(LEN($C5)&gt;0,AND($C5&lt;&gt;"Smelter Not Listed",ISBLANK($D5))),1,0)</formula>
    </cfRule>
  </conditionalFormatting>
  <conditionalFormatting sqref="D632">
    <cfRule type="expression" dxfId="5933" priority="24124">
      <formula>IF(AND(D5="",$C5=$X$4),TRUE)</formula>
    </cfRule>
  </conditionalFormatting>
  <conditionalFormatting sqref="D632">
    <cfRule type="expression" dxfId="5932" priority="24125">
      <formula>IF(FIND("!",D5),TRUE)</formula>
    </cfRule>
  </conditionalFormatting>
  <conditionalFormatting sqref="D633">
    <cfRule type="expression" dxfId="5931" priority="24126">
      <formula>IF(AND(LEN($C5)&gt;0,AND($C5&lt;&gt;"Smelter Not Listed",ISBLANK($D5))),1,0)</formula>
    </cfRule>
  </conditionalFormatting>
  <conditionalFormatting sqref="D633">
    <cfRule type="expression" dxfId="5930" priority="24127">
      <formula>IF(AND(D5="",$C5=$X$4),TRUE)</formula>
    </cfRule>
  </conditionalFormatting>
  <conditionalFormatting sqref="D633">
    <cfRule type="expression" dxfId="5929" priority="24128">
      <formula>IF(FIND("!",D5),TRUE)</formula>
    </cfRule>
  </conditionalFormatting>
  <conditionalFormatting sqref="D634">
    <cfRule type="expression" dxfId="5928" priority="24129">
      <formula>IF(AND(LEN($C5)&gt;0,AND($C5&lt;&gt;"Smelter Not Listed",ISBLANK($D5))),1,0)</formula>
    </cfRule>
  </conditionalFormatting>
  <conditionalFormatting sqref="D634">
    <cfRule type="expression" dxfId="5927" priority="24130">
      <formula>IF(AND(D5="",$C5=$X$4),TRUE)</formula>
    </cfRule>
  </conditionalFormatting>
  <conditionalFormatting sqref="D634">
    <cfRule type="expression" dxfId="5926" priority="24131">
      <formula>IF(FIND("!",D5),TRUE)</formula>
    </cfRule>
  </conditionalFormatting>
  <conditionalFormatting sqref="D635">
    <cfRule type="expression" dxfId="5925" priority="24132">
      <formula>IF(AND(LEN($C5)&gt;0,AND($C5&lt;&gt;"Smelter Not Listed",ISBLANK($D5))),1,0)</formula>
    </cfRule>
  </conditionalFormatting>
  <conditionalFormatting sqref="D635">
    <cfRule type="expression" dxfId="5924" priority="24133">
      <formula>IF(AND(D5="",$C5=$X$4),TRUE)</formula>
    </cfRule>
  </conditionalFormatting>
  <conditionalFormatting sqref="D635">
    <cfRule type="expression" dxfId="5923" priority="24134">
      <formula>IF(FIND("!",D5),TRUE)</formula>
    </cfRule>
  </conditionalFormatting>
  <conditionalFormatting sqref="D636">
    <cfRule type="expression" dxfId="5922" priority="24135">
      <formula>IF(AND(LEN($C5)&gt;0,AND($C5&lt;&gt;"Smelter Not Listed",ISBLANK($D5))),1,0)</formula>
    </cfRule>
  </conditionalFormatting>
  <conditionalFormatting sqref="D636">
    <cfRule type="expression" dxfId="5921" priority="24136">
      <formula>IF(AND(D5="",$C5=$X$4),TRUE)</formula>
    </cfRule>
  </conditionalFormatting>
  <conditionalFormatting sqref="D636">
    <cfRule type="expression" dxfId="5920" priority="24137">
      <formula>IF(FIND("!",D5),TRUE)</formula>
    </cfRule>
  </conditionalFormatting>
  <conditionalFormatting sqref="D637">
    <cfRule type="expression" dxfId="5919" priority="24138">
      <formula>IF(AND(LEN($C5)&gt;0,AND($C5&lt;&gt;"Smelter Not Listed",ISBLANK($D5))),1,0)</formula>
    </cfRule>
  </conditionalFormatting>
  <conditionalFormatting sqref="D637">
    <cfRule type="expression" dxfId="5918" priority="24139">
      <formula>IF(AND(D5="",$C5=$X$4),TRUE)</formula>
    </cfRule>
  </conditionalFormatting>
  <conditionalFormatting sqref="D637">
    <cfRule type="expression" dxfId="5917" priority="24140">
      <formula>IF(FIND("!",D5),TRUE)</formula>
    </cfRule>
  </conditionalFormatting>
  <conditionalFormatting sqref="D638">
    <cfRule type="expression" dxfId="5916" priority="24141">
      <formula>IF(AND(LEN($C5)&gt;0,AND($C5&lt;&gt;"Smelter Not Listed",ISBLANK($D5))),1,0)</formula>
    </cfRule>
  </conditionalFormatting>
  <conditionalFormatting sqref="D638">
    <cfRule type="expression" dxfId="5915" priority="24142">
      <formula>IF(AND(D5="",$C5=$X$4),TRUE)</formula>
    </cfRule>
  </conditionalFormatting>
  <conditionalFormatting sqref="D638">
    <cfRule type="expression" dxfId="5914" priority="24143">
      <formula>IF(FIND("!",D5),TRUE)</formula>
    </cfRule>
  </conditionalFormatting>
  <conditionalFormatting sqref="D639">
    <cfRule type="expression" dxfId="5913" priority="24144">
      <formula>IF(AND(LEN($C5)&gt;0,AND($C5&lt;&gt;"Smelter Not Listed",ISBLANK($D5))),1,0)</formula>
    </cfRule>
  </conditionalFormatting>
  <conditionalFormatting sqref="D639">
    <cfRule type="expression" dxfId="5912" priority="24145">
      <formula>IF(AND(D5="",$C5=$X$4),TRUE)</formula>
    </cfRule>
  </conditionalFormatting>
  <conditionalFormatting sqref="D639">
    <cfRule type="expression" dxfId="5911" priority="24146">
      <formula>IF(FIND("!",D5),TRUE)</formula>
    </cfRule>
  </conditionalFormatting>
  <conditionalFormatting sqref="D640">
    <cfRule type="expression" dxfId="5910" priority="24147">
      <formula>IF(AND(LEN($C5)&gt;0,AND($C5&lt;&gt;"Smelter Not Listed",ISBLANK($D5))),1,0)</formula>
    </cfRule>
  </conditionalFormatting>
  <conditionalFormatting sqref="D640">
    <cfRule type="expression" dxfId="5909" priority="24148">
      <formula>IF(AND(D5="",$C5=$X$4),TRUE)</formula>
    </cfRule>
  </conditionalFormatting>
  <conditionalFormatting sqref="D640">
    <cfRule type="expression" dxfId="5908" priority="24149">
      <formula>IF(FIND("!",D5),TRUE)</formula>
    </cfRule>
  </conditionalFormatting>
  <conditionalFormatting sqref="D641">
    <cfRule type="expression" dxfId="5907" priority="24150">
      <formula>IF(AND(LEN($C5)&gt;0,AND($C5&lt;&gt;"Smelter Not Listed",ISBLANK($D5))),1,0)</formula>
    </cfRule>
  </conditionalFormatting>
  <conditionalFormatting sqref="D641">
    <cfRule type="expression" dxfId="5906" priority="24151">
      <formula>IF(AND(D5="",$C5=$X$4),TRUE)</formula>
    </cfRule>
  </conditionalFormatting>
  <conditionalFormatting sqref="D641">
    <cfRule type="expression" dxfId="5905" priority="24152">
      <formula>IF(FIND("!",D5),TRUE)</formula>
    </cfRule>
  </conditionalFormatting>
  <conditionalFormatting sqref="D642">
    <cfRule type="expression" dxfId="5904" priority="24153">
      <formula>IF(AND(LEN($C5)&gt;0,AND($C5&lt;&gt;"Smelter Not Listed",ISBLANK($D5))),1,0)</formula>
    </cfRule>
  </conditionalFormatting>
  <conditionalFormatting sqref="D642">
    <cfRule type="expression" dxfId="5903" priority="24154">
      <formula>IF(AND(D5="",$C5=$X$4),TRUE)</formula>
    </cfRule>
  </conditionalFormatting>
  <conditionalFormatting sqref="D642">
    <cfRule type="expression" dxfId="5902" priority="24155">
      <formula>IF(FIND("!",D5),TRUE)</formula>
    </cfRule>
  </conditionalFormatting>
  <conditionalFormatting sqref="D643">
    <cfRule type="expression" dxfId="5901" priority="24156">
      <formula>IF(AND(LEN($C5)&gt;0,AND($C5&lt;&gt;"Smelter Not Listed",ISBLANK($D5))),1,0)</formula>
    </cfRule>
  </conditionalFormatting>
  <conditionalFormatting sqref="D643">
    <cfRule type="expression" dxfId="5900" priority="24157">
      <formula>IF(AND(D5="",$C5=$X$4),TRUE)</formula>
    </cfRule>
  </conditionalFormatting>
  <conditionalFormatting sqref="D643">
    <cfRule type="expression" dxfId="5899" priority="24158">
      <formula>IF(FIND("!",D5),TRUE)</formula>
    </cfRule>
  </conditionalFormatting>
  <conditionalFormatting sqref="D644">
    <cfRule type="expression" dxfId="5898" priority="24159">
      <formula>IF(AND(LEN($C5)&gt;0,AND($C5&lt;&gt;"Smelter Not Listed",ISBLANK($D5))),1,0)</formula>
    </cfRule>
  </conditionalFormatting>
  <conditionalFormatting sqref="D644">
    <cfRule type="expression" dxfId="5897" priority="24160">
      <formula>IF(AND(D5="",$C5=$X$4),TRUE)</formula>
    </cfRule>
  </conditionalFormatting>
  <conditionalFormatting sqref="D644">
    <cfRule type="expression" dxfId="5896" priority="24161">
      <formula>IF(FIND("!",D5),TRUE)</formula>
    </cfRule>
  </conditionalFormatting>
  <conditionalFormatting sqref="D645">
    <cfRule type="expression" dxfId="5895" priority="24162">
      <formula>IF(AND(LEN($C5)&gt;0,AND($C5&lt;&gt;"Smelter Not Listed",ISBLANK($D5))),1,0)</formula>
    </cfRule>
  </conditionalFormatting>
  <conditionalFormatting sqref="D645">
    <cfRule type="expression" dxfId="5894" priority="24163">
      <formula>IF(AND(D5="",$C5=$X$4),TRUE)</formula>
    </cfRule>
  </conditionalFormatting>
  <conditionalFormatting sqref="D645">
    <cfRule type="expression" dxfId="5893" priority="24164">
      <formula>IF(FIND("!",D5),TRUE)</formula>
    </cfRule>
  </conditionalFormatting>
  <conditionalFormatting sqref="D646">
    <cfRule type="expression" dxfId="5892" priority="24165">
      <formula>IF(AND(LEN($C5)&gt;0,AND($C5&lt;&gt;"Smelter Not Listed",ISBLANK($D5))),1,0)</formula>
    </cfRule>
  </conditionalFormatting>
  <conditionalFormatting sqref="D646">
    <cfRule type="expression" dxfId="5891" priority="24166">
      <formula>IF(AND(D5="",$C5=$X$4),TRUE)</formula>
    </cfRule>
  </conditionalFormatting>
  <conditionalFormatting sqref="D646">
    <cfRule type="expression" dxfId="5890" priority="24167">
      <formula>IF(FIND("!",D5),TRUE)</formula>
    </cfRule>
  </conditionalFormatting>
  <conditionalFormatting sqref="D647">
    <cfRule type="expression" dxfId="5889" priority="24168">
      <formula>IF(AND(LEN($C5)&gt;0,AND($C5&lt;&gt;"Smelter Not Listed",ISBLANK($D5))),1,0)</formula>
    </cfRule>
  </conditionalFormatting>
  <conditionalFormatting sqref="D647">
    <cfRule type="expression" dxfId="5888" priority="24169">
      <formula>IF(AND(D5="",$C5=$X$4),TRUE)</formula>
    </cfRule>
  </conditionalFormatting>
  <conditionalFormatting sqref="D647">
    <cfRule type="expression" dxfId="5887" priority="24170">
      <formula>IF(FIND("!",D5),TRUE)</formula>
    </cfRule>
  </conditionalFormatting>
  <conditionalFormatting sqref="D648">
    <cfRule type="expression" dxfId="5886" priority="24171">
      <formula>IF(AND(LEN($C5)&gt;0,AND($C5&lt;&gt;"Smelter Not Listed",ISBLANK($D5))),1,0)</formula>
    </cfRule>
  </conditionalFormatting>
  <conditionalFormatting sqref="D648">
    <cfRule type="expression" dxfId="5885" priority="24172">
      <formula>IF(AND(D5="",$C5=$X$4),TRUE)</formula>
    </cfRule>
  </conditionalFormatting>
  <conditionalFormatting sqref="D648">
    <cfRule type="expression" dxfId="5884" priority="24173">
      <formula>IF(FIND("!",D5),TRUE)</formula>
    </cfRule>
  </conditionalFormatting>
  <conditionalFormatting sqref="D649">
    <cfRule type="expression" dxfId="5883" priority="24174">
      <formula>IF(AND(LEN($C5)&gt;0,AND($C5&lt;&gt;"Smelter Not Listed",ISBLANK($D5))),1,0)</formula>
    </cfRule>
  </conditionalFormatting>
  <conditionalFormatting sqref="D649">
    <cfRule type="expression" dxfId="5882" priority="24175">
      <formula>IF(AND(D5="",$C5=$X$4),TRUE)</formula>
    </cfRule>
  </conditionalFormatting>
  <conditionalFormatting sqref="D649">
    <cfRule type="expression" dxfId="5881" priority="24176">
      <formula>IF(FIND("!",D5),TRUE)</formula>
    </cfRule>
  </conditionalFormatting>
  <conditionalFormatting sqref="D650">
    <cfRule type="expression" dxfId="5880" priority="24177">
      <formula>IF(AND(LEN($C5)&gt;0,AND($C5&lt;&gt;"Smelter Not Listed",ISBLANK($D5))),1,0)</formula>
    </cfRule>
  </conditionalFormatting>
  <conditionalFormatting sqref="D650">
    <cfRule type="expression" dxfId="5879" priority="24178">
      <formula>IF(AND(D5="",$C5=$X$4),TRUE)</formula>
    </cfRule>
  </conditionalFormatting>
  <conditionalFormatting sqref="D650">
    <cfRule type="expression" dxfId="5878" priority="24179">
      <formula>IF(FIND("!",D5),TRUE)</formula>
    </cfRule>
  </conditionalFormatting>
  <conditionalFormatting sqref="D651">
    <cfRule type="expression" dxfId="5877" priority="24180">
      <formula>IF(AND(LEN($C5)&gt;0,AND($C5&lt;&gt;"Smelter Not Listed",ISBLANK($D5))),1,0)</formula>
    </cfRule>
  </conditionalFormatting>
  <conditionalFormatting sqref="D651">
    <cfRule type="expression" dxfId="5876" priority="24181">
      <formula>IF(AND(D5="",$C5=$X$4),TRUE)</formula>
    </cfRule>
  </conditionalFormatting>
  <conditionalFormatting sqref="D651">
    <cfRule type="expression" dxfId="5875" priority="24182">
      <formula>IF(FIND("!",D5),TRUE)</formula>
    </cfRule>
  </conditionalFormatting>
  <conditionalFormatting sqref="D652">
    <cfRule type="expression" dxfId="5874" priority="24183">
      <formula>IF(AND(LEN($C5)&gt;0,AND($C5&lt;&gt;"Smelter Not Listed",ISBLANK($D5))),1,0)</formula>
    </cfRule>
  </conditionalFormatting>
  <conditionalFormatting sqref="D652">
    <cfRule type="expression" dxfId="5873" priority="24184">
      <formula>IF(AND(D5="",$C5=$X$4),TRUE)</formula>
    </cfRule>
  </conditionalFormatting>
  <conditionalFormatting sqref="D652">
    <cfRule type="expression" dxfId="5872" priority="24185">
      <formula>IF(FIND("!",D5),TRUE)</formula>
    </cfRule>
  </conditionalFormatting>
  <conditionalFormatting sqref="D653">
    <cfRule type="expression" dxfId="5871" priority="24186">
      <formula>IF(AND(LEN($C5)&gt;0,AND($C5&lt;&gt;"Smelter Not Listed",ISBLANK($D5))),1,0)</formula>
    </cfRule>
  </conditionalFormatting>
  <conditionalFormatting sqref="D653">
    <cfRule type="expression" dxfId="5870" priority="24187">
      <formula>IF(AND(D5="",$C5=$X$4),TRUE)</formula>
    </cfRule>
  </conditionalFormatting>
  <conditionalFormatting sqref="D653">
    <cfRule type="expression" dxfId="5869" priority="24188">
      <formula>IF(FIND("!",D5),TRUE)</formula>
    </cfRule>
  </conditionalFormatting>
  <conditionalFormatting sqref="D654">
    <cfRule type="expression" dxfId="5868" priority="24189">
      <formula>IF(AND(LEN($C5)&gt;0,AND($C5&lt;&gt;"Smelter Not Listed",ISBLANK($D5))),1,0)</formula>
    </cfRule>
  </conditionalFormatting>
  <conditionalFormatting sqref="D654">
    <cfRule type="expression" dxfId="5867" priority="24190">
      <formula>IF(AND(D5="",$C5=$X$4),TRUE)</formula>
    </cfRule>
  </conditionalFormatting>
  <conditionalFormatting sqref="D654">
    <cfRule type="expression" dxfId="5866" priority="24191">
      <formula>IF(FIND("!",D5),TRUE)</formula>
    </cfRule>
  </conditionalFormatting>
  <conditionalFormatting sqref="D655">
    <cfRule type="expression" dxfId="5865" priority="24192">
      <formula>IF(AND(LEN($C5)&gt;0,AND($C5&lt;&gt;"Smelter Not Listed",ISBLANK($D5))),1,0)</formula>
    </cfRule>
  </conditionalFormatting>
  <conditionalFormatting sqref="D655">
    <cfRule type="expression" dxfId="5864" priority="24193">
      <formula>IF(AND(D5="",$C5=$X$4),TRUE)</formula>
    </cfRule>
  </conditionalFormatting>
  <conditionalFormatting sqref="D655">
    <cfRule type="expression" dxfId="5863" priority="24194">
      <formula>IF(FIND("!",D5),TRUE)</formula>
    </cfRule>
  </conditionalFormatting>
  <conditionalFormatting sqref="D656">
    <cfRule type="expression" dxfId="5862" priority="24195">
      <formula>IF(AND(LEN($C5)&gt;0,AND($C5&lt;&gt;"Smelter Not Listed",ISBLANK($D5))),1,0)</formula>
    </cfRule>
  </conditionalFormatting>
  <conditionalFormatting sqref="D656">
    <cfRule type="expression" dxfId="5861" priority="24196">
      <formula>IF(AND(D5="",$C5=$X$4),TRUE)</formula>
    </cfRule>
  </conditionalFormatting>
  <conditionalFormatting sqref="D656">
    <cfRule type="expression" dxfId="5860" priority="24197">
      <formula>IF(FIND("!",D5),TRUE)</formula>
    </cfRule>
  </conditionalFormatting>
  <conditionalFormatting sqref="D657">
    <cfRule type="expression" dxfId="5859" priority="24198">
      <formula>IF(AND(LEN($C5)&gt;0,AND($C5&lt;&gt;"Smelter Not Listed",ISBLANK($D5))),1,0)</formula>
    </cfRule>
  </conditionalFormatting>
  <conditionalFormatting sqref="D657">
    <cfRule type="expression" dxfId="5858" priority="24199">
      <formula>IF(AND(D5="",$C5=$X$4),TRUE)</formula>
    </cfRule>
  </conditionalFormatting>
  <conditionalFormatting sqref="D657">
    <cfRule type="expression" dxfId="5857" priority="24200">
      <formula>IF(FIND("!",D5),TRUE)</formula>
    </cfRule>
  </conditionalFormatting>
  <conditionalFormatting sqref="D658">
    <cfRule type="expression" dxfId="5856" priority="24201">
      <formula>IF(AND(LEN($C5)&gt;0,AND($C5&lt;&gt;"Smelter Not Listed",ISBLANK($D5))),1,0)</formula>
    </cfRule>
  </conditionalFormatting>
  <conditionalFormatting sqref="D658">
    <cfRule type="expression" dxfId="5855" priority="24202">
      <formula>IF(AND(D5="",$C5=$X$4),TRUE)</formula>
    </cfRule>
  </conditionalFormatting>
  <conditionalFormatting sqref="D658">
    <cfRule type="expression" dxfId="5854" priority="24203">
      <formula>IF(FIND("!",D5),TRUE)</formula>
    </cfRule>
  </conditionalFormatting>
  <conditionalFormatting sqref="D659">
    <cfRule type="expression" dxfId="5853" priority="24204">
      <formula>IF(AND(LEN($C5)&gt;0,AND($C5&lt;&gt;"Smelter Not Listed",ISBLANK($D5))),1,0)</formula>
    </cfRule>
  </conditionalFormatting>
  <conditionalFormatting sqref="D659">
    <cfRule type="expression" dxfId="5852" priority="24205">
      <formula>IF(AND(D5="",$C5=$X$4),TRUE)</formula>
    </cfRule>
  </conditionalFormatting>
  <conditionalFormatting sqref="D659">
    <cfRule type="expression" dxfId="5851" priority="24206">
      <formula>IF(FIND("!",D5),TRUE)</formula>
    </cfRule>
  </conditionalFormatting>
  <conditionalFormatting sqref="D660">
    <cfRule type="expression" dxfId="5850" priority="24207">
      <formula>IF(AND(LEN($C5)&gt;0,AND($C5&lt;&gt;"Smelter Not Listed",ISBLANK($D5))),1,0)</formula>
    </cfRule>
  </conditionalFormatting>
  <conditionalFormatting sqref="D660">
    <cfRule type="expression" dxfId="5849" priority="24208">
      <formula>IF(AND(D5="",$C5=$X$4),TRUE)</formula>
    </cfRule>
  </conditionalFormatting>
  <conditionalFormatting sqref="D660">
    <cfRule type="expression" dxfId="5848" priority="24209">
      <formula>IF(FIND("!",D5),TRUE)</formula>
    </cfRule>
  </conditionalFormatting>
  <conditionalFormatting sqref="D661">
    <cfRule type="expression" dxfId="5847" priority="24210">
      <formula>IF(AND(LEN($C5)&gt;0,AND($C5&lt;&gt;"Smelter Not Listed",ISBLANK($D5))),1,0)</formula>
    </cfRule>
  </conditionalFormatting>
  <conditionalFormatting sqref="D661">
    <cfRule type="expression" dxfId="5846" priority="24211">
      <formula>IF(AND(D5="",$C5=$X$4),TRUE)</formula>
    </cfRule>
  </conditionalFormatting>
  <conditionalFormatting sqref="D661">
    <cfRule type="expression" dxfId="5845" priority="24212">
      <formula>IF(FIND("!",D5),TRUE)</formula>
    </cfRule>
  </conditionalFormatting>
  <conditionalFormatting sqref="D662">
    <cfRule type="expression" dxfId="5844" priority="24213">
      <formula>IF(AND(LEN($C5)&gt;0,AND($C5&lt;&gt;"Smelter Not Listed",ISBLANK($D5))),1,0)</formula>
    </cfRule>
  </conditionalFormatting>
  <conditionalFormatting sqref="D662">
    <cfRule type="expression" dxfId="5843" priority="24214">
      <formula>IF(AND(D5="",$C5=$X$4),TRUE)</formula>
    </cfRule>
  </conditionalFormatting>
  <conditionalFormatting sqref="D662">
    <cfRule type="expression" dxfId="5842" priority="24215">
      <formula>IF(FIND("!",D5),TRUE)</formula>
    </cfRule>
  </conditionalFormatting>
  <conditionalFormatting sqref="D663">
    <cfRule type="expression" dxfId="5841" priority="24216">
      <formula>IF(AND(LEN($C5)&gt;0,AND($C5&lt;&gt;"Smelter Not Listed",ISBLANK($D5))),1,0)</formula>
    </cfRule>
  </conditionalFormatting>
  <conditionalFormatting sqref="D663">
    <cfRule type="expression" dxfId="5840" priority="24217">
      <formula>IF(AND(D5="",$C5=$X$4),TRUE)</formula>
    </cfRule>
  </conditionalFormatting>
  <conditionalFormatting sqref="D663">
    <cfRule type="expression" dxfId="5839" priority="24218">
      <formula>IF(FIND("!",D5),TRUE)</formula>
    </cfRule>
  </conditionalFormatting>
  <conditionalFormatting sqref="D664">
    <cfRule type="expression" dxfId="5838" priority="24219">
      <formula>IF(AND(LEN($C5)&gt;0,AND($C5&lt;&gt;"Smelter Not Listed",ISBLANK($D5))),1,0)</formula>
    </cfRule>
  </conditionalFormatting>
  <conditionalFormatting sqref="D664">
    <cfRule type="expression" dxfId="5837" priority="24220">
      <formula>IF(AND(D5="",$C5=$X$4),TRUE)</formula>
    </cfRule>
  </conditionalFormatting>
  <conditionalFormatting sqref="D664">
    <cfRule type="expression" dxfId="5836" priority="24221">
      <formula>IF(FIND("!",D5),TRUE)</formula>
    </cfRule>
  </conditionalFormatting>
  <conditionalFormatting sqref="D665">
    <cfRule type="expression" dxfId="5835" priority="24222">
      <formula>IF(AND(LEN($C5)&gt;0,AND($C5&lt;&gt;"Smelter Not Listed",ISBLANK($D5))),1,0)</formula>
    </cfRule>
  </conditionalFormatting>
  <conditionalFormatting sqref="D665">
    <cfRule type="expression" dxfId="5834" priority="24223">
      <formula>IF(AND(D5="",$C5=$X$4),TRUE)</formula>
    </cfRule>
  </conditionalFormatting>
  <conditionalFormatting sqref="D665">
    <cfRule type="expression" dxfId="5833" priority="24224">
      <formula>IF(FIND("!",D5),TRUE)</formula>
    </cfRule>
  </conditionalFormatting>
  <conditionalFormatting sqref="D666">
    <cfRule type="expression" dxfId="5832" priority="24225">
      <formula>IF(AND(LEN($C5)&gt;0,AND($C5&lt;&gt;"Smelter Not Listed",ISBLANK($D5))),1,0)</formula>
    </cfRule>
  </conditionalFormatting>
  <conditionalFormatting sqref="D666">
    <cfRule type="expression" dxfId="5831" priority="24226">
      <formula>IF(AND(D5="",$C5=$X$4),TRUE)</formula>
    </cfRule>
  </conditionalFormatting>
  <conditionalFormatting sqref="D666">
    <cfRule type="expression" dxfId="5830" priority="24227">
      <formula>IF(FIND("!",D5),TRUE)</formula>
    </cfRule>
  </conditionalFormatting>
  <conditionalFormatting sqref="D667">
    <cfRule type="expression" dxfId="5829" priority="24228">
      <formula>IF(AND(LEN($C5)&gt;0,AND($C5&lt;&gt;"Smelter Not Listed",ISBLANK($D5))),1,0)</formula>
    </cfRule>
  </conditionalFormatting>
  <conditionalFormatting sqref="D667">
    <cfRule type="expression" dxfId="5828" priority="24229">
      <formula>IF(AND(D5="",$C5=$X$4),TRUE)</formula>
    </cfRule>
  </conditionalFormatting>
  <conditionalFormatting sqref="D667">
    <cfRule type="expression" dxfId="5827" priority="24230">
      <formula>IF(FIND("!",D5),TRUE)</formula>
    </cfRule>
  </conditionalFormatting>
  <conditionalFormatting sqref="D668">
    <cfRule type="expression" dxfId="5826" priority="24231">
      <formula>IF(AND(LEN($C5)&gt;0,AND($C5&lt;&gt;"Smelter Not Listed",ISBLANK($D5))),1,0)</formula>
    </cfRule>
  </conditionalFormatting>
  <conditionalFormatting sqref="D668">
    <cfRule type="expression" dxfId="5825" priority="24232">
      <formula>IF(AND(D5="",$C5=$X$4),TRUE)</formula>
    </cfRule>
  </conditionalFormatting>
  <conditionalFormatting sqref="D668">
    <cfRule type="expression" dxfId="5824" priority="24233">
      <formula>IF(FIND("!",D5),TRUE)</formula>
    </cfRule>
  </conditionalFormatting>
  <conditionalFormatting sqref="D669">
    <cfRule type="expression" dxfId="5823" priority="24234">
      <formula>IF(AND(LEN($C5)&gt;0,AND($C5&lt;&gt;"Smelter Not Listed",ISBLANK($D5))),1,0)</formula>
    </cfRule>
  </conditionalFormatting>
  <conditionalFormatting sqref="D669">
    <cfRule type="expression" dxfId="5822" priority="24235">
      <formula>IF(AND(D5="",$C5=$X$4),TRUE)</formula>
    </cfRule>
  </conditionalFormatting>
  <conditionalFormatting sqref="D669">
    <cfRule type="expression" dxfId="5821" priority="24236">
      <formula>IF(FIND("!",D5),TRUE)</formula>
    </cfRule>
  </conditionalFormatting>
  <conditionalFormatting sqref="D670">
    <cfRule type="expression" dxfId="5820" priority="24237">
      <formula>IF(AND(LEN($C5)&gt;0,AND($C5&lt;&gt;"Smelter Not Listed",ISBLANK($D5))),1,0)</formula>
    </cfRule>
  </conditionalFormatting>
  <conditionalFormatting sqref="D670">
    <cfRule type="expression" dxfId="5819" priority="24238">
      <formula>IF(AND(D5="",$C5=$X$4),TRUE)</formula>
    </cfRule>
  </conditionalFormatting>
  <conditionalFormatting sqref="D670">
    <cfRule type="expression" dxfId="5818" priority="24239">
      <formula>IF(FIND("!",D5),TRUE)</formula>
    </cfRule>
  </conditionalFormatting>
  <conditionalFormatting sqref="D671">
    <cfRule type="expression" dxfId="5817" priority="24240">
      <formula>IF(AND(LEN($C5)&gt;0,AND($C5&lt;&gt;"Smelter Not Listed",ISBLANK($D5))),1,0)</formula>
    </cfRule>
  </conditionalFormatting>
  <conditionalFormatting sqref="D671">
    <cfRule type="expression" dxfId="5816" priority="24241">
      <formula>IF(AND(D5="",$C5=$X$4),TRUE)</formula>
    </cfRule>
  </conditionalFormatting>
  <conditionalFormatting sqref="D671">
    <cfRule type="expression" dxfId="5815" priority="24242">
      <formula>IF(FIND("!",D5),TRUE)</formula>
    </cfRule>
  </conditionalFormatting>
  <conditionalFormatting sqref="D672">
    <cfRule type="expression" dxfId="5814" priority="24243">
      <formula>IF(AND(LEN($C5)&gt;0,AND($C5&lt;&gt;"Smelter Not Listed",ISBLANK($D5))),1,0)</formula>
    </cfRule>
  </conditionalFormatting>
  <conditionalFormatting sqref="D672">
    <cfRule type="expression" dxfId="5813" priority="24244">
      <formula>IF(AND(D5="",$C5=$X$4),TRUE)</formula>
    </cfRule>
  </conditionalFormatting>
  <conditionalFormatting sqref="D672">
    <cfRule type="expression" dxfId="5812" priority="24245">
      <formula>IF(FIND("!",D5),TRUE)</formula>
    </cfRule>
  </conditionalFormatting>
  <conditionalFormatting sqref="D673">
    <cfRule type="expression" dxfId="5811" priority="24246">
      <formula>IF(AND(LEN($C5)&gt;0,AND($C5&lt;&gt;"Smelter Not Listed",ISBLANK($D5))),1,0)</formula>
    </cfRule>
  </conditionalFormatting>
  <conditionalFormatting sqref="D673">
    <cfRule type="expression" dxfId="5810" priority="24247">
      <formula>IF(AND(D5="",$C5=$X$4),TRUE)</formula>
    </cfRule>
  </conditionalFormatting>
  <conditionalFormatting sqref="D673">
    <cfRule type="expression" dxfId="5809" priority="24248">
      <formula>IF(FIND("!",D5),TRUE)</formula>
    </cfRule>
  </conditionalFormatting>
  <conditionalFormatting sqref="D674">
    <cfRule type="expression" dxfId="5808" priority="24249">
      <formula>IF(AND(LEN($C5)&gt;0,AND($C5&lt;&gt;"Smelter Not Listed",ISBLANK($D5))),1,0)</formula>
    </cfRule>
  </conditionalFormatting>
  <conditionalFormatting sqref="D674">
    <cfRule type="expression" dxfId="5807" priority="24250">
      <formula>IF(AND(D5="",$C5=$X$4),TRUE)</formula>
    </cfRule>
  </conditionalFormatting>
  <conditionalFormatting sqref="D674">
    <cfRule type="expression" dxfId="5806" priority="24251">
      <formula>IF(FIND("!",D5),TRUE)</formula>
    </cfRule>
  </conditionalFormatting>
  <conditionalFormatting sqref="D675">
    <cfRule type="expression" dxfId="5805" priority="24252">
      <formula>IF(AND(LEN($C5)&gt;0,AND($C5&lt;&gt;"Smelter Not Listed",ISBLANK($D5))),1,0)</formula>
    </cfRule>
  </conditionalFormatting>
  <conditionalFormatting sqref="D675">
    <cfRule type="expression" dxfId="5804" priority="24253">
      <formula>IF(AND(D5="",$C5=$X$4),TRUE)</formula>
    </cfRule>
  </conditionalFormatting>
  <conditionalFormatting sqref="D675">
    <cfRule type="expression" dxfId="5803" priority="24254">
      <formula>IF(FIND("!",D5),TRUE)</formula>
    </cfRule>
  </conditionalFormatting>
  <conditionalFormatting sqref="D676">
    <cfRule type="expression" dxfId="5802" priority="24255">
      <formula>IF(AND(LEN($C5)&gt;0,AND($C5&lt;&gt;"Smelter Not Listed",ISBLANK($D5))),1,0)</formula>
    </cfRule>
  </conditionalFormatting>
  <conditionalFormatting sqref="D676">
    <cfRule type="expression" dxfId="5801" priority="24256">
      <formula>IF(AND(D5="",$C5=$X$4),TRUE)</formula>
    </cfRule>
  </conditionalFormatting>
  <conditionalFormatting sqref="D676">
    <cfRule type="expression" dxfId="5800" priority="24257">
      <formula>IF(FIND("!",D5),TRUE)</formula>
    </cfRule>
  </conditionalFormatting>
  <conditionalFormatting sqref="D677">
    <cfRule type="expression" dxfId="5799" priority="24258">
      <formula>IF(AND(LEN($C5)&gt;0,AND($C5&lt;&gt;"Smelter Not Listed",ISBLANK($D5))),1,0)</formula>
    </cfRule>
  </conditionalFormatting>
  <conditionalFormatting sqref="D677">
    <cfRule type="expression" dxfId="5798" priority="24259">
      <formula>IF(AND(D5="",$C5=$X$4),TRUE)</formula>
    </cfRule>
  </conditionalFormatting>
  <conditionalFormatting sqref="D677">
    <cfRule type="expression" dxfId="5797" priority="24260">
      <formula>IF(FIND("!",D5),TRUE)</formula>
    </cfRule>
  </conditionalFormatting>
  <conditionalFormatting sqref="D678">
    <cfRule type="expression" dxfId="5796" priority="24261">
      <formula>IF(AND(LEN($C5)&gt;0,AND($C5&lt;&gt;"Smelter Not Listed",ISBLANK($D5))),1,0)</formula>
    </cfRule>
  </conditionalFormatting>
  <conditionalFormatting sqref="D678">
    <cfRule type="expression" dxfId="5795" priority="24262">
      <formula>IF(AND(D5="",$C5=$X$4),TRUE)</formula>
    </cfRule>
  </conditionalFormatting>
  <conditionalFormatting sqref="D678">
    <cfRule type="expression" dxfId="5794" priority="24263">
      <formula>IF(FIND("!",D5),TRUE)</formula>
    </cfRule>
  </conditionalFormatting>
  <conditionalFormatting sqref="D679">
    <cfRule type="expression" dxfId="5793" priority="24264">
      <formula>IF(AND(LEN($C5)&gt;0,AND($C5&lt;&gt;"Smelter Not Listed",ISBLANK($D5))),1,0)</formula>
    </cfRule>
  </conditionalFormatting>
  <conditionalFormatting sqref="D679">
    <cfRule type="expression" dxfId="5792" priority="24265">
      <formula>IF(AND(D5="",$C5=$X$4),TRUE)</formula>
    </cfRule>
  </conditionalFormatting>
  <conditionalFormatting sqref="D679">
    <cfRule type="expression" dxfId="5791" priority="24266">
      <formula>IF(FIND("!",D5),TRUE)</formula>
    </cfRule>
  </conditionalFormatting>
  <conditionalFormatting sqref="D680">
    <cfRule type="expression" dxfId="5790" priority="24267">
      <formula>IF(AND(LEN($C5)&gt;0,AND($C5&lt;&gt;"Smelter Not Listed",ISBLANK($D5))),1,0)</formula>
    </cfRule>
  </conditionalFormatting>
  <conditionalFormatting sqref="D680">
    <cfRule type="expression" dxfId="5789" priority="24268">
      <formula>IF(AND(D5="",$C5=$X$4),TRUE)</formula>
    </cfRule>
  </conditionalFormatting>
  <conditionalFormatting sqref="D680">
    <cfRule type="expression" dxfId="5788" priority="24269">
      <formula>IF(FIND("!",D5),TRUE)</formula>
    </cfRule>
  </conditionalFormatting>
  <conditionalFormatting sqref="D681">
    <cfRule type="expression" dxfId="5787" priority="24270">
      <formula>IF(AND(LEN($C5)&gt;0,AND($C5&lt;&gt;"Smelter Not Listed",ISBLANK($D5))),1,0)</formula>
    </cfRule>
  </conditionalFormatting>
  <conditionalFormatting sqref="D681">
    <cfRule type="expression" dxfId="5786" priority="24271">
      <formula>IF(AND(D5="",$C5=$X$4),TRUE)</formula>
    </cfRule>
  </conditionalFormatting>
  <conditionalFormatting sqref="D681">
    <cfRule type="expression" dxfId="5785" priority="24272">
      <formula>IF(FIND("!",D5),TRUE)</formula>
    </cfRule>
  </conditionalFormatting>
  <conditionalFormatting sqref="D682">
    <cfRule type="expression" dxfId="5784" priority="24273">
      <formula>IF(AND(LEN($C5)&gt;0,AND($C5&lt;&gt;"Smelter Not Listed",ISBLANK($D5))),1,0)</formula>
    </cfRule>
  </conditionalFormatting>
  <conditionalFormatting sqref="D682">
    <cfRule type="expression" dxfId="5783" priority="24274">
      <formula>IF(AND(D5="",$C5=$X$4),TRUE)</formula>
    </cfRule>
  </conditionalFormatting>
  <conditionalFormatting sqref="D682">
    <cfRule type="expression" dxfId="5782" priority="24275">
      <formula>IF(FIND("!",D5),TRUE)</formula>
    </cfRule>
  </conditionalFormatting>
  <conditionalFormatting sqref="D683">
    <cfRule type="expression" dxfId="5781" priority="24276">
      <formula>IF(AND(LEN($C5)&gt;0,AND($C5&lt;&gt;"Smelter Not Listed",ISBLANK($D5))),1,0)</formula>
    </cfRule>
  </conditionalFormatting>
  <conditionalFormatting sqref="D683">
    <cfRule type="expression" dxfId="5780" priority="24277">
      <formula>IF(AND(D5="",$C5=$X$4),TRUE)</formula>
    </cfRule>
  </conditionalFormatting>
  <conditionalFormatting sqref="D683">
    <cfRule type="expression" dxfId="5779" priority="24278">
      <formula>IF(FIND("!",D5),TRUE)</formula>
    </cfRule>
  </conditionalFormatting>
  <conditionalFormatting sqref="D684">
    <cfRule type="expression" dxfId="5778" priority="24279">
      <formula>IF(AND(LEN($C5)&gt;0,AND($C5&lt;&gt;"Smelter Not Listed",ISBLANK($D5))),1,0)</formula>
    </cfRule>
  </conditionalFormatting>
  <conditionalFormatting sqref="D684">
    <cfRule type="expression" dxfId="5777" priority="24280">
      <formula>IF(AND(D5="",$C5=$X$4),TRUE)</formula>
    </cfRule>
  </conditionalFormatting>
  <conditionalFormatting sqref="D684">
    <cfRule type="expression" dxfId="5776" priority="24281">
      <formula>IF(FIND("!",D5),TRUE)</formula>
    </cfRule>
  </conditionalFormatting>
  <conditionalFormatting sqref="D685">
    <cfRule type="expression" dxfId="5775" priority="24282">
      <formula>IF(AND(LEN($C5)&gt;0,AND($C5&lt;&gt;"Smelter Not Listed",ISBLANK($D5))),1,0)</formula>
    </cfRule>
  </conditionalFormatting>
  <conditionalFormatting sqref="D685">
    <cfRule type="expression" dxfId="5774" priority="24283">
      <formula>IF(AND(D5="",$C5=$X$4),TRUE)</formula>
    </cfRule>
  </conditionalFormatting>
  <conditionalFormatting sqref="D685">
    <cfRule type="expression" dxfId="5773" priority="24284">
      <formula>IF(FIND("!",D5),TRUE)</formula>
    </cfRule>
  </conditionalFormatting>
  <conditionalFormatting sqref="D686">
    <cfRule type="expression" dxfId="5772" priority="24285">
      <formula>IF(AND(LEN($C5)&gt;0,AND($C5&lt;&gt;"Smelter Not Listed",ISBLANK($D5))),1,0)</formula>
    </cfRule>
  </conditionalFormatting>
  <conditionalFormatting sqref="D686">
    <cfRule type="expression" dxfId="5771" priority="24286">
      <formula>IF(AND(D5="",$C5=$X$4),TRUE)</formula>
    </cfRule>
  </conditionalFormatting>
  <conditionalFormatting sqref="D686">
    <cfRule type="expression" dxfId="5770" priority="24287">
      <formula>IF(FIND("!",D5),TRUE)</formula>
    </cfRule>
  </conditionalFormatting>
  <conditionalFormatting sqref="D687">
    <cfRule type="expression" dxfId="5769" priority="24288">
      <formula>IF(AND(LEN($C5)&gt;0,AND($C5&lt;&gt;"Smelter Not Listed",ISBLANK($D5))),1,0)</formula>
    </cfRule>
  </conditionalFormatting>
  <conditionalFormatting sqref="D687">
    <cfRule type="expression" dxfId="5768" priority="24289">
      <formula>IF(AND(D5="",$C5=$X$4),TRUE)</formula>
    </cfRule>
  </conditionalFormatting>
  <conditionalFormatting sqref="D687">
    <cfRule type="expression" dxfId="5767" priority="24290">
      <formula>IF(FIND("!",D5),TRUE)</formula>
    </cfRule>
  </conditionalFormatting>
  <conditionalFormatting sqref="D688">
    <cfRule type="expression" dxfId="5766" priority="24291">
      <formula>IF(AND(LEN($C5)&gt;0,AND($C5&lt;&gt;"Smelter Not Listed",ISBLANK($D5))),1,0)</formula>
    </cfRule>
  </conditionalFormatting>
  <conditionalFormatting sqref="D688">
    <cfRule type="expression" dxfId="5765" priority="24292">
      <formula>IF(AND(D5="",$C5=$X$4),TRUE)</formula>
    </cfRule>
  </conditionalFormatting>
  <conditionalFormatting sqref="D688">
    <cfRule type="expression" dxfId="5764" priority="24293">
      <formula>IF(FIND("!",D5),TRUE)</formula>
    </cfRule>
  </conditionalFormatting>
  <conditionalFormatting sqref="D689">
    <cfRule type="expression" dxfId="5763" priority="24294">
      <formula>IF(AND(LEN($C5)&gt;0,AND($C5&lt;&gt;"Smelter Not Listed",ISBLANK($D5))),1,0)</formula>
    </cfRule>
  </conditionalFormatting>
  <conditionalFormatting sqref="D689">
    <cfRule type="expression" dxfId="5762" priority="24295">
      <formula>IF(AND(D5="",$C5=$X$4),TRUE)</formula>
    </cfRule>
  </conditionalFormatting>
  <conditionalFormatting sqref="D689">
    <cfRule type="expression" dxfId="5761" priority="24296">
      <formula>IF(FIND("!",D5),TRUE)</formula>
    </cfRule>
  </conditionalFormatting>
  <conditionalFormatting sqref="D690">
    <cfRule type="expression" dxfId="5760" priority="24297">
      <formula>IF(AND(LEN($C5)&gt;0,AND($C5&lt;&gt;"Smelter Not Listed",ISBLANK($D5))),1,0)</formula>
    </cfRule>
  </conditionalFormatting>
  <conditionalFormatting sqref="D690">
    <cfRule type="expression" dxfId="5759" priority="24298">
      <formula>IF(AND(D5="",$C5=$X$4),TRUE)</formula>
    </cfRule>
  </conditionalFormatting>
  <conditionalFormatting sqref="D690">
    <cfRule type="expression" dxfId="5758" priority="24299">
      <formula>IF(FIND("!",D5),TRUE)</formula>
    </cfRule>
  </conditionalFormatting>
  <conditionalFormatting sqref="D691">
    <cfRule type="expression" dxfId="5757" priority="24300">
      <formula>IF(AND(LEN($C5)&gt;0,AND($C5&lt;&gt;"Smelter Not Listed",ISBLANK($D5))),1,0)</formula>
    </cfRule>
  </conditionalFormatting>
  <conditionalFormatting sqref="D691">
    <cfRule type="expression" dxfId="5756" priority="24301">
      <formula>IF(AND(D5="",$C5=$X$4),TRUE)</formula>
    </cfRule>
  </conditionalFormatting>
  <conditionalFormatting sqref="D691">
    <cfRule type="expression" dxfId="5755" priority="24302">
      <formula>IF(FIND("!",D5),TRUE)</formula>
    </cfRule>
  </conditionalFormatting>
  <conditionalFormatting sqref="D692">
    <cfRule type="expression" dxfId="5754" priority="24303">
      <formula>IF(AND(LEN($C5)&gt;0,AND($C5&lt;&gt;"Smelter Not Listed",ISBLANK($D5))),1,0)</formula>
    </cfRule>
  </conditionalFormatting>
  <conditionalFormatting sqref="D692">
    <cfRule type="expression" dxfId="5753" priority="24304">
      <formula>IF(AND(D5="",$C5=$X$4),TRUE)</formula>
    </cfRule>
  </conditionalFormatting>
  <conditionalFormatting sqref="D692">
    <cfRule type="expression" dxfId="5752" priority="24305">
      <formula>IF(FIND("!",D5),TRUE)</formula>
    </cfRule>
  </conditionalFormatting>
  <conditionalFormatting sqref="D693">
    <cfRule type="expression" dxfId="5751" priority="24306">
      <formula>IF(AND(LEN($C5)&gt;0,AND($C5&lt;&gt;"Smelter Not Listed",ISBLANK($D5))),1,0)</formula>
    </cfRule>
  </conditionalFormatting>
  <conditionalFormatting sqref="D693">
    <cfRule type="expression" dxfId="5750" priority="24307">
      <formula>IF(AND(D5="",$C5=$X$4),TRUE)</formula>
    </cfRule>
  </conditionalFormatting>
  <conditionalFormatting sqref="D693">
    <cfRule type="expression" dxfId="5749" priority="24308">
      <formula>IF(FIND("!",D5),TRUE)</formula>
    </cfRule>
  </conditionalFormatting>
  <conditionalFormatting sqref="D694">
    <cfRule type="expression" dxfId="5748" priority="24309">
      <formula>IF(AND(LEN($C5)&gt;0,AND($C5&lt;&gt;"Smelter Not Listed",ISBLANK($D5))),1,0)</formula>
    </cfRule>
  </conditionalFormatting>
  <conditionalFormatting sqref="D694">
    <cfRule type="expression" dxfId="5747" priority="24310">
      <formula>IF(AND(D5="",$C5=$X$4),TRUE)</formula>
    </cfRule>
  </conditionalFormatting>
  <conditionalFormatting sqref="D694">
    <cfRule type="expression" dxfId="5746" priority="24311">
      <formula>IF(FIND("!",D5),TRUE)</formula>
    </cfRule>
  </conditionalFormatting>
  <conditionalFormatting sqref="D695">
    <cfRule type="expression" dxfId="5745" priority="24312">
      <formula>IF(AND(LEN($C5)&gt;0,AND($C5&lt;&gt;"Smelter Not Listed",ISBLANK($D5))),1,0)</formula>
    </cfRule>
  </conditionalFormatting>
  <conditionalFormatting sqref="D695">
    <cfRule type="expression" dxfId="5744" priority="24313">
      <formula>IF(AND(D5="",$C5=$X$4),TRUE)</formula>
    </cfRule>
  </conditionalFormatting>
  <conditionalFormatting sqref="D695">
    <cfRule type="expression" dxfId="5743" priority="24314">
      <formula>IF(FIND("!",D5),TRUE)</formula>
    </cfRule>
  </conditionalFormatting>
  <conditionalFormatting sqref="D696">
    <cfRule type="expression" dxfId="5742" priority="24315">
      <formula>IF(AND(LEN($C5)&gt;0,AND($C5&lt;&gt;"Smelter Not Listed",ISBLANK($D5))),1,0)</formula>
    </cfRule>
  </conditionalFormatting>
  <conditionalFormatting sqref="D696">
    <cfRule type="expression" dxfId="5741" priority="24316">
      <formula>IF(AND(D5="",$C5=$X$4),TRUE)</formula>
    </cfRule>
  </conditionalFormatting>
  <conditionalFormatting sqref="D696">
    <cfRule type="expression" dxfId="5740" priority="24317">
      <formula>IF(FIND("!",D5),TRUE)</formula>
    </cfRule>
  </conditionalFormatting>
  <conditionalFormatting sqref="D697">
    <cfRule type="expression" dxfId="5739" priority="24318">
      <formula>IF(AND(LEN($C5)&gt;0,AND($C5&lt;&gt;"Smelter Not Listed",ISBLANK($D5))),1,0)</formula>
    </cfRule>
  </conditionalFormatting>
  <conditionalFormatting sqref="D697">
    <cfRule type="expression" dxfId="5738" priority="24319">
      <formula>IF(AND(D5="",$C5=$X$4),TRUE)</formula>
    </cfRule>
  </conditionalFormatting>
  <conditionalFormatting sqref="D697">
    <cfRule type="expression" dxfId="5737" priority="24320">
      <formula>IF(FIND("!",D5),TRUE)</formula>
    </cfRule>
  </conditionalFormatting>
  <conditionalFormatting sqref="D698">
    <cfRule type="expression" dxfId="5736" priority="24321">
      <formula>IF(AND(LEN($C5)&gt;0,AND($C5&lt;&gt;"Smelter Not Listed",ISBLANK($D5))),1,0)</formula>
    </cfRule>
  </conditionalFormatting>
  <conditionalFormatting sqref="D698">
    <cfRule type="expression" dxfId="5735" priority="24322">
      <formula>IF(AND(D5="",$C5=$X$4),TRUE)</formula>
    </cfRule>
  </conditionalFormatting>
  <conditionalFormatting sqref="D698">
    <cfRule type="expression" dxfId="5734" priority="24323">
      <formula>IF(FIND("!",D5),TRUE)</formula>
    </cfRule>
  </conditionalFormatting>
  <conditionalFormatting sqref="D699">
    <cfRule type="expression" dxfId="5733" priority="24324">
      <formula>IF(AND(LEN($C5)&gt;0,AND($C5&lt;&gt;"Smelter Not Listed",ISBLANK($D5))),1,0)</formula>
    </cfRule>
  </conditionalFormatting>
  <conditionalFormatting sqref="D699">
    <cfRule type="expression" dxfId="5732" priority="24325">
      <formula>IF(AND(D5="",$C5=$X$4),TRUE)</formula>
    </cfRule>
  </conditionalFormatting>
  <conditionalFormatting sqref="D699">
    <cfRule type="expression" dxfId="5731" priority="24326">
      <formula>IF(FIND("!",D5),TRUE)</formula>
    </cfRule>
  </conditionalFormatting>
  <conditionalFormatting sqref="D700">
    <cfRule type="expression" dxfId="5730" priority="24327">
      <formula>IF(AND(LEN($C5)&gt;0,AND($C5&lt;&gt;"Smelter Not Listed",ISBLANK($D5))),1,0)</formula>
    </cfRule>
  </conditionalFormatting>
  <conditionalFormatting sqref="D700">
    <cfRule type="expression" dxfId="5729" priority="24328">
      <formula>IF(AND(D5="",$C5=$X$4),TRUE)</formula>
    </cfRule>
  </conditionalFormatting>
  <conditionalFormatting sqref="D700">
    <cfRule type="expression" dxfId="5728" priority="24329">
      <formula>IF(FIND("!",D5),TRUE)</formula>
    </cfRule>
  </conditionalFormatting>
  <conditionalFormatting sqref="D701">
    <cfRule type="expression" dxfId="5727" priority="24330">
      <formula>IF(AND(LEN($C5)&gt;0,AND($C5&lt;&gt;"Smelter Not Listed",ISBLANK($D5))),1,0)</formula>
    </cfRule>
  </conditionalFormatting>
  <conditionalFormatting sqref="D701">
    <cfRule type="expression" dxfId="5726" priority="24331">
      <formula>IF(AND(D5="",$C5=$X$4),TRUE)</formula>
    </cfRule>
  </conditionalFormatting>
  <conditionalFormatting sqref="D701">
    <cfRule type="expression" dxfId="5725" priority="24332">
      <formula>IF(FIND("!",D5),TRUE)</formula>
    </cfRule>
  </conditionalFormatting>
  <conditionalFormatting sqref="D702">
    <cfRule type="expression" dxfId="5724" priority="24333">
      <formula>IF(AND(LEN($C5)&gt;0,AND($C5&lt;&gt;"Smelter Not Listed",ISBLANK($D5))),1,0)</formula>
    </cfRule>
  </conditionalFormatting>
  <conditionalFormatting sqref="D702">
    <cfRule type="expression" dxfId="5723" priority="24334">
      <formula>IF(AND(D5="",$C5=$X$4),TRUE)</formula>
    </cfRule>
  </conditionalFormatting>
  <conditionalFormatting sqref="D702">
    <cfRule type="expression" dxfId="5722" priority="24335">
      <formula>IF(FIND("!",D5),TRUE)</formula>
    </cfRule>
  </conditionalFormatting>
  <conditionalFormatting sqref="D703">
    <cfRule type="expression" dxfId="5721" priority="24336">
      <formula>IF(AND(LEN($C5)&gt;0,AND($C5&lt;&gt;"Smelter Not Listed",ISBLANK($D5))),1,0)</formula>
    </cfRule>
  </conditionalFormatting>
  <conditionalFormatting sqref="D703">
    <cfRule type="expression" dxfId="5720" priority="24337">
      <formula>IF(AND(D5="",$C5=$X$4),TRUE)</formula>
    </cfRule>
  </conditionalFormatting>
  <conditionalFormatting sqref="D703">
    <cfRule type="expression" dxfId="5719" priority="24338">
      <formula>IF(FIND("!",D5),TRUE)</formula>
    </cfRule>
  </conditionalFormatting>
  <conditionalFormatting sqref="D704">
    <cfRule type="expression" dxfId="5718" priority="24339">
      <formula>IF(AND(LEN($C5)&gt;0,AND($C5&lt;&gt;"Smelter Not Listed",ISBLANK($D5))),1,0)</formula>
    </cfRule>
  </conditionalFormatting>
  <conditionalFormatting sqref="D704">
    <cfRule type="expression" dxfId="5717" priority="24340">
      <formula>IF(AND(D5="",$C5=$X$4),TRUE)</formula>
    </cfRule>
  </conditionalFormatting>
  <conditionalFormatting sqref="D704">
    <cfRule type="expression" dxfId="5716" priority="24341">
      <formula>IF(FIND("!",D5),TRUE)</formula>
    </cfRule>
  </conditionalFormatting>
  <conditionalFormatting sqref="D705">
    <cfRule type="expression" dxfId="5715" priority="24342">
      <formula>IF(AND(LEN($C5)&gt;0,AND($C5&lt;&gt;"Smelter Not Listed",ISBLANK($D5))),1,0)</formula>
    </cfRule>
  </conditionalFormatting>
  <conditionalFormatting sqref="D705">
    <cfRule type="expression" dxfId="5714" priority="24343">
      <formula>IF(AND(D5="",$C5=$X$4),TRUE)</formula>
    </cfRule>
  </conditionalFormatting>
  <conditionalFormatting sqref="D705">
    <cfRule type="expression" dxfId="5713" priority="24344">
      <formula>IF(FIND("!",D5),TRUE)</formula>
    </cfRule>
  </conditionalFormatting>
  <conditionalFormatting sqref="D706">
    <cfRule type="expression" dxfId="5712" priority="24345">
      <formula>IF(AND(LEN($C5)&gt;0,AND($C5&lt;&gt;"Smelter Not Listed",ISBLANK($D5))),1,0)</formula>
    </cfRule>
  </conditionalFormatting>
  <conditionalFormatting sqref="D706">
    <cfRule type="expression" dxfId="5711" priority="24346">
      <formula>IF(AND(D5="",$C5=$X$4),TRUE)</formula>
    </cfRule>
  </conditionalFormatting>
  <conditionalFormatting sqref="D706">
    <cfRule type="expression" dxfId="5710" priority="24347">
      <formula>IF(FIND("!",D5),TRUE)</formula>
    </cfRule>
  </conditionalFormatting>
  <conditionalFormatting sqref="D707">
    <cfRule type="expression" dxfId="5709" priority="24348">
      <formula>IF(AND(LEN($C5)&gt;0,AND($C5&lt;&gt;"Smelter Not Listed",ISBLANK($D5))),1,0)</formula>
    </cfRule>
  </conditionalFormatting>
  <conditionalFormatting sqref="D707">
    <cfRule type="expression" dxfId="5708" priority="24349">
      <formula>IF(AND(D5="",$C5=$X$4),TRUE)</formula>
    </cfRule>
  </conditionalFormatting>
  <conditionalFormatting sqref="D707">
    <cfRule type="expression" dxfId="5707" priority="24350">
      <formula>IF(FIND("!",D5),TRUE)</formula>
    </cfRule>
  </conditionalFormatting>
  <conditionalFormatting sqref="D708">
    <cfRule type="expression" dxfId="5706" priority="24351">
      <formula>IF(AND(LEN($C5)&gt;0,AND($C5&lt;&gt;"Smelter Not Listed",ISBLANK($D5))),1,0)</formula>
    </cfRule>
  </conditionalFormatting>
  <conditionalFormatting sqref="D708">
    <cfRule type="expression" dxfId="5705" priority="24352">
      <formula>IF(AND(D5="",$C5=$X$4),TRUE)</formula>
    </cfRule>
  </conditionalFormatting>
  <conditionalFormatting sqref="D708">
    <cfRule type="expression" dxfId="5704" priority="24353">
      <formula>IF(FIND("!",D5),TRUE)</formula>
    </cfRule>
  </conditionalFormatting>
  <conditionalFormatting sqref="D709">
    <cfRule type="expression" dxfId="5703" priority="24354">
      <formula>IF(AND(LEN($C5)&gt;0,AND($C5&lt;&gt;"Smelter Not Listed",ISBLANK($D5))),1,0)</formula>
    </cfRule>
  </conditionalFormatting>
  <conditionalFormatting sqref="D709">
    <cfRule type="expression" dxfId="5702" priority="24355">
      <formula>IF(AND(D5="",$C5=$X$4),TRUE)</formula>
    </cfRule>
  </conditionalFormatting>
  <conditionalFormatting sqref="D709">
    <cfRule type="expression" dxfId="5701" priority="24356">
      <formula>IF(FIND("!",D5),TRUE)</formula>
    </cfRule>
  </conditionalFormatting>
  <conditionalFormatting sqref="D710">
    <cfRule type="expression" dxfId="5700" priority="24357">
      <formula>IF(AND(LEN($C5)&gt;0,AND($C5&lt;&gt;"Smelter Not Listed",ISBLANK($D5))),1,0)</formula>
    </cfRule>
  </conditionalFormatting>
  <conditionalFormatting sqref="D710">
    <cfRule type="expression" dxfId="5699" priority="24358">
      <formula>IF(AND(D5="",$C5=$X$4),TRUE)</formula>
    </cfRule>
  </conditionalFormatting>
  <conditionalFormatting sqref="D710">
    <cfRule type="expression" dxfId="5698" priority="24359">
      <formula>IF(FIND("!",D5),TRUE)</formula>
    </cfRule>
  </conditionalFormatting>
  <conditionalFormatting sqref="D711">
    <cfRule type="expression" dxfId="5697" priority="24360">
      <formula>IF(AND(LEN($C5)&gt;0,AND($C5&lt;&gt;"Smelter Not Listed",ISBLANK($D5))),1,0)</formula>
    </cfRule>
  </conditionalFormatting>
  <conditionalFormatting sqref="D711">
    <cfRule type="expression" dxfId="5696" priority="24361">
      <formula>IF(AND(D5="",$C5=$X$4),TRUE)</formula>
    </cfRule>
  </conditionalFormatting>
  <conditionalFormatting sqref="D711">
    <cfRule type="expression" dxfId="5695" priority="24362">
      <formula>IF(FIND("!",D5),TRUE)</formula>
    </cfRule>
  </conditionalFormatting>
  <conditionalFormatting sqref="D712">
    <cfRule type="expression" dxfId="5694" priority="24363">
      <formula>IF(AND(LEN($C5)&gt;0,AND($C5&lt;&gt;"Smelter Not Listed",ISBLANK($D5))),1,0)</formula>
    </cfRule>
  </conditionalFormatting>
  <conditionalFormatting sqref="D712">
    <cfRule type="expression" dxfId="5693" priority="24364">
      <formula>IF(AND(D5="",$C5=$X$4),TRUE)</formula>
    </cfRule>
  </conditionalFormatting>
  <conditionalFormatting sqref="D712">
    <cfRule type="expression" dxfId="5692" priority="24365">
      <formula>IF(FIND("!",D5),TRUE)</formula>
    </cfRule>
  </conditionalFormatting>
  <conditionalFormatting sqref="D713">
    <cfRule type="expression" dxfId="5691" priority="24366">
      <formula>IF(AND(LEN($C5)&gt;0,AND($C5&lt;&gt;"Smelter Not Listed",ISBLANK($D5))),1,0)</formula>
    </cfRule>
  </conditionalFormatting>
  <conditionalFormatting sqref="D713">
    <cfRule type="expression" dxfId="5690" priority="24367">
      <formula>IF(AND(D5="",$C5=$X$4),TRUE)</formula>
    </cfRule>
  </conditionalFormatting>
  <conditionalFormatting sqref="D713">
    <cfRule type="expression" dxfId="5689" priority="24368">
      <formula>IF(FIND("!",D5),TRUE)</formula>
    </cfRule>
  </conditionalFormatting>
  <conditionalFormatting sqref="D714">
    <cfRule type="expression" dxfId="5688" priority="24369">
      <formula>IF(AND(LEN($C5)&gt;0,AND($C5&lt;&gt;"Smelter Not Listed",ISBLANK($D5))),1,0)</formula>
    </cfRule>
  </conditionalFormatting>
  <conditionalFormatting sqref="D714">
    <cfRule type="expression" dxfId="5687" priority="24370">
      <formula>IF(AND(D5="",$C5=$X$4),TRUE)</formula>
    </cfRule>
  </conditionalFormatting>
  <conditionalFormatting sqref="D714">
    <cfRule type="expression" dxfId="5686" priority="24371">
      <formula>IF(FIND("!",D5),TRUE)</formula>
    </cfRule>
  </conditionalFormatting>
  <conditionalFormatting sqref="D715">
    <cfRule type="expression" dxfId="5685" priority="24372">
      <formula>IF(AND(LEN($C5)&gt;0,AND($C5&lt;&gt;"Smelter Not Listed",ISBLANK($D5))),1,0)</formula>
    </cfRule>
  </conditionalFormatting>
  <conditionalFormatting sqref="D715">
    <cfRule type="expression" dxfId="5684" priority="24373">
      <formula>IF(AND(D5="",$C5=$X$4),TRUE)</formula>
    </cfRule>
  </conditionalFormatting>
  <conditionalFormatting sqref="D715">
    <cfRule type="expression" dxfId="5683" priority="24374">
      <formula>IF(FIND("!",D5),TRUE)</formula>
    </cfRule>
  </conditionalFormatting>
  <conditionalFormatting sqref="D716">
    <cfRule type="expression" dxfId="5682" priority="24375">
      <formula>IF(AND(LEN($C5)&gt;0,AND($C5&lt;&gt;"Smelter Not Listed",ISBLANK($D5))),1,0)</formula>
    </cfRule>
  </conditionalFormatting>
  <conditionalFormatting sqref="D716">
    <cfRule type="expression" dxfId="5681" priority="24376">
      <formula>IF(AND(D5="",$C5=$X$4),TRUE)</formula>
    </cfRule>
  </conditionalFormatting>
  <conditionalFormatting sqref="D716">
    <cfRule type="expression" dxfId="5680" priority="24377">
      <formula>IF(FIND("!",D5),TRUE)</formula>
    </cfRule>
  </conditionalFormatting>
  <conditionalFormatting sqref="D717">
    <cfRule type="expression" dxfId="5679" priority="24378">
      <formula>IF(AND(LEN($C5)&gt;0,AND($C5&lt;&gt;"Smelter Not Listed",ISBLANK($D5))),1,0)</formula>
    </cfRule>
  </conditionalFormatting>
  <conditionalFormatting sqref="D717">
    <cfRule type="expression" dxfId="5678" priority="24379">
      <formula>IF(AND(D5="",$C5=$X$4),TRUE)</formula>
    </cfRule>
  </conditionalFormatting>
  <conditionalFormatting sqref="D717">
    <cfRule type="expression" dxfId="5677" priority="24380">
      <formula>IF(FIND("!",D5),TRUE)</formula>
    </cfRule>
  </conditionalFormatting>
  <conditionalFormatting sqref="D718">
    <cfRule type="expression" dxfId="5676" priority="24381">
      <formula>IF(AND(LEN($C5)&gt;0,AND($C5&lt;&gt;"Smelter Not Listed",ISBLANK($D5))),1,0)</formula>
    </cfRule>
  </conditionalFormatting>
  <conditionalFormatting sqref="D718">
    <cfRule type="expression" dxfId="5675" priority="24382">
      <formula>IF(AND(D5="",$C5=$X$4),TRUE)</formula>
    </cfRule>
  </conditionalFormatting>
  <conditionalFormatting sqref="D718">
    <cfRule type="expression" dxfId="5674" priority="24383">
      <formula>IF(FIND("!",D5),TRUE)</formula>
    </cfRule>
  </conditionalFormatting>
  <conditionalFormatting sqref="D719">
    <cfRule type="expression" dxfId="5673" priority="24384">
      <formula>IF(AND(LEN($C5)&gt;0,AND($C5&lt;&gt;"Smelter Not Listed",ISBLANK($D5))),1,0)</formula>
    </cfRule>
  </conditionalFormatting>
  <conditionalFormatting sqref="D719">
    <cfRule type="expression" dxfId="5672" priority="24385">
      <formula>IF(AND(D5="",$C5=$X$4),TRUE)</formula>
    </cfRule>
  </conditionalFormatting>
  <conditionalFormatting sqref="D719">
    <cfRule type="expression" dxfId="5671" priority="24386">
      <formula>IF(FIND("!",D5),TRUE)</formula>
    </cfRule>
  </conditionalFormatting>
  <conditionalFormatting sqref="D720">
    <cfRule type="expression" dxfId="5670" priority="24387">
      <formula>IF(AND(LEN($C5)&gt;0,AND($C5&lt;&gt;"Smelter Not Listed",ISBLANK($D5))),1,0)</formula>
    </cfRule>
  </conditionalFormatting>
  <conditionalFormatting sqref="D720">
    <cfRule type="expression" dxfId="5669" priority="24388">
      <formula>IF(AND(D5="",$C5=$X$4),TRUE)</formula>
    </cfRule>
  </conditionalFormatting>
  <conditionalFormatting sqref="D720">
    <cfRule type="expression" dxfId="5668" priority="24389">
      <formula>IF(FIND("!",D5),TRUE)</formula>
    </cfRule>
  </conditionalFormatting>
  <conditionalFormatting sqref="D721">
    <cfRule type="expression" dxfId="5667" priority="24390">
      <formula>IF(AND(LEN($C5)&gt;0,AND($C5&lt;&gt;"Smelter Not Listed",ISBLANK($D5))),1,0)</formula>
    </cfRule>
  </conditionalFormatting>
  <conditionalFormatting sqref="D721">
    <cfRule type="expression" dxfId="5666" priority="24391">
      <formula>IF(AND(D5="",$C5=$X$4),TRUE)</formula>
    </cfRule>
  </conditionalFormatting>
  <conditionalFormatting sqref="D721">
    <cfRule type="expression" dxfId="5665" priority="24392">
      <formula>IF(FIND("!",D5),TRUE)</formula>
    </cfRule>
  </conditionalFormatting>
  <conditionalFormatting sqref="D722">
    <cfRule type="expression" dxfId="5664" priority="24393">
      <formula>IF(AND(LEN($C5)&gt;0,AND($C5&lt;&gt;"Smelter Not Listed",ISBLANK($D5))),1,0)</formula>
    </cfRule>
  </conditionalFormatting>
  <conditionalFormatting sqref="D722">
    <cfRule type="expression" dxfId="5663" priority="24394">
      <formula>IF(AND(D5="",$C5=$X$4),TRUE)</formula>
    </cfRule>
  </conditionalFormatting>
  <conditionalFormatting sqref="D722">
    <cfRule type="expression" dxfId="5662" priority="24395">
      <formula>IF(FIND("!",D5),TRUE)</formula>
    </cfRule>
  </conditionalFormatting>
  <conditionalFormatting sqref="D723">
    <cfRule type="expression" dxfId="5661" priority="24396">
      <formula>IF(AND(LEN($C5)&gt;0,AND($C5&lt;&gt;"Smelter Not Listed",ISBLANK($D5))),1,0)</formula>
    </cfRule>
  </conditionalFormatting>
  <conditionalFormatting sqref="D723">
    <cfRule type="expression" dxfId="5660" priority="24397">
      <formula>IF(AND(D5="",$C5=$X$4),TRUE)</formula>
    </cfRule>
  </conditionalFormatting>
  <conditionalFormatting sqref="D723">
    <cfRule type="expression" dxfId="5659" priority="24398">
      <formula>IF(FIND("!",D5),TRUE)</formula>
    </cfRule>
  </conditionalFormatting>
  <conditionalFormatting sqref="D724">
    <cfRule type="expression" dxfId="5658" priority="24399">
      <formula>IF(AND(LEN($C5)&gt;0,AND($C5&lt;&gt;"Smelter Not Listed",ISBLANK($D5))),1,0)</formula>
    </cfRule>
  </conditionalFormatting>
  <conditionalFormatting sqref="D724">
    <cfRule type="expression" dxfId="5657" priority="24400">
      <formula>IF(AND(D5="",$C5=$X$4),TRUE)</formula>
    </cfRule>
  </conditionalFormatting>
  <conditionalFormatting sqref="D724">
    <cfRule type="expression" dxfId="5656" priority="24401">
      <formula>IF(FIND("!",D5),TRUE)</formula>
    </cfRule>
  </conditionalFormatting>
  <conditionalFormatting sqref="D725">
    <cfRule type="expression" dxfId="5655" priority="24402">
      <formula>IF(AND(LEN($C5)&gt;0,AND($C5&lt;&gt;"Smelter Not Listed",ISBLANK($D5))),1,0)</formula>
    </cfRule>
  </conditionalFormatting>
  <conditionalFormatting sqref="D725">
    <cfRule type="expression" dxfId="5654" priority="24403">
      <formula>IF(AND(D5="",$C5=$X$4),TRUE)</formula>
    </cfRule>
  </conditionalFormatting>
  <conditionalFormatting sqref="D725">
    <cfRule type="expression" dxfId="5653" priority="24404">
      <formula>IF(FIND("!",D5),TRUE)</formula>
    </cfRule>
  </conditionalFormatting>
  <conditionalFormatting sqref="D726">
    <cfRule type="expression" dxfId="5652" priority="24405">
      <formula>IF(AND(LEN($C5)&gt;0,AND($C5&lt;&gt;"Smelter Not Listed",ISBLANK($D5))),1,0)</formula>
    </cfRule>
  </conditionalFormatting>
  <conditionalFormatting sqref="D726">
    <cfRule type="expression" dxfId="5651" priority="24406">
      <formula>IF(AND(D5="",$C5=$X$4),TRUE)</formula>
    </cfRule>
  </conditionalFormatting>
  <conditionalFormatting sqref="D726">
    <cfRule type="expression" dxfId="5650" priority="24407">
      <formula>IF(FIND("!",D5),TRUE)</formula>
    </cfRule>
  </conditionalFormatting>
  <conditionalFormatting sqref="D727">
    <cfRule type="expression" dxfId="5649" priority="24408">
      <formula>IF(AND(LEN($C5)&gt;0,AND($C5&lt;&gt;"Smelter Not Listed",ISBLANK($D5))),1,0)</formula>
    </cfRule>
  </conditionalFormatting>
  <conditionalFormatting sqref="D727">
    <cfRule type="expression" dxfId="5648" priority="24409">
      <formula>IF(AND(D5="",$C5=$X$4),TRUE)</formula>
    </cfRule>
  </conditionalFormatting>
  <conditionalFormatting sqref="D727">
    <cfRule type="expression" dxfId="5647" priority="24410">
      <formula>IF(FIND("!",D5),TRUE)</formula>
    </cfRule>
  </conditionalFormatting>
  <conditionalFormatting sqref="D728">
    <cfRule type="expression" dxfId="5646" priority="24411">
      <formula>IF(AND(LEN($C5)&gt;0,AND($C5&lt;&gt;"Smelter Not Listed",ISBLANK($D5))),1,0)</formula>
    </cfRule>
  </conditionalFormatting>
  <conditionalFormatting sqref="D728">
    <cfRule type="expression" dxfId="5645" priority="24412">
      <formula>IF(AND(D5="",$C5=$X$4),TRUE)</formula>
    </cfRule>
  </conditionalFormatting>
  <conditionalFormatting sqref="D728">
    <cfRule type="expression" dxfId="5644" priority="24413">
      <formula>IF(FIND("!",D5),TRUE)</formula>
    </cfRule>
  </conditionalFormatting>
  <conditionalFormatting sqref="D729">
    <cfRule type="expression" dxfId="5643" priority="24414">
      <formula>IF(AND(LEN($C5)&gt;0,AND($C5&lt;&gt;"Smelter Not Listed",ISBLANK($D5))),1,0)</formula>
    </cfRule>
  </conditionalFormatting>
  <conditionalFormatting sqref="D729">
    <cfRule type="expression" dxfId="5642" priority="24415">
      <formula>IF(AND(D5="",$C5=$X$4),TRUE)</formula>
    </cfRule>
  </conditionalFormatting>
  <conditionalFormatting sqref="D729">
    <cfRule type="expression" dxfId="5641" priority="24416">
      <formula>IF(FIND("!",D5),TRUE)</formula>
    </cfRule>
  </conditionalFormatting>
  <conditionalFormatting sqref="D730">
    <cfRule type="expression" dxfId="5640" priority="24417">
      <formula>IF(AND(LEN($C5)&gt;0,AND($C5&lt;&gt;"Smelter Not Listed",ISBLANK($D5))),1,0)</formula>
    </cfRule>
  </conditionalFormatting>
  <conditionalFormatting sqref="D730">
    <cfRule type="expression" dxfId="5639" priority="24418">
      <formula>IF(AND(D5="",$C5=$X$4),TRUE)</formula>
    </cfRule>
  </conditionalFormatting>
  <conditionalFormatting sqref="D730">
    <cfRule type="expression" dxfId="5638" priority="24419">
      <formula>IF(FIND("!",D5),TRUE)</formula>
    </cfRule>
  </conditionalFormatting>
  <conditionalFormatting sqref="D731">
    <cfRule type="expression" dxfId="5637" priority="24420">
      <formula>IF(AND(LEN($C5)&gt;0,AND($C5&lt;&gt;"Smelter Not Listed",ISBLANK($D5))),1,0)</formula>
    </cfRule>
  </conditionalFormatting>
  <conditionalFormatting sqref="D731">
    <cfRule type="expression" dxfId="5636" priority="24421">
      <formula>IF(AND(D5="",$C5=$X$4),TRUE)</formula>
    </cfRule>
  </conditionalFormatting>
  <conditionalFormatting sqref="D731">
    <cfRule type="expression" dxfId="5635" priority="24422">
      <formula>IF(FIND("!",D5),TRUE)</formula>
    </cfRule>
  </conditionalFormatting>
  <conditionalFormatting sqref="D732">
    <cfRule type="expression" dxfId="5634" priority="24423">
      <formula>IF(AND(LEN($C5)&gt;0,AND($C5&lt;&gt;"Smelter Not Listed",ISBLANK($D5))),1,0)</formula>
    </cfRule>
  </conditionalFormatting>
  <conditionalFormatting sqref="D732">
    <cfRule type="expression" dxfId="5633" priority="24424">
      <formula>IF(AND(D5="",$C5=$X$4),TRUE)</formula>
    </cfRule>
  </conditionalFormatting>
  <conditionalFormatting sqref="D732">
    <cfRule type="expression" dxfId="5632" priority="24425">
      <formula>IF(FIND("!",D5),TRUE)</formula>
    </cfRule>
  </conditionalFormatting>
  <conditionalFormatting sqref="D733">
    <cfRule type="expression" dxfId="5631" priority="24426">
      <formula>IF(AND(LEN($C5)&gt;0,AND($C5&lt;&gt;"Smelter Not Listed",ISBLANK($D5))),1,0)</formula>
    </cfRule>
  </conditionalFormatting>
  <conditionalFormatting sqref="D733">
    <cfRule type="expression" dxfId="5630" priority="24427">
      <formula>IF(AND(D5="",$C5=$X$4),TRUE)</formula>
    </cfRule>
  </conditionalFormatting>
  <conditionalFormatting sqref="D733">
    <cfRule type="expression" dxfId="5629" priority="24428">
      <formula>IF(FIND("!",D5),TRUE)</formula>
    </cfRule>
  </conditionalFormatting>
  <conditionalFormatting sqref="D734">
    <cfRule type="expression" dxfId="5628" priority="24429">
      <formula>IF(AND(LEN($C5)&gt;0,AND($C5&lt;&gt;"Smelter Not Listed",ISBLANK($D5))),1,0)</formula>
    </cfRule>
  </conditionalFormatting>
  <conditionalFormatting sqref="D734">
    <cfRule type="expression" dxfId="5627" priority="24430">
      <formula>IF(AND(D5="",$C5=$X$4),TRUE)</formula>
    </cfRule>
  </conditionalFormatting>
  <conditionalFormatting sqref="D734">
    <cfRule type="expression" dxfId="5626" priority="24431">
      <formula>IF(FIND("!",D5),TRUE)</formula>
    </cfRule>
  </conditionalFormatting>
  <conditionalFormatting sqref="D735">
    <cfRule type="expression" dxfId="5625" priority="24432">
      <formula>IF(AND(LEN($C5)&gt;0,AND($C5&lt;&gt;"Smelter Not Listed",ISBLANK($D5))),1,0)</formula>
    </cfRule>
  </conditionalFormatting>
  <conditionalFormatting sqref="D735">
    <cfRule type="expression" dxfId="5624" priority="24433">
      <formula>IF(AND(D5="",$C5=$X$4),TRUE)</formula>
    </cfRule>
  </conditionalFormatting>
  <conditionalFormatting sqref="D735">
    <cfRule type="expression" dxfId="5623" priority="24434">
      <formula>IF(FIND("!",D5),TRUE)</formula>
    </cfRule>
  </conditionalFormatting>
  <conditionalFormatting sqref="D736">
    <cfRule type="expression" dxfId="5622" priority="24435">
      <formula>IF(AND(LEN($C5)&gt;0,AND($C5&lt;&gt;"Smelter Not Listed",ISBLANK($D5))),1,0)</formula>
    </cfRule>
  </conditionalFormatting>
  <conditionalFormatting sqref="D736">
    <cfRule type="expression" dxfId="5621" priority="24436">
      <formula>IF(AND(D5="",$C5=$X$4),TRUE)</formula>
    </cfRule>
  </conditionalFormatting>
  <conditionalFormatting sqref="D736">
    <cfRule type="expression" dxfId="5620" priority="24437">
      <formula>IF(FIND("!",D5),TRUE)</formula>
    </cfRule>
  </conditionalFormatting>
  <conditionalFormatting sqref="D737">
    <cfRule type="expression" dxfId="5619" priority="24438">
      <formula>IF(AND(LEN($C5)&gt;0,AND($C5&lt;&gt;"Smelter Not Listed",ISBLANK($D5))),1,0)</formula>
    </cfRule>
  </conditionalFormatting>
  <conditionalFormatting sqref="D737">
    <cfRule type="expression" dxfId="5618" priority="24439">
      <formula>IF(AND(D5="",$C5=$X$4),TRUE)</formula>
    </cfRule>
  </conditionalFormatting>
  <conditionalFormatting sqref="D737">
    <cfRule type="expression" dxfId="5617" priority="24440">
      <formula>IF(FIND("!",D5),TRUE)</formula>
    </cfRule>
  </conditionalFormatting>
  <conditionalFormatting sqref="D738">
    <cfRule type="expression" dxfId="5616" priority="24441">
      <formula>IF(AND(LEN($C5)&gt;0,AND($C5&lt;&gt;"Smelter Not Listed",ISBLANK($D5))),1,0)</formula>
    </cfRule>
  </conditionalFormatting>
  <conditionalFormatting sqref="D738">
    <cfRule type="expression" dxfId="5615" priority="24442">
      <formula>IF(AND(D5="",$C5=$X$4),TRUE)</formula>
    </cfRule>
  </conditionalFormatting>
  <conditionalFormatting sqref="D738">
    <cfRule type="expression" dxfId="5614" priority="24443">
      <formula>IF(FIND("!",D5),TRUE)</formula>
    </cfRule>
  </conditionalFormatting>
  <conditionalFormatting sqref="D739">
    <cfRule type="expression" dxfId="5613" priority="24444">
      <formula>IF(AND(LEN($C5)&gt;0,AND($C5&lt;&gt;"Smelter Not Listed",ISBLANK($D5))),1,0)</formula>
    </cfRule>
  </conditionalFormatting>
  <conditionalFormatting sqref="D739">
    <cfRule type="expression" dxfId="5612" priority="24445">
      <formula>IF(AND(D5="",$C5=$X$4),TRUE)</formula>
    </cfRule>
  </conditionalFormatting>
  <conditionalFormatting sqref="D739">
    <cfRule type="expression" dxfId="5611" priority="24446">
      <formula>IF(FIND("!",D5),TRUE)</formula>
    </cfRule>
  </conditionalFormatting>
  <conditionalFormatting sqref="D740">
    <cfRule type="expression" dxfId="5610" priority="24447">
      <formula>IF(AND(LEN($C5)&gt;0,AND($C5&lt;&gt;"Smelter Not Listed",ISBLANK($D5))),1,0)</formula>
    </cfRule>
  </conditionalFormatting>
  <conditionalFormatting sqref="D740">
    <cfRule type="expression" dxfId="5609" priority="24448">
      <formula>IF(AND(D5="",$C5=$X$4),TRUE)</formula>
    </cfRule>
  </conditionalFormatting>
  <conditionalFormatting sqref="D740">
    <cfRule type="expression" dxfId="5608" priority="24449">
      <formula>IF(FIND("!",D5),TRUE)</formula>
    </cfRule>
  </conditionalFormatting>
  <conditionalFormatting sqref="D741">
    <cfRule type="expression" dxfId="5607" priority="24450">
      <formula>IF(AND(LEN($C5)&gt;0,AND($C5&lt;&gt;"Smelter Not Listed",ISBLANK($D5))),1,0)</formula>
    </cfRule>
  </conditionalFormatting>
  <conditionalFormatting sqref="D741">
    <cfRule type="expression" dxfId="5606" priority="24451">
      <formula>IF(AND(D5="",$C5=$X$4),TRUE)</formula>
    </cfRule>
  </conditionalFormatting>
  <conditionalFormatting sqref="D741">
    <cfRule type="expression" dxfId="5605" priority="24452">
      <formula>IF(FIND("!",D5),TRUE)</formula>
    </cfRule>
  </conditionalFormatting>
  <conditionalFormatting sqref="D742">
    <cfRule type="expression" dxfId="5604" priority="24453">
      <formula>IF(AND(LEN($C5)&gt;0,AND($C5&lt;&gt;"Smelter Not Listed",ISBLANK($D5))),1,0)</formula>
    </cfRule>
  </conditionalFormatting>
  <conditionalFormatting sqref="D742">
    <cfRule type="expression" dxfId="5603" priority="24454">
      <formula>IF(AND(D5="",$C5=$X$4),TRUE)</formula>
    </cfRule>
  </conditionalFormatting>
  <conditionalFormatting sqref="D742">
    <cfRule type="expression" dxfId="5602" priority="24455">
      <formula>IF(FIND("!",D5),TRUE)</formula>
    </cfRule>
  </conditionalFormatting>
  <conditionalFormatting sqref="D743">
    <cfRule type="expression" dxfId="5601" priority="24456">
      <formula>IF(AND(LEN($C5)&gt;0,AND($C5&lt;&gt;"Smelter Not Listed",ISBLANK($D5))),1,0)</formula>
    </cfRule>
  </conditionalFormatting>
  <conditionalFormatting sqref="D743">
    <cfRule type="expression" dxfId="5600" priority="24457">
      <formula>IF(AND(D5="",$C5=$X$4),TRUE)</formula>
    </cfRule>
  </conditionalFormatting>
  <conditionalFormatting sqref="D743">
    <cfRule type="expression" dxfId="5599" priority="24458">
      <formula>IF(FIND("!",D5),TRUE)</formula>
    </cfRule>
  </conditionalFormatting>
  <conditionalFormatting sqref="D744">
    <cfRule type="expression" dxfId="5598" priority="24459">
      <formula>IF(AND(LEN($C5)&gt;0,AND($C5&lt;&gt;"Smelter Not Listed",ISBLANK($D5))),1,0)</formula>
    </cfRule>
  </conditionalFormatting>
  <conditionalFormatting sqref="D744">
    <cfRule type="expression" dxfId="5597" priority="24460">
      <formula>IF(AND(D5="",$C5=$X$4),TRUE)</formula>
    </cfRule>
  </conditionalFormatting>
  <conditionalFormatting sqref="D744">
    <cfRule type="expression" dxfId="5596" priority="24461">
      <formula>IF(FIND("!",D5),TRUE)</formula>
    </cfRule>
  </conditionalFormatting>
  <conditionalFormatting sqref="D745">
    <cfRule type="expression" dxfId="5595" priority="24462">
      <formula>IF(AND(LEN($C5)&gt;0,AND($C5&lt;&gt;"Smelter Not Listed",ISBLANK($D5))),1,0)</formula>
    </cfRule>
  </conditionalFormatting>
  <conditionalFormatting sqref="D745">
    <cfRule type="expression" dxfId="5594" priority="24463">
      <formula>IF(AND(D5="",$C5=$X$4),TRUE)</formula>
    </cfRule>
  </conditionalFormatting>
  <conditionalFormatting sqref="D745">
    <cfRule type="expression" dxfId="5593" priority="24464">
      <formula>IF(FIND("!",D5),TRUE)</formula>
    </cfRule>
  </conditionalFormatting>
  <conditionalFormatting sqref="D746">
    <cfRule type="expression" dxfId="5592" priority="24465">
      <formula>IF(AND(LEN($C5)&gt;0,AND($C5&lt;&gt;"Smelter Not Listed",ISBLANK($D5))),1,0)</formula>
    </cfRule>
  </conditionalFormatting>
  <conditionalFormatting sqref="D746">
    <cfRule type="expression" dxfId="5591" priority="24466">
      <formula>IF(AND(D5="",$C5=$X$4),TRUE)</formula>
    </cfRule>
  </conditionalFormatting>
  <conditionalFormatting sqref="D746">
    <cfRule type="expression" dxfId="5590" priority="24467">
      <formula>IF(FIND("!",D5),TRUE)</formula>
    </cfRule>
  </conditionalFormatting>
  <conditionalFormatting sqref="D747">
    <cfRule type="expression" dxfId="5589" priority="24468">
      <formula>IF(AND(LEN($C5)&gt;0,AND($C5&lt;&gt;"Smelter Not Listed",ISBLANK($D5))),1,0)</formula>
    </cfRule>
  </conditionalFormatting>
  <conditionalFormatting sqref="D747">
    <cfRule type="expression" dxfId="5588" priority="24469">
      <formula>IF(AND(D5="",$C5=$X$4),TRUE)</formula>
    </cfRule>
  </conditionalFormatting>
  <conditionalFormatting sqref="D747">
    <cfRule type="expression" dxfId="5587" priority="24470">
      <formula>IF(FIND("!",D5),TRUE)</formula>
    </cfRule>
  </conditionalFormatting>
  <conditionalFormatting sqref="D748">
    <cfRule type="expression" dxfId="5586" priority="24471">
      <formula>IF(AND(LEN($C5)&gt;0,AND($C5&lt;&gt;"Smelter Not Listed",ISBLANK($D5))),1,0)</formula>
    </cfRule>
  </conditionalFormatting>
  <conditionalFormatting sqref="D748">
    <cfRule type="expression" dxfId="5585" priority="24472">
      <formula>IF(AND(D5="",$C5=$X$4),TRUE)</formula>
    </cfRule>
  </conditionalFormatting>
  <conditionalFormatting sqref="D748">
    <cfRule type="expression" dxfId="5584" priority="24473">
      <formula>IF(FIND("!",D5),TRUE)</formula>
    </cfRule>
  </conditionalFormatting>
  <conditionalFormatting sqref="D749">
    <cfRule type="expression" dxfId="5583" priority="24474">
      <formula>IF(AND(LEN($C5)&gt;0,AND($C5&lt;&gt;"Smelter Not Listed",ISBLANK($D5))),1,0)</formula>
    </cfRule>
  </conditionalFormatting>
  <conditionalFormatting sqref="D749">
    <cfRule type="expression" dxfId="5582" priority="24475">
      <formula>IF(AND(D5="",$C5=$X$4),TRUE)</formula>
    </cfRule>
  </conditionalFormatting>
  <conditionalFormatting sqref="D749">
    <cfRule type="expression" dxfId="5581" priority="24476">
      <formula>IF(FIND("!",D5),TRUE)</formula>
    </cfRule>
  </conditionalFormatting>
  <conditionalFormatting sqref="D750">
    <cfRule type="expression" dxfId="5580" priority="24477">
      <formula>IF(AND(LEN($C5)&gt;0,AND($C5&lt;&gt;"Smelter Not Listed",ISBLANK($D5))),1,0)</formula>
    </cfRule>
  </conditionalFormatting>
  <conditionalFormatting sqref="D750">
    <cfRule type="expression" dxfId="5579" priority="24478">
      <formula>IF(AND(D5="",$C5=$X$4),TRUE)</formula>
    </cfRule>
  </conditionalFormatting>
  <conditionalFormatting sqref="D750">
    <cfRule type="expression" dxfId="5578" priority="24479">
      <formula>IF(FIND("!",D5),TRUE)</formula>
    </cfRule>
  </conditionalFormatting>
  <conditionalFormatting sqref="D751">
    <cfRule type="expression" dxfId="5577" priority="24480">
      <formula>IF(AND(LEN($C5)&gt;0,AND($C5&lt;&gt;"Smelter Not Listed",ISBLANK($D5))),1,0)</formula>
    </cfRule>
  </conditionalFormatting>
  <conditionalFormatting sqref="D751">
    <cfRule type="expression" dxfId="5576" priority="24481">
      <formula>IF(AND(D5="",$C5=$X$4),TRUE)</formula>
    </cfRule>
  </conditionalFormatting>
  <conditionalFormatting sqref="D751">
    <cfRule type="expression" dxfId="5575" priority="24482">
      <formula>IF(FIND("!",D5),TRUE)</formula>
    </cfRule>
  </conditionalFormatting>
  <conditionalFormatting sqref="D752">
    <cfRule type="expression" dxfId="5574" priority="24483">
      <formula>IF(AND(LEN($C5)&gt;0,AND($C5&lt;&gt;"Smelter Not Listed",ISBLANK($D5))),1,0)</formula>
    </cfRule>
  </conditionalFormatting>
  <conditionalFormatting sqref="D752">
    <cfRule type="expression" dxfId="5573" priority="24484">
      <formula>IF(AND(D5="",$C5=$X$4),TRUE)</formula>
    </cfRule>
  </conditionalFormatting>
  <conditionalFormatting sqref="D752">
    <cfRule type="expression" dxfId="5572" priority="24485">
      <formula>IF(FIND("!",D5),TRUE)</formula>
    </cfRule>
  </conditionalFormatting>
  <conditionalFormatting sqref="D753">
    <cfRule type="expression" dxfId="5571" priority="24486">
      <formula>IF(AND(LEN($C5)&gt;0,AND($C5&lt;&gt;"Smelter Not Listed",ISBLANK($D5))),1,0)</formula>
    </cfRule>
  </conditionalFormatting>
  <conditionalFormatting sqref="D753">
    <cfRule type="expression" dxfId="5570" priority="24487">
      <formula>IF(AND(D5="",$C5=$X$4),TRUE)</formula>
    </cfRule>
  </conditionalFormatting>
  <conditionalFormatting sqref="D753">
    <cfRule type="expression" dxfId="5569" priority="24488">
      <formula>IF(FIND("!",D5),TRUE)</formula>
    </cfRule>
  </conditionalFormatting>
  <conditionalFormatting sqref="D754">
    <cfRule type="expression" dxfId="5568" priority="24489">
      <formula>IF(AND(LEN($C5)&gt;0,AND($C5&lt;&gt;"Smelter Not Listed",ISBLANK($D5))),1,0)</formula>
    </cfRule>
  </conditionalFormatting>
  <conditionalFormatting sqref="D754">
    <cfRule type="expression" dxfId="5567" priority="24490">
      <formula>IF(AND(D5="",$C5=$X$4),TRUE)</formula>
    </cfRule>
  </conditionalFormatting>
  <conditionalFormatting sqref="D754">
    <cfRule type="expression" dxfId="5566" priority="24491">
      <formula>IF(FIND("!",D5),TRUE)</formula>
    </cfRule>
  </conditionalFormatting>
  <conditionalFormatting sqref="D755">
    <cfRule type="expression" dxfId="5565" priority="24492">
      <formula>IF(AND(LEN($C5)&gt;0,AND($C5&lt;&gt;"Smelter Not Listed",ISBLANK($D5))),1,0)</formula>
    </cfRule>
  </conditionalFormatting>
  <conditionalFormatting sqref="D755">
    <cfRule type="expression" dxfId="5564" priority="24493">
      <formula>IF(AND(D5="",$C5=$X$4),TRUE)</formula>
    </cfRule>
  </conditionalFormatting>
  <conditionalFormatting sqref="D755">
    <cfRule type="expression" dxfId="5563" priority="24494">
      <formula>IF(FIND("!",D5),TRUE)</formula>
    </cfRule>
  </conditionalFormatting>
  <conditionalFormatting sqref="D756">
    <cfRule type="expression" dxfId="5562" priority="24495">
      <formula>IF(AND(LEN($C5)&gt;0,AND($C5&lt;&gt;"Smelter Not Listed",ISBLANK($D5))),1,0)</formula>
    </cfRule>
  </conditionalFormatting>
  <conditionalFormatting sqref="D756">
    <cfRule type="expression" dxfId="5561" priority="24496">
      <formula>IF(AND(D5="",$C5=$X$4),TRUE)</formula>
    </cfRule>
  </conditionalFormatting>
  <conditionalFormatting sqref="D756">
    <cfRule type="expression" dxfId="5560" priority="24497">
      <formula>IF(FIND("!",D5),TRUE)</formula>
    </cfRule>
  </conditionalFormatting>
  <conditionalFormatting sqref="D757">
    <cfRule type="expression" dxfId="5559" priority="24498">
      <formula>IF(AND(LEN($C5)&gt;0,AND($C5&lt;&gt;"Smelter Not Listed",ISBLANK($D5))),1,0)</formula>
    </cfRule>
  </conditionalFormatting>
  <conditionalFormatting sqref="D757">
    <cfRule type="expression" dxfId="5558" priority="24499">
      <formula>IF(AND(D5="",$C5=$X$4),TRUE)</formula>
    </cfRule>
  </conditionalFormatting>
  <conditionalFormatting sqref="D757">
    <cfRule type="expression" dxfId="5557" priority="24500">
      <formula>IF(FIND("!",D5),TRUE)</formula>
    </cfRule>
  </conditionalFormatting>
  <conditionalFormatting sqref="D758">
    <cfRule type="expression" dxfId="5556" priority="24501">
      <formula>IF(AND(LEN($C5)&gt;0,AND($C5&lt;&gt;"Smelter Not Listed",ISBLANK($D5))),1,0)</formula>
    </cfRule>
  </conditionalFormatting>
  <conditionalFormatting sqref="D758">
    <cfRule type="expression" dxfId="5555" priority="24502">
      <formula>IF(AND(D5="",$C5=$X$4),TRUE)</formula>
    </cfRule>
  </conditionalFormatting>
  <conditionalFormatting sqref="D758">
    <cfRule type="expression" dxfId="5554" priority="24503">
      <formula>IF(FIND("!",D5),TRUE)</formula>
    </cfRule>
  </conditionalFormatting>
  <conditionalFormatting sqref="D759">
    <cfRule type="expression" dxfId="5553" priority="24504">
      <formula>IF(AND(LEN($C5)&gt;0,AND($C5&lt;&gt;"Smelter Not Listed",ISBLANK($D5))),1,0)</formula>
    </cfRule>
  </conditionalFormatting>
  <conditionalFormatting sqref="D759">
    <cfRule type="expression" dxfId="5552" priority="24505">
      <formula>IF(AND(D5="",$C5=$X$4),TRUE)</formula>
    </cfRule>
  </conditionalFormatting>
  <conditionalFormatting sqref="D759">
    <cfRule type="expression" dxfId="5551" priority="24506">
      <formula>IF(FIND("!",D5),TRUE)</formula>
    </cfRule>
  </conditionalFormatting>
  <conditionalFormatting sqref="D760">
    <cfRule type="expression" dxfId="5550" priority="24507">
      <formula>IF(AND(LEN($C5)&gt;0,AND($C5&lt;&gt;"Smelter Not Listed",ISBLANK($D5))),1,0)</formula>
    </cfRule>
  </conditionalFormatting>
  <conditionalFormatting sqref="D760">
    <cfRule type="expression" dxfId="5549" priority="24508">
      <formula>IF(AND(D5="",$C5=$X$4),TRUE)</formula>
    </cfRule>
  </conditionalFormatting>
  <conditionalFormatting sqref="D760">
    <cfRule type="expression" dxfId="5548" priority="24509">
      <formula>IF(FIND("!",D5),TRUE)</formula>
    </cfRule>
  </conditionalFormatting>
  <conditionalFormatting sqref="D761">
    <cfRule type="expression" dxfId="5547" priority="24510">
      <formula>IF(AND(LEN($C5)&gt;0,AND($C5&lt;&gt;"Smelter Not Listed",ISBLANK($D5))),1,0)</formula>
    </cfRule>
  </conditionalFormatting>
  <conditionalFormatting sqref="D761">
    <cfRule type="expression" dxfId="5546" priority="24511">
      <formula>IF(AND(D5="",$C5=$X$4),TRUE)</formula>
    </cfRule>
  </conditionalFormatting>
  <conditionalFormatting sqref="D761">
    <cfRule type="expression" dxfId="5545" priority="24512">
      <formula>IF(FIND("!",D5),TRUE)</formula>
    </cfRule>
  </conditionalFormatting>
  <conditionalFormatting sqref="D762">
    <cfRule type="expression" dxfId="5544" priority="24513">
      <formula>IF(AND(LEN($C5)&gt;0,AND($C5&lt;&gt;"Smelter Not Listed",ISBLANK($D5))),1,0)</formula>
    </cfRule>
  </conditionalFormatting>
  <conditionalFormatting sqref="D762">
    <cfRule type="expression" dxfId="5543" priority="24514">
      <formula>IF(AND(D5="",$C5=$X$4),TRUE)</formula>
    </cfRule>
  </conditionalFormatting>
  <conditionalFormatting sqref="D762">
    <cfRule type="expression" dxfId="5542" priority="24515">
      <formula>IF(FIND("!",D5),TRUE)</formula>
    </cfRule>
  </conditionalFormatting>
  <conditionalFormatting sqref="D763">
    <cfRule type="expression" dxfId="5541" priority="24516">
      <formula>IF(AND(LEN($C5)&gt;0,AND($C5&lt;&gt;"Smelter Not Listed",ISBLANK($D5))),1,0)</formula>
    </cfRule>
  </conditionalFormatting>
  <conditionalFormatting sqref="D763">
    <cfRule type="expression" dxfId="5540" priority="24517">
      <formula>IF(AND(D5="",$C5=$X$4),TRUE)</formula>
    </cfRule>
  </conditionalFormatting>
  <conditionalFormatting sqref="D763">
    <cfRule type="expression" dxfId="5539" priority="24518">
      <formula>IF(FIND("!",D5),TRUE)</formula>
    </cfRule>
  </conditionalFormatting>
  <conditionalFormatting sqref="D764">
    <cfRule type="expression" dxfId="5538" priority="24519">
      <formula>IF(AND(LEN($C5)&gt;0,AND($C5&lt;&gt;"Smelter Not Listed",ISBLANK($D5))),1,0)</formula>
    </cfRule>
  </conditionalFormatting>
  <conditionalFormatting sqref="D764">
    <cfRule type="expression" dxfId="5537" priority="24520">
      <formula>IF(AND(D5="",$C5=$X$4),TRUE)</formula>
    </cfRule>
  </conditionalFormatting>
  <conditionalFormatting sqref="D764">
    <cfRule type="expression" dxfId="5536" priority="24521">
      <formula>IF(FIND("!",D5),TRUE)</formula>
    </cfRule>
  </conditionalFormatting>
  <conditionalFormatting sqref="D765">
    <cfRule type="expression" dxfId="5535" priority="24522">
      <formula>IF(AND(LEN($C5)&gt;0,AND($C5&lt;&gt;"Smelter Not Listed",ISBLANK($D5))),1,0)</formula>
    </cfRule>
  </conditionalFormatting>
  <conditionalFormatting sqref="D765">
    <cfRule type="expression" dxfId="5534" priority="24523">
      <formula>IF(AND(D5="",$C5=$X$4),TRUE)</formula>
    </cfRule>
  </conditionalFormatting>
  <conditionalFormatting sqref="D765">
    <cfRule type="expression" dxfId="5533" priority="24524">
      <formula>IF(FIND("!",D5),TRUE)</formula>
    </cfRule>
  </conditionalFormatting>
  <conditionalFormatting sqref="D766">
    <cfRule type="expression" dxfId="5532" priority="24525">
      <formula>IF(AND(LEN($C5)&gt;0,AND($C5&lt;&gt;"Smelter Not Listed",ISBLANK($D5))),1,0)</formula>
    </cfRule>
  </conditionalFormatting>
  <conditionalFormatting sqref="D766">
    <cfRule type="expression" dxfId="5531" priority="24526">
      <formula>IF(AND(D5="",$C5=$X$4),TRUE)</formula>
    </cfRule>
  </conditionalFormatting>
  <conditionalFormatting sqref="D766">
    <cfRule type="expression" dxfId="5530" priority="24527">
      <formula>IF(FIND("!",D5),TRUE)</formula>
    </cfRule>
  </conditionalFormatting>
  <conditionalFormatting sqref="D767">
    <cfRule type="expression" dxfId="5529" priority="24528">
      <formula>IF(AND(LEN($C5)&gt;0,AND($C5&lt;&gt;"Smelter Not Listed",ISBLANK($D5))),1,0)</formula>
    </cfRule>
  </conditionalFormatting>
  <conditionalFormatting sqref="D767">
    <cfRule type="expression" dxfId="5528" priority="24529">
      <formula>IF(AND(D5="",$C5=$X$4),TRUE)</formula>
    </cfRule>
  </conditionalFormatting>
  <conditionalFormatting sqref="D767">
    <cfRule type="expression" dxfId="5527" priority="24530">
      <formula>IF(FIND("!",D5),TRUE)</formula>
    </cfRule>
  </conditionalFormatting>
  <conditionalFormatting sqref="D768">
    <cfRule type="expression" dxfId="5526" priority="24531">
      <formula>IF(AND(LEN($C5)&gt;0,AND($C5&lt;&gt;"Smelter Not Listed",ISBLANK($D5))),1,0)</formula>
    </cfRule>
  </conditionalFormatting>
  <conditionalFormatting sqref="D768">
    <cfRule type="expression" dxfId="5525" priority="24532">
      <formula>IF(AND(D5="",$C5=$X$4),TRUE)</formula>
    </cfRule>
  </conditionalFormatting>
  <conditionalFormatting sqref="D768">
    <cfRule type="expression" dxfId="5524" priority="24533">
      <formula>IF(FIND("!",D5),TRUE)</formula>
    </cfRule>
  </conditionalFormatting>
  <conditionalFormatting sqref="D769">
    <cfRule type="expression" dxfId="5523" priority="24534">
      <formula>IF(AND(LEN($C5)&gt;0,AND($C5&lt;&gt;"Smelter Not Listed",ISBLANK($D5))),1,0)</formula>
    </cfRule>
  </conditionalFormatting>
  <conditionalFormatting sqref="D769">
    <cfRule type="expression" dxfId="5522" priority="24535">
      <formula>IF(AND(D5="",$C5=$X$4),TRUE)</formula>
    </cfRule>
  </conditionalFormatting>
  <conditionalFormatting sqref="D769">
    <cfRule type="expression" dxfId="5521" priority="24536">
      <formula>IF(FIND("!",D5),TRUE)</formula>
    </cfRule>
  </conditionalFormatting>
  <conditionalFormatting sqref="D770">
    <cfRule type="expression" dxfId="5520" priority="24537">
      <formula>IF(AND(LEN($C5)&gt;0,AND($C5&lt;&gt;"Smelter Not Listed",ISBLANK($D5))),1,0)</formula>
    </cfRule>
  </conditionalFormatting>
  <conditionalFormatting sqref="D770">
    <cfRule type="expression" dxfId="5519" priority="24538">
      <formula>IF(AND(D5="",$C5=$X$4),TRUE)</formula>
    </cfRule>
  </conditionalFormatting>
  <conditionalFormatting sqref="D770">
    <cfRule type="expression" dxfId="5518" priority="24539">
      <formula>IF(FIND("!",D5),TRUE)</formula>
    </cfRule>
  </conditionalFormatting>
  <conditionalFormatting sqref="D771">
    <cfRule type="expression" dxfId="5517" priority="24540">
      <formula>IF(AND(LEN($C5)&gt;0,AND($C5&lt;&gt;"Smelter Not Listed",ISBLANK($D5))),1,0)</formula>
    </cfRule>
  </conditionalFormatting>
  <conditionalFormatting sqref="D771">
    <cfRule type="expression" dxfId="5516" priority="24541">
      <formula>IF(AND(D5="",$C5=$X$4),TRUE)</formula>
    </cfRule>
  </conditionalFormatting>
  <conditionalFormatting sqref="D771">
    <cfRule type="expression" dxfId="5515" priority="24542">
      <formula>IF(FIND("!",D5),TRUE)</formula>
    </cfRule>
  </conditionalFormatting>
  <conditionalFormatting sqref="D772">
    <cfRule type="expression" dxfId="5514" priority="24543">
      <formula>IF(AND(LEN($C5)&gt;0,AND($C5&lt;&gt;"Smelter Not Listed",ISBLANK($D5))),1,0)</formula>
    </cfRule>
  </conditionalFormatting>
  <conditionalFormatting sqref="D772">
    <cfRule type="expression" dxfId="5513" priority="24544">
      <formula>IF(AND(D5="",$C5=$X$4),TRUE)</formula>
    </cfRule>
  </conditionalFormatting>
  <conditionalFormatting sqref="D772">
    <cfRule type="expression" dxfId="5512" priority="24545">
      <formula>IF(FIND("!",D5),TRUE)</formula>
    </cfRule>
  </conditionalFormatting>
  <conditionalFormatting sqref="D773">
    <cfRule type="expression" dxfId="5511" priority="24546">
      <formula>IF(AND(LEN($C5)&gt;0,AND($C5&lt;&gt;"Smelter Not Listed",ISBLANK($D5))),1,0)</formula>
    </cfRule>
  </conditionalFormatting>
  <conditionalFormatting sqref="D773">
    <cfRule type="expression" dxfId="5510" priority="24547">
      <formula>IF(AND(D5="",$C5=$X$4),TRUE)</formula>
    </cfRule>
  </conditionalFormatting>
  <conditionalFormatting sqref="D773">
    <cfRule type="expression" dxfId="5509" priority="24548">
      <formula>IF(FIND("!",D5),TRUE)</formula>
    </cfRule>
  </conditionalFormatting>
  <conditionalFormatting sqref="D774">
    <cfRule type="expression" dxfId="5508" priority="24549">
      <formula>IF(AND(LEN($C5)&gt;0,AND($C5&lt;&gt;"Smelter Not Listed",ISBLANK($D5))),1,0)</formula>
    </cfRule>
  </conditionalFormatting>
  <conditionalFormatting sqref="D774">
    <cfRule type="expression" dxfId="5507" priority="24550">
      <formula>IF(AND(D5="",$C5=$X$4),TRUE)</formula>
    </cfRule>
  </conditionalFormatting>
  <conditionalFormatting sqref="D774">
    <cfRule type="expression" dxfId="5506" priority="24551">
      <formula>IF(FIND("!",D5),TRUE)</formula>
    </cfRule>
  </conditionalFormatting>
  <conditionalFormatting sqref="D775">
    <cfRule type="expression" dxfId="5505" priority="24552">
      <formula>IF(AND(LEN($C5)&gt;0,AND($C5&lt;&gt;"Smelter Not Listed",ISBLANK($D5))),1,0)</formula>
    </cfRule>
  </conditionalFormatting>
  <conditionalFormatting sqref="D775">
    <cfRule type="expression" dxfId="5504" priority="24553">
      <formula>IF(AND(D5="",$C5=$X$4),TRUE)</formula>
    </cfRule>
  </conditionalFormatting>
  <conditionalFormatting sqref="D775">
    <cfRule type="expression" dxfId="5503" priority="24554">
      <formula>IF(FIND("!",D5),TRUE)</formula>
    </cfRule>
  </conditionalFormatting>
  <conditionalFormatting sqref="D776">
    <cfRule type="expression" dxfId="5502" priority="24555">
      <formula>IF(AND(LEN($C5)&gt;0,AND($C5&lt;&gt;"Smelter Not Listed",ISBLANK($D5))),1,0)</formula>
    </cfRule>
  </conditionalFormatting>
  <conditionalFormatting sqref="D776">
    <cfRule type="expression" dxfId="5501" priority="24556">
      <formula>IF(AND(D5="",$C5=$X$4),TRUE)</formula>
    </cfRule>
  </conditionalFormatting>
  <conditionalFormatting sqref="D776">
    <cfRule type="expression" dxfId="5500" priority="24557">
      <formula>IF(FIND("!",D5),TRUE)</formula>
    </cfRule>
  </conditionalFormatting>
  <conditionalFormatting sqref="D777">
    <cfRule type="expression" dxfId="5499" priority="24558">
      <formula>IF(AND(LEN($C5)&gt;0,AND($C5&lt;&gt;"Smelter Not Listed",ISBLANK($D5))),1,0)</formula>
    </cfRule>
  </conditionalFormatting>
  <conditionalFormatting sqref="D777">
    <cfRule type="expression" dxfId="5498" priority="24559">
      <formula>IF(AND(D5="",$C5=$X$4),TRUE)</formula>
    </cfRule>
  </conditionalFormatting>
  <conditionalFormatting sqref="D777">
    <cfRule type="expression" dxfId="5497" priority="24560">
      <formula>IF(FIND("!",D5),TRUE)</formula>
    </cfRule>
  </conditionalFormatting>
  <conditionalFormatting sqref="D778">
    <cfRule type="expression" dxfId="5496" priority="24561">
      <formula>IF(AND(LEN($C5)&gt;0,AND($C5&lt;&gt;"Smelter Not Listed",ISBLANK($D5))),1,0)</formula>
    </cfRule>
  </conditionalFormatting>
  <conditionalFormatting sqref="D778">
    <cfRule type="expression" dxfId="5495" priority="24562">
      <formula>IF(AND(D5="",$C5=$X$4),TRUE)</formula>
    </cfRule>
  </conditionalFormatting>
  <conditionalFormatting sqref="D778">
    <cfRule type="expression" dxfId="5494" priority="24563">
      <formula>IF(FIND("!",D5),TRUE)</formula>
    </cfRule>
  </conditionalFormatting>
  <conditionalFormatting sqref="D779">
    <cfRule type="expression" dxfId="5493" priority="24564">
      <formula>IF(AND(LEN($C5)&gt;0,AND($C5&lt;&gt;"Smelter Not Listed",ISBLANK($D5))),1,0)</formula>
    </cfRule>
  </conditionalFormatting>
  <conditionalFormatting sqref="D779">
    <cfRule type="expression" dxfId="5492" priority="24565">
      <formula>IF(AND(D5="",$C5=$X$4),TRUE)</formula>
    </cfRule>
  </conditionalFormatting>
  <conditionalFormatting sqref="D779">
    <cfRule type="expression" dxfId="5491" priority="24566">
      <formula>IF(FIND("!",D5),TRUE)</formula>
    </cfRule>
  </conditionalFormatting>
  <conditionalFormatting sqref="D780">
    <cfRule type="expression" dxfId="5490" priority="24567">
      <formula>IF(AND(LEN($C5)&gt;0,AND($C5&lt;&gt;"Smelter Not Listed",ISBLANK($D5))),1,0)</formula>
    </cfRule>
  </conditionalFormatting>
  <conditionalFormatting sqref="D780">
    <cfRule type="expression" dxfId="5489" priority="24568">
      <formula>IF(AND(D5="",$C5=$X$4),TRUE)</formula>
    </cfRule>
  </conditionalFormatting>
  <conditionalFormatting sqref="D780">
    <cfRule type="expression" dxfId="5488" priority="24569">
      <formula>IF(FIND("!",D5),TRUE)</formula>
    </cfRule>
  </conditionalFormatting>
  <conditionalFormatting sqref="D781">
    <cfRule type="expression" dxfId="5487" priority="24570">
      <formula>IF(AND(LEN($C5)&gt;0,AND($C5&lt;&gt;"Smelter Not Listed",ISBLANK($D5))),1,0)</formula>
    </cfRule>
  </conditionalFormatting>
  <conditionalFormatting sqref="D781">
    <cfRule type="expression" dxfId="5486" priority="24571">
      <formula>IF(AND(D5="",$C5=$X$4),TRUE)</formula>
    </cfRule>
  </conditionalFormatting>
  <conditionalFormatting sqref="D781">
    <cfRule type="expression" dxfId="5485" priority="24572">
      <formula>IF(FIND("!",D5),TRUE)</formula>
    </cfRule>
  </conditionalFormatting>
  <conditionalFormatting sqref="D782">
    <cfRule type="expression" dxfId="5484" priority="24573">
      <formula>IF(AND(LEN($C5)&gt;0,AND($C5&lt;&gt;"Smelter Not Listed",ISBLANK($D5))),1,0)</formula>
    </cfRule>
  </conditionalFormatting>
  <conditionalFormatting sqref="D782">
    <cfRule type="expression" dxfId="5483" priority="24574">
      <formula>IF(AND(D5="",$C5=$X$4),TRUE)</formula>
    </cfRule>
  </conditionalFormatting>
  <conditionalFormatting sqref="D782">
    <cfRule type="expression" dxfId="5482" priority="24575">
      <formula>IF(FIND("!",D5),TRUE)</formula>
    </cfRule>
  </conditionalFormatting>
  <conditionalFormatting sqref="D783">
    <cfRule type="expression" dxfId="5481" priority="24576">
      <formula>IF(AND(LEN($C5)&gt;0,AND($C5&lt;&gt;"Smelter Not Listed",ISBLANK($D5))),1,0)</formula>
    </cfRule>
  </conditionalFormatting>
  <conditionalFormatting sqref="D783">
    <cfRule type="expression" dxfId="5480" priority="24577">
      <formula>IF(AND(D5="",$C5=$X$4),TRUE)</formula>
    </cfRule>
  </conditionalFormatting>
  <conditionalFormatting sqref="D783">
    <cfRule type="expression" dxfId="5479" priority="24578">
      <formula>IF(FIND("!",D5),TRUE)</formula>
    </cfRule>
  </conditionalFormatting>
  <conditionalFormatting sqref="D784">
    <cfRule type="expression" dxfId="5478" priority="24579">
      <formula>IF(AND(LEN($C5)&gt;0,AND($C5&lt;&gt;"Smelter Not Listed",ISBLANK($D5))),1,0)</formula>
    </cfRule>
  </conditionalFormatting>
  <conditionalFormatting sqref="D784">
    <cfRule type="expression" dxfId="5477" priority="24580">
      <formula>IF(AND(D5="",$C5=$X$4),TRUE)</formula>
    </cfRule>
  </conditionalFormatting>
  <conditionalFormatting sqref="D784">
    <cfRule type="expression" dxfId="5476" priority="24581">
      <formula>IF(FIND("!",D5),TRUE)</formula>
    </cfRule>
  </conditionalFormatting>
  <conditionalFormatting sqref="D785">
    <cfRule type="expression" dxfId="5475" priority="24582">
      <formula>IF(AND(LEN($C5)&gt;0,AND($C5&lt;&gt;"Smelter Not Listed",ISBLANK($D5))),1,0)</formula>
    </cfRule>
  </conditionalFormatting>
  <conditionalFormatting sqref="D785">
    <cfRule type="expression" dxfId="5474" priority="24583">
      <formula>IF(AND(D5="",$C5=$X$4),TRUE)</formula>
    </cfRule>
  </conditionalFormatting>
  <conditionalFormatting sqref="D785">
    <cfRule type="expression" dxfId="5473" priority="24584">
      <formula>IF(FIND("!",D5),TRUE)</formula>
    </cfRule>
  </conditionalFormatting>
  <conditionalFormatting sqref="D786">
    <cfRule type="expression" dxfId="5472" priority="24585">
      <formula>IF(AND(LEN($C5)&gt;0,AND($C5&lt;&gt;"Smelter Not Listed",ISBLANK($D5))),1,0)</formula>
    </cfRule>
  </conditionalFormatting>
  <conditionalFormatting sqref="D786">
    <cfRule type="expression" dxfId="5471" priority="24586">
      <formula>IF(AND(D5="",$C5=$X$4),TRUE)</formula>
    </cfRule>
  </conditionalFormatting>
  <conditionalFormatting sqref="D786">
    <cfRule type="expression" dxfId="5470" priority="24587">
      <formula>IF(FIND("!",D5),TRUE)</formula>
    </cfRule>
  </conditionalFormatting>
  <conditionalFormatting sqref="D787">
    <cfRule type="expression" dxfId="5469" priority="24588">
      <formula>IF(AND(LEN($C5)&gt;0,AND($C5&lt;&gt;"Smelter Not Listed",ISBLANK($D5))),1,0)</formula>
    </cfRule>
  </conditionalFormatting>
  <conditionalFormatting sqref="D787">
    <cfRule type="expression" dxfId="5468" priority="24589">
      <formula>IF(AND(D5="",$C5=$X$4),TRUE)</formula>
    </cfRule>
  </conditionalFormatting>
  <conditionalFormatting sqref="D787">
    <cfRule type="expression" dxfId="5467" priority="24590">
      <formula>IF(FIND("!",D5),TRUE)</formula>
    </cfRule>
  </conditionalFormatting>
  <conditionalFormatting sqref="D788">
    <cfRule type="expression" dxfId="5466" priority="24591">
      <formula>IF(AND(LEN($C5)&gt;0,AND($C5&lt;&gt;"Smelter Not Listed",ISBLANK($D5))),1,0)</formula>
    </cfRule>
  </conditionalFormatting>
  <conditionalFormatting sqref="D788">
    <cfRule type="expression" dxfId="5465" priority="24592">
      <formula>IF(AND(D5="",$C5=$X$4),TRUE)</formula>
    </cfRule>
  </conditionalFormatting>
  <conditionalFormatting sqref="D788">
    <cfRule type="expression" dxfId="5464" priority="24593">
      <formula>IF(FIND("!",D5),TRUE)</formula>
    </cfRule>
  </conditionalFormatting>
  <conditionalFormatting sqref="D789">
    <cfRule type="expression" dxfId="5463" priority="24594">
      <formula>IF(AND(LEN($C5)&gt;0,AND($C5&lt;&gt;"Smelter Not Listed",ISBLANK($D5))),1,0)</formula>
    </cfRule>
  </conditionalFormatting>
  <conditionalFormatting sqref="D789">
    <cfRule type="expression" dxfId="5462" priority="24595">
      <formula>IF(AND(D5="",$C5=$X$4),TRUE)</formula>
    </cfRule>
  </conditionalFormatting>
  <conditionalFormatting sqref="D789">
    <cfRule type="expression" dxfId="5461" priority="24596">
      <formula>IF(FIND("!",D5),TRUE)</formula>
    </cfRule>
  </conditionalFormatting>
  <conditionalFormatting sqref="D790">
    <cfRule type="expression" dxfId="5460" priority="24597">
      <formula>IF(AND(LEN($C5)&gt;0,AND($C5&lt;&gt;"Smelter Not Listed",ISBLANK($D5))),1,0)</formula>
    </cfRule>
  </conditionalFormatting>
  <conditionalFormatting sqref="D790">
    <cfRule type="expression" dxfId="5459" priority="24598">
      <formula>IF(AND(D5="",$C5=$X$4),TRUE)</formula>
    </cfRule>
  </conditionalFormatting>
  <conditionalFormatting sqref="D790">
    <cfRule type="expression" dxfId="5458" priority="24599">
      <formula>IF(FIND("!",D5),TRUE)</formula>
    </cfRule>
  </conditionalFormatting>
  <conditionalFormatting sqref="D791">
    <cfRule type="expression" dxfId="5457" priority="24600">
      <formula>IF(AND(LEN($C5)&gt;0,AND($C5&lt;&gt;"Smelter Not Listed",ISBLANK($D5))),1,0)</formula>
    </cfRule>
  </conditionalFormatting>
  <conditionalFormatting sqref="D791">
    <cfRule type="expression" dxfId="5456" priority="24601">
      <formula>IF(AND(D5="",$C5=$X$4),TRUE)</formula>
    </cfRule>
  </conditionalFormatting>
  <conditionalFormatting sqref="D791">
    <cfRule type="expression" dxfId="5455" priority="24602">
      <formula>IF(FIND("!",D5),TRUE)</formula>
    </cfRule>
  </conditionalFormatting>
  <conditionalFormatting sqref="D792">
    <cfRule type="expression" dxfId="5454" priority="24603">
      <formula>IF(AND(LEN($C5)&gt;0,AND($C5&lt;&gt;"Smelter Not Listed",ISBLANK($D5))),1,0)</formula>
    </cfRule>
  </conditionalFormatting>
  <conditionalFormatting sqref="D792">
    <cfRule type="expression" dxfId="5453" priority="24604">
      <formula>IF(AND(D5="",$C5=$X$4),TRUE)</formula>
    </cfRule>
  </conditionalFormatting>
  <conditionalFormatting sqref="D792">
    <cfRule type="expression" dxfId="5452" priority="24605">
      <formula>IF(FIND("!",D5),TRUE)</formula>
    </cfRule>
  </conditionalFormatting>
  <conditionalFormatting sqref="D793">
    <cfRule type="expression" dxfId="5451" priority="24606">
      <formula>IF(AND(LEN($C5)&gt;0,AND($C5&lt;&gt;"Smelter Not Listed",ISBLANK($D5))),1,0)</formula>
    </cfRule>
  </conditionalFormatting>
  <conditionalFormatting sqref="D793">
    <cfRule type="expression" dxfId="5450" priority="24607">
      <formula>IF(AND(D5="",$C5=$X$4),TRUE)</formula>
    </cfRule>
  </conditionalFormatting>
  <conditionalFormatting sqref="D793">
    <cfRule type="expression" dxfId="5449" priority="24608">
      <formula>IF(FIND("!",D5),TRUE)</formula>
    </cfRule>
  </conditionalFormatting>
  <conditionalFormatting sqref="D794">
    <cfRule type="expression" dxfId="5448" priority="24609">
      <formula>IF(AND(LEN($C5)&gt;0,AND($C5&lt;&gt;"Smelter Not Listed",ISBLANK($D5))),1,0)</formula>
    </cfRule>
  </conditionalFormatting>
  <conditionalFormatting sqref="D794">
    <cfRule type="expression" dxfId="5447" priority="24610">
      <formula>IF(AND(D5="",$C5=$X$4),TRUE)</formula>
    </cfRule>
  </conditionalFormatting>
  <conditionalFormatting sqref="D794">
    <cfRule type="expression" dxfId="5446" priority="24611">
      <formula>IF(FIND("!",D5),TRUE)</formula>
    </cfRule>
  </conditionalFormatting>
  <conditionalFormatting sqref="D795">
    <cfRule type="expression" dxfId="5445" priority="24612">
      <formula>IF(AND(LEN($C5)&gt;0,AND($C5&lt;&gt;"Smelter Not Listed",ISBLANK($D5))),1,0)</formula>
    </cfRule>
  </conditionalFormatting>
  <conditionalFormatting sqref="D795">
    <cfRule type="expression" dxfId="5444" priority="24613">
      <formula>IF(AND(D5="",$C5=$X$4),TRUE)</formula>
    </cfRule>
  </conditionalFormatting>
  <conditionalFormatting sqref="D795">
    <cfRule type="expression" dxfId="5443" priority="24614">
      <formula>IF(FIND("!",D5),TRUE)</formula>
    </cfRule>
  </conditionalFormatting>
  <conditionalFormatting sqref="D796">
    <cfRule type="expression" dxfId="5442" priority="24615">
      <formula>IF(AND(LEN($C5)&gt;0,AND($C5&lt;&gt;"Smelter Not Listed",ISBLANK($D5))),1,0)</formula>
    </cfRule>
  </conditionalFormatting>
  <conditionalFormatting sqref="D796">
    <cfRule type="expression" dxfId="5441" priority="24616">
      <formula>IF(AND(D5="",$C5=$X$4),TRUE)</formula>
    </cfRule>
  </conditionalFormatting>
  <conditionalFormatting sqref="D796">
    <cfRule type="expression" dxfId="5440" priority="24617">
      <formula>IF(FIND("!",D5),TRUE)</formula>
    </cfRule>
  </conditionalFormatting>
  <conditionalFormatting sqref="D797">
    <cfRule type="expression" dxfId="5439" priority="24618">
      <formula>IF(AND(LEN($C5)&gt;0,AND($C5&lt;&gt;"Smelter Not Listed",ISBLANK($D5))),1,0)</formula>
    </cfRule>
  </conditionalFormatting>
  <conditionalFormatting sqref="D797">
    <cfRule type="expression" dxfId="5438" priority="24619">
      <formula>IF(AND(D5="",$C5=$X$4),TRUE)</formula>
    </cfRule>
  </conditionalFormatting>
  <conditionalFormatting sqref="D797">
    <cfRule type="expression" dxfId="5437" priority="24620">
      <formula>IF(FIND("!",D5),TRUE)</formula>
    </cfRule>
  </conditionalFormatting>
  <conditionalFormatting sqref="D798">
    <cfRule type="expression" dxfId="5436" priority="24621">
      <formula>IF(AND(LEN($C5)&gt;0,AND($C5&lt;&gt;"Smelter Not Listed",ISBLANK($D5))),1,0)</formula>
    </cfRule>
  </conditionalFormatting>
  <conditionalFormatting sqref="D798">
    <cfRule type="expression" dxfId="5435" priority="24622">
      <formula>IF(AND(D5="",$C5=$X$4),TRUE)</formula>
    </cfRule>
  </conditionalFormatting>
  <conditionalFormatting sqref="D798">
    <cfRule type="expression" dxfId="5434" priority="24623">
      <formula>IF(FIND("!",D5),TRUE)</formula>
    </cfRule>
  </conditionalFormatting>
  <conditionalFormatting sqref="D799">
    <cfRule type="expression" dxfId="5433" priority="24624">
      <formula>IF(AND(LEN($C5)&gt;0,AND($C5&lt;&gt;"Smelter Not Listed",ISBLANK($D5))),1,0)</formula>
    </cfRule>
  </conditionalFormatting>
  <conditionalFormatting sqref="D799">
    <cfRule type="expression" dxfId="5432" priority="24625">
      <formula>IF(AND(D5="",$C5=$X$4),TRUE)</formula>
    </cfRule>
  </conditionalFormatting>
  <conditionalFormatting sqref="D799">
    <cfRule type="expression" dxfId="5431" priority="24626">
      <formula>IF(FIND("!",D5),TRUE)</formula>
    </cfRule>
  </conditionalFormatting>
  <conditionalFormatting sqref="D800">
    <cfRule type="expression" dxfId="5430" priority="24627">
      <formula>IF(AND(LEN($C5)&gt;0,AND($C5&lt;&gt;"Smelter Not Listed",ISBLANK($D5))),1,0)</formula>
    </cfRule>
  </conditionalFormatting>
  <conditionalFormatting sqref="D800">
    <cfRule type="expression" dxfId="5429" priority="24628">
      <formula>IF(AND(D5="",$C5=$X$4),TRUE)</formula>
    </cfRule>
  </conditionalFormatting>
  <conditionalFormatting sqref="D800">
    <cfRule type="expression" dxfId="5428" priority="24629">
      <formula>IF(FIND("!",D5),TRUE)</formula>
    </cfRule>
  </conditionalFormatting>
  <conditionalFormatting sqref="D801">
    <cfRule type="expression" dxfId="5427" priority="24630">
      <formula>IF(AND(LEN($C5)&gt;0,AND($C5&lt;&gt;"Smelter Not Listed",ISBLANK($D5))),1,0)</formula>
    </cfRule>
  </conditionalFormatting>
  <conditionalFormatting sqref="D801">
    <cfRule type="expression" dxfId="5426" priority="24631">
      <formula>IF(AND(D5="",$C5=$X$4),TRUE)</formula>
    </cfRule>
  </conditionalFormatting>
  <conditionalFormatting sqref="D801">
    <cfRule type="expression" dxfId="5425" priority="24632">
      <formula>IF(FIND("!",D5),TRUE)</formula>
    </cfRule>
  </conditionalFormatting>
  <conditionalFormatting sqref="D802">
    <cfRule type="expression" dxfId="5424" priority="24633">
      <formula>IF(AND(LEN($C5)&gt;0,AND($C5&lt;&gt;"Smelter Not Listed",ISBLANK($D5))),1,0)</formula>
    </cfRule>
  </conditionalFormatting>
  <conditionalFormatting sqref="D802">
    <cfRule type="expression" dxfId="5423" priority="24634">
      <formula>IF(AND(D5="",$C5=$X$4),TRUE)</formula>
    </cfRule>
  </conditionalFormatting>
  <conditionalFormatting sqref="D802">
    <cfRule type="expression" dxfId="5422" priority="24635">
      <formula>IF(FIND("!",D5),TRUE)</formula>
    </cfRule>
  </conditionalFormatting>
  <conditionalFormatting sqref="D803">
    <cfRule type="expression" dxfId="5421" priority="24636">
      <formula>IF(AND(LEN($C5)&gt;0,AND($C5&lt;&gt;"Smelter Not Listed",ISBLANK($D5))),1,0)</formula>
    </cfRule>
  </conditionalFormatting>
  <conditionalFormatting sqref="D803">
    <cfRule type="expression" dxfId="5420" priority="24637">
      <formula>IF(AND(D5="",$C5=$X$4),TRUE)</formula>
    </cfRule>
  </conditionalFormatting>
  <conditionalFormatting sqref="D803">
    <cfRule type="expression" dxfId="5419" priority="24638">
      <formula>IF(FIND("!",D5),TRUE)</formula>
    </cfRule>
  </conditionalFormatting>
  <conditionalFormatting sqref="D804">
    <cfRule type="expression" dxfId="5418" priority="24639">
      <formula>IF(AND(LEN($C5)&gt;0,AND($C5&lt;&gt;"Smelter Not Listed",ISBLANK($D5))),1,0)</formula>
    </cfRule>
  </conditionalFormatting>
  <conditionalFormatting sqref="D804">
    <cfRule type="expression" dxfId="5417" priority="24640">
      <formula>IF(AND(D5="",$C5=$X$4),TRUE)</formula>
    </cfRule>
  </conditionalFormatting>
  <conditionalFormatting sqref="D804">
    <cfRule type="expression" dxfId="5416" priority="24641">
      <formula>IF(FIND("!",D5),TRUE)</formula>
    </cfRule>
  </conditionalFormatting>
  <conditionalFormatting sqref="D805">
    <cfRule type="expression" dxfId="5415" priority="24642">
      <formula>IF(AND(LEN($C5)&gt;0,AND($C5&lt;&gt;"Smelter Not Listed",ISBLANK($D5))),1,0)</formula>
    </cfRule>
  </conditionalFormatting>
  <conditionalFormatting sqref="D805">
    <cfRule type="expression" dxfId="5414" priority="24643">
      <formula>IF(AND(D5="",$C5=$X$4),TRUE)</formula>
    </cfRule>
  </conditionalFormatting>
  <conditionalFormatting sqref="D805">
    <cfRule type="expression" dxfId="5413" priority="24644">
      <formula>IF(FIND("!",D5),TRUE)</formula>
    </cfRule>
  </conditionalFormatting>
  <conditionalFormatting sqref="D806">
    <cfRule type="expression" dxfId="5412" priority="24645">
      <formula>IF(AND(LEN($C5)&gt;0,AND($C5&lt;&gt;"Smelter Not Listed",ISBLANK($D5))),1,0)</formula>
    </cfRule>
  </conditionalFormatting>
  <conditionalFormatting sqref="D806">
    <cfRule type="expression" dxfId="5411" priority="24646">
      <formula>IF(AND(D5="",$C5=$X$4),TRUE)</formula>
    </cfRule>
  </conditionalFormatting>
  <conditionalFormatting sqref="D806">
    <cfRule type="expression" dxfId="5410" priority="24647">
      <formula>IF(FIND("!",D5),TRUE)</formula>
    </cfRule>
  </conditionalFormatting>
  <conditionalFormatting sqref="D807">
    <cfRule type="expression" dxfId="5409" priority="24648">
      <formula>IF(AND(LEN($C5)&gt;0,AND($C5&lt;&gt;"Smelter Not Listed",ISBLANK($D5))),1,0)</formula>
    </cfRule>
  </conditionalFormatting>
  <conditionalFormatting sqref="D807">
    <cfRule type="expression" dxfId="5408" priority="24649">
      <formula>IF(AND(D5="",$C5=$X$4),TRUE)</formula>
    </cfRule>
  </conditionalFormatting>
  <conditionalFormatting sqref="D807">
    <cfRule type="expression" dxfId="5407" priority="24650">
      <formula>IF(FIND("!",D5),TRUE)</formula>
    </cfRule>
  </conditionalFormatting>
  <conditionalFormatting sqref="D808">
    <cfRule type="expression" dxfId="5406" priority="24651">
      <formula>IF(AND(LEN($C5)&gt;0,AND($C5&lt;&gt;"Smelter Not Listed",ISBLANK($D5))),1,0)</formula>
    </cfRule>
  </conditionalFormatting>
  <conditionalFormatting sqref="D808">
    <cfRule type="expression" dxfId="5405" priority="24652">
      <formula>IF(AND(D5="",$C5=$X$4),TRUE)</formula>
    </cfRule>
  </conditionalFormatting>
  <conditionalFormatting sqref="D808">
    <cfRule type="expression" dxfId="5404" priority="24653">
      <formula>IF(FIND("!",D5),TRUE)</formula>
    </cfRule>
  </conditionalFormatting>
  <conditionalFormatting sqref="D809">
    <cfRule type="expression" dxfId="5403" priority="24654">
      <formula>IF(AND(LEN($C5)&gt;0,AND($C5&lt;&gt;"Smelter Not Listed",ISBLANK($D5))),1,0)</formula>
    </cfRule>
  </conditionalFormatting>
  <conditionalFormatting sqref="D809">
    <cfRule type="expression" dxfId="5402" priority="24655">
      <formula>IF(AND(D5="",$C5=$X$4),TRUE)</formula>
    </cfRule>
  </conditionalFormatting>
  <conditionalFormatting sqref="D809">
    <cfRule type="expression" dxfId="5401" priority="24656">
      <formula>IF(FIND("!",D5),TRUE)</formula>
    </cfRule>
  </conditionalFormatting>
  <conditionalFormatting sqref="D810">
    <cfRule type="expression" dxfId="5400" priority="24657">
      <formula>IF(AND(LEN($C5)&gt;0,AND($C5&lt;&gt;"Smelter Not Listed",ISBLANK($D5))),1,0)</formula>
    </cfRule>
  </conditionalFormatting>
  <conditionalFormatting sqref="D810">
    <cfRule type="expression" dxfId="5399" priority="24658">
      <formula>IF(AND(D5="",$C5=$X$4),TRUE)</formula>
    </cfRule>
  </conditionalFormatting>
  <conditionalFormatting sqref="D810">
    <cfRule type="expression" dxfId="5398" priority="24659">
      <formula>IF(FIND("!",D5),TRUE)</formula>
    </cfRule>
  </conditionalFormatting>
  <conditionalFormatting sqref="D811">
    <cfRule type="expression" dxfId="5397" priority="24660">
      <formula>IF(AND(LEN($C5)&gt;0,AND($C5&lt;&gt;"Smelter Not Listed",ISBLANK($D5))),1,0)</formula>
    </cfRule>
  </conditionalFormatting>
  <conditionalFormatting sqref="D811">
    <cfRule type="expression" dxfId="5396" priority="24661">
      <formula>IF(AND(D5="",$C5=$X$4),TRUE)</formula>
    </cfRule>
  </conditionalFormatting>
  <conditionalFormatting sqref="D811">
    <cfRule type="expression" dxfId="5395" priority="24662">
      <formula>IF(FIND("!",D5),TRUE)</formula>
    </cfRule>
  </conditionalFormatting>
  <conditionalFormatting sqref="D812">
    <cfRule type="expression" dxfId="5394" priority="24663">
      <formula>IF(AND(LEN($C5)&gt;0,AND($C5&lt;&gt;"Smelter Not Listed",ISBLANK($D5))),1,0)</formula>
    </cfRule>
  </conditionalFormatting>
  <conditionalFormatting sqref="D812">
    <cfRule type="expression" dxfId="5393" priority="24664">
      <formula>IF(AND(D5="",$C5=$X$4),TRUE)</formula>
    </cfRule>
  </conditionalFormatting>
  <conditionalFormatting sqref="D812">
    <cfRule type="expression" dxfId="5392" priority="24665">
      <formula>IF(FIND("!",D5),TRUE)</formula>
    </cfRule>
  </conditionalFormatting>
  <conditionalFormatting sqref="D813">
    <cfRule type="expression" dxfId="5391" priority="24666">
      <formula>IF(AND(LEN($C5)&gt;0,AND($C5&lt;&gt;"Smelter Not Listed",ISBLANK($D5))),1,0)</formula>
    </cfRule>
  </conditionalFormatting>
  <conditionalFormatting sqref="D813">
    <cfRule type="expression" dxfId="5390" priority="24667">
      <formula>IF(AND(D5="",$C5=$X$4),TRUE)</formula>
    </cfRule>
  </conditionalFormatting>
  <conditionalFormatting sqref="D813">
    <cfRule type="expression" dxfId="5389" priority="24668">
      <formula>IF(FIND("!",D5),TRUE)</formula>
    </cfRule>
  </conditionalFormatting>
  <conditionalFormatting sqref="D814">
    <cfRule type="expression" dxfId="5388" priority="24669">
      <formula>IF(AND(LEN($C5)&gt;0,AND($C5&lt;&gt;"Smelter Not Listed",ISBLANK($D5))),1,0)</formula>
    </cfRule>
  </conditionalFormatting>
  <conditionalFormatting sqref="D814">
    <cfRule type="expression" dxfId="5387" priority="24670">
      <formula>IF(AND(D5="",$C5=$X$4),TRUE)</formula>
    </cfRule>
  </conditionalFormatting>
  <conditionalFormatting sqref="D814">
    <cfRule type="expression" dxfId="5386" priority="24671">
      <formula>IF(FIND("!",D5),TRUE)</formula>
    </cfRule>
  </conditionalFormatting>
  <conditionalFormatting sqref="D815">
    <cfRule type="expression" dxfId="5385" priority="24672">
      <formula>IF(AND(LEN($C5)&gt;0,AND($C5&lt;&gt;"Smelter Not Listed",ISBLANK($D5))),1,0)</formula>
    </cfRule>
  </conditionalFormatting>
  <conditionalFormatting sqref="D815">
    <cfRule type="expression" dxfId="5384" priority="24673">
      <formula>IF(AND(D5="",$C5=$X$4),TRUE)</formula>
    </cfRule>
  </conditionalFormatting>
  <conditionalFormatting sqref="D815">
    <cfRule type="expression" dxfId="5383" priority="24674">
      <formula>IF(FIND("!",D5),TRUE)</formula>
    </cfRule>
  </conditionalFormatting>
  <conditionalFormatting sqref="D816">
    <cfRule type="expression" dxfId="5382" priority="24675">
      <formula>IF(AND(LEN($C5)&gt;0,AND($C5&lt;&gt;"Smelter Not Listed",ISBLANK($D5))),1,0)</formula>
    </cfRule>
  </conditionalFormatting>
  <conditionalFormatting sqref="D816">
    <cfRule type="expression" dxfId="5381" priority="24676">
      <formula>IF(AND(D5="",$C5=$X$4),TRUE)</formula>
    </cfRule>
  </conditionalFormatting>
  <conditionalFormatting sqref="D816">
    <cfRule type="expression" dxfId="5380" priority="24677">
      <formula>IF(FIND("!",D5),TRUE)</formula>
    </cfRule>
  </conditionalFormatting>
  <conditionalFormatting sqref="D817">
    <cfRule type="expression" dxfId="5379" priority="24678">
      <formula>IF(AND(LEN($C5)&gt;0,AND($C5&lt;&gt;"Smelter Not Listed",ISBLANK($D5))),1,0)</formula>
    </cfRule>
  </conditionalFormatting>
  <conditionalFormatting sqref="D817">
    <cfRule type="expression" dxfId="5378" priority="24679">
      <formula>IF(AND(D5="",$C5=$X$4),TRUE)</formula>
    </cfRule>
  </conditionalFormatting>
  <conditionalFormatting sqref="D817">
    <cfRule type="expression" dxfId="5377" priority="24680">
      <formula>IF(FIND("!",D5),TRUE)</formula>
    </cfRule>
  </conditionalFormatting>
  <conditionalFormatting sqref="D818">
    <cfRule type="expression" dxfId="5376" priority="24681">
      <formula>IF(AND(LEN($C5)&gt;0,AND($C5&lt;&gt;"Smelter Not Listed",ISBLANK($D5))),1,0)</formula>
    </cfRule>
  </conditionalFormatting>
  <conditionalFormatting sqref="D818">
    <cfRule type="expression" dxfId="5375" priority="24682">
      <formula>IF(AND(D5="",$C5=$X$4),TRUE)</formula>
    </cfRule>
  </conditionalFormatting>
  <conditionalFormatting sqref="D818">
    <cfRule type="expression" dxfId="5374" priority="24683">
      <formula>IF(FIND("!",D5),TRUE)</formula>
    </cfRule>
  </conditionalFormatting>
  <conditionalFormatting sqref="D819">
    <cfRule type="expression" dxfId="5373" priority="24684">
      <formula>IF(AND(LEN($C5)&gt;0,AND($C5&lt;&gt;"Smelter Not Listed",ISBLANK($D5))),1,0)</formula>
    </cfRule>
  </conditionalFormatting>
  <conditionalFormatting sqref="D819">
    <cfRule type="expression" dxfId="5372" priority="24685">
      <formula>IF(AND(D5="",$C5=$X$4),TRUE)</formula>
    </cfRule>
  </conditionalFormatting>
  <conditionalFormatting sqref="D819">
    <cfRule type="expression" dxfId="5371" priority="24686">
      <formula>IF(FIND("!",D5),TRUE)</formula>
    </cfRule>
  </conditionalFormatting>
  <conditionalFormatting sqref="D820">
    <cfRule type="expression" dxfId="5370" priority="24687">
      <formula>IF(AND(LEN($C5)&gt;0,AND($C5&lt;&gt;"Smelter Not Listed",ISBLANK($D5))),1,0)</formula>
    </cfRule>
  </conditionalFormatting>
  <conditionalFormatting sqref="D820">
    <cfRule type="expression" dxfId="5369" priority="24688">
      <formula>IF(AND(D5="",$C5=$X$4),TRUE)</formula>
    </cfRule>
  </conditionalFormatting>
  <conditionalFormatting sqref="D820">
    <cfRule type="expression" dxfId="5368" priority="24689">
      <formula>IF(FIND("!",D5),TRUE)</formula>
    </cfRule>
  </conditionalFormatting>
  <conditionalFormatting sqref="D821">
    <cfRule type="expression" dxfId="5367" priority="24690">
      <formula>IF(AND(LEN($C5)&gt;0,AND($C5&lt;&gt;"Smelter Not Listed",ISBLANK($D5))),1,0)</formula>
    </cfRule>
  </conditionalFormatting>
  <conditionalFormatting sqref="D821">
    <cfRule type="expression" dxfId="5366" priority="24691">
      <formula>IF(AND(D5="",$C5=$X$4),TRUE)</formula>
    </cfRule>
  </conditionalFormatting>
  <conditionalFormatting sqref="D821">
    <cfRule type="expression" dxfId="5365" priority="24692">
      <formula>IF(FIND("!",D5),TRUE)</formula>
    </cfRule>
  </conditionalFormatting>
  <conditionalFormatting sqref="D822">
    <cfRule type="expression" dxfId="5364" priority="24693">
      <formula>IF(AND(LEN($C5)&gt;0,AND($C5&lt;&gt;"Smelter Not Listed",ISBLANK($D5))),1,0)</formula>
    </cfRule>
  </conditionalFormatting>
  <conditionalFormatting sqref="D822">
    <cfRule type="expression" dxfId="5363" priority="24694">
      <formula>IF(AND(D5="",$C5=$X$4),TRUE)</formula>
    </cfRule>
  </conditionalFormatting>
  <conditionalFormatting sqref="D822">
    <cfRule type="expression" dxfId="5362" priority="24695">
      <formula>IF(FIND("!",D5),TRUE)</formula>
    </cfRule>
  </conditionalFormatting>
  <conditionalFormatting sqref="D823">
    <cfRule type="expression" dxfId="5361" priority="24696">
      <formula>IF(AND(LEN($C5)&gt;0,AND($C5&lt;&gt;"Smelter Not Listed",ISBLANK($D5))),1,0)</formula>
    </cfRule>
  </conditionalFormatting>
  <conditionalFormatting sqref="D823">
    <cfRule type="expression" dxfId="5360" priority="24697">
      <formula>IF(AND(D5="",$C5=$X$4),TRUE)</formula>
    </cfRule>
  </conditionalFormatting>
  <conditionalFormatting sqref="D823">
    <cfRule type="expression" dxfId="5359" priority="24698">
      <formula>IF(FIND("!",D5),TRUE)</formula>
    </cfRule>
  </conditionalFormatting>
  <conditionalFormatting sqref="D824">
    <cfRule type="expression" dxfId="5358" priority="24699">
      <formula>IF(AND(LEN($C5)&gt;0,AND($C5&lt;&gt;"Smelter Not Listed",ISBLANK($D5))),1,0)</formula>
    </cfRule>
  </conditionalFormatting>
  <conditionalFormatting sqref="D824">
    <cfRule type="expression" dxfId="5357" priority="24700">
      <formula>IF(AND(D5="",$C5=$X$4),TRUE)</formula>
    </cfRule>
  </conditionalFormatting>
  <conditionalFormatting sqref="D824">
    <cfRule type="expression" dxfId="5356" priority="24701">
      <formula>IF(FIND("!",D5),TRUE)</formula>
    </cfRule>
  </conditionalFormatting>
  <conditionalFormatting sqref="D825">
    <cfRule type="expression" dxfId="5355" priority="24702">
      <formula>IF(AND(LEN($C5)&gt;0,AND($C5&lt;&gt;"Smelter Not Listed",ISBLANK($D5))),1,0)</formula>
    </cfRule>
  </conditionalFormatting>
  <conditionalFormatting sqref="D825">
    <cfRule type="expression" dxfId="5354" priority="24703">
      <formula>IF(AND(D5="",$C5=$X$4),TRUE)</formula>
    </cfRule>
  </conditionalFormatting>
  <conditionalFormatting sqref="D825">
    <cfRule type="expression" dxfId="5353" priority="24704">
      <formula>IF(FIND("!",D5),TRUE)</formula>
    </cfRule>
  </conditionalFormatting>
  <conditionalFormatting sqref="D826">
    <cfRule type="expression" dxfId="5352" priority="24705">
      <formula>IF(AND(LEN($C5)&gt;0,AND($C5&lt;&gt;"Smelter Not Listed",ISBLANK($D5))),1,0)</formula>
    </cfRule>
  </conditionalFormatting>
  <conditionalFormatting sqref="D826">
    <cfRule type="expression" dxfId="5351" priority="24706">
      <formula>IF(AND(D5="",$C5=$X$4),TRUE)</formula>
    </cfRule>
  </conditionalFormatting>
  <conditionalFormatting sqref="D826">
    <cfRule type="expression" dxfId="5350" priority="24707">
      <formula>IF(FIND("!",D5),TRUE)</formula>
    </cfRule>
  </conditionalFormatting>
  <conditionalFormatting sqref="D827">
    <cfRule type="expression" dxfId="5349" priority="24708">
      <formula>IF(AND(LEN($C5)&gt;0,AND($C5&lt;&gt;"Smelter Not Listed",ISBLANK($D5))),1,0)</formula>
    </cfRule>
  </conditionalFormatting>
  <conditionalFormatting sqref="D827">
    <cfRule type="expression" dxfId="5348" priority="24709">
      <formula>IF(AND(D5="",$C5=$X$4),TRUE)</formula>
    </cfRule>
  </conditionalFormatting>
  <conditionalFormatting sqref="D827">
    <cfRule type="expression" dxfId="5347" priority="24710">
      <formula>IF(FIND("!",D5),TRUE)</formula>
    </cfRule>
  </conditionalFormatting>
  <conditionalFormatting sqref="D828">
    <cfRule type="expression" dxfId="5346" priority="24711">
      <formula>IF(AND(LEN($C5)&gt;0,AND($C5&lt;&gt;"Smelter Not Listed",ISBLANK($D5))),1,0)</formula>
    </cfRule>
  </conditionalFormatting>
  <conditionalFormatting sqref="D828">
    <cfRule type="expression" dxfId="5345" priority="24712">
      <formula>IF(AND(D5="",$C5=$X$4),TRUE)</formula>
    </cfRule>
  </conditionalFormatting>
  <conditionalFormatting sqref="D828">
    <cfRule type="expression" dxfId="5344" priority="24713">
      <formula>IF(FIND("!",D5),TRUE)</formula>
    </cfRule>
  </conditionalFormatting>
  <conditionalFormatting sqref="D829">
    <cfRule type="expression" dxfId="5343" priority="24714">
      <formula>IF(AND(LEN($C5)&gt;0,AND($C5&lt;&gt;"Smelter Not Listed",ISBLANK($D5))),1,0)</formula>
    </cfRule>
  </conditionalFormatting>
  <conditionalFormatting sqref="D829">
    <cfRule type="expression" dxfId="5342" priority="24715">
      <formula>IF(AND(D5="",$C5=$X$4),TRUE)</formula>
    </cfRule>
  </conditionalFormatting>
  <conditionalFormatting sqref="D829">
    <cfRule type="expression" dxfId="5341" priority="24716">
      <formula>IF(FIND("!",D5),TRUE)</formula>
    </cfRule>
  </conditionalFormatting>
  <conditionalFormatting sqref="D830">
    <cfRule type="expression" dxfId="5340" priority="24717">
      <formula>IF(AND(LEN($C5)&gt;0,AND($C5&lt;&gt;"Smelter Not Listed",ISBLANK($D5))),1,0)</formula>
    </cfRule>
  </conditionalFormatting>
  <conditionalFormatting sqref="D830">
    <cfRule type="expression" dxfId="5339" priority="24718">
      <formula>IF(AND(D5="",$C5=$X$4),TRUE)</formula>
    </cfRule>
  </conditionalFormatting>
  <conditionalFormatting sqref="D830">
    <cfRule type="expression" dxfId="5338" priority="24719">
      <formula>IF(FIND("!",D5),TRUE)</formula>
    </cfRule>
  </conditionalFormatting>
  <conditionalFormatting sqref="D831">
    <cfRule type="expression" dxfId="5337" priority="24720">
      <formula>IF(AND(LEN($C5)&gt;0,AND($C5&lt;&gt;"Smelter Not Listed",ISBLANK($D5))),1,0)</formula>
    </cfRule>
  </conditionalFormatting>
  <conditionalFormatting sqref="D831">
    <cfRule type="expression" dxfId="5336" priority="24721">
      <formula>IF(AND(D5="",$C5=$X$4),TRUE)</formula>
    </cfRule>
  </conditionalFormatting>
  <conditionalFormatting sqref="D831">
    <cfRule type="expression" dxfId="5335" priority="24722">
      <formula>IF(FIND("!",D5),TRUE)</formula>
    </cfRule>
  </conditionalFormatting>
  <conditionalFormatting sqref="D832">
    <cfRule type="expression" dxfId="5334" priority="24723">
      <formula>IF(AND(LEN($C5)&gt;0,AND($C5&lt;&gt;"Smelter Not Listed",ISBLANK($D5))),1,0)</formula>
    </cfRule>
  </conditionalFormatting>
  <conditionalFormatting sqref="D832">
    <cfRule type="expression" dxfId="5333" priority="24724">
      <formula>IF(AND(D5="",$C5=$X$4),TRUE)</formula>
    </cfRule>
  </conditionalFormatting>
  <conditionalFormatting sqref="D832">
    <cfRule type="expression" dxfId="5332" priority="24725">
      <formula>IF(FIND("!",D5),TRUE)</formula>
    </cfRule>
  </conditionalFormatting>
  <conditionalFormatting sqref="D833">
    <cfRule type="expression" dxfId="5331" priority="24726">
      <formula>IF(AND(LEN($C5)&gt;0,AND($C5&lt;&gt;"Smelter Not Listed",ISBLANK($D5))),1,0)</formula>
    </cfRule>
  </conditionalFormatting>
  <conditionalFormatting sqref="D833">
    <cfRule type="expression" dxfId="5330" priority="24727">
      <formula>IF(AND(D5="",$C5=$X$4),TRUE)</formula>
    </cfRule>
  </conditionalFormatting>
  <conditionalFormatting sqref="D833">
    <cfRule type="expression" dxfId="5329" priority="24728">
      <formula>IF(FIND("!",D5),TRUE)</formula>
    </cfRule>
  </conditionalFormatting>
  <conditionalFormatting sqref="D834">
    <cfRule type="expression" dxfId="5328" priority="24729">
      <formula>IF(AND(LEN($C5)&gt;0,AND($C5&lt;&gt;"Smelter Not Listed",ISBLANK($D5))),1,0)</formula>
    </cfRule>
  </conditionalFormatting>
  <conditionalFormatting sqref="D834">
    <cfRule type="expression" dxfId="5327" priority="24730">
      <formula>IF(AND(D5="",$C5=$X$4),TRUE)</formula>
    </cfRule>
  </conditionalFormatting>
  <conditionalFormatting sqref="D834">
    <cfRule type="expression" dxfId="5326" priority="24731">
      <formula>IF(FIND("!",D5),TRUE)</formula>
    </cfRule>
  </conditionalFormatting>
  <conditionalFormatting sqref="D835">
    <cfRule type="expression" dxfId="5325" priority="24732">
      <formula>IF(AND(LEN($C5)&gt;0,AND($C5&lt;&gt;"Smelter Not Listed",ISBLANK($D5))),1,0)</formula>
    </cfRule>
  </conditionalFormatting>
  <conditionalFormatting sqref="D835">
    <cfRule type="expression" dxfId="5324" priority="24733">
      <formula>IF(AND(D5="",$C5=$X$4),TRUE)</formula>
    </cfRule>
  </conditionalFormatting>
  <conditionalFormatting sqref="D835">
    <cfRule type="expression" dxfId="5323" priority="24734">
      <formula>IF(FIND("!",D5),TRUE)</formula>
    </cfRule>
  </conditionalFormatting>
  <conditionalFormatting sqref="D836">
    <cfRule type="expression" dxfId="5322" priority="24735">
      <formula>IF(AND(LEN($C5)&gt;0,AND($C5&lt;&gt;"Smelter Not Listed",ISBLANK($D5))),1,0)</formula>
    </cfRule>
  </conditionalFormatting>
  <conditionalFormatting sqref="D836">
    <cfRule type="expression" dxfId="5321" priority="24736">
      <formula>IF(AND(D5="",$C5=$X$4),TRUE)</formula>
    </cfRule>
  </conditionalFormatting>
  <conditionalFormatting sqref="D836">
    <cfRule type="expression" dxfId="5320" priority="24737">
      <formula>IF(FIND("!",D5),TRUE)</formula>
    </cfRule>
  </conditionalFormatting>
  <conditionalFormatting sqref="D837">
    <cfRule type="expression" dxfId="5319" priority="24738">
      <formula>IF(AND(LEN($C5)&gt;0,AND($C5&lt;&gt;"Smelter Not Listed",ISBLANK($D5))),1,0)</formula>
    </cfRule>
  </conditionalFormatting>
  <conditionalFormatting sqref="D837">
    <cfRule type="expression" dxfId="5318" priority="24739">
      <formula>IF(AND(D5="",$C5=$X$4),TRUE)</formula>
    </cfRule>
  </conditionalFormatting>
  <conditionalFormatting sqref="D837">
    <cfRule type="expression" dxfId="5317" priority="24740">
      <formula>IF(FIND("!",D5),TRUE)</formula>
    </cfRule>
  </conditionalFormatting>
  <conditionalFormatting sqref="D838">
    <cfRule type="expression" dxfId="5316" priority="24741">
      <formula>IF(AND(LEN($C5)&gt;0,AND($C5&lt;&gt;"Smelter Not Listed",ISBLANK($D5))),1,0)</formula>
    </cfRule>
  </conditionalFormatting>
  <conditionalFormatting sqref="D838">
    <cfRule type="expression" dxfId="5315" priority="24742">
      <formula>IF(AND(D5="",$C5=$X$4),TRUE)</formula>
    </cfRule>
  </conditionalFormatting>
  <conditionalFormatting sqref="D838">
    <cfRule type="expression" dxfId="5314" priority="24743">
      <formula>IF(FIND("!",D5),TRUE)</formula>
    </cfRule>
  </conditionalFormatting>
  <conditionalFormatting sqref="D839">
    <cfRule type="expression" dxfId="5313" priority="24744">
      <formula>IF(AND(LEN($C5)&gt;0,AND($C5&lt;&gt;"Smelter Not Listed",ISBLANK($D5))),1,0)</formula>
    </cfRule>
  </conditionalFormatting>
  <conditionalFormatting sqref="D839">
    <cfRule type="expression" dxfId="5312" priority="24745">
      <formula>IF(AND(D5="",$C5=$X$4),TRUE)</formula>
    </cfRule>
  </conditionalFormatting>
  <conditionalFormatting sqref="D839">
    <cfRule type="expression" dxfId="5311" priority="24746">
      <formula>IF(FIND("!",D5),TRUE)</formula>
    </cfRule>
  </conditionalFormatting>
  <conditionalFormatting sqref="D840">
    <cfRule type="expression" dxfId="5310" priority="24747">
      <formula>IF(AND(LEN($C5)&gt;0,AND($C5&lt;&gt;"Smelter Not Listed",ISBLANK($D5))),1,0)</formula>
    </cfRule>
  </conditionalFormatting>
  <conditionalFormatting sqref="D840">
    <cfRule type="expression" dxfId="5309" priority="24748">
      <formula>IF(AND(D5="",$C5=$X$4),TRUE)</formula>
    </cfRule>
  </conditionalFormatting>
  <conditionalFormatting sqref="D840">
    <cfRule type="expression" dxfId="5308" priority="24749">
      <formula>IF(FIND("!",D5),TRUE)</formula>
    </cfRule>
  </conditionalFormatting>
  <conditionalFormatting sqref="D841">
    <cfRule type="expression" dxfId="5307" priority="24750">
      <formula>IF(AND(LEN($C5)&gt;0,AND($C5&lt;&gt;"Smelter Not Listed",ISBLANK($D5))),1,0)</formula>
    </cfRule>
  </conditionalFormatting>
  <conditionalFormatting sqref="D841">
    <cfRule type="expression" dxfId="5306" priority="24751">
      <formula>IF(AND(D5="",$C5=$X$4),TRUE)</formula>
    </cfRule>
  </conditionalFormatting>
  <conditionalFormatting sqref="D841">
    <cfRule type="expression" dxfId="5305" priority="24752">
      <formula>IF(FIND("!",D5),TRUE)</formula>
    </cfRule>
  </conditionalFormatting>
  <conditionalFormatting sqref="D842">
    <cfRule type="expression" dxfId="5304" priority="24753">
      <formula>IF(AND(LEN($C5)&gt;0,AND($C5&lt;&gt;"Smelter Not Listed",ISBLANK($D5))),1,0)</formula>
    </cfRule>
  </conditionalFormatting>
  <conditionalFormatting sqref="D842">
    <cfRule type="expression" dxfId="5303" priority="24754">
      <formula>IF(AND(D5="",$C5=$X$4),TRUE)</formula>
    </cfRule>
  </conditionalFormatting>
  <conditionalFormatting sqref="D842">
    <cfRule type="expression" dxfId="5302" priority="24755">
      <formula>IF(FIND("!",D5),TRUE)</formula>
    </cfRule>
  </conditionalFormatting>
  <conditionalFormatting sqref="D843">
    <cfRule type="expression" dxfId="5301" priority="24756">
      <formula>IF(AND(LEN($C5)&gt;0,AND($C5&lt;&gt;"Smelter Not Listed",ISBLANK($D5))),1,0)</formula>
    </cfRule>
  </conditionalFormatting>
  <conditionalFormatting sqref="D843">
    <cfRule type="expression" dxfId="5300" priority="24757">
      <formula>IF(AND(D5="",$C5=$X$4),TRUE)</formula>
    </cfRule>
  </conditionalFormatting>
  <conditionalFormatting sqref="D843">
    <cfRule type="expression" dxfId="5299" priority="24758">
      <formula>IF(FIND("!",D5),TRUE)</formula>
    </cfRule>
  </conditionalFormatting>
  <conditionalFormatting sqref="D844">
    <cfRule type="expression" dxfId="5298" priority="24759">
      <formula>IF(AND(LEN($C5)&gt;0,AND($C5&lt;&gt;"Smelter Not Listed",ISBLANK($D5))),1,0)</formula>
    </cfRule>
  </conditionalFormatting>
  <conditionalFormatting sqref="D844">
    <cfRule type="expression" dxfId="5297" priority="24760">
      <formula>IF(AND(D5="",$C5=$X$4),TRUE)</formula>
    </cfRule>
  </conditionalFormatting>
  <conditionalFormatting sqref="D844">
    <cfRule type="expression" dxfId="5296" priority="24761">
      <formula>IF(FIND("!",D5),TRUE)</formula>
    </cfRule>
  </conditionalFormatting>
  <conditionalFormatting sqref="D845">
    <cfRule type="expression" dxfId="5295" priority="24762">
      <formula>IF(AND(LEN($C5)&gt;0,AND($C5&lt;&gt;"Smelter Not Listed",ISBLANK($D5))),1,0)</formula>
    </cfRule>
  </conditionalFormatting>
  <conditionalFormatting sqref="D845">
    <cfRule type="expression" dxfId="5294" priority="24763">
      <formula>IF(AND(D5="",$C5=$X$4),TRUE)</formula>
    </cfRule>
  </conditionalFormatting>
  <conditionalFormatting sqref="D845">
    <cfRule type="expression" dxfId="5293" priority="24764">
      <formula>IF(FIND("!",D5),TRUE)</formula>
    </cfRule>
  </conditionalFormatting>
  <conditionalFormatting sqref="D846">
    <cfRule type="expression" dxfId="5292" priority="24765">
      <formula>IF(AND(LEN($C5)&gt;0,AND($C5&lt;&gt;"Smelter Not Listed",ISBLANK($D5))),1,0)</formula>
    </cfRule>
  </conditionalFormatting>
  <conditionalFormatting sqref="D846">
    <cfRule type="expression" dxfId="5291" priority="24766">
      <formula>IF(AND(D5="",$C5=$X$4),TRUE)</formula>
    </cfRule>
  </conditionalFormatting>
  <conditionalFormatting sqref="D846">
    <cfRule type="expression" dxfId="5290" priority="24767">
      <formula>IF(FIND("!",D5),TRUE)</formula>
    </cfRule>
  </conditionalFormatting>
  <conditionalFormatting sqref="D847">
    <cfRule type="expression" dxfId="5289" priority="24768">
      <formula>IF(AND(LEN($C5)&gt;0,AND($C5&lt;&gt;"Smelter Not Listed",ISBLANK($D5))),1,0)</formula>
    </cfRule>
  </conditionalFormatting>
  <conditionalFormatting sqref="D847">
    <cfRule type="expression" dxfId="5288" priority="24769">
      <formula>IF(AND(D5="",$C5=$X$4),TRUE)</formula>
    </cfRule>
  </conditionalFormatting>
  <conditionalFormatting sqref="D847">
    <cfRule type="expression" dxfId="5287" priority="24770">
      <formula>IF(FIND("!",D5),TRUE)</formula>
    </cfRule>
  </conditionalFormatting>
  <conditionalFormatting sqref="D848">
    <cfRule type="expression" dxfId="5286" priority="24771">
      <formula>IF(AND(LEN($C5)&gt;0,AND($C5&lt;&gt;"Smelter Not Listed",ISBLANK($D5))),1,0)</formula>
    </cfRule>
  </conditionalFormatting>
  <conditionalFormatting sqref="D848">
    <cfRule type="expression" dxfId="5285" priority="24772">
      <formula>IF(AND(D5="",$C5=$X$4),TRUE)</formula>
    </cfRule>
  </conditionalFormatting>
  <conditionalFormatting sqref="D848">
    <cfRule type="expression" dxfId="5284" priority="24773">
      <formula>IF(FIND("!",D5),TRUE)</formula>
    </cfRule>
  </conditionalFormatting>
  <conditionalFormatting sqref="D849">
    <cfRule type="expression" dxfId="5283" priority="24774">
      <formula>IF(AND(LEN($C5)&gt;0,AND($C5&lt;&gt;"Smelter Not Listed",ISBLANK($D5))),1,0)</formula>
    </cfRule>
  </conditionalFormatting>
  <conditionalFormatting sqref="D849">
    <cfRule type="expression" dxfId="5282" priority="24775">
      <formula>IF(AND(D5="",$C5=$X$4),TRUE)</formula>
    </cfRule>
  </conditionalFormatting>
  <conditionalFormatting sqref="D849">
    <cfRule type="expression" dxfId="5281" priority="24776">
      <formula>IF(FIND("!",D5),TRUE)</formula>
    </cfRule>
  </conditionalFormatting>
  <conditionalFormatting sqref="D850">
    <cfRule type="expression" dxfId="5280" priority="24777">
      <formula>IF(AND(LEN($C5)&gt;0,AND($C5&lt;&gt;"Smelter Not Listed",ISBLANK($D5))),1,0)</formula>
    </cfRule>
  </conditionalFormatting>
  <conditionalFormatting sqref="D850">
    <cfRule type="expression" dxfId="5279" priority="24778">
      <formula>IF(AND(D5="",$C5=$X$4),TRUE)</formula>
    </cfRule>
  </conditionalFormatting>
  <conditionalFormatting sqref="D850">
    <cfRule type="expression" dxfId="5278" priority="24779">
      <formula>IF(FIND("!",D5),TRUE)</formula>
    </cfRule>
  </conditionalFormatting>
  <conditionalFormatting sqref="D851">
    <cfRule type="expression" dxfId="5277" priority="24780">
      <formula>IF(AND(LEN($C5)&gt;0,AND($C5&lt;&gt;"Smelter Not Listed",ISBLANK($D5))),1,0)</formula>
    </cfRule>
  </conditionalFormatting>
  <conditionalFormatting sqref="D851">
    <cfRule type="expression" dxfId="5276" priority="24781">
      <formula>IF(AND(D5="",$C5=$X$4),TRUE)</formula>
    </cfRule>
  </conditionalFormatting>
  <conditionalFormatting sqref="D851">
    <cfRule type="expression" dxfId="5275" priority="24782">
      <formula>IF(FIND("!",D5),TRUE)</formula>
    </cfRule>
  </conditionalFormatting>
  <conditionalFormatting sqref="D852">
    <cfRule type="expression" dxfId="5274" priority="24783">
      <formula>IF(AND(LEN($C5)&gt;0,AND($C5&lt;&gt;"Smelter Not Listed",ISBLANK($D5))),1,0)</formula>
    </cfRule>
  </conditionalFormatting>
  <conditionalFormatting sqref="D852">
    <cfRule type="expression" dxfId="5273" priority="24784">
      <formula>IF(AND(D5="",$C5=$X$4),TRUE)</formula>
    </cfRule>
  </conditionalFormatting>
  <conditionalFormatting sqref="D852">
    <cfRule type="expression" dxfId="5272" priority="24785">
      <formula>IF(FIND("!",D5),TRUE)</formula>
    </cfRule>
  </conditionalFormatting>
  <conditionalFormatting sqref="D853">
    <cfRule type="expression" dxfId="5271" priority="24786">
      <formula>IF(AND(LEN($C5)&gt;0,AND($C5&lt;&gt;"Smelter Not Listed",ISBLANK($D5))),1,0)</formula>
    </cfRule>
  </conditionalFormatting>
  <conditionalFormatting sqref="D853">
    <cfRule type="expression" dxfId="5270" priority="24787">
      <formula>IF(AND(D5="",$C5=$X$4),TRUE)</formula>
    </cfRule>
  </conditionalFormatting>
  <conditionalFormatting sqref="D853">
    <cfRule type="expression" dxfId="5269" priority="24788">
      <formula>IF(FIND("!",D5),TRUE)</formula>
    </cfRule>
  </conditionalFormatting>
  <conditionalFormatting sqref="D854">
    <cfRule type="expression" dxfId="5268" priority="24789">
      <formula>IF(AND(LEN($C5)&gt;0,AND($C5&lt;&gt;"Smelter Not Listed",ISBLANK($D5))),1,0)</formula>
    </cfRule>
  </conditionalFormatting>
  <conditionalFormatting sqref="D854">
    <cfRule type="expression" dxfId="5267" priority="24790">
      <formula>IF(AND(D5="",$C5=$X$4),TRUE)</formula>
    </cfRule>
  </conditionalFormatting>
  <conditionalFormatting sqref="D854">
    <cfRule type="expression" dxfId="5266" priority="24791">
      <formula>IF(FIND("!",D5),TRUE)</formula>
    </cfRule>
  </conditionalFormatting>
  <conditionalFormatting sqref="D855">
    <cfRule type="expression" dxfId="5265" priority="24792">
      <formula>IF(AND(LEN($C5)&gt;0,AND($C5&lt;&gt;"Smelter Not Listed",ISBLANK($D5))),1,0)</formula>
    </cfRule>
  </conditionalFormatting>
  <conditionalFormatting sqref="D855">
    <cfRule type="expression" dxfId="5264" priority="24793">
      <formula>IF(AND(D5="",$C5=$X$4),TRUE)</formula>
    </cfRule>
  </conditionalFormatting>
  <conditionalFormatting sqref="D855">
    <cfRule type="expression" dxfId="5263" priority="24794">
      <formula>IF(FIND("!",D5),TRUE)</formula>
    </cfRule>
  </conditionalFormatting>
  <conditionalFormatting sqref="D856">
    <cfRule type="expression" dxfId="5262" priority="24795">
      <formula>IF(AND(LEN($C5)&gt;0,AND($C5&lt;&gt;"Smelter Not Listed",ISBLANK($D5))),1,0)</formula>
    </cfRule>
  </conditionalFormatting>
  <conditionalFormatting sqref="D856">
    <cfRule type="expression" dxfId="5261" priority="24796">
      <formula>IF(AND(D5="",$C5=$X$4),TRUE)</formula>
    </cfRule>
  </conditionalFormatting>
  <conditionalFormatting sqref="D856">
    <cfRule type="expression" dxfId="5260" priority="24797">
      <formula>IF(FIND("!",D5),TRUE)</formula>
    </cfRule>
  </conditionalFormatting>
  <conditionalFormatting sqref="D857">
    <cfRule type="expression" dxfId="5259" priority="24798">
      <formula>IF(AND(LEN($C5)&gt;0,AND($C5&lt;&gt;"Smelter Not Listed",ISBLANK($D5))),1,0)</formula>
    </cfRule>
  </conditionalFormatting>
  <conditionalFormatting sqref="D857">
    <cfRule type="expression" dxfId="5258" priority="24799">
      <formula>IF(AND(D5="",$C5=$X$4),TRUE)</formula>
    </cfRule>
  </conditionalFormatting>
  <conditionalFormatting sqref="D857">
    <cfRule type="expression" dxfId="5257" priority="24800">
      <formula>IF(FIND("!",D5),TRUE)</formula>
    </cfRule>
  </conditionalFormatting>
  <conditionalFormatting sqref="D858">
    <cfRule type="expression" dxfId="5256" priority="24801">
      <formula>IF(AND(LEN($C5)&gt;0,AND($C5&lt;&gt;"Smelter Not Listed",ISBLANK($D5))),1,0)</formula>
    </cfRule>
  </conditionalFormatting>
  <conditionalFormatting sqref="D858">
    <cfRule type="expression" dxfId="5255" priority="24802">
      <formula>IF(AND(D5="",$C5=$X$4),TRUE)</formula>
    </cfRule>
  </conditionalFormatting>
  <conditionalFormatting sqref="D858">
    <cfRule type="expression" dxfId="5254" priority="24803">
      <formula>IF(FIND("!",D5),TRUE)</formula>
    </cfRule>
  </conditionalFormatting>
  <conditionalFormatting sqref="D859">
    <cfRule type="expression" dxfId="5253" priority="24804">
      <formula>IF(AND(LEN($C5)&gt;0,AND($C5&lt;&gt;"Smelter Not Listed",ISBLANK($D5))),1,0)</formula>
    </cfRule>
  </conditionalFormatting>
  <conditionalFormatting sqref="D859">
    <cfRule type="expression" dxfId="5252" priority="24805">
      <formula>IF(AND(D5="",$C5=$X$4),TRUE)</formula>
    </cfRule>
  </conditionalFormatting>
  <conditionalFormatting sqref="D859">
    <cfRule type="expression" dxfId="5251" priority="24806">
      <formula>IF(FIND("!",D5),TRUE)</formula>
    </cfRule>
  </conditionalFormatting>
  <conditionalFormatting sqref="D860">
    <cfRule type="expression" dxfId="5250" priority="24807">
      <formula>IF(AND(LEN($C5)&gt;0,AND($C5&lt;&gt;"Smelter Not Listed",ISBLANK($D5))),1,0)</formula>
    </cfRule>
  </conditionalFormatting>
  <conditionalFormatting sqref="D860">
    <cfRule type="expression" dxfId="5249" priority="24808">
      <formula>IF(AND(D5="",$C5=$X$4),TRUE)</formula>
    </cfRule>
  </conditionalFormatting>
  <conditionalFormatting sqref="D860">
    <cfRule type="expression" dxfId="5248" priority="24809">
      <formula>IF(FIND("!",D5),TRUE)</formula>
    </cfRule>
  </conditionalFormatting>
  <conditionalFormatting sqref="D861">
    <cfRule type="expression" dxfId="5247" priority="24810">
      <formula>IF(AND(LEN($C5)&gt;0,AND($C5&lt;&gt;"Smelter Not Listed",ISBLANK($D5))),1,0)</formula>
    </cfRule>
  </conditionalFormatting>
  <conditionalFormatting sqref="D861">
    <cfRule type="expression" dxfId="5246" priority="24811">
      <formula>IF(AND(D5="",$C5=$X$4),TRUE)</formula>
    </cfRule>
  </conditionalFormatting>
  <conditionalFormatting sqref="D861">
    <cfRule type="expression" dxfId="5245" priority="24812">
      <formula>IF(FIND("!",D5),TRUE)</formula>
    </cfRule>
  </conditionalFormatting>
  <conditionalFormatting sqref="D862">
    <cfRule type="expression" dxfId="5244" priority="24813">
      <formula>IF(AND(LEN($C5)&gt;0,AND($C5&lt;&gt;"Smelter Not Listed",ISBLANK($D5))),1,0)</formula>
    </cfRule>
  </conditionalFormatting>
  <conditionalFormatting sqref="D862">
    <cfRule type="expression" dxfId="5243" priority="24814">
      <formula>IF(AND(D5="",$C5=$X$4),TRUE)</formula>
    </cfRule>
  </conditionalFormatting>
  <conditionalFormatting sqref="D862">
    <cfRule type="expression" dxfId="5242" priority="24815">
      <formula>IF(FIND("!",D5),TRUE)</formula>
    </cfRule>
  </conditionalFormatting>
  <conditionalFormatting sqref="D863">
    <cfRule type="expression" dxfId="5241" priority="24816">
      <formula>IF(AND(LEN($C5)&gt;0,AND($C5&lt;&gt;"Smelter Not Listed",ISBLANK($D5))),1,0)</formula>
    </cfRule>
  </conditionalFormatting>
  <conditionalFormatting sqref="D863">
    <cfRule type="expression" dxfId="5240" priority="24817">
      <formula>IF(AND(D5="",$C5=$X$4),TRUE)</formula>
    </cfRule>
  </conditionalFormatting>
  <conditionalFormatting sqref="D863">
    <cfRule type="expression" dxfId="5239" priority="24818">
      <formula>IF(FIND("!",D5),TRUE)</formula>
    </cfRule>
  </conditionalFormatting>
  <conditionalFormatting sqref="D864">
    <cfRule type="expression" dxfId="5238" priority="24819">
      <formula>IF(AND(LEN($C5)&gt;0,AND($C5&lt;&gt;"Smelter Not Listed",ISBLANK($D5))),1,0)</formula>
    </cfRule>
  </conditionalFormatting>
  <conditionalFormatting sqref="D864">
    <cfRule type="expression" dxfId="5237" priority="24820">
      <formula>IF(AND(D5="",$C5=$X$4),TRUE)</formula>
    </cfRule>
  </conditionalFormatting>
  <conditionalFormatting sqref="D864">
    <cfRule type="expression" dxfId="5236" priority="24821">
      <formula>IF(FIND("!",D5),TRUE)</formula>
    </cfRule>
  </conditionalFormatting>
  <conditionalFormatting sqref="D865">
    <cfRule type="expression" dxfId="5235" priority="24822">
      <formula>IF(AND(LEN($C5)&gt;0,AND($C5&lt;&gt;"Smelter Not Listed",ISBLANK($D5))),1,0)</formula>
    </cfRule>
  </conditionalFormatting>
  <conditionalFormatting sqref="D865">
    <cfRule type="expression" dxfId="5234" priority="24823">
      <formula>IF(AND(D5="",$C5=$X$4),TRUE)</formula>
    </cfRule>
  </conditionalFormatting>
  <conditionalFormatting sqref="D865">
    <cfRule type="expression" dxfId="5233" priority="24824">
      <formula>IF(FIND("!",D5),TRUE)</formula>
    </cfRule>
  </conditionalFormatting>
  <conditionalFormatting sqref="D866">
    <cfRule type="expression" dxfId="5232" priority="24825">
      <formula>IF(AND(LEN($C5)&gt;0,AND($C5&lt;&gt;"Smelter Not Listed",ISBLANK($D5))),1,0)</formula>
    </cfRule>
  </conditionalFormatting>
  <conditionalFormatting sqref="D866">
    <cfRule type="expression" dxfId="5231" priority="24826">
      <formula>IF(AND(D5="",$C5=$X$4),TRUE)</formula>
    </cfRule>
  </conditionalFormatting>
  <conditionalFormatting sqref="D866">
    <cfRule type="expression" dxfId="5230" priority="24827">
      <formula>IF(FIND("!",D5),TRUE)</formula>
    </cfRule>
  </conditionalFormatting>
  <conditionalFormatting sqref="D867">
    <cfRule type="expression" dxfId="5229" priority="24828">
      <formula>IF(AND(LEN($C5)&gt;0,AND($C5&lt;&gt;"Smelter Not Listed",ISBLANK($D5))),1,0)</formula>
    </cfRule>
  </conditionalFormatting>
  <conditionalFormatting sqref="D867">
    <cfRule type="expression" dxfId="5228" priority="24829">
      <formula>IF(AND(D5="",$C5=$X$4),TRUE)</formula>
    </cfRule>
  </conditionalFormatting>
  <conditionalFormatting sqref="D867">
    <cfRule type="expression" dxfId="5227" priority="24830">
      <formula>IF(FIND("!",D5),TRUE)</formula>
    </cfRule>
  </conditionalFormatting>
  <conditionalFormatting sqref="D868">
    <cfRule type="expression" dxfId="5226" priority="24831">
      <formula>IF(AND(LEN($C5)&gt;0,AND($C5&lt;&gt;"Smelter Not Listed",ISBLANK($D5))),1,0)</formula>
    </cfRule>
  </conditionalFormatting>
  <conditionalFormatting sqref="D868">
    <cfRule type="expression" dxfId="5225" priority="24832">
      <formula>IF(AND(D5="",$C5=$X$4),TRUE)</formula>
    </cfRule>
  </conditionalFormatting>
  <conditionalFormatting sqref="D868">
    <cfRule type="expression" dxfId="5224" priority="24833">
      <formula>IF(FIND("!",D5),TRUE)</formula>
    </cfRule>
  </conditionalFormatting>
  <conditionalFormatting sqref="D869">
    <cfRule type="expression" dxfId="5223" priority="24834">
      <formula>IF(AND(LEN($C5)&gt;0,AND($C5&lt;&gt;"Smelter Not Listed",ISBLANK($D5))),1,0)</formula>
    </cfRule>
  </conditionalFormatting>
  <conditionalFormatting sqref="D869">
    <cfRule type="expression" dxfId="5222" priority="24835">
      <formula>IF(AND(D5="",$C5=$X$4),TRUE)</formula>
    </cfRule>
  </conditionalFormatting>
  <conditionalFormatting sqref="D869">
    <cfRule type="expression" dxfId="5221" priority="24836">
      <formula>IF(FIND("!",D5),TRUE)</formula>
    </cfRule>
  </conditionalFormatting>
  <conditionalFormatting sqref="D870">
    <cfRule type="expression" dxfId="5220" priority="24837">
      <formula>IF(AND(LEN($C5)&gt;0,AND($C5&lt;&gt;"Smelter Not Listed",ISBLANK($D5))),1,0)</formula>
    </cfRule>
  </conditionalFormatting>
  <conditionalFormatting sqref="D870">
    <cfRule type="expression" dxfId="5219" priority="24838">
      <formula>IF(AND(D5="",$C5=$X$4),TRUE)</formula>
    </cfRule>
  </conditionalFormatting>
  <conditionalFormatting sqref="D870">
    <cfRule type="expression" dxfId="5218" priority="24839">
      <formula>IF(FIND("!",D5),TRUE)</formula>
    </cfRule>
  </conditionalFormatting>
  <conditionalFormatting sqref="D871">
    <cfRule type="expression" dxfId="5217" priority="24840">
      <formula>IF(AND(LEN($C5)&gt;0,AND($C5&lt;&gt;"Smelter Not Listed",ISBLANK($D5))),1,0)</formula>
    </cfRule>
  </conditionalFormatting>
  <conditionalFormatting sqref="D871">
    <cfRule type="expression" dxfId="5216" priority="24841">
      <formula>IF(AND(D5="",$C5=$X$4),TRUE)</formula>
    </cfRule>
  </conditionalFormatting>
  <conditionalFormatting sqref="D871">
    <cfRule type="expression" dxfId="5215" priority="24842">
      <formula>IF(FIND("!",D5),TRUE)</formula>
    </cfRule>
  </conditionalFormatting>
  <conditionalFormatting sqref="D872">
    <cfRule type="expression" dxfId="5214" priority="24843">
      <formula>IF(AND(LEN($C5)&gt;0,AND($C5&lt;&gt;"Smelter Not Listed",ISBLANK($D5))),1,0)</formula>
    </cfRule>
  </conditionalFormatting>
  <conditionalFormatting sqref="D872">
    <cfRule type="expression" dxfId="5213" priority="24844">
      <formula>IF(AND(D5="",$C5=$X$4),TRUE)</formula>
    </cfRule>
  </conditionalFormatting>
  <conditionalFormatting sqref="D872">
    <cfRule type="expression" dxfId="5212" priority="24845">
      <formula>IF(FIND("!",D5),TRUE)</formula>
    </cfRule>
  </conditionalFormatting>
  <conditionalFormatting sqref="D873">
    <cfRule type="expression" dxfId="5211" priority="24846">
      <formula>IF(AND(LEN($C5)&gt;0,AND($C5&lt;&gt;"Smelter Not Listed",ISBLANK($D5))),1,0)</formula>
    </cfRule>
  </conditionalFormatting>
  <conditionalFormatting sqref="D873">
    <cfRule type="expression" dxfId="5210" priority="24847">
      <formula>IF(AND(D5="",$C5=$X$4),TRUE)</formula>
    </cfRule>
  </conditionalFormatting>
  <conditionalFormatting sqref="D873">
    <cfRule type="expression" dxfId="5209" priority="24848">
      <formula>IF(FIND("!",D5),TRUE)</formula>
    </cfRule>
  </conditionalFormatting>
  <conditionalFormatting sqref="D874">
    <cfRule type="expression" dxfId="5208" priority="24849">
      <formula>IF(AND(LEN($C5)&gt;0,AND($C5&lt;&gt;"Smelter Not Listed",ISBLANK($D5))),1,0)</formula>
    </cfRule>
  </conditionalFormatting>
  <conditionalFormatting sqref="D874">
    <cfRule type="expression" dxfId="5207" priority="24850">
      <formula>IF(AND(D5="",$C5=$X$4),TRUE)</formula>
    </cfRule>
  </conditionalFormatting>
  <conditionalFormatting sqref="D874">
    <cfRule type="expression" dxfId="5206" priority="24851">
      <formula>IF(FIND("!",D5),TRUE)</formula>
    </cfRule>
  </conditionalFormatting>
  <conditionalFormatting sqref="D875">
    <cfRule type="expression" dxfId="5205" priority="24852">
      <formula>IF(AND(LEN($C5)&gt;0,AND($C5&lt;&gt;"Smelter Not Listed",ISBLANK($D5))),1,0)</formula>
    </cfRule>
  </conditionalFormatting>
  <conditionalFormatting sqref="D875">
    <cfRule type="expression" dxfId="5204" priority="24853">
      <formula>IF(AND(D5="",$C5=$X$4),TRUE)</formula>
    </cfRule>
  </conditionalFormatting>
  <conditionalFormatting sqref="D875">
    <cfRule type="expression" dxfId="5203" priority="24854">
      <formula>IF(FIND("!",D5),TRUE)</formula>
    </cfRule>
  </conditionalFormatting>
  <conditionalFormatting sqref="D876">
    <cfRule type="expression" dxfId="5202" priority="24855">
      <formula>IF(AND(LEN($C5)&gt;0,AND($C5&lt;&gt;"Smelter Not Listed",ISBLANK($D5))),1,0)</formula>
    </cfRule>
  </conditionalFormatting>
  <conditionalFormatting sqref="D876">
    <cfRule type="expression" dxfId="5201" priority="24856">
      <formula>IF(AND(D5="",$C5=$X$4),TRUE)</formula>
    </cfRule>
  </conditionalFormatting>
  <conditionalFormatting sqref="D876">
    <cfRule type="expression" dxfId="5200" priority="24857">
      <formula>IF(FIND("!",D5),TRUE)</formula>
    </cfRule>
  </conditionalFormatting>
  <conditionalFormatting sqref="D877">
    <cfRule type="expression" dxfId="5199" priority="24858">
      <formula>IF(AND(LEN($C5)&gt;0,AND($C5&lt;&gt;"Smelter Not Listed",ISBLANK($D5))),1,0)</formula>
    </cfRule>
  </conditionalFormatting>
  <conditionalFormatting sqref="D877">
    <cfRule type="expression" dxfId="5198" priority="24859">
      <formula>IF(AND(D5="",$C5=$X$4),TRUE)</formula>
    </cfRule>
  </conditionalFormatting>
  <conditionalFormatting sqref="D877">
    <cfRule type="expression" dxfId="5197" priority="24860">
      <formula>IF(FIND("!",D5),TRUE)</formula>
    </cfRule>
  </conditionalFormatting>
  <conditionalFormatting sqref="D878">
    <cfRule type="expression" dxfId="5196" priority="24861">
      <formula>IF(AND(LEN($C5)&gt;0,AND($C5&lt;&gt;"Smelter Not Listed",ISBLANK($D5))),1,0)</formula>
    </cfRule>
  </conditionalFormatting>
  <conditionalFormatting sqref="D878">
    <cfRule type="expression" dxfId="5195" priority="24862">
      <formula>IF(AND(D5="",$C5=$X$4),TRUE)</formula>
    </cfRule>
  </conditionalFormatting>
  <conditionalFormatting sqref="D878">
    <cfRule type="expression" dxfId="5194" priority="24863">
      <formula>IF(FIND("!",D5),TRUE)</formula>
    </cfRule>
  </conditionalFormatting>
  <conditionalFormatting sqref="D879">
    <cfRule type="expression" dxfId="5193" priority="24864">
      <formula>IF(AND(LEN($C5)&gt;0,AND($C5&lt;&gt;"Smelter Not Listed",ISBLANK($D5))),1,0)</formula>
    </cfRule>
  </conditionalFormatting>
  <conditionalFormatting sqref="D879">
    <cfRule type="expression" dxfId="5192" priority="24865">
      <formula>IF(AND(D5="",$C5=$X$4),TRUE)</formula>
    </cfRule>
  </conditionalFormatting>
  <conditionalFormatting sqref="D879">
    <cfRule type="expression" dxfId="5191" priority="24866">
      <formula>IF(FIND("!",D5),TRUE)</formula>
    </cfRule>
  </conditionalFormatting>
  <conditionalFormatting sqref="D880">
    <cfRule type="expression" dxfId="5190" priority="24867">
      <formula>IF(AND(LEN($C5)&gt;0,AND($C5&lt;&gt;"Smelter Not Listed",ISBLANK($D5))),1,0)</formula>
    </cfRule>
  </conditionalFormatting>
  <conditionalFormatting sqref="D880">
    <cfRule type="expression" dxfId="5189" priority="24868">
      <formula>IF(AND(D5="",$C5=$X$4),TRUE)</formula>
    </cfRule>
  </conditionalFormatting>
  <conditionalFormatting sqref="D880">
    <cfRule type="expression" dxfId="5188" priority="24869">
      <formula>IF(FIND("!",D5),TRUE)</formula>
    </cfRule>
  </conditionalFormatting>
  <conditionalFormatting sqref="D881">
    <cfRule type="expression" dxfId="5187" priority="24870">
      <formula>IF(AND(LEN($C5)&gt;0,AND($C5&lt;&gt;"Smelter Not Listed",ISBLANK($D5))),1,0)</formula>
    </cfRule>
  </conditionalFormatting>
  <conditionalFormatting sqref="D881">
    <cfRule type="expression" dxfId="5186" priority="24871">
      <formula>IF(AND(D5="",$C5=$X$4),TRUE)</formula>
    </cfRule>
  </conditionalFormatting>
  <conditionalFormatting sqref="D881">
    <cfRule type="expression" dxfId="5185" priority="24872">
      <formula>IF(FIND("!",D5),TRUE)</formula>
    </cfRule>
  </conditionalFormatting>
  <conditionalFormatting sqref="D882">
    <cfRule type="expression" dxfId="5184" priority="24873">
      <formula>IF(AND(LEN($C5)&gt;0,AND($C5&lt;&gt;"Smelter Not Listed",ISBLANK($D5))),1,0)</formula>
    </cfRule>
  </conditionalFormatting>
  <conditionalFormatting sqref="D882">
    <cfRule type="expression" dxfId="5183" priority="24874">
      <formula>IF(AND(D5="",$C5=$X$4),TRUE)</formula>
    </cfRule>
  </conditionalFormatting>
  <conditionalFormatting sqref="D882">
    <cfRule type="expression" dxfId="5182" priority="24875">
      <formula>IF(FIND("!",D5),TRUE)</formula>
    </cfRule>
  </conditionalFormatting>
  <conditionalFormatting sqref="D883">
    <cfRule type="expression" dxfId="5181" priority="24876">
      <formula>IF(AND(LEN($C5)&gt;0,AND($C5&lt;&gt;"Smelter Not Listed",ISBLANK($D5))),1,0)</formula>
    </cfRule>
  </conditionalFormatting>
  <conditionalFormatting sqref="D883">
    <cfRule type="expression" dxfId="5180" priority="24877">
      <formula>IF(AND(D5="",$C5=$X$4),TRUE)</formula>
    </cfRule>
  </conditionalFormatting>
  <conditionalFormatting sqref="D883">
    <cfRule type="expression" dxfId="5179" priority="24878">
      <formula>IF(FIND("!",D5),TRUE)</formula>
    </cfRule>
  </conditionalFormatting>
  <conditionalFormatting sqref="D884">
    <cfRule type="expression" dxfId="5178" priority="24879">
      <formula>IF(AND(LEN($C5)&gt;0,AND($C5&lt;&gt;"Smelter Not Listed",ISBLANK($D5))),1,0)</formula>
    </cfRule>
  </conditionalFormatting>
  <conditionalFormatting sqref="D884">
    <cfRule type="expression" dxfId="5177" priority="24880">
      <formula>IF(AND(D5="",$C5=$X$4),TRUE)</formula>
    </cfRule>
  </conditionalFormatting>
  <conditionalFormatting sqref="D884">
    <cfRule type="expression" dxfId="5176" priority="24881">
      <formula>IF(FIND("!",D5),TRUE)</formula>
    </cfRule>
  </conditionalFormatting>
  <conditionalFormatting sqref="D885">
    <cfRule type="expression" dxfId="5175" priority="24882">
      <formula>IF(AND(LEN($C5)&gt;0,AND($C5&lt;&gt;"Smelter Not Listed",ISBLANK($D5))),1,0)</formula>
    </cfRule>
  </conditionalFormatting>
  <conditionalFormatting sqref="D885">
    <cfRule type="expression" dxfId="5174" priority="24883">
      <formula>IF(AND(D5="",$C5=$X$4),TRUE)</formula>
    </cfRule>
  </conditionalFormatting>
  <conditionalFormatting sqref="D885">
    <cfRule type="expression" dxfId="5173" priority="24884">
      <formula>IF(FIND("!",D5),TRUE)</formula>
    </cfRule>
  </conditionalFormatting>
  <conditionalFormatting sqref="D886">
    <cfRule type="expression" dxfId="5172" priority="24885">
      <formula>IF(AND(LEN($C5)&gt;0,AND($C5&lt;&gt;"Smelter Not Listed",ISBLANK($D5))),1,0)</formula>
    </cfRule>
  </conditionalFormatting>
  <conditionalFormatting sqref="D886">
    <cfRule type="expression" dxfId="5171" priority="24886">
      <formula>IF(AND(D5="",$C5=$X$4),TRUE)</formula>
    </cfRule>
  </conditionalFormatting>
  <conditionalFormatting sqref="D886">
    <cfRule type="expression" dxfId="5170" priority="24887">
      <formula>IF(FIND("!",D5),TRUE)</formula>
    </cfRule>
  </conditionalFormatting>
  <conditionalFormatting sqref="D887">
    <cfRule type="expression" dxfId="5169" priority="24888">
      <formula>IF(AND(LEN($C5)&gt;0,AND($C5&lt;&gt;"Smelter Not Listed",ISBLANK($D5))),1,0)</formula>
    </cfRule>
  </conditionalFormatting>
  <conditionalFormatting sqref="D887">
    <cfRule type="expression" dxfId="5168" priority="24889">
      <formula>IF(AND(D5="",$C5=$X$4),TRUE)</formula>
    </cfRule>
  </conditionalFormatting>
  <conditionalFormatting sqref="D887">
    <cfRule type="expression" dxfId="5167" priority="24890">
      <formula>IF(FIND("!",D5),TRUE)</formula>
    </cfRule>
  </conditionalFormatting>
  <conditionalFormatting sqref="D888">
    <cfRule type="expression" dxfId="5166" priority="24891">
      <formula>IF(AND(LEN($C5)&gt;0,AND($C5&lt;&gt;"Smelter Not Listed",ISBLANK($D5))),1,0)</formula>
    </cfRule>
  </conditionalFormatting>
  <conditionalFormatting sqref="D888">
    <cfRule type="expression" dxfId="5165" priority="24892">
      <formula>IF(AND(D5="",$C5=$X$4),TRUE)</formula>
    </cfRule>
  </conditionalFormatting>
  <conditionalFormatting sqref="D888">
    <cfRule type="expression" dxfId="5164" priority="24893">
      <formula>IF(FIND("!",D5),TRUE)</formula>
    </cfRule>
  </conditionalFormatting>
  <conditionalFormatting sqref="D889">
    <cfRule type="expression" dxfId="5163" priority="24894">
      <formula>IF(AND(LEN($C5)&gt;0,AND($C5&lt;&gt;"Smelter Not Listed",ISBLANK($D5))),1,0)</formula>
    </cfRule>
  </conditionalFormatting>
  <conditionalFormatting sqref="D889">
    <cfRule type="expression" dxfId="5162" priority="24895">
      <formula>IF(AND(D5="",$C5=$X$4),TRUE)</formula>
    </cfRule>
  </conditionalFormatting>
  <conditionalFormatting sqref="D889">
    <cfRule type="expression" dxfId="5161" priority="24896">
      <formula>IF(FIND("!",D5),TRUE)</formula>
    </cfRule>
  </conditionalFormatting>
  <conditionalFormatting sqref="D890">
    <cfRule type="expression" dxfId="5160" priority="24897">
      <formula>IF(AND(LEN($C5)&gt;0,AND($C5&lt;&gt;"Smelter Not Listed",ISBLANK($D5))),1,0)</formula>
    </cfRule>
  </conditionalFormatting>
  <conditionalFormatting sqref="D890">
    <cfRule type="expression" dxfId="5159" priority="24898">
      <formula>IF(AND(D5="",$C5=$X$4),TRUE)</formula>
    </cfRule>
  </conditionalFormatting>
  <conditionalFormatting sqref="D890">
    <cfRule type="expression" dxfId="5158" priority="24899">
      <formula>IF(FIND("!",D5),TRUE)</formula>
    </cfRule>
  </conditionalFormatting>
  <conditionalFormatting sqref="D891">
    <cfRule type="expression" dxfId="5157" priority="24900">
      <formula>IF(AND(LEN($C5)&gt;0,AND($C5&lt;&gt;"Smelter Not Listed",ISBLANK($D5))),1,0)</formula>
    </cfRule>
  </conditionalFormatting>
  <conditionalFormatting sqref="D891">
    <cfRule type="expression" dxfId="5156" priority="24901">
      <formula>IF(AND(D5="",$C5=$X$4),TRUE)</formula>
    </cfRule>
  </conditionalFormatting>
  <conditionalFormatting sqref="D891">
    <cfRule type="expression" dxfId="5155" priority="24902">
      <formula>IF(FIND("!",D5),TRUE)</formula>
    </cfRule>
  </conditionalFormatting>
  <conditionalFormatting sqref="D892">
    <cfRule type="expression" dxfId="5154" priority="24903">
      <formula>IF(AND(LEN($C5)&gt;0,AND($C5&lt;&gt;"Smelter Not Listed",ISBLANK($D5))),1,0)</formula>
    </cfRule>
  </conditionalFormatting>
  <conditionalFormatting sqref="D892">
    <cfRule type="expression" dxfId="5153" priority="24904">
      <formula>IF(AND(D5="",$C5=$X$4),TRUE)</formula>
    </cfRule>
  </conditionalFormatting>
  <conditionalFormatting sqref="D892">
    <cfRule type="expression" dxfId="5152" priority="24905">
      <formula>IF(FIND("!",D5),TRUE)</formula>
    </cfRule>
  </conditionalFormatting>
  <conditionalFormatting sqref="D893">
    <cfRule type="expression" dxfId="5151" priority="24906">
      <formula>IF(AND(LEN($C5)&gt;0,AND($C5&lt;&gt;"Smelter Not Listed",ISBLANK($D5))),1,0)</formula>
    </cfRule>
  </conditionalFormatting>
  <conditionalFormatting sqref="D893">
    <cfRule type="expression" dxfId="5150" priority="24907">
      <formula>IF(AND(D5="",$C5=$X$4),TRUE)</formula>
    </cfRule>
  </conditionalFormatting>
  <conditionalFormatting sqref="D893">
    <cfRule type="expression" dxfId="5149" priority="24908">
      <formula>IF(FIND("!",D5),TRUE)</formula>
    </cfRule>
  </conditionalFormatting>
  <conditionalFormatting sqref="D894">
    <cfRule type="expression" dxfId="5148" priority="24909">
      <formula>IF(AND(LEN($C5)&gt;0,AND($C5&lt;&gt;"Smelter Not Listed",ISBLANK($D5))),1,0)</formula>
    </cfRule>
  </conditionalFormatting>
  <conditionalFormatting sqref="D894">
    <cfRule type="expression" dxfId="5147" priority="24910">
      <formula>IF(AND(D5="",$C5=$X$4),TRUE)</formula>
    </cfRule>
  </conditionalFormatting>
  <conditionalFormatting sqref="D894">
    <cfRule type="expression" dxfId="5146" priority="24911">
      <formula>IF(FIND("!",D5),TRUE)</formula>
    </cfRule>
  </conditionalFormatting>
  <conditionalFormatting sqref="D895">
    <cfRule type="expression" dxfId="5145" priority="24912">
      <formula>IF(AND(LEN($C5)&gt;0,AND($C5&lt;&gt;"Smelter Not Listed",ISBLANK($D5))),1,0)</formula>
    </cfRule>
  </conditionalFormatting>
  <conditionalFormatting sqref="D895">
    <cfRule type="expression" dxfId="5144" priority="24913">
      <formula>IF(AND(D5="",$C5=$X$4),TRUE)</formula>
    </cfRule>
  </conditionalFormatting>
  <conditionalFormatting sqref="D895">
    <cfRule type="expression" dxfId="5143" priority="24914">
      <formula>IF(FIND("!",D5),TRUE)</formula>
    </cfRule>
  </conditionalFormatting>
  <conditionalFormatting sqref="D896">
    <cfRule type="expression" dxfId="5142" priority="24915">
      <formula>IF(AND(LEN($C5)&gt;0,AND($C5&lt;&gt;"Smelter Not Listed",ISBLANK($D5))),1,0)</formula>
    </cfRule>
  </conditionalFormatting>
  <conditionalFormatting sqref="D896">
    <cfRule type="expression" dxfId="5141" priority="24916">
      <formula>IF(AND(D5="",$C5=$X$4),TRUE)</formula>
    </cfRule>
  </conditionalFormatting>
  <conditionalFormatting sqref="D896">
    <cfRule type="expression" dxfId="5140" priority="24917">
      <formula>IF(FIND("!",D5),TRUE)</formula>
    </cfRule>
  </conditionalFormatting>
  <conditionalFormatting sqref="D897">
    <cfRule type="expression" dxfId="5139" priority="24918">
      <formula>IF(AND(LEN($C5)&gt;0,AND($C5&lt;&gt;"Smelter Not Listed",ISBLANK($D5))),1,0)</formula>
    </cfRule>
  </conditionalFormatting>
  <conditionalFormatting sqref="D897">
    <cfRule type="expression" dxfId="5138" priority="24919">
      <formula>IF(AND(D5="",$C5=$X$4),TRUE)</formula>
    </cfRule>
  </conditionalFormatting>
  <conditionalFormatting sqref="D897">
    <cfRule type="expression" dxfId="5137" priority="24920">
      <formula>IF(FIND("!",D5),TRUE)</formula>
    </cfRule>
  </conditionalFormatting>
  <conditionalFormatting sqref="D898">
    <cfRule type="expression" dxfId="5136" priority="24921">
      <formula>IF(AND(LEN($C5)&gt;0,AND($C5&lt;&gt;"Smelter Not Listed",ISBLANK($D5))),1,0)</formula>
    </cfRule>
  </conditionalFormatting>
  <conditionalFormatting sqref="D898">
    <cfRule type="expression" dxfId="5135" priority="24922">
      <formula>IF(AND(D5="",$C5=$X$4),TRUE)</formula>
    </cfRule>
  </conditionalFormatting>
  <conditionalFormatting sqref="D898">
    <cfRule type="expression" dxfId="5134" priority="24923">
      <formula>IF(FIND("!",D5),TRUE)</formula>
    </cfRule>
  </conditionalFormatting>
  <conditionalFormatting sqref="D899">
    <cfRule type="expression" dxfId="5133" priority="24924">
      <formula>IF(AND(LEN($C5)&gt;0,AND($C5&lt;&gt;"Smelter Not Listed",ISBLANK($D5))),1,0)</formula>
    </cfRule>
  </conditionalFormatting>
  <conditionalFormatting sqref="D899">
    <cfRule type="expression" dxfId="5132" priority="24925">
      <formula>IF(AND(D5="",$C5=$X$4),TRUE)</formula>
    </cfRule>
  </conditionalFormatting>
  <conditionalFormatting sqref="D899">
    <cfRule type="expression" dxfId="5131" priority="24926">
      <formula>IF(FIND("!",D5),TRUE)</formula>
    </cfRule>
  </conditionalFormatting>
  <conditionalFormatting sqref="D900">
    <cfRule type="expression" dxfId="5130" priority="24927">
      <formula>IF(AND(LEN($C5)&gt;0,AND($C5&lt;&gt;"Smelter Not Listed",ISBLANK($D5))),1,0)</formula>
    </cfRule>
  </conditionalFormatting>
  <conditionalFormatting sqref="D900">
    <cfRule type="expression" dxfId="5129" priority="24928">
      <formula>IF(AND(D5="",$C5=$X$4),TRUE)</formula>
    </cfRule>
  </conditionalFormatting>
  <conditionalFormatting sqref="D900">
    <cfRule type="expression" dxfId="5128" priority="24929">
      <formula>IF(FIND("!",D5),TRUE)</formula>
    </cfRule>
  </conditionalFormatting>
  <conditionalFormatting sqref="D901">
    <cfRule type="expression" dxfId="5127" priority="24930">
      <formula>IF(AND(LEN($C5)&gt;0,AND($C5&lt;&gt;"Smelter Not Listed",ISBLANK($D5))),1,0)</formula>
    </cfRule>
  </conditionalFormatting>
  <conditionalFormatting sqref="D901">
    <cfRule type="expression" dxfId="5126" priority="24931">
      <formula>IF(AND(D5="",$C5=$X$4),TRUE)</formula>
    </cfRule>
  </conditionalFormatting>
  <conditionalFormatting sqref="D901">
    <cfRule type="expression" dxfId="5125" priority="24932">
      <formula>IF(FIND("!",D5),TRUE)</formula>
    </cfRule>
  </conditionalFormatting>
  <conditionalFormatting sqref="D902">
    <cfRule type="expression" dxfId="5124" priority="24933">
      <formula>IF(AND(LEN($C5)&gt;0,AND($C5&lt;&gt;"Smelter Not Listed",ISBLANK($D5))),1,0)</formula>
    </cfRule>
  </conditionalFormatting>
  <conditionalFormatting sqref="D902">
    <cfRule type="expression" dxfId="5123" priority="24934">
      <formula>IF(AND(D5="",$C5=$X$4),TRUE)</formula>
    </cfRule>
  </conditionalFormatting>
  <conditionalFormatting sqref="D902">
    <cfRule type="expression" dxfId="5122" priority="24935">
      <formula>IF(FIND("!",D5),TRUE)</formula>
    </cfRule>
  </conditionalFormatting>
  <conditionalFormatting sqref="D903">
    <cfRule type="expression" dxfId="5121" priority="24936">
      <formula>IF(AND(LEN($C5)&gt;0,AND($C5&lt;&gt;"Smelter Not Listed",ISBLANK($D5))),1,0)</formula>
    </cfRule>
  </conditionalFormatting>
  <conditionalFormatting sqref="D903">
    <cfRule type="expression" dxfId="5120" priority="24937">
      <formula>IF(AND(D5="",$C5=$X$4),TRUE)</formula>
    </cfRule>
  </conditionalFormatting>
  <conditionalFormatting sqref="D903">
    <cfRule type="expression" dxfId="5119" priority="24938">
      <formula>IF(FIND("!",D5),TRUE)</formula>
    </cfRule>
  </conditionalFormatting>
  <conditionalFormatting sqref="D904">
    <cfRule type="expression" dxfId="5118" priority="24939">
      <formula>IF(AND(LEN($C5)&gt;0,AND($C5&lt;&gt;"Smelter Not Listed",ISBLANK($D5))),1,0)</formula>
    </cfRule>
  </conditionalFormatting>
  <conditionalFormatting sqref="D904">
    <cfRule type="expression" dxfId="5117" priority="24940">
      <formula>IF(AND(D5="",$C5=$X$4),TRUE)</formula>
    </cfRule>
  </conditionalFormatting>
  <conditionalFormatting sqref="D904">
    <cfRule type="expression" dxfId="5116" priority="24941">
      <formula>IF(FIND("!",D5),TRUE)</formula>
    </cfRule>
  </conditionalFormatting>
  <conditionalFormatting sqref="D905">
    <cfRule type="expression" dxfId="5115" priority="24942">
      <formula>IF(AND(LEN($C5)&gt;0,AND($C5&lt;&gt;"Smelter Not Listed",ISBLANK($D5))),1,0)</formula>
    </cfRule>
  </conditionalFormatting>
  <conditionalFormatting sqref="D905">
    <cfRule type="expression" dxfId="5114" priority="24943">
      <formula>IF(AND(D5="",$C5=$X$4),TRUE)</formula>
    </cfRule>
  </conditionalFormatting>
  <conditionalFormatting sqref="D905">
    <cfRule type="expression" dxfId="5113" priority="24944">
      <formula>IF(FIND("!",D5),TRUE)</formula>
    </cfRule>
  </conditionalFormatting>
  <conditionalFormatting sqref="D906">
    <cfRule type="expression" dxfId="5112" priority="24945">
      <formula>IF(AND(LEN($C5)&gt;0,AND($C5&lt;&gt;"Smelter Not Listed",ISBLANK($D5))),1,0)</formula>
    </cfRule>
  </conditionalFormatting>
  <conditionalFormatting sqref="D906">
    <cfRule type="expression" dxfId="5111" priority="24946">
      <formula>IF(AND(D5="",$C5=$X$4),TRUE)</formula>
    </cfRule>
  </conditionalFormatting>
  <conditionalFormatting sqref="D906">
    <cfRule type="expression" dxfId="5110" priority="24947">
      <formula>IF(FIND("!",D5),TRUE)</formula>
    </cfRule>
  </conditionalFormatting>
  <conditionalFormatting sqref="D907">
    <cfRule type="expression" dxfId="5109" priority="24948">
      <formula>IF(AND(LEN($C5)&gt;0,AND($C5&lt;&gt;"Smelter Not Listed",ISBLANK($D5))),1,0)</formula>
    </cfRule>
  </conditionalFormatting>
  <conditionalFormatting sqref="D907">
    <cfRule type="expression" dxfId="5108" priority="24949">
      <formula>IF(AND(D5="",$C5=$X$4),TRUE)</formula>
    </cfRule>
  </conditionalFormatting>
  <conditionalFormatting sqref="D907">
    <cfRule type="expression" dxfId="5107" priority="24950">
      <formula>IF(FIND("!",D5),TRUE)</formula>
    </cfRule>
  </conditionalFormatting>
  <conditionalFormatting sqref="D908">
    <cfRule type="expression" dxfId="5106" priority="24951">
      <formula>IF(AND(LEN($C5)&gt;0,AND($C5&lt;&gt;"Smelter Not Listed",ISBLANK($D5))),1,0)</formula>
    </cfRule>
  </conditionalFormatting>
  <conditionalFormatting sqref="D908">
    <cfRule type="expression" dxfId="5105" priority="24952">
      <formula>IF(AND(D5="",$C5=$X$4),TRUE)</formula>
    </cfRule>
  </conditionalFormatting>
  <conditionalFormatting sqref="D908">
    <cfRule type="expression" dxfId="5104" priority="24953">
      <formula>IF(FIND("!",D5),TRUE)</formula>
    </cfRule>
  </conditionalFormatting>
  <conditionalFormatting sqref="D909">
    <cfRule type="expression" dxfId="5103" priority="24954">
      <formula>IF(AND(LEN($C5)&gt;0,AND($C5&lt;&gt;"Smelter Not Listed",ISBLANK($D5))),1,0)</formula>
    </cfRule>
  </conditionalFormatting>
  <conditionalFormatting sqref="D909">
    <cfRule type="expression" dxfId="5102" priority="24955">
      <formula>IF(AND(D5="",$C5=$X$4),TRUE)</formula>
    </cfRule>
  </conditionalFormatting>
  <conditionalFormatting sqref="D909">
    <cfRule type="expression" dxfId="5101" priority="24956">
      <formula>IF(FIND("!",D5),TRUE)</formula>
    </cfRule>
  </conditionalFormatting>
  <conditionalFormatting sqref="D910">
    <cfRule type="expression" dxfId="5100" priority="24957">
      <formula>IF(AND(LEN($C5)&gt;0,AND($C5&lt;&gt;"Smelter Not Listed",ISBLANK($D5))),1,0)</formula>
    </cfRule>
  </conditionalFormatting>
  <conditionalFormatting sqref="D910">
    <cfRule type="expression" dxfId="5099" priority="24958">
      <formula>IF(AND(D5="",$C5=$X$4),TRUE)</formula>
    </cfRule>
  </conditionalFormatting>
  <conditionalFormatting sqref="D910">
    <cfRule type="expression" dxfId="5098" priority="24959">
      <formula>IF(FIND("!",D5),TRUE)</formula>
    </cfRule>
  </conditionalFormatting>
  <conditionalFormatting sqref="D911">
    <cfRule type="expression" dxfId="5097" priority="24960">
      <formula>IF(AND(LEN($C5)&gt;0,AND($C5&lt;&gt;"Smelter Not Listed",ISBLANK($D5))),1,0)</formula>
    </cfRule>
  </conditionalFormatting>
  <conditionalFormatting sqref="D911">
    <cfRule type="expression" dxfId="5096" priority="24961">
      <formula>IF(AND(D5="",$C5=$X$4),TRUE)</formula>
    </cfRule>
  </conditionalFormatting>
  <conditionalFormatting sqref="D911">
    <cfRule type="expression" dxfId="5095" priority="24962">
      <formula>IF(FIND("!",D5),TRUE)</formula>
    </cfRule>
  </conditionalFormatting>
  <conditionalFormatting sqref="D912">
    <cfRule type="expression" dxfId="5094" priority="24963">
      <formula>IF(AND(LEN($C5)&gt;0,AND($C5&lt;&gt;"Smelter Not Listed",ISBLANK($D5))),1,0)</formula>
    </cfRule>
  </conditionalFormatting>
  <conditionalFormatting sqref="D912">
    <cfRule type="expression" dxfId="5093" priority="24964">
      <formula>IF(AND(D5="",$C5=$X$4),TRUE)</formula>
    </cfRule>
  </conditionalFormatting>
  <conditionalFormatting sqref="D912">
    <cfRule type="expression" dxfId="5092" priority="24965">
      <formula>IF(FIND("!",D5),TRUE)</formula>
    </cfRule>
  </conditionalFormatting>
  <conditionalFormatting sqref="D913">
    <cfRule type="expression" dxfId="5091" priority="24966">
      <formula>IF(AND(LEN($C5)&gt;0,AND($C5&lt;&gt;"Smelter Not Listed",ISBLANK($D5))),1,0)</formula>
    </cfRule>
  </conditionalFormatting>
  <conditionalFormatting sqref="D913">
    <cfRule type="expression" dxfId="5090" priority="24967">
      <formula>IF(AND(D5="",$C5=$X$4),TRUE)</formula>
    </cfRule>
  </conditionalFormatting>
  <conditionalFormatting sqref="D913">
    <cfRule type="expression" dxfId="5089" priority="24968">
      <formula>IF(FIND("!",D5),TRUE)</formula>
    </cfRule>
  </conditionalFormatting>
  <conditionalFormatting sqref="D914">
    <cfRule type="expression" dxfId="5088" priority="24969">
      <formula>IF(AND(LEN($C5)&gt;0,AND($C5&lt;&gt;"Smelter Not Listed",ISBLANK($D5))),1,0)</formula>
    </cfRule>
  </conditionalFormatting>
  <conditionalFormatting sqref="D914">
    <cfRule type="expression" dxfId="5087" priority="24970">
      <formula>IF(AND(D5="",$C5=$X$4),TRUE)</formula>
    </cfRule>
  </conditionalFormatting>
  <conditionalFormatting sqref="D914">
    <cfRule type="expression" dxfId="5086" priority="24971">
      <formula>IF(FIND("!",D5),TRUE)</formula>
    </cfRule>
  </conditionalFormatting>
  <conditionalFormatting sqref="D915">
    <cfRule type="expression" dxfId="5085" priority="24972">
      <formula>IF(AND(LEN($C5)&gt;0,AND($C5&lt;&gt;"Smelter Not Listed",ISBLANK($D5))),1,0)</formula>
    </cfRule>
  </conditionalFormatting>
  <conditionalFormatting sqref="D915">
    <cfRule type="expression" dxfId="5084" priority="24973">
      <formula>IF(AND(D5="",$C5=$X$4),TRUE)</formula>
    </cfRule>
  </conditionalFormatting>
  <conditionalFormatting sqref="D915">
    <cfRule type="expression" dxfId="5083" priority="24974">
      <formula>IF(FIND("!",D5),TRUE)</formula>
    </cfRule>
  </conditionalFormatting>
  <conditionalFormatting sqref="D916">
    <cfRule type="expression" dxfId="5082" priority="24975">
      <formula>IF(AND(LEN($C5)&gt;0,AND($C5&lt;&gt;"Smelter Not Listed",ISBLANK($D5))),1,0)</formula>
    </cfRule>
  </conditionalFormatting>
  <conditionalFormatting sqref="D916">
    <cfRule type="expression" dxfId="5081" priority="24976">
      <formula>IF(AND(D5="",$C5=$X$4),TRUE)</formula>
    </cfRule>
  </conditionalFormatting>
  <conditionalFormatting sqref="D916">
    <cfRule type="expression" dxfId="5080" priority="24977">
      <formula>IF(FIND("!",D5),TRUE)</formula>
    </cfRule>
  </conditionalFormatting>
  <conditionalFormatting sqref="D917">
    <cfRule type="expression" dxfId="5079" priority="24978">
      <formula>IF(AND(LEN($C5)&gt;0,AND($C5&lt;&gt;"Smelter Not Listed",ISBLANK($D5))),1,0)</formula>
    </cfRule>
  </conditionalFormatting>
  <conditionalFormatting sqref="D917">
    <cfRule type="expression" dxfId="5078" priority="24979">
      <formula>IF(AND(D5="",$C5=$X$4),TRUE)</formula>
    </cfRule>
  </conditionalFormatting>
  <conditionalFormatting sqref="D917">
    <cfRule type="expression" dxfId="5077" priority="24980">
      <formula>IF(FIND("!",D5),TRUE)</formula>
    </cfRule>
  </conditionalFormatting>
  <conditionalFormatting sqref="D918">
    <cfRule type="expression" dxfId="5076" priority="24981">
      <formula>IF(AND(LEN($C5)&gt;0,AND($C5&lt;&gt;"Smelter Not Listed",ISBLANK($D5))),1,0)</formula>
    </cfRule>
  </conditionalFormatting>
  <conditionalFormatting sqref="D918">
    <cfRule type="expression" dxfId="5075" priority="24982">
      <formula>IF(AND(D5="",$C5=$X$4),TRUE)</formula>
    </cfRule>
  </conditionalFormatting>
  <conditionalFormatting sqref="D918">
    <cfRule type="expression" dxfId="5074" priority="24983">
      <formula>IF(FIND("!",D5),TRUE)</formula>
    </cfRule>
  </conditionalFormatting>
  <conditionalFormatting sqref="D919">
    <cfRule type="expression" dxfId="5073" priority="24984">
      <formula>IF(AND(LEN($C5)&gt;0,AND($C5&lt;&gt;"Smelter Not Listed",ISBLANK($D5))),1,0)</formula>
    </cfRule>
  </conditionalFormatting>
  <conditionalFormatting sqref="D919">
    <cfRule type="expression" dxfId="5072" priority="24985">
      <formula>IF(AND(D5="",$C5=$X$4),TRUE)</formula>
    </cfRule>
  </conditionalFormatting>
  <conditionalFormatting sqref="D919">
    <cfRule type="expression" dxfId="5071" priority="24986">
      <formula>IF(FIND("!",D5),TRUE)</formula>
    </cfRule>
  </conditionalFormatting>
  <conditionalFormatting sqref="D920">
    <cfRule type="expression" dxfId="5070" priority="24987">
      <formula>IF(AND(LEN($C5)&gt;0,AND($C5&lt;&gt;"Smelter Not Listed",ISBLANK($D5))),1,0)</formula>
    </cfRule>
  </conditionalFormatting>
  <conditionalFormatting sqref="D920">
    <cfRule type="expression" dxfId="5069" priority="24988">
      <formula>IF(AND(D5="",$C5=$X$4),TRUE)</formula>
    </cfRule>
  </conditionalFormatting>
  <conditionalFormatting sqref="D920">
    <cfRule type="expression" dxfId="5068" priority="24989">
      <formula>IF(FIND("!",D5),TRUE)</formula>
    </cfRule>
  </conditionalFormatting>
  <conditionalFormatting sqref="D921">
    <cfRule type="expression" dxfId="5067" priority="24990">
      <formula>IF(AND(LEN($C5)&gt;0,AND($C5&lt;&gt;"Smelter Not Listed",ISBLANK($D5))),1,0)</formula>
    </cfRule>
  </conditionalFormatting>
  <conditionalFormatting sqref="D921">
    <cfRule type="expression" dxfId="5066" priority="24991">
      <formula>IF(AND(D5="",$C5=$X$4),TRUE)</formula>
    </cfRule>
  </conditionalFormatting>
  <conditionalFormatting sqref="D921">
    <cfRule type="expression" dxfId="5065" priority="24992">
      <formula>IF(FIND("!",D5),TRUE)</formula>
    </cfRule>
  </conditionalFormatting>
  <conditionalFormatting sqref="D922">
    <cfRule type="expression" dxfId="5064" priority="24993">
      <formula>IF(AND(LEN($C5)&gt;0,AND($C5&lt;&gt;"Smelter Not Listed",ISBLANK($D5))),1,0)</formula>
    </cfRule>
  </conditionalFormatting>
  <conditionalFormatting sqref="D922">
    <cfRule type="expression" dxfId="5063" priority="24994">
      <formula>IF(AND(D5="",$C5=$X$4),TRUE)</formula>
    </cfRule>
  </conditionalFormatting>
  <conditionalFormatting sqref="D922">
    <cfRule type="expression" dxfId="5062" priority="24995">
      <formula>IF(FIND("!",D5),TRUE)</formula>
    </cfRule>
  </conditionalFormatting>
  <conditionalFormatting sqref="D923">
    <cfRule type="expression" dxfId="5061" priority="24996">
      <formula>IF(AND(LEN($C5)&gt;0,AND($C5&lt;&gt;"Smelter Not Listed",ISBLANK($D5))),1,0)</formula>
    </cfRule>
  </conditionalFormatting>
  <conditionalFormatting sqref="D923">
    <cfRule type="expression" dxfId="5060" priority="24997">
      <formula>IF(AND(D5="",$C5=$X$4),TRUE)</formula>
    </cfRule>
  </conditionalFormatting>
  <conditionalFormatting sqref="D923">
    <cfRule type="expression" dxfId="5059" priority="24998">
      <formula>IF(FIND("!",D5),TRUE)</formula>
    </cfRule>
  </conditionalFormatting>
  <conditionalFormatting sqref="D924">
    <cfRule type="expression" dxfId="5058" priority="24999">
      <formula>IF(AND(LEN($C5)&gt;0,AND($C5&lt;&gt;"Smelter Not Listed",ISBLANK($D5))),1,0)</formula>
    </cfRule>
  </conditionalFormatting>
  <conditionalFormatting sqref="D924">
    <cfRule type="expression" dxfId="5057" priority="25000">
      <formula>IF(AND(D5="",$C5=$X$4),TRUE)</formula>
    </cfRule>
  </conditionalFormatting>
  <conditionalFormatting sqref="D924">
    <cfRule type="expression" dxfId="5056" priority="25001">
      <formula>IF(FIND("!",D5),TRUE)</formula>
    </cfRule>
  </conditionalFormatting>
  <conditionalFormatting sqref="D925">
    <cfRule type="expression" dxfId="5055" priority="25002">
      <formula>IF(AND(LEN($C5)&gt;0,AND($C5&lt;&gt;"Smelter Not Listed",ISBLANK($D5))),1,0)</formula>
    </cfRule>
  </conditionalFormatting>
  <conditionalFormatting sqref="D925">
    <cfRule type="expression" dxfId="5054" priority="25003">
      <formula>IF(AND(D5="",$C5=$X$4),TRUE)</formula>
    </cfRule>
  </conditionalFormatting>
  <conditionalFormatting sqref="D925">
    <cfRule type="expression" dxfId="5053" priority="25004">
      <formula>IF(FIND("!",D5),TRUE)</formula>
    </cfRule>
  </conditionalFormatting>
  <conditionalFormatting sqref="D926">
    <cfRule type="expression" dxfId="5052" priority="25005">
      <formula>IF(AND(LEN($C5)&gt;0,AND($C5&lt;&gt;"Smelter Not Listed",ISBLANK($D5))),1,0)</formula>
    </cfRule>
  </conditionalFormatting>
  <conditionalFormatting sqref="D926">
    <cfRule type="expression" dxfId="5051" priority="25006">
      <formula>IF(AND(D5="",$C5=$X$4),TRUE)</formula>
    </cfRule>
  </conditionalFormatting>
  <conditionalFormatting sqref="D926">
    <cfRule type="expression" dxfId="5050" priority="25007">
      <formula>IF(FIND("!",D5),TRUE)</formula>
    </cfRule>
  </conditionalFormatting>
  <conditionalFormatting sqref="D927">
    <cfRule type="expression" dxfId="5049" priority="25008">
      <formula>IF(AND(LEN($C5)&gt;0,AND($C5&lt;&gt;"Smelter Not Listed",ISBLANK($D5))),1,0)</formula>
    </cfRule>
  </conditionalFormatting>
  <conditionalFormatting sqref="D927">
    <cfRule type="expression" dxfId="5048" priority="25009">
      <formula>IF(AND(D5="",$C5=$X$4),TRUE)</formula>
    </cfRule>
  </conditionalFormatting>
  <conditionalFormatting sqref="D927">
    <cfRule type="expression" dxfId="5047" priority="25010">
      <formula>IF(FIND("!",D5),TRUE)</formula>
    </cfRule>
  </conditionalFormatting>
  <conditionalFormatting sqref="D928">
    <cfRule type="expression" dxfId="5046" priority="25011">
      <formula>IF(AND(LEN($C5)&gt;0,AND($C5&lt;&gt;"Smelter Not Listed",ISBLANK($D5))),1,0)</formula>
    </cfRule>
  </conditionalFormatting>
  <conditionalFormatting sqref="D928">
    <cfRule type="expression" dxfId="5045" priority="25012">
      <formula>IF(AND(D5="",$C5=$X$4),TRUE)</formula>
    </cfRule>
  </conditionalFormatting>
  <conditionalFormatting sqref="D928">
    <cfRule type="expression" dxfId="5044" priority="25013">
      <formula>IF(FIND("!",D5),TRUE)</formula>
    </cfRule>
  </conditionalFormatting>
  <conditionalFormatting sqref="D929">
    <cfRule type="expression" dxfId="5043" priority="25014">
      <formula>IF(AND(LEN($C5)&gt;0,AND($C5&lt;&gt;"Smelter Not Listed",ISBLANK($D5))),1,0)</formula>
    </cfRule>
  </conditionalFormatting>
  <conditionalFormatting sqref="D929">
    <cfRule type="expression" dxfId="5042" priority="25015">
      <formula>IF(AND(D5="",$C5=$X$4),TRUE)</formula>
    </cfRule>
  </conditionalFormatting>
  <conditionalFormatting sqref="D929">
    <cfRule type="expression" dxfId="5041" priority="25016">
      <formula>IF(FIND("!",D5),TRUE)</formula>
    </cfRule>
  </conditionalFormatting>
  <conditionalFormatting sqref="D930">
    <cfRule type="expression" dxfId="5040" priority="25017">
      <formula>IF(AND(LEN($C5)&gt;0,AND($C5&lt;&gt;"Smelter Not Listed",ISBLANK($D5))),1,0)</formula>
    </cfRule>
  </conditionalFormatting>
  <conditionalFormatting sqref="D930">
    <cfRule type="expression" dxfId="5039" priority="25018">
      <formula>IF(AND(D5="",$C5=$X$4),TRUE)</formula>
    </cfRule>
  </conditionalFormatting>
  <conditionalFormatting sqref="D930">
    <cfRule type="expression" dxfId="5038" priority="25019">
      <formula>IF(FIND("!",D5),TRUE)</formula>
    </cfRule>
  </conditionalFormatting>
  <conditionalFormatting sqref="D931">
    <cfRule type="expression" dxfId="5037" priority="25020">
      <formula>IF(AND(LEN($C5)&gt;0,AND($C5&lt;&gt;"Smelter Not Listed",ISBLANK($D5))),1,0)</formula>
    </cfRule>
  </conditionalFormatting>
  <conditionalFormatting sqref="D931">
    <cfRule type="expression" dxfId="5036" priority="25021">
      <formula>IF(AND(D5="",$C5=$X$4),TRUE)</formula>
    </cfRule>
  </conditionalFormatting>
  <conditionalFormatting sqref="D931">
    <cfRule type="expression" dxfId="5035" priority="25022">
      <formula>IF(FIND("!",D5),TRUE)</formula>
    </cfRule>
  </conditionalFormatting>
  <conditionalFormatting sqref="D932">
    <cfRule type="expression" dxfId="5034" priority="25023">
      <formula>IF(AND(LEN($C5)&gt;0,AND($C5&lt;&gt;"Smelter Not Listed",ISBLANK($D5))),1,0)</formula>
    </cfRule>
  </conditionalFormatting>
  <conditionalFormatting sqref="D932">
    <cfRule type="expression" dxfId="5033" priority="25024">
      <formula>IF(AND(D5="",$C5=$X$4),TRUE)</formula>
    </cfRule>
  </conditionalFormatting>
  <conditionalFormatting sqref="D932">
    <cfRule type="expression" dxfId="5032" priority="25025">
      <formula>IF(FIND("!",D5),TRUE)</formula>
    </cfRule>
  </conditionalFormatting>
  <conditionalFormatting sqref="D933">
    <cfRule type="expression" dxfId="5031" priority="25026">
      <formula>IF(AND(LEN($C5)&gt;0,AND($C5&lt;&gt;"Smelter Not Listed",ISBLANK($D5))),1,0)</formula>
    </cfRule>
  </conditionalFormatting>
  <conditionalFormatting sqref="D933">
    <cfRule type="expression" dxfId="5030" priority="25027">
      <formula>IF(AND(D5="",$C5=$X$4),TRUE)</formula>
    </cfRule>
  </conditionalFormatting>
  <conditionalFormatting sqref="D933">
    <cfRule type="expression" dxfId="5029" priority="25028">
      <formula>IF(FIND("!",D5),TRUE)</formula>
    </cfRule>
  </conditionalFormatting>
  <conditionalFormatting sqref="D934">
    <cfRule type="expression" dxfId="5028" priority="25029">
      <formula>IF(AND(LEN($C5)&gt;0,AND($C5&lt;&gt;"Smelter Not Listed",ISBLANK($D5))),1,0)</formula>
    </cfRule>
  </conditionalFormatting>
  <conditionalFormatting sqref="D934">
    <cfRule type="expression" dxfId="5027" priority="25030">
      <formula>IF(AND(D5="",$C5=$X$4),TRUE)</formula>
    </cfRule>
  </conditionalFormatting>
  <conditionalFormatting sqref="D934">
    <cfRule type="expression" dxfId="5026" priority="25031">
      <formula>IF(FIND("!",D5),TRUE)</formula>
    </cfRule>
  </conditionalFormatting>
  <conditionalFormatting sqref="D935">
    <cfRule type="expression" dxfId="5025" priority="25032">
      <formula>IF(AND(LEN($C5)&gt;0,AND($C5&lt;&gt;"Smelter Not Listed",ISBLANK($D5))),1,0)</formula>
    </cfRule>
  </conditionalFormatting>
  <conditionalFormatting sqref="D935">
    <cfRule type="expression" dxfId="5024" priority="25033">
      <formula>IF(AND(D5="",$C5=$X$4),TRUE)</formula>
    </cfRule>
  </conditionalFormatting>
  <conditionalFormatting sqref="D935">
    <cfRule type="expression" dxfId="5023" priority="25034">
      <formula>IF(FIND("!",D5),TRUE)</formula>
    </cfRule>
  </conditionalFormatting>
  <conditionalFormatting sqref="D936">
    <cfRule type="expression" dxfId="5022" priority="25035">
      <formula>IF(AND(LEN($C5)&gt;0,AND($C5&lt;&gt;"Smelter Not Listed",ISBLANK($D5))),1,0)</formula>
    </cfRule>
  </conditionalFormatting>
  <conditionalFormatting sqref="D936">
    <cfRule type="expression" dxfId="5021" priority="25036">
      <formula>IF(AND(D5="",$C5=$X$4),TRUE)</formula>
    </cfRule>
  </conditionalFormatting>
  <conditionalFormatting sqref="D936">
    <cfRule type="expression" dxfId="5020" priority="25037">
      <formula>IF(FIND("!",D5),TRUE)</formula>
    </cfRule>
  </conditionalFormatting>
  <conditionalFormatting sqref="D937">
    <cfRule type="expression" dxfId="5019" priority="25038">
      <formula>IF(AND(LEN($C5)&gt;0,AND($C5&lt;&gt;"Smelter Not Listed",ISBLANK($D5))),1,0)</formula>
    </cfRule>
  </conditionalFormatting>
  <conditionalFormatting sqref="D937">
    <cfRule type="expression" dxfId="5018" priority="25039">
      <formula>IF(AND(D5="",$C5=$X$4),TRUE)</formula>
    </cfRule>
  </conditionalFormatting>
  <conditionalFormatting sqref="D937">
    <cfRule type="expression" dxfId="5017" priority="25040">
      <formula>IF(FIND("!",D5),TRUE)</formula>
    </cfRule>
  </conditionalFormatting>
  <conditionalFormatting sqref="D938">
    <cfRule type="expression" dxfId="5016" priority="25041">
      <formula>IF(AND(LEN($C5)&gt;0,AND($C5&lt;&gt;"Smelter Not Listed",ISBLANK($D5))),1,0)</formula>
    </cfRule>
  </conditionalFormatting>
  <conditionalFormatting sqref="D938">
    <cfRule type="expression" dxfId="5015" priority="25042">
      <formula>IF(AND(D5="",$C5=$X$4),TRUE)</formula>
    </cfRule>
  </conditionalFormatting>
  <conditionalFormatting sqref="D938">
    <cfRule type="expression" dxfId="5014" priority="25043">
      <formula>IF(FIND("!",D5),TRUE)</formula>
    </cfRule>
  </conditionalFormatting>
  <conditionalFormatting sqref="D939">
    <cfRule type="expression" dxfId="5013" priority="25044">
      <formula>IF(AND(LEN($C5)&gt;0,AND($C5&lt;&gt;"Smelter Not Listed",ISBLANK($D5))),1,0)</formula>
    </cfRule>
  </conditionalFormatting>
  <conditionalFormatting sqref="D939">
    <cfRule type="expression" dxfId="5012" priority="25045">
      <formula>IF(AND(D5="",$C5=$X$4),TRUE)</formula>
    </cfRule>
  </conditionalFormatting>
  <conditionalFormatting sqref="D939">
    <cfRule type="expression" dxfId="5011" priority="25046">
      <formula>IF(FIND("!",D5),TRUE)</formula>
    </cfRule>
  </conditionalFormatting>
  <conditionalFormatting sqref="D940">
    <cfRule type="expression" dxfId="5010" priority="25047">
      <formula>IF(AND(LEN($C5)&gt;0,AND($C5&lt;&gt;"Smelter Not Listed",ISBLANK($D5))),1,0)</formula>
    </cfRule>
  </conditionalFormatting>
  <conditionalFormatting sqref="D940">
    <cfRule type="expression" dxfId="5009" priority="25048">
      <formula>IF(AND(D5="",$C5=$X$4),TRUE)</formula>
    </cfRule>
  </conditionalFormatting>
  <conditionalFormatting sqref="D940">
    <cfRule type="expression" dxfId="5008" priority="25049">
      <formula>IF(FIND("!",D5),TRUE)</formula>
    </cfRule>
  </conditionalFormatting>
  <conditionalFormatting sqref="D941">
    <cfRule type="expression" dxfId="5007" priority="25050">
      <formula>IF(AND(LEN($C5)&gt;0,AND($C5&lt;&gt;"Smelter Not Listed",ISBLANK($D5))),1,0)</formula>
    </cfRule>
  </conditionalFormatting>
  <conditionalFormatting sqref="D941">
    <cfRule type="expression" dxfId="5006" priority="25051">
      <formula>IF(AND(D5="",$C5=$X$4),TRUE)</formula>
    </cfRule>
  </conditionalFormatting>
  <conditionalFormatting sqref="D941">
    <cfRule type="expression" dxfId="5005" priority="25052">
      <formula>IF(FIND("!",D5),TRUE)</formula>
    </cfRule>
  </conditionalFormatting>
  <conditionalFormatting sqref="D942">
    <cfRule type="expression" dxfId="5004" priority="25053">
      <formula>IF(AND(LEN($C5)&gt;0,AND($C5&lt;&gt;"Smelter Not Listed",ISBLANK($D5))),1,0)</formula>
    </cfRule>
  </conditionalFormatting>
  <conditionalFormatting sqref="D942">
    <cfRule type="expression" dxfId="5003" priority="25054">
      <formula>IF(AND(D5="",$C5=$X$4),TRUE)</formula>
    </cfRule>
  </conditionalFormatting>
  <conditionalFormatting sqref="D942">
    <cfRule type="expression" dxfId="5002" priority="25055">
      <formula>IF(FIND("!",D5),TRUE)</formula>
    </cfRule>
  </conditionalFormatting>
  <conditionalFormatting sqref="D943">
    <cfRule type="expression" dxfId="5001" priority="25056">
      <formula>IF(AND(LEN($C5)&gt;0,AND($C5&lt;&gt;"Smelter Not Listed",ISBLANK($D5))),1,0)</formula>
    </cfRule>
  </conditionalFormatting>
  <conditionalFormatting sqref="D943">
    <cfRule type="expression" dxfId="5000" priority="25057">
      <formula>IF(AND(D5="",$C5=$X$4),TRUE)</formula>
    </cfRule>
  </conditionalFormatting>
  <conditionalFormatting sqref="D943">
    <cfRule type="expression" dxfId="4999" priority="25058">
      <formula>IF(FIND("!",D5),TRUE)</formula>
    </cfRule>
  </conditionalFormatting>
  <conditionalFormatting sqref="D944">
    <cfRule type="expression" dxfId="4998" priority="25059">
      <formula>IF(AND(LEN($C5)&gt;0,AND($C5&lt;&gt;"Smelter Not Listed",ISBLANK($D5))),1,0)</formula>
    </cfRule>
  </conditionalFormatting>
  <conditionalFormatting sqref="D944">
    <cfRule type="expression" dxfId="4997" priority="25060">
      <formula>IF(AND(D5="",$C5=$X$4),TRUE)</formula>
    </cfRule>
  </conditionalFormatting>
  <conditionalFormatting sqref="D944">
    <cfRule type="expression" dxfId="4996" priority="25061">
      <formula>IF(FIND("!",D5),TRUE)</formula>
    </cfRule>
  </conditionalFormatting>
  <conditionalFormatting sqref="D945">
    <cfRule type="expression" dxfId="4995" priority="25062">
      <formula>IF(AND(LEN($C5)&gt;0,AND($C5&lt;&gt;"Smelter Not Listed",ISBLANK($D5))),1,0)</formula>
    </cfRule>
  </conditionalFormatting>
  <conditionalFormatting sqref="D945">
    <cfRule type="expression" dxfId="4994" priority="25063">
      <formula>IF(AND(D5="",$C5=$X$4),TRUE)</formula>
    </cfRule>
  </conditionalFormatting>
  <conditionalFormatting sqref="D945">
    <cfRule type="expression" dxfId="4993" priority="25064">
      <formula>IF(FIND("!",D5),TRUE)</formula>
    </cfRule>
  </conditionalFormatting>
  <conditionalFormatting sqref="D946">
    <cfRule type="expression" dxfId="4992" priority="25065">
      <formula>IF(AND(LEN($C5)&gt;0,AND($C5&lt;&gt;"Smelter Not Listed",ISBLANK($D5))),1,0)</formula>
    </cfRule>
  </conditionalFormatting>
  <conditionalFormatting sqref="D946">
    <cfRule type="expression" dxfId="4991" priority="25066">
      <formula>IF(AND(D5="",$C5=$X$4),TRUE)</formula>
    </cfRule>
  </conditionalFormatting>
  <conditionalFormatting sqref="D946">
    <cfRule type="expression" dxfId="4990" priority="25067">
      <formula>IF(FIND("!",D5),TRUE)</formula>
    </cfRule>
  </conditionalFormatting>
  <conditionalFormatting sqref="D947">
    <cfRule type="expression" dxfId="4989" priority="25068">
      <formula>IF(AND(LEN($C5)&gt;0,AND($C5&lt;&gt;"Smelter Not Listed",ISBLANK($D5))),1,0)</formula>
    </cfRule>
  </conditionalFormatting>
  <conditionalFormatting sqref="D947">
    <cfRule type="expression" dxfId="4988" priority="25069">
      <formula>IF(AND(D5="",$C5=$X$4),TRUE)</formula>
    </cfRule>
  </conditionalFormatting>
  <conditionalFormatting sqref="D947">
    <cfRule type="expression" dxfId="4987" priority="25070">
      <formula>IF(FIND("!",D5),TRUE)</formula>
    </cfRule>
  </conditionalFormatting>
  <conditionalFormatting sqref="D948">
    <cfRule type="expression" dxfId="4986" priority="25071">
      <formula>IF(AND(LEN($C5)&gt;0,AND($C5&lt;&gt;"Smelter Not Listed",ISBLANK($D5))),1,0)</formula>
    </cfRule>
  </conditionalFormatting>
  <conditionalFormatting sqref="D948">
    <cfRule type="expression" dxfId="4985" priority="25072">
      <formula>IF(AND(D5="",$C5=$X$4),TRUE)</formula>
    </cfRule>
  </conditionalFormatting>
  <conditionalFormatting sqref="D948">
    <cfRule type="expression" dxfId="4984" priority="25073">
      <formula>IF(FIND("!",D5),TRUE)</formula>
    </cfRule>
  </conditionalFormatting>
  <conditionalFormatting sqref="D949">
    <cfRule type="expression" dxfId="4983" priority="25074">
      <formula>IF(AND(LEN($C5)&gt;0,AND($C5&lt;&gt;"Smelter Not Listed",ISBLANK($D5))),1,0)</formula>
    </cfRule>
  </conditionalFormatting>
  <conditionalFormatting sqref="D949">
    <cfRule type="expression" dxfId="4982" priority="25075">
      <formula>IF(AND(D5="",$C5=$X$4),TRUE)</formula>
    </cfRule>
  </conditionalFormatting>
  <conditionalFormatting sqref="D949">
    <cfRule type="expression" dxfId="4981" priority="25076">
      <formula>IF(FIND("!",D5),TRUE)</formula>
    </cfRule>
  </conditionalFormatting>
  <conditionalFormatting sqref="D950">
    <cfRule type="expression" dxfId="4980" priority="25077">
      <formula>IF(AND(LEN($C5)&gt;0,AND($C5&lt;&gt;"Smelter Not Listed",ISBLANK($D5))),1,0)</formula>
    </cfRule>
  </conditionalFormatting>
  <conditionalFormatting sqref="D950">
    <cfRule type="expression" dxfId="4979" priority="25078">
      <formula>IF(AND(D5="",$C5=$X$4),TRUE)</formula>
    </cfRule>
  </conditionalFormatting>
  <conditionalFormatting sqref="D950">
    <cfRule type="expression" dxfId="4978" priority="25079">
      <formula>IF(FIND("!",D5),TRUE)</formula>
    </cfRule>
  </conditionalFormatting>
  <conditionalFormatting sqref="D951">
    <cfRule type="expression" dxfId="4977" priority="25080">
      <formula>IF(AND(LEN($C5)&gt;0,AND($C5&lt;&gt;"Smelter Not Listed",ISBLANK($D5))),1,0)</formula>
    </cfRule>
  </conditionalFormatting>
  <conditionalFormatting sqref="D951">
    <cfRule type="expression" dxfId="4976" priority="25081">
      <formula>IF(AND(D5="",$C5=$X$4),TRUE)</formula>
    </cfRule>
  </conditionalFormatting>
  <conditionalFormatting sqref="D951">
    <cfRule type="expression" dxfId="4975" priority="25082">
      <formula>IF(FIND("!",D5),TRUE)</formula>
    </cfRule>
  </conditionalFormatting>
  <conditionalFormatting sqref="D952">
    <cfRule type="expression" dxfId="4974" priority="25083">
      <formula>IF(AND(LEN($C5)&gt;0,AND($C5&lt;&gt;"Smelter Not Listed",ISBLANK($D5))),1,0)</formula>
    </cfRule>
  </conditionalFormatting>
  <conditionalFormatting sqref="D952">
    <cfRule type="expression" dxfId="4973" priority="25084">
      <formula>IF(AND(D5="",$C5=$X$4),TRUE)</formula>
    </cfRule>
  </conditionalFormatting>
  <conditionalFormatting sqref="D952">
    <cfRule type="expression" dxfId="4972" priority="25085">
      <formula>IF(FIND("!",D5),TRUE)</formula>
    </cfRule>
  </conditionalFormatting>
  <conditionalFormatting sqref="D953">
    <cfRule type="expression" dxfId="4971" priority="25086">
      <formula>IF(AND(LEN($C5)&gt;0,AND($C5&lt;&gt;"Smelter Not Listed",ISBLANK($D5))),1,0)</formula>
    </cfRule>
  </conditionalFormatting>
  <conditionalFormatting sqref="D953">
    <cfRule type="expression" dxfId="4970" priority="25087">
      <formula>IF(AND(D5="",$C5=$X$4),TRUE)</formula>
    </cfRule>
  </conditionalFormatting>
  <conditionalFormatting sqref="D953">
    <cfRule type="expression" dxfId="4969" priority="25088">
      <formula>IF(FIND("!",D5),TRUE)</formula>
    </cfRule>
  </conditionalFormatting>
  <conditionalFormatting sqref="D954">
    <cfRule type="expression" dxfId="4968" priority="25089">
      <formula>IF(AND(LEN($C5)&gt;0,AND($C5&lt;&gt;"Smelter Not Listed",ISBLANK($D5))),1,0)</formula>
    </cfRule>
  </conditionalFormatting>
  <conditionalFormatting sqref="D954">
    <cfRule type="expression" dxfId="4967" priority="25090">
      <formula>IF(AND(D5="",$C5=$X$4),TRUE)</formula>
    </cfRule>
  </conditionalFormatting>
  <conditionalFormatting sqref="D954">
    <cfRule type="expression" dxfId="4966" priority="25091">
      <formula>IF(FIND("!",D5),TRUE)</formula>
    </cfRule>
  </conditionalFormatting>
  <conditionalFormatting sqref="D955">
    <cfRule type="expression" dxfId="4965" priority="25092">
      <formula>IF(AND(LEN($C5)&gt;0,AND($C5&lt;&gt;"Smelter Not Listed",ISBLANK($D5))),1,0)</formula>
    </cfRule>
  </conditionalFormatting>
  <conditionalFormatting sqref="D955">
    <cfRule type="expression" dxfId="4964" priority="25093">
      <formula>IF(AND(D5="",$C5=$X$4),TRUE)</formula>
    </cfRule>
  </conditionalFormatting>
  <conditionalFormatting sqref="D955">
    <cfRule type="expression" dxfId="4963" priority="25094">
      <formula>IF(FIND("!",D5),TRUE)</formula>
    </cfRule>
  </conditionalFormatting>
  <conditionalFormatting sqref="D956">
    <cfRule type="expression" dxfId="4962" priority="25095">
      <formula>IF(AND(LEN($C5)&gt;0,AND($C5&lt;&gt;"Smelter Not Listed",ISBLANK($D5))),1,0)</formula>
    </cfRule>
  </conditionalFormatting>
  <conditionalFormatting sqref="D956">
    <cfRule type="expression" dxfId="4961" priority="25096">
      <formula>IF(AND(D5="",$C5=$X$4),TRUE)</formula>
    </cfRule>
  </conditionalFormatting>
  <conditionalFormatting sqref="D956">
    <cfRule type="expression" dxfId="4960" priority="25097">
      <formula>IF(FIND("!",D5),TRUE)</formula>
    </cfRule>
  </conditionalFormatting>
  <conditionalFormatting sqref="D957">
    <cfRule type="expression" dxfId="4959" priority="25098">
      <formula>IF(AND(LEN($C5)&gt;0,AND($C5&lt;&gt;"Smelter Not Listed",ISBLANK($D5))),1,0)</formula>
    </cfRule>
  </conditionalFormatting>
  <conditionalFormatting sqref="D957">
    <cfRule type="expression" dxfId="4958" priority="25099">
      <formula>IF(AND(D5="",$C5=$X$4),TRUE)</formula>
    </cfRule>
  </conditionalFormatting>
  <conditionalFormatting sqref="D957">
    <cfRule type="expression" dxfId="4957" priority="25100">
      <formula>IF(FIND("!",D5),TRUE)</formula>
    </cfRule>
  </conditionalFormatting>
  <conditionalFormatting sqref="D958">
    <cfRule type="expression" dxfId="4956" priority="25101">
      <formula>IF(AND(LEN($C5)&gt;0,AND($C5&lt;&gt;"Smelter Not Listed",ISBLANK($D5))),1,0)</formula>
    </cfRule>
  </conditionalFormatting>
  <conditionalFormatting sqref="D958">
    <cfRule type="expression" dxfId="4955" priority="25102">
      <formula>IF(AND(D5="",$C5=$X$4),TRUE)</formula>
    </cfRule>
  </conditionalFormatting>
  <conditionalFormatting sqref="D958">
    <cfRule type="expression" dxfId="4954" priority="25103">
      <formula>IF(FIND("!",D5),TRUE)</formula>
    </cfRule>
  </conditionalFormatting>
  <conditionalFormatting sqref="D959">
    <cfRule type="expression" dxfId="4953" priority="25104">
      <formula>IF(AND(LEN($C5)&gt;0,AND($C5&lt;&gt;"Smelter Not Listed",ISBLANK($D5))),1,0)</formula>
    </cfRule>
  </conditionalFormatting>
  <conditionalFormatting sqref="D959">
    <cfRule type="expression" dxfId="4952" priority="25105">
      <formula>IF(AND(D5="",$C5=$X$4),TRUE)</formula>
    </cfRule>
  </conditionalFormatting>
  <conditionalFormatting sqref="D959">
    <cfRule type="expression" dxfId="4951" priority="25106">
      <formula>IF(FIND("!",D5),TRUE)</formula>
    </cfRule>
  </conditionalFormatting>
  <conditionalFormatting sqref="D960">
    <cfRule type="expression" dxfId="4950" priority="25107">
      <formula>IF(AND(LEN($C5)&gt;0,AND($C5&lt;&gt;"Smelter Not Listed",ISBLANK($D5))),1,0)</formula>
    </cfRule>
  </conditionalFormatting>
  <conditionalFormatting sqref="D960">
    <cfRule type="expression" dxfId="4949" priority="25108">
      <formula>IF(AND(D5="",$C5=$X$4),TRUE)</formula>
    </cfRule>
  </conditionalFormatting>
  <conditionalFormatting sqref="D960">
    <cfRule type="expression" dxfId="4948" priority="25109">
      <formula>IF(FIND("!",D5),TRUE)</formula>
    </cfRule>
  </conditionalFormatting>
  <conditionalFormatting sqref="D961">
    <cfRule type="expression" dxfId="4947" priority="25110">
      <formula>IF(AND(LEN($C5)&gt;0,AND($C5&lt;&gt;"Smelter Not Listed",ISBLANK($D5))),1,0)</formula>
    </cfRule>
  </conditionalFormatting>
  <conditionalFormatting sqref="D961">
    <cfRule type="expression" dxfId="4946" priority="25111">
      <formula>IF(AND(D5="",$C5=$X$4),TRUE)</formula>
    </cfRule>
  </conditionalFormatting>
  <conditionalFormatting sqref="D961">
    <cfRule type="expression" dxfId="4945" priority="25112">
      <formula>IF(FIND("!",D5),TRUE)</formula>
    </cfRule>
  </conditionalFormatting>
  <conditionalFormatting sqref="D962">
    <cfRule type="expression" dxfId="4944" priority="25113">
      <formula>IF(AND(LEN($C5)&gt;0,AND($C5&lt;&gt;"Smelter Not Listed",ISBLANK($D5))),1,0)</formula>
    </cfRule>
  </conditionalFormatting>
  <conditionalFormatting sqref="D962">
    <cfRule type="expression" dxfId="4943" priority="25114">
      <formula>IF(AND(D5="",$C5=$X$4),TRUE)</formula>
    </cfRule>
  </conditionalFormatting>
  <conditionalFormatting sqref="D962">
    <cfRule type="expression" dxfId="4942" priority="25115">
      <formula>IF(FIND("!",D5),TRUE)</formula>
    </cfRule>
  </conditionalFormatting>
  <conditionalFormatting sqref="D963">
    <cfRule type="expression" dxfId="4941" priority="25116">
      <formula>IF(AND(LEN($C5)&gt;0,AND($C5&lt;&gt;"Smelter Not Listed",ISBLANK($D5))),1,0)</formula>
    </cfRule>
  </conditionalFormatting>
  <conditionalFormatting sqref="D963">
    <cfRule type="expression" dxfId="4940" priority="25117">
      <formula>IF(AND(D5="",$C5=$X$4),TRUE)</formula>
    </cfRule>
  </conditionalFormatting>
  <conditionalFormatting sqref="D963">
    <cfRule type="expression" dxfId="4939" priority="25118">
      <formula>IF(FIND("!",D5),TRUE)</formula>
    </cfRule>
  </conditionalFormatting>
  <conditionalFormatting sqref="D964">
    <cfRule type="expression" dxfId="4938" priority="25119">
      <formula>IF(AND(LEN($C5)&gt;0,AND($C5&lt;&gt;"Smelter Not Listed",ISBLANK($D5))),1,0)</formula>
    </cfRule>
  </conditionalFormatting>
  <conditionalFormatting sqref="D964">
    <cfRule type="expression" dxfId="4937" priority="25120">
      <formula>IF(AND(D5="",$C5=$X$4),TRUE)</formula>
    </cfRule>
  </conditionalFormatting>
  <conditionalFormatting sqref="D964">
    <cfRule type="expression" dxfId="4936" priority="25121">
      <formula>IF(FIND("!",D5),TRUE)</formula>
    </cfRule>
  </conditionalFormatting>
  <conditionalFormatting sqref="D965">
    <cfRule type="expression" dxfId="4935" priority="25122">
      <formula>IF(AND(LEN($C5)&gt;0,AND($C5&lt;&gt;"Smelter Not Listed",ISBLANK($D5))),1,0)</formula>
    </cfRule>
  </conditionalFormatting>
  <conditionalFormatting sqref="D965">
    <cfRule type="expression" dxfId="4934" priority="25123">
      <formula>IF(AND(D5="",$C5=$X$4),TRUE)</formula>
    </cfRule>
  </conditionalFormatting>
  <conditionalFormatting sqref="D965">
    <cfRule type="expression" dxfId="4933" priority="25124">
      <formula>IF(FIND("!",D5),TRUE)</formula>
    </cfRule>
  </conditionalFormatting>
  <conditionalFormatting sqref="D966">
    <cfRule type="expression" dxfId="4932" priority="25125">
      <formula>IF(AND(LEN($C5)&gt;0,AND($C5&lt;&gt;"Smelter Not Listed",ISBLANK($D5))),1,0)</formula>
    </cfRule>
  </conditionalFormatting>
  <conditionalFormatting sqref="D966">
    <cfRule type="expression" dxfId="4931" priority="25126">
      <formula>IF(AND(D5="",$C5=$X$4),TRUE)</formula>
    </cfRule>
  </conditionalFormatting>
  <conditionalFormatting sqref="D966">
    <cfRule type="expression" dxfId="4930" priority="25127">
      <formula>IF(FIND("!",D5),TRUE)</formula>
    </cfRule>
  </conditionalFormatting>
  <conditionalFormatting sqref="D967">
    <cfRule type="expression" dxfId="4929" priority="25128">
      <formula>IF(AND(LEN($C5)&gt;0,AND($C5&lt;&gt;"Smelter Not Listed",ISBLANK($D5))),1,0)</formula>
    </cfRule>
  </conditionalFormatting>
  <conditionalFormatting sqref="D967">
    <cfRule type="expression" dxfId="4928" priority="25129">
      <formula>IF(AND(D5="",$C5=$X$4),TRUE)</formula>
    </cfRule>
  </conditionalFormatting>
  <conditionalFormatting sqref="D967">
    <cfRule type="expression" dxfId="4927" priority="25130">
      <formula>IF(FIND("!",D5),TRUE)</formula>
    </cfRule>
  </conditionalFormatting>
  <conditionalFormatting sqref="D968">
    <cfRule type="expression" dxfId="4926" priority="25131">
      <formula>IF(AND(LEN($C5)&gt;0,AND($C5&lt;&gt;"Smelter Not Listed",ISBLANK($D5))),1,0)</formula>
    </cfRule>
  </conditionalFormatting>
  <conditionalFormatting sqref="D968">
    <cfRule type="expression" dxfId="4925" priority="25132">
      <formula>IF(AND(D5="",$C5=$X$4),TRUE)</formula>
    </cfRule>
  </conditionalFormatting>
  <conditionalFormatting sqref="D968">
    <cfRule type="expression" dxfId="4924" priority="25133">
      <formula>IF(FIND("!",D5),TRUE)</formula>
    </cfRule>
  </conditionalFormatting>
  <conditionalFormatting sqref="D969">
    <cfRule type="expression" dxfId="4923" priority="25134">
      <formula>IF(AND(LEN($C5)&gt;0,AND($C5&lt;&gt;"Smelter Not Listed",ISBLANK($D5))),1,0)</formula>
    </cfRule>
  </conditionalFormatting>
  <conditionalFormatting sqref="D969">
    <cfRule type="expression" dxfId="4922" priority="25135">
      <formula>IF(AND(D5="",$C5=$X$4),TRUE)</formula>
    </cfRule>
  </conditionalFormatting>
  <conditionalFormatting sqref="D969">
    <cfRule type="expression" dxfId="4921" priority="25136">
      <formula>IF(FIND("!",D5),TRUE)</formula>
    </cfRule>
  </conditionalFormatting>
  <conditionalFormatting sqref="D970">
    <cfRule type="expression" dxfId="4920" priority="25137">
      <formula>IF(AND(LEN($C5)&gt;0,AND($C5&lt;&gt;"Smelter Not Listed",ISBLANK($D5))),1,0)</formula>
    </cfRule>
  </conditionalFormatting>
  <conditionalFormatting sqref="D970">
    <cfRule type="expression" dxfId="4919" priority="25138">
      <formula>IF(AND(D5="",$C5=$X$4),TRUE)</formula>
    </cfRule>
  </conditionalFormatting>
  <conditionalFormatting sqref="D970">
    <cfRule type="expression" dxfId="4918" priority="25139">
      <formula>IF(FIND("!",D5),TRUE)</formula>
    </cfRule>
  </conditionalFormatting>
  <conditionalFormatting sqref="D971">
    <cfRule type="expression" dxfId="4917" priority="25140">
      <formula>IF(AND(LEN($C5)&gt;0,AND($C5&lt;&gt;"Smelter Not Listed",ISBLANK($D5))),1,0)</formula>
    </cfRule>
  </conditionalFormatting>
  <conditionalFormatting sqref="D971">
    <cfRule type="expression" dxfId="4916" priority="25141">
      <formula>IF(AND(D5="",$C5=$X$4),TRUE)</formula>
    </cfRule>
  </conditionalFormatting>
  <conditionalFormatting sqref="D971">
    <cfRule type="expression" dxfId="4915" priority="25142">
      <formula>IF(FIND("!",D5),TRUE)</formula>
    </cfRule>
  </conditionalFormatting>
  <conditionalFormatting sqref="D972">
    <cfRule type="expression" dxfId="4914" priority="25143">
      <formula>IF(AND(LEN($C5)&gt;0,AND($C5&lt;&gt;"Smelter Not Listed",ISBLANK($D5))),1,0)</formula>
    </cfRule>
  </conditionalFormatting>
  <conditionalFormatting sqref="D972">
    <cfRule type="expression" dxfId="4913" priority="25144">
      <formula>IF(AND(D5="",$C5=$X$4),TRUE)</formula>
    </cfRule>
  </conditionalFormatting>
  <conditionalFormatting sqref="D972">
    <cfRule type="expression" dxfId="4912" priority="25145">
      <formula>IF(FIND("!",D5),TRUE)</formula>
    </cfRule>
  </conditionalFormatting>
  <conditionalFormatting sqref="D973">
    <cfRule type="expression" dxfId="4911" priority="25146">
      <formula>IF(AND(LEN($C5)&gt;0,AND($C5&lt;&gt;"Smelter Not Listed",ISBLANK($D5))),1,0)</formula>
    </cfRule>
  </conditionalFormatting>
  <conditionalFormatting sqref="D973">
    <cfRule type="expression" dxfId="4910" priority="25147">
      <formula>IF(AND(D5="",$C5=$X$4),TRUE)</formula>
    </cfRule>
  </conditionalFormatting>
  <conditionalFormatting sqref="D973">
    <cfRule type="expression" dxfId="4909" priority="25148">
      <formula>IF(FIND("!",D5),TRUE)</formula>
    </cfRule>
  </conditionalFormatting>
  <conditionalFormatting sqref="D974">
    <cfRule type="expression" dxfId="4908" priority="25149">
      <formula>IF(AND(LEN($C5)&gt;0,AND($C5&lt;&gt;"Smelter Not Listed",ISBLANK($D5))),1,0)</formula>
    </cfRule>
  </conditionalFormatting>
  <conditionalFormatting sqref="D974">
    <cfRule type="expression" dxfId="4907" priority="25150">
      <formula>IF(AND(D5="",$C5=$X$4),TRUE)</formula>
    </cfRule>
  </conditionalFormatting>
  <conditionalFormatting sqref="D974">
    <cfRule type="expression" dxfId="4906" priority="25151">
      <formula>IF(FIND("!",D5),TRUE)</formula>
    </cfRule>
  </conditionalFormatting>
  <conditionalFormatting sqref="D975">
    <cfRule type="expression" dxfId="4905" priority="25152">
      <formula>IF(AND(LEN($C5)&gt;0,AND($C5&lt;&gt;"Smelter Not Listed",ISBLANK($D5))),1,0)</formula>
    </cfRule>
  </conditionalFormatting>
  <conditionalFormatting sqref="D975">
    <cfRule type="expression" dxfId="4904" priority="25153">
      <formula>IF(AND(D5="",$C5=$X$4),TRUE)</formula>
    </cfRule>
  </conditionalFormatting>
  <conditionalFormatting sqref="D975">
    <cfRule type="expression" dxfId="4903" priority="25154">
      <formula>IF(FIND("!",D5),TRUE)</formula>
    </cfRule>
  </conditionalFormatting>
  <conditionalFormatting sqref="D976">
    <cfRule type="expression" dxfId="4902" priority="25155">
      <formula>IF(AND(LEN($C5)&gt;0,AND($C5&lt;&gt;"Smelter Not Listed",ISBLANK($D5))),1,0)</formula>
    </cfRule>
  </conditionalFormatting>
  <conditionalFormatting sqref="D976">
    <cfRule type="expression" dxfId="4901" priority="25156">
      <formula>IF(AND(D5="",$C5=$X$4),TRUE)</formula>
    </cfRule>
  </conditionalFormatting>
  <conditionalFormatting sqref="D976">
    <cfRule type="expression" dxfId="4900" priority="25157">
      <formula>IF(FIND("!",D5),TRUE)</formula>
    </cfRule>
  </conditionalFormatting>
  <conditionalFormatting sqref="D977">
    <cfRule type="expression" dxfId="4899" priority="25158">
      <formula>IF(AND(LEN($C5)&gt;0,AND($C5&lt;&gt;"Smelter Not Listed",ISBLANK($D5))),1,0)</formula>
    </cfRule>
  </conditionalFormatting>
  <conditionalFormatting sqref="D977">
    <cfRule type="expression" dxfId="4898" priority="25159">
      <formula>IF(AND(D5="",$C5=$X$4),TRUE)</formula>
    </cfRule>
  </conditionalFormatting>
  <conditionalFormatting sqref="D977">
    <cfRule type="expression" dxfId="4897" priority="25160">
      <formula>IF(FIND("!",D5),TRUE)</formula>
    </cfRule>
  </conditionalFormatting>
  <conditionalFormatting sqref="D978">
    <cfRule type="expression" dxfId="4896" priority="25161">
      <formula>IF(AND(LEN($C5)&gt;0,AND($C5&lt;&gt;"Smelter Not Listed",ISBLANK($D5))),1,0)</formula>
    </cfRule>
  </conditionalFormatting>
  <conditionalFormatting sqref="D978">
    <cfRule type="expression" dxfId="4895" priority="25162">
      <formula>IF(AND(D5="",$C5=$X$4),TRUE)</formula>
    </cfRule>
  </conditionalFormatting>
  <conditionalFormatting sqref="D978">
    <cfRule type="expression" dxfId="4894" priority="25163">
      <formula>IF(FIND("!",D5),TRUE)</formula>
    </cfRule>
  </conditionalFormatting>
  <conditionalFormatting sqref="D979">
    <cfRule type="expression" dxfId="4893" priority="25164">
      <formula>IF(AND(LEN($C5)&gt;0,AND($C5&lt;&gt;"Smelter Not Listed",ISBLANK($D5))),1,0)</formula>
    </cfRule>
  </conditionalFormatting>
  <conditionalFormatting sqref="D979">
    <cfRule type="expression" dxfId="4892" priority="25165">
      <formula>IF(AND(D5="",$C5=$X$4),TRUE)</formula>
    </cfRule>
  </conditionalFormatting>
  <conditionalFormatting sqref="D979">
    <cfRule type="expression" dxfId="4891" priority="25166">
      <formula>IF(FIND("!",D5),TRUE)</formula>
    </cfRule>
  </conditionalFormatting>
  <conditionalFormatting sqref="D980">
    <cfRule type="expression" dxfId="4890" priority="25167">
      <formula>IF(AND(LEN($C5)&gt;0,AND($C5&lt;&gt;"Smelter Not Listed",ISBLANK($D5))),1,0)</formula>
    </cfRule>
  </conditionalFormatting>
  <conditionalFormatting sqref="D980">
    <cfRule type="expression" dxfId="4889" priority="25168">
      <formula>IF(AND(D5="",$C5=$X$4),TRUE)</formula>
    </cfRule>
  </conditionalFormatting>
  <conditionalFormatting sqref="D980">
    <cfRule type="expression" dxfId="4888" priority="25169">
      <formula>IF(FIND("!",D5),TRUE)</formula>
    </cfRule>
  </conditionalFormatting>
  <conditionalFormatting sqref="D981">
    <cfRule type="expression" dxfId="4887" priority="25170">
      <formula>IF(AND(LEN($C5)&gt;0,AND($C5&lt;&gt;"Smelter Not Listed",ISBLANK($D5))),1,0)</formula>
    </cfRule>
  </conditionalFormatting>
  <conditionalFormatting sqref="D981">
    <cfRule type="expression" dxfId="4886" priority="25171">
      <formula>IF(AND(D5="",$C5=$X$4),TRUE)</formula>
    </cfRule>
  </conditionalFormatting>
  <conditionalFormatting sqref="D981">
    <cfRule type="expression" dxfId="4885" priority="25172">
      <formula>IF(FIND("!",D5),TRUE)</formula>
    </cfRule>
  </conditionalFormatting>
  <conditionalFormatting sqref="D982">
    <cfRule type="expression" dxfId="4884" priority="25173">
      <formula>IF(AND(LEN($C5)&gt;0,AND($C5&lt;&gt;"Smelter Not Listed",ISBLANK($D5))),1,0)</formula>
    </cfRule>
  </conditionalFormatting>
  <conditionalFormatting sqref="D982">
    <cfRule type="expression" dxfId="4883" priority="25174">
      <formula>IF(AND(D5="",$C5=$X$4),TRUE)</formula>
    </cfRule>
  </conditionalFormatting>
  <conditionalFormatting sqref="D982">
    <cfRule type="expression" dxfId="4882" priority="25175">
      <formula>IF(FIND("!",D5),TRUE)</formula>
    </cfRule>
  </conditionalFormatting>
  <conditionalFormatting sqref="D983">
    <cfRule type="expression" dxfId="4881" priority="25176">
      <formula>IF(AND(LEN($C5)&gt;0,AND($C5&lt;&gt;"Smelter Not Listed",ISBLANK($D5))),1,0)</formula>
    </cfRule>
  </conditionalFormatting>
  <conditionalFormatting sqref="D983">
    <cfRule type="expression" dxfId="4880" priority="25177">
      <formula>IF(AND(D5="",$C5=$X$4),TRUE)</formula>
    </cfRule>
  </conditionalFormatting>
  <conditionalFormatting sqref="D983">
    <cfRule type="expression" dxfId="4879" priority="25178">
      <formula>IF(FIND("!",D5),TRUE)</formula>
    </cfRule>
  </conditionalFormatting>
  <conditionalFormatting sqref="D984">
    <cfRule type="expression" dxfId="4878" priority="25179">
      <formula>IF(AND(LEN($C5)&gt;0,AND($C5&lt;&gt;"Smelter Not Listed",ISBLANK($D5))),1,0)</formula>
    </cfRule>
  </conditionalFormatting>
  <conditionalFormatting sqref="D984">
    <cfRule type="expression" dxfId="4877" priority="25180">
      <formula>IF(AND(D5="",$C5=$X$4),TRUE)</formula>
    </cfRule>
  </conditionalFormatting>
  <conditionalFormatting sqref="D984">
    <cfRule type="expression" dxfId="4876" priority="25181">
      <formula>IF(FIND("!",D5),TRUE)</formula>
    </cfRule>
  </conditionalFormatting>
  <conditionalFormatting sqref="D985">
    <cfRule type="expression" dxfId="4875" priority="25182">
      <formula>IF(AND(LEN($C5)&gt;0,AND($C5&lt;&gt;"Smelter Not Listed",ISBLANK($D5))),1,0)</formula>
    </cfRule>
  </conditionalFormatting>
  <conditionalFormatting sqref="D985">
    <cfRule type="expression" dxfId="4874" priority="25183">
      <formula>IF(AND(D5="",$C5=$X$4),TRUE)</formula>
    </cfRule>
  </conditionalFormatting>
  <conditionalFormatting sqref="D985">
    <cfRule type="expression" dxfId="4873" priority="25184">
      <formula>IF(FIND("!",D5),TRUE)</formula>
    </cfRule>
  </conditionalFormatting>
  <conditionalFormatting sqref="D986">
    <cfRule type="expression" dxfId="4872" priority="25185">
      <formula>IF(AND(LEN($C5)&gt;0,AND($C5&lt;&gt;"Smelter Not Listed",ISBLANK($D5))),1,0)</formula>
    </cfRule>
  </conditionalFormatting>
  <conditionalFormatting sqref="D986">
    <cfRule type="expression" dxfId="4871" priority="25186">
      <formula>IF(AND(D5="",$C5=$X$4),TRUE)</formula>
    </cfRule>
  </conditionalFormatting>
  <conditionalFormatting sqref="D986">
    <cfRule type="expression" dxfId="4870" priority="25187">
      <formula>IF(FIND("!",D5),TRUE)</formula>
    </cfRule>
  </conditionalFormatting>
  <conditionalFormatting sqref="D987">
    <cfRule type="expression" dxfId="4869" priority="25188">
      <formula>IF(AND(LEN($C5)&gt;0,AND($C5&lt;&gt;"Smelter Not Listed",ISBLANK($D5))),1,0)</formula>
    </cfRule>
  </conditionalFormatting>
  <conditionalFormatting sqref="D987">
    <cfRule type="expression" dxfId="4868" priority="25189">
      <formula>IF(AND(D5="",$C5=$X$4),TRUE)</formula>
    </cfRule>
  </conditionalFormatting>
  <conditionalFormatting sqref="D987">
    <cfRule type="expression" dxfId="4867" priority="25190">
      <formula>IF(FIND("!",D5),TRUE)</formula>
    </cfRule>
  </conditionalFormatting>
  <conditionalFormatting sqref="D988">
    <cfRule type="expression" dxfId="4866" priority="25191">
      <formula>IF(AND(LEN($C5)&gt;0,AND($C5&lt;&gt;"Smelter Not Listed",ISBLANK($D5))),1,0)</formula>
    </cfRule>
  </conditionalFormatting>
  <conditionalFormatting sqref="D988">
    <cfRule type="expression" dxfId="4865" priority="25192">
      <formula>IF(AND(D5="",$C5=$X$4),TRUE)</formula>
    </cfRule>
  </conditionalFormatting>
  <conditionalFormatting sqref="D988">
    <cfRule type="expression" dxfId="4864" priority="25193">
      <formula>IF(FIND("!",D5),TRUE)</formula>
    </cfRule>
  </conditionalFormatting>
  <conditionalFormatting sqref="D989">
    <cfRule type="expression" dxfId="4863" priority="25194">
      <formula>IF(AND(LEN($C5)&gt;0,AND($C5&lt;&gt;"Smelter Not Listed",ISBLANK($D5))),1,0)</formula>
    </cfRule>
  </conditionalFormatting>
  <conditionalFormatting sqref="D989">
    <cfRule type="expression" dxfId="4862" priority="25195">
      <formula>IF(AND(D5="",$C5=$X$4),TRUE)</formula>
    </cfRule>
  </conditionalFormatting>
  <conditionalFormatting sqref="D989">
    <cfRule type="expression" dxfId="4861" priority="25196">
      <formula>IF(FIND("!",D5),TRUE)</formula>
    </cfRule>
  </conditionalFormatting>
  <conditionalFormatting sqref="D990">
    <cfRule type="expression" dxfId="4860" priority="25197">
      <formula>IF(AND(LEN($C5)&gt;0,AND($C5&lt;&gt;"Smelter Not Listed",ISBLANK($D5))),1,0)</formula>
    </cfRule>
  </conditionalFormatting>
  <conditionalFormatting sqref="D990">
    <cfRule type="expression" dxfId="4859" priority="25198">
      <formula>IF(AND(D5="",$C5=$X$4),TRUE)</formula>
    </cfRule>
  </conditionalFormatting>
  <conditionalFormatting sqref="D990">
    <cfRule type="expression" dxfId="4858" priority="25199">
      <formula>IF(FIND("!",D5),TRUE)</formula>
    </cfRule>
  </conditionalFormatting>
  <conditionalFormatting sqref="D991">
    <cfRule type="expression" dxfId="4857" priority="25200">
      <formula>IF(AND(LEN($C5)&gt;0,AND($C5&lt;&gt;"Smelter Not Listed",ISBLANK($D5))),1,0)</formula>
    </cfRule>
  </conditionalFormatting>
  <conditionalFormatting sqref="D991">
    <cfRule type="expression" dxfId="4856" priority="25201">
      <formula>IF(AND(D5="",$C5=$X$4),TRUE)</formula>
    </cfRule>
  </conditionalFormatting>
  <conditionalFormatting sqref="D991">
    <cfRule type="expression" dxfId="4855" priority="25202">
      <formula>IF(FIND("!",D5),TRUE)</formula>
    </cfRule>
  </conditionalFormatting>
  <conditionalFormatting sqref="D992">
    <cfRule type="expression" dxfId="4854" priority="25203">
      <formula>IF(AND(LEN($C5)&gt;0,AND($C5&lt;&gt;"Smelter Not Listed",ISBLANK($D5))),1,0)</formula>
    </cfRule>
  </conditionalFormatting>
  <conditionalFormatting sqref="D992">
    <cfRule type="expression" dxfId="4853" priority="25204">
      <formula>IF(AND(D5="",$C5=$X$4),TRUE)</formula>
    </cfRule>
  </conditionalFormatting>
  <conditionalFormatting sqref="D992">
    <cfRule type="expression" dxfId="4852" priority="25205">
      <formula>IF(FIND("!",D5),TRUE)</formula>
    </cfRule>
  </conditionalFormatting>
  <conditionalFormatting sqref="D993">
    <cfRule type="expression" dxfId="4851" priority="25206">
      <formula>IF(AND(LEN($C5)&gt;0,AND($C5&lt;&gt;"Smelter Not Listed",ISBLANK($D5))),1,0)</formula>
    </cfRule>
  </conditionalFormatting>
  <conditionalFormatting sqref="D993">
    <cfRule type="expression" dxfId="4850" priority="25207">
      <formula>IF(AND(D5="",$C5=$X$4),TRUE)</formula>
    </cfRule>
  </conditionalFormatting>
  <conditionalFormatting sqref="D993">
    <cfRule type="expression" dxfId="4849" priority="25208">
      <formula>IF(FIND("!",D5),TRUE)</formula>
    </cfRule>
  </conditionalFormatting>
  <conditionalFormatting sqref="D994">
    <cfRule type="expression" dxfId="4848" priority="25209">
      <formula>IF(AND(LEN($C5)&gt;0,AND($C5&lt;&gt;"Smelter Not Listed",ISBLANK($D5))),1,0)</formula>
    </cfRule>
  </conditionalFormatting>
  <conditionalFormatting sqref="D994">
    <cfRule type="expression" dxfId="4847" priority="25210">
      <formula>IF(AND(D5="",$C5=$X$4),TRUE)</formula>
    </cfRule>
  </conditionalFormatting>
  <conditionalFormatting sqref="D994">
    <cfRule type="expression" dxfId="4846" priority="25211">
      <formula>IF(FIND("!",D5),TRUE)</formula>
    </cfRule>
  </conditionalFormatting>
  <conditionalFormatting sqref="D995">
    <cfRule type="expression" dxfId="4845" priority="25212">
      <formula>IF(AND(LEN($C5)&gt;0,AND($C5&lt;&gt;"Smelter Not Listed",ISBLANK($D5))),1,0)</formula>
    </cfRule>
  </conditionalFormatting>
  <conditionalFormatting sqref="D995">
    <cfRule type="expression" dxfId="4844" priority="25213">
      <formula>IF(AND(D5="",$C5=$X$4),TRUE)</formula>
    </cfRule>
  </conditionalFormatting>
  <conditionalFormatting sqref="D995">
    <cfRule type="expression" dxfId="4843" priority="25214">
      <formula>IF(FIND("!",D5),TRUE)</formula>
    </cfRule>
  </conditionalFormatting>
  <conditionalFormatting sqref="D996">
    <cfRule type="expression" dxfId="4842" priority="25215">
      <formula>IF(AND(LEN($C5)&gt;0,AND($C5&lt;&gt;"Smelter Not Listed",ISBLANK($D5))),1,0)</formula>
    </cfRule>
  </conditionalFormatting>
  <conditionalFormatting sqref="D996">
    <cfRule type="expression" dxfId="4841" priority="25216">
      <formula>IF(AND(D5="",$C5=$X$4),TRUE)</formula>
    </cfRule>
  </conditionalFormatting>
  <conditionalFormatting sqref="D996">
    <cfRule type="expression" dxfId="4840" priority="25217">
      <formula>IF(FIND("!",D5),TRUE)</formula>
    </cfRule>
  </conditionalFormatting>
  <conditionalFormatting sqref="D997">
    <cfRule type="expression" dxfId="4839" priority="25218">
      <formula>IF(AND(LEN($C5)&gt;0,AND($C5&lt;&gt;"Smelter Not Listed",ISBLANK($D5))),1,0)</formula>
    </cfRule>
  </conditionalFormatting>
  <conditionalFormatting sqref="D997">
    <cfRule type="expression" dxfId="4838" priority="25219">
      <formula>IF(AND(D5="",$C5=$X$4),TRUE)</formula>
    </cfRule>
  </conditionalFormatting>
  <conditionalFormatting sqref="D997">
    <cfRule type="expression" dxfId="4837" priority="25220">
      <formula>IF(FIND("!",D5),TRUE)</formula>
    </cfRule>
  </conditionalFormatting>
  <conditionalFormatting sqref="D998">
    <cfRule type="expression" dxfId="4836" priority="25221">
      <formula>IF(AND(LEN($C5)&gt;0,AND($C5&lt;&gt;"Smelter Not Listed",ISBLANK($D5))),1,0)</formula>
    </cfRule>
  </conditionalFormatting>
  <conditionalFormatting sqref="D998">
    <cfRule type="expression" dxfId="4835" priority="25222">
      <formula>IF(AND(D5="",$C5=$X$4),TRUE)</formula>
    </cfRule>
  </conditionalFormatting>
  <conditionalFormatting sqref="D998">
    <cfRule type="expression" dxfId="4834" priority="25223">
      <formula>IF(FIND("!",D5),TRUE)</formula>
    </cfRule>
  </conditionalFormatting>
  <conditionalFormatting sqref="D999">
    <cfRule type="expression" dxfId="4833" priority="25224">
      <formula>IF(AND(LEN($C5)&gt;0,AND($C5&lt;&gt;"Smelter Not Listed",ISBLANK($D5))),1,0)</formula>
    </cfRule>
  </conditionalFormatting>
  <conditionalFormatting sqref="D999">
    <cfRule type="expression" dxfId="4832" priority="25225">
      <formula>IF(AND(D5="",$C5=$X$4),TRUE)</formula>
    </cfRule>
  </conditionalFormatting>
  <conditionalFormatting sqref="D999">
    <cfRule type="expression" dxfId="4831" priority="25226">
      <formula>IF(FIND("!",D5),TRUE)</formula>
    </cfRule>
  </conditionalFormatting>
  <conditionalFormatting sqref="D1000">
    <cfRule type="expression" dxfId="4830" priority="25227">
      <formula>IF(AND(LEN($C5)&gt;0,AND($C5&lt;&gt;"Smelter Not Listed",ISBLANK($D5))),1,0)</formula>
    </cfRule>
  </conditionalFormatting>
  <conditionalFormatting sqref="D1000">
    <cfRule type="expression" dxfId="4829" priority="25228">
      <formula>IF(AND(D5="",$C5=$X$4),TRUE)</formula>
    </cfRule>
  </conditionalFormatting>
  <conditionalFormatting sqref="D1000">
    <cfRule type="expression" dxfId="4828" priority="25229">
      <formula>IF(FIND("!",D5),TRUE)</formula>
    </cfRule>
  </conditionalFormatting>
  <conditionalFormatting sqref="D1001">
    <cfRule type="expression" dxfId="4827" priority="25230">
      <formula>IF(AND(LEN($C5)&gt;0,AND($C5&lt;&gt;"Smelter Not Listed",ISBLANK($D5))),1,0)</formula>
    </cfRule>
  </conditionalFormatting>
  <conditionalFormatting sqref="D1001">
    <cfRule type="expression" dxfId="4826" priority="25231">
      <formula>IF(AND(D5="",$C5=$X$4),TRUE)</formula>
    </cfRule>
  </conditionalFormatting>
  <conditionalFormatting sqref="D1001">
    <cfRule type="expression" dxfId="4825" priority="25232">
      <formula>IF(FIND("!",D5),TRUE)</formula>
    </cfRule>
  </conditionalFormatting>
  <conditionalFormatting sqref="D1002">
    <cfRule type="expression" dxfId="4824" priority="25233">
      <formula>IF(AND(LEN($C5)&gt;0,AND($C5&lt;&gt;"Smelter Not Listed",ISBLANK($D5))),1,0)</formula>
    </cfRule>
  </conditionalFormatting>
  <conditionalFormatting sqref="D1002">
    <cfRule type="expression" dxfId="4823" priority="25234">
      <formula>IF(AND(D5="",$C5=$X$4),TRUE)</formula>
    </cfRule>
  </conditionalFormatting>
  <conditionalFormatting sqref="D1002">
    <cfRule type="expression" dxfId="4822" priority="25235">
      <formula>IF(FIND("!",D5),TRUE)</formula>
    </cfRule>
  </conditionalFormatting>
  <conditionalFormatting sqref="D1003">
    <cfRule type="expression" dxfId="4821" priority="25236">
      <formula>IF(AND(LEN($C5)&gt;0,AND($C5&lt;&gt;"Smelter Not Listed",ISBLANK($D5))),1,0)</formula>
    </cfRule>
  </conditionalFormatting>
  <conditionalFormatting sqref="D1003">
    <cfRule type="expression" dxfId="4820" priority="25237">
      <formula>IF(AND(D5="",$C5=$X$4),TRUE)</formula>
    </cfRule>
  </conditionalFormatting>
  <conditionalFormatting sqref="D1003">
    <cfRule type="expression" dxfId="4819" priority="25238">
      <formula>IF(FIND("!",D5),TRUE)</formula>
    </cfRule>
  </conditionalFormatting>
  <conditionalFormatting sqref="D1004">
    <cfRule type="expression" dxfId="4818" priority="25239">
      <formula>IF(AND(LEN($C5)&gt;0,AND($C5&lt;&gt;"Smelter Not Listed",ISBLANK($D5))),1,0)</formula>
    </cfRule>
  </conditionalFormatting>
  <conditionalFormatting sqref="D1004">
    <cfRule type="expression" dxfId="4817" priority="25240">
      <formula>IF(AND(D5="",$C5=$X$4),TRUE)</formula>
    </cfRule>
  </conditionalFormatting>
  <conditionalFormatting sqref="D1004">
    <cfRule type="expression" dxfId="4816" priority="25241">
      <formula>IF(FIND("!",D5),TRUE)</formula>
    </cfRule>
  </conditionalFormatting>
  <conditionalFormatting sqref="D1005">
    <cfRule type="expression" dxfId="4815" priority="25242">
      <formula>IF(AND(LEN($C5)&gt;0,AND($C5&lt;&gt;"Smelter Not Listed",ISBLANK($D5))),1,0)</formula>
    </cfRule>
  </conditionalFormatting>
  <conditionalFormatting sqref="D1005">
    <cfRule type="expression" dxfId="4814" priority="25243">
      <formula>IF(AND(D5="",$C5=$X$4),TRUE)</formula>
    </cfRule>
  </conditionalFormatting>
  <conditionalFormatting sqref="D1005">
    <cfRule type="expression" dxfId="4813" priority="25244">
      <formula>IF(FIND("!",D5),TRUE)</formula>
    </cfRule>
  </conditionalFormatting>
  <conditionalFormatting sqref="D1006">
    <cfRule type="expression" dxfId="4812" priority="25245">
      <formula>IF(AND(LEN($C5)&gt;0,AND($C5&lt;&gt;"Smelter Not Listed",ISBLANK($D5))),1,0)</formula>
    </cfRule>
  </conditionalFormatting>
  <conditionalFormatting sqref="D1006">
    <cfRule type="expression" dxfId="4811" priority="25246">
      <formula>IF(AND(D5="",$C5=$X$4),TRUE)</formula>
    </cfRule>
  </conditionalFormatting>
  <conditionalFormatting sqref="D1006">
    <cfRule type="expression" dxfId="4810" priority="25247">
      <formula>IF(FIND("!",D5),TRUE)</formula>
    </cfRule>
  </conditionalFormatting>
  <conditionalFormatting sqref="D1007">
    <cfRule type="expression" dxfId="4809" priority="25248">
      <formula>IF(AND(LEN($C5)&gt;0,AND($C5&lt;&gt;"Smelter Not Listed",ISBLANK($D5))),1,0)</formula>
    </cfRule>
  </conditionalFormatting>
  <conditionalFormatting sqref="D1007">
    <cfRule type="expression" dxfId="4808" priority="25249">
      <formula>IF(AND(D5="",$C5=$X$4),TRUE)</formula>
    </cfRule>
  </conditionalFormatting>
  <conditionalFormatting sqref="D1007">
    <cfRule type="expression" dxfId="4807" priority="25250">
      <formula>IF(FIND("!",D5),TRUE)</formula>
    </cfRule>
  </conditionalFormatting>
  <conditionalFormatting sqref="D1008">
    <cfRule type="expression" dxfId="4806" priority="25251">
      <formula>IF(AND(LEN($C5)&gt;0,AND($C5&lt;&gt;"Smelter Not Listed",ISBLANK($D5))),1,0)</formula>
    </cfRule>
  </conditionalFormatting>
  <conditionalFormatting sqref="D1008">
    <cfRule type="expression" dxfId="4805" priority="25252">
      <formula>IF(AND(D5="",$C5=$X$4),TRUE)</formula>
    </cfRule>
  </conditionalFormatting>
  <conditionalFormatting sqref="D1008">
    <cfRule type="expression" dxfId="4804" priority="25253">
      <formula>IF(FIND("!",D5),TRUE)</formula>
    </cfRule>
  </conditionalFormatting>
  <conditionalFormatting sqref="D1009">
    <cfRule type="expression" dxfId="4803" priority="25254">
      <formula>IF(AND(LEN($C5)&gt;0,AND($C5&lt;&gt;"Smelter Not Listed",ISBLANK($D5))),1,0)</formula>
    </cfRule>
  </conditionalFormatting>
  <conditionalFormatting sqref="D1009">
    <cfRule type="expression" dxfId="4802" priority="25255">
      <formula>IF(AND(D5="",$C5=$X$4),TRUE)</formula>
    </cfRule>
  </conditionalFormatting>
  <conditionalFormatting sqref="D1009">
    <cfRule type="expression" dxfId="4801" priority="25256">
      <formula>IF(FIND("!",D5),TRUE)</formula>
    </cfRule>
  </conditionalFormatting>
  <conditionalFormatting sqref="D1010">
    <cfRule type="expression" dxfId="4800" priority="25257">
      <formula>IF(AND(LEN($C5)&gt;0,AND($C5&lt;&gt;"Smelter Not Listed",ISBLANK($D5))),1,0)</formula>
    </cfRule>
  </conditionalFormatting>
  <conditionalFormatting sqref="D1010">
    <cfRule type="expression" dxfId="4799" priority="25258">
      <formula>IF(AND(D5="",$C5=$X$4),TRUE)</formula>
    </cfRule>
  </conditionalFormatting>
  <conditionalFormatting sqref="D1010">
    <cfRule type="expression" dxfId="4798" priority="25259">
      <formula>IF(FIND("!",D5),TRUE)</formula>
    </cfRule>
  </conditionalFormatting>
  <conditionalFormatting sqref="D1011">
    <cfRule type="expression" dxfId="4797" priority="25260">
      <formula>IF(AND(LEN($C5)&gt;0,AND($C5&lt;&gt;"Smelter Not Listed",ISBLANK($D5))),1,0)</formula>
    </cfRule>
  </conditionalFormatting>
  <conditionalFormatting sqref="D1011">
    <cfRule type="expression" dxfId="4796" priority="25261">
      <formula>IF(AND(D5="",$C5=$X$4),TRUE)</formula>
    </cfRule>
  </conditionalFormatting>
  <conditionalFormatting sqref="D1011">
    <cfRule type="expression" dxfId="4795" priority="25262">
      <formula>IF(FIND("!",D5),TRUE)</formula>
    </cfRule>
  </conditionalFormatting>
  <conditionalFormatting sqref="D1012">
    <cfRule type="expression" dxfId="4794" priority="25263">
      <formula>IF(AND(LEN($C5)&gt;0,AND($C5&lt;&gt;"Smelter Not Listed",ISBLANK($D5))),1,0)</formula>
    </cfRule>
  </conditionalFormatting>
  <conditionalFormatting sqref="D1012">
    <cfRule type="expression" dxfId="4793" priority="25264">
      <formula>IF(AND(D5="",$C5=$X$4),TRUE)</formula>
    </cfRule>
  </conditionalFormatting>
  <conditionalFormatting sqref="D1012">
    <cfRule type="expression" dxfId="4792" priority="25265">
      <formula>IF(FIND("!",D5),TRUE)</formula>
    </cfRule>
  </conditionalFormatting>
  <conditionalFormatting sqref="D1013">
    <cfRule type="expression" dxfId="4791" priority="25266">
      <formula>IF(AND(LEN($C5)&gt;0,AND($C5&lt;&gt;"Smelter Not Listed",ISBLANK($D5))),1,0)</formula>
    </cfRule>
  </conditionalFormatting>
  <conditionalFormatting sqref="D1013">
    <cfRule type="expression" dxfId="4790" priority="25267">
      <formula>IF(AND(D5="",$C5=$X$4),TRUE)</formula>
    </cfRule>
  </conditionalFormatting>
  <conditionalFormatting sqref="D1013">
    <cfRule type="expression" dxfId="4789" priority="25268">
      <formula>IF(FIND("!",D5),TRUE)</formula>
    </cfRule>
  </conditionalFormatting>
  <conditionalFormatting sqref="D1014">
    <cfRule type="expression" dxfId="4788" priority="25269">
      <formula>IF(AND(LEN($C5)&gt;0,AND($C5&lt;&gt;"Smelter Not Listed",ISBLANK($D5))),1,0)</formula>
    </cfRule>
  </conditionalFormatting>
  <conditionalFormatting sqref="D1014">
    <cfRule type="expression" dxfId="4787" priority="25270">
      <formula>IF(AND(D5="",$C5=$X$4),TRUE)</formula>
    </cfRule>
  </conditionalFormatting>
  <conditionalFormatting sqref="D1014">
    <cfRule type="expression" dxfId="4786" priority="25271">
      <formula>IF(FIND("!",D5),TRUE)</formula>
    </cfRule>
  </conditionalFormatting>
  <conditionalFormatting sqref="D1015">
    <cfRule type="expression" dxfId="4785" priority="25272">
      <formula>IF(AND(LEN($C5)&gt;0,AND($C5&lt;&gt;"Smelter Not Listed",ISBLANK($D5))),1,0)</formula>
    </cfRule>
  </conditionalFormatting>
  <conditionalFormatting sqref="D1015">
    <cfRule type="expression" dxfId="4784" priority="25273">
      <formula>IF(AND(D5="",$C5=$X$4),TRUE)</formula>
    </cfRule>
  </conditionalFormatting>
  <conditionalFormatting sqref="D1015">
    <cfRule type="expression" dxfId="4783" priority="25274">
      <formula>IF(FIND("!",D5),TRUE)</formula>
    </cfRule>
  </conditionalFormatting>
  <conditionalFormatting sqref="D1016">
    <cfRule type="expression" dxfId="4782" priority="25275">
      <formula>IF(AND(LEN($C5)&gt;0,AND($C5&lt;&gt;"Smelter Not Listed",ISBLANK($D5))),1,0)</formula>
    </cfRule>
  </conditionalFormatting>
  <conditionalFormatting sqref="D1016">
    <cfRule type="expression" dxfId="4781" priority="25276">
      <formula>IF(AND(D5="",$C5=$X$4),TRUE)</formula>
    </cfRule>
  </conditionalFormatting>
  <conditionalFormatting sqref="D1016">
    <cfRule type="expression" dxfId="4780" priority="25277">
      <formula>IF(FIND("!",D5),TRUE)</formula>
    </cfRule>
  </conditionalFormatting>
  <conditionalFormatting sqref="D1017">
    <cfRule type="expression" dxfId="4779" priority="25278">
      <formula>IF(AND(LEN($C5)&gt;0,AND($C5&lt;&gt;"Smelter Not Listed",ISBLANK($D5))),1,0)</formula>
    </cfRule>
  </conditionalFormatting>
  <conditionalFormatting sqref="D1017">
    <cfRule type="expression" dxfId="4778" priority="25279">
      <formula>IF(AND(D5="",$C5=$X$4),TRUE)</formula>
    </cfRule>
  </conditionalFormatting>
  <conditionalFormatting sqref="D1017">
    <cfRule type="expression" dxfId="4777" priority="25280">
      <formula>IF(FIND("!",D5),TRUE)</formula>
    </cfRule>
  </conditionalFormatting>
  <conditionalFormatting sqref="D1018">
    <cfRule type="expression" dxfId="4776" priority="25281">
      <formula>IF(AND(LEN($C5)&gt;0,AND($C5&lt;&gt;"Smelter Not Listed",ISBLANK($D5))),1,0)</formula>
    </cfRule>
  </conditionalFormatting>
  <conditionalFormatting sqref="D1018">
    <cfRule type="expression" dxfId="4775" priority="25282">
      <formula>IF(AND(D5="",$C5=$X$4),TRUE)</formula>
    </cfRule>
  </conditionalFormatting>
  <conditionalFormatting sqref="D1018">
    <cfRule type="expression" dxfId="4774" priority="25283">
      <formula>IF(FIND("!",D5),TRUE)</formula>
    </cfRule>
  </conditionalFormatting>
  <conditionalFormatting sqref="D1019">
    <cfRule type="expression" dxfId="4773" priority="25284">
      <formula>IF(AND(LEN($C5)&gt;0,AND($C5&lt;&gt;"Smelter Not Listed",ISBLANK($D5))),1,0)</formula>
    </cfRule>
  </conditionalFormatting>
  <conditionalFormatting sqref="D1019">
    <cfRule type="expression" dxfId="4772" priority="25285">
      <formula>IF(AND(D5="",$C5=$X$4),TRUE)</formula>
    </cfRule>
  </conditionalFormatting>
  <conditionalFormatting sqref="D1019">
    <cfRule type="expression" dxfId="4771" priority="25286">
      <formula>IF(FIND("!",D5),TRUE)</formula>
    </cfRule>
  </conditionalFormatting>
  <conditionalFormatting sqref="D1020">
    <cfRule type="expression" dxfId="4770" priority="25287">
      <formula>IF(AND(LEN($C5)&gt;0,AND($C5&lt;&gt;"Smelter Not Listed",ISBLANK($D5))),1,0)</formula>
    </cfRule>
  </conditionalFormatting>
  <conditionalFormatting sqref="D1020">
    <cfRule type="expression" dxfId="4769" priority="25288">
      <formula>IF(AND(D5="",$C5=$X$4),TRUE)</formula>
    </cfRule>
  </conditionalFormatting>
  <conditionalFormatting sqref="D1020">
    <cfRule type="expression" dxfId="4768" priority="25289">
      <formula>IF(FIND("!",D5),TRUE)</formula>
    </cfRule>
  </conditionalFormatting>
  <conditionalFormatting sqref="D1021">
    <cfRule type="expression" dxfId="4767" priority="25290">
      <formula>IF(AND(LEN($C5)&gt;0,AND($C5&lt;&gt;"Smelter Not Listed",ISBLANK($D5))),1,0)</formula>
    </cfRule>
  </conditionalFormatting>
  <conditionalFormatting sqref="D1021">
    <cfRule type="expression" dxfId="4766" priority="25291">
      <formula>IF(AND(D5="",$C5=$X$4),TRUE)</formula>
    </cfRule>
  </conditionalFormatting>
  <conditionalFormatting sqref="D1021">
    <cfRule type="expression" dxfId="4765" priority="25292">
      <formula>IF(FIND("!",D5),TRUE)</formula>
    </cfRule>
  </conditionalFormatting>
  <conditionalFormatting sqref="D1022">
    <cfRule type="expression" dxfId="4764" priority="25293">
      <formula>IF(AND(LEN($C5)&gt;0,AND($C5&lt;&gt;"Smelter Not Listed",ISBLANK($D5))),1,0)</formula>
    </cfRule>
  </conditionalFormatting>
  <conditionalFormatting sqref="D1022">
    <cfRule type="expression" dxfId="4763" priority="25294">
      <formula>IF(AND(D5="",$C5=$X$4),TRUE)</formula>
    </cfRule>
  </conditionalFormatting>
  <conditionalFormatting sqref="D1022">
    <cfRule type="expression" dxfId="4762" priority="25295">
      <formula>IF(FIND("!",D5),TRUE)</formula>
    </cfRule>
  </conditionalFormatting>
  <conditionalFormatting sqref="D1023">
    <cfRule type="expression" dxfId="4761" priority="25296">
      <formula>IF(AND(LEN($C5)&gt;0,AND($C5&lt;&gt;"Smelter Not Listed",ISBLANK($D5))),1,0)</formula>
    </cfRule>
  </conditionalFormatting>
  <conditionalFormatting sqref="D1023">
    <cfRule type="expression" dxfId="4760" priority="25297">
      <formula>IF(AND(D5="",$C5=$X$4),TRUE)</formula>
    </cfRule>
  </conditionalFormatting>
  <conditionalFormatting sqref="D1023">
    <cfRule type="expression" dxfId="4759" priority="25298">
      <formula>IF(FIND("!",D5),TRUE)</formula>
    </cfRule>
  </conditionalFormatting>
  <conditionalFormatting sqref="D1024">
    <cfRule type="expression" dxfId="4758" priority="25299">
      <formula>IF(AND(LEN($C5)&gt;0,AND($C5&lt;&gt;"Smelter Not Listed",ISBLANK($D5))),1,0)</formula>
    </cfRule>
  </conditionalFormatting>
  <conditionalFormatting sqref="D1024">
    <cfRule type="expression" dxfId="4757" priority="25300">
      <formula>IF(AND(D5="",$C5=$X$4),TRUE)</formula>
    </cfRule>
  </conditionalFormatting>
  <conditionalFormatting sqref="D1024">
    <cfRule type="expression" dxfId="4756" priority="25301">
      <formula>IF(FIND("!",D5),TRUE)</formula>
    </cfRule>
  </conditionalFormatting>
  <conditionalFormatting sqref="D1025">
    <cfRule type="expression" dxfId="4755" priority="25302">
      <formula>IF(AND(LEN($C5)&gt;0,AND($C5&lt;&gt;"Smelter Not Listed",ISBLANK($D5))),1,0)</formula>
    </cfRule>
  </conditionalFormatting>
  <conditionalFormatting sqref="D1025">
    <cfRule type="expression" dxfId="4754" priority="25303">
      <formula>IF(AND(D5="",$C5=$X$4),TRUE)</formula>
    </cfRule>
  </conditionalFormatting>
  <conditionalFormatting sqref="D1025">
    <cfRule type="expression" dxfId="4753" priority="25304">
      <formula>IF(FIND("!",D5),TRUE)</formula>
    </cfRule>
  </conditionalFormatting>
  <conditionalFormatting sqref="D1026">
    <cfRule type="expression" dxfId="4752" priority="25305">
      <formula>IF(AND(LEN($C5)&gt;0,AND($C5&lt;&gt;"Smelter Not Listed",ISBLANK($D5))),1,0)</formula>
    </cfRule>
  </conditionalFormatting>
  <conditionalFormatting sqref="D1026">
    <cfRule type="expression" dxfId="4751" priority="25306">
      <formula>IF(AND(D5="",$C5=$X$4),TRUE)</formula>
    </cfRule>
  </conditionalFormatting>
  <conditionalFormatting sqref="D1026">
    <cfRule type="expression" dxfId="4750" priority="25307">
      <formula>IF(FIND("!",D5),TRUE)</formula>
    </cfRule>
  </conditionalFormatting>
  <conditionalFormatting sqref="D1027">
    <cfRule type="expression" dxfId="4749" priority="25308">
      <formula>IF(AND(LEN($C5)&gt;0,AND($C5&lt;&gt;"Smelter Not Listed",ISBLANK($D5))),1,0)</formula>
    </cfRule>
  </conditionalFormatting>
  <conditionalFormatting sqref="D1027">
    <cfRule type="expression" dxfId="4748" priority="25309">
      <formula>IF(AND(D5="",$C5=$X$4),TRUE)</formula>
    </cfRule>
  </conditionalFormatting>
  <conditionalFormatting sqref="D1027">
    <cfRule type="expression" dxfId="4747" priority="25310">
      <formula>IF(FIND("!",D5),TRUE)</formula>
    </cfRule>
  </conditionalFormatting>
  <conditionalFormatting sqref="D1028">
    <cfRule type="expression" dxfId="4746" priority="25311">
      <formula>IF(AND(LEN($C5)&gt;0,AND($C5&lt;&gt;"Smelter Not Listed",ISBLANK($D5))),1,0)</formula>
    </cfRule>
  </conditionalFormatting>
  <conditionalFormatting sqref="D1028">
    <cfRule type="expression" dxfId="4745" priority="25312">
      <formula>IF(AND(D5="",$C5=$X$4),TRUE)</formula>
    </cfRule>
  </conditionalFormatting>
  <conditionalFormatting sqref="D1028">
    <cfRule type="expression" dxfId="4744" priority="25313">
      <formula>IF(FIND("!",D5),TRUE)</formula>
    </cfRule>
  </conditionalFormatting>
  <conditionalFormatting sqref="D1029">
    <cfRule type="expression" dxfId="4743" priority="25314">
      <formula>IF(AND(LEN($C5)&gt;0,AND($C5&lt;&gt;"Smelter Not Listed",ISBLANK($D5))),1,0)</formula>
    </cfRule>
  </conditionalFormatting>
  <conditionalFormatting sqref="D1029">
    <cfRule type="expression" dxfId="4742" priority="25315">
      <formula>IF(AND(D5="",$C5=$X$4),TRUE)</formula>
    </cfRule>
  </conditionalFormatting>
  <conditionalFormatting sqref="D1029">
    <cfRule type="expression" dxfId="4741" priority="25316">
      <formula>IF(FIND("!",D5),TRUE)</formula>
    </cfRule>
  </conditionalFormatting>
  <conditionalFormatting sqref="D1030">
    <cfRule type="expression" dxfId="4740" priority="25317">
      <formula>IF(AND(LEN($C5)&gt;0,AND($C5&lt;&gt;"Smelter Not Listed",ISBLANK($D5))),1,0)</formula>
    </cfRule>
  </conditionalFormatting>
  <conditionalFormatting sqref="D1030">
    <cfRule type="expression" dxfId="4739" priority="25318">
      <formula>IF(AND(D5="",$C5=$X$4),TRUE)</formula>
    </cfRule>
  </conditionalFormatting>
  <conditionalFormatting sqref="D1030">
    <cfRule type="expression" dxfId="4738" priority="25319">
      <formula>IF(FIND("!",D5),TRUE)</formula>
    </cfRule>
  </conditionalFormatting>
  <conditionalFormatting sqref="D1031">
    <cfRule type="expression" dxfId="4737" priority="25320">
      <formula>IF(AND(LEN($C5)&gt;0,AND($C5&lt;&gt;"Smelter Not Listed",ISBLANK($D5))),1,0)</formula>
    </cfRule>
  </conditionalFormatting>
  <conditionalFormatting sqref="D1031">
    <cfRule type="expression" dxfId="4736" priority="25321">
      <formula>IF(AND(D5="",$C5=$X$4),TRUE)</formula>
    </cfRule>
  </conditionalFormatting>
  <conditionalFormatting sqref="D1031">
    <cfRule type="expression" dxfId="4735" priority="25322">
      <formula>IF(FIND("!",D5),TRUE)</formula>
    </cfRule>
  </conditionalFormatting>
  <conditionalFormatting sqref="D1032">
    <cfRule type="expression" dxfId="4734" priority="25323">
      <formula>IF(AND(LEN($C5)&gt;0,AND($C5&lt;&gt;"Smelter Not Listed",ISBLANK($D5))),1,0)</formula>
    </cfRule>
  </conditionalFormatting>
  <conditionalFormatting sqref="D1032">
    <cfRule type="expression" dxfId="4733" priority="25324">
      <formula>IF(AND(D5="",$C5=$X$4),TRUE)</formula>
    </cfRule>
  </conditionalFormatting>
  <conditionalFormatting sqref="D1032">
    <cfRule type="expression" dxfId="4732" priority="25325">
      <formula>IF(FIND("!",D5),TRUE)</formula>
    </cfRule>
  </conditionalFormatting>
  <conditionalFormatting sqref="D1033">
    <cfRule type="expression" dxfId="4731" priority="25326">
      <formula>IF(AND(LEN($C5)&gt;0,AND($C5&lt;&gt;"Smelter Not Listed",ISBLANK($D5))),1,0)</formula>
    </cfRule>
  </conditionalFormatting>
  <conditionalFormatting sqref="D1033">
    <cfRule type="expression" dxfId="4730" priority="25327">
      <formula>IF(AND(D5="",$C5=$X$4),TRUE)</formula>
    </cfRule>
  </conditionalFormatting>
  <conditionalFormatting sqref="D1033">
    <cfRule type="expression" dxfId="4729" priority="25328">
      <formula>IF(FIND("!",D5),TRUE)</formula>
    </cfRule>
  </conditionalFormatting>
  <conditionalFormatting sqref="D1034">
    <cfRule type="expression" dxfId="4728" priority="25329">
      <formula>IF(AND(LEN($C5)&gt;0,AND($C5&lt;&gt;"Smelter Not Listed",ISBLANK($D5))),1,0)</formula>
    </cfRule>
  </conditionalFormatting>
  <conditionalFormatting sqref="D1034">
    <cfRule type="expression" dxfId="4727" priority="25330">
      <formula>IF(AND(D5="",$C5=$X$4),TRUE)</formula>
    </cfRule>
  </conditionalFormatting>
  <conditionalFormatting sqref="D1034">
    <cfRule type="expression" dxfId="4726" priority="25331">
      <formula>IF(FIND("!",D5),TRUE)</formula>
    </cfRule>
  </conditionalFormatting>
  <conditionalFormatting sqref="D1035">
    <cfRule type="expression" dxfId="4725" priority="25332">
      <formula>IF(AND(LEN($C5)&gt;0,AND($C5&lt;&gt;"Smelter Not Listed",ISBLANK($D5))),1,0)</formula>
    </cfRule>
  </conditionalFormatting>
  <conditionalFormatting sqref="D1035">
    <cfRule type="expression" dxfId="4724" priority="25333">
      <formula>IF(AND(D5="",$C5=$X$4),TRUE)</formula>
    </cfRule>
  </conditionalFormatting>
  <conditionalFormatting sqref="D1035">
    <cfRule type="expression" dxfId="4723" priority="25334">
      <formula>IF(FIND("!",D5),TRUE)</formula>
    </cfRule>
  </conditionalFormatting>
  <conditionalFormatting sqref="D1036">
    <cfRule type="expression" dxfId="4722" priority="25335">
      <formula>IF(AND(LEN($C5)&gt;0,AND($C5&lt;&gt;"Smelter Not Listed",ISBLANK($D5))),1,0)</formula>
    </cfRule>
  </conditionalFormatting>
  <conditionalFormatting sqref="D1036">
    <cfRule type="expression" dxfId="4721" priority="25336">
      <formula>IF(AND(D5="",$C5=$X$4),TRUE)</formula>
    </cfRule>
  </conditionalFormatting>
  <conditionalFormatting sqref="D1036">
    <cfRule type="expression" dxfId="4720" priority="25337">
      <formula>IF(FIND("!",D5),TRUE)</formula>
    </cfRule>
  </conditionalFormatting>
  <conditionalFormatting sqref="D1037">
    <cfRule type="expression" dxfId="4719" priority="25338">
      <formula>IF(AND(LEN($C5)&gt;0,AND($C5&lt;&gt;"Smelter Not Listed",ISBLANK($D5))),1,0)</formula>
    </cfRule>
  </conditionalFormatting>
  <conditionalFormatting sqref="D1037">
    <cfRule type="expression" dxfId="4718" priority="25339">
      <formula>IF(AND(D5="",$C5=$X$4),TRUE)</formula>
    </cfRule>
  </conditionalFormatting>
  <conditionalFormatting sqref="D1037">
    <cfRule type="expression" dxfId="4717" priority="25340">
      <formula>IF(FIND("!",D5),TRUE)</formula>
    </cfRule>
  </conditionalFormatting>
  <conditionalFormatting sqref="D1038">
    <cfRule type="expression" dxfId="4716" priority="25341">
      <formula>IF(AND(LEN($C5)&gt;0,AND($C5&lt;&gt;"Smelter Not Listed",ISBLANK($D5))),1,0)</formula>
    </cfRule>
  </conditionalFormatting>
  <conditionalFormatting sqref="D1038">
    <cfRule type="expression" dxfId="4715" priority="25342">
      <formula>IF(AND(D5="",$C5=$X$4),TRUE)</formula>
    </cfRule>
  </conditionalFormatting>
  <conditionalFormatting sqref="D1038">
    <cfRule type="expression" dxfId="4714" priority="25343">
      <formula>IF(FIND("!",D5),TRUE)</formula>
    </cfRule>
  </conditionalFormatting>
  <conditionalFormatting sqref="D1039">
    <cfRule type="expression" dxfId="4713" priority="25344">
      <formula>IF(AND(LEN($C5)&gt;0,AND($C5&lt;&gt;"Smelter Not Listed",ISBLANK($D5))),1,0)</formula>
    </cfRule>
  </conditionalFormatting>
  <conditionalFormatting sqref="D1039">
    <cfRule type="expression" dxfId="4712" priority="25345">
      <formula>IF(AND(D5="",$C5=$X$4),TRUE)</formula>
    </cfRule>
  </conditionalFormatting>
  <conditionalFormatting sqref="D1039">
    <cfRule type="expression" dxfId="4711" priority="25346">
      <formula>IF(FIND("!",D5),TRUE)</formula>
    </cfRule>
  </conditionalFormatting>
  <conditionalFormatting sqref="D1040">
    <cfRule type="expression" dxfId="4710" priority="25347">
      <formula>IF(AND(LEN($C5)&gt;0,AND($C5&lt;&gt;"Smelter Not Listed",ISBLANK($D5))),1,0)</formula>
    </cfRule>
  </conditionalFormatting>
  <conditionalFormatting sqref="D1040">
    <cfRule type="expression" dxfId="4709" priority="25348">
      <formula>IF(AND(D5="",$C5=$X$4),TRUE)</formula>
    </cfRule>
  </conditionalFormatting>
  <conditionalFormatting sqref="D1040">
    <cfRule type="expression" dxfId="4708" priority="25349">
      <formula>IF(FIND("!",D5),TRUE)</formula>
    </cfRule>
  </conditionalFormatting>
  <conditionalFormatting sqref="D1041">
    <cfRule type="expression" dxfId="4707" priority="25350">
      <formula>IF(AND(LEN($C5)&gt;0,AND($C5&lt;&gt;"Smelter Not Listed",ISBLANK($D5))),1,0)</formula>
    </cfRule>
  </conditionalFormatting>
  <conditionalFormatting sqref="D1041">
    <cfRule type="expression" dxfId="4706" priority="25351">
      <formula>IF(AND(D5="",$C5=$X$4),TRUE)</formula>
    </cfRule>
  </conditionalFormatting>
  <conditionalFormatting sqref="D1041">
    <cfRule type="expression" dxfId="4705" priority="25352">
      <formula>IF(FIND("!",D5),TRUE)</formula>
    </cfRule>
  </conditionalFormatting>
  <conditionalFormatting sqref="D1042">
    <cfRule type="expression" dxfId="4704" priority="25353">
      <formula>IF(AND(LEN($C5)&gt;0,AND($C5&lt;&gt;"Smelter Not Listed",ISBLANK($D5))),1,0)</formula>
    </cfRule>
  </conditionalFormatting>
  <conditionalFormatting sqref="D1042">
    <cfRule type="expression" dxfId="4703" priority="25354">
      <formula>IF(AND(D5="",$C5=$X$4),TRUE)</formula>
    </cfRule>
  </conditionalFormatting>
  <conditionalFormatting sqref="D1042">
    <cfRule type="expression" dxfId="4702" priority="25355">
      <formula>IF(FIND("!",D5),TRUE)</formula>
    </cfRule>
  </conditionalFormatting>
  <conditionalFormatting sqref="D1043">
    <cfRule type="expression" dxfId="4701" priority="25356">
      <formula>IF(AND(LEN($C5)&gt;0,AND($C5&lt;&gt;"Smelter Not Listed",ISBLANK($D5))),1,0)</formula>
    </cfRule>
  </conditionalFormatting>
  <conditionalFormatting sqref="D1043">
    <cfRule type="expression" dxfId="4700" priority="25357">
      <formula>IF(AND(D5="",$C5=$X$4),TRUE)</formula>
    </cfRule>
  </conditionalFormatting>
  <conditionalFormatting sqref="D1043">
    <cfRule type="expression" dxfId="4699" priority="25358">
      <formula>IF(FIND("!",D5),TRUE)</formula>
    </cfRule>
  </conditionalFormatting>
  <conditionalFormatting sqref="D1044">
    <cfRule type="expression" dxfId="4698" priority="25359">
      <formula>IF(AND(LEN($C5)&gt;0,AND($C5&lt;&gt;"Smelter Not Listed",ISBLANK($D5))),1,0)</formula>
    </cfRule>
  </conditionalFormatting>
  <conditionalFormatting sqref="D1044">
    <cfRule type="expression" dxfId="4697" priority="25360">
      <formula>IF(AND(D5="",$C5=$X$4),TRUE)</formula>
    </cfRule>
  </conditionalFormatting>
  <conditionalFormatting sqref="D1044">
    <cfRule type="expression" dxfId="4696" priority="25361">
      <formula>IF(FIND("!",D5),TRUE)</formula>
    </cfRule>
  </conditionalFormatting>
  <conditionalFormatting sqref="D1045">
    <cfRule type="expression" dxfId="4695" priority="25362">
      <formula>IF(AND(LEN($C5)&gt;0,AND($C5&lt;&gt;"Smelter Not Listed",ISBLANK($D5))),1,0)</formula>
    </cfRule>
  </conditionalFormatting>
  <conditionalFormatting sqref="D1045">
    <cfRule type="expression" dxfId="4694" priority="25363">
      <formula>IF(AND(D5="",$C5=$X$4),TRUE)</formula>
    </cfRule>
  </conditionalFormatting>
  <conditionalFormatting sqref="D1045">
    <cfRule type="expression" dxfId="4693" priority="25364">
      <formula>IF(FIND("!",D5),TRUE)</formula>
    </cfRule>
  </conditionalFormatting>
  <conditionalFormatting sqref="D1046">
    <cfRule type="expression" dxfId="4692" priority="25365">
      <formula>IF(AND(LEN($C5)&gt;0,AND($C5&lt;&gt;"Smelter Not Listed",ISBLANK($D5))),1,0)</formula>
    </cfRule>
  </conditionalFormatting>
  <conditionalFormatting sqref="D1046">
    <cfRule type="expression" dxfId="4691" priority="25366">
      <formula>IF(AND(D5="",$C5=$X$4),TRUE)</formula>
    </cfRule>
  </conditionalFormatting>
  <conditionalFormatting sqref="D1046">
    <cfRule type="expression" dxfId="4690" priority="25367">
      <formula>IF(FIND("!",D5),TRUE)</formula>
    </cfRule>
  </conditionalFormatting>
  <conditionalFormatting sqref="D1047">
    <cfRule type="expression" dxfId="4689" priority="25368">
      <formula>IF(AND(LEN($C5)&gt;0,AND($C5&lt;&gt;"Smelter Not Listed",ISBLANK($D5))),1,0)</formula>
    </cfRule>
  </conditionalFormatting>
  <conditionalFormatting sqref="D1047">
    <cfRule type="expression" dxfId="4688" priority="25369">
      <formula>IF(AND(D5="",$C5=$X$4),TRUE)</formula>
    </cfRule>
  </conditionalFormatting>
  <conditionalFormatting sqref="D1047">
    <cfRule type="expression" dxfId="4687" priority="25370">
      <formula>IF(FIND("!",D5),TRUE)</formula>
    </cfRule>
  </conditionalFormatting>
  <conditionalFormatting sqref="D1048">
    <cfRule type="expression" dxfId="4686" priority="25371">
      <formula>IF(AND(LEN($C5)&gt;0,AND($C5&lt;&gt;"Smelter Not Listed",ISBLANK($D5))),1,0)</formula>
    </cfRule>
  </conditionalFormatting>
  <conditionalFormatting sqref="D1048">
    <cfRule type="expression" dxfId="4685" priority="25372">
      <formula>IF(AND(D5="",$C5=$X$4),TRUE)</formula>
    </cfRule>
  </conditionalFormatting>
  <conditionalFormatting sqref="D1048">
    <cfRule type="expression" dxfId="4684" priority="25373">
      <formula>IF(FIND("!",D5),TRUE)</formula>
    </cfRule>
  </conditionalFormatting>
  <conditionalFormatting sqref="D1049">
    <cfRule type="expression" dxfId="4683" priority="25374">
      <formula>IF(AND(LEN($C5)&gt;0,AND($C5&lt;&gt;"Smelter Not Listed",ISBLANK($D5))),1,0)</formula>
    </cfRule>
  </conditionalFormatting>
  <conditionalFormatting sqref="D1049">
    <cfRule type="expression" dxfId="4682" priority="25375">
      <formula>IF(AND(D5="",$C5=$X$4),TRUE)</formula>
    </cfRule>
  </conditionalFormatting>
  <conditionalFormatting sqref="D1049">
    <cfRule type="expression" dxfId="4681" priority="25376">
      <formula>IF(FIND("!",D5),TRUE)</formula>
    </cfRule>
  </conditionalFormatting>
  <conditionalFormatting sqref="D1050">
    <cfRule type="expression" dxfId="4680" priority="25377">
      <formula>IF(AND(LEN($C5)&gt;0,AND($C5&lt;&gt;"Smelter Not Listed",ISBLANK($D5))),1,0)</formula>
    </cfRule>
  </conditionalFormatting>
  <conditionalFormatting sqref="D1050">
    <cfRule type="expression" dxfId="4679" priority="25378">
      <formula>IF(AND(D5="",$C5=$X$4),TRUE)</formula>
    </cfRule>
  </conditionalFormatting>
  <conditionalFormatting sqref="D1050">
    <cfRule type="expression" dxfId="4678" priority="25379">
      <formula>IF(FIND("!",D5),TRUE)</formula>
    </cfRule>
  </conditionalFormatting>
  <conditionalFormatting sqref="D1051">
    <cfRule type="expression" dxfId="4677" priority="25380">
      <formula>IF(AND(LEN($C5)&gt;0,AND($C5&lt;&gt;"Smelter Not Listed",ISBLANK($D5))),1,0)</formula>
    </cfRule>
  </conditionalFormatting>
  <conditionalFormatting sqref="D1051">
    <cfRule type="expression" dxfId="4676" priority="25381">
      <formula>IF(AND(D5="",$C5=$X$4),TRUE)</formula>
    </cfRule>
  </conditionalFormatting>
  <conditionalFormatting sqref="D1051">
    <cfRule type="expression" dxfId="4675" priority="25382">
      <formula>IF(FIND("!",D5),TRUE)</formula>
    </cfRule>
  </conditionalFormatting>
  <conditionalFormatting sqref="D1052">
    <cfRule type="expression" dxfId="4674" priority="25383">
      <formula>IF(AND(LEN($C5)&gt;0,AND($C5&lt;&gt;"Smelter Not Listed",ISBLANK($D5))),1,0)</formula>
    </cfRule>
  </conditionalFormatting>
  <conditionalFormatting sqref="D1052">
    <cfRule type="expression" dxfId="4673" priority="25384">
      <formula>IF(AND(D5="",$C5=$X$4),TRUE)</formula>
    </cfRule>
  </conditionalFormatting>
  <conditionalFormatting sqref="D1052">
    <cfRule type="expression" dxfId="4672" priority="25385">
      <formula>IF(FIND("!",D5),TRUE)</formula>
    </cfRule>
  </conditionalFormatting>
  <conditionalFormatting sqref="D1053">
    <cfRule type="expression" dxfId="4671" priority="25386">
      <formula>IF(AND(LEN($C5)&gt;0,AND($C5&lt;&gt;"Smelter Not Listed",ISBLANK($D5))),1,0)</formula>
    </cfRule>
  </conditionalFormatting>
  <conditionalFormatting sqref="D1053">
    <cfRule type="expression" dxfId="4670" priority="25387">
      <formula>IF(AND(D5="",$C5=$X$4),TRUE)</formula>
    </cfRule>
  </conditionalFormatting>
  <conditionalFormatting sqref="D1053">
    <cfRule type="expression" dxfId="4669" priority="25388">
      <formula>IF(FIND("!",D5),TRUE)</formula>
    </cfRule>
  </conditionalFormatting>
  <conditionalFormatting sqref="D1054">
    <cfRule type="expression" dxfId="4668" priority="25389">
      <formula>IF(AND(LEN($C5)&gt;0,AND($C5&lt;&gt;"Smelter Not Listed",ISBLANK($D5))),1,0)</formula>
    </cfRule>
  </conditionalFormatting>
  <conditionalFormatting sqref="D1054">
    <cfRule type="expression" dxfId="4667" priority="25390">
      <formula>IF(AND(D5="",$C5=$X$4),TRUE)</formula>
    </cfRule>
  </conditionalFormatting>
  <conditionalFormatting sqref="D1054">
    <cfRule type="expression" dxfId="4666" priority="25391">
      <formula>IF(FIND("!",D5),TRUE)</formula>
    </cfRule>
  </conditionalFormatting>
  <conditionalFormatting sqref="D1055">
    <cfRule type="expression" dxfId="4665" priority="25392">
      <formula>IF(AND(LEN($C5)&gt;0,AND($C5&lt;&gt;"Smelter Not Listed",ISBLANK($D5))),1,0)</formula>
    </cfRule>
  </conditionalFormatting>
  <conditionalFormatting sqref="D1055">
    <cfRule type="expression" dxfId="4664" priority="25393">
      <formula>IF(AND(D5="",$C5=$X$4),TRUE)</formula>
    </cfRule>
  </conditionalFormatting>
  <conditionalFormatting sqref="D1055">
    <cfRule type="expression" dxfId="4663" priority="25394">
      <formula>IF(FIND("!",D5),TRUE)</formula>
    </cfRule>
  </conditionalFormatting>
  <conditionalFormatting sqref="D1056">
    <cfRule type="expression" dxfId="4662" priority="25395">
      <formula>IF(AND(LEN($C5)&gt;0,AND($C5&lt;&gt;"Smelter Not Listed",ISBLANK($D5))),1,0)</formula>
    </cfRule>
  </conditionalFormatting>
  <conditionalFormatting sqref="D1056">
    <cfRule type="expression" dxfId="4661" priority="25396">
      <formula>IF(AND(D5="",$C5=$X$4),TRUE)</formula>
    </cfRule>
  </conditionalFormatting>
  <conditionalFormatting sqref="D1056">
    <cfRule type="expression" dxfId="4660" priority="25397">
      <formula>IF(FIND("!",D5),TRUE)</formula>
    </cfRule>
  </conditionalFormatting>
  <conditionalFormatting sqref="D1057">
    <cfRule type="expression" dxfId="4659" priority="25398">
      <formula>IF(AND(LEN($C5)&gt;0,AND($C5&lt;&gt;"Smelter Not Listed",ISBLANK($D5))),1,0)</formula>
    </cfRule>
  </conditionalFormatting>
  <conditionalFormatting sqref="D1057">
    <cfRule type="expression" dxfId="4658" priority="25399">
      <formula>IF(AND(D5="",$C5=$X$4),TRUE)</formula>
    </cfRule>
  </conditionalFormatting>
  <conditionalFormatting sqref="D1057">
    <cfRule type="expression" dxfId="4657" priority="25400">
      <formula>IF(FIND("!",D5),TRUE)</formula>
    </cfRule>
  </conditionalFormatting>
  <conditionalFormatting sqref="D1058">
    <cfRule type="expression" dxfId="4656" priority="25401">
      <formula>IF(AND(LEN($C5)&gt;0,AND($C5&lt;&gt;"Smelter Not Listed",ISBLANK($D5))),1,0)</formula>
    </cfRule>
  </conditionalFormatting>
  <conditionalFormatting sqref="D1058">
    <cfRule type="expression" dxfId="4655" priority="25402">
      <formula>IF(AND(D5="",$C5=$X$4),TRUE)</formula>
    </cfRule>
  </conditionalFormatting>
  <conditionalFormatting sqref="D1058">
    <cfRule type="expression" dxfId="4654" priority="25403">
      <formula>IF(FIND("!",D5),TRUE)</formula>
    </cfRule>
  </conditionalFormatting>
  <conditionalFormatting sqref="D1059">
    <cfRule type="expression" dxfId="4653" priority="25404">
      <formula>IF(AND(LEN($C5)&gt;0,AND($C5&lt;&gt;"Smelter Not Listed",ISBLANK($D5))),1,0)</formula>
    </cfRule>
  </conditionalFormatting>
  <conditionalFormatting sqref="D1059">
    <cfRule type="expression" dxfId="4652" priority="25405">
      <formula>IF(AND(D5="",$C5=$X$4),TRUE)</formula>
    </cfRule>
  </conditionalFormatting>
  <conditionalFormatting sqref="D1059">
    <cfRule type="expression" dxfId="4651" priority="25406">
      <formula>IF(FIND("!",D5),TRUE)</formula>
    </cfRule>
  </conditionalFormatting>
  <conditionalFormatting sqref="D1060">
    <cfRule type="expression" dxfId="4650" priority="25407">
      <formula>IF(AND(LEN($C5)&gt;0,AND($C5&lt;&gt;"Smelter Not Listed",ISBLANK($D5))),1,0)</formula>
    </cfRule>
  </conditionalFormatting>
  <conditionalFormatting sqref="D1060">
    <cfRule type="expression" dxfId="4649" priority="25408">
      <formula>IF(AND(D5="",$C5=$X$4),TRUE)</formula>
    </cfRule>
  </conditionalFormatting>
  <conditionalFormatting sqref="D1060">
    <cfRule type="expression" dxfId="4648" priority="25409">
      <formula>IF(FIND("!",D5),TRUE)</formula>
    </cfRule>
  </conditionalFormatting>
  <conditionalFormatting sqref="D1061">
    <cfRule type="expression" dxfId="4647" priority="25410">
      <formula>IF(AND(LEN($C5)&gt;0,AND($C5&lt;&gt;"Smelter Not Listed",ISBLANK($D5))),1,0)</formula>
    </cfRule>
  </conditionalFormatting>
  <conditionalFormatting sqref="D1061">
    <cfRule type="expression" dxfId="4646" priority="25411">
      <formula>IF(AND(D5="",$C5=$X$4),TRUE)</formula>
    </cfRule>
  </conditionalFormatting>
  <conditionalFormatting sqref="D1061">
    <cfRule type="expression" dxfId="4645" priority="25412">
      <formula>IF(FIND("!",D5),TRUE)</formula>
    </cfRule>
  </conditionalFormatting>
  <conditionalFormatting sqref="D1062">
    <cfRule type="expression" dxfId="4644" priority="25413">
      <formula>IF(AND(LEN($C5)&gt;0,AND($C5&lt;&gt;"Smelter Not Listed",ISBLANK($D5))),1,0)</formula>
    </cfRule>
  </conditionalFormatting>
  <conditionalFormatting sqref="D1062">
    <cfRule type="expression" dxfId="4643" priority="25414">
      <formula>IF(AND(D5="",$C5=$X$4),TRUE)</formula>
    </cfRule>
  </conditionalFormatting>
  <conditionalFormatting sqref="D1062">
    <cfRule type="expression" dxfId="4642" priority="25415">
      <formula>IF(FIND("!",D5),TRUE)</formula>
    </cfRule>
  </conditionalFormatting>
  <conditionalFormatting sqref="D1063">
    <cfRule type="expression" dxfId="4641" priority="25416">
      <formula>IF(AND(LEN($C5)&gt;0,AND($C5&lt;&gt;"Smelter Not Listed",ISBLANK($D5))),1,0)</formula>
    </cfRule>
  </conditionalFormatting>
  <conditionalFormatting sqref="D1063">
    <cfRule type="expression" dxfId="4640" priority="25417">
      <formula>IF(AND(D5="",$C5=$X$4),TRUE)</formula>
    </cfRule>
  </conditionalFormatting>
  <conditionalFormatting sqref="D1063">
    <cfRule type="expression" dxfId="4639" priority="25418">
      <formula>IF(FIND("!",D5),TRUE)</formula>
    </cfRule>
  </conditionalFormatting>
  <conditionalFormatting sqref="D1064">
    <cfRule type="expression" dxfId="4638" priority="25419">
      <formula>IF(AND(LEN($C5)&gt;0,AND($C5&lt;&gt;"Smelter Not Listed",ISBLANK($D5))),1,0)</formula>
    </cfRule>
  </conditionalFormatting>
  <conditionalFormatting sqref="D1064">
    <cfRule type="expression" dxfId="4637" priority="25420">
      <formula>IF(AND(D5="",$C5=$X$4),TRUE)</formula>
    </cfRule>
  </conditionalFormatting>
  <conditionalFormatting sqref="D1064">
    <cfRule type="expression" dxfId="4636" priority="25421">
      <formula>IF(FIND("!",D5),TRUE)</formula>
    </cfRule>
  </conditionalFormatting>
  <conditionalFormatting sqref="D1065">
    <cfRule type="expression" dxfId="4635" priority="25422">
      <formula>IF(AND(LEN($C5)&gt;0,AND($C5&lt;&gt;"Smelter Not Listed",ISBLANK($D5))),1,0)</formula>
    </cfRule>
  </conditionalFormatting>
  <conditionalFormatting sqref="D1065">
    <cfRule type="expression" dxfId="4634" priority="25423">
      <formula>IF(AND(D5="",$C5=$X$4),TRUE)</formula>
    </cfRule>
  </conditionalFormatting>
  <conditionalFormatting sqref="D1065">
    <cfRule type="expression" dxfId="4633" priority="25424">
      <formula>IF(FIND("!",D5),TRUE)</formula>
    </cfRule>
  </conditionalFormatting>
  <conditionalFormatting sqref="D1066">
    <cfRule type="expression" dxfId="4632" priority="25425">
      <formula>IF(AND(LEN($C5)&gt;0,AND($C5&lt;&gt;"Smelter Not Listed",ISBLANK($D5))),1,0)</formula>
    </cfRule>
  </conditionalFormatting>
  <conditionalFormatting sqref="D1066">
    <cfRule type="expression" dxfId="4631" priority="25426">
      <formula>IF(AND(D5="",$C5=$X$4),TRUE)</formula>
    </cfRule>
  </conditionalFormatting>
  <conditionalFormatting sqref="D1066">
    <cfRule type="expression" dxfId="4630" priority="25427">
      <formula>IF(FIND("!",D5),TRUE)</formula>
    </cfRule>
  </conditionalFormatting>
  <conditionalFormatting sqref="D1067">
    <cfRule type="expression" dxfId="4629" priority="25428">
      <formula>IF(AND(LEN($C5)&gt;0,AND($C5&lt;&gt;"Smelter Not Listed",ISBLANK($D5))),1,0)</formula>
    </cfRule>
  </conditionalFormatting>
  <conditionalFormatting sqref="D1067">
    <cfRule type="expression" dxfId="4628" priority="25429">
      <formula>IF(AND(D5="",$C5=$X$4),TRUE)</formula>
    </cfRule>
  </conditionalFormatting>
  <conditionalFormatting sqref="D1067">
    <cfRule type="expression" dxfId="4627" priority="25430">
      <formula>IF(FIND("!",D5),TRUE)</formula>
    </cfRule>
  </conditionalFormatting>
  <conditionalFormatting sqref="D1068">
    <cfRule type="expression" dxfId="4626" priority="25431">
      <formula>IF(AND(LEN($C5)&gt;0,AND($C5&lt;&gt;"Smelter Not Listed",ISBLANK($D5))),1,0)</formula>
    </cfRule>
  </conditionalFormatting>
  <conditionalFormatting sqref="D1068">
    <cfRule type="expression" dxfId="4625" priority="25432">
      <formula>IF(AND(D5="",$C5=$X$4),TRUE)</formula>
    </cfRule>
  </conditionalFormatting>
  <conditionalFormatting sqref="D1068">
    <cfRule type="expression" dxfId="4624" priority="25433">
      <formula>IF(FIND("!",D5),TRUE)</formula>
    </cfRule>
  </conditionalFormatting>
  <conditionalFormatting sqref="D1069">
    <cfRule type="expression" dxfId="4623" priority="25434">
      <formula>IF(AND(LEN($C5)&gt;0,AND($C5&lt;&gt;"Smelter Not Listed",ISBLANK($D5))),1,0)</formula>
    </cfRule>
  </conditionalFormatting>
  <conditionalFormatting sqref="D1069">
    <cfRule type="expression" dxfId="4622" priority="25435">
      <formula>IF(AND(D5="",$C5=$X$4),TRUE)</formula>
    </cfRule>
  </conditionalFormatting>
  <conditionalFormatting sqref="D1069">
    <cfRule type="expression" dxfId="4621" priority="25436">
      <formula>IF(FIND("!",D5),TRUE)</formula>
    </cfRule>
  </conditionalFormatting>
  <conditionalFormatting sqref="D1070">
    <cfRule type="expression" dxfId="4620" priority="25437">
      <formula>IF(AND(LEN($C5)&gt;0,AND($C5&lt;&gt;"Smelter Not Listed",ISBLANK($D5))),1,0)</formula>
    </cfRule>
  </conditionalFormatting>
  <conditionalFormatting sqref="D1070">
    <cfRule type="expression" dxfId="4619" priority="25438">
      <formula>IF(AND(D5="",$C5=$X$4),TRUE)</formula>
    </cfRule>
  </conditionalFormatting>
  <conditionalFormatting sqref="D1070">
    <cfRule type="expression" dxfId="4618" priority="25439">
      <formula>IF(FIND("!",D5),TRUE)</formula>
    </cfRule>
  </conditionalFormatting>
  <conditionalFormatting sqref="D1071">
    <cfRule type="expression" dxfId="4617" priority="25440">
      <formula>IF(AND(LEN($C5)&gt;0,AND($C5&lt;&gt;"Smelter Not Listed",ISBLANK($D5))),1,0)</formula>
    </cfRule>
  </conditionalFormatting>
  <conditionalFormatting sqref="D1071">
    <cfRule type="expression" dxfId="4616" priority="25441">
      <formula>IF(AND(D5="",$C5=$X$4),TRUE)</formula>
    </cfRule>
  </conditionalFormatting>
  <conditionalFormatting sqref="D1071">
    <cfRule type="expression" dxfId="4615" priority="25442">
      <formula>IF(FIND("!",D5),TRUE)</formula>
    </cfRule>
  </conditionalFormatting>
  <conditionalFormatting sqref="D1072">
    <cfRule type="expression" dxfId="4614" priority="25443">
      <formula>IF(AND(LEN($C5)&gt;0,AND($C5&lt;&gt;"Smelter Not Listed",ISBLANK($D5))),1,0)</formula>
    </cfRule>
  </conditionalFormatting>
  <conditionalFormatting sqref="D1072">
    <cfRule type="expression" dxfId="4613" priority="25444">
      <formula>IF(AND(D5="",$C5=$X$4),TRUE)</formula>
    </cfRule>
  </conditionalFormatting>
  <conditionalFormatting sqref="D1072">
    <cfRule type="expression" dxfId="4612" priority="25445">
      <formula>IF(FIND("!",D5),TRUE)</formula>
    </cfRule>
  </conditionalFormatting>
  <conditionalFormatting sqref="D1073">
    <cfRule type="expression" dxfId="4611" priority="25446">
      <formula>IF(AND(LEN($C5)&gt;0,AND($C5&lt;&gt;"Smelter Not Listed",ISBLANK($D5))),1,0)</formula>
    </cfRule>
  </conditionalFormatting>
  <conditionalFormatting sqref="D1073">
    <cfRule type="expression" dxfId="4610" priority="25447">
      <formula>IF(AND(D5="",$C5=$X$4),TRUE)</formula>
    </cfRule>
  </conditionalFormatting>
  <conditionalFormatting sqref="D1073">
    <cfRule type="expression" dxfId="4609" priority="25448">
      <formula>IF(FIND("!",D5),TRUE)</formula>
    </cfRule>
  </conditionalFormatting>
  <conditionalFormatting sqref="D1074">
    <cfRule type="expression" dxfId="4608" priority="25449">
      <formula>IF(AND(LEN($C5)&gt;0,AND($C5&lt;&gt;"Smelter Not Listed",ISBLANK($D5))),1,0)</formula>
    </cfRule>
  </conditionalFormatting>
  <conditionalFormatting sqref="D1074">
    <cfRule type="expression" dxfId="4607" priority="25450">
      <formula>IF(AND(D5="",$C5=$X$4),TRUE)</formula>
    </cfRule>
  </conditionalFormatting>
  <conditionalFormatting sqref="D1074">
    <cfRule type="expression" dxfId="4606" priority="25451">
      <formula>IF(FIND("!",D5),TRUE)</formula>
    </cfRule>
  </conditionalFormatting>
  <conditionalFormatting sqref="D1075">
    <cfRule type="expression" dxfId="4605" priority="25452">
      <formula>IF(AND(LEN($C5)&gt;0,AND($C5&lt;&gt;"Smelter Not Listed",ISBLANK($D5))),1,0)</formula>
    </cfRule>
  </conditionalFormatting>
  <conditionalFormatting sqref="D1075">
    <cfRule type="expression" dxfId="4604" priority="25453">
      <formula>IF(AND(D5="",$C5=$X$4),TRUE)</formula>
    </cfRule>
  </conditionalFormatting>
  <conditionalFormatting sqref="D1075">
    <cfRule type="expression" dxfId="4603" priority="25454">
      <formula>IF(FIND("!",D5),TRUE)</formula>
    </cfRule>
  </conditionalFormatting>
  <conditionalFormatting sqref="D1076">
    <cfRule type="expression" dxfId="4602" priority="25455">
      <formula>IF(AND(LEN($C5)&gt;0,AND($C5&lt;&gt;"Smelter Not Listed",ISBLANK($D5))),1,0)</formula>
    </cfRule>
  </conditionalFormatting>
  <conditionalFormatting sqref="D1076">
    <cfRule type="expression" dxfId="4601" priority="25456">
      <formula>IF(AND(D5="",$C5=$X$4),TRUE)</formula>
    </cfRule>
  </conditionalFormatting>
  <conditionalFormatting sqref="D1076">
    <cfRule type="expression" dxfId="4600" priority="25457">
      <formula>IF(FIND("!",D5),TRUE)</formula>
    </cfRule>
  </conditionalFormatting>
  <conditionalFormatting sqref="D1077">
    <cfRule type="expression" dxfId="4599" priority="25458">
      <formula>IF(AND(LEN($C5)&gt;0,AND($C5&lt;&gt;"Smelter Not Listed",ISBLANK($D5))),1,0)</formula>
    </cfRule>
  </conditionalFormatting>
  <conditionalFormatting sqref="D1077">
    <cfRule type="expression" dxfId="4598" priority="25459">
      <formula>IF(AND(D5="",$C5=$X$4),TRUE)</formula>
    </cfRule>
  </conditionalFormatting>
  <conditionalFormatting sqref="D1077">
    <cfRule type="expression" dxfId="4597" priority="25460">
      <formula>IF(FIND("!",D5),TRUE)</formula>
    </cfRule>
  </conditionalFormatting>
  <conditionalFormatting sqref="D1078">
    <cfRule type="expression" dxfId="4596" priority="25461">
      <formula>IF(AND(LEN($C5)&gt;0,AND($C5&lt;&gt;"Smelter Not Listed",ISBLANK($D5))),1,0)</formula>
    </cfRule>
  </conditionalFormatting>
  <conditionalFormatting sqref="D1078">
    <cfRule type="expression" dxfId="4595" priority="25462">
      <formula>IF(AND(D5="",$C5=$X$4),TRUE)</formula>
    </cfRule>
  </conditionalFormatting>
  <conditionalFormatting sqref="D1078">
    <cfRule type="expression" dxfId="4594" priority="25463">
      <formula>IF(FIND("!",D5),TRUE)</formula>
    </cfRule>
  </conditionalFormatting>
  <conditionalFormatting sqref="D1079">
    <cfRule type="expression" dxfId="4593" priority="25464">
      <formula>IF(AND(LEN($C5)&gt;0,AND($C5&lt;&gt;"Smelter Not Listed",ISBLANK($D5))),1,0)</formula>
    </cfRule>
  </conditionalFormatting>
  <conditionalFormatting sqref="D1079">
    <cfRule type="expression" dxfId="4592" priority="25465">
      <formula>IF(AND(D5="",$C5=$X$4),TRUE)</formula>
    </cfRule>
  </conditionalFormatting>
  <conditionalFormatting sqref="D1079">
    <cfRule type="expression" dxfId="4591" priority="25466">
      <formula>IF(FIND("!",D5),TRUE)</formula>
    </cfRule>
  </conditionalFormatting>
  <conditionalFormatting sqref="D1080">
    <cfRule type="expression" dxfId="4590" priority="25467">
      <formula>IF(AND(LEN($C5)&gt;0,AND($C5&lt;&gt;"Smelter Not Listed",ISBLANK($D5))),1,0)</formula>
    </cfRule>
  </conditionalFormatting>
  <conditionalFormatting sqref="D1080">
    <cfRule type="expression" dxfId="4589" priority="25468">
      <formula>IF(AND(D5="",$C5=$X$4),TRUE)</formula>
    </cfRule>
  </conditionalFormatting>
  <conditionalFormatting sqref="D1080">
    <cfRule type="expression" dxfId="4588" priority="25469">
      <formula>IF(FIND("!",D5),TRUE)</formula>
    </cfRule>
  </conditionalFormatting>
  <conditionalFormatting sqref="D1081">
    <cfRule type="expression" dxfId="4587" priority="25470">
      <formula>IF(AND(LEN($C5)&gt;0,AND($C5&lt;&gt;"Smelter Not Listed",ISBLANK($D5))),1,0)</formula>
    </cfRule>
  </conditionalFormatting>
  <conditionalFormatting sqref="D1081">
    <cfRule type="expression" dxfId="4586" priority="25471">
      <formula>IF(AND(D5="",$C5=$X$4),TRUE)</formula>
    </cfRule>
  </conditionalFormatting>
  <conditionalFormatting sqref="D1081">
    <cfRule type="expression" dxfId="4585" priority="25472">
      <formula>IF(FIND("!",D5),TRUE)</formula>
    </cfRule>
  </conditionalFormatting>
  <conditionalFormatting sqref="D1082">
    <cfRule type="expression" dxfId="4584" priority="25473">
      <formula>IF(AND(LEN($C5)&gt;0,AND($C5&lt;&gt;"Smelter Not Listed",ISBLANK($D5))),1,0)</formula>
    </cfRule>
  </conditionalFormatting>
  <conditionalFormatting sqref="D1082">
    <cfRule type="expression" dxfId="4583" priority="25474">
      <formula>IF(AND(D5="",$C5=$X$4),TRUE)</formula>
    </cfRule>
  </conditionalFormatting>
  <conditionalFormatting sqref="D1082">
    <cfRule type="expression" dxfId="4582" priority="25475">
      <formula>IF(FIND("!",D5),TRUE)</formula>
    </cfRule>
  </conditionalFormatting>
  <conditionalFormatting sqref="D1083">
    <cfRule type="expression" dxfId="4581" priority="25476">
      <formula>IF(AND(LEN($C5)&gt;0,AND($C5&lt;&gt;"Smelter Not Listed",ISBLANK($D5))),1,0)</formula>
    </cfRule>
  </conditionalFormatting>
  <conditionalFormatting sqref="D1083">
    <cfRule type="expression" dxfId="4580" priority="25477">
      <formula>IF(AND(D5="",$C5=$X$4),TRUE)</formula>
    </cfRule>
  </conditionalFormatting>
  <conditionalFormatting sqref="D1083">
    <cfRule type="expression" dxfId="4579" priority="25478">
      <formula>IF(FIND("!",D5),TRUE)</formula>
    </cfRule>
  </conditionalFormatting>
  <conditionalFormatting sqref="D1084">
    <cfRule type="expression" dxfId="4578" priority="25479">
      <formula>IF(AND(LEN($C5)&gt;0,AND($C5&lt;&gt;"Smelter Not Listed",ISBLANK($D5))),1,0)</formula>
    </cfRule>
  </conditionalFormatting>
  <conditionalFormatting sqref="D1084">
    <cfRule type="expression" dxfId="4577" priority="25480">
      <formula>IF(AND(D5="",$C5=$X$4),TRUE)</formula>
    </cfRule>
  </conditionalFormatting>
  <conditionalFormatting sqref="D1084">
    <cfRule type="expression" dxfId="4576" priority="25481">
      <formula>IF(FIND("!",D5),TRUE)</formula>
    </cfRule>
  </conditionalFormatting>
  <conditionalFormatting sqref="D1085">
    <cfRule type="expression" dxfId="4575" priority="25482">
      <formula>IF(AND(LEN($C5)&gt;0,AND($C5&lt;&gt;"Smelter Not Listed",ISBLANK($D5))),1,0)</formula>
    </cfRule>
  </conditionalFormatting>
  <conditionalFormatting sqref="D1085">
    <cfRule type="expression" dxfId="4574" priority="25483">
      <formula>IF(AND(D5="",$C5=$X$4),TRUE)</formula>
    </cfRule>
  </conditionalFormatting>
  <conditionalFormatting sqref="D1085">
    <cfRule type="expression" dxfId="4573" priority="25484">
      <formula>IF(FIND("!",D5),TRUE)</formula>
    </cfRule>
  </conditionalFormatting>
  <conditionalFormatting sqref="D1086">
    <cfRule type="expression" dxfId="4572" priority="25485">
      <formula>IF(AND(LEN($C5)&gt;0,AND($C5&lt;&gt;"Smelter Not Listed",ISBLANK($D5))),1,0)</formula>
    </cfRule>
  </conditionalFormatting>
  <conditionalFormatting sqref="D1086">
    <cfRule type="expression" dxfId="4571" priority="25486">
      <formula>IF(AND(D5="",$C5=$X$4),TRUE)</formula>
    </cfRule>
  </conditionalFormatting>
  <conditionalFormatting sqref="D1086">
    <cfRule type="expression" dxfId="4570" priority="25487">
      <formula>IF(FIND("!",D5),TRUE)</formula>
    </cfRule>
  </conditionalFormatting>
  <conditionalFormatting sqref="D1087">
    <cfRule type="expression" dxfId="4569" priority="25488">
      <formula>IF(AND(LEN($C5)&gt;0,AND($C5&lt;&gt;"Smelter Not Listed",ISBLANK($D5))),1,0)</formula>
    </cfRule>
  </conditionalFormatting>
  <conditionalFormatting sqref="D1087">
    <cfRule type="expression" dxfId="4568" priority="25489">
      <formula>IF(AND(D5="",$C5=$X$4),TRUE)</formula>
    </cfRule>
  </conditionalFormatting>
  <conditionalFormatting sqref="D1087">
    <cfRule type="expression" dxfId="4567" priority="25490">
      <formula>IF(FIND("!",D5),TRUE)</formula>
    </cfRule>
  </conditionalFormatting>
  <conditionalFormatting sqref="D1088">
    <cfRule type="expression" dxfId="4566" priority="25491">
      <formula>IF(AND(LEN($C5)&gt;0,AND($C5&lt;&gt;"Smelter Not Listed",ISBLANK($D5))),1,0)</formula>
    </cfRule>
  </conditionalFormatting>
  <conditionalFormatting sqref="D1088">
    <cfRule type="expression" dxfId="4565" priority="25492">
      <formula>IF(AND(D5="",$C5=$X$4),TRUE)</formula>
    </cfRule>
  </conditionalFormatting>
  <conditionalFormatting sqref="D1088">
    <cfRule type="expression" dxfId="4564" priority="25493">
      <formula>IF(FIND("!",D5),TRUE)</formula>
    </cfRule>
  </conditionalFormatting>
  <conditionalFormatting sqref="D1089">
    <cfRule type="expression" dxfId="4563" priority="25494">
      <formula>IF(AND(LEN($C5)&gt;0,AND($C5&lt;&gt;"Smelter Not Listed",ISBLANK($D5))),1,0)</formula>
    </cfRule>
  </conditionalFormatting>
  <conditionalFormatting sqref="D1089">
    <cfRule type="expression" dxfId="4562" priority="25495">
      <formula>IF(AND(D5="",$C5=$X$4),TRUE)</formula>
    </cfRule>
  </conditionalFormatting>
  <conditionalFormatting sqref="D1089">
    <cfRule type="expression" dxfId="4561" priority="25496">
      <formula>IF(FIND("!",D5),TRUE)</formula>
    </cfRule>
  </conditionalFormatting>
  <conditionalFormatting sqref="D1090">
    <cfRule type="expression" dxfId="4560" priority="25497">
      <formula>IF(AND(LEN($C5)&gt;0,AND($C5&lt;&gt;"Smelter Not Listed",ISBLANK($D5))),1,0)</formula>
    </cfRule>
  </conditionalFormatting>
  <conditionalFormatting sqref="D1090">
    <cfRule type="expression" dxfId="4559" priority="25498">
      <formula>IF(AND(D5="",$C5=$X$4),TRUE)</formula>
    </cfRule>
  </conditionalFormatting>
  <conditionalFormatting sqref="D1090">
    <cfRule type="expression" dxfId="4558" priority="25499">
      <formula>IF(FIND("!",D5),TRUE)</formula>
    </cfRule>
  </conditionalFormatting>
  <conditionalFormatting sqref="D1091">
    <cfRule type="expression" dxfId="4557" priority="25500">
      <formula>IF(AND(LEN($C5)&gt;0,AND($C5&lt;&gt;"Smelter Not Listed",ISBLANK($D5))),1,0)</formula>
    </cfRule>
  </conditionalFormatting>
  <conditionalFormatting sqref="D1091">
    <cfRule type="expression" dxfId="4556" priority="25501">
      <formula>IF(AND(D5="",$C5=$X$4),TRUE)</formula>
    </cfRule>
  </conditionalFormatting>
  <conditionalFormatting sqref="D1091">
    <cfRule type="expression" dxfId="4555" priority="25502">
      <formula>IF(FIND("!",D5),TRUE)</formula>
    </cfRule>
  </conditionalFormatting>
  <conditionalFormatting sqref="D1092">
    <cfRule type="expression" dxfId="4554" priority="25503">
      <formula>IF(AND(LEN($C5)&gt;0,AND($C5&lt;&gt;"Smelter Not Listed",ISBLANK($D5))),1,0)</formula>
    </cfRule>
  </conditionalFormatting>
  <conditionalFormatting sqref="D1092">
    <cfRule type="expression" dxfId="4553" priority="25504">
      <formula>IF(AND(D5="",$C5=$X$4),TRUE)</formula>
    </cfRule>
  </conditionalFormatting>
  <conditionalFormatting sqref="D1092">
    <cfRule type="expression" dxfId="4552" priority="25505">
      <formula>IF(FIND("!",D5),TRUE)</formula>
    </cfRule>
  </conditionalFormatting>
  <conditionalFormatting sqref="D1093">
    <cfRule type="expression" dxfId="4551" priority="25506">
      <formula>IF(AND(LEN($C5)&gt;0,AND($C5&lt;&gt;"Smelter Not Listed",ISBLANK($D5))),1,0)</formula>
    </cfRule>
  </conditionalFormatting>
  <conditionalFormatting sqref="D1093">
    <cfRule type="expression" dxfId="4550" priority="25507">
      <formula>IF(AND(D5="",$C5=$X$4),TRUE)</formula>
    </cfRule>
  </conditionalFormatting>
  <conditionalFormatting sqref="D1093">
    <cfRule type="expression" dxfId="4549" priority="25508">
      <formula>IF(FIND("!",D5),TRUE)</formula>
    </cfRule>
  </conditionalFormatting>
  <conditionalFormatting sqref="D1094">
    <cfRule type="expression" dxfId="4548" priority="25509">
      <formula>IF(AND(LEN($C5)&gt;0,AND($C5&lt;&gt;"Smelter Not Listed",ISBLANK($D5))),1,0)</formula>
    </cfRule>
  </conditionalFormatting>
  <conditionalFormatting sqref="D1094">
    <cfRule type="expression" dxfId="4547" priority="25510">
      <formula>IF(AND(D5="",$C5=$X$4),TRUE)</formula>
    </cfRule>
  </conditionalFormatting>
  <conditionalFormatting sqref="D1094">
    <cfRule type="expression" dxfId="4546" priority="25511">
      <formula>IF(FIND("!",D5),TRUE)</formula>
    </cfRule>
  </conditionalFormatting>
  <conditionalFormatting sqref="D1095">
    <cfRule type="expression" dxfId="4545" priority="25512">
      <formula>IF(AND(LEN($C5)&gt;0,AND($C5&lt;&gt;"Smelter Not Listed",ISBLANK($D5))),1,0)</formula>
    </cfRule>
  </conditionalFormatting>
  <conditionalFormatting sqref="D1095">
    <cfRule type="expression" dxfId="4544" priority="25513">
      <formula>IF(AND(D5="",$C5=$X$4),TRUE)</formula>
    </cfRule>
  </conditionalFormatting>
  <conditionalFormatting sqref="D1095">
    <cfRule type="expression" dxfId="4543" priority="25514">
      <formula>IF(FIND("!",D5),TRUE)</formula>
    </cfRule>
  </conditionalFormatting>
  <conditionalFormatting sqref="D1096">
    <cfRule type="expression" dxfId="4542" priority="25515">
      <formula>IF(AND(LEN($C5)&gt;0,AND($C5&lt;&gt;"Smelter Not Listed",ISBLANK($D5))),1,0)</formula>
    </cfRule>
  </conditionalFormatting>
  <conditionalFormatting sqref="D1096">
    <cfRule type="expression" dxfId="4541" priority="25516">
      <formula>IF(AND(D5="",$C5=$X$4),TRUE)</formula>
    </cfRule>
  </conditionalFormatting>
  <conditionalFormatting sqref="D1096">
    <cfRule type="expression" dxfId="4540" priority="25517">
      <formula>IF(FIND("!",D5),TRUE)</formula>
    </cfRule>
  </conditionalFormatting>
  <conditionalFormatting sqref="D1097">
    <cfRule type="expression" dxfId="4539" priority="25518">
      <formula>IF(AND(LEN($C5)&gt;0,AND($C5&lt;&gt;"Smelter Not Listed",ISBLANK($D5))),1,0)</formula>
    </cfRule>
  </conditionalFormatting>
  <conditionalFormatting sqref="D1097">
    <cfRule type="expression" dxfId="4538" priority="25519">
      <formula>IF(AND(D5="",$C5=$X$4),TRUE)</formula>
    </cfRule>
  </conditionalFormatting>
  <conditionalFormatting sqref="D1097">
    <cfRule type="expression" dxfId="4537" priority="25520">
      <formula>IF(FIND("!",D5),TRUE)</formula>
    </cfRule>
  </conditionalFormatting>
  <conditionalFormatting sqref="D1098">
    <cfRule type="expression" dxfId="4536" priority="25521">
      <formula>IF(AND(LEN($C5)&gt;0,AND($C5&lt;&gt;"Smelter Not Listed",ISBLANK($D5))),1,0)</formula>
    </cfRule>
  </conditionalFormatting>
  <conditionalFormatting sqref="D1098">
    <cfRule type="expression" dxfId="4535" priority="25522">
      <formula>IF(AND(D5="",$C5=$X$4),TRUE)</formula>
    </cfRule>
  </conditionalFormatting>
  <conditionalFormatting sqref="D1098">
    <cfRule type="expression" dxfId="4534" priority="25523">
      <formula>IF(FIND("!",D5),TRUE)</formula>
    </cfRule>
  </conditionalFormatting>
  <conditionalFormatting sqref="D1099">
    <cfRule type="expression" dxfId="4533" priority="25524">
      <formula>IF(AND(LEN($C5)&gt;0,AND($C5&lt;&gt;"Smelter Not Listed",ISBLANK($D5))),1,0)</formula>
    </cfRule>
  </conditionalFormatting>
  <conditionalFormatting sqref="D1099">
    <cfRule type="expression" dxfId="4532" priority="25525">
      <formula>IF(AND(D5="",$C5=$X$4),TRUE)</formula>
    </cfRule>
  </conditionalFormatting>
  <conditionalFormatting sqref="D1099">
    <cfRule type="expression" dxfId="4531" priority="25526">
      <formula>IF(FIND("!",D5),TRUE)</formula>
    </cfRule>
  </conditionalFormatting>
  <conditionalFormatting sqref="D1100">
    <cfRule type="expression" dxfId="4530" priority="25527">
      <formula>IF(AND(LEN($C5)&gt;0,AND($C5&lt;&gt;"Smelter Not Listed",ISBLANK($D5))),1,0)</formula>
    </cfRule>
  </conditionalFormatting>
  <conditionalFormatting sqref="D1100">
    <cfRule type="expression" dxfId="4529" priority="25528">
      <formula>IF(AND(D5="",$C5=$X$4),TRUE)</formula>
    </cfRule>
  </conditionalFormatting>
  <conditionalFormatting sqref="D1100">
    <cfRule type="expression" dxfId="4528" priority="25529">
      <formula>IF(FIND("!",D5),TRUE)</formula>
    </cfRule>
  </conditionalFormatting>
  <conditionalFormatting sqref="D1101">
    <cfRule type="expression" dxfId="4527" priority="25530">
      <formula>IF(AND(LEN($C5)&gt;0,AND($C5&lt;&gt;"Smelter Not Listed",ISBLANK($D5))),1,0)</formula>
    </cfRule>
  </conditionalFormatting>
  <conditionalFormatting sqref="D1101">
    <cfRule type="expression" dxfId="4526" priority="25531">
      <formula>IF(AND(D5="",$C5=$X$4),TRUE)</formula>
    </cfRule>
  </conditionalFormatting>
  <conditionalFormatting sqref="D1101">
    <cfRule type="expression" dxfId="4525" priority="25532">
      <formula>IF(FIND("!",D5),TRUE)</formula>
    </cfRule>
  </conditionalFormatting>
  <conditionalFormatting sqref="D1102">
    <cfRule type="expression" dxfId="4524" priority="25533">
      <formula>IF(AND(LEN($C5)&gt;0,AND($C5&lt;&gt;"Smelter Not Listed",ISBLANK($D5))),1,0)</formula>
    </cfRule>
  </conditionalFormatting>
  <conditionalFormatting sqref="D1102">
    <cfRule type="expression" dxfId="4523" priority="25534">
      <formula>IF(AND(D5="",$C5=$X$4),TRUE)</formula>
    </cfRule>
  </conditionalFormatting>
  <conditionalFormatting sqref="D1102">
    <cfRule type="expression" dxfId="4522" priority="25535">
      <formula>IF(FIND("!",D5),TRUE)</formula>
    </cfRule>
  </conditionalFormatting>
  <conditionalFormatting sqref="D1103">
    <cfRule type="expression" dxfId="4521" priority="25536">
      <formula>IF(AND(LEN($C5)&gt;0,AND($C5&lt;&gt;"Smelter Not Listed",ISBLANK($D5))),1,0)</formula>
    </cfRule>
  </conditionalFormatting>
  <conditionalFormatting sqref="D1103">
    <cfRule type="expression" dxfId="4520" priority="25537">
      <formula>IF(AND(D5="",$C5=$X$4),TRUE)</formula>
    </cfRule>
  </conditionalFormatting>
  <conditionalFormatting sqref="D1103">
    <cfRule type="expression" dxfId="4519" priority="25538">
      <formula>IF(FIND("!",D5),TRUE)</formula>
    </cfRule>
  </conditionalFormatting>
  <conditionalFormatting sqref="D1104">
    <cfRule type="expression" dxfId="4518" priority="25539">
      <formula>IF(AND(LEN($C5)&gt;0,AND($C5&lt;&gt;"Smelter Not Listed",ISBLANK($D5))),1,0)</formula>
    </cfRule>
  </conditionalFormatting>
  <conditionalFormatting sqref="D1104">
    <cfRule type="expression" dxfId="4517" priority="25540">
      <formula>IF(AND(D5="",$C5=$X$4),TRUE)</formula>
    </cfRule>
  </conditionalFormatting>
  <conditionalFormatting sqref="D1104">
    <cfRule type="expression" dxfId="4516" priority="25541">
      <formula>IF(FIND("!",D5),TRUE)</formula>
    </cfRule>
  </conditionalFormatting>
  <conditionalFormatting sqref="D1105">
    <cfRule type="expression" dxfId="4515" priority="25542">
      <formula>IF(AND(LEN($C5)&gt;0,AND($C5&lt;&gt;"Smelter Not Listed",ISBLANK($D5))),1,0)</formula>
    </cfRule>
  </conditionalFormatting>
  <conditionalFormatting sqref="D1105">
    <cfRule type="expression" dxfId="4514" priority="25543">
      <formula>IF(AND(D5="",$C5=$X$4),TRUE)</formula>
    </cfRule>
  </conditionalFormatting>
  <conditionalFormatting sqref="D1105">
    <cfRule type="expression" dxfId="4513" priority="25544">
      <formula>IF(FIND("!",D5),TRUE)</formula>
    </cfRule>
  </conditionalFormatting>
  <conditionalFormatting sqref="D1106">
    <cfRule type="expression" dxfId="4512" priority="25545">
      <formula>IF(AND(LEN($C5)&gt;0,AND($C5&lt;&gt;"Smelter Not Listed",ISBLANK($D5))),1,0)</formula>
    </cfRule>
  </conditionalFormatting>
  <conditionalFormatting sqref="D1106">
    <cfRule type="expression" dxfId="4511" priority="25546">
      <formula>IF(AND(D5="",$C5=$X$4),TRUE)</formula>
    </cfRule>
  </conditionalFormatting>
  <conditionalFormatting sqref="D1106">
    <cfRule type="expression" dxfId="4510" priority="25547">
      <formula>IF(FIND("!",D5),TRUE)</formula>
    </cfRule>
  </conditionalFormatting>
  <conditionalFormatting sqref="D1107">
    <cfRule type="expression" dxfId="4509" priority="25548">
      <formula>IF(AND(LEN($C5)&gt;0,AND($C5&lt;&gt;"Smelter Not Listed",ISBLANK($D5))),1,0)</formula>
    </cfRule>
  </conditionalFormatting>
  <conditionalFormatting sqref="D1107">
    <cfRule type="expression" dxfId="4508" priority="25549">
      <formula>IF(AND(D5="",$C5=$X$4),TRUE)</formula>
    </cfRule>
  </conditionalFormatting>
  <conditionalFormatting sqref="D1107">
    <cfRule type="expression" dxfId="4507" priority="25550">
      <formula>IF(FIND("!",D5),TRUE)</formula>
    </cfRule>
  </conditionalFormatting>
  <conditionalFormatting sqref="D1108">
    <cfRule type="expression" dxfId="4506" priority="25551">
      <formula>IF(AND(LEN($C5)&gt;0,AND($C5&lt;&gt;"Smelter Not Listed",ISBLANK($D5))),1,0)</formula>
    </cfRule>
  </conditionalFormatting>
  <conditionalFormatting sqref="D1108">
    <cfRule type="expression" dxfId="4505" priority="25552">
      <formula>IF(AND(D5="",$C5=$X$4),TRUE)</formula>
    </cfRule>
  </conditionalFormatting>
  <conditionalFormatting sqref="D1108">
    <cfRule type="expression" dxfId="4504" priority="25553">
      <formula>IF(FIND("!",D5),TRUE)</formula>
    </cfRule>
  </conditionalFormatting>
  <conditionalFormatting sqref="D1109">
    <cfRule type="expression" dxfId="4503" priority="25554">
      <formula>IF(AND(LEN($C5)&gt;0,AND($C5&lt;&gt;"Smelter Not Listed",ISBLANK($D5))),1,0)</formula>
    </cfRule>
  </conditionalFormatting>
  <conditionalFormatting sqref="D1109">
    <cfRule type="expression" dxfId="4502" priority="25555">
      <formula>IF(AND(D5="",$C5=$X$4),TRUE)</formula>
    </cfRule>
  </conditionalFormatting>
  <conditionalFormatting sqref="D1109">
    <cfRule type="expression" dxfId="4501" priority="25556">
      <formula>IF(FIND("!",D5),TRUE)</formula>
    </cfRule>
  </conditionalFormatting>
  <conditionalFormatting sqref="D1110">
    <cfRule type="expression" dxfId="4500" priority="25557">
      <formula>IF(AND(LEN($C5)&gt;0,AND($C5&lt;&gt;"Smelter Not Listed",ISBLANK($D5))),1,0)</formula>
    </cfRule>
  </conditionalFormatting>
  <conditionalFormatting sqref="D1110">
    <cfRule type="expression" dxfId="4499" priority="25558">
      <formula>IF(AND(D5="",$C5=$X$4),TRUE)</formula>
    </cfRule>
  </conditionalFormatting>
  <conditionalFormatting sqref="D1110">
    <cfRule type="expression" dxfId="4498" priority="25559">
      <formula>IF(FIND("!",D5),TRUE)</formula>
    </cfRule>
  </conditionalFormatting>
  <conditionalFormatting sqref="D1111">
    <cfRule type="expression" dxfId="4497" priority="25560">
      <formula>IF(AND(LEN($C5)&gt;0,AND($C5&lt;&gt;"Smelter Not Listed",ISBLANK($D5))),1,0)</formula>
    </cfRule>
  </conditionalFormatting>
  <conditionalFormatting sqref="D1111">
    <cfRule type="expression" dxfId="4496" priority="25561">
      <formula>IF(AND(D5="",$C5=$X$4),TRUE)</formula>
    </cfRule>
  </conditionalFormatting>
  <conditionalFormatting sqref="D1111">
    <cfRule type="expression" dxfId="4495" priority="25562">
      <formula>IF(FIND("!",D5),TRUE)</formula>
    </cfRule>
  </conditionalFormatting>
  <conditionalFormatting sqref="D1112">
    <cfRule type="expression" dxfId="4494" priority="25563">
      <formula>IF(AND(LEN($C5)&gt;0,AND($C5&lt;&gt;"Smelter Not Listed",ISBLANK($D5))),1,0)</formula>
    </cfRule>
  </conditionalFormatting>
  <conditionalFormatting sqref="D1112">
    <cfRule type="expression" dxfId="4493" priority="25564">
      <formula>IF(AND(D5="",$C5=$X$4),TRUE)</formula>
    </cfRule>
  </conditionalFormatting>
  <conditionalFormatting sqref="D1112">
    <cfRule type="expression" dxfId="4492" priority="25565">
      <formula>IF(FIND("!",D5),TRUE)</formula>
    </cfRule>
  </conditionalFormatting>
  <conditionalFormatting sqref="D1113">
    <cfRule type="expression" dxfId="4491" priority="25566">
      <formula>IF(AND(LEN($C5)&gt;0,AND($C5&lt;&gt;"Smelter Not Listed",ISBLANK($D5))),1,0)</formula>
    </cfRule>
  </conditionalFormatting>
  <conditionalFormatting sqref="D1113">
    <cfRule type="expression" dxfId="4490" priority="25567">
      <formula>IF(AND(D5="",$C5=$X$4),TRUE)</formula>
    </cfRule>
  </conditionalFormatting>
  <conditionalFormatting sqref="D1113">
    <cfRule type="expression" dxfId="4489" priority="25568">
      <formula>IF(FIND("!",D5),TRUE)</formula>
    </cfRule>
  </conditionalFormatting>
  <conditionalFormatting sqref="D1114">
    <cfRule type="expression" dxfId="4488" priority="25569">
      <formula>IF(AND(LEN($C5)&gt;0,AND($C5&lt;&gt;"Smelter Not Listed",ISBLANK($D5))),1,0)</formula>
    </cfRule>
  </conditionalFormatting>
  <conditionalFormatting sqref="D1114">
    <cfRule type="expression" dxfId="4487" priority="25570">
      <formula>IF(AND(D5="",$C5=$X$4),TRUE)</formula>
    </cfRule>
  </conditionalFormatting>
  <conditionalFormatting sqref="D1114">
    <cfRule type="expression" dxfId="4486" priority="25571">
      <formula>IF(FIND("!",D5),TRUE)</formula>
    </cfRule>
  </conditionalFormatting>
  <conditionalFormatting sqref="D1115">
    <cfRule type="expression" dxfId="4485" priority="25572">
      <formula>IF(AND(LEN($C5)&gt;0,AND($C5&lt;&gt;"Smelter Not Listed",ISBLANK($D5))),1,0)</formula>
    </cfRule>
  </conditionalFormatting>
  <conditionalFormatting sqref="D1115">
    <cfRule type="expression" dxfId="4484" priority="25573">
      <formula>IF(AND(D5="",$C5=$X$4),TRUE)</formula>
    </cfRule>
  </conditionalFormatting>
  <conditionalFormatting sqref="D1115">
    <cfRule type="expression" dxfId="4483" priority="25574">
      <formula>IF(FIND("!",D5),TRUE)</formula>
    </cfRule>
  </conditionalFormatting>
  <conditionalFormatting sqref="D1116">
    <cfRule type="expression" dxfId="4482" priority="25575">
      <formula>IF(AND(LEN($C5)&gt;0,AND($C5&lt;&gt;"Smelter Not Listed",ISBLANK($D5))),1,0)</formula>
    </cfRule>
  </conditionalFormatting>
  <conditionalFormatting sqref="D1116">
    <cfRule type="expression" dxfId="4481" priority="25576">
      <formula>IF(AND(D5="",$C5=$X$4),TRUE)</formula>
    </cfRule>
  </conditionalFormatting>
  <conditionalFormatting sqref="D1116">
    <cfRule type="expression" dxfId="4480" priority="25577">
      <formula>IF(FIND("!",D5),TRUE)</formula>
    </cfRule>
  </conditionalFormatting>
  <conditionalFormatting sqref="D1117">
    <cfRule type="expression" dxfId="4479" priority="25578">
      <formula>IF(AND(LEN($C5)&gt;0,AND($C5&lt;&gt;"Smelter Not Listed",ISBLANK($D5))),1,0)</formula>
    </cfRule>
  </conditionalFormatting>
  <conditionalFormatting sqref="D1117">
    <cfRule type="expression" dxfId="4478" priority="25579">
      <formula>IF(AND(D5="",$C5=$X$4),TRUE)</formula>
    </cfRule>
  </conditionalFormatting>
  <conditionalFormatting sqref="D1117">
    <cfRule type="expression" dxfId="4477" priority="25580">
      <formula>IF(FIND("!",D5),TRUE)</formula>
    </cfRule>
  </conditionalFormatting>
  <conditionalFormatting sqref="D1118">
    <cfRule type="expression" dxfId="4476" priority="25581">
      <formula>IF(AND(LEN($C5)&gt;0,AND($C5&lt;&gt;"Smelter Not Listed",ISBLANK($D5))),1,0)</formula>
    </cfRule>
  </conditionalFormatting>
  <conditionalFormatting sqref="D1118">
    <cfRule type="expression" dxfId="4475" priority="25582">
      <formula>IF(AND(D5="",$C5=$X$4),TRUE)</formula>
    </cfRule>
  </conditionalFormatting>
  <conditionalFormatting sqref="D1118">
    <cfRule type="expression" dxfId="4474" priority="25583">
      <formula>IF(FIND("!",D5),TRUE)</formula>
    </cfRule>
  </conditionalFormatting>
  <conditionalFormatting sqref="D1119">
    <cfRule type="expression" dxfId="4473" priority="25584">
      <formula>IF(AND(LEN($C5)&gt;0,AND($C5&lt;&gt;"Smelter Not Listed",ISBLANK($D5))),1,0)</formula>
    </cfRule>
  </conditionalFormatting>
  <conditionalFormatting sqref="D1119">
    <cfRule type="expression" dxfId="4472" priority="25585">
      <formula>IF(AND(D5="",$C5=$X$4),TRUE)</formula>
    </cfRule>
  </conditionalFormatting>
  <conditionalFormatting sqref="D1119">
    <cfRule type="expression" dxfId="4471" priority="25586">
      <formula>IF(FIND("!",D5),TRUE)</formula>
    </cfRule>
  </conditionalFormatting>
  <conditionalFormatting sqref="D1120">
    <cfRule type="expression" dxfId="4470" priority="25587">
      <formula>IF(AND(LEN($C5)&gt;0,AND($C5&lt;&gt;"Smelter Not Listed",ISBLANK($D5))),1,0)</formula>
    </cfRule>
  </conditionalFormatting>
  <conditionalFormatting sqref="D1120">
    <cfRule type="expression" dxfId="4469" priority="25588">
      <formula>IF(AND(D5="",$C5=$X$4),TRUE)</formula>
    </cfRule>
  </conditionalFormatting>
  <conditionalFormatting sqref="D1120">
    <cfRule type="expression" dxfId="4468" priority="25589">
      <formula>IF(FIND("!",D5),TRUE)</formula>
    </cfRule>
  </conditionalFormatting>
  <conditionalFormatting sqref="D1121">
    <cfRule type="expression" dxfId="4467" priority="25590">
      <formula>IF(AND(LEN($C5)&gt;0,AND($C5&lt;&gt;"Smelter Not Listed",ISBLANK($D5))),1,0)</formula>
    </cfRule>
  </conditionalFormatting>
  <conditionalFormatting sqref="D1121">
    <cfRule type="expression" dxfId="4466" priority="25591">
      <formula>IF(AND(D5="",$C5=$X$4),TRUE)</formula>
    </cfRule>
  </conditionalFormatting>
  <conditionalFormatting sqref="D1121">
    <cfRule type="expression" dxfId="4465" priority="25592">
      <formula>IF(FIND("!",D5),TRUE)</formula>
    </cfRule>
  </conditionalFormatting>
  <conditionalFormatting sqref="D1122">
    <cfRule type="expression" dxfId="4464" priority="25593">
      <formula>IF(AND(LEN($C5)&gt;0,AND($C5&lt;&gt;"Smelter Not Listed",ISBLANK($D5))),1,0)</formula>
    </cfRule>
  </conditionalFormatting>
  <conditionalFormatting sqref="D1122">
    <cfRule type="expression" dxfId="4463" priority="25594">
      <formula>IF(AND(D5="",$C5=$X$4),TRUE)</formula>
    </cfRule>
  </conditionalFormatting>
  <conditionalFormatting sqref="D1122">
    <cfRule type="expression" dxfId="4462" priority="25595">
      <formula>IF(FIND("!",D5),TRUE)</formula>
    </cfRule>
  </conditionalFormatting>
  <conditionalFormatting sqref="D1123">
    <cfRule type="expression" dxfId="4461" priority="25596">
      <formula>IF(AND(LEN($C5)&gt;0,AND($C5&lt;&gt;"Smelter Not Listed",ISBLANK($D5))),1,0)</formula>
    </cfRule>
  </conditionalFormatting>
  <conditionalFormatting sqref="D1123">
    <cfRule type="expression" dxfId="4460" priority="25597">
      <formula>IF(AND(D5="",$C5=$X$4),TRUE)</formula>
    </cfRule>
  </conditionalFormatting>
  <conditionalFormatting sqref="D1123">
    <cfRule type="expression" dxfId="4459" priority="25598">
      <formula>IF(FIND("!",D5),TRUE)</formula>
    </cfRule>
  </conditionalFormatting>
  <conditionalFormatting sqref="D1124">
    <cfRule type="expression" dxfId="4458" priority="25599">
      <formula>IF(AND(LEN($C5)&gt;0,AND($C5&lt;&gt;"Smelter Not Listed",ISBLANK($D5))),1,0)</formula>
    </cfRule>
  </conditionalFormatting>
  <conditionalFormatting sqref="D1124">
    <cfRule type="expression" dxfId="4457" priority="25600">
      <formula>IF(AND(D5="",$C5=$X$4),TRUE)</formula>
    </cfRule>
  </conditionalFormatting>
  <conditionalFormatting sqref="D1124">
    <cfRule type="expression" dxfId="4456" priority="25601">
      <formula>IF(FIND("!",D5),TRUE)</formula>
    </cfRule>
  </conditionalFormatting>
  <conditionalFormatting sqref="D1125">
    <cfRule type="expression" dxfId="4455" priority="25602">
      <formula>IF(AND(LEN($C5)&gt;0,AND($C5&lt;&gt;"Smelter Not Listed",ISBLANK($D5))),1,0)</formula>
    </cfRule>
  </conditionalFormatting>
  <conditionalFormatting sqref="D1125">
    <cfRule type="expression" dxfId="4454" priority="25603">
      <formula>IF(AND(D5="",$C5=$X$4),TRUE)</formula>
    </cfRule>
  </conditionalFormatting>
  <conditionalFormatting sqref="D1125">
    <cfRule type="expression" dxfId="4453" priority="25604">
      <formula>IF(FIND("!",D5),TRUE)</formula>
    </cfRule>
  </conditionalFormatting>
  <conditionalFormatting sqref="D1126">
    <cfRule type="expression" dxfId="4452" priority="25605">
      <formula>IF(AND(LEN($C5)&gt;0,AND($C5&lt;&gt;"Smelter Not Listed",ISBLANK($D5))),1,0)</formula>
    </cfRule>
  </conditionalFormatting>
  <conditionalFormatting sqref="D1126">
    <cfRule type="expression" dxfId="4451" priority="25606">
      <formula>IF(AND(D5="",$C5=$X$4),TRUE)</formula>
    </cfRule>
  </conditionalFormatting>
  <conditionalFormatting sqref="D1126">
    <cfRule type="expression" dxfId="4450" priority="25607">
      <formula>IF(FIND("!",D5),TRUE)</formula>
    </cfRule>
  </conditionalFormatting>
  <conditionalFormatting sqref="D1127">
    <cfRule type="expression" dxfId="4449" priority="25608">
      <formula>IF(AND(LEN($C5)&gt;0,AND($C5&lt;&gt;"Smelter Not Listed",ISBLANK($D5))),1,0)</formula>
    </cfRule>
  </conditionalFormatting>
  <conditionalFormatting sqref="D1127">
    <cfRule type="expression" dxfId="4448" priority="25609">
      <formula>IF(AND(D5="",$C5=$X$4),TRUE)</formula>
    </cfRule>
  </conditionalFormatting>
  <conditionalFormatting sqref="D1127">
    <cfRule type="expression" dxfId="4447" priority="25610">
      <formula>IF(FIND("!",D5),TRUE)</formula>
    </cfRule>
  </conditionalFormatting>
  <conditionalFormatting sqref="D1128">
    <cfRule type="expression" dxfId="4446" priority="25611">
      <formula>IF(AND(LEN($C5)&gt;0,AND($C5&lt;&gt;"Smelter Not Listed",ISBLANK($D5))),1,0)</formula>
    </cfRule>
  </conditionalFormatting>
  <conditionalFormatting sqref="D1128">
    <cfRule type="expression" dxfId="4445" priority="25612">
      <formula>IF(AND(D5="",$C5=$X$4),TRUE)</formula>
    </cfRule>
  </conditionalFormatting>
  <conditionalFormatting sqref="D1128">
    <cfRule type="expression" dxfId="4444" priority="25613">
      <formula>IF(FIND("!",D5),TRUE)</formula>
    </cfRule>
  </conditionalFormatting>
  <conditionalFormatting sqref="D1129">
    <cfRule type="expression" dxfId="4443" priority="25614">
      <formula>IF(AND(LEN($C5)&gt;0,AND($C5&lt;&gt;"Smelter Not Listed",ISBLANK($D5))),1,0)</formula>
    </cfRule>
  </conditionalFormatting>
  <conditionalFormatting sqref="D1129">
    <cfRule type="expression" dxfId="4442" priority="25615">
      <formula>IF(AND(D5="",$C5=$X$4),TRUE)</formula>
    </cfRule>
  </conditionalFormatting>
  <conditionalFormatting sqref="D1129">
    <cfRule type="expression" dxfId="4441" priority="25616">
      <formula>IF(FIND("!",D5),TRUE)</formula>
    </cfRule>
  </conditionalFormatting>
  <conditionalFormatting sqref="D1130">
    <cfRule type="expression" dxfId="4440" priority="25617">
      <formula>IF(AND(LEN($C5)&gt;0,AND($C5&lt;&gt;"Smelter Not Listed",ISBLANK($D5))),1,0)</formula>
    </cfRule>
  </conditionalFormatting>
  <conditionalFormatting sqref="D1130">
    <cfRule type="expression" dxfId="4439" priority="25618">
      <formula>IF(AND(D5="",$C5=$X$4),TRUE)</formula>
    </cfRule>
  </conditionalFormatting>
  <conditionalFormatting sqref="D1130">
    <cfRule type="expression" dxfId="4438" priority="25619">
      <formula>IF(FIND("!",D5),TRUE)</formula>
    </cfRule>
  </conditionalFormatting>
  <conditionalFormatting sqref="D1131">
    <cfRule type="expression" dxfId="4437" priority="25620">
      <formula>IF(AND(LEN($C5)&gt;0,AND($C5&lt;&gt;"Smelter Not Listed",ISBLANK($D5))),1,0)</formula>
    </cfRule>
  </conditionalFormatting>
  <conditionalFormatting sqref="D1131">
    <cfRule type="expression" dxfId="4436" priority="25621">
      <formula>IF(AND(D5="",$C5=$X$4),TRUE)</formula>
    </cfRule>
  </conditionalFormatting>
  <conditionalFormatting sqref="D1131">
    <cfRule type="expression" dxfId="4435" priority="25622">
      <formula>IF(FIND("!",D5),TRUE)</formula>
    </cfRule>
  </conditionalFormatting>
  <conditionalFormatting sqref="D1132">
    <cfRule type="expression" dxfId="4434" priority="25623">
      <formula>IF(AND(LEN($C5)&gt;0,AND($C5&lt;&gt;"Smelter Not Listed",ISBLANK($D5))),1,0)</formula>
    </cfRule>
  </conditionalFormatting>
  <conditionalFormatting sqref="D1132">
    <cfRule type="expression" dxfId="4433" priority="25624">
      <formula>IF(AND(D5="",$C5=$X$4),TRUE)</formula>
    </cfRule>
  </conditionalFormatting>
  <conditionalFormatting sqref="D1132">
    <cfRule type="expression" dxfId="4432" priority="25625">
      <formula>IF(FIND("!",D5),TRUE)</formula>
    </cfRule>
  </conditionalFormatting>
  <conditionalFormatting sqref="D1133">
    <cfRule type="expression" dxfId="4431" priority="25626">
      <formula>IF(AND(LEN($C5)&gt;0,AND($C5&lt;&gt;"Smelter Not Listed",ISBLANK($D5))),1,0)</formula>
    </cfRule>
  </conditionalFormatting>
  <conditionalFormatting sqref="D1133">
    <cfRule type="expression" dxfId="4430" priority="25627">
      <formula>IF(AND(D5="",$C5=$X$4),TRUE)</formula>
    </cfRule>
  </conditionalFormatting>
  <conditionalFormatting sqref="D1133">
    <cfRule type="expression" dxfId="4429" priority="25628">
      <formula>IF(FIND("!",D5),TRUE)</formula>
    </cfRule>
  </conditionalFormatting>
  <conditionalFormatting sqref="D1134">
    <cfRule type="expression" dxfId="4428" priority="25629">
      <formula>IF(AND(LEN($C5)&gt;0,AND($C5&lt;&gt;"Smelter Not Listed",ISBLANK($D5))),1,0)</formula>
    </cfRule>
  </conditionalFormatting>
  <conditionalFormatting sqref="D1134">
    <cfRule type="expression" dxfId="4427" priority="25630">
      <formula>IF(AND(D5="",$C5=$X$4),TRUE)</formula>
    </cfRule>
  </conditionalFormatting>
  <conditionalFormatting sqref="D1134">
    <cfRule type="expression" dxfId="4426" priority="25631">
      <formula>IF(FIND("!",D5),TRUE)</formula>
    </cfRule>
  </conditionalFormatting>
  <conditionalFormatting sqref="D1135">
    <cfRule type="expression" dxfId="4425" priority="25632">
      <formula>IF(AND(LEN($C5)&gt;0,AND($C5&lt;&gt;"Smelter Not Listed",ISBLANK($D5))),1,0)</formula>
    </cfRule>
  </conditionalFormatting>
  <conditionalFormatting sqref="D1135">
    <cfRule type="expression" dxfId="4424" priority="25633">
      <formula>IF(AND(D5="",$C5=$X$4),TRUE)</formula>
    </cfRule>
  </conditionalFormatting>
  <conditionalFormatting sqref="D1135">
    <cfRule type="expression" dxfId="4423" priority="25634">
      <formula>IF(FIND("!",D5),TRUE)</formula>
    </cfRule>
  </conditionalFormatting>
  <conditionalFormatting sqref="D1136">
    <cfRule type="expression" dxfId="4422" priority="25635">
      <formula>IF(AND(LEN($C5)&gt;0,AND($C5&lt;&gt;"Smelter Not Listed",ISBLANK($D5))),1,0)</formula>
    </cfRule>
  </conditionalFormatting>
  <conditionalFormatting sqref="D1136">
    <cfRule type="expression" dxfId="4421" priority="25636">
      <formula>IF(AND(D5="",$C5=$X$4),TRUE)</formula>
    </cfRule>
  </conditionalFormatting>
  <conditionalFormatting sqref="D1136">
    <cfRule type="expression" dxfId="4420" priority="25637">
      <formula>IF(FIND("!",D5),TRUE)</formula>
    </cfRule>
  </conditionalFormatting>
  <conditionalFormatting sqref="D1137">
    <cfRule type="expression" dxfId="4419" priority="25638">
      <formula>IF(AND(LEN($C5)&gt;0,AND($C5&lt;&gt;"Smelter Not Listed",ISBLANK($D5))),1,0)</formula>
    </cfRule>
  </conditionalFormatting>
  <conditionalFormatting sqref="D1137">
    <cfRule type="expression" dxfId="4418" priority="25639">
      <formula>IF(AND(D5="",$C5=$X$4),TRUE)</formula>
    </cfRule>
  </conditionalFormatting>
  <conditionalFormatting sqref="D1137">
    <cfRule type="expression" dxfId="4417" priority="25640">
      <formula>IF(FIND("!",D5),TRUE)</formula>
    </cfRule>
  </conditionalFormatting>
  <conditionalFormatting sqref="D1138">
    <cfRule type="expression" dxfId="4416" priority="25641">
      <formula>IF(AND(LEN($C5)&gt;0,AND($C5&lt;&gt;"Smelter Not Listed",ISBLANK($D5))),1,0)</formula>
    </cfRule>
  </conditionalFormatting>
  <conditionalFormatting sqref="D1138">
    <cfRule type="expression" dxfId="4415" priority="25642">
      <formula>IF(AND(D5="",$C5=$X$4),TRUE)</formula>
    </cfRule>
  </conditionalFormatting>
  <conditionalFormatting sqref="D1138">
    <cfRule type="expression" dxfId="4414" priority="25643">
      <formula>IF(FIND("!",D5),TRUE)</formula>
    </cfRule>
  </conditionalFormatting>
  <conditionalFormatting sqref="D1139">
    <cfRule type="expression" dxfId="4413" priority="25644">
      <formula>IF(AND(LEN($C5)&gt;0,AND($C5&lt;&gt;"Smelter Not Listed",ISBLANK($D5))),1,0)</formula>
    </cfRule>
  </conditionalFormatting>
  <conditionalFormatting sqref="D1139">
    <cfRule type="expression" dxfId="4412" priority="25645">
      <formula>IF(AND(D5="",$C5=$X$4),TRUE)</formula>
    </cfRule>
  </conditionalFormatting>
  <conditionalFormatting sqref="D1139">
    <cfRule type="expression" dxfId="4411" priority="25646">
      <formula>IF(FIND("!",D5),TRUE)</formula>
    </cfRule>
  </conditionalFormatting>
  <conditionalFormatting sqref="D1140">
    <cfRule type="expression" dxfId="4410" priority="25647">
      <formula>IF(AND(LEN($C5)&gt;0,AND($C5&lt;&gt;"Smelter Not Listed",ISBLANK($D5))),1,0)</formula>
    </cfRule>
  </conditionalFormatting>
  <conditionalFormatting sqref="D1140">
    <cfRule type="expression" dxfId="4409" priority="25648">
      <formula>IF(AND(D5="",$C5=$X$4),TRUE)</formula>
    </cfRule>
  </conditionalFormatting>
  <conditionalFormatting sqref="D1140">
    <cfRule type="expression" dxfId="4408" priority="25649">
      <formula>IF(FIND("!",D5),TRUE)</formula>
    </cfRule>
  </conditionalFormatting>
  <conditionalFormatting sqref="D1141">
    <cfRule type="expression" dxfId="4407" priority="25650">
      <formula>IF(AND(LEN($C5)&gt;0,AND($C5&lt;&gt;"Smelter Not Listed",ISBLANK($D5))),1,0)</formula>
    </cfRule>
  </conditionalFormatting>
  <conditionalFormatting sqref="D1141">
    <cfRule type="expression" dxfId="4406" priority="25651">
      <formula>IF(AND(D5="",$C5=$X$4),TRUE)</formula>
    </cfRule>
  </conditionalFormatting>
  <conditionalFormatting sqref="D1141">
    <cfRule type="expression" dxfId="4405" priority="25652">
      <formula>IF(FIND("!",D5),TRUE)</formula>
    </cfRule>
  </conditionalFormatting>
  <conditionalFormatting sqref="D1142">
    <cfRule type="expression" dxfId="4404" priority="25653">
      <formula>IF(AND(LEN($C5)&gt;0,AND($C5&lt;&gt;"Smelter Not Listed",ISBLANK($D5))),1,0)</formula>
    </cfRule>
  </conditionalFormatting>
  <conditionalFormatting sqref="D1142">
    <cfRule type="expression" dxfId="4403" priority="25654">
      <formula>IF(AND(D5="",$C5=$X$4),TRUE)</formula>
    </cfRule>
  </conditionalFormatting>
  <conditionalFormatting sqref="D1142">
    <cfRule type="expression" dxfId="4402" priority="25655">
      <formula>IF(FIND("!",D5),TRUE)</formula>
    </cfRule>
  </conditionalFormatting>
  <conditionalFormatting sqref="D1143">
    <cfRule type="expression" dxfId="4401" priority="25656">
      <formula>IF(AND(LEN($C5)&gt;0,AND($C5&lt;&gt;"Smelter Not Listed",ISBLANK($D5))),1,0)</formula>
    </cfRule>
  </conditionalFormatting>
  <conditionalFormatting sqref="D1143">
    <cfRule type="expression" dxfId="4400" priority="25657">
      <formula>IF(AND(D5="",$C5=$X$4),TRUE)</formula>
    </cfRule>
  </conditionalFormatting>
  <conditionalFormatting sqref="D1143">
    <cfRule type="expression" dxfId="4399" priority="25658">
      <formula>IF(FIND("!",D5),TRUE)</formula>
    </cfRule>
  </conditionalFormatting>
  <conditionalFormatting sqref="D1144">
    <cfRule type="expression" dxfId="4398" priority="25659">
      <formula>IF(AND(LEN($C5)&gt;0,AND($C5&lt;&gt;"Smelter Not Listed",ISBLANK($D5))),1,0)</formula>
    </cfRule>
  </conditionalFormatting>
  <conditionalFormatting sqref="D1144">
    <cfRule type="expression" dxfId="4397" priority="25660">
      <formula>IF(AND(D5="",$C5=$X$4),TRUE)</formula>
    </cfRule>
  </conditionalFormatting>
  <conditionalFormatting sqref="D1144">
    <cfRule type="expression" dxfId="4396" priority="25661">
      <formula>IF(FIND("!",D5),TRUE)</formula>
    </cfRule>
  </conditionalFormatting>
  <conditionalFormatting sqref="D1145">
    <cfRule type="expression" dxfId="4395" priority="25662">
      <formula>IF(AND(LEN($C5)&gt;0,AND($C5&lt;&gt;"Smelter Not Listed",ISBLANK($D5))),1,0)</formula>
    </cfRule>
  </conditionalFormatting>
  <conditionalFormatting sqref="D1145">
    <cfRule type="expression" dxfId="4394" priority="25663">
      <formula>IF(AND(D5="",$C5=$X$4),TRUE)</formula>
    </cfRule>
  </conditionalFormatting>
  <conditionalFormatting sqref="D1145">
    <cfRule type="expression" dxfId="4393" priority="25664">
      <formula>IF(FIND("!",D5),TRUE)</formula>
    </cfRule>
  </conditionalFormatting>
  <conditionalFormatting sqref="D1146">
    <cfRule type="expression" dxfId="4392" priority="25665">
      <formula>IF(AND(LEN($C5)&gt;0,AND($C5&lt;&gt;"Smelter Not Listed",ISBLANK($D5))),1,0)</formula>
    </cfRule>
  </conditionalFormatting>
  <conditionalFormatting sqref="D1146">
    <cfRule type="expression" dxfId="4391" priority="25666">
      <formula>IF(AND(D5="",$C5=$X$4),TRUE)</formula>
    </cfRule>
  </conditionalFormatting>
  <conditionalFormatting sqref="D1146">
    <cfRule type="expression" dxfId="4390" priority="25667">
      <formula>IF(FIND("!",D5),TRUE)</formula>
    </cfRule>
  </conditionalFormatting>
  <conditionalFormatting sqref="D1147">
    <cfRule type="expression" dxfId="4389" priority="25668">
      <formula>IF(AND(LEN($C5)&gt;0,AND($C5&lt;&gt;"Smelter Not Listed",ISBLANK($D5))),1,0)</formula>
    </cfRule>
  </conditionalFormatting>
  <conditionalFormatting sqref="D1147">
    <cfRule type="expression" dxfId="4388" priority="25669">
      <formula>IF(AND(D5="",$C5=$X$4),TRUE)</formula>
    </cfRule>
  </conditionalFormatting>
  <conditionalFormatting sqref="D1147">
    <cfRule type="expression" dxfId="4387" priority="25670">
      <formula>IF(FIND("!",D5),TRUE)</formula>
    </cfRule>
  </conditionalFormatting>
  <conditionalFormatting sqref="D1148">
    <cfRule type="expression" dxfId="4386" priority="25671">
      <formula>IF(AND(LEN($C5)&gt;0,AND($C5&lt;&gt;"Smelter Not Listed",ISBLANK($D5))),1,0)</formula>
    </cfRule>
  </conditionalFormatting>
  <conditionalFormatting sqref="D1148">
    <cfRule type="expression" dxfId="4385" priority="25672">
      <formula>IF(AND(D5="",$C5=$X$4),TRUE)</formula>
    </cfRule>
  </conditionalFormatting>
  <conditionalFormatting sqref="D1148">
    <cfRule type="expression" dxfId="4384" priority="25673">
      <formula>IF(FIND("!",D5),TRUE)</formula>
    </cfRule>
  </conditionalFormatting>
  <conditionalFormatting sqref="D1149">
    <cfRule type="expression" dxfId="4383" priority="25674">
      <formula>IF(AND(LEN($C5)&gt;0,AND($C5&lt;&gt;"Smelter Not Listed",ISBLANK($D5))),1,0)</formula>
    </cfRule>
  </conditionalFormatting>
  <conditionalFormatting sqref="D1149">
    <cfRule type="expression" dxfId="4382" priority="25675">
      <formula>IF(AND(D5="",$C5=$X$4),TRUE)</formula>
    </cfRule>
  </conditionalFormatting>
  <conditionalFormatting sqref="D1149">
    <cfRule type="expression" dxfId="4381" priority="25676">
      <formula>IF(FIND("!",D5),TRUE)</formula>
    </cfRule>
  </conditionalFormatting>
  <conditionalFormatting sqref="D1150">
    <cfRule type="expression" dxfId="4380" priority="25677">
      <formula>IF(AND(LEN($C5)&gt;0,AND($C5&lt;&gt;"Smelter Not Listed",ISBLANK($D5))),1,0)</formula>
    </cfRule>
  </conditionalFormatting>
  <conditionalFormatting sqref="D1150">
    <cfRule type="expression" dxfId="4379" priority="25678">
      <formula>IF(AND(D5="",$C5=$X$4),TRUE)</formula>
    </cfRule>
  </conditionalFormatting>
  <conditionalFormatting sqref="D1150">
    <cfRule type="expression" dxfId="4378" priority="25679">
      <formula>IF(FIND("!",D5),TRUE)</formula>
    </cfRule>
  </conditionalFormatting>
  <conditionalFormatting sqref="D1151">
    <cfRule type="expression" dxfId="4377" priority="25680">
      <formula>IF(AND(LEN($C5)&gt;0,AND($C5&lt;&gt;"Smelter Not Listed",ISBLANK($D5))),1,0)</formula>
    </cfRule>
  </conditionalFormatting>
  <conditionalFormatting sqref="D1151">
    <cfRule type="expression" dxfId="4376" priority="25681">
      <formula>IF(AND(D5="",$C5=$X$4),TRUE)</formula>
    </cfRule>
  </conditionalFormatting>
  <conditionalFormatting sqref="D1151">
    <cfRule type="expression" dxfId="4375" priority="25682">
      <formula>IF(FIND("!",D5),TRUE)</formula>
    </cfRule>
  </conditionalFormatting>
  <conditionalFormatting sqref="D1152">
    <cfRule type="expression" dxfId="4374" priority="25683">
      <formula>IF(AND(LEN($C5)&gt;0,AND($C5&lt;&gt;"Smelter Not Listed",ISBLANK($D5))),1,0)</formula>
    </cfRule>
  </conditionalFormatting>
  <conditionalFormatting sqref="D1152">
    <cfRule type="expression" dxfId="4373" priority="25684">
      <formula>IF(AND(D5="",$C5=$X$4),TRUE)</formula>
    </cfRule>
  </conditionalFormatting>
  <conditionalFormatting sqref="D1152">
    <cfRule type="expression" dxfId="4372" priority="25685">
      <formula>IF(FIND("!",D5),TRUE)</formula>
    </cfRule>
  </conditionalFormatting>
  <conditionalFormatting sqref="D1153">
    <cfRule type="expression" dxfId="4371" priority="25686">
      <formula>IF(AND(LEN($C5)&gt;0,AND($C5&lt;&gt;"Smelter Not Listed",ISBLANK($D5))),1,0)</formula>
    </cfRule>
  </conditionalFormatting>
  <conditionalFormatting sqref="D1153">
    <cfRule type="expression" dxfId="4370" priority="25687">
      <formula>IF(AND(D5="",$C5=$X$4),TRUE)</formula>
    </cfRule>
  </conditionalFormatting>
  <conditionalFormatting sqref="D1153">
    <cfRule type="expression" dxfId="4369" priority="25688">
      <formula>IF(FIND("!",D5),TRUE)</formula>
    </cfRule>
  </conditionalFormatting>
  <conditionalFormatting sqref="D1154">
    <cfRule type="expression" dxfId="4368" priority="25689">
      <formula>IF(AND(LEN($C5)&gt;0,AND($C5&lt;&gt;"Smelter Not Listed",ISBLANK($D5))),1,0)</formula>
    </cfRule>
  </conditionalFormatting>
  <conditionalFormatting sqref="D1154">
    <cfRule type="expression" dxfId="4367" priority="25690">
      <formula>IF(AND(D5="",$C5=$X$4),TRUE)</formula>
    </cfRule>
  </conditionalFormatting>
  <conditionalFormatting sqref="D1154">
    <cfRule type="expression" dxfId="4366" priority="25691">
      <formula>IF(FIND("!",D5),TRUE)</formula>
    </cfRule>
  </conditionalFormatting>
  <conditionalFormatting sqref="D1155">
    <cfRule type="expression" dxfId="4365" priority="25692">
      <formula>IF(AND(LEN($C5)&gt;0,AND($C5&lt;&gt;"Smelter Not Listed",ISBLANK($D5))),1,0)</formula>
    </cfRule>
  </conditionalFormatting>
  <conditionalFormatting sqref="D1155">
    <cfRule type="expression" dxfId="4364" priority="25693">
      <formula>IF(AND(D5="",$C5=$X$4),TRUE)</formula>
    </cfRule>
  </conditionalFormatting>
  <conditionalFormatting sqref="D1155">
    <cfRule type="expression" dxfId="4363" priority="25694">
      <formula>IF(FIND("!",D5),TRUE)</formula>
    </cfRule>
  </conditionalFormatting>
  <conditionalFormatting sqref="D1156">
    <cfRule type="expression" dxfId="4362" priority="25695">
      <formula>IF(AND(LEN($C5)&gt;0,AND($C5&lt;&gt;"Smelter Not Listed",ISBLANK($D5))),1,0)</formula>
    </cfRule>
  </conditionalFormatting>
  <conditionalFormatting sqref="D1156">
    <cfRule type="expression" dxfId="4361" priority="25696">
      <formula>IF(AND(D5="",$C5=$X$4),TRUE)</formula>
    </cfRule>
  </conditionalFormatting>
  <conditionalFormatting sqref="D1156">
    <cfRule type="expression" dxfId="4360" priority="25697">
      <formula>IF(FIND("!",D5),TRUE)</formula>
    </cfRule>
  </conditionalFormatting>
  <conditionalFormatting sqref="D1157">
    <cfRule type="expression" dxfId="4359" priority="25698">
      <formula>IF(AND(LEN($C5)&gt;0,AND($C5&lt;&gt;"Smelter Not Listed",ISBLANK($D5))),1,0)</formula>
    </cfRule>
  </conditionalFormatting>
  <conditionalFormatting sqref="D1157">
    <cfRule type="expression" dxfId="4358" priority="25699">
      <formula>IF(AND(D5="",$C5=$X$4),TRUE)</formula>
    </cfRule>
  </conditionalFormatting>
  <conditionalFormatting sqref="D1157">
    <cfRule type="expression" dxfId="4357" priority="25700">
      <formula>IF(FIND("!",D5),TRUE)</formula>
    </cfRule>
  </conditionalFormatting>
  <conditionalFormatting sqref="D1158">
    <cfRule type="expression" dxfId="4356" priority="25701">
      <formula>IF(AND(LEN($C5)&gt;0,AND($C5&lt;&gt;"Smelter Not Listed",ISBLANK($D5))),1,0)</formula>
    </cfRule>
  </conditionalFormatting>
  <conditionalFormatting sqref="D1158">
    <cfRule type="expression" dxfId="4355" priority="25702">
      <formula>IF(AND(D5="",$C5=$X$4),TRUE)</formula>
    </cfRule>
  </conditionalFormatting>
  <conditionalFormatting sqref="D1158">
    <cfRule type="expression" dxfId="4354" priority="25703">
      <formula>IF(FIND("!",D5),TRUE)</formula>
    </cfRule>
  </conditionalFormatting>
  <conditionalFormatting sqref="D1159">
    <cfRule type="expression" dxfId="4353" priority="25704">
      <formula>IF(AND(LEN($C5)&gt;0,AND($C5&lt;&gt;"Smelter Not Listed",ISBLANK($D5))),1,0)</formula>
    </cfRule>
  </conditionalFormatting>
  <conditionalFormatting sqref="D1159">
    <cfRule type="expression" dxfId="4352" priority="25705">
      <formula>IF(AND(D5="",$C5=$X$4),TRUE)</formula>
    </cfRule>
  </conditionalFormatting>
  <conditionalFormatting sqref="D1159">
    <cfRule type="expression" dxfId="4351" priority="25706">
      <formula>IF(FIND("!",D5),TRUE)</formula>
    </cfRule>
  </conditionalFormatting>
  <conditionalFormatting sqref="D1160">
    <cfRule type="expression" dxfId="4350" priority="25707">
      <formula>IF(AND(LEN($C5)&gt;0,AND($C5&lt;&gt;"Smelter Not Listed",ISBLANK($D5))),1,0)</formula>
    </cfRule>
  </conditionalFormatting>
  <conditionalFormatting sqref="D1160">
    <cfRule type="expression" dxfId="4349" priority="25708">
      <formula>IF(AND(D5="",$C5=$X$4),TRUE)</formula>
    </cfRule>
  </conditionalFormatting>
  <conditionalFormatting sqref="D1160">
    <cfRule type="expression" dxfId="4348" priority="25709">
      <formula>IF(FIND("!",D5),TRUE)</formula>
    </cfRule>
  </conditionalFormatting>
  <conditionalFormatting sqref="D1161">
    <cfRule type="expression" dxfId="4347" priority="25710">
      <formula>IF(AND(LEN($C5)&gt;0,AND($C5&lt;&gt;"Smelter Not Listed",ISBLANK($D5))),1,0)</formula>
    </cfRule>
  </conditionalFormatting>
  <conditionalFormatting sqref="D1161">
    <cfRule type="expression" dxfId="4346" priority="25711">
      <formula>IF(AND(D5="",$C5=$X$4),TRUE)</formula>
    </cfRule>
  </conditionalFormatting>
  <conditionalFormatting sqref="D1161">
    <cfRule type="expression" dxfId="4345" priority="25712">
      <formula>IF(FIND("!",D5),TRUE)</formula>
    </cfRule>
  </conditionalFormatting>
  <conditionalFormatting sqref="D1162">
    <cfRule type="expression" dxfId="4344" priority="25713">
      <formula>IF(AND(LEN($C5)&gt;0,AND($C5&lt;&gt;"Smelter Not Listed",ISBLANK($D5))),1,0)</formula>
    </cfRule>
  </conditionalFormatting>
  <conditionalFormatting sqref="D1162">
    <cfRule type="expression" dxfId="4343" priority="25714">
      <formula>IF(AND(D5="",$C5=$X$4),TRUE)</formula>
    </cfRule>
  </conditionalFormatting>
  <conditionalFormatting sqref="D1162">
    <cfRule type="expression" dxfId="4342" priority="25715">
      <formula>IF(FIND("!",D5),TRUE)</formula>
    </cfRule>
  </conditionalFormatting>
  <conditionalFormatting sqref="D1163">
    <cfRule type="expression" dxfId="4341" priority="25716">
      <formula>IF(AND(LEN($C5)&gt;0,AND($C5&lt;&gt;"Smelter Not Listed",ISBLANK($D5))),1,0)</formula>
    </cfRule>
  </conditionalFormatting>
  <conditionalFormatting sqref="D1163">
    <cfRule type="expression" dxfId="4340" priority="25717">
      <formula>IF(AND(D5="",$C5=$X$4),TRUE)</formula>
    </cfRule>
  </conditionalFormatting>
  <conditionalFormatting sqref="D1163">
    <cfRule type="expression" dxfId="4339" priority="25718">
      <formula>IF(FIND("!",D5),TRUE)</formula>
    </cfRule>
  </conditionalFormatting>
  <conditionalFormatting sqref="D1164">
    <cfRule type="expression" dxfId="4338" priority="25719">
      <formula>IF(AND(LEN($C5)&gt;0,AND($C5&lt;&gt;"Smelter Not Listed",ISBLANK($D5))),1,0)</formula>
    </cfRule>
  </conditionalFormatting>
  <conditionalFormatting sqref="D1164">
    <cfRule type="expression" dxfId="4337" priority="25720">
      <formula>IF(AND(D5="",$C5=$X$4),TRUE)</formula>
    </cfRule>
  </conditionalFormatting>
  <conditionalFormatting sqref="D1164">
    <cfRule type="expression" dxfId="4336" priority="25721">
      <formula>IF(FIND("!",D5),TRUE)</formula>
    </cfRule>
  </conditionalFormatting>
  <conditionalFormatting sqref="D1165">
    <cfRule type="expression" dxfId="4335" priority="25722">
      <formula>IF(AND(LEN($C5)&gt;0,AND($C5&lt;&gt;"Smelter Not Listed",ISBLANK($D5))),1,0)</formula>
    </cfRule>
  </conditionalFormatting>
  <conditionalFormatting sqref="D1165">
    <cfRule type="expression" dxfId="4334" priority="25723">
      <formula>IF(AND(D5="",$C5=$X$4),TRUE)</formula>
    </cfRule>
  </conditionalFormatting>
  <conditionalFormatting sqref="D1165">
    <cfRule type="expression" dxfId="4333" priority="25724">
      <formula>IF(FIND("!",D5),TRUE)</formula>
    </cfRule>
  </conditionalFormatting>
  <conditionalFormatting sqref="D1166">
    <cfRule type="expression" dxfId="4332" priority="25725">
      <formula>IF(AND(LEN($C5)&gt;0,AND($C5&lt;&gt;"Smelter Not Listed",ISBLANK($D5))),1,0)</formula>
    </cfRule>
  </conditionalFormatting>
  <conditionalFormatting sqref="D1166">
    <cfRule type="expression" dxfId="4331" priority="25726">
      <formula>IF(AND(D5="",$C5=$X$4),TRUE)</formula>
    </cfRule>
  </conditionalFormatting>
  <conditionalFormatting sqref="D1166">
    <cfRule type="expression" dxfId="4330" priority="25727">
      <formula>IF(FIND("!",D5),TRUE)</formula>
    </cfRule>
  </conditionalFormatting>
  <conditionalFormatting sqref="D1167">
    <cfRule type="expression" dxfId="4329" priority="25728">
      <formula>IF(AND(LEN($C5)&gt;0,AND($C5&lt;&gt;"Smelter Not Listed",ISBLANK($D5))),1,0)</formula>
    </cfRule>
  </conditionalFormatting>
  <conditionalFormatting sqref="D1167">
    <cfRule type="expression" dxfId="4328" priority="25729">
      <formula>IF(AND(D5="",$C5=$X$4),TRUE)</formula>
    </cfRule>
  </conditionalFormatting>
  <conditionalFormatting sqref="D1167">
    <cfRule type="expression" dxfId="4327" priority="25730">
      <formula>IF(FIND("!",D5),TRUE)</formula>
    </cfRule>
  </conditionalFormatting>
  <conditionalFormatting sqref="D1168">
    <cfRule type="expression" dxfId="4326" priority="25731">
      <formula>IF(AND(LEN($C5)&gt;0,AND($C5&lt;&gt;"Smelter Not Listed",ISBLANK($D5))),1,0)</formula>
    </cfRule>
  </conditionalFormatting>
  <conditionalFormatting sqref="D1168">
    <cfRule type="expression" dxfId="4325" priority="25732">
      <formula>IF(AND(D5="",$C5=$X$4),TRUE)</formula>
    </cfRule>
  </conditionalFormatting>
  <conditionalFormatting sqref="D1168">
    <cfRule type="expression" dxfId="4324" priority="25733">
      <formula>IF(FIND("!",D5),TRUE)</formula>
    </cfRule>
  </conditionalFormatting>
  <conditionalFormatting sqref="D1169">
    <cfRule type="expression" dxfId="4323" priority="25734">
      <formula>IF(AND(LEN($C5)&gt;0,AND($C5&lt;&gt;"Smelter Not Listed",ISBLANK($D5))),1,0)</formula>
    </cfRule>
  </conditionalFormatting>
  <conditionalFormatting sqref="D1169">
    <cfRule type="expression" dxfId="4322" priority="25735">
      <formula>IF(AND(D5="",$C5=$X$4),TRUE)</formula>
    </cfRule>
  </conditionalFormatting>
  <conditionalFormatting sqref="D1169">
    <cfRule type="expression" dxfId="4321" priority="25736">
      <formula>IF(FIND("!",D5),TRUE)</formula>
    </cfRule>
  </conditionalFormatting>
  <conditionalFormatting sqref="D1170">
    <cfRule type="expression" dxfId="4320" priority="25737">
      <formula>IF(AND(LEN($C5)&gt;0,AND($C5&lt;&gt;"Smelter Not Listed",ISBLANK($D5))),1,0)</formula>
    </cfRule>
  </conditionalFormatting>
  <conditionalFormatting sqref="D1170">
    <cfRule type="expression" dxfId="4319" priority="25738">
      <formula>IF(AND(D5="",$C5=$X$4),TRUE)</formula>
    </cfRule>
  </conditionalFormatting>
  <conditionalFormatting sqref="D1170">
    <cfRule type="expression" dxfId="4318" priority="25739">
      <formula>IF(FIND("!",D5),TRUE)</formula>
    </cfRule>
  </conditionalFormatting>
  <conditionalFormatting sqref="D1171">
    <cfRule type="expression" dxfId="4317" priority="25740">
      <formula>IF(AND(LEN($C5)&gt;0,AND($C5&lt;&gt;"Smelter Not Listed",ISBLANK($D5))),1,0)</formula>
    </cfRule>
  </conditionalFormatting>
  <conditionalFormatting sqref="D1171">
    <cfRule type="expression" dxfId="4316" priority="25741">
      <formula>IF(AND(D5="",$C5=$X$4),TRUE)</formula>
    </cfRule>
  </conditionalFormatting>
  <conditionalFormatting sqref="D1171">
    <cfRule type="expression" dxfId="4315" priority="25742">
      <formula>IF(FIND("!",D5),TRUE)</formula>
    </cfRule>
  </conditionalFormatting>
  <conditionalFormatting sqref="D1172">
    <cfRule type="expression" dxfId="4314" priority="25743">
      <formula>IF(AND(LEN($C5)&gt;0,AND($C5&lt;&gt;"Smelter Not Listed",ISBLANK($D5))),1,0)</formula>
    </cfRule>
  </conditionalFormatting>
  <conditionalFormatting sqref="D1172">
    <cfRule type="expression" dxfId="4313" priority="25744">
      <formula>IF(AND(D5="",$C5=$X$4),TRUE)</formula>
    </cfRule>
  </conditionalFormatting>
  <conditionalFormatting sqref="D1172">
    <cfRule type="expression" dxfId="4312" priority="25745">
      <formula>IF(FIND("!",D5),TRUE)</formula>
    </cfRule>
  </conditionalFormatting>
  <conditionalFormatting sqref="D1173">
    <cfRule type="expression" dxfId="4311" priority="25746">
      <formula>IF(AND(LEN($C5)&gt;0,AND($C5&lt;&gt;"Smelter Not Listed",ISBLANK($D5))),1,0)</formula>
    </cfRule>
  </conditionalFormatting>
  <conditionalFormatting sqref="D1173">
    <cfRule type="expression" dxfId="4310" priority="25747">
      <formula>IF(AND(D5="",$C5=$X$4),TRUE)</formula>
    </cfRule>
  </conditionalFormatting>
  <conditionalFormatting sqref="D1173">
    <cfRule type="expression" dxfId="4309" priority="25748">
      <formula>IF(FIND("!",D5),TRUE)</formula>
    </cfRule>
  </conditionalFormatting>
  <conditionalFormatting sqref="D1174">
    <cfRule type="expression" dxfId="4308" priority="25749">
      <formula>IF(AND(LEN($C5)&gt;0,AND($C5&lt;&gt;"Smelter Not Listed",ISBLANK($D5))),1,0)</formula>
    </cfRule>
  </conditionalFormatting>
  <conditionalFormatting sqref="D1174">
    <cfRule type="expression" dxfId="4307" priority="25750">
      <formula>IF(AND(D5="",$C5=$X$4),TRUE)</formula>
    </cfRule>
  </conditionalFormatting>
  <conditionalFormatting sqref="D1174">
    <cfRule type="expression" dxfId="4306" priority="25751">
      <formula>IF(FIND("!",D5),TRUE)</formula>
    </cfRule>
  </conditionalFormatting>
  <conditionalFormatting sqref="D1175">
    <cfRule type="expression" dxfId="4305" priority="25752">
      <formula>IF(AND(LEN($C5)&gt;0,AND($C5&lt;&gt;"Smelter Not Listed",ISBLANK($D5))),1,0)</formula>
    </cfRule>
  </conditionalFormatting>
  <conditionalFormatting sqref="D1175">
    <cfRule type="expression" dxfId="4304" priority="25753">
      <formula>IF(AND(D5="",$C5=$X$4),TRUE)</formula>
    </cfRule>
  </conditionalFormatting>
  <conditionalFormatting sqref="D1175">
    <cfRule type="expression" dxfId="4303" priority="25754">
      <formula>IF(FIND("!",D5),TRUE)</formula>
    </cfRule>
  </conditionalFormatting>
  <conditionalFormatting sqref="D1176">
    <cfRule type="expression" dxfId="4302" priority="25755">
      <formula>IF(AND(LEN($C5)&gt;0,AND($C5&lt;&gt;"Smelter Not Listed",ISBLANK($D5))),1,0)</formula>
    </cfRule>
  </conditionalFormatting>
  <conditionalFormatting sqref="D1176">
    <cfRule type="expression" dxfId="4301" priority="25756">
      <formula>IF(AND(D5="",$C5=$X$4),TRUE)</formula>
    </cfRule>
  </conditionalFormatting>
  <conditionalFormatting sqref="D1176">
    <cfRule type="expression" dxfId="4300" priority="25757">
      <formula>IF(FIND("!",D5),TRUE)</formula>
    </cfRule>
  </conditionalFormatting>
  <conditionalFormatting sqref="D1177">
    <cfRule type="expression" dxfId="4299" priority="25758">
      <formula>IF(AND(LEN($C5)&gt;0,AND($C5&lt;&gt;"Smelter Not Listed",ISBLANK($D5))),1,0)</formula>
    </cfRule>
  </conditionalFormatting>
  <conditionalFormatting sqref="D1177">
    <cfRule type="expression" dxfId="4298" priority="25759">
      <formula>IF(AND(D5="",$C5=$X$4),TRUE)</formula>
    </cfRule>
  </conditionalFormatting>
  <conditionalFormatting sqref="D1177">
    <cfRule type="expression" dxfId="4297" priority="25760">
      <formula>IF(FIND("!",D5),TRUE)</formula>
    </cfRule>
  </conditionalFormatting>
  <conditionalFormatting sqref="D1178">
    <cfRule type="expression" dxfId="4296" priority="25761">
      <formula>IF(AND(LEN($C5)&gt;0,AND($C5&lt;&gt;"Smelter Not Listed",ISBLANK($D5))),1,0)</formula>
    </cfRule>
  </conditionalFormatting>
  <conditionalFormatting sqref="D1178">
    <cfRule type="expression" dxfId="4295" priority="25762">
      <formula>IF(AND(D5="",$C5=$X$4),TRUE)</formula>
    </cfRule>
  </conditionalFormatting>
  <conditionalFormatting sqref="D1178">
    <cfRule type="expression" dxfId="4294" priority="25763">
      <formula>IF(FIND("!",D5),TRUE)</formula>
    </cfRule>
  </conditionalFormatting>
  <conditionalFormatting sqref="D1179">
    <cfRule type="expression" dxfId="4293" priority="25764">
      <formula>IF(AND(LEN($C5)&gt;0,AND($C5&lt;&gt;"Smelter Not Listed",ISBLANK($D5))),1,0)</formula>
    </cfRule>
  </conditionalFormatting>
  <conditionalFormatting sqref="D1179">
    <cfRule type="expression" dxfId="4292" priority="25765">
      <formula>IF(AND(D5="",$C5=$X$4),TRUE)</formula>
    </cfRule>
  </conditionalFormatting>
  <conditionalFormatting sqref="D1179">
    <cfRule type="expression" dxfId="4291" priority="25766">
      <formula>IF(FIND("!",D5),TRUE)</formula>
    </cfRule>
  </conditionalFormatting>
  <conditionalFormatting sqref="D1180">
    <cfRule type="expression" dxfId="4290" priority="25767">
      <formula>IF(AND(LEN($C5)&gt;0,AND($C5&lt;&gt;"Smelter Not Listed",ISBLANK($D5))),1,0)</formula>
    </cfRule>
  </conditionalFormatting>
  <conditionalFormatting sqref="D1180">
    <cfRule type="expression" dxfId="4289" priority="25768">
      <formula>IF(AND(D5="",$C5=$X$4),TRUE)</formula>
    </cfRule>
  </conditionalFormatting>
  <conditionalFormatting sqref="D1180">
    <cfRule type="expression" dxfId="4288" priority="25769">
      <formula>IF(FIND("!",D5),TRUE)</formula>
    </cfRule>
  </conditionalFormatting>
  <conditionalFormatting sqref="D1181">
    <cfRule type="expression" dxfId="4287" priority="25770">
      <formula>IF(AND(LEN($C5)&gt;0,AND($C5&lt;&gt;"Smelter Not Listed",ISBLANK($D5))),1,0)</formula>
    </cfRule>
  </conditionalFormatting>
  <conditionalFormatting sqref="D1181">
    <cfRule type="expression" dxfId="4286" priority="25771">
      <formula>IF(AND(D5="",$C5=$X$4),TRUE)</formula>
    </cfRule>
  </conditionalFormatting>
  <conditionalFormatting sqref="D1181">
    <cfRule type="expression" dxfId="4285" priority="25772">
      <formula>IF(FIND("!",D5),TRUE)</formula>
    </cfRule>
  </conditionalFormatting>
  <conditionalFormatting sqref="D1182">
    <cfRule type="expression" dxfId="4284" priority="25773">
      <formula>IF(AND(LEN($C5)&gt;0,AND($C5&lt;&gt;"Smelter Not Listed",ISBLANK($D5))),1,0)</formula>
    </cfRule>
  </conditionalFormatting>
  <conditionalFormatting sqref="D1182">
    <cfRule type="expression" dxfId="4283" priority="25774">
      <formula>IF(AND(D5="",$C5=$X$4),TRUE)</formula>
    </cfRule>
  </conditionalFormatting>
  <conditionalFormatting sqref="D1182">
    <cfRule type="expression" dxfId="4282" priority="25775">
      <formula>IF(FIND("!",D5),TRUE)</formula>
    </cfRule>
  </conditionalFormatting>
  <conditionalFormatting sqref="D1183">
    <cfRule type="expression" dxfId="4281" priority="25776">
      <formula>IF(AND(LEN($C5)&gt;0,AND($C5&lt;&gt;"Smelter Not Listed",ISBLANK($D5))),1,0)</formula>
    </cfRule>
  </conditionalFormatting>
  <conditionalFormatting sqref="D1183">
    <cfRule type="expression" dxfId="4280" priority="25777">
      <formula>IF(AND(D5="",$C5=$X$4),TRUE)</formula>
    </cfRule>
  </conditionalFormatting>
  <conditionalFormatting sqref="D1183">
    <cfRule type="expression" dxfId="4279" priority="25778">
      <formula>IF(FIND("!",D5),TRUE)</formula>
    </cfRule>
  </conditionalFormatting>
  <conditionalFormatting sqref="D1184">
    <cfRule type="expression" dxfId="4278" priority="25779">
      <formula>IF(AND(LEN($C5)&gt;0,AND($C5&lt;&gt;"Smelter Not Listed",ISBLANK($D5))),1,0)</formula>
    </cfRule>
  </conditionalFormatting>
  <conditionalFormatting sqref="D1184">
    <cfRule type="expression" dxfId="4277" priority="25780">
      <formula>IF(AND(D5="",$C5=$X$4),TRUE)</formula>
    </cfRule>
  </conditionalFormatting>
  <conditionalFormatting sqref="D1184">
    <cfRule type="expression" dxfId="4276" priority="25781">
      <formula>IF(FIND("!",D5),TRUE)</formula>
    </cfRule>
  </conditionalFormatting>
  <conditionalFormatting sqref="D1185">
    <cfRule type="expression" dxfId="4275" priority="25782">
      <formula>IF(AND(LEN($C5)&gt;0,AND($C5&lt;&gt;"Smelter Not Listed",ISBLANK($D5))),1,0)</formula>
    </cfRule>
  </conditionalFormatting>
  <conditionalFormatting sqref="D1185">
    <cfRule type="expression" dxfId="4274" priority="25783">
      <formula>IF(AND(D5="",$C5=$X$4),TRUE)</formula>
    </cfRule>
  </conditionalFormatting>
  <conditionalFormatting sqref="D1185">
    <cfRule type="expression" dxfId="4273" priority="25784">
      <formula>IF(FIND("!",D5),TRUE)</formula>
    </cfRule>
  </conditionalFormatting>
  <conditionalFormatting sqref="D1186">
    <cfRule type="expression" dxfId="4272" priority="25785">
      <formula>IF(AND(LEN($C5)&gt;0,AND($C5&lt;&gt;"Smelter Not Listed",ISBLANK($D5))),1,0)</formula>
    </cfRule>
  </conditionalFormatting>
  <conditionalFormatting sqref="D1186">
    <cfRule type="expression" dxfId="4271" priority="25786">
      <formula>IF(AND(D5="",$C5=$X$4),TRUE)</formula>
    </cfRule>
  </conditionalFormatting>
  <conditionalFormatting sqref="D1186">
    <cfRule type="expression" dxfId="4270" priority="25787">
      <formula>IF(FIND("!",D5),TRUE)</formula>
    </cfRule>
  </conditionalFormatting>
  <conditionalFormatting sqref="D1187">
    <cfRule type="expression" dxfId="4269" priority="25788">
      <formula>IF(AND(LEN($C5)&gt;0,AND($C5&lt;&gt;"Smelter Not Listed",ISBLANK($D5))),1,0)</formula>
    </cfRule>
  </conditionalFormatting>
  <conditionalFormatting sqref="D1187">
    <cfRule type="expression" dxfId="4268" priority="25789">
      <formula>IF(AND(D5="",$C5=$X$4),TRUE)</formula>
    </cfRule>
  </conditionalFormatting>
  <conditionalFormatting sqref="D1187">
    <cfRule type="expression" dxfId="4267" priority="25790">
      <formula>IF(FIND("!",D5),TRUE)</formula>
    </cfRule>
  </conditionalFormatting>
  <conditionalFormatting sqref="D1188">
    <cfRule type="expression" dxfId="4266" priority="25791">
      <formula>IF(AND(LEN($C5)&gt;0,AND($C5&lt;&gt;"Smelter Not Listed",ISBLANK($D5))),1,0)</formula>
    </cfRule>
  </conditionalFormatting>
  <conditionalFormatting sqref="D1188">
    <cfRule type="expression" dxfId="4265" priority="25792">
      <formula>IF(AND(D5="",$C5=$X$4),TRUE)</formula>
    </cfRule>
  </conditionalFormatting>
  <conditionalFormatting sqref="D1188">
    <cfRule type="expression" dxfId="4264" priority="25793">
      <formula>IF(FIND("!",D5),TRUE)</formula>
    </cfRule>
  </conditionalFormatting>
  <conditionalFormatting sqref="D1189">
    <cfRule type="expression" dxfId="4263" priority="25794">
      <formula>IF(AND(LEN($C5)&gt;0,AND($C5&lt;&gt;"Smelter Not Listed",ISBLANK($D5))),1,0)</formula>
    </cfRule>
  </conditionalFormatting>
  <conditionalFormatting sqref="D1189">
    <cfRule type="expression" dxfId="4262" priority="25795">
      <formula>IF(AND(D5="",$C5=$X$4),TRUE)</formula>
    </cfRule>
  </conditionalFormatting>
  <conditionalFormatting sqref="D1189">
    <cfRule type="expression" dxfId="4261" priority="25796">
      <formula>IF(FIND("!",D5),TRUE)</formula>
    </cfRule>
  </conditionalFormatting>
  <conditionalFormatting sqref="D1190">
    <cfRule type="expression" dxfId="4260" priority="25797">
      <formula>IF(AND(LEN($C5)&gt;0,AND($C5&lt;&gt;"Smelter Not Listed",ISBLANK($D5))),1,0)</formula>
    </cfRule>
  </conditionalFormatting>
  <conditionalFormatting sqref="D1190">
    <cfRule type="expression" dxfId="4259" priority="25798">
      <formula>IF(AND(D5="",$C5=$X$4),TRUE)</formula>
    </cfRule>
  </conditionalFormatting>
  <conditionalFormatting sqref="D1190">
    <cfRule type="expression" dxfId="4258" priority="25799">
      <formula>IF(FIND("!",D5),TRUE)</formula>
    </cfRule>
  </conditionalFormatting>
  <conditionalFormatting sqref="D1191">
    <cfRule type="expression" dxfId="4257" priority="25800">
      <formula>IF(AND(LEN($C5)&gt;0,AND($C5&lt;&gt;"Smelter Not Listed",ISBLANK($D5))),1,0)</formula>
    </cfRule>
  </conditionalFormatting>
  <conditionalFormatting sqref="D1191">
    <cfRule type="expression" dxfId="4256" priority="25801">
      <formula>IF(AND(D5="",$C5=$X$4),TRUE)</formula>
    </cfRule>
  </conditionalFormatting>
  <conditionalFormatting sqref="D1191">
    <cfRule type="expression" dxfId="4255" priority="25802">
      <formula>IF(FIND("!",D5),TRUE)</formula>
    </cfRule>
  </conditionalFormatting>
  <conditionalFormatting sqref="D1192">
    <cfRule type="expression" dxfId="4254" priority="25803">
      <formula>IF(AND(LEN($C5)&gt;0,AND($C5&lt;&gt;"Smelter Not Listed",ISBLANK($D5))),1,0)</formula>
    </cfRule>
  </conditionalFormatting>
  <conditionalFormatting sqref="D1192">
    <cfRule type="expression" dxfId="4253" priority="25804">
      <formula>IF(AND(D5="",$C5=$X$4),TRUE)</formula>
    </cfRule>
  </conditionalFormatting>
  <conditionalFormatting sqref="D1192">
    <cfRule type="expression" dxfId="4252" priority="25805">
      <formula>IF(FIND("!",D5),TRUE)</formula>
    </cfRule>
  </conditionalFormatting>
  <conditionalFormatting sqref="D1193">
    <cfRule type="expression" dxfId="4251" priority="25806">
      <formula>IF(AND(LEN($C5)&gt;0,AND($C5&lt;&gt;"Smelter Not Listed",ISBLANK($D5))),1,0)</formula>
    </cfRule>
  </conditionalFormatting>
  <conditionalFormatting sqref="D1193">
    <cfRule type="expression" dxfId="4250" priority="25807">
      <formula>IF(AND(D5="",$C5=$X$4),TRUE)</formula>
    </cfRule>
  </conditionalFormatting>
  <conditionalFormatting sqref="D1193">
    <cfRule type="expression" dxfId="4249" priority="25808">
      <formula>IF(FIND("!",D5),TRUE)</formula>
    </cfRule>
  </conditionalFormatting>
  <conditionalFormatting sqref="D1194">
    <cfRule type="expression" dxfId="4248" priority="25809">
      <formula>IF(AND(LEN($C5)&gt;0,AND($C5&lt;&gt;"Smelter Not Listed",ISBLANK($D5))),1,0)</formula>
    </cfRule>
  </conditionalFormatting>
  <conditionalFormatting sqref="D1194">
    <cfRule type="expression" dxfId="4247" priority="25810">
      <formula>IF(AND(D5="",$C5=$X$4),TRUE)</formula>
    </cfRule>
  </conditionalFormatting>
  <conditionalFormatting sqref="D1194">
    <cfRule type="expression" dxfId="4246" priority="25811">
      <formula>IF(FIND("!",D5),TRUE)</formula>
    </cfRule>
  </conditionalFormatting>
  <conditionalFormatting sqref="D1195">
    <cfRule type="expression" dxfId="4245" priority="25812">
      <formula>IF(AND(LEN($C5)&gt;0,AND($C5&lt;&gt;"Smelter Not Listed",ISBLANK($D5))),1,0)</formula>
    </cfRule>
  </conditionalFormatting>
  <conditionalFormatting sqref="D1195">
    <cfRule type="expression" dxfId="4244" priority="25813">
      <formula>IF(AND(D5="",$C5=$X$4),TRUE)</formula>
    </cfRule>
  </conditionalFormatting>
  <conditionalFormatting sqref="D1195">
    <cfRule type="expression" dxfId="4243" priority="25814">
      <formula>IF(FIND("!",D5),TRUE)</formula>
    </cfRule>
  </conditionalFormatting>
  <conditionalFormatting sqref="D1196">
    <cfRule type="expression" dxfId="4242" priority="25815">
      <formula>IF(AND(LEN($C5)&gt;0,AND($C5&lt;&gt;"Smelter Not Listed",ISBLANK($D5))),1,0)</formula>
    </cfRule>
  </conditionalFormatting>
  <conditionalFormatting sqref="D1196">
    <cfRule type="expression" dxfId="4241" priority="25816">
      <formula>IF(AND(D5="",$C5=$X$4),TRUE)</formula>
    </cfRule>
  </conditionalFormatting>
  <conditionalFormatting sqref="D1196">
    <cfRule type="expression" dxfId="4240" priority="25817">
      <formula>IF(FIND("!",D5),TRUE)</formula>
    </cfRule>
  </conditionalFormatting>
  <conditionalFormatting sqref="D1197">
    <cfRule type="expression" dxfId="4239" priority="25818">
      <formula>IF(AND(LEN($C5)&gt;0,AND($C5&lt;&gt;"Smelter Not Listed",ISBLANK($D5))),1,0)</formula>
    </cfRule>
  </conditionalFormatting>
  <conditionalFormatting sqref="D1197">
    <cfRule type="expression" dxfId="4238" priority="25819">
      <formula>IF(AND(D5="",$C5=$X$4),TRUE)</formula>
    </cfRule>
  </conditionalFormatting>
  <conditionalFormatting sqref="D1197">
    <cfRule type="expression" dxfId="4237" priority="25820">
      <formula>IF(FIND("!",D5),TRUE)</formula>
    </cfRule>
  </conditionalFormatting>
  <conditionalFormatting sqref="D1198">
    <cfRule type="expression" dxfId="4236" priority="25821">
      <formula>IF(AND(LEN($C5)&gt;0,AND($C5&lt;&gt;"Smelter Not Listed",ISBLANK($D5))),1,0)</formula>
    </cfRule>
  </conditionalFormatting>
  <conditionalFormatting sqref="D1198">
    <cfRule type="expression" dxfId="4235" priority="25822">
      <formula>IF(AND(D5="",$C5=$X$4),TRUE)</formula>
    </cfRule>
  </conditionalFormatting>
  <conditionalFormatting sqref="D1198">
    <cfRule type="expression" dxfId="4234" priority="25823">
      <formula>IF(FIND("!",D5),TRUE)</formula>
    </cfRule>
  </conditionalFormatting>
  <conditionalFormatting sqref="D1199">
    <cfRule type="expression" dxfId="4233" priority="25824">
      <formula>IF(AND(LEN($C5)&gt;0,AND($C5&lt;&gt;"Smelter Not Listed",ISBLANK($D5))),1,0)</formula>
    </cfRule>
  </conditionalFormatting>
  <conditionalFormatting sqref="D1199">
    <cfRule type="expression" dxfId="4232" priority="25825">
      <formula>IF(AND(D5="",$C5=$X$4),TRUE)</formula>
    </cfRule>
  </conditionalFormatting>
  <conditionalFormatting sqref="D1199">
    <cfRule type="expression" dxfId="4231" priority="25826">
      <formula>IF(FIND("!",D5),TRUE)</formula>
    </cfRule>
  </conditionalFormatting>
  <conditionalFormatting sqref="D1200">
    <cfRule type="expression" dxfId="4230" priority="25827">
      <formula>IF(AND(LEN($C5)&gt;0,AND($C5&lt;&gt;"Smelter Not Listed",ISBLANK($D5))),1,0)</formula>
    </cfRule>
  </conditionalFormatting>
  <conditionalFormatting sqref="D1200">
    <cfRule type="expression" dxfId="4229" priority="25828">
      <formula>IF(AND(D5="",$C5=$X$4),TRUE)</formula>
    </cfRule>
  </conditionalFormatting>
  <conditionalFormatting sqref="D1200">
    <cfRule type="expression" dxfId="4228" priority="25829">
      <formula>IF(FIND("!",D5),TRUE)</formula>
    </cfRule>
  </conditionalFormatting>
  <conditionalFormatting sqref="D1201">
    <cfRule type="expression" dxfId="4227" priority="25830">
      <formula>IF(AND(LEN($C5)&gt;0,AND($C5&lt;&gt;"Smelter Not Listed",ISBLANK($D5))),1,0)</formula>
    </cfRule>
  </conditionalFormatting>
  <conditionalFormatting sqref="D1201">
    <cfRule type="expression" dxfId="4226" priority="25831">
      <formula>IF(AND(D5="",$C5=$X$4),TRUE)</formula>
    </cfRule>
  </conditionalFormatting>
  <conditionalFormatting sqref="D1201">
    <cfRule type="expression" dxfId="4225" priority="25832">
      <formula>IF(FIND("!",D5),TRUE)</formula>
    </cfRule>
  </conditionalFormatting>
  <conditionalFormatting sqref="D1202">
    <cfRule type="expression" dxfId="4224" priority="25833">
      <formula>IF(AND(LEN($C5)&gt;0,AND($C5&lt;&gt;"Smelter Not Listed",ISBLANK($D5))),1,0)</formula>
    </cfRule>
  </conditionalFormatting>
  <conditionalFormatting sqref="D1202">
    <cfRule type="expression" dxfId="4223" priority="25834">
      <formula>IF(AND(D5="",$C5=$X$4),TRUE)</formula>
    </cfRule>
  </conditionalFormatting>
  <conditionalFormatting sqref="D1202">
    <cfRule type="expression" dxfId="4222" priority="25835">
      <formula>IF(FIND("!",D5),TRUE)</formula>
    </cfRule>
  </conditionalFormatting>
  <conditionalFormatting sqref="D1203">
    <cfRule type="expression" dxfId="4221" priority="25836">
      <formula>IF(AND(LEN($C5)&gt;0,AND($C5&lt;&gt;"Smelter Not Listed",ISBLANK($D5))),1,0)</formula>
    </cfRule>
  </conditionalFormatting>
  <conditionalFormatting sqref="D1203">
    <cfRule type="expression" dxfId="4220" priority="25837">
      <formula>IF(AND(D5="",$C5=$X$4),TRUE)</formula>
    </cfRule>
  </conditionalFormatting>
  <conditionalFormatting sqref="D1203">
    <cfRule type="expression" dxfId="4219" priority="25838">
      <formula>IF(FIND("!",D5),TRUE)</formula>
    </cfRule>
  </conditionalFormatting>
  <conditionalFormatting sqref="D1204">
    <cfRule type="expression" dxfId="4218" priority="25839">
      <formula>IF(AND(LEN($C5)&gt;0,AND($C5&lt;&gt;"Smelter Not Listed",ISBLANK($D5))),1,0)</formula>
    </cfRule>
  </conditionalFormatting>
  <conditionalFormatting sqref="D1204">
    <cfRule type="expression" dxfId="4217" priority="25840">
      <formula>IF(AND(D5="",$C5=$X$4),TRUE)</formula>
    </cfRule>
  </conditionalFormatting>
  <conditionalFormatting sqref="D1204">
    <cfRule type="expression" dxfId="4216" priority="25841">
      <formula>IF(FIND("!",D5),TRUE)</formula>
    </cfRule>
  </conditionalFormatting>
  <conditionalFormatting sqref="D1205">
    <cfRule type="expression" dxfId="4215" priority="25842">
      <formula>IF(AND(LEN($C5)&gt;0,AND($C5&lt;&gt;"Smelter Not Listed",ISBLANK($D5))),1,0)</formula>
    </cfRule>
  </conditionalFormatting>
  <conditionalFormatting sqref="D1205">
    <cfRule type="expression" dxfId="4214" priority="25843">
      <formula>IF(AND(D5="",$C5=$X$4),TRUE)</formula>
    </cfRule>
  </conditionalFormatting>
  <conditionalFormatting sqref="D1205">
    <cfRule type="expression" dxfId="4213" priority="25844">
      <formula>IF(FIND("!",D5),TRUE)</formula>
    </cfRule>
  </conditionalFormatting>
  <conditionalFormatting sqref="D1206">
    <cfRule type="expression" dxfId="4212" priority="25845">
      <formula>IF(AND(LEN($C5)&gt;0,AND($C5&lt;&gt;"Smelter Not Listed",ISBLANK($D5))),1,0)</formula>
    </cfRule>
  </conditionalFormatting>
  <conditionalFormatting sqref="D1206">
    <cfRule type="expression" dxfId="4211" priority="25846">
      <formula>IF(AND(D5="",$C5=$X$4),TRUE)</formula>
    </cfRule>
  </conditionalFormatting>
  <conditionalFormatting sqref="D1206">
    <cfRule type="expression" dxfId="4210" priority="25847">
      <formula>IF(FIND("!",D5),TRUE)</formula>
    </cfRule>
  </conditionalFormatting>
  <conditionalFormatting sqref="D1207">
    <cfRule type="expression" dxfId="4209" priority="25848">
      <formula>IF(AND(LEN($C5)&gt;0,AND($C5&lt;&gt;"Smelter Not Listed",ISBLANK($D5))),1,0)</formula>
    </cfRule>
  </conditionalFormatting>
  <conditionalFormatting sqref="D1207">
    <cfRule type="expression" dxfId="4208" priority="25849">
      <formula>IF(AND(D5="",$C5=$X$4),TRUE)</formula>
    </cfRule>
  </conditionalFormatting>
  <conditionalFormatting sqref="D1207">
    <cfRule type="expression" dxfId="4207" priority="25850">
      <formula>IF(FIND("!",D5),TRUE)</formula>
    </cfRule>
  </conditionalFormatting>
  <conditionalFormatting sqref="D1208">
    <cfRule type="expression" dxfId="4206" priority="25851">
      <formula>IF(AND(LEN($C5)&gt;0,AND($C5&lt;&gt;"Smelter Not Listed",ISBLANK($D5))),1,0)</formula>
    </cfRule>
  </conditionalFormatting>
  <conditionalFormatting sqref="D1208">
    <cfRule type="expression" dxfId="4205" priority="25852">
      <formula>IF(AND(D5="",$C5=$X$4),TRUE)</formula>
    </cfRule>
  </conditionalFormatting>
  <conditionalFormatting sqref="D1208">
    <cfRule type="expression" dxfId="4204" priority="25853">
      <formula>IF(FIND("!",D5),TRUE)</formula>
    </cfRule>
  </conditionalFormatting>
  <conditionalFormatting sqref="D1209">
    <cfRule type="expression" dxfId="4203" priority="25854">
      <formula>IF(AND(LEN($C5)&gt;0,AND($C5&lt;&gt;"Smelter Not Listed",ISBLANK($D5))),1,0)</formula>
    </cfRule>
  </conditionalFormatting>
  <conditionalFormatting sqref="D1209">
    <cfRule type="expression" dxfId="4202" priority="25855">
      <formula>IF(AND(D5="",$C5=$X$4),TRUE)</formula>
    </cfRule>
  </conditionalFormatting>
  <conditionalFormatting sqref="D1209">
    <cfRule type="expression" dxfId="4201" priority="25856">
      <formula>IF(FIND("!",D5),TRUE)</formula>
    </cfRule>
  </conditionalFormatting>
  <conditionalFormatting sqref="D1210">
    <cfRule type="expression" dxfId="4200" priority="25857">
      <formula>IF(AND(LEN($C5)&gt;0,AND($C5&lt;&gt;"Smelter Not Listed",ISBLANK($D5))),1,0)</formula>
    </cfRule>
  </conditionalFormatting>
  <conditionalFormatting sqref="D1210">
    <cfRule type="expression" dxfId="4199" priority="25858">
      <formula>IF(AND(D5="",$C5=$X$4),TRUE)</formula>
    </cfRule>
  </conditionalFormatting>
  <conditionalFormatting sqref="D1210">
    <cfRule type="expression" dxfId="4198" priority="25859">
      <formula>IF(FIND("!",D5),TRUE)</formula>
    </cfRule>
  </conditionalFormatting>
  <conditionalFormatting sqref="D1211">
    <cfRule type="expression" dxfId="4197" priority="25860">
      <formula>IF(AND(LEN($C5)&gt;0,AND($C5&lt;&gt;"Smelter Not Listed",ISBLANK($D5))),1,0)</formula>
    </cfRule>
  </conditionalFormatting>
  <conditionalFormatting sqref="D1211">
    <cfRule type="expression" dxfId="4196" priority="25861">
      <formula>IF(AND(D5="",$C5=$X$4),TRUE)</formula>
    </cfRule>
  </conditionalFormatting>
  <conditionalFormatting sqref="D1211">
    <cfRule type="expression" dxfId="4195" priority="25862">
      <formula>IF(FIND("!",D5),TRUE)</formula>
    </cfRule>
  </conditionalFormatting>
  <conditionalFormatting sqref="D1212">
    <cfRule type="expression" dxfId="4194" priority="25863">
      <formula>IF(AND(LEN($C5)&gt;0,AND($C5&lt;&gt;"Smelter Not Listed",ISBLANK($D5))),1,0)</formula>
    </cfRule>
  </conditionalFormatting>
  <conditionalFormatting sqref="D1212">
    <cfRule type="expression" dxfId="4193" priority="25864">
      <formula>IF(AND(D5="",$C5=$X$4),TRUE)</formula>
    </cfRule>
  </conditionalFormatting>
  <conditionalFormatting sqref="D1212">
    <cfRule type="expression" dxfId="4192" priority="25865">
      <formula>IF(FIND("!",D5),TRUE)</formula>
    </cfRule>
  </conditionalFormatting>
  <conditionalFormatting sqref="D1213">
    <cfRule type="expression" dxfId="4191" priority="25866">
      <formula>IF(AND(LEN($C5)&gt;0,AND($C5&lt;&gt;"Smelter Not Listed",ISBLANK($D5))),1,0)</formula>
    </cfRule>
  </conditionalFormatting>
  <conditionalFormatting sqref="D1213">
    <cfRule type="expression" dxfId="4190" priority="25867">
      <formula>IF(AND(D5="",$C5=$X$4),TRUE)</formula>
    </cfRule>
  </conditionalFormatting>
  <conditionalFormatting sqref="D1213">
    <cfRule type="expression" dxfId="4189" priority="25868">
      <formula>IF(FIND("!",D5),TRUE)</formula>
    </cfRule>
  </conditionalFormatting>
  <conditionalFormatting sqref="D1214">
    <cfRule type="expression" dxfId="4188" priority="25869">
      <formula>IF(AND(LEN($C5)&gt;0,AND($C5&lt;&gt;"Smelter Not Listed",ISBLANK($D5))),1,0)</formula>
    </cfRule>
  </conditionalFormatting>
  <conditionalFormatting sqref="D1214">
    <cfRule type="expression" dxfId="4187" priority="25870">
      <formula>IF(AND(D5="",$C5=$X$4),TRUE)</formula>
    </cfRule>
  </conditionalFormatting>
  <conditionalFormatting sqref="D1214">
    <cfRule type="expression" dxfId="4186" priority="25871">
      <formula>IF(FIND("!",D5),TRUE)</formula>
    </cfRule>
  </conditionalFormatting>
  <conditionalFormatting sqref="D1215">
    <cfRule type="expression" dxfId="4185" priority="25872">
      <formula>IF(AND(LEN($C5)&gt;0,AND($C5&lt;&gt;"Smelter Not Listed",ISBLANK($D5))),1,0)</formula>
    </cfRule>
  </conditionalFormatting>
  <conditionalFormatting sqref="D1215">
    <cfRule type="expression" dxfId="4184" priority="25873">
      <formula>IF(AND(D5="",$C5=$X$4),TRUE)</formula>
    </cfRule>
  </conditionalFormatting>
  <conditionalFormatting sqref="D1215">
    <cfRule type="expression" dxfId="4183" priority="25874">
      <formula>IF(FIND("!",D5),TRUE)</formula>
    </cfRule>
  </conditionalFormatting>
  <conditionalFormatting sqref="D1216">
    <cfRule type="expression" dxfId="4182" priority="25875">
      <formula>IF(AND(LEN($C5)&gt;0,AND($C5&lt;&gt;"Smelter Not Listed",ISBLANK($D5))),1,0)</formula>
    </cfRule>
  </conditionalFormatting>
  <conditionalFormatting sqref="D1216">
    <cfRule type="expression" dxfId="4181" priority="25876">
      <formula>IF(AND(D5="",$C5=$X$4),TRUE)</formula>
    </cfRule>
  </conditionalFormatting>
  <conditionalFormatting sqref="D1216">
    <cfRule type="expression" dxfId="4180" priority="25877">
      <formula>IF(FIND("!",D5),TRUE)</formula>
    </cfRule>
  </conditionalFormatting>
  <conditionalFormatting sqref="D1217">
    <cfRule type="expression" dxfId="4179" priority="25878">
      <formula>IF(AND(LEN($C5)&gt;0,AND($C5&lt;&gt;"Smelter Not Listed",ISBLANK($D5))),1,0)</formula>
    </cfRule>
  </conditionalFormatting>
  <conditionalFormatting sqref="D1217">
    <cfRule type="expression" dxfId="4178" priority="25879">
      <formula>IF(AND(D5="",$C5=$X$4),TRUE)</formula>
    </cfRule>
  </conditionalFormatting>
  <conditionalFormatting sqref="D1217">
    <cfRule type="expression" dxfId="4177" priority="25880">
      <formula>IF(FIND("!",D5),TRUE)</formula>
    </cfRule>
  </conditionalFormatting>
  <conditionalFormatting sqref="D1218">
    <cfRule type="expression" dxfId="4176" priority="25881">
      <formula>IF(AND(LEN($C5)&gt;0,AND($C5&lt;&gt;"Smelter Not Listed",ISBLANK($D5))),1,0)</formula>
    </cfRule>
  </conditionalFormatting>
  <conditionalFormatting sqref="D1218">
    <cfRule type="expression" dxfId="4175" priority="25882">
      <formula>IF(AND(D5="",$C5=$X$4),TRUE)</formula>
    </cfRule>
  </conditionalFormatting>
  <conditionalFormatting sqref="D1218">
    <cfRule type="expression" dxfId="4174" priority="25883">
      <formula>IF(FIND("!",D5),TRUE)</formula>
    </cfRule>
  </conditionalFormatting>
  <conditionalFormatting sqref="D1219">
    <cfRule type="expression" dxfId="4173" priority="25884">
      <formula>IF(AND(LEN($C5)&gt;0,AND($C5&lt;&gt;"Smelter Not Listed",ISBLANK($D5))),1,0)</formula>
    </cfRule>
  </conditionalFormatting>
  <conditionalFormatting sqref="D1219">
    <cfRule type="expression" dxfId="4172" priority="25885">
      <formula>IF(AND(D5="",$C5=$X$4),TRUE)</formula>
    </cfRule>
  </conditionalFormatting>
  <conditionalFormatting sqref="D1219">
    <cfRule type="expression" dxfId="4171" priority="25886">
      <formula>IF(FIND("!",D5),TRUE)</formula>
    </cfRule>
  </conditionalFormatting>
  <conditionalFormatting sqref="D1220">
    <cfRule type="expression" dxfId="4170" priority="25887">
      <formula>IF(AND(LEN($C5)&gt;0,AND($C5&lt;&gt;"Smelter Not Listed",ISBLANK($D5))),1,0)</formula>
    </cfRule>
  </conditionalFormatting>
  <conditionalFormatting sqref="D1220">
    <cfRule type="expression" dxfId="4169" priority="25888">
      <formula>IF(AND(D5="",$C5=$X$4),TRUE)</formula>
    </cfRule>
  </conditionalFormatting>
  <conditionalFormatting sqref="D1220">
    <cfRule type="expression" dxfId="4168" priority="25889">
      <formula>IF(FIND("!",D5),TRUE)</formula>
    </cfRule>
  </conditionalFormatting>
  <conditionalFormatting sqref="D1221">
    <cfRule type="expression" dxfId="4167" priority="25890">
      <formula>IF(AND(LEN($C5)&gt;0,AND($C5&lt;&gt;"Smelter Not Listed",ISBLANK($D5))),1,0)</formula>
    </cfRule>
  </conditionalFormatting>
  <conditionalFormatting sqref="D1221">
    <cfRule type="expression" dxfId="4166" priority="25891">
      <formula>IF(AND(D5="",$C5=$X$4),TRUE)</formula>
    </cfRule>
  </conditionalFormatting>
  <conditionalFormatting sqref="D1221">
    <cfRule type="expression" dxfId="4165" priority="25892">
      <formula>IF(FIND("!",D5),TRUE)</formula>
    </cfRule>
  </conditionalFormatting>
  <conditionalFormatting sqref="D1222">
    <cfRule type="expression" dxfId="4164" priority="25893">
      <formula>IF(AND(LEN($C5)&gt;0,AND($C5&lt;&gt;"Smelter Not Listed",ISBLANK($D5))),1,0)</formula>
    </cfRule>
  </conditionalFormatting>
  <conditionalFormatting sqref="D1222">
    <cfRule type="expression" dxfId="4163" priority="25894">
      <formula>IF(AND(D5="",$C5=$X$4),TRUE)</formula>
    </cfRule>
  </conditionalFormatting>
  <conditionalFormatting sqref="D1222">
    <cfRule type="expression" dxfId="4162" priority="25895">
      <formula>IF(FIND("!",D5),TRUE)</formula>
    </cfRule>
  </conditionalFormatting>
  <conditionalFormatting sqref="D1223">
    <cfRule type="expression" dxfId="4161" priority="25896">
      <formula>IF(AND(LEN($C5)&gt;0,AND($C5&lt;&gt;"Smelter Not Listed",ISBLANK($D5))),1,0)</formula>
    </cfRule>
  </conditionalFormatting>
  <conditionalFormatting sqref="D1223">
    <cfRule type="expression" dxfId="4160" priority="25897">
      <formula>IF(AND(D5="",$C5=$X$4),TRUE)</formula>
    </cfRule>
  </conditionalFormatting>
  <conditionalFormatting sqref="D1223">
    <cfRule type="expression" dxfId="4159" priority="25898">
      <formula>IF(FIND("!",D5),TRUE)</formula>
    </cfRule>
  </conditionalFormatting>
  <conditionalFormatting sqref="D1224">
    <cfRule type="expression" dxfId="4158" priority="25899">
      <formula>IF(AND(LEN($C5)&gt;0,AND($C5&lt;&gt;"Smelter Not Listed",ISBLANK($D5))),1,0)</formula>
    </cfRule>
  </conditionalFormatting>
  <conditionalFormatting sqref="D1224">
    <cfRule type="expression" dxfId="4157" priority="25900">
      <formula>IF(AND(D5="",$C5=$X$4),TRUE)</formula>
    </cfRule>
  </conditionalFormatting>
  <conditionalFormatting sqref="D1224">
    <cfRule type="expression" dxfId="4156" priority="25901">
      <formula>IF(FIND("!",D5),TRUE)</formula>
    </cfRule>
  </conditionalFormatting>
  <conditionalFormatting sqref="D1225">
    <cfRule type="expression" dxfId="4155" priority="25902">
      <formula>IF(AND(LEN($C5)&gt;0,AND($C5&lt;&gt;"Smelter Not Listed",ISBLANK($D5))),1,0)</formula>
    </cfRule>
  </conditionalFormatting>
  <conditionalFormatting sqref="D1225">
    <cfRule type="expression" dxfId="4154" priority="25903">
      <formula>IF(AND(D5="",$C5=$X$4),TRUE)</formula>
    </cfRule>
  </conditionalFormatting>
  <conditionalFormatting sqref="D1225">
    <cfRule type="expression" dxfId="4153" priority="25904">
      <formula>IF(FIND("!",D5),TRUE)</formula>
    </cfRule>
  </conditionalFormatting>
  <conditionalFormatting sqref="D1226">
    <cfRule type="expression" dxfId="4152" priority="25905">
      <formula>IF(AND(LEN($C5)&gt;0,AND($C5&lt;&gt;"Smelter Not Listed",ISBLANK($D5))),1,0)</formula>
    </cfRule>
  </conditionalFormatting>
  <conditionalFormatting sqref="D1226">
    <cfRule type="expression" dxfId="4151" priority="25906">
      <formula>IF(AND(D5="",$C5=$X$4),TRUE)</formula>
    </cfRule>
  </conditionalFormatting>
  <conditionalFormatting sqref="D1226">
    <cfRule type="expression" dxfId="4150" priority="25907">
      <formula>IF(FIND("!",D5),TRUE)</formula>
    </cfRule>
  </conditionalFormatting>
  <conditionalFormatting sqref="D1227">
    <cfRule type="expression" dxfId="4149" priority="25908">
      <formula>IF(AND(LEN($C5)&gt;0,AND($C5&lt;&gt;"Smelter Not Listed",ISBLANK($D5))),1,0)</formula>
    </cfRule>
  </conditionalFormatting>
  <conditionalFormatting sqref="D1227">
    <cfRule type="expression" dxfId="4148" priority="25909">
      <formula>IF(AND(D5="",$C5=$X$4),TRUE)</formula>
    </cfRule>
  </conditionalFormatting>
  <conditionalFormatting sqref="D1227">
    <cfRule type="expression" dxfId="4147" priority="25910">
      <formula>IF(FIND("!",D5),TRUE)</formula>
    </cfRule>
  </conditionalFormatting>
  <conditionalFormatting sqref="D1228">
    <cfRule type="expression" dxfId="4146" priority="25911">
      <formula>IF(AND(LEN($C5)&gt;0,AND($C5&lt;&gt;"Smelter Not Listed",ISBLANK($D5))),1,0)</formula>
    </cfRule>
  </conditionalFormatting>
  <conditionalFormatting sqref="D1228">
    <cfRule type="expression" dxfId="4145" priority="25912">
      <formula>IF(AND(D5="",$C5=$X$4),TRUE)</formula>
    </cfRule>
  </conditionalFormatting>
  <conditionalFormatting sqref="D1228">
    <cfRule type="expression" dxfId="4144" priority="25913">
      <formula>IF(FIND("!",D5),TRUE)</formula>
    </cfRule>
  </conditionalFormatting>
  <conditionalFormatting sqref="D1229">
    <cfRule type="expression" dxfId="4143" priority="25914">
      <formula>IF(AND(LEN($C5)&gt;0,AND($C5&lt;&gt;"Smelter Not Listed",ISBLANK($D5))),1,0)</formula>
    </cfRule>
  </conditionalFormatting>
  <conditionalFormatting sqref="D1229">
    <cfRule type="expression" dxfId="4142" priority="25915">
      <formula>IF(AND(D5="",$C5=$X$4),TRUE)</formula>
    </cfRule>
  </conditionalFormatting>
  <conditionalFormatting sqref="D1229">
    <cfRule type="expression" dxfId="4141" priority="25916">
      <formula>IF(FIND("!",D5),TRUE)</formula>
    </cfRule>
  </conditionalFormatting>
  <conditionalFormatting sqref="D1230">
    <cfRule type="expression" dxfId="4140" priority="25917">
      <formula>IF(AND(LEN($C5)&gt;0,AND($C5&lt;&gt;"Smelter Not Listed",ISBLANK($D5))),1,0)</formula>
    </cfRule>
  </conditionalFormatting>
  <conditionalFormatting sqref="D1230">
    <cfRule type="expression" dxfId="4139" priority="25918">
      <formula>IF(AND(D5="",$C5=$X$4),TRUE)</formula>
    </cfRule>
  </conditionalFormatting>
  <conditionalFormatting sqref="D1230">
    <cfRule type="expression" dxfId="4138" priority="25919">
      <formula>IF(FIND("!",D5),TRUE)</formula>
    </cfRule>
  </conditionalFormatting>
  <conditionalFormatting sqref="D1231">
    <cfRule type="expression" dxfId="4137" priority="25920">
      <formula>IF(AND(LEN($C5)&gt;0,AND($C5&lt;&gt;"Smelter Not Listed",ISBLANK($D5))),1,0)</formula>
    </cfRule>
  </conditionalFormatting>
  <conditionalFormatting sqref="D1231">
    <cfRule type="expression" dxfId="4136" priority="25921">
      <formula>IF(AND(D5="",$C5=$X$4),TRUE)</formula>
    </cfRule>
  </conditionalFormatting>
  <conditionalFormatting sqref="D1231">
    <cfRule type="expression" dxfId="4135" priority="25922">
      <formula>IF(FIND("!",D5),TRUE)</formula>
    </cfRule>
  </conditionalFormatting>
  <conditionalFormatting sqref="D1232">
    <cfRule type="expression" dxfId="4134" priority="25923">
      <formula>IF(AND(LEN($C5)&gt;0,AND($C5&lt;&gt;"Smelter Not Listed",ISBLANK($D5))),1,0)</formula>
    </cfRule>
  </conditionalFormatting>
  <conditionalFormatting sqref="D1232">
    <cfRule type="expression" dxfId="4133" priority="25924">
      <formula>IF(AND(D5="",$C5=$X$4),TRUE)</formula>
    </cfRule>
  </conditionalFormatting>
  <conditionalFormatting sqref="D1232">
    <cfRule type="expression" dxfId="4132" priority="25925">
      <formula>IF(FIND("!",D5),TRUE)</formula>
    </cfRule>
  </conditionalFormatting>
  <conditionalFormatting sqref="D1233">
    <cfRule type="expression" dxfId="4131" priority="25926">
      <formula>IF(AND(LEN($C5)&gt;0,AND($C5&lt;&gt;"Smelter Not Listed",ISBLANK($D5))),1,0)</formula>
    </cfRule>
  </conditionalFormatting>
  <conditionalFormatting sqref="D1233">
    <cfRule type="expression" dxfId="4130" priority="25927">
      <formula>IF(AND(D5="",$C5=$X$4),TRUE)</formula>
    </cfRule>
  </conditionalFormatting>
  <conditionalFormatting sqref="D1233">
    <cfRule type="expression" dxfId="4129" priority="25928">
      <formula>IF(FIND("!",D5),TRUE)</formula>
    </cfRule>
  </conditionalFormatting>
  <conditionalFormatting sqref="D1234">
    <cfRule type="expression" dxfId="4128" priority="25929">
      <formula>IF(AND(LEN($C5)&gt;0,AND($C5&lt;&gt;"Smelter Not Listed",ISBLANK($D5))),1,0)</formula>
    </cfRule>
  </conditionalFormatting>
  <conditionalFormatting sqref="D1234">
    <cfRule type="expression" dxfId="4127" priority="25930">
      <formula>IF(AND(D5="",$C5=$X$4),TRUE)</formula>
    </cfRule>
  </conditionalFormatting>
  <conditionalFormatting sqref="D1234">
    <cfRule type="expression" dxfId="4126" priority="25931">
      <formula>IF(FIND("!",D5),TRUE)</formula>
    </cfRule>
  </conditionalFormatting>
  <conditionalFormatting sqref="D1235">
    <cfRule type="expression" dxfId="4125" priority="25932">
      <formula>IF(AND(LEN($C5)&gt;0,AND($C5&lt;&gt;"Smelter Not Listed",ISBLANK($D5))),1,0)</formula>
    </cfRule>
  </conditionalFormatting>
  <conditionalFormatting sqref="D1235">
    <cfRule type="expression" dxfId="4124" priority="25933">
      <formula>IF(AND(D5="",$C5=$X$4),TRUE)</formula>
    </cfRule>
  </conditionalFormatting>
  <conditionalFormatting sqref="D1235">
    <cfRule type="expression" dxfId="4123" priority="25934">
      <formula>IF(FIND("!",D5),TRUE)</formula>
    </cfRule>
  </conditionalFormatting>
  <conditionalFormatting sqref="D1236">
    <cfRule type="expression" dxfId="4122" priority="25935">
      <formula>IF(AND(LEN($C5)&gt;0,AND($C5&lt;&gt;"Smelter Not Listed",ISBLANK($D5))),1,0)</formula>
    </cfRule>
  </conditionalFormatting>
  <conditionalFormatting sqref="D1236">
    <cfRule type="expression" dxfId="4121" priority="25936">
      <formula>IF(AND(D5="",$C5=$X$4),TRUE)</formula>
    </cfRule>
  </conditionalFormatting>
  <conditionalFormatting sqref="D1236">
    <cfRule type="expression" dxfId="4120" priority="25937">
      <formula>IF(FIND("!",D5),TRUE)</formula>
    </cfRule>
  </conditionalFormatting>
  <conditionalFormatting sqref="D1237">
    <cfRule type="expression" dxfId="4119" priority="25938">
      <formula>IF(AND(LEN($C5)&gt;0,AND($C5&lt;&gt;"Smelter Not Listed",ISBLANK($D5))),1,0)</formula>
    </cfRule>
  </conditionalFormatting>
  <conditionalFormatting sqref="D1237">
    <cfRule type="expression" dxfId="4118" priority="25939">
      <formula>IF(AND(D5="",$C5=$X$4),TRUE)</formula>
    </cfRule>
  </conditionalFormatting>
  <conditionalFormatting sqref="D1237">
    <cfRule type="expression" dxfId="4117" priority="25940">
      <formula>IF(FIND("!",D5),TRUE)</formula>
    </cfRule>
  </conditionalFormatting>
  <conditionalFormatting sqref="D1238">
    <cfRule type="expression" dxfId="4116" priority="25941">
      <formula>IF(AND(LEN($C5)&gt;0,AND($C5&lt;&gt;"Smelter Not Listed",ISBLANK($D5))),1,0)</formula>
    </cfRule>
  </conditionalFormatting>
  <conditionalFormatting sqref="D1238">
    <cfRule type="expression" dxfId="4115" priority="25942">
      <formula>IF(AND(D5="",$C5=$X$4),TRUE)</formula>
    </cfRule>
  </conditionalFormatting>
  <conditionalFormatting sqref="D1238">
    <cfRule type="expression" dxfId="4114" priority="25943">
      <formula>IF(FIND("!",D5),TRUE)</formula>
    </cfRule>
  </conditionalFormatting>
  <conditionalFormatting sqref="D1239">
    <cfRule type="expression" dxfId="4113" priority="25944">
      <formula>IF(AND(LEN($C5)&gt;0,AND($C5&lt;&gt;"Smelter Not Listed",ISBLANK($D5))),1,0)</formula>
    </cfRule>
  </conditionalFormatting>
  <conditionalFormatting sqref="D1239">
    <cfRule type="expression" dxfId="4112" priority="25945">
      <formula>IF(AND(D5="",$C5=$X$4),TRUE)</formula>
    </cfRule>
  </conditionalFormatting>
  <conditionalFormatting sqref="D1239">
    <cfRule type="expression" dxfId="4111" priority="25946">
      <formula>IF(FIND("!",D5),TRUE)</formula>
    </cfRule>
  </conditionalFormatting>
  <conditionalFormatting sqref="D1240">
    <cfRule type="expression" dxfId="4110" priority="25947">
      <formula>IF(AND(LEN($C5)&gt;0,AND($C5&lt;&gt;"Smelter Not Listed",ISBLANK($D5))),1,0)</formula>
    </cfRule>
  </conditionalFormatting>
  <conditionalFormatting sqref="D1240">
    <cfRule type="expression" dxfId="4109" priority="25948">
      <formula>IF(AND(D5="",$C5=$X$4),TRUE)</formula>
    </cfRule>
  </conditionalFormatting>
  <conditionalFormatting sqref="D1240">
    <cfRule type="expression" dxfId="4108" priority="25949">
      <formula>IF(FIND("!",D5),TRUE)</formula>
    </cfRule>
  </conditionalFormatting>
  <conditionalFormatting sqref="D1241">
    <cfRule type="expression" dxfId="4107" priority="25950">
      <formula>IF(AND(LEN($C5)&gt;0,AND($C5&lt;&gt;"Smelter Not Listed",ISBLANK($D5))),1,0)</formula>
    </cfRule>
  </conditionalFormatting>
  <conditionalFormatting sqref="D1241">
    <cfRule type="expression" dxfId="4106" priority="25951">
      <formula>IF(AND(D5="",$C5=$X$4),TRUE)</formula>
    </cfRule>
  </conditionalFormatting>
  <conditionalFormatting sqref="D1241">
    <cfRule type="expression" dxfId="4105" priority="25952">
      <formula>IF(FIND("!",D5),TRUE)</formula>
    </cfRule>
  </conditionalFormatting>
  <conditionalFormatting sqref="D1242">
    <cfRule type="expression" dxfId="4104" priority="25953">
      <formula>IF(AND(LEN($C5)&gt;0,AND($C5&lt;&gt;"Smelter Not Listed",ISBLANK($D5))),1,0)</formula>
    </cfRule>
  </conditionalFormatting>
  <conditionalFormatting sqref="D1242">
    <cfRule type="expression" dxfId="4103" priority="25954">
      <formula>IF(AND(D5="",$C5=$X$4),TRUE)</formula>
    </cfRule>
  </conditionalFormatting>
  <conditionalFormatting sqref="D1242">
    <cfRule type="expression" dxfId="4102" priority="25955">
      <formula>IF(FIND("!",D5),TRUE)</formula>
    </cfRule>
  </conditionalFormatting>
  <conditionalFormatting sqref="D1243">
    <cfRule type="expression" dxfId="4101" priority="25956">
      <formula>IF(AND(LEN($C5)&gt;0,AND($C5&lt;&gt;"Smelter Not Listed",ISBLANK($D5))),1,0)</formula>
    </cfRule>
  </conditionalFormatting>
  <conditionalFormatting sqref="D1243">
    <cfRule type="expression" dxfId="4100" priority="25957">
      <formula>IF(AND(D5="",$C5=$X$4),TRUE)</formula>
    </cfRule>
  </conditionalFormatting>
  <conditionalFormatting sqref="D1243">
    <cfRule type="expression" dxfId="4099" priority="25958">
      <formula>IF(FIND("!",D5),TRUE)</formula>
    </cfRule>
  </conditionalFormatting>
  <conditionalFormatting sqref="D1244">
    <cfRule type="expression" dxfId="4098" priority="25959">
      <formula>IF(AND(LEN($C5)&gt;0,AND($C5&lt;&gt;"Smelter Not Listed",ISBLANK($D5))),1,0)</formula>
    </cfRule>
  </conditionalFormatting>
  <conditionalFormatting sqref="D1244">
    <cfRule type="expression" dxfId="4097" priority="25960">
      <formula>IF(AND(D5="",$C5=$X$4),TRUE)</formula>
    </cfRule>
  </conditionalFormatting>
  <conditionalFormatting sqref="D1244">
    <cfRule type="expression" dxfId="4096" priority="25961">
      <formula>IF(FIND("!",D5),TRUE)</formula>
    </cfRule>
  </conditionalFormatting>
  <conditionalFormatting sqref="D1245">
    <cfRule type="expression" dxfId="4095" priority="25962">
      <formula>IF(AND(LEN($C5)&gt;0,AND($C5&lt;&gt;"Smelter Not Listed",ISBLANK($D5))),1,0)</formula>
    </cfRule>
  </conditionalFormatting>
  <conditionalFormatting sqref="D1245">
    <cfRule type="expression" dxfId="4094" priority="25963">
      <formula>IF(AND(D5="",$C5=$X$4),TRUE)</formula>
    </cfRule>
  </conditionalFormatting>
  <conditionalFormatting sqref="D1245">
    <cfRule type="expression" dxfId="4093" priority="25964">
      <formula>IF(FIND("!",D5),TRUE)</formula>
    </cfRule>
  </conditionalFormatting>
  <conditionalFormatting sqref="D1246">
    <cfRule type="expression" dxfId="4092" priority="25965">
      <formula>IF(AND(LEN($C5)&gt;0,AND($C5&lt;&gt;"Smelter Not Listed",ISBLANK($D5))),1,0)</formula>
    </cfRule>
  </conditionalFormatting>
  <conditionalFormatting sqref="D1246">
    <cfRule type="expression" dxfId="4091" priority="25966">
      <formula>IF(AND(D5="",$C5=$X$4),TRUE)</formula>
    </cfRule>
  </conditionalFormatting>
  <conditionalFormatting sqref="D1246">
    <cfRule type="expression" dxfId="4090" priority="25967">
      <formula>IF(FIND("!",D5),TRUE)</formula>
    </cfRule>
  </conditionalFormatting>
  <conditionalFormatting sqref="D1247">
    <cfRule type="expression" dxfId="4089" priority="25968">
      <formula>IF(AND(LEN($C5)&gt;0,AND($C5&lt;&gt;"Smelter Not Listed",ISBLANK($D5))),1,0)</formula>
    </cfRule>
  </conditionalFormatting>
  <conditionalFormatting sqref="D1247">
    <cfRule type="expression" dxfId="4088" priority="25969">
      <formula>IF(AND(D5="",$C5=$X$4),TRUE)</formula>
    </cfRule>
  </conditionalFormatting>
  <conditionalFormatting sqref="D1247">
    <cfRule type="expression" dxfId="4087" priority="25970">
      <formula>IF(FIND("!",D5),TRUE)</formula>
    </cfRule>
  </conditionalFormatting>
  <conditionalFormatting sqref="D1248">
    <cfRule type="expression" dxfId="4086" priority="25971">
      <formula>IF(AND(LEN($C5)&gt;0,AND($C5&lt;&gt;"Smelter Not Listed",ISBLANK($D5))),1,0)</formula>
    </cfRule>
  </conditionalFormatting>
  <conditionalFormatting sqref="D1248">
    <cfRule type="expression" dxfId="4085" priority="25972">
      <formula>IF(AND(D5="",$C5=$X$4),TRUE)</formula>
    </cfRule>
  </conditionalFormatting>
  <conditionalFormatting sqref="D1248">
    <cfRule type="expression" dxfId="4084" priority="25973">
      <formula>IF(FIND("!",D5),TRUE)</formula>
    </cfRule>
  </conditionalFormatting>
  <conditionalFormatting sqref="D1249">
    <cfRule type="expression" dxfId="4083" priority="25974">
      <formula>IF(AND(LEN($C5)&gt;0,AND($C5&lt;&gt;"Smelter Not Listed",ISBLANK($D5))),1,0)</formula>
    </cfRule>
  </conditionalFormatting>
  <conditionalFormatting sqref="D1249">
    <cfRule type="expression" dxfId="4082" priority="25975">
      <formula>IF(AND(D5="",$C5=$X$4),TRUE)</formula>
    </cfRule>
  </conditionalFormatting>
  <conditionalFormatting sqref="D1249">
    <cfRule type="expression" dxfId="4081" priority="25976">
      <formula>IF(FIND("!",D5),TRUE)</formula>
    </cfRule>
  </conditionalFormatting>
  <conditionalFormatting sqref="D1250">
    <cfRule type="expression" dxfId="4080" priority="25977">
      <formula>IF(AND(LEN($C5)&gt;0,AND($C5&lt;&gt;"Smelter Not Listed",ISBLANK($D5))),1,0)</formula>
    </cfRule>
  </conditionalFormatting>
  <conditionalFormatting sqref="D1250">
    <cfRule type="expression" dxfId="4079" priority="25978">
      <formula>IF(AND(D5="",$C5=$X$4),TRUE)</formula>
    </cfRule>
  </conditionalFormatting>
  <conditionalFormatting sqref="D1250">
    <cfRule type="expression" dxfId="4078" priority="25979">
      <formula>IF(FIND("!",D5),TRUE)</formula>
    </cfRule>
  </conditionalFormatting>
  <conditionalFormatting sqref="D1251">
    <cfRule type="expression" dxfId="4077" priority="25980">
      <formula>IF(AND(LEN($C5)&gt;0,AND($C5&lt;&gt;"Smelter Not Listed",ISBLANK($D5))),1,0)</formula>
    </cfRule>
  </conditionalFormatting>
  <conditionalFormatting sqref="D1251">
    <cfRule type="expression" dxfId="4076" priority="25981">
      <formula>IF(AND(D5="",$C5=$X$4),TRUE)</formula>
    </cfRule>
  </conditionalFormatting>
  <conditionalFormatting sqref="D1251">
    <cfRule type="expression" dxfId="4075" priority="25982">
      <formula>IF(FIND("!",D5),TRUE)</formula>
    </cfRule>
  </conditionalFormatting>
  <conditionalFormatting sqref="D1252">
    <cfRule type="expression" dxfId="4074" priority="25983">
      <formula>IF(AND(LEN($C5)&gt;0,AND($C5&lt;&gt;"Smelter Not Listed",ISBLANK($D5))),1,0)</formula>
    </cfRule>
  </conditionalFormatting>
  <conditionalFormatting sqref="D1252">
    <cfRule type="expression" dxfId="4073" priority="25984">
      <formula>IF(AND(D5="",$C5=$X$4),TRUE)</formula>
    </cfRule>
  </conditionalFormatting>
  <conditionalFormatting sqref="D1252">
    <cfRule type="expression" dxfId="4072" priority="25985">
      <formula>IF(FIND("!",D5),TRUE)</formula>
    </cfRule>
  </conditionalFormatting>
  <conditionalFormatting sqref="D1253">
    <cfRule type="expression" dxfId="4071" priority="25986">
      <formula>IF(AND(LEN($C5)&gt;0,AND($C5&lt;&gt;"Smelter Not Listed",ISBLANK($D5))),1,0)</formula>
    </cfRule>
  </conditionalFormatting>
  <conditionalFormatting sqref="D1253">
    <cfRule type="expression" dxfId="4070" priority="25987">
      <formula>IF(AND(D5="",$C5=$X$4),TRUE)</formula>
    </cfRule>
  </conditionalFormatting>
  <conditionalFormatting sqref="D1253">
    <cfRule type="expression" dxfId="4069" priority="25988">
      <formula>IF(FIND("!",D5),TRUE)</formula>
    </cfRule>
  </conditionalFormatting>
  <conditionalFormatting sqref="D1254">
    <cfRule type="expression" dxfId="4068" priority="25989">
      <formula>IF(AND(LEN($C5)&gt;0,AND($C5&lt;&gt;"Smelter Not Listed",ISBLANK($D5))),1,0)</formula>
    </cfRule>
  </conditionalFormatting>
  <conditionalFormatting sqref="D1254">
    <cfRule type="expression" dxfId="4067" priority="25990">
      <formula>IF(AND(D5="",$C5=$X$4),TRUE)</formula>
    </cfRule>
  </conditionalFormatting>
  <conditionalFormatting sqref="D1254">
    <cfRule type="expression" dxfId="4066" priority="25991">
      <formula>IF(FIND("!",D5),TRUE)</formula>
    </cfRule>
  </conditionalFormatting>
  <conditionalFormatting sqref="D1255">
    <cfRule type="expression" dxfId="4065" priority="25992">
      <formula>IF(AND(LEN($C5)&gt;0,AND($C5&lt;&gt;"Smelter Not Listed",ISBLANK($D5))),1,0)</formula>
    </cfRule>
  </conditionalFormatting>
  <conditionalFormatting sqref="D1255">
    <cfRule type="expression" dxfId="4064" priority="25993">
      <formula>IF(AND(D5="",$C5=$X$4),TRUE)</formula>
    </cfRule>
  </conditionalFormatting>
  <conditionalFormatting sqref="D1255">
    <cfRule type="expression" dxfId="4063" priority="25994">
      <formula>IF(FIND("!",D5),TRUE)</formula>
    </cfRule>
  </conditionalFormatting>
  <conditionalFormatting sqref="D1256">
    <cfRule type="expression" dxfId="4062" priority="25995">
      <formula>IF(AND(LEN($C5)&gt;0,AND($C5&lt;&gt;"Smelter Not Listed",ISBLANK($D5))),1,0)</formula>
    </cfRule>
  </conditionalFormatting>
  <conditionalFormatting sqref="D1256">
    <cfRule type="expression" dxfId="4061" priority="25996">
      <formula>IF(AND(D5="",$C5=$X$4),TRUE)</formula>
    </cfRule>
  </conditionalFormatting>
  <conditionalFormatting sqref="D1256">
    <cfRule type="expression" dxfId="4060" priority="25997">
      <formula>IF(FIND("!",D5),TRUE)</formula>
    </cfRule>
  </conditionalFormatting>
  <conditionalFormatting sqref="D1257">
    <cfRule type="expression" dxfId="4059" priority="25998">
      <formula>IF(AND(LEN($C5)&gt;0,AND($C5&lt;&gt;"Smelter Not Listed",ISBLANK($D5))),1,0)</formula>
    </cfRule>
  </conditionalFormatting>
  <conditionalFormatting sqref="D1257">
    <cfRule type="expression" dxfId="4058" priority="25999">
      <formula>IF(AND(D5="",$C5=$X$4),TRUE)</formula>
    </cfRule>
  </conditionalFormatting>
  <conditionalFormatting sqref="D1257">
    <cfRule type="expression" dxfId="4057" priority="26000">
      <formula>IF(FIND("!",D5),TRUE)</formula>
    </cfRule>
  </conditionalFormatting>
  <conditionalFormatting sqref="D1258">
    <cfRule type="expression" dxfId="4056" priority="26001">
      <formula>IF(AND(LEN($C5)&gt;0,AND($C5&lt;&gt;"Smelter Not Listed",ISBLANK($D5))),1,0)</formula>
    </cfRule>
  </conditionalFormatting>
  <conditionalFormatting sqref="D1258">
    <cfRule type="expression" dxfId="4055" priority="26002">
      <formula>IF(AND(D5="",$C5=$X$4),TRUE)</formula>
    </cfRule>
  </conditionalFormatting>
  <conditionalFormatting sqref="D1258">
    <cfRule type="expression" dxfId="4054" priority="26003">
      <formula>IF(FIND("!",D5),TRUE)</formula>
    </cfRule>
  </conditionalFormatting>
  <conditionalFormatting sqref="D1259">
    <cfRule type="expression" dxfId="4053" priority="26004">
      <formula>IF(AND(LEN($C5)&gt;0,AND($C5&lt;&gt;"Smelter Not Listed",ISBLANK($D5))),1,0)</formula>
    </cfRule>
  </conditionalFormatting>
  <conditionalFormatting sqref="D1259">
    <cfRule type="expression" dxfId="4052" priority="26005">
      <formula>IF(AND(D5="",$C5=$X$4),TRUE)</formula>
    </cfRule>
  </conditionalFormatting>
  <conditionalFormatting sqref="D1259">
    <cfRule type="expression" dxfId="4051" priority="26006">
      <formula>IF(FIND("!",D5),TRUE)</formula>
    </cfRule>
  </conditionalFormatting>
  <conditionalFormatting sqref="D1260">
    <cfRule type="expression" dxfId="4050" priority="26007">
      <formula>IF(AND(LEN($C5)&gt;0,AND($C5&lt;&gt;"Smelter Not Listed",ISBLANK($D5))),1,0)</formula>
    </cfRule>
  </conditionalFormatting>
  <conditionalFormatting sqref="D1260">
    <cfRule type="expression" dxfId="4049" priority="26008">
      <formula>IF(AND(D5="",$C5=$X$4),TRUE)</formula>
    </cfRule>
  </conditionalFormatting>
  <conditionalFormatting sqref="D1260">
    <cfRule type="expression" dxfId="4048" priority="26009">
      <formula>IF(FIND("!",D5),TRUE)</formula>
    </cfRule>
  </conditionalFormatting>
  <conditionalFormatting sqref="D1261">
    <cfRule type="expression" dxfId="4047" priority="26010">
      <formula>IF(AND(LEN($C5)&gt;0,AND($C5&lt;&gt;"Smelter Not Listed",ISBLANK($D5))),1,0)</formula>
    </cfRule>
  </conditionalFormatting>
  <conditionalFormatting sqref="D1261">
    <cfRule type="expression" dxfId="4046" priority="26011">
      <formula>IF(AND(D5="",$C5=$X$4),TRUE)</formula>
    </cfRule>
  </conditionalFormatting>
  <conditionalFormatting sqref="D1261">
    <cfRule type="expression" dxfId="4045" priority="26012">
      <formula>IF(FIND("!",D5),TRUE)</formula>
    </cfRule>
  </conditionalFormatting>
  <conditionalFormatting sqref="D1262">
    <cfRule type="expression" dxfId="4044" priority="26013">
      <formula>IF(AND(LEN($C5)&gt;0,AND($C5&lt;&gt;"Smelter Not Listed",ISBLANK($D5))),1,0)</formula>
    </cfRule>
  </conditionalFormatting>
  <conditionalFormatting sqref="D1262">
    <cfRule type="expression" dxfId="4043" priority="26014">
      <formula>IF(AND(D5="",$C5=$X$4),TRUE)</formula>
    </cfRule>
  </conditionalFormatting>
  <conditionalFormatting sqref="D1262">
    <cfRule type="expression" dxfId="4042" priority="26015">
      <formula>IF(FIND("!",D5),TRUE)</formula>
    </cfRule>
  </conditionalFormatting>
  <conditionalFormatting sqref="D1263">
    <cfRule type="expression" dxfId="4041" priority="26016">
      <formula>IF(AND(LEN($C5)&gt;0,AND($C5&lt;&gt;"Smelter Not Listed",ISBLANK($D5))),1,0)</formula>
    </cfRule>
  </conditionalFormatting>
  <conditionalFormatting sqref="D1263">
    <cfRule type="expression" dxfId="4040" priority="26017">
      <formula>IF(AND(D5="",$C5=$X$4),TRUE)</formula>
    </cfRule>
  </conditionalFormatting>
  <conditionalFormatting sqref="D1263">
    <cfRule type="expression" dxfId="4039" priority="26018">
      <formula>IF(FIND("!",D5),TRUE)</formula>
    </cfRule>
  </conditionalFormatting>
  <conditionalFormatting sqref="D1264">
    <cfRule type="expression" dxfId="4038" priority="26019">
      <formula>IF(AND(LEN($C5)&gt;0,AND($C5&lt;&gt;"Smelter Not Listed",ISBLANK($D5))),1,0)</formula>
    </cfRule>
  </conditionalFormatting>
  <conditionalFormatting sqref="D1264">
    <cfRule type="expression" dxfId="4037" priority="26020">
      <formula>IF(AND(D5="",$C5=$X$4),TRUE)</formula>
    </cfRule>
  </conditionalFormatting>
  <conditionalFormatting sqref="D1264">
    <cfRule type="expression" dxfId="4036" priority="26021">
      <formula>IF(FIND("!",D5),TRUE)</formula>
    </cfRule>
  </conditionalFormatting>
  <conditionalFormatting sqref="D1265">
    <cfRule type="expression" dxfId="4035" priority="26022">
      <formula>IF(AND(LEN($C5)&gt;0,AND($C5&lt;&gt;"Smelter Not Listed",ISBLANK($D5))),1,0)</formula>
    </cfRule>
  </conditionalFormatting>
  <conditionalFormatting sqref="D1265">
    <cfRule type="expression" dxfId="4034" priority="26023">
      <formula>IF(AND(D5="",$C5=$X$4),TRUE)</formula>
    </cfRule>
  </conditionalFormatting>
  <conditionalFormatting sqref="D1265">
    <cfRule type="expression" dxfId="4033" priority="26024">
      <formula>IF(FIND("!",D5),TRUE)</formula>
    </cfRule>
  </conditionalFormatting>
  <conditionalFormatting sqref="D1266">
    <cfRule type="expression" dxfId="4032" priority="26025">
      <formula>IF(AND(LEN($C5)&gt;0,AND($C5&lt;&gt;"Smelter Not Listed",ISBLANK($D5))),1,0)</formula>
    </cfRule>
  </conditionalFormatting>
  <conditionalFormatting sqref="D1266">
    <cfRule type="expression" dxfId="4031" priority="26026">
      <formula>IF(AND(D5="",$C5=$X$4),TRUE)</formula>
    </cfRule>
  </conditionalFormatting>
  <conditionalFormatting sqref="D1266">
    <cfRule type="expression" dxfId="4030" priority="26027">
      <formula>IF(FIND("!",D5),TRUE)</formula>
    </cfRule>
  </conditionalFormatting>
  <conditionalFormatting sqref="D1267">
    <cfRule type="expression" dxfId="4029" priority="26028">
      <formula>IF(AND(LEN($C5)&gt;0,AND($C5&lt;&gt;"Smelter Not Listed",ISBLANK($D5))),1,0)</formula>
    </cfRule>
  </conditionalFormatting>
  <conditionalFormatting sqref="D1267">
    <cfRule type="expression" dxfId="4028" priority="26029">
      <formula>IF(AND(D5="",$C5=$X$4),TRUE)</formula>
    </cfRule>
  </conditionalFormatting>
  <conditionalFormatting sqref="D1267">
    <cfRule type="expression" dxfId="4027" priority="26030">
      <formula>IF(FIND("!",D5),TRUE)</formula>
    </cfRule>
  </conditionalFormatting>
  <conditionalFormatting sqref="D1268">
    <cfRule type="expression" dxfId="4026" priority="26031">
      <formula>IF(AND(LEN($C5)&gt;0,AND($C5&lt;&gt;"Smelter Not Listed",ISBLANK($D5))),1,0)</formula>
    </cfRule>
  </conditionalFormatting>
  <conditionalFormatting sqref="D1268">
    <cfRule type="expression" dxfId="4025" priority="26032">
      <formula>IF(AND(D5="",$C5=$X$4),TRUE)</formula>
    </cfRule>
  </conditionalFormatting>
  <conditionalFormatting sqref="D1268">
    <cfRule type="expression" dxfId="4024" priority="26033">
      <formula>IF(FIND("!",D5),TRUE)</formula>
    </cfRule>
  </conditionalFormatting>
  <conditionalFormatting sqref="D1269">
    <cfRule type="expression" dxfId="4023" priority="26034">
      <formula>IF(AND(LEN($C5)&gt;0,AND($C5&lt;&gt;"Smelter Not Listed",ISBLANK($D5))),1,0)</formula>
    </cfRule>
  </conditionalFormatting>
  <conditionalFormatting sqref="D1269">
    <cfRule type="expression" dxfId="4022" priority="26035">
      <formula>IF(AND(D5="",$C5=$X$4),TRUE)</formula>
    </cfRule>
  </conditionalFormatting>
  <conditionalFormatting sqref="D1269">
    <cfRule type="expression" dxfId="4021" priority="26036">
      <formula>IF(FIND("!",D5),TRUE)</formula>
    </cfRule>
  </conditionalFormatting>
  <conditionalFormatting sqref="D1270">
    <cfRule type="expression" dxfId="4020" priority="26037">
      <formula>IF(AND(LEN($C5)&gt;0,AND($C5&lt;&gt;"Smelter Not Listed",ISBLANK($D5))),1,0)</formula>
    </cfRule>
  </conditionalFormatting>
  <conditionalFormatting sqref="D1270">
    <cfRule type="expression" dxfId="4019" priority="26038">
      <formula>IF(AND(D5="",$C5=$X$4),TRUE)</formula>
    </cfRule>
  </conditionalFormatting>
  <conditionalFormatting sqref="D1270">
    <cfRule type="expression" dxfId="4018" priority="26039">
      <formula>IF(FIND("!",D5),TRUE)</formula>
    </cfRule>
  </conditionalFormatting>
  <conditionalFormatting sqref="D1271">
    <cfRule type="expression" dxfId="4017" priority="26040">
      <formula>IF(AND(LEN($C5)&gt;0,AND($C5&lt;&gt;"Smelter Not Listed",ISBLANK($D5))),1,0)</formula>
    </cfRule>
  </conditionalFormatting>
  <conditionalFormatting sqref="D1271">
    <cfRule type="expression" dxfId="4016" priority="26041">
      <formula>IF(AND(D5="",$C5=$X$4),TRUE)</formula>
    </cfRule>
  </conditionalFormatting>
  <conditionalFormatting sqref="D1271">
    <cfRule type="expression" dxfId="4015" priority="26042">
      <formula>IF(FIND("!",D5),TRUE)</formula>
    </cfRule>
  </conditionalFormatting>
  <conditionalFormatting sqref="D1272">
    <cfRule type="expression" dxfId="4014" priority="26043">
      <formula>IF(AND(LEN($C5)&gt;0,AND($C5&lt;&gt;"Smelter Not Listed",ISBLANK($D5))),1,0)</formula>
    </cfRule>
  </conditionalFormatting>
  <conditionalFormatting sqref="D1272">
    <cfRule type="expression" dxfId="4013" priority="26044">
      <formula>IF(AND(D5="",$C5=$X$4),TRUE)</formula>
    </cfRule>
  </conditionalFormatting>
  <conditionalFormatting sqref="D1272">
    <cfRule type="expression" dxfId="4012" priority="26045">
      <formula>IF(FIND("!",D5),TRUE)</formula>
    </cfRule>
  </conditionalFormatting>
  <conditionalFormatting sqref="D1273">
    <cfRule type="expression" dxfId="4011" priority="26046">
      <formula>IF(AND(LEN($C5)&gt;0,AND($C5&lt;&gt;"Smelter Not Listed",ISBLANK($D5))),1,0)</formula>
    </cfRule>
  </conditionalFormatting>
  <conditionalFormatting sqref="D1273">
    <cfRule type="expression" dxfId="4010" priority="26047">
      <formula>IF(AND(D5="",$C5=$X$4),TRUE)</formula>
    </cfRule>
  </conditionalFormatting>
  <conditionalFormatting sqref="D1273">
    <cfRule type="expression" dxfId="4009" priority="26048">
      <formula>IF(FIND("!",D5),TRUE)</formula>
    </cfRule>
  </conditionalFormatting>
  <conditionalFormatting sqref="D1274">
    <cfRule type="expression" dxfId="4008" priority="26049">
      <formula>IF(AND(LEN($C5)&gt;0,AND($C5&lt;&gt;"Smelter Not Listed",ISBLANK($D5))),1,0)</formula>
    </cfRule>
  </conditionalFormatting>
  <conditionalFormatting sqref="D1274">
    <cfRule type="expression" dxfId="4007" priority="26050">
      <formula>IF(AND(D5="",$C5=$X$4),TRUE)</formula>
    </cfRule>
  </conditionalFormatting>
  <conditionalFormatting sqref="D1274">
    <cfRule type="expression" dxfId="4006" priority="26051">
      <formula>IF(FIND("!",D5),TRUE)</formula>
    </cfRule>
  </conditionalFormatting>
  <conditionalFormatting sqref="D1275">
    <cfRule type="expression" dxfId="4005" priority="26052">
      <formula>IF(AND(LEN($C5)&gt;0,AND($C5&lt;&gt;"Smelter Not Listed",ISBLANK($D5))),1,0)</formula>
    </cfRule>
  </conditionalFormatting>
  <conditionalFormatting sqref="D1275">
    <cfRule type="expression" dxfId="4004" priority="26053">
      <formula>IF(AND(D5="",$C5=$X$4),TRUE)</formula>
    </cfRule>
  </conditionalFormatting>
  <conditionalFormatting sqref="D1275">
    <cfRule type="expression" dxfId="4003" priority="26054">
      <formula>IF(FIND("!",D5),TRUE)</formula>
    </cfRule>
  </conditionalFormatting>
  <conditionalFormatting sqref="D1276">
    <cfRule type="expression" dxfId="4002" priority="26055">
      <formula>IF(AND(LEN($C5)&gt;0,AND($C5&lt;&gt;"Smelter Not Listed",ISBLANK($D5))),1,0)</formula>
    </cfRule>
  </conditionalFormatting>
  <conditionalFormatting sqref="D1276">
    <cfRule type="expression" dxfId="4001" priority="26056">
      <formula>IF(AND(D5="",$C5=$X$4),TRUE)</formula>
    </cfRule>
  </conditionalFormatting>
  <conditionalFormatting sqref="D1276">
    <cfRule type="expression" dxfId="4000" priority="26057">
      <formula>IF(FIND("!",D5),TRUE)</formula>
    </cfRule>
  </conditionalFormatting>
  <conditionalFormatting sqref="D1277">
    <cfRule type="expression" dxfId="3999" priority="26058">
      <formula>IF(AND(LEN($C5)&gt;0,AND($C5&lt;&gt;"Smelter Not Listed",ISBLANK($D5))),1,0)</formula>
    </cfRule>
  </conditionalFormatting>
  <conditionalFormatting sqref="D1277">
    <cfRule type="expression" dxfId="3998" priority="26059">
      <formula>IF(AND(D5="",$C5=$X$4),TRUE)</formula>
    </cfRule>
  </conditionalFormatting>
  <conditionalFormatting sqref="D1277">
    <cfRule type="expression" dxfId="3997" priority="26060">
      <formula>IF(FIND("!",D5),TRUE)</formula>
    </cfRule>
  </conditionalFormatting>
  <conditionalFormatting sqref="D1278">
    <cfRule type="expression" dxfId="3996" priority="26061">
      <formula>IF(AND(LEN($C5)&gt;0,AND($C5&lt;&gt;"Smelter Not Listed",ISBLANK($D5))),1,0)</formula>
    </cfRule>
  </conditionalFormatting>
  <conditionalFormatting sqref="D1278">
    <cfRule type="expression" dxfId="3995" priority="26062">
      <formula>IF(AND(D5="",$C5=$X$4),TRUE)</formula>
    </cfRule>
  </conditionalFormatting>
  <conditionalFormatting sqref="D1278">
    <cfRule type="expression" dxfId="3994" priority="26063">
      <formula>IF(FIND("!",D5),TRUE)</formula>
    </cfRule>
  </conditionalFormatting>
  <conditionalFormatting sqref="D1279">
    <cfRule type="expression" dxfId="3993" priority="26064">
      <formula>IF(AND(LEN($C5)&gt;0,AND($C5&lt;&gt;"Smelter Not Listed",ISBLANK($D5))),1,0)</formula>
    </cfRule>
  </conditionalFormatting>
  <conditionalFormatting sqref="D1279">
    <cfRule type="expression" dxfId="3992" priority="26065">
      <formula>IF(AND(D5="",$C5=$X$4),TRUE)</formula>
    </cfRule>
  </conditionalFormatting>
  <conditionalFormatting sqref="D1279">
    <cfRule type="expression" dxfId="3991" priority="26066">
      <formula>IF(FIND("!",D5),TRUE)</formula>
    </cfRule>
  </conditionalFormatting>
  <conditionalFormatting sqref="D1280">
    <cfRule type="expression" dxfId="3990" priority="26067">
      <formula>IF(AND(LEN($C5)&gt;0,AND($C5&lt;&gt;"Smelter Not Listed",ISBLANK($D5))),1,0)</formula>
    </cfRule>
  </conditionalFormatting>
  <conditionalFormatting sqref="D1280">
    <cfRule type="expression" dxfId="3989" priority="26068">
      <formula>IF(AND(D5="",$C5=$X$4),TRUE)</formula>
    </cfRule>
  </conditionalFormatting>
  <conditionalFormatting sqref="D1280">
    <cfRule type="expression" dxfId="3988" priority="26069">
      <formula>IF(FIND("!",D5),TRUE)</formula>
    </cfRule>
  </conditionalFormatting>
  <conditionalFormatting sqref="D1281">
    <cfRule type="expression" dxfId="3987" priority="26070">
      <formula>IF(AND(LEN($C5)&gt;0,AND($C5&lt;&gt;"Smelter Not Listed",ISBLANK($D5))),1,0)</formula>
    </cfRule>
  </conditionalFormatting>
  <conditionalFormatting sqref="D1281">
    <cfRule type="expression" dxfId="3986" priority="26071">
      <formula>IF(AND(D5="",$C5=$X$4),TRUE)</formula>
    </cfRule>
  </conditionalFormatting>
  <conditionalFormatting sqref="D1281">
    <cfRule type="expression" dxfId="3985" priority="26072">
      <formula>IF(FIND("!",D5),TRUE)</formula>
    </cfRule>
  </conditionalFormatting>
  <conditionalFormatting sqref="D1282">
    <cfRule type="expression" dxfId="3984" priority="26073">
      <formula>IF(AND(LEN($C5)&gt;0,AND($C5&lt;&gt;"Smelter Not Listed",ISBLANK($D5))),1,0)</formula>
    </cfRule>
  </conditionalFormatting>
  <conditionalFormatting sqref="D1282">
    <cfRule type="expression" dxfId="3983" priority="26074">
      <formula>IF(AND(D5="",$C5=$X$4),TRUE)</formula>
    </cfRule>
  </conditionalFormatting>
  <conditionalFormatting sqref="D1282">
    <cfRule type="expression" dxfId="3982" priority="26075">
      <formula>IF(FIND("!",D5),TRUE)</formula>
    </cfRule>
  </conditionalFormatting>
  <conditionalFormatting sqref="D1283">
    <cfRule type="expression" dxfId="3981" priority="26076">
      <formula>IF(AND(LEN($C5)&gt;0,AND($C5&lt;&gt;"Smelter Not Listed",ISBLANK($D5))),1,0)</formula>
    </cfRule>
  </conditionalFormatting>
  <conditionalFormatting sqref="D1283">
    <cfRule type="expression" dxfId="3980" priority="26077">
      <formula>IF(AND(D5="",$C5=$X$4),TRUE)</formula>
    </cfRule>
  </conditionalFormatting>
  <conditionalFormatting sqref="D1283">
    <cfRule type="expression" dxfId="3979" priority="26078">
      <formula>IF(FIND("!",D5),TRUE)</formula>
    </cfRule>
  </conditionalFormatting>
  <conditionalFormatting sqref="D1284">
    <cfRule type="expression" dxfId="3978" priority="26079">
      <formula>IF(AND(LEN($C5)&gt;0,AND($C5&lt;&gt;"Smelter Not Listed",ISBLANK($D5))),1,0)</formula>
    </cfRule>
  </conditionalFormatting>
  <conditionalFormatting sqref="D1284">
    <cfRule type="expression" dxfId="3977" priority="26080">
      <formula>IF(AND(D5="",$C5=$X$4),TRUE)</formula>
    </cfRule>
  </conditionalFormatting>
  <conditionalFormatting sqref="D1284">
    <cfRule type="expression" dxfId="3976" priority="26081">
      <formula>IF(FIND("!",D5),TRUE)</formula>
    </cfRule>
  </conditionalFormatting>
  <conditionalFormatting sqref="D1285">
    <cfRule type="expression" dxfId="3975" priority="26082">
      <formula>IF(AND(LEN($C5)&gt;0,AND($C5&lt;&gt;"Smelter Not Listed",ISBLANK($D5))),1,0)</formula>
    </cfRule>
  </conditionalFormatting>
  <conditionalFormatting sqref="D1285">
    <cfRule type="expression" dxfId="3974" priority="26083">
      <formula>IF(AND(D5="",$C5=$X$4),TRUE)</formula>
    </cfRule>
  </conditionalFormatting>
  <conditionalFormatting sqref="D1285">
    <cfRule type="expression" dxfId="3973" priority="26084">
      <formula>IF(FIND("!",D5),TRUE)</formula>
    </cfRule>
  </conditionalFormatting>
  <conditionalFormatting sqref="D1286">
    <cfRule type="expression" dxfId="3972" priority="26085">
      <formula>IF(AND(LEN($C5)&gt;0,AND($C5&lt;&gt;"Smelter Not Listed",ISBLANK($D5))),1,0)</formula>
    </cfRule>
  </conditionalFormatting>
  <conditionalFormatting sqref="D1286">
    <cfRule type="expression" dxfId="3971" priority="26086">
      <formula>IF(AND(D5="",$C5=$X$4),TRUE)</formula>
    </cfRule>
  </conditionalFormatting>
  <conditionalFormatting sqref="D1286">
    <cfRule type="expression" dxfId="3970" priority="26087">
      <formula>IF(FIND("!",D5),TRUE)</formula>
    </cfRule>
  </conditionalFormatting>
  <conditionalFormatting sqref="D1287">
    <cfRule type="expression" dxfId="3969" priority="26088">
      <formula>IF(AND(LEN($C5)&gt;0,AND($C5&lt;&gt;"Smelter Not Listed",ISBLANK($D5))),1,0)</formula>
    </cfRule>
  </conditionalFormatting>
  <conditionalFormatting sqref="D1287">
    <cfRule type="expression" dxfId="3968" priority="26089">
      <formula>IF(AND(D5="",$C5=$X$4),TRUE)</formula>
    </cfRule>
  </conditionalFormatting>
  <conditionalFormatting sqref="D1287">
    <cfRule type="expression" dxfId="3967" priority="26090">
      <formula>IF(FIND("!",D5),TRUE)</formula>
    </cfRule>
  </conditionalFormatting>
  <conditionalFormatting sqref="D1288">
    <cfRule type="expression" dxfId="3966" priority="26091">
      <formula>IF(AND(LEN($C5)&gt;0,AND($C5&lt;&gt;"Smelter Not Listed",ISBLANK($D5))),1,0)</formula>
    </cfRule>
  </conditionalFormatting>
  <conditionalFormatting sqref="D1288">
    <cfRule type="expression" dxfId="3965" priority="26092">
      <formula>IF(AND(D5="",$C5=$X$4),TRUE)</formula>
    </cfRule>
  </conditionalFormatting>
  <conditionalFormatting sqref="D1288">
    <cfRule type="expression" dxfId="3964" priority="26093">
      <formula>IF(FIND("!",D5),TRUE)</formula>
    </cfRule>
  </conditionalFormatting>
  <conditionalFormatting sqref="D1289">
    <cfRule type="expression" dxfId="3963" priority="26094">
      <formula>IF(AND(LEN($C5)&gt;0,AND($C5&lt;&gt;"Smelter Not Listed",ISBLANK($D5))),1,0)</formula>
    </cfRule>
  </conditionalFormatting>
  <conditionalFormatting sqref="D1289">
    <cfRule type="expression" dxfId="3962" priority="26095">
      <formula>IF(AND(D5="",$C5=$X$4),TRUE)</formula>
    </cfRule>
  </conditionalFormatting>
  <conditionalFormatting sqref="D1289">
    <cfRule type="expression" dxfId="3961" priority="26096">
      <formula>IF(FIND("!",D5),TRUE)</formula>
    </cfRule>
  </conditionalFormatting>
  <conditionalFormatting sqref="D1290">
    <cfRule type="expression" dxfId="3960" priority="26097">
      <formula>IF(AND(LEN($C5)&gt;0,AND($C5&lt;&gt;"Smelter Not Listed",ISBLANK($D5))),1,0)</formula>
    </cfRule>
  </conditionalFormatting>
  <conditionalFormatting sqref="D1290">
    <cfRule type="expression" dxfId="3959" priority="26098">
      <formula>IF(AND(D5="",$C5=$X$4),TRUE)</formula>
    </cfRule>
  </conditionalFormatting>
  <conditionalFormatting sqref="D1290">
    <cfRule type="expression" dxfId="3958" priority="26099">
      <formula>IF(FIND("!",D5),TRUE)</formula>
    </cfRule>
  </conditionalFormatting>
  <conditionalFormatting sqref="D1291">
    <cfRule type="expression" dxfId="3957" priority="26100">
      <formula>IF(AND(LEN($C5)&gt;0,AND($C5&lt;&gt;"Smelter Not Listed",ISBLANK($D5))),1,0)</formula>
    </cfRule>
  </conditionalFormatting>
  <conditionalFormatting sqref="D1291">
    <cfRule type="expression" dxfId="3956" priority="26101">
      <formula>IF(AND(D5="",$C5=$X$4),TRUE)</formula>
    </cfRule>
  </conditionalFormatting>
  <conditionalFormatting sqref="D1291">
    <cfRule type="expression" dxfId="3955" priority="26102">
      <formula>IF(FIND("!",D5),TRUE)</formula>
    </cfRule>
  </conditionalFormatting>
  <conditionalFormatting sqref="D1292">
    <cfRule type="expression" dxfId="3954" priority="26103">
      <formula>IF(AND(LEN($C5)&gt;0,AND($C5&lt;&gt;"Smelter Not Listed",ISBLANK($D5))),1,0)</formula>
    </cfRule>
  </conditionalFormatting>
  <conditionalFormatting sqref="D1292">
    <cfRule type="expression" dxfId="3953" priority="26104">
      <formula>IF(AND(D5="",$C5=$X$4),TRUE)</formula>
    </cfRule>
  </conditionalFormatting>
  <conditionalFormatting sqref="D1292">
    <cfRule type="expression" dxfId="3952" priority="26105">
      <formula>IF(FIND("!",D5),TRUE)</formula>
    </cfRule>
  </conditionalFormatting>
  <conditionalFormatting sqref="D1293">
    <cfRule type="expression" dxfId="3951" priority="26106">
      <formula>IF(AND(LEN($C5)&gt;0,AND($C5&lt;&gt;"Smelter Not Listed",ISBLANK($D5))),1,0)</formula>
    </cfRule>
  </conditionalFormatting>
  <conditionalFormatting sqref="D1293">
    <cfRule type="expression" dxfId="3950" priority="26107">
      <formula>IF(AND(D5="",$C5=$X$4),TRUE)</formula>
    </cfRule>
  </conditionalFormatting>
  <conditionalFormatting sqref="D1293">
    <cfRule type="expression" dxfId="3949" priority="26108">
      <formula>IF(FIND("!",D5),TRUE)</formula>
    </cfRule>
  </conditionalFormatting>
  <conditionalFormatting sqref="D1294">
    <cfRule type="expression" dxfId="3948" priority="26109">
      <formula>IF(AND(LEN($C5)&gt;0,AND($C5&lt;&gt;"Smelter Not Listed",ISBLANK($D5))),1,0)</formula>
    </cfRule>
  </conditionalFormatting>
  <conditionalFormatting sqref="D1294">
    <cfRule type="expression" dxfId="3947" priority="26110">
      <formula>IF(AND(D5="",$C5=$X$4),TRUE)</formula>
    </cfRule>
  </conditionalFormatting>
  <conditionalFormatting sqref="D1294">
    <cfRule type="expression" dxfId="3946" priority="26111">
      <formula>IF(FIND("!",D5),TRUE)</formula>
    </cfRule>
  </conditionalFormatting>
  <conditionalFormatting sqref="D1295">
    <cfRule type="expression" dxfId="3945" priority="26112">
      <formula>IF(AND(LEN($C5)&gt;0,AND($C5&lt;&gt;"Smelter Not Listed",ISBLANK($D5))),1,0)</formula>
    </cfRule>
  </conditionalFormatting>
  <conditionalFormatting sqref="D1295">
    <cfRule type="expression" dxfId="3944" priority="26113">
      <formula>IF(AND(D5="",$C5=$X$4),TRUE)</formula>
    </cfRule>
  </conditionalFormatting>
  <conditionalFormatting sqref="D1295">
    <cfRule type="expression" dxfId="3943" priority="26114">
      <formula>IF(FIND("!",D5),TRUE)</formula>
    </cfRule>
  </conditionalFormatting>
  <conditionalFormatting sqref="D1296">
    <cfRule type="expression" dxfId="3942" priority="26115">
      <formula>IF(AND(LEN($C5)&gt;0,AND($C5&lt;&gt;"Smelter Not Listed",ISBLANK($D5))),1,0)</formula>
    </cfRule>
  </conditionalFormatting>
  <conditionalFormatting sqref="D1296">
    <cfRule type="expression" dxfId="3941" priority="26116">
      <formula>IF(AND(D5="",$C5=$X$4),TRUE)</formula>
    </cfRule>
  </conditionalFormatting>
  <conditionalFormatting sqref="D1296">
    <cfRule type="expression" dxfId="3940" priority="26117">
      <formula>IF(FIND("!",D5),TRUE)</formula>
    </cfRule>
  </conditionalFormatting>
  <conditionalFormatting sqref="D1297">
    <cfRule type="expression" dxfId="3939" priority="26118">
      <formula>IF(AND(LEN($C5)&gt;0,AND($C5&lt;&gt;"Smelter Not Listed",ISBLANK($D5))),1,0)</formula>
    </cfRule>
  </conditionalFormatting>
  <conditionalFormatting sqref="D1297">
    <cfRule type="expression" dxfId="3938" priority="26119">
      <formula>IF(AND(D5="",$C5=$X$4),TRUE)</formula>
    </cfRule>
  </conditionalFormatting>
  <conditionalFormatting sqref="D1297">
    <cfRule type="expression" dxfId="3937" priority="26120">
      <formula>IF(FIND("!",D5),TRUE)</formula>
    </cfRule>
  </conditionalFormatting>
  <conditionalFormatting sqref="D1298">
    <cfRule type="expression" dxfId="3936" priority="26121">
      <formula>IF(AND(LEN($C5)&gt;0,AND($C5&lt;&gt;"Smelter Not Listed",ISBLANK($D5))),1,0)</formula>
    </cfRule>
  </conditionalFormatting>
  <conditionalFormatting sqref="D1298">
    <cfRule type="expression" dxfId="3935" priority="26122">
      <formula>IF(AND(D5="",$C5=$X$4),TRUE)</formula>
    </cfRule>
  </conditionalFormatting>
  <conditionalFormatting sqref="D1298">
    <cfRule type="expression" dxfId="3934" priority="26123">
      <formula>IF(FIND("!",D5),TRUE)</formula>
    </cfRule>
  </conditionalFormatting>
  <conditionalFormatting sqref="D1299">
    <cfRule type="expression" dxfId="3933" priority="26124">
      <formula>IF(AND(LEN($C5)&gt;0,AND($C5&lt;&gt;"Smelter Not Listed",ISBLANK($D5))),1,0)</formula>
    </cfRule>
  </conditionalFormatting>
  <conditionalFormatting sqref="D1299">
    <cfRule type="expression" dxfId="3932" priority="26125">
      <formula>IF(AND(D5="",$C5=$X$4),TRUE)</formula>
    </cfRule>
  </conditionalFormatting>
  <conditionalFormatting sqref="D1299">
    <cfRule type="expression" dxfId="3931" priority="26126">
      <formula>IF(FIND("!",D5),TRUE)</formula>
    </cfRule>
  </conditionalFormatting>
  <conditionalFormatting sqref="D1300">
    <cfRule type="expression" dxfId="3930" priority="26127">
      <formula>IF(AND(LEN($C5)&gt;0,AND($C5&lt;&gt;"Smelter Not Listed",ISBLANK($D5))),1,0)</formula>
    </cfRule>
  </conditionalFormatting>
  <conditionalFormatting sqref="D1300">
    <cfRule type="expression" dxfId="3929" priority="26128">
      <formula>IF(AND(D5="",$C5=$X$4),TRUE)</formula>
    </cfRule>
  </conditionalFormatting>
  <conditionalFormatting sqref="D1300">
    <cfRule type="expression" dxfId="3928" priority="26129">
      <formula>IF(FIND("!",D5),TRUE)</formula>
    </cfRule>
  </conditionalFormatting>
  <conditionalFormatting sqref="D1301">
    <cfRule type="expression" dxfId="3927" priority="26130">
      <formula>IF(AND(LEN($C5)&gt;0,AND($C5&lt;&gt;"Smelter Not Listed",ISBLANK($D5))),1,0)</formula>
    </cfRule>
  </conditionalFormatting>
  <conditionalFormatting sqref="D1301">
    <cfRule type="expression" dxfId="3926" priority="26131">
      <formula>IF(AND(D5="",$C5=$X$4),TRUE)</formula>
    </cfRule>
  </conditionalFormatting>
  <conditionalFormatting sqref="D1301">
    <cfRule type="expression" dxfId="3925" priority="26132">
      <formula>IF(FIND("!",D5),TRUE)</formula>
    </cfRule>
  </conditionalFormatting>
  <conditionalFormatting sqref="D1302">
    <cfRule type="expression" dxfId="3924" priority="26133">
      <formula>IF(AND(LEN($C5)&gt;0,AND($C5&lt;&gt;"Smelter Not Listed",ISBLANK($D5))),1,0)</formula>
    </cfRule>
  </conditionalFormatting>
  <conditionalFormatting sqref="D1302">
    <cfRule type="expression" dxfId="3923" priority="26134">
      <formula>IF(AND(D5="",$C5=$X$4),TRUE)</formula>
    </cfRule>
  </conditionalFormatting>
  <conditionalFormatting sqref="D1302">
    <cfRule type="expression" dxfId="3922" priority="26135">
      <formula>IF(FIND("!",D5),TRUE)</formula>
    </cfRule>
  </conditionalFormatting>
  <conditionalFormatting sqref="D1303">
    <cfRule type="expression" dxfId="3921" priority="26136">
      <formula>IF(AND(LEN($C5)&gt;0,AND($C5&lt;&gt;"Smelter Not Listed",ISBLANK($D5))),1,0)</formula>
    </cfRule>
  </conditionalFormatting>
  <conditionalFormatting sqref="D1303">
    <cfRule type="expression" dxfId="3920" priority="26137">
      <formula>IF(AND(D5="",$C5=$X$4),TRUE)</formula>
    </cfRule>
  </conditionalFormatting>
  <conditionalFormatting sqref="D1303">
    <cfRule type="expression" dxfId="3919" priority="26138">
      <formula>IF(FIND("!",D5),TRUE)</formula>
    </cfRule>
  </conditionalFormatting>
  <conditionalFormatting sqref="D1304">
    <cfRule type="expression" dxfId="3918" priority="26139">
      <formula>IF(AND(LEN($C5)&gt;0,AND($C5&lt;&gt;"Smelter Not Listed",ISBLANK($D5))),1,0)</formula>
    </cfRule>
  </conditionalFormatting>
  <conditionalFormatting sqref="D1304">
    <cfRule type="expression" dxfId="3917" priority="26140">
      <formula>IF(AND(D5="",$C5=$X$4),TRUE)</formula>
    </cfRule>
  </conditionalFormatting>
  <conditionalFormatting sqref="D1304">
    <cfRule type="expression" dxfId="3916" priority="26141">
      <formula>IF(FIND("!",D5),TRUE)</formula>
    </cfRule>
  </conditionalFormatting>
  <conditionalFormatting sqref="D1305">
    <cfRule type="expression" dxfId="3915" priority="26142">
      <formula>IF(AND(LEN($C5)&gt;0,AND($C5&lt;&gt;"Smelter Not Listed",ISBLANK($D5))),1,0)</formula>
    </cfRule>
  </conditionalFormatting>
  <conditionalFormatting sqref="D1305">
    <cfRule type="expression" dxfId="3914" priority="26143">
      <formula>IF(AND(D5="",$C5=$X$4),TRUE)</formula>
    </cfRule>
  </conditionalFormatting>
  <conditionalFormatting sqref="D1305">
    <cfRule type="expression" dxfId="3913" priority="26144">
      <formula>IF(FIND("!",D5),TRUE)</formula>
    </cfRule>
  </conditionalFormatting>
  <conditionalFormatting sqref="D1306">
    <cfRule type="expression" dxfId="3912" priority="26145">
      <formula>IF(AND(LEN($C5)&gt;0,AND($C5&lt;&gt;"Smelter Not Listed",ISBLANK($D5))),1,0)</formula>
    </cfRule>
  </conditionalFormatting>
  <conditionalFormatting sqref="D1306">
    <cfRule type="expression" dxfId="3911" priority="26146">
      <formula>IF(AND(D5="",$C5=$X$4),TRUE)</formula>
    </cfRule>
  </conditionalFormatting>
  <conditionalFormatting sqref="D1306">
    <cfRule type="expression" dxfId="3910" priority="26147">
      <formula>IF(FIND("!",D5),TRUE)</formula>
    </cfRule>
  </conditionalFormatting>
  <conditionalFormatting sqref="D1307">
    <cfRule type="expression" dxfId="3909" priority="26148">
      <formula>IF(AND(LEN($C5)&gt;0,AND($C5&lt;&gt;"Smelter Not Listed",ISBLANK($D5))),1,0)</formula>
    </cfRule>
  </conditionalFormatting>
  <conditionalFormatting sqref="D1307">
    <cfRule type="expression" dxfId="3908" priority="26149">
      <formula>IF(AND(D5="",$C5=$X$4),TRUE)</formula>
    </cfRule>
  </conditionalFormatting>
  <conditionalFormatting sqref="D1307">
    <cfRule type="expression" dxfId="3907" priority="26150">
      <formula>IF(FIND("!",D5),TRUE)</formula>
    </cfRule>
  </conditionalFormatting>
  <conditionalFormatting sqref="D1308">
    <cfRule type="expression" dxfId="3906" priority="26151">
      <formula>IF(AND(LEN($C5)&gt;0,AND($C5&lt;&gt;"Smelter Not Listed",ISBLANK($D5))),1,0)</formula>
    </cfRule>
  </conditionalFormatting>
  <conditionalFormatting sqref="D1308">
    <cfRule type="expression" dxfId="3905" priority="26152">
      <formula>IF(AND(D5="",$C5=$X$4),TRUE)</formula>
    </cfRule>
  </conditionalFormatting>
  <conditionalFormatting sqref="D1308">
    <cfRule type="expression" dxfId="3904" priority="26153">
      <formula>IF(FIND("!",D5),TRUE)</formula>
    </cfRule>
  </conditionalFormatting>
  <conditionalFormatting sqref="D1309">
    <cfRule type="expression" dxfId="3903" priority="26154">
      <formula>IF(AND(LEN($C5)&gt;0,AND($C5&lt;&gt;"Smelter Not Listed",ISBLANK($D5))),1,0)</formula>
    </cfRule>
  </conditionalFormatting>
  <conditionalFormatting sqref="D1309">
    <cfRule type="expression" dxfId="3902" priority="26155">
      <formula>IF(AND(D5="",$C5=$X$4),TRUE)</formula>
    </cfRule>
  </conditionalFormatting>
  <conditionalFormatting sqref="D1309">
    <cfRule type="expression" dxfId="3901" priority="26156">
      <formula>IF(FIND("!",D5),TRUE)</formula>
    </cfRule>
  </conditionalFormatting>
  <conditionalFormatting sqref="D1310">
    <cfRule type="expression" dxfId="3900" priority="26157">
      <formula>IF(AND(LEN($C5)&gt;0,AND($C5&lt;&gt;"Smelter Not Listed",ISBLANK($D5))),1,0)</formula>
    </cfRule>
  </conditionalFormatting>
  <conditionalFormatting sqref="D1310">
    <cfRule type="expression" dxfId="3899" priority="26158">
      <formula>IF(AND(D5="",$C5=$X$4),TRUE)</formula>
    </cfRule>
  </conditionalFormatting>
  <conditionalFormatting sqref="D1310">
    <cfRule type="expression" dxfId="3898" priority="26159">
      <formula>IF(FIND("!",D5),TRUE)</formula>
    </cfRule>
  </conditionalFormatting>
  <conditionalFormatting sqref="D1311">
    <cfRule type="expression" dxfId="3897" priority="26160">
      <formula>IF(AND(LEN($C5)&gt;0,AND($C5&lt;&gt;"Smelter Not Listed",ISBLANK($D5))),1,0)</formula>
    </cfRule>
  </conditionalFormatting>
  <conditionalFormatting sqref="D1311">
    <cfRule type="expression" dxfId="3896" priority="26161">
      <formula>IF(AND(D5="",$C5=$X$4),TRUE)</formula>
    </cfRule>
  </conditionalFormatting>
  <conditionalFormatting sqref="D1311">
    <cfRule type="expression" dxfId="3895" priority="26162">
      <formula>IF(FIND("!",D5),TRUE)</formula>
    </cfRule>
  </conditionalFormatting>
  <conditionalFormatting sqref="D1312">
    <cfRule type="expression" dxfId="3894" priority="26163">
      <formula>IF(AND(LEN($C5)&gt;0,AND($C5&lt;&gt;"Smelter Not Listed",ISBLANK($D5))),1,0)</formula>
    </cfRule>
  </conditionalFormatting>
  <conditionalFormatting sqref="D1312">
    <cfRule type="expression" dxfId="3893" priority="26164">
      <formula>IF(AND(D5="",$C5=$X$4),TRUE)</formula>
    </cfRule>
  </conditionalFormatting>
  <conditionalFormatting sqref="D1312">
    <cfRule type="expression" dxfId="3892" priority="26165">
      <formula>IF(FIND("!",D5),TRUE)</formula>
    </cfRule>
  </conditionalFormatting>
  <conditionalFormatting sqref="D1313">
    <cfRule type="expression" dxfId="3891" priority="26166">
      <formula>IF(AND(LEN($C5)&gt;0,AND($C5&lt;&gt;"Smelter Not Listed",ISBLANK($D5))),1,0)</formula>
    </cfRule>
  </conditionalFormatting>
  <conditionalFormatting sqref="D1313">
    <cfRule type="expression" dxfId="3890" priority="26167">
      <formula>IF(AND(D5="",$C5=$X$4),TRUE)</formula>
    </cfRule>
  </conditionalFormatting>
  <conditionalFormatting sqref="D1313">
    <cfRule type="expression" dxfId="3889" priority="26168">
      <formula>IF(FIND("!",D5),TRUE)</formula>
    </cfRule>
  </conditionalFormatting>
  <conditionalFormatting sqref="D1314">
    <cfRule type="expression" dxfId="3888" priority="26169">
      <formula>IF(AND(LEN($C5)&gt;0,AND($C5&lt;&gt;"Smelter Not Listed",ISBLANK($D5))),1,0)</formula>
    </cfRule>
  </conditionalFormatting>
  <conditionalFormatting sqref="D1314">
    <cfRule type="expression" dxfId="3887" priority="26170">
      <formula>IF(AND(D5="",$C5=$X$4),TRUE)</formula>
    </cfRule>
  </conditionalFormatting>
  <conditionalFormatting sqref="D1314">
    <cfRule type="expression" dxfId="3886" priority="26171">
      <formula>IF(FIND("!",D5),TRUE)</formula>
    </cfRule>
  </conditionalFormatting>
  <conditionalFormatting sqref="D1315">
    <cfRule type="expression" dxfId="3885" priority="26172">
      <formula>IF(AND(LEN($C5)&gt;0,AND($C5&lt;&gt;"Smelter Not Listed",ISBLANK($D5))),1,0)</formula>
    </cfRule>
  </conditionalFormatting>
  <conditionalFormatting sqref="D1315">
    <cfRule type="expression" dxfId="3884" priority="26173">
      <formula>IF(AND(D5="",$C5=$X$4),TRUE)</formula>
    </cfRule>
  </conditionalFormatting>
  <conditionalFormatting sqref="D1315">
    <cfRule type="expression" dxfId="3883" priority="26174">
      <formula>IF(FIND("!",D5),TRUE)</formula>
    </cfRule>
  </conditionalFormatting>
  <conditionalFormatting sqref="D1316">
    <cfRule type="expression" dxfId="3882" priority="26175">
      <formula>IF(AND(LEN($C5)&gt;0,AND($C5&lt;&gt;"Smelter Not Listed",ISBLANK($D5))),1,0)</formula>
    </cfRule>
  </conditionalFormatting>
  <conditionalFormatting sqref="D1316">
    <cfRule type="expression" dxfId="3881" priority="26176">
      <formula>IF(AND(D5="",$C5=$X$4),TRUE)</formula>
    </cfRule>
  </conditionalFormatting>
  <conditionalFormatting sqref="D1316">
    <cfRule type="expression" dxfId="3880" priority="26177">
      <formula>IF(FIND("!",D5),TRUE)</formula>
    </cfRule>
  </conditionalFormatting>
  <conditionalFormatting sqref="D1317">
    <cfRule type="expression" dxfId="3879" priority="26178">
      <formula>IF(AND(LEN($C5)&gt;0,AND($C5&lt;&gt;"Smelter Not Listed",ISBLANK($D5))),1,0)</formula>
    </cfRule>
  </conditionalFormatting>
  <conditionalFormatting sqref="D1317">
    <cfRule type="expression" dxfId="3878" priority="26179">
      <formula>IF(AND(D5="",$C5=$X$4),TRUE)</formula>
    </cfRule>
  </conditionalFormatting>
  <conditionalFormatting sqref="D1317">
    <cfRule type="expression" dxfId="3877" priority="26180">
      <formula>IF(FIND("!",D5),TRUE)</formula>
    </cfRule>
  </conditionalFormatting>
  <conditionalFormatting sqref="D1318">
    <cfRule type="expression" dxfId="3876" priority="26181">
      <formula>IF(AND(LEN($C5)&gt;0,AND($C5&lt;&gt;"Smelter Not Listed",ISBLANK($D5))),1,0)</formula>
    </cfRule>
  </conditionalFormatting>
  <conditionalFormatting sqref="D1318">
    <cfRule type="expression" dxfId="3875" priority="26182">
      <formula>IF(AND(D5="",$C5=$X$4),TRUE)</formula>
    </cfRule>
  </conditionalFormatting>
  <conditionalFormatting sqref="D1318">
    <cfRule type="expression" dxfId="3874" priority="26183">
      <formula>IF(FIND("!",D5),TRUE)</formula>
    </cfRule>
  </conditionalFormatting>
  <conditionalFormatting sqref="D1319">
    <cfRule type="expression" dxfId="3873" priority="26184">
      <formula>IF(AND(LEN($C5)&gt;0,AND($C5&lt;&gt;"Smelter Not Listed",ISBLANK($D5))),1,0)</formula>
    </cfRule>
  </conditionalFormatting>
  <conditionalFormatting sqref="D1319">
    <cfRule type="expression" dxfId="3872" priority="26185">
      <formula>IF(AND(D5="",$C5=$X$4),TRUE)</formula>
    </cfRule>
  </conditionalFormatting>
  <conditionalFormatting sqref="D1319">
    <cfRule type="expression" dxfId="3871" priority="26186">
      <formula>IF(FIND("!",D5),TRUE)</formula>
    </cfRule>
  </conditionalFormatting>
  <conditionalFormatting sqref="D1320">
    <cfRule type="expression" dxfId="3870" priority="26187">
      <formula>IF(AND(LEN($C5)&gt;0,AND($C5&lt;&gt;"Smelter Not Listed",ISBLANK($D5))),1,0)</formula>
    </cfRule>
  </conditionalFormatting>
  <conditionalFormatting sqref="D1320">
    <cfRule type="expression" dxfId="3869" priority="26188">
      <formula>IF(AND(D5="",$C5=$X$4),TRUE)</formula>
    </cfRule>
  </conditionalFormatting>
  <conditionalFormatting sqref="D1320">
    <cfRule type="expression" dxfId="3868" priority="26189">
      <formula>IF(FIND("!",D5),TRUE)</formula>
    </cfRule>
  </conditionalFormatting>
  <conditionalFormatting sqref="D1321">
    <cfRule type="expression" dxfId="3867" priority="26190">
      <formula>IF(AND(LEN($C5)&gt;0,AND($C5&lt;&gt;"Smelter Not Listed",ISBLANK($D5))),1,0)</formula>
    </cfRule>
  </conditionalFormatting>
  <conditionalFormatting sqref="D1321">
    <cfRule type="expression" dxfId="3866" priority="26191">
      <formula>IF(AND(D5="",$C5=$X$4),TRUE)</formula>
    </cfRule>
  </conditionalFormatting>
  <conditionalFormatting sqref="D1321">
    <cfRule type="expression" dxfId="3865" priority="26192">
      <formula>IF(FIND("!",D5),TRUE)</formula>
    </cfRule>
  </conditionalFormatting>
  <conditionalFormatting sqref="D1322">
    <cfRule type="expression" dxfId="3864" priority="26193">
      <formula>IF(AND(LEN($C5)&gt;0,AND($C5&lt;&gt;"Smelter Not Listed",ISBLANK($D5))),1,0)</formula>
    </cfRule>
  </conditionalFormatting>
  <conditionalFormatting sqref="D1322">
    <cfRule type="expression" dxfId="3863" priority="26194">
      <formula>IF(AND(D5="",$C5=$X$4),TRUE)</formula>
    </cfRule>
  </conditionalFormatting>
  <conditionalFormatting sqref="D1322">
    <cfRule type="expression" dxfId="3862" priority="26195">
      <formula>IF(FIND("!",D5),TRUE)</formula>
    </cfRule>
  </conditionalFormatting>
  <conditionalFormatting sqref="D1323">
    <cfRule type="expression" dxfId="3861" priority="26196">
      <formula>IF(AND(LEN($C5)&gt;0,AND($C5&lt;&gt;"Smelter Not Listed",ISBLANK($D5))),1,0)</formula>
    </cfRule>
  </conditionalFormatting>
  <conditionalFormatting sqref="D1323">
    <cfRule type="expression" dxfId="3860" priority="26197">
      <formula>IF(AND(D5="",$C5=$X$4),TRUE)</formula>
    </cfRule>
  </conditionalFormatting>
  <conditionalFormatting sqref="D1323">
    <cfRule type="expression" dxfId="3859" priority="26198">
      <formula>IF(FIND("!",D5),TRUE)</formula>
    </cfRule>
  </conditionalFormatting>
  <conditionalFormatting sqref="D1324">
    <cfRule type="expression" dxfId="3858" priority="26199">
      <formula>IF(AND(LEN($C5)&gt;0,AND($C5&lt;&gt;"Smelter Not Listed",ISBLANK($D5))),1,0)</formula>
    </cfRule>
  </conditionalFormatting>
  <conditionalFormatting sqref="D1324">
    <cfRule type="expression" dxfId="3857" priority="26200">
      <formula>IF(AND(D5="",$C5=$X$4),TRUE)</formula>
    </cfRule>
  </conditionalFormatting>
  <conditionalFormatting sqref="D1324">
    <cfRule type="expression" dxfId="3856" priority="26201">
      <formula>IF(FIND("!",D5),TRUE)</formula>
    </cfRule>
  </conditionalFormatting>
  <conditionalFormatting sqref="D1325">
    <cfRule type="expression" dxfId="3855" priority="26202">
      <formula>IF(AND(LEN($C5)&gt;0,AND($C5&lt;&gt;"Smelter Not Listed",ISBLANK($D5))),1,0)</formula>
    </cfRule>
  </conditionalFormatting>
  <conditionalFormatting sqref="D1325">
    <cfRule type="expression" dxfId="3854" priority="26203">
      <formula>IF(AND(D5="",$C5=$X$4),TRUE)</formula>
    </cfRule>
  </conditionalFormatting>
  <conditionalFormatting sqref="D1325">
    <cfRule type="expression" dxfId="3853" priority="26204">
      <formula>IF(FIND("!",D5),TRUE)</formula>
    </cfRule>
  </conditionalFormatting>
  <conditionalFormatting sqref="D1326">
    <cfRule type="expression" dxfId="3852" priority="26205">
      <formula>IF(AND(LEN($C5)&gt;0,AND($C5&lt;&gt;"Smelter Not Listed",ISBLANK($D5))),1,0)</formula>
    </cfRule>
  </conditionalFormatting>
  <conditionalFormatting sqref="D1326">
    <cfRule type="expression" dxfId="3851" priority="26206">
      <formula>IF(AND(D5="",$C5=$X$4),TRUE)</formula>
    </cfRule>
  </conditionalFormatting>
  <conditionalFormatting sqref="D1326">
    <cfRule type="expression" dxfId="3850" priority="26207">
      <formula>IF(FIND("!",D5),TRUE)</formula>
    </cfRule>
  </conditionalFormatting>
  <conditionalFormatting sqref="D1327">
    <cfRule type="expression" dxfId="3849" priority="26208">
      <formula>IF(AND(LEN($C5)&gt;0,AND($C5&lt;&gt;"Smelter Not Listed",ISBLANK($D5))),1,0)</formula>
    </cfRule>
  </conditionalFormatting>
  <conditionalFormatting sqref="D1327">
    <cfRule type="expression" dxfId="3848" priority="26209">
      <formula>IF(AND(D5="",$C5=$X$4),TRUE)</formula>
    </cfRule>
  </conditionalFormatting>
  <conditionalFormatting sqref="D1327">
    <cfRule type="expression" dxfId="3847" priority="26210">
      <formula>IF(FIND("!",D5),TRUE)</formula>
    </cfRule>
  </conditionalFormatting>
  <conditionalFormatting sqref="D1328">
    <cfRule type="expression" dxfId="3846" priority="26211">
      <formula>IF(AND(LEN($C5)&gt;0,AND($C5&lt;&gt;"Smelter Not Listed",ISBLANK($D5))),1,0)</formula>
    </cfRule>
  </conditionalFormatting>
  <conditionalFormatting sqref="D1328">
    <cfRule type="expression" dxfId="3845" priority="26212">
      <formula>IF(AND(D5="",$C5=$X$4),TRUE)</formula>
    </cfRule>
  </conditionalFormatting>
  <conditionalFormatting sqref="D1328">
    <cfRule type="expression" dxfId="3844" priority="26213">
      <formula>IF(FIND("!",D5),TRUE)</formula>
    </cfRule>
  </conditionalFormatting>
  <conditionalFormatting sqref="D1329">
    <cfRule type="expression" dxfId="3843" priority="26214">
      <formula>IF(AND(LEN($C5)&gt;0,AND($C5&lt;&gt;"Smelter Not Listed",ISBLANK($D5))),1,0)</formula>
    </cfRule>
  </conditionalFormatting>
  <conditionalFormatting sqref="D1329">
    <cfRule type="expression" dxfId="3842" priority="26215">
      <formula>IF(AND(D5="",$C5=$X$4),TRUE)</formula>
    </cfRule>
  </conditionalFormatting>
  <conditionalFormatting sqref="D1329">
    <cfRule type="expression" dxfId="3841" priority="26216">
      <formula>IF(FIND("!",D5),TRUE)</formula>
    </cfRule>
  </conditionalFormatting>
  <conditionalFormatting sqref="D1330">
    <cfRule type="expression" dxfId="3840" priority="26217">
      <formula>IF(AND(LEN($C5)&gt;0,AND($C5&lt;&gt;"Smelter Not Listed",ISBLANK($D5))),1,0)</formula>
    </cfRule>
  </conditionalFormatting>
  <conditionalFormatting sqref="D1330">
    <cfRule type="expression" dxfId="3839" priority="26218">
      <formula>IF(AND(D5="",$C5=$X$4),TRUE)</formula>
    </cfRule>
  </conditionalFormatting>
  <conditionalFormatting sqref="D1330">
    <cfRule type="expression" dxfId="3838" priority="26219">
      <formula>IF(FIND("!",D5),TRUE)</formula>
    </cfRule>
  </conditionalFormatting>
  <conditionalFormatting sqref="D1331">
    <cfRule type="expression" dxfId="3837" priority="26220">
      <formula>IF(AND(LEN($C5)&gt;0,AND($C5&lt;&gt;"Smelter Not Listed",ISBLANK($D5))),1,0)</formula>
    </cfRule>
  </conditionalFormatting>
  <conditionalFormatting sqref="D1331">
    <cfRule type="expression" dxfId="3836" priority="26221">
      <formula>IF(AND(D5="",$C5=$X$4),TRUE)</formula>
    </cfRule>
  </conditionalFormatting>
  <conditionalFormatting sqref="D1331">
    <cfRule type="expression" dxfId="3835" priority="26222">
      <formula>IF(FIND("!",D5),TRUE)</formula>
    </cfRule>
  </conditionalFormatting>
  <conditionalFormatting sqref="D1332">
    <cfRule type="expression" dxfId="3834" priority="26223">
      <formula>IF(AND(LEN($C5)&gt;0,AND($C5&lt;&gt;"Smelter Not Listed",ISBLANK($D5))),1,0)</formula>
    </cfRule>
  </conditionalFormatting>
  <conditionalFormatting sqref="D1332">
    <cfRule type="expression" dxfId="3833" priority="26224">
      <formula>IF(AND(D5="",$C5=$X$4),TRUE)</formula>
    </cfRule>
  </conditionalFormatting>
  <conditionalFormatting sqref="D1332">
    <cfRule type="expression" dxfId="3832" priority="26225">
      <formula>IF(FIND("!",D5),TRUE)</formula>
    </cfRule>
  </conditionalFormatting>
  <conditionalFormatting sqref="D1333">
    <cfRule type="expression" dxfId="3831" priority="26226">
      <formula>IF(AND(LEN($C5)&gt;0,AND($C5&lt;&gt;"Smelter Not Listed",ISBLANK($D5))),1,0)</formula>
    </cfRule>
  </conditionalFormatting>
  <conditionalFormatting sqref="D1333">
    <cfRule type="expression" dxfId="3830" priority="26227">
      <formula>IF(AND(D5="",$C5=$X$4),TRUE)</formula>
    </cfRule>
  </conditionalFormatting>
  <conditionalFormatting sqref="D1333">
    <cfRule type="expression" dxfId="3829" priority="26228">
      <formula>IF(FIND("!",D5),TRUE)</formula>
    </cfRule>
  </conditionalFormatting>
  <conditionalFormatting sqref="D1334">
    <cfRule type="expression" dxfId="3828" priority="26229">
      <formula>IF(AND(LEN($C5)&gt;0,AND($C5&lt;&gt;"Smelter Not Listed",ISBLANK($D5))),1,0)</formula>
    </cfRule>
  </conditionalFormatting>
  <conditionalFormatting sqref="D1334">
    <cfRule type="expression" dxfId="3827" priority="26230">
      <formula>IF(AND(D5="",$C5=$X$4),TRUE)</formula>
    </cfRule>
  </conditionalFormatting>
  <conditionalFormatting sqref="D1334">
    <cfRule type="expression" dxfId="3826" priority="26231">
      <formula>IF(FIND("!",D5),TRUE)</formula>
    </cfRule>
  </conditionalFormatting>
  <conditionalFormatting sqref="D1335">
    <cfRule type="expression" dxfId="3825" priority="26232">
      <formula>IF(AND(LEN($C5)&gt;0,AND($C5&lt;&gt;"Smelter Not Listed",ISBLANK($D5))),1,0)</formula>
    </cfRule>
  </conditionalFormatting>
  <conditionalFormatting sqref="D1335">
    <cfRule type="expression" dxfId="3824" priority="26233">
      <formula>IF(AND(D5="",$C5=$X$4),TRUE)</formula>
    </cfRule>
  </conditionalFormatting>
  <conditionalFormatting sqref="D1335">
    <cfRule type="expression" dxfId="3823" priority="26234">
      <formula>IF(FIND("!",D5),TRUE)</formula>
    </cfRule>
  </conditionalFormatting>
  <conditionalFormatting sqref="D1336">
    <cfRule type="expression" dxfId="3822" priority="26235">
      <formula>IF(AND(LEN($C5)&gt;0,AND($C5&lt;&gt;"Smelter Not Listed",ISBLANK($D5))),1,0)</formula>
    </cfRule>
  </conditionalFormatting>
  <conditionalFormatting sqref="D1336">
    <cfRule type="expression" dxfId="3821" priority="26236">
      <formula>IF(AND(D5="",$C5=$X$4),TRUE)</formula>
    </cfRule>
  </conditionalFormatting>
  <conditionalFormatting sqref="D1336">
    <cfRule type="expression" dxfId="3820" priority="26237">
      <formula>IF(FIND("!",D5),TRUE)</formula>
    </cfRule>
  </conditionalFormatting>
  <conditionalFormatting sqref="D1337">
    <cfRule type="expression" dxfId="3819" priority="26238">
      <formula>IF(AND(LEN($C5)&gt;0,AND($C5&lt;&gt;"Smelter Not Listed",ISBLANK($D5))),1,0)</formula>
    </cfRule>
  </conditionalFormatting>
  <conditionalFormatting sqref="D1337">
    <cfRule type="expression" dxfId="3818" priority="26239">
      <formula>IF(AND(D5="",$C5=$X$4),TRUE)</formula>
    </cfRule>
  </conditionalFormatting>
  <conditionalFormatting sqref="D1337">
    <cfRule type="expression" dxfId="3817" priority="26240">
      <formula>IF(FIND("!",D5),TRUE)</formula>
    </cfRule>
  </conditionalFormatting>
  <conditionalFormatting sqref="D1338">
    <cfRule type="expression" dxfId="3816" priority="26241">
      <formula>IF(AND(LEN($C5)&gt;0,AND($C5&lt;&gt;"Smelter Not Listed",ISBLANK($D5))),1,0)</formula>
    </cfRule>
  </conditionalFormatting>
  <conditionalFormatting sqref="D1338">
    <cfRule type="expression" dxfId="3815" priority="26242">
      <formula>IF(AND(D5="",$C5=$X$4),TRUE)</formula>
    </cfRule>
  </conditionalFormatting>
  <conditionalFormatting sqref="D1338">
    <cfRule type="expression" dxfId="3814" priority="26243">
      <formula>IF(FIND("!",D5),TRUE)</formula>
    </cfRule>
  </conditionalFormatting>
  <conditionalFormatting sqref="D1339">
    <cfRule type="expression" dxfId="3813" priority="26244">
      <formula>IF(AND(LEN($C5)&gt;0,AND($C5&lt;&gt;"Smelter Not Listed",ISBLANK($D5))),1,0)</formula>
    </cfRule>
  </conditionalFormatting>
  <conditionalFormatting sqref="D1339">
    <cfRule type="expression" dxfId="3812" priority="26245">
      <formula>IF(AND(D5="",$C5=$X$4),TRUE)</formula>
    </cfRule>
  </conditionalFormatting>
  <conditionalFormatting sqref="D1339">
    <cfRule type="expression" dxfId="3811" priority="26246">
      <formula>IF(FIND("!",D5),TRUE)</formula>
    </cfRule>
  </conditionalFormatting>
  <conditionalFormatting sqref="D1340">
    <cfRule type="expression" dxfId="3810" priority="26247">
      <formula>IF(AND(LEN($C5)&gt;0,AND($C5&lt;&gt;"Smelter Not Listed",ISBLANK($D5))),1,0)</formula>
    </cfRule>
  </conditionalFormatting>
  <conditionalFormatting sqref="D1340">
    <cfRule type="expression" dxfId="3809" priority="26248">
      <formula>IF(AND(D5="",$C5=$X$4),TRUE)</formula>
    </cfRule>
  </conditionalFormatting>
  <conditionalFormatting sqref="D1340">
    <cfRule type="expression" dxfId="3808" priority="26249">
      <formula>IF(FIND("!",D5),TRUE)</formula>
    </cfRule>
  </conditionalFormatting>
  <conditionalFormatting sqref="D1341">
    <cfRule type="expression" dxfId="3807" priority="26250">
      <formula>IF(AND(LEN($C5)&gt;0,AND($C5&lt;&gt;"Smelter Not Listed",ISBLANK($D5))),1,0)</formula>
    </cfRule>
  </conditionalFormatting>
  <conditionalFormatting sqref="D1341">
    <cfRule type="expression" dxfId="3806" priority="26251">
      <formula>IF(AND(D5="",$C5=$X$4),TRUE)</formula>
    </cfRule>
  </conditionalFormatting>
  <conditionalFormatting sqref="D1341">
    <cfRule type="expression" dxfId="3805" priority="26252">
      <formula>IF(FIND("!",D5),TRUE)</formula>
    </cfRule>
  </conditionalFormatting>
  <conditionalFormatting sqref="D1342">
    <cfRule type="expression" dxfId="3804" priority="26253">
      <formula>IF(AND(LEN($C5)&gt;0,AND($C5&lt;&gt;"Smelter Not Listed",ISBLANK($D5))),1,0)</formula>
    </cfRule>
  </conditionalFormatting>
  <conditionalFormatting sqref="D1342">
    <cfRule type="expression" dxfId="3803" priority="26254">
      <formula>IF(AND(D5="",$C5=$X$4),TRUE)</formula>
    </cfRule>
  </conditionalFormatting>
  <conditionalFormatting sqref="D1342">
    <cfRule type="expression" dxfId="3802" priority="26255">
      <formula>IF(FIND("!",D5),TRUE)</formula>
    </cfRule>
  </conditionalFormatting>
  <conditionalFormatting sqref="D1343">
    <cfRule type="expression" dxfId="3801" priority="26256">
      <formula>IF(AND(LEN($C5)&gt;0,AND($C5&lt;&gt;"Smelter Not Listed",ISBLANK($D5))),1,0)</formula>
    </cfRule>
  </conditionalFormatting>
  <conditionalFormatting sqref="D1343">
    <cfRule type="expression" dxfId="3800" priority="26257">
      <formula>IF(AND(D5="",$C5=$X$4),TRUE)</formula>
    </cfRule>
  </conditionalFormatting>
  <conditionalFormatting sqref="D1343">
    <cfRule type="expression" dxfId="3799" priority="26258">
      <formula>IF(FIND("!",D5),TRUE)</formula>
    </cfRule>
  </conditionalFormatting>
  <conditionalFormatting sqref="D1344">
    <cfRule type="expression" dxfId="3798" priority="26259">
      <formula>IF(AND(LEN($C5)&gt;0,AND($C5&lt;&gt;"Smelter Not Listed",ISBLANK($D5))),1,0)</formula>
    </cfRule>
  </conditionalFormatting>
  <conditionalFormatting sqref="D1344">
    <cfRule type="expression" dxfId="3797" priority="26260">
      <formula>IF(AND(D5="",$C5=$X$4),TRUE)</formula>
    </cfRule>
  </conditionalFormatting>
  <conditionalFormatting sqref="D1344">
    <cfRule type="expression" dxfId="3796" priority="26261">
      <formula>IF(FIND("!",D5),TRUE)</formula>
    </cfRule>
  </conditionalFormatting>
  <conditionalFormatting sqref="D1345">
    <cfRule type="expression" dxfId="3795" priority="26262">
      <formula>IF(AND(LEN($C5)&gt;0,AND($C5&lt;&gt;"Smelter Not Listed",ISBLANK($D5))),1,0)</formula>
    </cfRule>
  </conditionalFormatting>
  <conditionalFormatting sqref="D1345">
    <cfRule type="expression" dxfId="3794" priority="26263">
      <formula>IF(AND(D5="",$C5=$X$4),TRUE)</formula>
    </cfRule>
  </conditionalFormatting>
  <conditionalFormatting sqref="D1345">
    <cfRule type="expression" dxfId="3793" priority="26264">
      <formula>IF(FIND("!",D5),TRUE)</formula>
    </cfRule>
  </conditionalFormatting>
  <conditionalFormatting sqref="D1346">
    <cfRule type="expression" dxfId="3792" priority="26265">
      <formula>IF(AND(LEN($C5)&gt;0,AND($C5&lt;&gt;"Smelter Not Listed",ISBLANK($D5))),1,0)</formula>
    </cfRule>
  </conditionalFormatting>
  <conditionalFormatting sqref="D1346">
    <cfRule type="expression" dxfId="3791" priority="26266">
      <formula>IF(AND(D5="",$C5=$X$4),TRUE)</formula>
    </cfRule>
  </conditionalFormatting>
  <conditionalFormatting sqref="D1346">
    <cfRule type="expression" dxfId="3790" priority="26267">
      <formula>IF(FIND("!",D5),TRUE)</formula>
    </cfRule>
  </conditionalFormatting>
  <conditionalFormatting sqref="D1347">
    <cfRule type="expression" dxfId="3789" priority="26268">
      <formula>IF(AND(LEN($C5)&gt;0,AND($C5&lt;&gt;"Smelter Not Listed",ISBLANK($D5))),1,0)</formula>
    </cfRule>
  </conditionalFormatting>
  <conditionalFormatting sqref="D1347">
    <cfRule type="expression" dxfId="3788" priority="26269">
      <formula>IF(AND(D5="",$C5=$X$4),TRUE)</formula>
    </cfRule>
  </conditionalFormatting>
  <conditionalFormatting sqref="D1347">
    <cfRule type="expression" dxfId="3787" priority="26270">
      <formula>IF(FIND("!",D5),TRUE)</formula>
    </cfRule>
  </conditionalFormatting>
  <conditionalFormatting sqref="D1348">
    <cfRule type="expression" dxfId="3786" priority="26271">
      <formula>IF(AND(LEN($C5)&gt;0,AND($C5&lt;&gt;"Smelter Not Listed",ISBLANK($D5))),1,0)</formula>
    </cfRule>
  </conditionalFormatting>
  <conditionalFormatting sqref="D1348">
    <cfRule type="expression" dxfId="3785" priority="26272">
      <formula>IF(AND(D5="",$C5=$X$4),TRUE)</formula>
    </cfRule>
  </conditionalFormatting>
  <conditionalFormatting sqref="D1348">
    <cfRule type="expression" dxfId="3784" priority="26273">
      <formula>IF(FIND("!",D5),TRUE)</formula>
    </cfRule>
  </conditionalFormatting>
  <conditionalFormatting sqref="D1349">
    <cfRule type="expression" dxfId="3783" priority="26274">
      <formula>IF(AND(LEN($C5)&gt;0,AND($C5&lt;&gt;"Smelter Not Listed",ISBLANK($D5))),1,0)</formula>
    </cfRule>
  </conditionalFormatting>
  <conditionalFormatting sqref="D1349">
    <cfRule type="expression" dxfId="3782" priority="26275">
      <formula>IF(AND(D5="",$C5=$X$4),TRUE)</formula>
    </cfRule>
  </conditionalFormatting>
  <conditionalFormatting sqref="D1349">
    <cfRule type="expression" dxfId="3781" priority="26276">
      <formula>IF(FIND("!",D5),TRUE)</formula>
    </cfRule>
  </conditionalFormatting>
  <conditionalFormatting sqref="D1350">
    <cfRule type="expression" dxfId="3780" priority="26277">
      <formula>IF(AND(LEN($C5)&gt;0,AND($C5&lt;&gt;"Smelter Not Listed",ISBLANK($D5))),1,0)</formula>
    </cfRule>
  </conditionalFormatting>
  <conditionalFormatting sqref="D1350">
    <cfRule type="expression" dxfId="3779" priority="26278">
      <formula>IF(AND(D5="",$C5=$X$4),TRUE)</formula>
    </cfRule>
  </conditionalFormatting>
  <conditionalFormatting sqref="D1350">
    <cfRule type="expression" dxfId="3778" priority="26279">
      <formula>IF(FIND("!",D5),TRUE)</formula>
    </cfRule>
  </conditionalFormatting>
  <conditionalFormatting sqref="D1351">
    <cfRule type="expression" dxfId="3777" priority="26280">
      <formula>IF(AND(LEN($C5)&gt;0,AND($C5&lt;&gt;"Smelter Not Listed",ISBLANK($D5))),1,0)</formula>
    </cfRule>
  </conditionalFormatting>
  <conditionalFormatting sqref="D1351">
    <cfRule type="expression" dxfId="3776" priority="26281">
      <formula>IF(AND(D5="",$C5=$X$4),TRUE)</formula>
    </cfRule>
  </conditionalFormatting>
  <conditionalFormatting sqref="D1351">
    <cfRule type="expression" dxfId="3775" priority="26282">
      <formula>IF(FIND("!",D5),TRUE)</formula>
    </cfRule>
  </conditionalFormatting>
  <conditionalFormatting sqref="D1352">
    <cfRule type="expression" dxfId="3774" priority="26283">
      <formula>IF(AND(LEN($C5)&gt;0,AND($C5&lt;&gt;"Smelter Not Listed",ISBLANK($D5))),1,0)</formula>
    </cfRule>
  </conditionalFormatting>
  <conditionalFormatting sqref="D1352">
    <cfRule type="expression" dxfId="3773" priority="26284">
      <formula>IF(AND(D5="",$C5=$X$4),TRUE)</formula>
    </cfRule>
  </conditionalFormatting>
  <conditionalFormatting sqref="D1352">
    <cfRule type="expression" dxfId="3772" priority="26285">
      <formula>IF(FIND("!",D5),TRUE)</formula>
    </cfRule>
  </conditionalFormatting>
  <conditionalFormatting sqref="D1353">
    <cfRule type="expression" dxfId="3771" priority="26286">
      <formula>IF(AND(LEN($C5)&gt;0,AND($C5&lt;&gt;"Smelter Not Listed",ISBLANK($D5))),1,0)</formula>
    </cfRule>
  </conditionalFormatting>
  <conditionalFormatting sqref="D1353">
    <cfRule type="expression" dxfId="3770" priority="26287">
      <formula>IF(AND(D5="",$C5=$X$4),TRUE)</formula>
    </cfRule>
  </conditionalFormatting>
  <conditionalFormatting sqref="D1353">
    <cfRule type="expression" dxfId="3769" priority="26288">
      <formula>IF(FIND("!",D5),TRUE)</formula>
    </cfRule>
  </conditionalFormatting>
  <conditionalFormatting sqref="D1354">
    <cfRule type="expression" dxfId="3768" priority="26289">
      <formula>IF(AND(LEN($C5)&gt;0,AND($C5&lt;&gt;"Smelter Not Listed",ISBLANK($D5))),1,0)</formula>
    </cfRule>
  </conditionalFormatting>
  <conditionalFormatting sqref="D1354">
    <cfRule type="expression" dxfId="3767" priority="26290">
      <formula>IF(AND(D5="",$C5=$X$4),TRUE)</formula>
    </cfRule>
  </conditionalFormatting>
  <conditionalFormatting sqref="D1354">
    <cfRule type="expression" dxfId="3766" priority="26291">
      <formula>IF(FIND("!",D5),TRUE)</formula>
    </cfRule>
  </conditionalFormatting>
  <conditionalFormatting sqref="D1355">
    <cfRule type="expression" dxfId="3765" priority="26292">
      <formula>IF(AND(LEN($C5)&gt;0,AND($C5&lt;&gt;"Smelter Not Listed",ISBLANK($D5))),1,0)</formula>
    </cfRule>
  </conditionalFormatting>
  <conditionalFormatting sqref="D1355">
    <cfRule type="expression" dxfId="3764" priority="26293">
      <formula>IF(AND(D5="",$C5=$X$4),TRUE)</formula>
    </cfRule>
  </conditionalFormatting>
  <conditionalFormatting sqref="D1355">
    <cfRule type="expression" dxfId="3763" priority="26294">
      <formula>IF(FIND("!",D5),TRUE)</formula>
    </cfRule>
  </conditionalFormatting>
  <conditionalFormatting sqref="D1356">
    <cfRule type="expression" dxfId="3762" priority="26295">
      <formula>IF(AND(LEN($C5)&gt;0,AND($C5&lt;&gt;"Smelter Not Listed",ISBLANK($D5))),1,0)</formula>
    </cfRule>
  </conditionalFormatting>
  <conditionalFormatting sqref="D1356">
    <cfRule type="expression" dxfId="3761" priority="26296">
      <formula>IF(AND(D5="",$C5=$X$4),TRUE)</formula>
    </cfRule>
  </conditionalFormatting>
  <conditionalFormatting sqref="D1356">
    <cfRule type="expression" dxfId="3760" priority="26297">
      <formula>IF(FIND("!",D5),TRUE)</formula>
    </cfRule>
  </conditionalFormatting>
  <conditionalFormatting sqref="D1357">
    <cfRule type="expression" dxfId="3759" priority="26298">
      <formula>IF(AND(LEN($C5)&gt;0,AND($C5&lt;&gt;"Smelter Not Listed",ISBLANK($D5))),1,0)</formula>
    </cfRule>
  </conditionalFormatting>
  <conditionalFormatting sqref="D1357">
    <cfRule type="expression" dxfId="3758" priority="26299">
      <formula>IF(AND(D5="",$C5=$X$4),TRUE)</formula>
    </cfRule>
  </conditionalFormatting>
  <conditionalFormatting sqref="D1357">
    <cfRule type="expression" dxfId="3757" priority="26300">
      <formula>IF(FIND("!",D5),TRUE)</formula>
    </cfRule>
  </conditionalFormatting>
  <conditionalFormatting sqref="D1358">
    <cfRule type="expression" dxfId="3756" priority="26301">
      <formula>IF(AND(LEN($C5)&gt;0,AND($C5&lt;&gt;"Smelter Not Listed",ISBLANK($D5))),1,0)</formula>
    </cfRule>
  </conditionalFormatting>
  <conditionalFormatting sqref="D1358">
    <cfRule type="expression" dxfId="3755" priority="26302">
      <formula>IF(AND(D5="",$C5=$X$4),TRUE)</formula>
    </cfRule>
  </conditionalFormatting>
  <conditionalFormatting sqref="D1358">
    <cfRule type="expression" dxfId="3754" priority="26303">
      <formula>IF(FIND("!",D5),TRUE)</formula>
    </cfRule>
  </conditionalFormatting>
  <conditionalFormatting sqref="D1359">
    <cfRule type="expression" dxfId="3753" priority="26304">
      <formula>IF(AND(LEN($C5)&gt;0,AND($C5&lt;&gt;"Smelter Not Listed",ISBLANK($D5))),1,0)</formula>
    </cfRule>
  </conditionalFormatting>
  <conditionalFormatting sqref="D1359">
    <cfRule type="expression" dxfId="3752" priority="26305">
      <formula>IF(AND(D5="",$C5=$X$4),TRUE)</formula>
    </cfRule>
  </conditionalFormatting>
  <conditionalFormatting sqref="D1359">
    <cfRule type="expression" dxfId="3751" priority="26306">
      <formula>IF(FIND("!",D5),TRUE)</formula>
    </cfRule>
  </conditionalFormatting>
  <conditionalFormatting sqref="D1360">
    <cfRule type="expression" dxfId="3750" priority="26307">
      <formula>IF(AND(LEN($C5)&gt;0,AND($C5&lt;&gt;"Smelter Not Listed",ISBLANK($D5))),1,0)</formula>
    </cfRule>
  </conditionalFormatting>
  <conditionalFormatting sqref="D1360">
    <cfRule type="expression" dxfId="3749" priority="26308">
      <formula>IF(AND(D5="",$C5=$X$4),TRUE)</formula>
    </cfRule>
  </conditionalFormatting>
  <conditionalFormatting sqref="D1360">
    <cfRule type="expression" dxfId="3748" priority="26309">
      <formula>IF(FIND("!",D5),TRUE)</formula>
    </cfRule>
  </conditionalFormatting>
  <conditionalFormatting sqref="D1361">
    <cfRule type="expression" dxfId="3747" priority="26310">
      <formula>IF(AND(LEN($C5)&gt;0,AND($C5&lt;&gt;"Smelter Not Listed",ISBLANK($D5))),1,0)</formula>
    </cfRule>
  </conditionalFormatting>
  <conditionalFormatting sqref="D1361">
    <cfRule type="expression" dxfId="3746" priority="26311">
      <formula>IF(AND(D5="",$C5=$X$4),TRUE)</formula>
    </cfRule>
  </conditionalFormatting>
  <conditionalFormatting sqref="D1361">
    <cfRule type="expression" dxfId="3745" priority="26312">
      <formula>IF(FIND("!",D5),TRUE)</formula>
    </cfRule>
  </conditionalFormatting>
  <conditionalFormatting sqref="D1362">
    <cfRule type="expression" dxfId="3744" priority="26313">
      <formula>IF(AND(LEN($C5)&gt;0,AND($C5&lt;&gt;"Smelter Not Listed",ISBLANK($D5))),1,0)</formula>
    </cfRule>
  </conditionalFormatting>
  <conditionalFormatting sqref="D1362">
    <cfRule type="expression" dxfId="3743" priority="26314">
      <formula>IF(AND(D5="",$C5=$X$4),TRUE)</formula>
    </cfRule>
  </conditionalFormatting>
  <conditionalFormatting sqref="D1362">
    <cfRule type="expression" dxfId="3742" priority="26315">
      <formula>IF(FIND("!",D5),TRUE)</formula>
    </cfRule>
  </conditionalFormatting>
  <conditionalFormatting sqref="D1363">
    <cfRule type="expression" dxfId="3741" priority="26316">
      <formula>IF(AND(LEN($C5)&gt;0,AND($C5&lt;&gt;"Smelter Not Listed",ISBLANK($D5))),1,0)</formula>
    </cfRule>
  </conditionalFormatting>
  <conditionalFormatting sqref="D1363">
    <cfRule type="expression" dxfId="3740" priority="26317">
      <formula>IF(AND(D5="",$C5=$X$4),TRUE)</formula>
    </cfRule>
  </conditionalFormatting>
  <conditionalFormatting sqref="D1363">
    <cfRule type="expression" dxfId="3739" priority="26318">
      <formula>IF(FIND("!",D5),TRUE)</formula>
    </cfRule>
  </conditionalFormatting>
  <conditionalFormatting sqref="D1364">
    <cfRule type="expression" dxfId="3738" priority="26319">
      <formula>IF(AND(LEN($C5)&gt;0,AND($C5&lt;&gt;"Smelter Not Listed",ISBLANK($D5))),1,0)</formula>
    </cfRule>
  </conditionalFormatting>
  <conditionalFormatting sqref="D1364">
    <cfRule type="expression" dxfId="3737" priority="26320">
      <formula>IF(AND(D5="",$C5=$X$4),TRUE)</formula>
    </cfRule>
  </conditionalFormatting>
  <conditionalFormatting sqref="D1364">
    <cfRule type="expression" dxfId="3736" priority="26321">
      <formula>IF(FIND("!",D5),TRUE)</formula>
    </cfRule>
  </conditionalFormatting>
  <conditionalFormatting sqref="D1365">
    <cfRule type="expression" dxfId="3735" priority="26322">
      <formula>IF(AND(LEN($C5)&gt;0,AND($C5&lt;&gt;"Smelter Not Listed",ISBLANK($D5))),1,0)</formula>
    </cfRule>
  </conditionalFormatting>
  <conditionalFormatting sqref="D1365">
    <cfRule type="expression" dxfId="3734" priority="26323">
      <formula>IF(AND(D5="",$C5=$X$4),TRUE)</formula>
    </cfRule>
  </conditionalFormatting>
  <conditionalFormatting sqref="D1365">
    <cfRule type="expression" dxfId="3733" priority="26324">
      <formula>IF(FIND("!",D5),TRUE)</formula>
    </cfRule>
  </conditionalFormatting>
  <conditionalFormatting sqref="D1366">
    <cfRule type="expression" dxfId="3732" priority="26325">
      <formula>IF(AND(LEN($C5)&gt;0,AND($C5&lt;&gt;"Smelter Not Listed",ISBLANK($D5))),1,0)</formula>
    </cfRule>
  </conditionalFormatting>
  <conditionalFormatting sqref="D1366">
    <cfRule type="expression" dxfId="3731" priority="26326">
      <formula>IF(AND(D5="",$C5=$X$4),TRUE)</formula>
    </cfRule>
  </conditionalFormatting>
  <conditionalFormatting sqref="D1366">
    <cfRule type="expression" dxfId="3730" priority="26327">
      <formula>IF(FIND("!",D5),TRUE)</formula>
    </cfRule>
  </conditionalFormatting>
  <conditionalFormatting sqref="D1367">
    <cfRule type="expression" dxfId="3729" priority="26328">
      <formula>IF(AND(LEN($C5)&gt;0,AND($C5&lt;&gt;"Smelter Not Listed",ISBLANK($D5))),1,0)</formula>
    </cfRule>
  </conditionalFormatting>
  <conditionalFormatting sqref="D1367">
    <cfRule type="expression" dxfId="3728" priority="26329">
      <formula>IF(AND(D5="",$C5=$X$4),TRUE)</formula>
    </cfRule>
  </conditionalFormatting>
  <conditionalFormatting sqref="D1367">
    <cfRule type="expression" dxfId="3727" priority="26330">
      <formula>IF(FIND("!",D5),TRUE)</formula>
    </cfRule>
  </conditionalFormatting>
  <conditionalFormatting sqref="D1368">
    <cfRule type="expression" dxfId="3726" priority="26331">
      <formula>IF(AND(LEN($C5)&gt;0,AND($C5&lt;&gt;"Smelter Not Listed",ISBLANK($D5))),1,0)</formula>
    </cfRule>
  </conditionalFormatting>
  <conditionalFormatting sqref="D1368">
    <cfRule type="expression" dxfId="3725" priority="26332">
      <formula>IF(AND(D5="",$C5=$X$4),TRUE)</formula>
    </cfRule>
  </conditionalFormatting>
  <conditionalFormatting sqref="D1368">
    <cfRule type="expression" dxfId="3724" priority="26333">
      <formula>IF(FIND("!",D5),TRUE)</formula>
    </cfRule>
  </conditionalFormatting>
  <conditionalFormatting sqref="D1369">
    <cfRule type="expression" dxfId="3723" priority="26334">
      <formula>IF(AND(LEN($C5)&gt;0,AND($C5&lt;&gt;"Smelter Not Listed",ISBLANK($D5))),1,0)</formula>
    </cfRule>
  </conditionalFormatting>
  <conditionalFormatting sqref="D1369">
    <cfRule type="expression" dxfId="3722" priority="26335">
      <formula>IF(AND(D5="",$C5=$X$4),TRUE)</formula>
    </cfRule>
  </conditionalFormatting>
  <conditionalFormatting sqref="D1369">
    <cfRule type="expression" dxfId="3721" priority="26336">
      <formula>IF(FIND("!",D5),TRUE)</formula>
    </cfRule>
  </conditionalFormatting>
  <conditionalFormatting sqref="D1370">
    <cfRule type="expression" dxfId="3720" priority="26337">
      <formula>IF(AND(LEN($C5)&gt;0,AND($C5&lt;&gt;"Smelter Not Listed",ISBLANK($D5))),1,0)</formula>
    </cfRule>
  </conditionalFormatting>
  <conditionalFormatting sqref="D1370">
    <cfRule type="expression" dxfId="3719" priority="26338">
      <formula>IF(AND(D5="",$C5=$X$4),TRUE)</formula>
    </cfRule>
  </conditionalFormatting>
  <conditionalFormatting sqref="D1370">
    <cfRule type="expression" dxfId="3718" priority="26339">
      <formula>IF(FIND("!",D5),TRUE)</formula>
    </cfRule>
  </conditionalFormatting>
  <conditionalFormatting sqref="D1371">
    <cfRule type="expression" dxfId="3717" priority="26340">
      <formula>IF(AND(LEN($C5)&gt;0,AND($C5&lt;&gt;"Smelter Not Listed",ISBLANK($D5))),1,0)</formula>
    </cfRule>
  </conditionalFormatting>
  <conditionalFormatting sqref="D1371">
    <cfRule type="expression" dxfId="3716" priority="26341">
      <formula>IF(AND(D5="",$C5=$X$4),TRUE)</formula>
    </cfRule>
  </conditionalFormatting>
  <conditionalFormatting sqref="D1371">
    <cfRule type="expression" dxfId="3715" priority="26342">
      <formula>IF(FIND("!",D5),TRUE)</formula>
    </cfRule>
  </conditionalFormatting>
  <conditionalFormatting sqref="D1372">
    <cfRule type="expression" dxfId="3714" priority="26343">
      <formula>IF(AND(LEN($C5)&gt;0,AND($C5&lt;&gt;"Smelter Not Listed",ISBLANK($D5))),1,0)</formula>
    </cfRule>
  </conditionalFormatting>
  <conditionalFormatting sqref="D1372">
    <cfRule type="expression" dxfId="3713" priority="26344">
      <formula>IF(AND(D5="",$C5=$X$4),TRUE)</formula>
    </cfRule>
  </conditionalFormatting>
  <conditionalFormatting sqref="D1372">
    <cfRule type="expression" dxfId="3712" priority="26345">
      <formula>IF(FIND("!",D5),TRUE)</formula>
    </cfRule>
  </conditionalFormatting>
  <conditionalFormatting sqref="D1373">
    <cfRule type="expression" dxfId="3711" priority="26346">
      <formula>IF(AND(LEN($C5)&gt;0,AND($C5&lt;&gt;"Smelter Not Listed",ISBLANK($D5))),1,0)</formula>
    </cfRule>
  </conditionalFormatting>
  <conditionalFormatting sqref="D1373">
    <cfRule type="expression" dxfId="3710" priority="26347">
      <formula>IF(AND(D5="",$C5=$X$4),TRUE)</formula>
    </cfRule>
  </conditionalFormatting>
  <conditionalFormatting sqref="D1373">
    <cfRule type="expression" dxfId="3709" priority="26348">
      <formula>IF(FIND("!",D5),TRUE)</formula>
    </cfRule>
  </conditionalFormatting>
  <conditionalFormatting sqref="D1374">
    <cfRule type="expression" dxfId="3708" priority="26349">
      <formula>IF(AND(LEN($C5)&gt;0,AND($C5&lt;&gt;"Smelter Not Listed",ISBLANK($D5))),1,0)</formula>
    </cfRule>
  </conditionalFormatting>
  <conditionalFormatting sqref="D1374">
    <cfRule type="expression" dxfId="3707" priority="26350">
      <formula>IF(AND(D5="",$C5=$X$4),TRUE)</formula>
    </cfRule>
  </conditionalFormatting>
  <conditionalFormatting sqref="D1374">
    <cfRule type="expression" dxfId="3706" priority="26351">
      <formula>IF(FIND("!",D5),TRUE)</formula>
    </cfRule>
  </conditionalFormatting>
  <conditionalFormatting sqref="D1375">
    <cfRule type="expression" dxfId="3705" priority="26352">
      <formula>IF(AND(LEN($C5)&gt;0,AND($C5&lt;&gt;"Smelter Not Listed",ISBLANK($D5))),1,0)</formula>
    </cfRule>
  </conditionalFormatting>
  <conditionalFormatting sqref="D1375">
    <cfRule type="expression" dxfId="3704" priority="26353">
      <formula>IF(AND(D5="",$C5=$X$4),TRUE)</formula>
    </cfRule>
  </conditionalFormatting>
  <conditionalFormatting sqref="D1375">
    <cfRule type="expression" dxfId="3703" priority="26354">
      <formula>IF(FIND("!",D5),TRUE)</formula>
    </cfRule>
  </conditionalFormatting>
  <conditionalFormatting sqref="D1376">
    <cfRule type="expression" dxfId="3702" priority="26355">
      <formula>IF(AND(LEN($C5)&gt;0,AND($C5&lt;&gt;"Smelter Not Listed",ISBLANK($D5))),1,0)</formula>
    </cfRule>
  </conditionalFormatting>
  <conditionalFormatting sqref="D1376">
    <cfRule type="expression" dxfId="3701" priority="26356">
      <formula>IF(AND(D5="",$C5=$X$4),TRUE)</formula>
    </cfRule>
  </conditionalFormatting>
  <conditionalFormatting sqref="D1376">
    <cfRule type="expression" dxfId="3700" priority="26357">
      <formula>IF(FIND("!",D5),TRUE)</formula>
    </cfRule>
  </conditionalFormatting>
  <conditionalFormatting sqref="D1377">
    <cfRule type="expression" dxfId="3699" priority="26358">
      <formula>IF(AND(LEN($C5)&gt;0,AND($C5&lt;&gt;"Smelter Not Listed",ISBLANK($D5))),1,0)</formula>
    </cfRule>
  </conditionalFormatting>
  <conditionalFormatting sqref="D1377">
    <cfRule type="expression" dxfId="3698" priority="26359">
      <formula>IF(AND(D5="",$C5=$X$4),TRUE)</formula>
    </cfRule>
  </conditionalFormatting>
  <conditionalFormatting sqref="D1377">
    <cfRule type="expression" dxfId="3697" priority="26360">
      <formula>IF(FIND("!",D5),TRUE)</formula>
    </cfRule>
  </conditionalFormatting>
  <conditionalFormatting sqref="D1378">
    <cfRule type="expression" dxfId="3696" priority="26361">
      <formula>IF(AND(LEN($C5)&gt;0,AND($C5&lt;&gt;"Smelter Not Listed",ISBLANK($D5))),1,0)</formula>
    </cfRule>
  </conditionalFormatting>
  <conditionalFormatting sqref="D1378">
    <cfRule type="expression" dxfId="3695" priority="26362">
      <formula>IF(AND(D5="",$C5=$X$4),TRUE)</formula>
    </cfRule>
  </conditionalFormatting>
  <conditionalFormatting sqref="D1378">
    <cfRule type="expression" dxfId="3694" priority="26363">
      <formula>IF(FIND("!",D5),TRUE)</formula>
    </cfRule>
  </conditionalFormatting>
  <conditionalFormatting sqref="D1379">
    <cfRule type="expression" dxfId="3693" priority="26364">
      <formula>IF(AND(LEN($C5)&gt;0,AND($C5&lt;&gt;"Smelter Not Listed",ISBLANK($D5))),1,0)</formula>
    </cfRule>
  </conditionalFormatting>
  <conditionalFormatting sqref="D1379">
    <cfRule type="expression" dxfId="3692" priority="26365">
      <formula>IF(AND(D5="",$C5=$X$4),TRUE)</formula>
    </cfRule>
  </conditionalFormatting>
  <conditionalFormatting sqref="D1379">
    <cfRule type="expression" dxfId="3691" priority="26366">
      <formula>IF(FIND("!",D5),TRUE)</formula>
    </cfRule>
  </conditionalFormatting>
  <conditionalFormatting sqref="D1380">
    <cfRule type="expression" dxfId="3690" priority="26367">
      <formula>IF(AND(LEN($C5)&gt;0,AND($C5&lt;&gt;"Smelter Not Listed",ISBLANK($D5))),1,0)</formula>
    </cfRule>
  </conditionalFormatting>
  <conditionalFormatting sqref="D1380">
    <cfRule type="expression" dxfId="3689" priority="26368">
      <formula>IF(AND(D5="",$C5=$X$4),TRUE)</formula>
    </cfRule>
  </conditionalFormatting>
  <conditionalFormatting sqref="D1380">
    <cfRule type="expression" dxfId="3688" priority="26369">
      <formula>IF(FIND("!",D5),TRUE)</formula>
    </cfRule>
  </conditionalFormatting>
  <conditionalFormatting sqref="D1381">
    <cfRule type="expression" dxfId="3687" priority="26370">
      <formula>IF(AND(LEN($C5)&gt;0,AND($C5&lt;&gt;"Smelter Not Listed",ISBLANK($D5))),1,0)</formula>
    </cfRule>
  </conditionalFormatting>
  <conditionalFormatting sqref="D1381">
    <cfRule type="expression" dxfId="3686" priority="26371">
      <formula>IF(AND(D5="",$C5=$X$4),TRUE)</formula>
    </cfRule>
  </conditionalFormatting>
  <conditionalFormatting sqref="D1381">
    <cfRule type="expression" dxfId="3685" priority="26372">
      <formula>IF(FIND("!",D5),TRUE)</formula>
    </cfRule>
  </conditionalFormatting>
  <conditionalFormatting sqref="D1382">
    <cfRule type="expression" dxfId="3684" priority="26373">
      <formula>IF(AND(LEN($C5)&gt;0,AND($C5&lt;&gt;"Smelter Not Listed",ISBLANK($D5))),1,0)</formula>
    </cfRule>
  </conditionalFormatting>
  <conditionalFormatting sqref="D1382">
    <cfRule type="expression" dxfId="3683" priority="26374">
      <formula>IF(AND(D5="",$C5=$X$4),TRUE)</formula>
    </cfRule>
  </conditionalFormatting>
  <conditionalFormatting sqref="D1382">
    <cfRule type="expression" dxfId="3682" priority="26375">
      <formula>IF(FIND("!",D5),TRUE)</formula>
    </cfRule>
  </conditionalFormatting>
  <conditionalFormatting sqref="D1383">
    <cfRule type="expression" dxfId="3681" priority="26376">
      <formula>IF(AND(LEN($C5)&gt;0,AND($C5&lt;&gt;"Smelter Not Listed",ISBLANK($D5))),1,0)</formula>
    </cfRule>
  </conditionalFormatting>
  <conditionalFormatting sqref="D1383">
    <cfRule type="expression" dxfId="3680" priority="26377">
      <formula>IF(AND(D5="",$C5=$X$4),TRUE)</formula>
    </cfRule>
  </conditionalFormatting>
  <conditionalFormatting sqref="D1383">
    <cfRule type="expression" dxfId="3679" priority="26378">
      <formula>IF(FIND("!",D5),TRUE)</formula>
    </cfRule>
  </conditionalFormatting>
  <conditionalFormatting sqref="D1384">
    <cfRule type="expression" dxfId="3678" priority="26379">
      <formula>IF(AND(LEN($C5)&gt;0,AND($C5&lt;&gt;"Smelter Not Listed",ISBLANK($D5))),1,0)</formula>
    </cfRule>
  </conditionalFormatting>
  <conditionalFormatting sqref="D1384">
    <cfRule type="expression" dxfId="3677" priority="26380">
      <formula>IF(AND(D5="",$C5=$X$4),TRUE)</formula>
    </cfRule>
  </conditionalFormatting>
  <conditionalFormatting sqref="D1384">
    <cfRule type="expression" dxfId="3676" priority="26381">
      <formula>IF(FIND("!",D5),TRUE)</formula>
    </cfRule>
  </conditionalFormatting>
  <conditionalFormatting sqref="D1385">
    <cfRule type="expression" dxfId="3675" priority="26382">
      <formula>IF(AND(LEN($C5)&gt;0,AND($C5&lt;&gt;"Smelter Not Listed",ISBLANK($D5))),1,0)</formula>
    </cfRule>
  </conditionalFormatting>
  <conditionalFormatting sqref="D1385">
    <cfRule type="expression" dxfId="3674" priority="26383">
      <formula>IF(AND(D5="",$C5=$X$4),TRUE)</formula>
    </cfRule>
  </conditionalFormatting>
  <conditionalFormatting sqref="D1385">
    <cfRule type="expression" dxfId="3673" priority="26384">
      <formula>IF(FIND("!",D5),TRUE)</formula>
    </cfRule>
  </conditionalFormatting>
  <conditionalFormatting sqref="D1386">
    <cfRule type="expression" dxfId="3672" priority="26385">
      <formula>IF(AND(LEN($C5)&gt;0,AND($C5&lt;&gt;"Smelter Not Listed",ISBLANK($D5))),1,0)</formula>
    </cfRule>
  </conditionalFormatting>
  <conditionalFormatting sqref="D1386">
    <cfRule type="expression" dxfId="3671" priority="26386">
      <formula>IF(AND(D5="",$C5=$X$4),TRUE)</formula>
    </cfRule>
  </conditionalFormatting>
  <conditionalFormatting sqref="D1386">
    <cfRule type="expression" dxfId="3670" priority="26387">
      <formula>IF(FIND("!",D5),TRUE)</formula>
    </cfRule>
  </conditionalFormatting>
  <conditionalFormatting sqref="D1387">
    <cfRule type="expression" dxfId="3669" priority="26388">
      <formula>IF(AND(LEN($C5)&gt;0,AND($C5&lt;&gt;"Smelter Not Listed",ISBLANK($D5))),1,0)</formula>
    </cfRule>
  </conditionalFormatting>
  <conditionalFormatting sqref="D1387">
    <cfRule type="expression" dxfId="3668" priority="26389">
      <formula>IF(AND(D5="",$C5=$X$4),TRUE)</formula>
    </cfRule>
  </conditionalFormatting>
  <conditionalFormatting sqref="D1387">
    <cfRule type="expression" dxfId="3667" priority="26390">
      <formula>IF(FIND("!",D5),TRUE)</formula>
    </cfRule>
  </conditionalFormatting>
  <conditionalFormatting sqref="D1388">
    <cfRule type="expression" dxfId="3666" priority="26391">
      <formula>IF(AND(LEN($C5)&gt;0,AND($C5&lt;&gt;"Smelter Not Listed",ISBLANK($D5))),1,0)</formula>
    </cfRule>
  </conditionalFormatting>
  <conditionalFormatting sqref="D1388">
    <cfRule type="expression" dxfId="3665" priority="26392">
      <formula>IF(AND(D5="",$C5=$X$4),TRUE)</formula>
    </cfRule>
  </conditionalFormatting>
  <conditionalFormatting sqref="D1388">
    <cfRule type="expression" dxfId="3664" priority="26393">
      <formula>IF(FIND("!",D5),TRUE)</formula>
    </cfRule>
  </conditionalFormatting>
  <conditionalFormatting sqref="D1389">
    <cfRule type="expression" dxfId="3663" priority="26394">
      <formula>IF(AND(LEN($C5)&gt;0,AND($C5&lt;&gt;"Smelter Not Listed",ISBLANK($D5))),1,0)</formula>
    </cfRule>
  </conditionalFormatting>
  <conditionalFormatting sqref="D1389">
    <cfRule type="expression" dxfId="3662" priority="26395">
      <formula>IF(AND(D5="",$C5=$X$4),TRUE)</formula>
    </cfRule>
  </conditionalFormatting>
  <conditionalFormatting sqref="D1389">
    <cfRule type="expression" dxfId="3661" priority="26396">
      <formula>IF(FIND("!",D5),TRUE)</formula>
    </cfRule>
  </conditionalFormatting>
  <conditionalFormatting sqref="D1390">
    <cfRule type="expression" dxfId="3660" priority="26397">
      <formula>IF(AND(LEN($C5)&gt;0,AND($C5&lt;&gt;"Smelter Not Listed",ISBLANK($D5))),1,0)</formula>
    </cfRule>
  </conditionalFormatting>
  <conditionalFormatting sqref="D1390">
    <cfRule type="expression" dxfId="3659" priority="26398">
      <formula>IF(AND(D5="",$C5=$X$4),TRUE)</formula>
    </cfRule>
  </conditionalFormatting>
  <conditionalFormatting sqref="D1390">
    <cfRule type="expression" dxfId="3658" priority="26399">
      <formula>IF(FIND("!",D5),TRUE)</formula>
    </cfRule>
  </conditionalFormatting>
  <conditionalFormatting sqref="D1391">
    <cfRule type="expression" dxfId="3657" priority="26400">
      <formula>IF(AND(LEN($C5)&gt;0,AND($C5&lt;&gt;"Smelter Not Listed",ISBLANK($D5))),1,0)</formula>
    </cfRule>
  </conditionalFormatting>
  <conditionalFormatting sqref="D1391">
    <cfRule type="expression" dxfId="3656" priority="26401">
      <formula>IF(AND(D5="",$C5=$X$4),TRUE)</formula>
    </cfRule>
  </conditionalFormatting>
  <conditionalFormatting sqref="D1391">
    <cfRule type="expression" dxfId="3655" priority="26402">
      <formula>IF(FIND("!",D5),TRUE)</formula>
    </cfRule>
  </conditionalFormatting>
  <conditionalFormatting sqref="D1392">
    <cfRule type="expression" dxfId="3654" priority="26403">
      <formula>IF(AND(LEN($C5)&gt;0,AND($C5&lt;&gt;"Smelter Not Listed",ISBLANK($D5))),1,0)</formula>
    </cfRule>
  </conditionalFormatting>
  <conditionalFormatting sqref="D1392">
    <cfRule type="expression" dxfId="3653" priority="26404">
      <formula>IF(AND(D5="",$C5=$X$4),TRUE)</formula>
    </cfRule>
  </conditionalFormatting>
  <conditionalFormatting sqref="D1392">
    <cfRule type="expression" dxfId="3652" priority="26405">
      <formula>IF(FIND("!",D5),TRUE)</formula>
    </cfRule>
  </conditionalFormatting>
  <conditionalFormatting sqref="D1393">
    <cfRule type="expression" dxfId="3651" priority="26406">
      <formula>IF(AND(LEN($C5)&gt;0,AND($C5&lt;&gt;"Smelter Not Listed",ISBLANK($D5))),1,0)</formula>
    </cfRule>
  </conditionalFormatting>
  <conditionalFormatting sqref="D1393">
    <cfRule type="expression" dxfId="3650" priority="26407">
      <formula>IF(AND(D5="",$C5=$X$4),TRUE)</formula>
    </cfRule>
  </conditionalFormatting>
  <conditionalFormatting sqref="D1393">
    <cfRule type="expression" dxfId="3649" priority="26408">
      <formula>IF(FIND("!",D5),TRUE)</formula>
    </cfRule>
  </conditionalFormatting>
  <conditionalFormatting sqref="D1394">
    <cfRule type="expression" dxfId="3648" priority="26409">
      <formula>IF(AND(LEN($C5)&gt;0,AND($C5&lt;&gt;"Smelter Not Listed",ISBLANK($D5))),1,0)</formula>
    </cfRule>
  </conditionalFormatting>
  <conditionalFormatting sqref="D1394">
    <cfRule type="expression" dxfId="3647" priority="26410">
      <formula>IF(AND(D5="",$C5=$X$4),TRUE)</formula>
    </cfRule>
  </conditionalFormatting>
  <conditionalFormatting sqref="D1394">
    <cfRule type="expression" dxfId="3646" priority="26411">
      <formula>IF(FIND("!",D5),TRUE)</formula>
    </cfRule>
  </conditionalFormatting>
  <conditionalFormatting sqref="D1395">
    <cfRule type="expression" dxfId="3645" priority="26412">
      <formula>IF(AND(LEN($C5)&gt;0,AND($C5&lt;&gt;"Smelter Not Listed",ISBLANK($D5))),1,0)</formula>
    </cfRule>
  </conditionalFormatting>
  <conditionalFormatting sqref="D1395">
    <cfRule type="expression" dxfId="3644" priority="26413">
      <formula>IF(AND(D5="",$C5=$X$4),TRUE)</formula>
    </cfRule>
  </conditionalFormatting>
  <conditionalFormatting sqref="D1395">
    <cfRule type="expression" dxfId="3643" priority="26414">
      <formula>IF(FIND("!",D5),TRUE)</formula>
    </cfRule>
  </conditionalFormatting>
  <conditionalFormatting sqref="D1396">
    <cfRule type="expression" dxfId="3642" priority="26415">
      <formula>IF(AND(LEN($C5)&gt;0,AND($C5&lt;&gt;"Smelter Not Listed",ISBLANK($D5))),1,0)</formula>
    </cfRule>
  </conditionalFormatting>
  <conditionalFormatting sqref="D1396">
    <cfRule type="expression" dxfId="3641" priority="26416">
      <formula>IF(AND(D5="",$C5=$X$4),TRUE)</formula>
    </cfRule>
  </conditionalFormatting>
  <conditionalFormatting sqref="D1396">
    <cfRule type="expression" dxfId="3640" priority="26417">
      <formula>IF(FIND("!",D5),TRUE)</formula>
    </cfRule>
  </conditionalFormatting>
  <conditionalFormatting sqref="D1397">
    <cfRule type="expression" dxfId="3639" priority="26418">
      <formula>IF(AND(LEN($C5)&gt;0,AND($C5&lt;&gt;"Smelter Not Listed",ISBLANK($D5))),1,0)</formula>
    </cfRule>
  </conditionalFormatting>
  <conditionalFormatting sqref="D1397">
    <cfRule type="expression" dxfId="3638" priority="26419">
      <formula>IF(AND(D5="",$C5=$X$4),TRUE)</formula>
    </cfRule>
  </conditionalFormatting>
  <conditionalFormatting sqref="D1397">
    <cfRule type="expression" dxfId="3637" priority="26420">
      <formula>IF(FIND("!",D5),TRUE)</formula>
    </cfRule>
  </conditionalFormatting>
  <conditionalFormatting sqref="D1398">
    <cfRule type="expression" dxfId="3636" priority="26421">
      <formula>IF(AND(LEN($C5)&gt;0,AND($C5&lt;&gt;"Smelter Not Listed",ISBLANK($D5))),1,0)</formula>
    </cfRule>
  </conditionalFormatting>
  <conditionalFormatting sqref="D1398">
    <cfRule type="expression" dxfId="3635" priority="26422">
      <formula>IF(AND(D5="",$C5=$X$4),TRUE)</formula>
    </cfRule>
  </conditionalFormatting>
  <conditionalFormatting sqref="D1398">
    <cfRule type="expression" dxfId="3634" priority="26423">
      <formula>IF(FIND("!",D5),TRUE)</formula>
    </cfRule>
  </conditionalFormatting>
  <conditionalFormatting sqref="D1399">
    <cfRule type="expression" dxfId="3633" priority="26424">
      <formula>IF(AND(LEN($C5)&gt;0,AND($C5&lt;&gt;"Smelter Not Listed",ISBLANK($D5))),1,0)</formula>
    </cfRule>
  </conditionalFormatting>
  <conditionalFormatting sqref="D1399">
    <cfRule type="expression" dxfId="3632" priority="26425">
      <formula>IF(AND(D5="",$C5=$X$4),TRUE)</formula>
    </cfRule>
  </conditionalFormatting>
  <conditionalFormatting sqref="D1399">
    <cfRule type="expression" dxfId="3631" priority="26426">
      <formula>IF(FIND("!",D5),TRUE)</formula>
    </cfRule>
  </conditionalFormatting>
  <conditionalFormatting sqref="D1400">
    <cfRule type="expression" dxfId="3630" priority="26427">
      <formula>IF(AND(LEN($C5)&gt;0,AND($C5&lt;&gt;"Smelter Not Listed",ISBLANK($D5))),1,0)</formula>
    </cfRule>
  </conditionalFormatting>
  <conditionalFormatting sqref="D1400">
    <cfRule type="expression" dxfId="3629" priority="26428">
      <formula>IF(AND(D5="",$C5=$X$4),TRUE)</formula>
    </cfRule>
  </conditionalFormatting>
  <conditionalFormatting sqref="D1400">
    <cfRule type="expression" dxfId="3628" priority="26429">
      <formula>IF(FIND("!",D5),TRUE)</formula>
    </cfRule>
  </conditionalFormatting>
  <conditionalFormatting sqref="D1401">
    <cfRule type="expression" dxfId="3627" priority="26430">
      <formula>IF(AND(LEN($C5)&gt;0,AND($C5&lt;&gt;"Smelter Not Listed",ISBLANK($D5))),1,0)</formula>
    </cfRule>
  </conditionalFormatting>
  <conditionalFormatting sqref="D1401">
    <cfRule type="expression" dxfId="3626" priority="26431">
      <formula>IF(AND(D5="",$C5=$X$4),TRUE)</formula>
    </cfRule>
  </conditionalFormatting>
  <conditionalFormatting sqref="D1401">
    <cfRule type="expression" dxfId="3625" priority="26432">
      <formula>IF(FIND("!",D5),TRUE)</formula>
    </cfRule>
  </conditionalFormatting>
  <conditionalFormatting sqref="D1402">
    <cfRule type="expression" dxfId="3624" priority="26433">
      <formula>IF(AND(LEN($C5)&gt;0,AND($C5&lt;&gt;"Smelter Not Listed",ISBLANK($D5))),1,0)</formula>
    </cfRule>
  </conditionalFormatting>
  <conditionalFormatting sqref="D1402">
    <cfRule type="expression" dxfId="3623" priority="26434">
      <formula>IF(AND(D5="",$C5=$X$4),TRUE)</formula>
    </cfRule>
  </conditionalFormatting>
  <conditionalFormatting sqref="D1402">
    <cfRule type="expression" dxfId="3622" priority="26435">
      <formula>IF(FIND("!",D5),TRUE)</formula>
    </cfRule>
  </conditionalFormatting>
  <conditionalFormatting sqref="D1403">
    <cfRule type="expression" dxfId="3621" priority="26436">
      <formula>IF(AND(LEN($C5)&gt;0,AND($C5&lt;&gt;"Smelter Not Listed",ISBLANK($D5))),1,0)</formula>
    </cfRule>
  </conditionalFormatting>
  <conditionalFormatting sqref="D1403">
    <cfRule type="expression" dxfId="3620" priority="26437">
      <formula>IF(AND(D5="",$C5=$X$4),TRUE)</formula>
    </cfRule>
  </conditionalFormatting>
  <conditionalFormatting sqref="D1403">
    <cfRule type="expression" dxfId="3619" priority="26438">
      <formula>IF(FIND("!",D5),TRUE)</formula>
    </cfRule>
  </conditionalFormatting>
  <conditionalFormatting sqref="D1404">
    <cfRule type="expression" dxfId="3618" priority="26439">
      <formula>IF(AND(LEN($C5)&gt;0,AND($C5&lt;&gt;"Smelter Not Listed",ISBLANK($D5))),1,0)</formula>
    </cfRule>
  </conditionalFormatting>
  <conditionalFormatting sqref="D1404">
    <cfRule type="expression" dxfId="3617" priority="26440">
      <formula>IF(AND(D5="",$C5=$X$4),TRUE)</formula>
    </cfRule>
  </conditionalFormatting>
  <conditionalFormatting sqref="D1404">
    <cfRule type="expression" dxfId="3616" priority="26441">
      <formula>IF(FIND("!",D5),TRUE)</formula>
    </cfRule>
  </conditionalFormatting>
  <conditionalFormatting sqref="D1405">
    <cfRule type="expression" dxfId="3615" priority="26442">
      <formula>IF(AND(LEN($C5)&gt;0,AND($C5&lt;&gt;"Smelter Not Listed",ISBLANK($D5))),1,0)</formula>
    </cfRule>
  </conditionalFormatting>
  <conditionalFormatting sqref="D1405">
    <cfRule type="expression" dxfId="3614" priority="26443">
      <formula>IF(AND(D5="",$C5=$X$4),TRUE)</formula>
    </cfRule>
  </conditionalFormatting>
  <conditionalFormatting sqref="D1405">
    <cfRule type="expression" dxfId="3613" priority="26444">
      <formula>IF(FIND("!",D5),TRUE)</formula>
    </cfRule>
  </conditionalFormatting>
  <conditionalFormatting sqref="D1406">
    <cfRule type="expression" dxfId="3612" priority="26445">
      <formula>IF(AND(LEN($C5)&gt;0,AND($C5&lt;&gt;"Smelter Not Listed",ISBLANK($D5))),1,0)</formula>
    </cfRule>
  </conditionalFormatting>
  <conditionalFormatting sqref="D1406">
    <cfRule type="expression" dxfId="3611" priority="26446">
      <formula>IF(AND(D5="",$C5=$X$4),TRUE)</formula>
    </cfRule>
  </conditionalFormatting>
  <conditionalFormatting sqref="D1406">
    <cfRule type="expression" dxfId="3610" priority="26447">
      <formula>IF(FIND("!",D5),TRUE)</formula>
    </cfRule>
  </conditionalFormatting>
  <conditionalFormatting sqref="D1407">
    <cfRule type="expression" dxfId="3609" priority="26448">
      <formula>IF(AND(LEN($C5)&gt;0,AND($C5&lt;&gt;"Smelter Not Listed",ISBLANK($D5))),1,0)</formula>
    </cfRule>
  </conditionalFormatting>
  <conditionalFormatting sqref="D1407">
    <cfRule type="expression" dxfId="3608" priority="26449">
      <formula>IF(AND(D5="",$C5=$X$4),TRUE)</formula>
    </cfRule>
  </conditionalFormatting>
  <conditionalFormatting sqref="D1407">
    <cfRule type="expression" dxfId="3607" priority="26450">
      <formula>IF(FIND("!",D5),TRUE)</formula>
    </cfRule>
  </conditionalFormatting>
  <conditionalFormatting sqref="D1408">
    <cfRule type="expression" dxfId="3606" priority="26451">
      <formula>IF(AND(LEN($C5)&gt;0,AND($C5&lt;&gt;"Smelter Not Listed",ISBLANK($D5))),1,0)</formula>
    </cfRule>
  </conditionalFormatting>
  <conditionalFormatting sqref="D1408">
    <cfRule type="expression" dxfId="3605" priority="26452">
      <formula>IF(AND(D5="",$C5=$X$4),TRUE)</formula>
    </cfRule>
  </conditionalFormatting>
  <conditionalFormatting sqref="D1408">
    <cfRule type="expression" dxfId="3604" priority="26453">
      <formula>IF(FIND("!",D5),TRUE)</formula>
    </cfRule>
  </conditionalFormatting>
  <conditionalFormatting sqref="D1409">
    <cfRule type="expression" dxfId="3603" priority="26454">
      <formula>IF(AND(LEN($C5)&gt;0,AND($C5&lt;&gt;"Smelter Not Listed",ISBLANK($D5))),1,0)</formula>
    </cfRule>
  </conditionalFormatting>
  <conditionalFormatting sqref="D1409">
    <cfRule type="expression" dxfId="3602" priority="26455">
      <formula>IF(AND(D5="",$C5=$X$4),TRUE)</formula>
    </cfRule>
  </conditionalFormatting>
  <conditionalFormatting sqref="D1409">
    <cfRule type="expression" dxfId="3601" priority="26456">
      <formula>IF(FIND("!",D5),TRUE)</formula>
    </cfRule>
  </conditionalFormatting>
  <conditionalFormatting sqref="D1410">
    <cfRule type="expression" dxfId="3600" priority="26457">
      <formula>IF(AND(LEN($C5)&gt;0,AND($C5&lt;&gt;"Smelter Not Listed",ISBLANK($D5))),1,0)</formula>
    </cfRule>
  </conditionalFormatting>
  <conditionalFormatting sqref="D1410">
    <cfRule type="expression" dxfId="3599" priority="26458">
      <formula>IF(AND(D5="",$C5=$X$4),TRUE)</formula>
    </cfRule>
  </conditionalFormatting>
  <conditionalFormatting sqref="D1410">
    <cfRule type="expression" dxfId="3598" priority="26459">
      <formula>IF(FIND("!",D5),TRUE)</formula>
    </cfRule>
  </conditionalFormatting>
  <conditionalFormatting sqref="D1411">
    <cfRule type="expression" dxfId="3597" priority="26460">
      <formula>IF(AND(LEN($C5)&gt;0,AND($C5&lt;&gt;"Smelter Not Listed",ISBLANK($D5))),1,0)</formula>
    </cfRule>
  </conditionalFormatting>
  <conditionalFormatting sqref="D1411">
    <cfRule type="expression" dxfId="3596" priority="26461">
      <formula>IF(AND(D5="",$C5=$X$4),TRUE)</formula>
    </cfRule>
  </conditionalFormatting>
  <conditionalFormatting sqref="D1411">
    <cfRule type="expression" dxfId="3595" priority="26462">
      <formula>IF(FIND("!",D5),TRUE)</formula>
    </cfRule>
  </conditionalFormatting>
  <conditionalFormatting sqref="D1412">
    <cfRule type="expression" dxfId="3594" priority="26463">
      <formula>IF(AND(LEN($C5)&gt;0,AND($C5&lt;&gt;"Smelter Not Listed",ISBLANK($D5))),1,0)</formula>
    </cfRule>
  </conditionalFormatting>
  <conditionalFormatting sqref="D1412">
    <cfRule type="expression" dxfId="3593" priority="26464">
      <formula>IF(AND(D5="",$C5=$X$4),TRUE)</formula>
    </cfRule>
  </conditionalFormatting>
  <conditionalFormatting sqref="D1412">
    <cfRule type="expression" dxfId="3592" priority="26465">
      <formula>IF(FIND("!",D5),TRUE)</formula>
    </cfRule>
  </conditionalFormatting>
  <conditionalFormatting sqref="D1413">
    <cfRule type="expression" dxfId="3591" priority="26466">
      <formula>IF(AND(LEN($C5)&gt;0,AND($C5&lt;&gt;"Smelter Not Listed",ISBLANK($D5))),1,0)</formula>
    </cfRule>
  </conditionalFormatting>
  <conditionalFormatting sqref="D1413">
    <cfRule type="expression" dxfId="3590" priority="26467">
      <formula>IF(AND(D5="",$C5=$X$4),TRUE)</formula>
    </cfRule>
  </conditionalFormatting>
  <conditionalFormatting sqref="D1413">
    <cfRule type="expression" dxfId="3589" priority="26468">
      <formula>IF(FIND("!",D5),TRUE)</formula>
    </cfRule>
  </conditionalFormatting>
  <conditionalFormatting sqref="D1414">
    <cfRule type="expression" dxfId="3588" priority="26469">
      <formula>IF(AND(LEN($C5)&gt;0,AND($C5&lt;&gt;"Smelter Not Listed",ISBLANK($D5))),1,0)</formula>
    </cfRule>
  </conditionalFormatting>
  <conditionalFormatting sqref="D1414">
    <cfRule type="expression" dxfId="3587" priority="26470">
      <formula>IF(AND(D5="",$C5=$X$4),TRUE)</formula>
    </cfRule>
  </conditionalFormatting>
  <conditionalFormatting sqref="D1414">
    <cfRule type="expression" dxfId="3586" priority="26471">
      <formula>IF(FIND("!",D5),TRUE)</formula>
    </cfRule>
  </conditionalFormatting>
  <conditionalFormatting sqref="D1415">
    <cfRule type="expression" dxfId="3585" priority="26472">
      <formula>IF(AND(LEN($C5)&gt;0,AND($C5&lt;&gt;"Smelter Not Listed",ISBLANK($D5))),1,0)</formula>
    </cfRule>
  </conditionalFormatting>
  <conditionalFormatting sqref="D1415">
    <cfRule type="expression" dxfId="3584" priority="26473">
      <formula>IF(AND(D5="",$C5=$X$4),TRUE)</formula>
    </cfRule>
  </conditionalFormatting>
  <conditionalFormatting sqref="D1415">
    <cfRule type="expression" dxfId="3583" priority="26474">
      <formula>IF(FIND("!",D5),TRUE)</formula>
    </cfRule>
  </conditionalFormatting>
  <conditionalFormatting sqref="D1416">
    <cfRule type="expression" dxfId="3582" priority="26475">
      <formula>IF(AND(LEN($C5)&gt;0,AND($C5&lt;&gt;"Smelter Not Listed",ISBLANK($D5))),1,0)</formula>
    </cfRule>
  </conditionalFormatting>
  <conditionalFormatting sqref="D1416">
    <cfRule type="expression" dxfId="3581" priority="26476">
      <formula>IF(AND(D5="",$C5=$X$4),TRUE)</formula>
    </cfRule>
  </conditionalFormatting>
  <conditionalFormatting sqref="D1416">
    <cfRule type="expression" dxfId="3580" priority="26477">
      <formula>IF(FIND("!",D5),TRUE)</formula>
    </cfRule>
  </conditionalFormatting>
  <conditionalFormatting sqref="D1417">
    <cfRule type="expression" dxfId="3579" priority="26478">
      <formula>IF(AND(LEN($C5)&gt;0,AND($C5&lt;&gt;"Smelter Not Listed",ISBLANK($D5))),1,0)</formula>
    </cfRule>
  </conditionalFormatting>
  <conditionalFormatting sqref="D1417">
    <cfRule type="expression" dxfId="3578" priority="26479">
      <formula>IF(AND(D5="",$C5=$X$4),TRUE)</formula>
    </cfRule>
  </conditionalFormatting>
  <conditionalFormatting sqref="D1417">
    <cfRule type="expression" dxfId="3577" priority="26480">
      <formula>IF(FIND("!",D5),TRUE)</formula>
    </cfRule>
  </conditionalFormatting>
  <conditionalFormatting sqref="D1418">
    <cfRule type="expression" dxfId="3576" priority="26481">
      <formula>IF(AND(LEN($C5)&gt;0,AND($C5&lt;&gt;"Smelter Not Listed",ISBLANK($D5))),1,0)</formula>
    </cfRule>
  </conditionalFormatting>
  <conditionalFormatting sqref="D1418">
    <cfRule type="expression" dxfId="3575" priority="26482">
      <formula>IF(AND(D5="",$C5=$X$4),TRUE)</formula>
    </cfRule>
  </conditionalFormatting>
  <conditionalFormatting sqref="D1418">
    <cfRule type="expression" dxfId="3574" priority="26483">
      <formula>IF(FIND("!",D5),TRUE)</formula>
    </cfRule>
  </conditionalFormatting>
  <conditionalFormatting sqref="D1419">
    <cfRule type="expression" dxfId="3573" priority="26484">
      <formula>IF(AND(LEN($C5)&gt;0,AND($C5&lt;&gt;"Smelter Not Listed",ISBLANK($D5))),1,0)</formula>
    </cfRule>
  </conditionalFormatting>
  <conditionalFormatting sqref="D1419">
    <cfRule type="expression" dxfId="3572" priority="26485">
      <formula>IF(AND(D5="",$C5=$X$4),TRUE)</formula>
    </cfRule>
  </conditionalFormatting>
  <conditionalFormatting sqref="D1419">
    <cfRule type="expression" dxfId="3571" priority="26486">
      <formula>IF(FIND("!",D5),TRUE)</formula>
    </cfRule>
  </conditionalFormatting>
  <conditionalFormatting sqref="D1420">
    <cfRule type="expression" dxfId="3570" priority="26487">
      <formula>IF(AND(LEN($C5)&gt;0,AND($C5&lt;&gt;"Smelter Not Listed",ISBLANK($D5))),1,0)</formula>
    </cfRule>
  </conditionalFormatting>
  <conditionalFormatting sqref="D1420">
    <cfRule type="expression" dxfId="3569" priority="26488">
      <formula>IF(AND(D5="",$C5=$X$4),TRUE)</formula>
    </cfRule>
  </conditionalFormatting>
  <conditionalFormatting sqref="D1420">
    <cfRule type="expression" dxfId="3568" priority="26489">
      <formula>IF(FIND("!",D5),TRUE)</formula>
    </cfRule>
  </conditionalFormatting>
  <conditionalFormatting sqref="D1421">
    <cfRule type="expression" dxfId="3567" priority="26490">
      <formula>IF(AND(LEN($C5)&gt;0,AND($C5&lt;&gt;"Smelter Not Listed",ISBLANK($D5))),1,0)</formula>
    </cfRule>
  </conditionalFormatting>
  <conditionalFormatting sqref="D1421">
    <cfRule type="expression" dxfId="3566" priority="26491">
      <formula>IF(AND(D5="",$C5=$X$4),TRUE)</formula>
    </cfRule>
  </conditionalFormatting>
  <conditionalFormatting sqref="D1421">
    <cfRule type="expression" dxfId="3565" priority="26492">
      <formula>IF(FIND("!",D5),TRUE)</formula>
    </cfRule>
  </conditionalFormatting>
  <conditionalFormatting sqref="D1422">
    <cfRule type="expression" dxfId="3564" priority="26493">
      <formula>IF(AND(LEN($C5)&gt;0,AND($C5&lt;&gt;"Smelter Not Listed",ISBLANK($D5))),1,0)</formula>
    </cfRule>
  </conditionalFormatting>
  <conditionalFormatting sqref="D1422">
    <cfRule type="expression" dxfId="3563" priority="26494">
      <formula>IF(AND(D5="",$C5=$X$4),TRUE)</formula>
    </cfRule>
  </conditionalFormatting>
  <conditionalFormatting sqref="D1422">
    <cfRule type="expression" dxfId="3562" priority="26495">
      <formula>IF(FIND("!",D5),TRUE)</formula>
    </cfRule>
  </conditionalFormatting>
  <conditionalFormatting sqref="D1423">
    <cfRule type="expression" dxfId="3561" priority="26496">
      <formula>IF(AND(LEN($C5)&gt;0,AND($C5&lt;&gt;"Smelter Not Listed",ISBLANK($D5))),1,0)</formula>
    </cfRule>
  </conditionalFormatting>
  <conditionalFormatting sqref="D1423">
    <cfRule type="expression" dxfId="3560" priority="26497">
      <formula>IF(AND(D5="",$C5=$X$4),TRUE)</formula>
    </cfRule>
  </conditionalFormatting>
  <conditionalFormatting sqref="D1423">
    <cfRule type="expression" dxfId="3559" priority="26498">
      <formula>IF(FIND("!",D5),TRUE)</formula>
    </cfRule>
  </conditionalFormatting>
  <conditionalFormatting sqref="D1424">
    <cfRule type="expression" dxfId="3558" priority="26499">
      <formula>IF(AND(LEN($C5)&gt;0,AND($C5&lt;&gt;"Smelter Not Listed",ISBLANK($D5))),1,0)</formula>
    </cfRule>
  </conditionalFormatting>
  <conditionalFormatting sqref="D1424">
    <cfRule type="expression" dxfId="3557" priority="26500">
      <formula>IF(AND(D5="",$C5=$X$4),TRUE)</formula>
    </cfRule>
  </conditionalFormatting>
  <conditionalFormatting sqref="D1424">
    <cfRule type="expression" dxfId="3556" priority="26501">
      <formula>IF(FIND("!",D5),TRUE)</formula>
    </cfRule>
  </conditionalFormatting>
  <conditionalFormatting sqref="D1425">
    <cfRule type="expression" dxfId="3555" priority="26502">
      <formula>IF(AND(LEN($C5)&gt;0,AND($C5&lt;&gt;"Smelter Not Listed",ISBLANK($D5))),1,0)</formula>
    </cfRule>
  </conditionalFormatting>
  <conditionalFormatting sqref="D1425">
    <cfRule type="expression" dxfId="3554" priority="26503">
      <formula>IF(AND(D5="",$C5=$X$4),TRUE)</formula>
    </cfRule>
  </conditionalFormatting>
  <conditionalFormatting sqref="D1425">
    <cfRule type="expression" dxfId="3553" priority="26504">
      <formula>IF(FIND("!",D5),TRUE)</formula>
    </cfRule>
  </conditionalFormatting>
  <conditionalFormatting sqref="D1426">
    <cfRule type="expression" dxfId="3552" priority="26505">
      <formula>IF(AND(LEN($C5)&gt;0,AND($C5&lt;&gt;"Smelter Not Listed",ISBLANK($D5))),1,0)</formula>
    </cfRule>
  </conditionalFormatting>
  <conditionalFormatting sqref="D1426">
    <cfRule type="expression" dxfId="3551" priority="26506">
      <formula>IF(AND(D5="",$C5=$X$4),TRUE)</formula>
    </cfRule>
  </conditionalFormatting>
  <conditionalFormatting sqref="D1426">
    <cfRule type="expression" dxfId="3550" priority="26507">
      <formula>IF(FIND("!",D5),TRUE)</formula>
    </cfRule>
  </conditionalFormatting>
  <conditionalFormatting sqref="D1427">
    <cfRule type="expression" dxfId="3549" priority="26508">
      <formula>IF(AND(LEN($C5)&gt;0,AND($C5&lt;&gt;"Smelter Not Listed",ISBLANK($D5))),1,0)</formula>
    </cfRule>
  </conditionalFormatting>
  <conditionalFormatting sqref="D1427">
    <cfRule type="expression" dxfId="3548" priority="26509">
      <formula>IF(AND(D5="",$C5=$X$4),TRUE)</formula>
    </cfRule>
  </conditionalFormatting>
  <conditionalFormatting sqref="D1427">
    <cfRule type="expression" dxfId="3547" priority="26510">
      <formula>IF(FIND("!",D5),TRUE)</formula>
    </cfRule>
  </conditionalFormatting>
  <conditionalFormatting sqref="D1428">
    <cfRule type="expression" dxfId="3546" priority="26511">
      <formula>IF(AND(LEN($C5)&gt;0,AND($C5&lt;&gt;"Smelter Not Listed",ISBLANK($D5))),1,0)</formula>
    </cfRule>
  </conditionalFormatting>
  <conditionalFormatting sqref="D1428">
    <cfRule type="expression" dxfId="3545" priority="26512">
      <formula>IF(AND(D5="",$C5=$X$4),TRUE)</formula>
    </cfRule>
  </conditionalFormatting>
  <conditionalFormatting sqref="D1428">
    <cfRule type="expression" dxfId="3544" priority="26513">
      <formula>IF(FIND("!",D5),TRUE)</formula>
    </cfRule>
  </conditionalFormatting>
  <conditionalFormatting sqref="D1429">
    <cfRule type="expression" dxfId="3543" priority="26514">
      <formula>IF(AND(LEN($C5)&gt;0,AND($C5&lt;&gt;"Smelter Not Listed",ISBLANK($D5))),1,0)</formula>
    </cfRule>
  </conditionalFormatting>
  <conditionalFormatting sqref="D1429">
    <cfRule type="expression" dxfId="3542" priority="26515">
      <formula>IF(AND(D5="",$C5=$X$4),TRUE)</formula>
    </cfRule>
  </conditionalFormatting>
  <conditionalFormatting sqref="D1429">
    <cfRule type="expression" dxfId="3541" priority="26516">
      <formula>IF(FIND("!",D5),TRUE)</formula>
    </cfRule>
  </conditionalFormatting>
  <conditionalFormatting sqref="D1430">
    <cfRule type="expression" dxfId="3540" priority="26517">
      <formula>IF(AND(LEN($C5)&gt;0,AND($C5&lt;&gt;"Smelter Not Listed",ISBLANK($D5))),1,0)</formula>
    </cfRule>
  </conditionalFormatting>
  <conditionalFormatting sqref="D1430">
    <cfRule type="expression" dxfId="3539" priority="26518">
      <formula>IF(AND(D5="",$C5=$X$4),TRUE)</formula>
    </cfRule>
  </conditionalFormatting>
  <conditionalFormatting sqref="D1430">
    <cfRule type="expression" dxfId="3538" priority="26519">
      <formula>IF(FIND("!",D5),TRUE)</formula>
    </cfRule>
  </conditionalFormatting>
  <conditionalFormatting sqref="D1431">
    <cfRule type="expression" dxfId="3537" priority="26520">
      <formula>IF(AND(LEN($C5)&gt;0,AND($C5&lt;&gt;"Smelter Not Listed",ISBLANK($D5))),1,0)</formula>
    </cfRule>
  </conditionalFormatting>
  <conditionalFormatting sqref="D1431">
    <cfRule type="expression" dxfId="3536" priority="26521">
      <formula>IF(AND(D5="",$C5=$X$4),TRUE)</formula>
    </cfRule>
  </conditionalFormatting>
  <conditionalFormatting sqref="D1431">
    <cfRule type="expression" dxfId="3535" priority="26522">
      <formula>IF(FIND("!",D5),TRUE)</formula>
    </cfRule>
  </conditionalFormatting>
  <conditionalFormatting sqref="D1432">
    <cfRule type="expression" dxfId="3534" priority="26523">
      <formula>IF(AND(LEN($C5)&gt;0,AND($C5&lt;&gt;"Smelter Not Listed",ISBLANK($D5))),1,0)</formula>
    </cfRule>
  </conditionalFormatting>
  <conditionalFormatting sqref="D1432">
    <cfRule type="expression" dxfId="3533" priority="26524">
      <formula>IF(AND(D5="",$C5=$X$4),TRUE)</formula>
    </cfRule>
  </conditionalFormatting>
  <conditionalFormatting sqref="D1432">
    <cfRule type="expression" dxfId="3532" priority="26525">
      <formula>IF(FIND("!",D5),TRUE)</formula>
    </cfRule>
  </conditionalFormatting>
  <conditionalFormatting sqref="D1433">
    <cfRule type="expression" dxfId="3531" priority="26526">
      <formula>IF(AND(LEN($C5)&gt;0,AND($C5&lt;&gt;"Smelter Not Listed",ISBLANK($D5))),1,0)</formula>
    </cfRule>
  </conditionalFormatting>
  <conditionalFormatting sqref="D1433">
    <cfRule type="expression" dxfId="3530" priority="26527">
      <formula>IF(AND(D5="",$C5=$X$4),TRUE)</formula>
    </cfRule>
  </conditionalFormatting>
  <conditionalFormatting sqref="D1433">
    <cfRule type="expression" dxfId="3529" priority="26528">
      <formula>IF(FIND("!",D5),TRUE)</formula>
    </cfRule>
  </conditionalFormatting>
  <conditionalFormatting sqref="D1434">
    <cfRule type="expression" dxfId="3528" priority="26529">
      <formula>IF(AND(LEN($C5)&gt;0,AND($C5&lt;&gt;"Smelter Not Listed",ISBLANK($D5))),1,0)</formula>
    </cfRule>
  </conditionalFormatting>
  <conditionalFormatting sqref="D1434">
    <cfRule type="expression" dxfId="3527" priority="26530">
      <formula>IF(AND(D5="",$C5=$X$4),TRUE)</formula>
    </cfRule>
  </conditionalFormatting>
  <conditionalFormatting sqref="D1434">
    <cfRule type="expression" dxfId="3526" priority="26531">
      <formula>IF(FIND("!",D5),TRUE)</formula>
    </cfRule>
  </conditionalFormatting>
  <conditionalFormatting sqref="D1435">
    <cfRule type="expression" dxfId="3525" priority="26532">
      <formula>IF(AND(LEN($C5)&gt;0,AND($C5&lt;&gt;"Smelter Not Listed",ISBLANK($D5))),1,0)</formula>
    </cfRule>
  </conditionalFormatting>
  <conditionalFormatting sqref="D1435">
    <cfRule type="expression" dxfId="3524" priority="26533">
      <formula>IF(AND(D5="",$C5=$X$4),TRUE)</formula>
    </cfRule>
  </conditionalFormatting>
  <conditionalFormatting sqref="D1435">
    <cfRule type="expression" dxfId="3523" priority="26534">
      <formula>IF(FIND("!",D5),TRUE)</formula>
    </cfRule>
  </conditionalFormatting>
  <conditionalFormatting sqref="D1436">
    <cfRule type="expression" dxfId="3522" priority="26535">
      <formula>IF(AND(LEN($C5)&gt;0,AND($C5&lt;&gt;"Smelter Not Listed",ISBLANK($D5))),1,0)</formula>
    </cfRule>
  </conditionalFormatting>
  <conditionalFormatting sqref="D1436">
    <cfRule type="expression" dxfId="3521" priority="26536">
      <formula>IF(AND(D5="",$C5=$X$4),TRUE)</formula>
    </cfRule>
  </conditionalFormatting>
  <conditionalFormatting sqref="D1436">
    <cfRule type="expression" dxfId="3520" priority="26537">
      <formula>IF(FIND("!",D5),TRUE)</formula>
    </cfRule>
  </conditionalFormatting>
  <conditionalFormatting sqref="D1437">
    <cfRule type="expression" dxfId="3519" priority="26538">
      <formula>IF(AND(LEN($C5)&gt;0,AND($C5&lt;&gt;"Smelter Not Listed",ISBLANK($D5))),1,0)</formula>
    </cfRule>
  </conditionalFormatting>
  <conditionalFormatting sqref="D1437">
    <cfRule type="expression" dxfId="3518" priority="26539">
      <formula>IF(AND(D5="",$C5=$X$4),TRUE)</formula>
    </cfRule>
  </conditionalFormatting>
  <conditionalFormatting sqref="D1437">
    <cfRule type="expression" dxfId="3517" priority="26540">
      <formula>IF(FIND("!",D5),TRUE)</formula>
    </cfRule>
  </conditionalFormatting>
  <conditionalFormatting sqref="D1438">
    <cfRule type="expression" dxfId="3516" priority="26541">
      <formula>IF(AND(LEN($C5)&gt;0,AND($C5&lt;&gt;"Smelter Not Listed",ISBLANK($D5))),1,0)</formula>
    </cfRule>
  </conditionalFormatting>
  <conditionalFormatting sqref="D1438">
    <cfRule type="expression" dxfId="3515" priority="26542">
      <formula>IF(AND(D5="",$C5=$X$4),TRUE)</formula>
    </cfRule>
  </conditionalFormatting>
  <conditionalFormatting sqref="D1438">
    <cfRule type="expression" dxfId="3514" priority="26543">
      <formula>IF(FIND("!",D5),TRUE)</formula>
    </cfRule>
  </conditionalFormatting>
  <conditionalFormatting sqref="D1439">
    <cfRule type="expression" dxfId="3513" priority="26544">
      <formula>IF(AND(LEN($C5)&gt;0,AND($C5&lt;&gt;"Smelter Not Listed",ISBLANK($D5))),1,0)</formula>
    </cfRule>
  </conditionalFormatting>
  <conditionalFormatting sqref="D1439">
    <cfRule type="expression" dxfId="3512" priority="26545">
      <formula>IF(AND(D5="",$C5=$X$4),TRUE)</formula>
    </cfRule>
  </conditionalFormatting>
  <conditionalFormatting sqref="D1439">
    <cfRule type="expression" dxfId="3511" priority="26546">
      <formula>IF(FIND("!",D5),TRUE)</formula>
    </cfRule>
  </conditionalFormatting>
  <conditionalFormatting sqref="D1440">
    <cfRule type="expression" dxfId="3510" priority="26547">
      <formula>IF(AND(LEN($C5)&gt;0,AND($C5&lt;&gt;"Smelter Not Listed",ISBLANK($D5))),1,0)</formula>
    </cfRule>
  </conditionalFormatting>
  <conditionalFormatting sqref="D1440">
    <cfRule type="expression" dxfId="3509" priority="26548">
      <formula>IF(AND(D5="",$C5=$X$4),TRUE)</formula>
    </cfRule>
  </conditionalFormatting>
  <conditionalFormatting sqref="D1440">
    <cfRule type="expression" dxfId="3508" priority="26549">
      <formula>IF(FIND("!",D5),TRUE)</formula>
    </cfRule>
  </conditionalFormatting>
  <conditionalFormatting sqref="D1441">
    <cfRule type="expression" dxfId="3507" priority="26550">
      <formula>IF(AND(LEN($C5)&gt;0,AND($C5&lt;&gt;"Smelter Not Listed",ISBLANK($D5))),1,0)</formula>
    </cfRule>
  </conditionalFormatting>
  <conditionalFormatting sqref="D1441">
    <cfRule type="expression" dxfId="3506" priority="26551">
      <formula>IF(AND(D5="",$C5=$X$4),TRUE)</formula>
    </cfRule>
  </conditionalFormatting>
  <conditionalFormatting sqref="D1441">
    <cfRule type="expression" dxfId="3505" priority="26552">
      <formula>IF(FIND("!",D5),TRUE)</formula>
    </cfRule>
  </conditionalFormatting>
  <conditionalFormatting sqref="D1442">
    <cfRule type="expression" dxfId="3504" priority="26553">
      <formula>IF(AND(LEN($C5)&gt;0,AND($C5&lt;&gt;"Smelter Not Listed",ISBLANK($D5))),1,0)</formula>
    </cfRule>
  </conditionalFormatting>
  <conditionalFormatting sqref="D1442">
    <cfRule type="expression" dxfId="3503" priority="26554">
      <formula>IF(AND(D5="",$C5=$X$4),TRUE)</formula>
    </cfRule>
  </conditionalFormatting>
  <conditionalFormatting sqref="D1442">
    <cfRule type="expression" dxfId="3502" priority="26555">
      <formula>IF(FIND("!",D5),TRUE)</formula>
    </cfRule>
  </conditionalFormatting>
  <conditionalFormatting sqref="D1443">
    <cfRule type="expression" dxfId="3501" priority="26556">
      <formula>IF(AND(LEN($C5)&gt;0,AND($C5&lt;&gt;"Smelter Not Listed",ISBLANK($D5))),1,0)</formula>
    </cfRule>
  </conditionalFormatting>
  <conditionalFormatting sqref="D1443">
    <cfRule type="expression" dxfId="3500" priority="26557">
      <formula>IF(AND(D5="",$C5=$X$4),TRUE)</formula>
    </cfRule>
  </conditionalFormatting>
  <conditionalFormatting sqref="D1443">
    <cfRule type="expression" dxfId="3499" priority="26558">
      <formula>IF(FIND("!",D5),TRUE)</formula>
    </cfRule>
  </conditionalFormatting>
  <conditionalFormatting sqref="D1444">
    <cfRule type="expression" dxfId="3498" priority="26559">
      <formula>IF(AND(LEN($C5)&gt;0,AND($C5&lt;&gt;"Smelter Not Listed",ISBLANK($D5))),1,0)</formula>
    </cfRule>
  </conditionalFormatting>
  <conditionalFormatting sqref="D1444">
    <cfRule type="expression" dxfId="3497" priority="26560">
      <formula>IF(AND(D5="",$C5=$X$4),TRUE)</formula>
    </cfRule>
  </conditionalFormatting>
  <conditionalFormatting sqref="D1444">
    <cfRule type="expression" dxfId="3496" priority="26561">
      <formula>IF(FIND("!",D5),TRUE)</formula>
    </cfRule>
  </conditionalFormatting>
  <conditionalFormatting sqref="D1445">
    <cfRule type="expression" dxfId="3495" priority="26562">
      <formula>IF(AND(LEN($C5)&gt;0,AND($C5&lt;&gt;"Smelter Not Listed",ISBLANK($D5))),1,0)</formula>
    </cfRule>
  </conditionalFormatting>
  <conditionalFormatting sqref="D1445">
    <cfRule type="expression" dxfId="3494" priority="26563">
      <formula>IF(AND(D5="",$C5=$X$4),TRUE)</formula>
    </cfRule>
  </conditionalFormatting>
  <conditionalFormatting sqref="D1445">
    <cfRule type="expression" dxfId="3493" priority="26564">
      <formula>IF(FIND("!",D5),TRUE)</formula>
    </cfRule>
  </conditionalFormatting>
  <conditionalFormatting sqref="D1446">
    <cfRule type="expression" dxfId="3492" priority="26565">
      <formula>IF(AND(LEN($C5)&gt;0,AND($C5&lt;&gt;"Smelter Not Listed",ISBLANK($D5))),1,0)</formula>
    </cfRule>
  </conditionalFormatting>
  <conditionalFormatting sqref="D1446">
    <cfRule type="expression" dxfId="3491" priority="26566">
      <formula>IF(AND(D5="",$C5=$X$4),TRUE)</formula>
    </cfRule>
  </conditionalFormatting>
  <conditionalFormatting sqref="D1446">
    <cfRule type="expression" dxfId="3490" priority="26567">
      <formula>IF(FIND("!",D5),TRUE)</formula>
    </cfRule>
  </conditionalFormatting>
  <conditionalFormatting sqref="D1447">
    <cfRule type="expression" dxfId="3489" priority="26568">
      <formula>IF(AND(LEN($C5)&gt;0,AND($C5&lt;&gt;"Smelter Not Listed",ISBLANK($D5))),1,0)</formula>
    </cfRule>
  </conditionalFormatting>
  <conditionalFormatting sqref="D1447">
    <cfRule type="expression" dxfId="3488" priority="26569">
      <formula>IF(AND(D5="",$C5=$X$4),TRUE)</formula>
    </cfRule>
  </conditionalFormatting>
  <conditionalFormatting sqref="D1447">
    <cfRule type="expression" dxfId="3487" priority="26570">
      <formula>IF(FIND("!",D5),TRUE)</formula>
    </cfRule>
  </conditionalFormatting>
  <conditionalFormatting sqref="D1448">
    <cfRule type="expression" dxfId="3486" priority="26571">
      <formula>IF(AND(LEN($C5)&gt;0,AND($C5&lt;&gt;"Smelter Not Listed",ISBLANK($D5))),1,0)</formula>
    </cfRule>
  </conditionalFormatting>
  <conditionalFormatting sqref="D1448">
    <cfRule type="expression" dxfId="3485" priority="26572">
      <formula>IF(AND(D5="",$C5=$X$4),TRUE)</formula>
    </cfRule>
  </conditionalFormatting>
  <conditionalFormatting sqref="D1448">
    <cfRule type="expression" dxfId="3484" priority="26573">
      <formula>IF(FIND("!",D5),TRUE)</formula>
    </cfRule>
  </conditionalFormatting>
  <conditionalFormatting sqref="D1449">
    <cfRule type="expression" dxfId="3483" priority="26574">
      <formula>IF(AND(LEN($C5)&gt;0,AND($C5&lt;&gt;"Smelter Not Listed",ISBLANK($D5))),1,0)</formula>
    </cfRule>
  </conditionalFormatting>
  <conditionalFormatting sqref="D1449">
    <cfRule type="expression" dxfId="3482" priority="26575">
      <formula>IF(AND(D5="",$C5=$X$4),TRUE)</formula>
    </cfRule>
  </conditionalFormatting>
  <conditionalFormatting sqref="D1449">
    <cfRule type="expression" dxfId="3481" priority="26576">
      <formula>IF(FIND("!",D5),TRUE)</formula>
    </cfRule>
  </conditionalFormatting>
  <conditionalFormatting sqref="D1450">
    <cfRule type="expression" dxfId="3480" priority="26577">
      <formula>IF(AND(LEN($C5)&gt;0,AND($C5&lt;&gt;"Smelter Not Listed",ISBLANK($D5))),1,0)</formula>
    </cfRule>
  </conditionalFormatting>
  <conditionalFormatting sqref="D1450">
    <cfRule type="expression" dxfId="3479" priority="26578">
      <formula>IF(AND(D5="",$C5=$X$4),TRUE)</formula>
    </cfRule>
  </conditionalFormatting>
  <conditionalFormatting sqref="D1450">
    <cfRule type="expression" dxfId="3478" priority="26579">
      <formula>IF(FIND("!",D5),TRUE)</formula>
    </cfRule>
  </conditionalFormatting>
  <conditionalFormatting sqref="D1451">
    <cfRule type="expression" dxfId="3477" priority="26580">
      <formula>IF(AND(LEN($C5)&gt;0,AND($C5&lt;&gt;"Smelter Not Listed",ISBLANK($D5))),1,0)</formula>
    </cfRule>
  </conditionalFormatting>
  <conditionalFormatting sqref="D1451">
    <cfRule type="expression" dxfId="3476" priority="26581">
      <formula>IF(AND(D5="",$C5=$X$4),TRUE)</formula>
    </cfRule>
  </conditionalFormatting>
  <conditionalFormatting sqref="D1451">
    <cfRule type="expression" dxfId="3475" priority="26582">
      <formula>IF(FIND("!",D5),TRUE)</formula>
    </cfRule>
  </conditionalFormatting>
  <conditionalFormatting sqref="D1452">
    <cfRule type="expression" dxfId="3474" priority="26583">
      <formula>IF(AND(LEN($C5)&gt;0,AND($C5&lt;&gt;"Smelter Not Listed",ISBLANK($D5))),1,0)</formula>
    </cfRule>
  </conditionalFormatting>
  <conditionalFormatting sqref="D1452">
    <cfRule type="expression" dxfId="3473" priority="26584">
      <formula>IF(AND(D5="",$C5=$X$4),TRUE)</formula>
    </cfRule>
  </conditionalFormatting>
  <conditionalFormatting sqref="D1452">
    <cfRule type="expression" dxfId="3472" priority="26585">
      <formula>IF(FIND("!",D5),TRUE)</formula>
    </cfRule>
  </conditionalFormatting>
  <conditionalFormatting sqref="D1453">
    <cfRule type="expression" dxfId="3471" priority="26586">
      <formula>IF(AND(LEN($C5)&gt;0,AND($C5&lt;&gt;"Smelter Not Listed",ISBLANK($D5))),1,0)</formula>
    </cfRule>
  </conditionalFormatting>
  <conditionalFormatting sqref="D1453">
    <cfRule type="expression" dxfId="3470" priority="26587">
      <formula>IF(AND(D5="",$C5=$X$4),TRUE)</formula>
    </cfRule>
  </conditionalFormatting>
  <conditionalFormatting sqref="D1453">
    <cfRule type="expression" dxfId="3469" priority="26588">
      <formula>IF(FIND("!",D5),TRUE)</formula>
    </cfRule>
  </conditionalFormatting>
  <conditionalFormatting sqref="D1454">
    <cfRule type="expression" dxfId="3468" priority="26589">
      <formula>IF(AND(LEN($C5)&gt;0,AND($C5&lt;&gt;"Smelter Not Listed",ISBLANK($D5))),1,0)</formula>
    </cfRule>
  </conditionalFormatting>
  <conditionalFormatting sqref="D1454">
    <cfRule type="expression" dxfId="3467" priority="26590">
      <formula>IF(AND(D5="",$C5=$X$4),TRUE)</formula>
    </cfRule>
  </conditionalFormatting>
  <conditionalFormatting sqref="D1454">
    <cfRule type="expression" dxfId="3466" priority="26591">
      <formula>IF(FIND("!",D5),TRUE)</formula>
    </cfRule>
  </conditionalFormatting>
  <conditionalFormatting sqref="D1455">
    <cfRule type="expression" dxfId="3465" priority="26592">
      <formula>IF(AND(LEN($C5)&gt;0,AND($C5&lt;&gt;"Smelter Not Listed",ISBLANK($D5))),1,0)</formula>
    </cfRule>
  </conditionalFormatting>
  <conditionalFormatting sqref="D1455">
    <cfRule type="expression" dxfId="3464" priority="26593">
      <formula>IF(AND(D5="",$C5=$X$4),TRUE)</formula>
    </cfRule>
  </conditionalFormatting>
  <conditionalFormatting sqref="D1455">
    <cfRule type="expression" dxfId="3463" priority="26594">
      <formula>IF(FIND("!",D5),TRUE)</formula>
    </cfRule>
  </conditionalFormatting>
  <conditionalFormatting sqref="D1456">
    <cfRule type="expression" dxfId="3462" priority="26595">
      <formula>IF(AND(LEN($C5)&gt;0,AND($C5&lt;&gt;"Smelter Not Listed",ISBLANK($D5))),1,0)</formula>
    </cfRule>
  </conditionalFormatting>
  <conditionalFormatting sqref="D1456">
    <cfRule type="expression" dxfId="3461" priority="26596">
      <formula>IF(AND(D5="",$C5=$X$4),TRUE)</formula>
    </cfRule>
  </conditionalFormatting>
  <conditionalFormatting sqref="D1456">
    <cfRule type="expression" dxfId="3460" priority="26597">
      <formula>IF(FIND("!",D5),TRUE)</formula>
    </cfRule>
  </conditionalFormatting>
  <conditionalFormatting sqref="D1457">
    <cfRule type="expression" dxfId="3459" priority="26598">
      <formula>IF(AND(LEN($C5)&gt;0,AND($C5&lt;&gt;"Smelter Not Listed",ISBLANK($D5))),1,0)</formula>
    </cfRule>
  </conditionalFormatting>
  <conditionalFormatting sqref="D1457">
    <cfRule type="expression" dxfId="3458" priority="26599">
      <formula>IF(AND(D5="",$C5=$X$4),TRUE)</formula>
    </cfRule>
  </conditionalFormatting>
  <conditionalFormatting sqref="D1457">
    <cfRule type="expression" dxfId="3457" priority="26600">
      <formula>IF(FIND("!",D5),TRUE)</formula>
    </cfRule>
  </conditionalFormatting>
  <conditionalFormatting sqref="D1458">
    <cfRule type="expression" dxfId="3456" priority="26601">
      <formula>IF(AND(LEN($C5)&gt;0,AND($C5&lt;&gt;"Smelter Not Listed",ISBLANK($D5))),1,0)</formula>
    </cfRule>
  </conditionalFormatting>
  <conditionalFormatting sqref="D1458">
    <cfRule type="expression" dxfId="3455" priority="26602">
      <formula>IF(AND(D5="",$C5=$X$4),TRUE)</formula>
    </cfRule>
  </conditionalFormatting>
  <conditionalFormatting sqref="D1458">
    <cfRule type="expression" dxfId="3454" priority="26603">
      <formula>IF(FIND("!",D5),TRUE)</formula>
    </cfRule>
  </conditionalFormatting>
  <conditionalFormatting sqref="D1459">
    <cfRule type="expression" dxfId="3453" priority="26604">
      <formula>IF(AND(LEN($C5)&gt;0,AND($C5&lt;&gt;"Smelter Not Listed",ISBLANK($D5))),1,0)</formula>
    </cfRule>
  </conditionalFormatting>
  <conditionalFormatting sqref="D1459">
    <cfRule type="expression" dxfId="3452" priority="26605">
      <formula>IF(AND(D5="",$C5=$X$4),TRUE)</formula>
    </cfRule>
  </conditionalFormatting>
  <conditionalFormatting sqref="D1459">
    <cfRule type="expression" dxfId="3451" priority="26606">
      <formula>IF(FIND("!",D5),TRUE)</formula>
    </cfRule>
  </conditionalFormatting>
  <conditionalFormatting sqref="D1460">
    <cfRule type="expression" dxfId="3450" priority="26607">
      <formula>IF(AND(LEN($C5)&gt;0,AND($C5&lt;&gt;"Smelter Not Listed",ISBLANK($D5))),1,0)</formula>
    </cfRule>
  </conditionalFormatting>
  <conditionalFormatting sqref="D1460">
    <cfRule type="expression" dxfId="3449" priority="26608">
      <formula>IF(AND(D5="",$C5=$X$4),TRUE)</formula>
    </cfRule>
  </conditionalFormatting>
  <conditionalFormatting sqref="D1460">
    <cfRule type="expression" dxfId="3448" priority="26609">
      <formula>IF(FIND("!",D5),TRUE)</formula>
    </cfRule>
  </conditionalFormatting>
  <conditionalFormatting sqref="D1461">
    <cfRule type="expression" dxfId="3447" priority="26610">
      <formula>IF(AND(LEN($C5)&gt;0,AND($C5&lt;&gt;"Smelter Not Listed",ISBLANK($D5))),1,0)</formula>
    </cfRule>
  </conditionalFormatting>
  <conditionalFormatting sqref="D1461">
    <cfRule type="expression" dxfId="3446" priority="26611">
      <formula>IF(AND(D5="",$C5=$X$4),TRUE)</formula>
    </cfRule>
  </conditionalFormatting>
  <conditionalFormatting sqref="D1461">
    <cfRule type="expression" dxfId="3445" priority="26612">
      <formula>IF(FIND("!",D5),TRUE)</formula>
    </cfRule>
  </conditionalFormatting>
  <conditionalFormatting sqref="D1462">
    <cfRule type="expression" dxfId="3444" priority="26613">
      <formula>IF(AND(LEN($C5)&gt;0,AND($C5&lt;&gt;"Smelter Not Listed",ISBLANK($D5))),1,0)</formula>
    </cfRule>
  </conditionalFormatting>
  <conditionalFormatting sqref="D1462">
    <cfRule type="expression" dxfId="3443" priority="26614">
      <formula>IF(AND(D5="",$C5=$X$4),TRUE)</formula>
    </cfRule>
  </conditionalFormatting>
  <conditionalFormatting sqref="D1462">
    <cfRule type="expression" dxfId="3442" priority="26615">
      <formula>IF(FIND("!",D5),TRUE)</formula>
    </cfRule>
  </conditionalFormatting>
  <conditionalFormatting sqref="D1463">
    <cfRule type="expression" dxfId="3441" priority="26616">
      <formula>IF(AND(LEN($C5)&gt;0,AND($C5&lt;&gt;"Smelter Not Listed",ISBLANK($D5))),1,0)</formula>
    </cfRule>
  </conditionalFormatting>
  <conditionalFormatting sqref="D1463">
    <cfRule type="expression" dxfId="3440" priority="26617">
      <formula>IF(AND(D5="",$C5=$X$4),TRUE)</formula>
    </cfRule>
  </conditionalFormatting>
  <conditionalFormatting sqref="D1463">
    <cfRule type="expression" dxfId="3439" priority="26618">
      <formula>IF(FIND("!",D5),TRUE)</formula>
    </cfRule>
  </conditionalFormatting>
  <conditionalFormatting sqref="D1464">
    <cfRule type="expression" dxfId="3438" priority="26619">
      <formula>IF(AND(LEN($C5)&gt;0,AND($C5&lt;&gt;"Smelter Not Listed",ISBLANK($D5))),1,0)</formula>
    </cfRule>
  </conditionalFormatting>
  <conditionalFormatting sqref="D1464">
    <cfRule type="expression" dxfId="3437" priority="26620">
      <formula>IF(AND(D5="",$C5=$X$4),TRUE)</formula>
    </cfRule>
  </conditionalFormatting>
  <conditionalFormatting sqref="D1464">
    <cfRule type="expression" dxfId="3436" priority="26621">
      <formula>IF(FIND("!",D5),TRUE)</formula>
    </cfRule>
  </conditionalFormatting>
  <conditionalFormatting sqref="D1465">
    <cfRule type="expression" dxfId="3435" priority="26622">
      <formula>IF(AND(LEN($C5)&gt;0,AND($C5&lt;&gt;"Smelter Not Listed",ISBLANK($D5))),1,0)</formula>
    </cfRule>
  </conditionalFormatting>
  <conditionalFormatting sqref="D1465">
    <cfRule type="expression" dxfId="3434" priority="26623">
      <formula>IF(AND(D5="",$C5=$X$4),TRUE)</formula>
    </cfRule>
  </conditionalFormatting>
  <conditionalFormatting sqref="D1465">
    <cfRule type="expression" dxfId="3433" priority="26624">
      <formula>IF(FIND("!",D5),TRUE)</formula>
    </cfRule>
  </conditionalFormatting>
  <conditionalFormatting sqref="D1466">
    <cfRule type="expression" dxfId="3432" priority="26625">
      <formula>IF(AND(LEN($C5)&gt;0,AND($C5&lt;&gt;"Smelter Not Listed",ISBLANK($D5))),1,0)</formula>
    </cfRule>
  </conditionalFormatting>
  <conditionalFormatting sqref="D1466">
    <cfRule type="expression" dxfId="3431" priority="26626">
      <formula>IF(AND(D5="",$C5=$X$4),TRUE)</formula>
    </cfRule>
  </conditionalFormatting>
  <conditionalFormatting sqref="D1466">
    <cfRule type="expression" dxfId="3430" priority="26627">
      <formula>IF(FIND("!",D5),TRUE)</formula>
    </cfRule>
  </conditionalFormatting>
  <conditionalFormatting sqref="D1467">
    <cfRule type="expression" dxfId="3429" priority="26628">
      <formula>IF(AND(LEN($C5)&gt;0,AND($C5&lt;&gt;"Smelter Not Listed",ISBLANK($D5))),1,0)</formula>
    </cfRule>
  </conditionalFormatting>
  <conditionalFormatting sqref="D1467">
    <cfRule type="expression" dxfId="3428" priority="26629">
      <formula>IF(AND(D5="",$C5=$X$4),TRUE)</formula>
    </cfRule>
  </conditionalFormatting>
  <conditionalFormatting sqref="D1467">
    <cfRule type="expression" dxfId="3427" priority="26630">
      <formula>IF(FIND("!",D5),TRUE)</formula>
    </cfRule>
  </conditionalFormatting>
  <conditionalFormatting sqref="D1468">
    <cfRule type="expression" dxfId="3426" priority="26631">
      <formula>IF(AND(LEN($C5)&gt;0,AND($C5&lt;&gt;"Smelter Not Listed",ISBLANK($D5))),1,0)</formula>
    </cfRule>
  </conditionalFormatting>
  <conditionalFormatting sqref="D1468">
    <cfRule type="expression" dxfId="3425" priority="26632">
      <formula>IF(AND(D5="",$C5=$X$4),TRUE)</formula>
    </cfRule>
  </conditionalFormatting>
  <conditionalFormatting sqref="D1468">
    <cfRule type="expression" dxfId="3424" priority="26633">
      <formula>IF(FIND("!",D5),TRUE)</formula>
    </cfRule>
  </conditionalFormatting>
  <conditionalFormatting sqref="D1469">
    <cfRule type="expression" dxfId="3423" priority="26634">
      <formula>IF(AND(LEN($C5)&gt;0,AND($C5&lt;&gt;"Smelter Not Listed",ISBLANK($D5))),1,0)</formula>
    </cfRule>
  </conditionalFormatting>
  <conditionalFormatting sqref="D1469">
    <cfRule type="expression" dxfId="3422" priority="26635">
      <formula>IF(AND(D5="",$C5=$X$4),TRUE)</formula>
    </cfRule>
  </conditionalFormatting>
  <conditionalFormatting sqref="D1469">
    <cfRule type="expression" dxfId="3421" priority="26636">
      <formula>IF(FIND("!",D5),TRUE)</formula>
    </cfRule>
  </conditionalFormatting>
  <conditionalFormatting sqref="D1470">
    <cfRule type="expression" dxfId="3420" priority="26637">
      <formula>IF(AND(LEN($C5)&gt;0,AND($C5&lt;&gt;"Smelter Not Listed",ISBLANK($D5))),1,0)</formula>
    </cfRule>
  </conditionalFormatting>
  <conditionalFormatting sqref="D1470">
    <cfRule type="expression" dxfId="3419" priority="26638">
      <formula>IF(AND(D5="",$C5=$X$4),TRUE)</formula>
    </cfRule>
  </conditionalFormatting>
  <conditionalFormatting sqref="D1470">
    <cfRule type="expression" dxfId="3418" priority="26639">
      <formula>IF(FIND("!",D5),TRUE)</formula>
    </cfRule>
  </conditionalFormatting>
  <conditionalFormatting sqref="D1471">
    <cfRule type="expression" dxfId="3417" priority="26640">
      <formula>IF(AND(LEN($C5)&gt;0,AND($C5&lt;&gt;"Smelter Not Listed",ISBLANK($D5))),1,0)</formula>
    </cfRule>
  </conditionalFormatting>
  <conditionalFormatting sqref="D1471">
    <cfRule type="expression" dxfId="3416" priority="26641">
      <formula>IF(AND(D5="",$C5=$X$4),TRUE)</formula>
    </cfRule>
  </conditionalFormatting>
  <conditionalFormatting sqref="D1471">
    <cfRule type="expression" dxfId="3415" priority="26642">
      <formula>IF(FIND("!",D5),TRUE)</formula>
    </cfRule>
  </conditionalFormatting>
  <conditionalFormatting sqref="D1472">
    <cfRule type="expression" dxfId="3414" priority="26643">
      <formula>IF(AND(LEN($C5)&gt;0,AND($C5&lt;&gt;"Smelter Not Listed",ISBLANK($D5))),1,0)</formula>
    </cfRule>
  </conditionalFormatting>
  <conditionalFormatting sqref="D1472">
    <cfRule type="expression" dxfId="3413" priority="26644">
      <formula>IF(AND(D5="",$C5=$X$4),TRUE)</formula>
    </cfRule>
  </conditionalFormatting>
  <conditionalFormatting sqref="D1472">
    <cfRule type="expression" dxfId="3412" priority="26645">
      <formula>IF(FIND("!",D5),TRUE)</formula>
    </cfRule>
  </conditionalFormatting>
  <conditionalFormatting sqref="D1473">
    <cfRule type="expression" dxfId="3411" priority="26646">
      <formula>IF(AND(LEN($C5)&gt;0,AND($C5&lt;&gt;"Smelter Not Listed",ISBLANK($D5))),1,0)</formula>
    </cfRule>
  </conditionalFormatting>
  <conditionalFormatting sqref="D1473">
    <cfRule type="expression" dxfId="3410" priority="26647">
      <formula>IF(AND(D5="",$C5=$X$4),TRUE)</formula>
    </cfRule>
  </conditionalFormatting>
  <conditionalFormatting sqref="D1473">
    <cfRule type="expression" dxfId="3409" priority="26648">
      <formula>IF(FIND("!",D5),TRUE)</formula>
    </cfRule>
  </conditionalFormatting>
  <conditionalFormatting sqref="D1474">
    <cfRule type="expression" dxfId="3408" priority="26649">
      <formula>IF(AND(LEN($C5)&gt;0,AND($C5&lt;&gt;"Smelter Not Listed",ISBLANK($D5))),1,0)</formula>
    </cfRule>
  </conditionalFormatting>
  <conditionalFormatting sqref="D1474">
    <cfRule type="expression" dxfId="3407" priority="26650">
      <formula>IF(AND(D5="",$C5=$X$4),TRUE)</formula>
    </cfRule>
  </conditionalFormatting>
  <conditionalFormatting sqref="D1474">
    <cfRule type="expression" dxfId="3406" priority="26651">
      <formula>IF(FIND("!",D5),TRUE)</formula>
    </cfRule>
  </conditionalFormatting>
  <conditionalFormatting sqref="D1475">
    <cfRule type="expression" dxfId="3405" priority="26652">
      <formula>IF(AND(LEN($C5)&gt;0,AND($C5&lt;&gt;"Smelter Not Listed",ISBLANK($D5))),1,0)</formula>
    </cfRule>
  </conditionalFormatting>
  <conditionalFormatting sqref="D1475">
    <cfRule type="expression" dxfId="3404" priority="26653">
      <formula>IF(AND(D5="",$C5=$X$4),TRUE)</formula>
    </cfRule>
  </conditionalFormatting>
  <conditionalFormatting sqref="D1475">
    <cfRule type="expression" dxfId="3403" priority="26654">
      <formula>IF(FIND("!",D5),TRUE)</formula>
    </cfRule>
  </conditionalFormatting>
  <conditionalFormatting sqref="D1476">
    <cfRule type="expression" dxfId="3402" priority="26655">
      <formula>IF(AND(LEN($C5)&gt;0,AND($C5&lt;&gt;"Smelter Not Listed",ISBLANK($D5))),1,0)</formula>
    </cfRule>
  </conditionalFormatting>
  <conditionalFormatting sqref="D1476">
    <cfRule type="expression" dxfId="3401" priority="26656">
      <formula>IF(AND(D5="",$C5=$X$4),TRUE)</formula>
    </cfRule>
  </conditionalFormatting>
  <conditionalFormatting sqref="D1476">
    <cfRule type="expression" dxfId="3400" priority="26657">
      <formula>IF(FIND("!",D5),TRUE)</formula>
    </cfRule>
  </conditionalFormatting>
  <conditionalFormatting sqref="D1477">
    <cfRule type="expression" dxfId="3399" priority="26658">
      <formula>IF(AND(LEN($C5)&gt;0,AND($C5&lt;&gt;"Smelter Not Listed",ISBLANK($D5))),1,0)</formula>
    </cfRule>
  </conditionalFormatting>
  <conditionalFormatting sqref="D1477">
    <cfRule type="expression" dxfId="3398" priority="26659">
      <formula>IF(AND(D5="",$C5=$X$4),TRUE)</formula>
    </cfRule>
  </conditionalFormatting>
  <conditionalFormatting sqref="D1477">
    <cfRule type="expression" dxfId="3397" priority="26660">
      <formula>IF(FIND("!",D5),TRUE)</formula>
    </cfRule>
  </conditionalFormatting>
  <conditionalFormatting sqref="D1478">
    <cfRule type="expression" dxfId="3396" priority="26661">
      <formula>IF(AND(LEN($C5)&gt;0,AND($C5&lt;&gt;"Smelter Not Listed",ISBLANK($D5))),1,0)</formula>
    </cfRule>
  </conditionalFormatting>
  <conditionalFormatting sqref="D1478">
    <cfRule type="expression" dxfId="3395" priority="26662">
      <formula>IF(AND(D5="",$C5=$X$4),TRUE)</formula>
    </cfRule>
  </conditionalFormatting>
  <conditionalFormatting sqref="D1478">
    <cfRule type="expression" dxfId="3394" priority="26663">
      <formula>IF(FIND("!",D5),TRUE)</formula>
    </cfRule>
  </conditionalFormatting>
  <conditionalFormatting sqref="D1479">
    <cfRule type="expression" dxfId="3393" priority="26664">
      <formula>IF(AND(LEN($C5)&gt;0,AND($C5&lt;&gt;"Smelter Not Listed",ISBLANK($D5))),1,0)</formula>
    </cfRule>
  </conditionalFormatting>
  <conditionalFormatting sqref="D1479">
    <cfRule type="expression" dxfId="3392" priority="26665">
      <formula>IF(AND(D5="",$C5=$X$4),TRUE)</formula>
    </cfRule>
  </conditionalFormatting>
  <conditionalFormatting sqref="D1479">
    <cfRule type="expression" dxfId="3391" priority="26666">
      <formula>IF(FIND("!",D5),TRUE)</formula>
    </cfRule>
  </conditionalFormatting>
  <conditionalFormatting sqref="D1480">
    <cfRule type="expression" dxfId="3390" priority="26667">
      <formula>IF(AND(LEN($C5)&gt;0,AND($C5&lt;&gt;"Smelter Not Listed",ISBLANK($D5))),1,0)</formula>
    </cfRule>
  </conditionalFormatting>
  <conditionalFormatting sqref="D1480">
    <cfRule type="expression" dxfId="3389" priority="26668">
      <formula>IF(AND(D5="",$C5=$X$4),TRUE)</formula>
    </cfRule>
  </conditionalFormatting>
  <conditionalFormatting sqref="D1480">
    <cfRule type="expression" dxfId="3388" priority="26669">
      <formula>IF(FIND("!",D5),TRUE)</formula>
    </cfRule>
  </conditionalFormatting>
  <conditionalFormatting sqref="D1481">
    <cfRule type="expression" dxfId="3387" priority="26670">
      <formula>IF(AND(LEN($C5)&gt;0,AND($C5&lt;&gt;"Smelter Not Listed",ISBLANK($D5))),1,0)</formula>
    </cfRule>
  </conditionalFormatting>
  <conditionalFormatting sqref="D1481">
    <cfRule type="expression" dxfId="3386" priority="26671">
      <formula>IF(AND(D5="",$C5=$X$4),TRUE)</formula>
    </cfRule>
  </conditionalFormatting>
  <conditionalFormatting sqref="D1481">
    <cfRule type="expression" dxfId="3385" priority="26672">
      <formula>IF(FIND("!",D5),TRUE)</formula>
    </cfRule>
  </conditionalFormatting>
  <conditionalFormatting sqref="D1482">
    <cfRule type="expression" dxfId="3384" priority="26673">
      <formula>IF(AND(LEN($C5)&gt;0,AND($C5&lt;&gt;"Smelter Not Listed",ISBLANK($D5))),1,0)</formula>
    </cfRule>
  </conditionalFormatting>
  <conditionalFormatting sqref="D1482">
    <cfRule type="expression" dxfId="3383" priority="26674">
      <formula>IF(AND(D5="",$C5=$X$4),TRUE)</formula>
    </cfRule>
  </conditionalFormatting>
  <conditionalFormatting sqref="D1482">
    <cfRule type="expression" dxfId="3382" priority="26675">
      <formula>IF(FIND("!",D5),TRUE)</formula>
    </cfRule>
  </conditionalFormatting>
  <conditionalFormatting sqref="D1483">
    <cfRule type="expression" dxfId="3381" priority="26676">
      <formula>IF(AND(LEN($C5)&gt;0,AND($C5&lt;&gt;"Smelter Not Listed",ISBLANK($D5))),1,0)</formula>
    </cfRule>
  </conditionalFormatting>
  <conditionalFormatting sqref="D1483">
    <cfRule type="expression" dxfId="3380" priority="26677">
      <formula>IF(AND(D5="",$C5=$X$4),TRUE)</formula>
    </cfRule>
  </conditionalFormatting>
  <conditionalFormatting sqref="D1483">
    <cfRule type="expression" dxfId="3379" priority="26678">
      <formula>IF(FIND("!",D5),TRUE)</formula>
    </cfRule>
  </conditionalFormatting>
  <conditionalFormatting sqref="D1484">
    <cfRule type="expression" dxfId="3378" priority="26679">
      <formula>IF(AND(LEN($C5)&gt;0,AND($C5&lt;&gt;"Smelter Not Listed",ISBLANK($D5))),1,0)</formula>
    </cfRule>
  </conditionalFormatting>
  <conditionalFormatting sqref="D1484">
    <cfRule type="expression" dxfId="3377" priority="26680">
      <formula>IF(AND(D5="",$C5=$X$4),TRUE)</formula>
    </cfRule>
  </conditionalFormatting>
  <conditionalFormatting sqref="D1484">
    <cfRule type="expression" dxfId="3376" priority="26681">
      <formula>IF(FIND("!",D5),TRUE)</formula>
    </cfRule>
  </conditionalFormatting>
  <conditionalFormatting sqref="D1485">
    <cfRule type="expression" dxfId="3375" priority="26682">
      <formula>IF(AND(LEN($C5)&gt;0,AND($C5&lt;&gt;"Smelter Not Listed",ISBLANK($D5))),1,0)</formula>
    </cfRule>
  </conditionalFormatting>
  <conditionalFormatting sqref="D1485">
    <cfRule type="expression" dxfId="3374" priority="26683">
      <formula>IF(AND(D5="",$C5=$X$4),TRUE)</formula>
    </cfRule>
  </conditionalFormatting>
  <conditionalFormatting sqref="D1485">
    <cfRule type="expression" dxfId="3373" priority="26684">
      <formula>IF(FIND("!",D5),TRUE)</formula>
    </cfRule>
  </conditionalFormatting>
  <conditionalFormatting sqref="D1486">
    <cfRule type="expression" dxfId="3372" priority="26685">
      <formula>IF(AND(LEN($C5)&gt;0,AND($C5&lt;&gt;"Smelter Not Listed",ISBLANK($D5))),1,0)</formula>
    </cfRule>
  </conditionalFormatting>
  <conditionalFormatting sqref="D1486">
    <cfRule type="expression" dxfId="3371" priority="26686">
      <formula>IF(AND(D5="",$C5=$X$4),TRUE)</formula>
    </cfRule>
  </conditionalFormatting>
  <conditionalFormatting sqref="D1486">
    <cfRule type="expression" dxfId="3370" priority="26687">
      <formula>IF(FIND("!",D5),TRUE)</formula>
    </cfRule>
  </conditionalFormatting>
  <conditionalFormatting sqref="D1487">
    <cfRule type="expression" dxfId="3369" priority="26688">
      <formula>IF(AND(LEN($C5)&gt;0,AND($C5&lt;&gt;"Smelter Not Listed",ISBLANK($D5))),1,0)</formula>
    </cfRule>
  </conditionalFormatting>
  <conditionalFormatting sqref="D1487">
    <cfRule type="expression" dxfId="3368" priority="26689">
      <formula>IF(AND(D5="",$C5=$X$4),TRUE)</formula>
    </cfRule>
  </conditionalFormatting>
  <conditionalFormatting sqref="D1487">
    <cfRule type="expression" dxfId="3367" priority="26690">
      <formula>IF(FIND("!",D5),TRUE)</formula>
    </cfRule>
  </conditionalFormatting>
  <conditionalFormatting sqref="D1488">
    <cfRule type="expression" dxfId="3366" priority="26691">
      <formula>IF(AND(LEN($C5)&gt;0,AND($C5&lt;&gt;"Smelter Not Listed",ISBLANK($D5))),1,0)</formula>
    </cfRule>
  </conditionalFormatting>
  <conditionalFormatting sqref="D1488">
    <cfRule type="expression" dxfId="3365" priority="26692">
      <formula>IF(AND(D5="",$C5=$X$4),TRUE)</formula>
    </cfRule>
  </conditionalFormatting>
  <conditionalFormatting sqref="D1488">
    <cfRule type="expression" dxfId="3364" priority="26693">
      <formula>IF(FIND("!",D5),TRUE)</formula>
    </cfRule>
  </conditionalFormatting>
  <conditionalFormatting sqref="D1489">
    <cfRule type="expression" dxfId="3363" priority="26694">
      <formula>IF(AND(LEN($C5)&gt;0,AND($C5&lt;&gt;"Smelter Not Listed",ISBLANK($D5))),1,0)</formula>
    </cfRule>
  </conditionalFormatting>
  <conditionalFormatting sqref="D1489">
    <cfRule type="expression" dxfId="3362" priority="26695">
      <formula>IF(AND(D5="",$C5=$X$4),TRUE)</formula>
    </cfRule>
  </conditionalFormatting>
  <conditionalFormatting sqref="D1489">
    <cfRule type="expression" dxfId="3361" priority="26696">
      <formula>IF(FIND("!",D5),TRUE)</formula>
    </cfRule>
  </conditionalFormatting>
  <conditionalFormatting sqref="D1490">
    <cfRule type="expression" dxfId="3360" priority="26697">
      <formula>IF(AND(LEN($C5)&gt;0,AND($C5&lt;&gt;"Smelter Not Listed",ISBLANK($D5))),1,0)</formula>
    </cfRule>
  </conditionalFormatting>
  <conditionalFormatting sqref="D1490">
    <cfRule type="expression" dxfId="3359" priority="26698">
      <formula>IF(AND(D5="",$C5=$X$4),TRUE)</formula>
    </cfRule>
  </conditionalFormatting>
  <conditionalFormatting sqref="D1490">
    <cfRule type="expression" dxfId="3358" priority="26699">
      <formula>IF(FIND("!",D5),TRUE)</formula>
    </cfRule>
  </conditionalFormatting>
  <conditionalFormatting sqref="D1491">
    <cfRule type="expression" dxfId="3357" priority="26700">
      <formula>IF(AND(LEN($C5)&gt;0,AND($C5&lt;&gt;"Smelter Not Listed",ISBLANK($D5))),1,0)</formula>
    </cfRule>
  </conditionalFormatting>
  <conditionalFormatting sqref="D1491">
    <cfRule type="expression" dxfId="3356" priority="26701">
      <formula>IF(AND(D5="",$C5=$X$4),TRUE)</formula>
    </cfRule>
  </conditionalFormatting>
  <conditionalFormatting sqref="D1491">
    <cfRule type="expression" dxfId="3355" priority="26702">
      <formula>IF(FIND("!",D5),TRUE)</formula>
    </cfRule>
  </conditionalFormatting>
  <conditionalFormatting sqref="D1492">
    <cfRule type="expression" dxfId="3354" priority="26703">
      <formula>IF(AND(LEN($C5)&gt;0,AND($C5&lt;&gt;"Smelter Not Listed",ISBLANK($D5))),1,0)</formula>
    </cfRule>
  </conditionalFormatting>
  <conditionalFormatting sqref="D1492">
    <cfRule type="expression" dxfId="3353" priority="26704">
      <formula>IF(AND(D5="",$C5=$X$4),TRUE)</formula>
    </cfRule>
  </conditionalFormatting>
  <conditionalFormatting sqref="D1492">
    <cfRule type="expression" dxfId="3352" priority="26705">
      <formula>IF(FIND("!",D5),TRUE)</formula>
    </cfRule>
  </conditionalFormatting>
  <conditionalFormatting sqref="D1493">
    <cfRule type="expression" dxfId="3351" priority="26706">
      <formula>IF(AND(LEN($C5)&gt;0,AND($C5&lt;&gt;"Smelter Not Listed",ISBLANK($D5))),1,0)</formula>
    </cfRule>
  </conditionalFormatting>
  <conditionalFormatting sqref="D1493">
    <cfRule type="expression" dxfId="3350" priority="26707">
      <formula>IF(AND(D5="",$C5=$X$4),TRUE)</formula>
    </cfRule>
  </conditionalFormatting>
  <conditionalFormatting sqref="D1493">
    <cfRule type="expression" dxfId="3349" priority="26708">
      <formula>IF(FIND("!",D5),TRUE)</formula>
    </cfRule>
  </conditionalFormatting>
  <conditionalFormatting sqref="D1494">
    <cfRule type="expression" dxfId="3348" priority="26709">
      <formula>IF(AND(LEN($C5)&gt;0,AND($C5&lt;&gt;"Smelter Not Listed",ISBLANK($D5))),1,0)</formula>
    </cfRule>
  </conditionalFormatting>
  <conditionalFormatting sqref="D1494">
    <cfRule type="expression" dxfId="3347" priority="26710">
      <formula>IF(AND(D5="",$C5=$X$4),TRUE)</formula>
    </cfRule>
  </conditionalFormatting>
  <conditionalFormatting sqref="D1494">
    <cfRule type="expression" dxfId="3346" priority="26711">
      <formula>IF(FIND("!",D5),TRUE)</formula>
    </cfRule>
  </conditionalFormatting>
  <conditionalFormatting sqref="D1495">
    <cfRule type="expression" dxfId="3345" priority="26712">
      <formula>IF(AND(LEN($C5)&gt;0,AND($C5&lt;&gt;"Smelter Not Listed",ISBLANK($D5))),1,0)</formula>
    </cfRule>
  </conditionalFormatting>
  <conditionalFormatting sqref="D1495">
    <cfRule type="expression" dxfId="3344" priority="26713">
      <formula>IF(AND(D5="",$C5=$X$4),TRUE)</formula>
    </cfRule>
  </conditionalFormatting>
  <conditionalFormatting sqref="D1495">
    <cfRule type="expression" dxfId="3343" priority="26714">
      <formula>IF(FIND("!",D5),TRUE)</formula>
    </cfRule>
  </conditionalFormatting>
  <conditionalFormatting sqref="D1496">
    <cfRule type="expression" dxfId="3342" priority="26715">
      <formula>IF(AND(LEN($C5)&gt;0,AND($C5&lt;&gt;"Smelter Not Listed",ISBLANK($D5))),1,0)</formula>
    </cfRule>
  </conditionalFormatting>
  <conditionalFormatting sqref="D1496">
    <cfRule type="expression" dxfId="3341" priority="26716">
      <formula>IF(AND(D5="",$C5=$X$4),TRUE)</formula>
    </cfRule>
  </conditionalFormatting>
  <conditionalFormatting sqref="D1496">
    <cfRule type="expression" dxfId="3340" priority="26717">
      <formula>IF(FIND("!",D5),TRUE)</formula>
    </cfRule>
  </conditionalFormatting>
  <conditionalFormatting sqref="D1497">
    <cfRule type="expression" dxfId="3339" priority="26718">
      <formula>IF(AND(LEN($C5)&gt;0,AND($C5&lt;&gt;"Smelter Not Listed",ISBLANK($D5))),1,0)</formula>
    </cfRule>
  </conditionalFormatting>
  <conditionalFormatting sqref="D1497">
    <cfRule type="expression" dxfId="3338" priority="26719">
      <formula>IF(AND(D5="",$C5=$X$4),TRUE)</formula>
    </cfRule>
  </conditionalFormatting>
  <conditionalFormatting sqref="D1497">
    <cfRule type="expression" dxfId="3337" priority="26720">
      <formula>IF(FIND("!",D5),TRUE)</formula>
    </cfRule>
  </conditionalFormatting>
  <conditionalFormatting sqref="D1498">
    <cfRule type="expression" dxfId="3336" priority="26721">
      <formula>IF(AND(LEN($C5)&gt;0,AND($C5&lt;&gt;"Smelter Not Listed",ISBLANK($D5))),1,0)</formula>
    </cfRule>
  </conditionalFormatting>
  <conditionalFormatting sqref="D1498">
    <cfRule type="expression" dxfId="3335" priority="26722">
      <formula>IF(AND(D5="",$C5=$X$4),TRUE)</formula>
    </cfRule>
  </conditionalFormatting>
  <conditionalFormatting sqref="D1498">
    <cfRule type="expression" dxfId="3334" priority="26723">
      <formula>IF(FIND("!",D5),TRUE)</formula>
    </cfRule>
  </conditionalFormatting>
  <conditionalFormatting sqref="D1499">
    <cfRule type="expression" dxfId="3333" priority="26724">
      <formula>IF(AND(LEN($C5)&gt;0,AND($C5&lt;&gt;"Smelter Not Listed",ISBLANK($D5))),1,0)</formula>
    </cfRule>
  </conditionalFormatting>
  <conditionalFormatting sqref="D1499">
    <cfRule type="expression" dxfId="3332" priority="26725">
      <formula>IF(AND(D5="",$C5=$X$4),TRUE)</formula>
    </cfRule>
  </conditionalFormatting>
  <conditionalFormatting sqref="D1499">
    <cfRule type="expression" dxfId="3331" priority="26726">
      <formula>IF(FIND("!",D5),TRUE)</formula>
    </cfRule>
  </conditionalFormatting>
  <conditionalFormatting sqref="D1500">
    <cfRule type="expression" dxfId="3330" priority="26727">
      <formula>IF(AND(LEN($C5)&gt;0,AND($C5&lt;&gt;"Smelter Not Listed",ISBLANK($D5))),1,0)</formula>
    </cfRule>
  </conditionalFormatting>
  <conditionalFormatting sqref="D1500">
    <cfRule type="expression" dxfId="3329" priority="26728">
      <formula>IF(AND(D5="",$C5=$X$4),TRUE)</formula>
    </cfRule>
  </conditionalFormatting>
  <conditionalFormatting sqref="D1500">
    <cfRule type="expression" dxfId="3328" priority="26729">
      <formula>IF(FIND("!",D5),TRUE)</formula>
    </cfRule>
  </conditionalFormatting>
  <conditionalFormatting sqref="D1501">
    <cfRule type="expression" dxfId="3327" priority="26730">
      <formula>IF(AND(LEN($C5)&gt;0,AND($C5&lt;&gt;"Smelter Not Listed",ISBLANK($D5))),1,0)</formula>
    </cfRule>
  </conditionalFormatting>
  <conditionalFormatting sqref="D1501">
    <cfRule type="expression" dxfId="3326" priority="26731">
      <formula>IF(AND(D5="",$C5=$X$4),TRUE)</formula>
    </cfRule>
  </conditionalFormatting>
  <conditionalFormatting sqref="D1501">
    <cfRule type="expression" dxfId="3325" priority="26732">
      <formula>IF(FIND("!",D5),TRUE)</formula>
    </cfRule>
  </conditionalFormatting>
  <conditionalFormatting sqref="D1502">
    <cfRule type="expression" dxfId="3324" priority="26733">
      <formula>IF(AND(LEN($C5)&gt;0,AND($C5&lt;&gt;"Smelter Not Listed",ISBLANK($D5))),1,0)</formula>
    </cfRule>
  </conditionalFormatting>
  <conditionalFormatting sqref="D1502">
    <cfRule type="expression" dxfId="3323" priority="26734">
      <formula>IF(AND(D5="",$C5=$X$4),TRUE)</formula>
    </cfRule>
  </conditionalFormatting>
  <conditionalFormatting sqref="D1502">
    <cfRule type="expression" dxfId="3322" priority="26735">
      <formula>IF(FIND("!",D5),TRUE)</formula>
    </cfRule>
  </conditionalFormatting>
  <conditionalFormatting sqref="D1503">
    <cfRule type="expression" dxfId="3321" priority="26736">
      <formula>IF(AND(LEN($C5)&gt;0,AND($C5&lt;&gt;"Smelter Not Listed",ISBLANK($D5))),1,0)</formula>
    </cfRule>
  </conditionalFormatting>
  <conditionalFormatting sqref="D1503">
    <cfRule type="expression" dxfId="3320" priority="26737">
      <formula>IF(AND(D5="",$C5=$X$4),TRUE)</formula>
    </cfRule>
  </conditionalFormatting>
  <conditionalFormatting sqref="D1503">
    <cfRule type="expression" dxfId="3319" priority="26738">
      <formula>IF(FIND("!",D5),TRUE)</formula>
    </cfRule>
  </conditionalFormatting>
  <conditionalFormatting sqref="D1504">
    <cfRule type="expression" dxfId="3318" priority="26739">
      <formula>IF(AND(LEN($C5)&gt;0,AND($C5&lt;&gt;"Smelter Not Listed",ISBLANK($D5))),1,0)</formula>
    </cfRule>
  </conditionalFormatting>
  <conditionalFormatting sqref="D1504">
    <cfRule type="expression" dxfId="3317" priority="26740">
      <formula>IF(AND(D5="",$C5=$X$4),TRUE)</formula>
    </cfRule>
  </conditionalFormatting>
  <conditionalFormatting sqref="D1504">
    <cfRule type="expression" dxfId="3316" priority="26741">
      <formula>IF(FIND("!",D5),TRUE)</formula>
    </cfRule>
  </conditionalFormatting>
  <conditionalFormatting sqref="D1505">
    <cfRule type="expression" dxfId="3315" priority="26742">
      <formula>IF(AND(LEN($C5)&gt;0,AND($C5&lt;&gt;"Smelter Not Listed",ISBLANK($D5))),1,0)</formula>
    </cfRule>
  </conditionalFormatting>
  <conditionalFormatting sqref="D1505">
    <cfRule type="expression" dxfId="3314" priority="26743">
      <formula>IF(AND(D5="",$C5=$X$4),TRUE)</formula>
    </cfRule>
  </conditionalFormatting>
  <conditionalFormatting sqref="D1505">
    <cfRule type="expression" dxfId="3313" priority="26744">
      <formula>IF(FIND("!",D5),TRUE)</formula>
    </cfRule>
  </conditionalFormatting>
  <conditionalFormatting sqref="D1506">
    <cfRule type="expression" dxfId="3312" priority="26745">
      <formula>IF(AND(LEN($C5)&gt;0,AND($C5&lt;&gt;"Smelter Not Listed",ISBLANK($D5))),1,0)</formula>
    </cfRule>
  </conditionalFormatting>
  <conditionalFormatting sqref="D1506">
    <cfRule type="expression" dxfId="3311" priority="26746">
      <formula>IF(AND(D5="",$C5=$X$4),TRUE)</formula>
    </cfRule>
  </conditionalFormatting>
  <conditionalFormatting sqref="D1506">
    <cfRule type="expression" dxfId="3310" priority="26747">
      <formula>IF(FIND("!",D5),TRUE)</formula>
    </cfRule>
  </conditionalFormatting>
  <conditionalFormatting sqref="D1507">
    <cfRule type="expression" dxfId="3309" priority="26748">
      <formula>IF(AND(LEN($C5)&gt;0,AND($C5&lt;&gt;"Smelter Not Listed",ISBLANK($D5))),1,0)</formula>
    </cfRule>
  </conditionalFormatting>
  <conditionalFormatting sqref="D1507">
    <cfRule type="expression" dxfId="3308" priority="26749">
      <formula>IF(AND(D5="",$C5=$X$4),TRUE)</formula>
    </cfRule>
  </conditionalFormatting>
  <conditionalFormatting sqref="D1507">
    <cfRule type="expression" dxfId="3307" priority="26750">
      <formula>IF(FIND("!",D5),TRUE)</formula>
    </cfRule>
  </conditionalFormatting>
  <conditionalFormatting sqref="D1508">
    <cfRule type="expression" dxfId="3306" priority="26751">
      <formula>IF(AND(LEN($C5)&gt;0,AND($C5&lt;&gt;"Smelter Not Listed",ISBLANK($D5))),1,0)</formula>
    </cfRule>
  </conditionalFormatting>
  <conditionalFormatting sqref="D1508">
    <cfRule type="expression" dxfId="3305" priority="26752">
      <formula>IF(AND(D5="",$C5=$X$4),TRUE)</formula>
    </cfRule>
  </conditionalFormatting>
  <conditionalFormatting sqref="D1508">
    <cfRule type="expression" dxfId="3304" priority="26753">
      <formula>IF(FIND("!",D5),TRUE)</formula>
    </cfRule>
  </conditionalFormatting>
  <conditionalFormatting sqref="D1509">
    <cfRule type="expression" dxfId="3303" priority="26754">
      <formula>IF(AND(LEN($C5)&gt;0,AND($C5&lt;&gt;"Smelter Not Listed",ISBLANK($D5))),1,0)</formula>
    </cfRule>
  </conditionalFormatting>
  <conditionalFormatting sqref="D1509">
    <cfRule type="expression" dxfId="3302" priority="26755">
      <formula>IF(AND(D5="",$C5=$X$4),TRUE)</formula>
    </cfRule>
  </conditionalFormatting>
  <conditionalFormatting sqref="D1509">
    <cfRule type="expression" dxfId="3301" priority="26756">
      <formula>IF(FIND("!",D5),TRUE)</formula>
    </cfRule>
  </conditionalFormatting>
  <conditionalFormatting sqref="D1510">
    <cfRule type="expression" dxfId="3300" priority="26757">
      <formula>IF(AND(LEN($C5)&gt;0,AND($C5&lt;&gt;"Smelter Not Listed",ISBLANK($D5))),1,0)</formula>
    </cfRule>
  </conditionalFormatting>
  <conditionalFormatting sqref="D1510">
    <cfRule type="expression" dxfId="3299" priority="26758">
      <formula>IF(AND(D5="",$C5=$X$4),TRUE)</formula>
    </cfRule>
  </conditionalFormatting>
  <conditionalFormatting sqref="D1510">
    <cfRule type="expression" dxfId="3298" priority="26759">
      <formula>IF(FIND("!",D5),TRUE)</formula>
    </cfRule>
  </conditionalFormatting>
  <conditionalFormatting sqref="D1511">
    <cfRule type="expression" dxfId="3297" priority="26760">
      <formula>IF(AND(LEN($C5)&gt;0,AND($C5&lt;&gt;"Smelter Not Listed",ISBLANK($D5))),1,0)</formula>
    </cfRule>
  </conditionalFormatting>
  <conditionalFormatting sqref="D1511">
    <cfRule type="expression" dxfId="3296" priority="26761">
      <formula>IF(AND(D5="",$C5=$X$4),TRUE)</formula>
    </cfRule>
  </conditionalFormatting>
  <conditionalFormatting sqref="D1511">
    <cfRule type="expression" dxfId="3295" priority="26762">
      <formula>IF(FIND("!",D5),TRUE)</formula>
    </cfRule>
  </conditionalFormatting>
  <conditionalFormatting sqref="D1512">
    <cfRule type="expression" dxfId="3294" priority="26763">
      <formula>IF(AND(LEN($C5)&gt;0,AND($C5&lt;&gt;"Smelter Not Listed",ISBLANK($D5))),1,0)</formula>
    </cfRule>
  </conditionalFormatting>
  <conditionalFormatting sqref="D1512">
    <cfRule type="expression" dxfId="3293" priority="26764">
      <formula>IF(AND(D5="",$C5=$X$4),TRUE)</formula>
    </cfRule>
  </conditionalFormatting>
  <conditionalFormatting sqref="D1512">
    <cfRule type="expression" dxfId="3292" priority="26765">
      <formula>IF(FIND("!",D5),TRUE)</formula>
    </cfRule>
  </conditionalFormatting>
  <conditionalFormatting sqref="D1513">
    <cfRule type="expression" dxfId="3291" priority="26766">
      <formula>IF(AND(LEN($C5)&gt;0,AND($C5&lt;&gt;"Smelter Not Listed",ISBLANK($D5))),1,0)</formula>
    </cfRule>
  </conditionalFormatting>
  <conditionalFormatting sqref="D1513">
    <cfRule type="expression" dxfId="3290" priority="26767">
      <formula>IF(AND(D5="",$C5=$X$4),TRUE)</formula>
    </cfRule>
  </conditionalFormatting>
  <conditionalFormatting sqref="D1513">
    <cfRule type="expression" dxfId="3289" priority="26768">
      <formula>IF(FIND("!",D5),TRUE)</formula>
    </cfRule>
  </conditionalFormatting>
  <conditionalFormatting sqref="D1514">
    <cfRule type="expression" dxfId="3288" priority="26769">
      <formula>IF(AND(LEN($C5)&gt;0,AND($C5&lt;&gt;"Smelter Not Listed",ISBLANK($D5))),1,0)</formula>
    </cfRule>
  </conditionalFormatting>
  <conditionalFormatting sqref="D1514">
    <cfRule type="expression" dxfId="3287" priority="26770">
      <formula>IF(AND(D5="",$C5=$X$4),TRUE)</formula>
    </cfRule>
  </conditionalFormatting>
  <conditionalFormatting sqref="D1514">
    <cfRule type="expression" dxfId="3286" priority="26771">
      <formula>IF(FIND("!",D5),TRUE)</formula>
    </cfRule>
  </conditionalFormatting>
  <conditionalFormatting sqref="D1515">
    <cfRule type="expression" dxfId="3285" priority="26772">
      <formula>IF(AND(LEN($C5)&gt;0,AND($C5&lt;&gt;"Smelter Not Listed",ISBLANK($D5))),1,0)</formula>
    </cfRule>
  </conditionalFormatting>
  <conditionalFormatting sqref="D1515">
    <cfRule type="expression" dxfId="3284" priority="26773">
      <formula>IF(AND(D5="",$C5=$X$4),TRUE)</formula>
    </cfRule>
  </conditionalFormatting>
  <conditionalFormatting sqref="D1515">
    <cfRule type="expression" dxfId="3283" priority="26774">
      <formula>IF(FIND("!",D5),TRUE)</formula>
    </cfRule>
  </conditionalFormatting>
  <conditionalFormatting sqref="D1516">
    <cfRule type="expression" dxfId="3282" priority="26775">
      <formula>IF(AND(LEN($C5)&gt;0,AND($C5&lt;&gt;"Smelter Not Listed",ISBLANK($D5))),1,0)</formula>
    </cfRule>
  </conditionalFormatting>
  <conditionalFormatting sqref="D1516">
    <cfRule type="expression" dxfId="3281" priority="26776">
      <formula>IF(AND(D5="",$C5=$X$4),TRUE)</formula>
    </cfRule>
  </conditionalFormatting>
  <conditionalFormatting sqref="D1516">
    <cfRule type="expression" dxfId="3280" priority="26777">
      <formula>IF(FIND("!",D5),TRUE)</formula>
    </cfRule>
  </conditionalFormatting>
  <conditionalFormatting sqref="D1517">
    <cfRule type="expression" dxfId="3279" priority="26778">
      <formula>IF(AND(LEN($C5)&gt;0,AND($C5&lt;&gt;"Smelter Not Listed",ISBLANK($D5))),1,0)</formula>
    </cfRule>
  </conditionalFormatting>
  <conditionalFormatting sqref="D1517">
    <cfRule type="expression" dxfId="3278" priority="26779">
      <formula>IF(AND(D5="",$C5=$X$4),TRUE)</formula>
    </cfRule>
  </conditionalFormatting>
  <conditionalFormatting sqref="D1517">
    <cfRule type="expression" dxfId="3277" priority="26780">
      <formula>IF(FIND("!",D5),TRUE)</formula>
    </cfRule>
  </conditionalFormatting>
  <conditionalFormatting sqref="D1518">
    <cfRule type="expression" dxfId="3276" priority="26781">
      <formula>IF(AND(LEN($C5)&gt;0,AND($C5&lt;&gt;"Smelter Not Listed",ISBLANK($D5))),1,0)</formula>
    </cfRule>
  </conditionalFormatting>
  <conditionalFormatting sqref="D1518">
    <cfRule type="expression" dxfId="3275" priority="26782">
      <formula>IF(AND(D5="",$C5=$X$4),TRUE)</formula>
    </cfRule>
  </conditionalFormatting>
  <conditionalFormatting sqref="D1518">
    <cfRule type="expression" dxfId="3274" priority="26783">
      <formula>IF(FIND("!",D5),TRUE)</formula>
    </cfRule>
  </conditionalFormatting>
  <conditionalFormatting sqref="D1519">
    <cfRule type="expression" dxfId="3273" priority="26784">
      <formula>IF(AND(LEN($C5)&gt;0,AND($C5&lt;&gt;"Smelter Not Listed",ISBLANK($D5))),1,0)</formula>
    </cfRule>
  </conditionalFormatting>
  <conditionalFormatting sqref="D1519">
    <cfRule type="expression" dxfId="3272" priority="26785">
      <formula>IF(AND(D5="",$C5=$X$4),TRUE)</formula>
    </cfRule>
  </conditionalFormatting>
  <conditionalFormatting sqref="D1519">
    <cfRule type="expression" dxfId="3271" priority="26786">
      <formula>IF(FIND("!",D5),TRUE)</formula>
    </cfRule>
  </conditionalFormatting>
  <conditionalFormatting sqref="D1520">
    <cfRule type="expression" dxfId="3270" priority="26787">
      <formula>IF(AND(LEN($C5)&gt;0,AND($C5&lt;&gt;"Smelter Not Listed",ISBLANK($D5))),1,0)</formula>
    </cfRule>
  </conditionalFormatting>
  <conditionalFormatting sqref="D1520">
    <cfRule type="expression" dxfId="3269" priority="26788">
      <formula>IF(AND(D5="",$C5=$X$4),TRUE)</formula>
    </cfRule>
  </conditionalFormatting>
  <conditionalFormatting sqref="D1520">
    <cfRule type="expression" dxfId="3268" priority="26789">
      <formula>IF(FIND("!",D5),TRUE)</formula>
    </cfRule>
  </conditionalFormatting>
  <conditionalFormatting sqref="D1521">
    <cfRule type="expression" dxfId="3267" priority="26790">
      <formula>IF(AND(LEN($C5)&gt;0,AND($C5&lt;&gt;"Smelter Not Listed",ISBLANK($D5))),1,0)</formula>
    </cfRule>
  </conditionalFormatting>
  <conditionalFormatting sqref="D1521">
    <cfRule type="expression" dxfId="3266" priority="26791">
      <formula>IF(AND(D5="",$C5=$X$4),TRUE)</formula>
    </cfRule>
  </conditionalFormatting>
  <conditionalFormatting sqref="D1521">
    <cfRule type="expression" dxfId="3265" priority="26792">
      <formula>IF(FIND("!",D5),TRUE)</formula>
    </cfRule>
  </conditionalFormatting>
  <conditionalFormatting sqref="D1522">
    <cfRule type="expression" dxfId="3264" priority="26793">
      <formula>IF(AND(LEN($C5)&gt;0,AND($C5&lt;&gt;"Smelter Not Listed",ISBLANK($D5))),1,0)</formula>
    </cfRule>
  </conditionalFormatting>
  <conditionalFormatting sqref="D1522">
    <cfRule type="expression" dxfId="3263" priority="26794">
      <formula>IF(AND(D5="",$C5=$X$4),TRUE)</formula>
    </cfRule>
  </conditionalFormatting>
  <conditionalFormatting sqref="D1522">
    <cfRule type="expression" dxfId="3262" priority="26795">
      <formula>IF(FIND("!",D5),TRUE)</formula>
    </cfRule>
  </conditionalFormatting>
  <conditionalFormatting sqref="D1523">
    <cfRule type="expression" dxfId="3261" priority="26796">
      <formula>IF(AND(LEN($C5)&gt;0,AND($C5&lt;&gt;"Smelter Not Listed",ISBLANK($D5))),1,0)</formula>
    </cfRule>
  </conditionalFormatting>
  <conditionalFormatting sqref="D1523">
    <cfRule type="expression" dxfId="3260" priority="26797">
      <formula>IF(AND(D5="",$C5=$X$4),TRUE)</formula>
    </cfRule>
  </conditionalFormatting>
  <conditionalFormatting sqref="D1523">
    <cfRule type="expression" dxfId="3259" priority="26798">
      <formula>IF(FIND("!",D5),TRUE)</formula>
    </cfRule>
  </conditionalFormatting>
  <conditionalFormatting sqref="D1524">
    <cfRule type="expression" dxfId="3258" priority="26799">
      <formula>IF(AND(LEN($C5)&gt;0,AND($C5&lt;&gt;"Smelter Not Listed",ISBLANK($D5))),1,0)</formula>
    </cfRule>
  </conditionalFormatting>
  <conditionalFormatting sqref="D1524">
    <cfRule type="expression" dxfId="3257" priority="26800">
      <formula>IF(AND(D5="",$C5=$X$4),TRUE)</formula>
    </cfRule>
  </conditionalFormatting>
  <conditionalFormatting sqref="D1524">
    <cfRule type="expression" dxfId="3256" priority="26801">
      <formula>IF(FIND("!",D5),TRUE)</formula>
    </cfRule>
  </conditionalFormatting>
  <conditionalFormatting sqref="D1525">
    <cfRule type="expression" dxfId="3255" priority="26802">
      <formula>IF(AND(LEN($C5)&gt;0,AND($C5&lt;&gt;"Smelter Not Listed",ISBLANK($D5))),1,0)</formula>
    </cfRule>
  </conditionalFormatting>
  <conditionalFormatting sqref="D1525">
    <cfRule type="expression" dxfId="3254" priority="26803">
      <formula>IF(AND(D5="",$C5=$X$4),TRUE)</formula>
    </cfRule>
  </conditionalFormatting>
  <conditionalFormatting sqref="D1525">
    <cfRule type="expression" dxfId="3253" priority="26804">
      <formula>IF(FIND("!",D5),TRUE)</formula>
    </cfRule>
  </conditionalFormatting>
  <conditionalFormatting sqref="D1526">
    <cfRule type="expression" dxfId="3252" priority="26805">
      <formula>IF(AND(LEN($C5)&gt;0,AND($C5&lt;&gt;"Smelter Not Listed",ISBLANK($D5))),1,0)</formula>
    </cfRule>
  </conditionalFormatting>
  <conditionalFormatting sqref="D1526">
    <cfRule type="expression" dxfId="3251" priority="26806">
      <formula>IF(AND(D5="",$C5=$X$4),TRUE)</formula>
    </cfRule>
  </conditionalFormatting>
  <conditionalFormatting sqref="D1526">
    <cfRule type="expression" dxfId="3250" priority="26807">
      <formula>IF(FIND("!",D5),TRUE)</formula>
    </cfRule>
  </conditionalFormatting>
  <conditionalFormatting sqref="D1527">
    <cfRule type="expression" dxfId="3249" priority="26808">
      <formula>IF(AND(LEN($C5)&gt;0,AND($C5&lt;&gt;"Smelter Not Listed",ISBLANK($D5))),1,0)</formula>
    </cfRule>
  </conditionalFormatting>
  <conditionalFormatting sqref="D1527">
    <cfRule type="expression" dxfId="3248" priority="26809">
      <formula>IF(AND(D5="",$C5=$X$4),TRUE)</formula>
    </cfRule>
  </conditionalFormatting>
  <conditionalFormatting sqref="D1527">
    <cfRule type="expression" dxfId="3247" priority="26810">
      <formula>IF(FIND("!",D5),TRUE)</formula>
    </cfRule>
  </conditionalFormatting>
  <conditionalFormatting sqref="D1528">
    <cfRule type="expression" dxfId="3246" priority="26811">
      <formula>IF(AND(LEN($C5)&gt;0,AND($C5&lt;&gt;"Smelter Not Listed",ISBLANK($D5))),1,0)</formula>
    </cfRule>
  </conditionalFormatting>
  <conditionalFormatting sqref="D1528">
    <cfRule type="expression" dxfId="3245" priority="26812">
      <formula>IF(AND(D5="",$C5=$X$4),TRUE)</formula>
    </cfRule>
  </conditionalFormatting>
  <conditionalFormatting sqref="D1528">
    <cfRule type="expression" dxfId="3244" priority="26813">
      <formula>IF(FIND("!",D5),TRUE)</formula>
    </cfRule>
  </conditionalFormatting>
  <conditionalFormatting sqref="D1529">
    <cfRule type="expression" dxfId="3243" priority="26814">
      <formula>IF(AND(LEN($C5)&gt;0,AND($C5&lt;&gt;"Smelter Not Listed",ISBLANK($D5))),1,0)</formula>
    </cfRule>
  </conditionalFormatting>
  <conditionalFormatting sqref="D1529">
    <cfRule type="expression" dxfId="3242" priority="26815">
      <formula>IF(AND(D5="",$C5=$X$4),TRUE)</formula>
    </cfRule>
  </conditionalFormatting>
  <conditionalFormatting sqref="D1529">
    <cfRule type="expression" dxfId="3241" priority="26816">
      <formula>IF(FIND("!",D5),TRUE)</formula>
    </cfRule>
  </conditionalFormatting>
  <conditionalFormatting sqref="D1530">
    <cfRule type="expression" dxfId="3240" priority="26817">
      <formula>IF(AND(LEN($C5)&gt;0,AND($C5&lt;&gt;"Smelter Not Listed",ISBLANK($D5))),1,0)</formula>
    </cfRule>
  </conditionalFormatting>
  <conditionalFormatting sqref="D1530">
    <cfRule type="expression" dxfId="3239" priority="26818">
      <formula>IF(AND(D5="",$C5=$X$4),TRUE)</formula>
    </cfRule>
  </conditionalFormatting>
  <conditionalFormatting sqref="D1530">
    <cfRule type="expression" dxfId="3238" priority="26819">
      <formula>IF(FIND("!",D5),TRUE)</formula>
    </cfRule>
  </conditionalFormatting>
  <conditionalFormatting sqref="D1531">
    <cfRule type="expression" dxfId="3237" priority="26820">
      <formula>IF(AND(LEN($C5)&gt;0,AND($C5&lt;&gt;"Smelter Not Listed",ISBLANK($D5))),1,0)</formula>
    </cfRule>
  </conditionalFormatting>
  <conditionalFormatting sqref="D1531">
    <cfRule type="expression" dxfId="3236" priority="26821">
      <formula>IF(AND(D5="",$C5=$X$4),TRUE)</formula>
    </cfRule>
  </conditionalFormatting>
  <conditionalFormatting sqref="D1531">
    <cfRule type="expression" dxfId="3235" priority="26822">
      <formula>IF(FIND("!",D5),TRUE)</formula>
    </cfRule>
  </conditionalFormatting>
  <conditionalFormatting sqref="D1532">
    <cfRule type="expression" dxfId="3234" priority="26823">
      <formula>IF(AND(LEN($C5)&gt;0,AND($C5&lt;&gt;"Smelter Not Listed",ISBLANK($D5))),1,0)</formula>
    </cfRule>
  </conditionalFormatting>
  <conditionalFormatting sqref="D1532">
    <cfRule type="expression" dxfId="3233" priority="26824">
      <formula>IF(AND(D5="",$C5=$X$4),TRUE)</formula>
    </cfRule>
  </conditionalFormatting>
  <conditionalFormatting sqref="D1532">
    <cfRule type="expression" dxfId="3232" priority="26825">
      <formula>IF(FIND("!",D5),TRUE)</formula>
    </cfRule>
  </conditionalFormatting>
  <conditionalFormatting sqref="D1533">
    <cfRule type="expression" dxfId="3231" priority="26826">
      <formula>IF(AND(LEN($C5)&gt;0,AND($C5&lt;&gt;"Smelter Not Listed",ISBLANK($D5))),1,0)</formula>
    </cfRule>
  </conditionalFormatting>
  <conditionalFormatting sqref="D1533">
    <cfRule type="expression" dxfId="3230" priority="26827">
      <formula>IF(AND(D5="",$C5=$X$4),TRUE)</formula>
    </cfRule>
  </conditionalFormatting>
  <conditionalFormatting sqref="D1533">
    <cfRule type="expression" dxfId="3229" priority="26828">
      <formula>IF(FIND("!",D5),TRUE)</formula>
    </cfRule>
  </conditionalFormatting>
  <conditionalFormatting sqref="D1534">
    <cfRule type="expression" dxfId="3228" priority="26829">
      <formula>IF(AND(LEN($C5)&gt;0,AND($C5&lt;&gt;"Smelter Not Listed",ISBLANK($D5))),1,0)</formula>
    </cfRule>
  </conditionalFormatting>
  <conditionalFormatting sqref="D1534">
    <cfRule type="expression" dxfId="3227" priority="26830">
      <formula>IF(AND(D5="",$C5=$X$4),TRUE)</formula>
    </cfRule>
  </conditionalFormatting>
  <conditionalFormatting sqref="D1534">
    <cfRule type="expression" dxfId="3226" priority="26831">
      <formula>IF(FIND("!",D5),TRUE)</formula>
    </cfRule>
  </conditionalFormatting>
  <conditionalFormatting sqref="D1535">
    <cfRule type="expression" dxfId="3225" priority="26832">
      <formula>IF(AND(LEN($C5)&gt;0,AND($C5&lt;&gt;"Smelter Not Listed",ISBLANK($D5))),1,0)</formula>
    </cfRule>
  </conditionalFormatting>
  <conditionalFormatting sqref="D1535">
    <cfRule type="expression" dxfId="3224" priority="26833">
      <formula>IF(AND(D5="",$C5=$X$4),TRUE)</formula>
    </cfRule>
  </conditionalFormatting>
  <conditionalFormatting sqref="D1535">
    <cfRule type="expression" dxfId="3223" priority="26834">
      <formula>IF(FIND("!",D5),TRUE)</formula>
    </cfRule>
  </conditionalFormatting>
  <conditionalFormatting sqref="D1536">
    <cfRule type="expression" dxfId="3222" priority="26835">
      <formula>IF(AND(LEN($C5)&gt;0,AND($C5&lt;&gt;"Smelter Not Listed",ISBLANK($D5))),1,0)</formula>
    </cfRule>
  </conditionalFormatting>
  <conditionalFormatting sqref="D1536">
    <cfRule type="expression" dxfId="3221" priority="26836">
      <formula>IF(AND(D5="",$C5=$X$4),TRUE)</formula>
    </cfRule>
  </conditionalFormatting>
  <conditionalFormatting sqref="D1536">
    <cfRule type="expression" dxfId="3220" priority="26837">
      <formula>IF(FIND("!",D5),TRUE)</formula>
    </cfRule>
  </conditionalFormatting>
  <conditionalFormatting sqref="D1537">
    <cfRule type="expression" dxfId="3219" priority="26838">
      <formula>IF(AND(LEN($C5)&gt;0,AND($C5&lt;&gt;"Smelter Not Listed",ISBLANK($D5))),1,0)</formula>
    </cfRule>
  </conditionalFormatting>
  <conditionalFormatting sqref="D1537">
    <cfRule type="expression" dxfId="3218" priority="26839">
      <formula>IF(AND(D5="",$C5=$X$4),TRUE)</formula>
    </cfRule>
  </conditionalFormatting>
  <conditionalFormatting sqref="D1537">
    <cfRule type="expression" dxfId="3217" priority="26840">
      <formula>IF(FIND("!",D5),TRUE)</formula>
    </cfRule>
  </conditionalFormatting>
  <conditionalFormatting sqref="D1538">
    <cfRule type="expression" dxfId="3216" priority="26841">
      <formula>IF(AND(LEN($C5)&gt;0,AND($C5&lt;&gt;"Smelter Not Listed",ISBLANK($D5))),1,0)</formula>
    </cfRule>
  </conditionalFormatting>
  <conditionalFormatting sqref="D1538">
    <cfRule type="expression" dxfId="3215" priority="26842">
      <formula>IF(AND(D5="",$C5=$X$4),TRUE)</formula>
    </cfRule>
  </conditionalFormatting>
  <conditionalFormatting sqref="D1538">
    <cfRule type="expression" dxfId="3214" priority="26843">
      <formula>IF(FIND("!",D5),TRUE)</formula>
    </cfRule>
  </conditionalFormatting>
  <conditionalFormatting sqref="D1539">
    <cfRule type="expression" dxfId="3213" priority="26844">
      <formula>IF(AND(LEN($C5)&gt;0,AND($C5&lt;&gt;"Smelter Not Listed",ISBLANK($D5))),1,0)</formula>
    </cfRule>
  </conditionalFormatting>
  <conditionalFormatting sqref="D1539">
    <cfRule type="expression" dxfId="3212" priority="26845">
      <formula>IF(AND(D5="",$C5=$X$4),TRUE)</formula>
    </cfRule>
  </conditionalFormatting>
  <conditionalFormatting sqref="D1539">
    <cfRule type="expression" dxfId="3211" priority="26846">
      <formula>IF(FIND("!",D5),TRUE)</formula>
    </cfRule>
  </conditionalFormatting>
  <conditionalFormatting sqref="D1540">
    <cfRule type="expression" dxfId="3210" priority="26847">
      <formula>IF(AND(LEN($C5)&gt;0,AND($C5&lt;&gt;"Smelter Not Listed",ISBLANK($D5))),1,0)</formula>
    </cfRule>
  </conditionalFormatting>
  <conditionalFormatting sqref="D1540">
    <cfRule type="expression" dxfId="3209" priority="26848">
      <formula>IF(AND(D5="",$C5=$X$4),TRUE)</formula>
    </cfRule>
  </conditionalFormatting>
  <conditionalFormatting sqref="D1540">
    <cfRule type="expression" dxfId="3208" priority="26849">
      <formula>IF(FIND("!",D5),TRUE)</formula>
    </cfRule>
  </conditionalFormatting>
  <conditionalFormatting sqref="D1541">
    <cfRule type="expression" dxfId="3207" priority="26850">
      <formula>IF(AND(LEN($C5)&gt;0,AND($C5&lt;&gt;"Smelter Not Listed",ISBLANK($D5))),1,0)</formula>
    </cfRule>
  </conditionalFormatting>
  <conditionalFormatting sqref="D1541">
    <cfRule type="expression" dxfId="3206" priority="26851">
      <formula>IF(AND(D5="",$C5=$X$4),TRUE)</formula>
    </cfRule>
  </conditionalFormatting>
  <conditionalFormatting sqref="D1541">
    <cfRule type="expression" dxfId="3205" priority="26852">
      <formula>IF(FIND("!",D5),TRUE)</formula>
    </cfRule>
  </conditionalFormatting>
  <conditionalFormatting sqref="D1542">
    <cfRule type="expression" dxfId="3204" priority="26853">
      <formula>IF(AND(LEN($C5)&gt;0,AND($C5&lt;&gt;"Smelter Not Listed",ISBLANK($D5))),1,0)</formula>
    </cfRule>
  </conditionalFormatting>
  <conditionalFormatting sqref="D1542">
    <cfRule type="expression" dxfId="3203" priority="26854">
      <formula>IF(AND(D5="",$C5=$X$4),TRUE)</formula>
    </cfRule>
  </conditionalFormatting>
  <conditionalFormatting sqref="D1542">
    <cfRule type="expression" dxfId="3202" priority="26855">
      <formula>IF(FIND("!",D5),TRUE)</formula>
    </cfRule>
  </conditionalFormatting>
  <conditionalFormatting sqref="D1543">
    <cfRule type="expression" dxfId="3201" priority="26856">
      <formula>IF(AND(LEN($C5)&gt;0,AND($C5&lt;&gt;"Smelter Not Listed",ISBLANK($D5))),1,0)</formula>
    </cfRule>
  </conditionalFormatting>
  <conditionalFormatting sqref="D1543">
    <cfRule type="expression" dxfId="3200" priority="26857">
      <formula>IF(AND(D5="",$C5=$X$4),TRUE)</formula>
    </cfRule>
  </conditionalFormatting>
  <conditionalFormatting sqref="D1543">
    <cfRule type="expression" dxfId="3199" priority="26858">
      <formula>IF(FIND("!",D5),TRUE)</formula>
    </cfRule>
  </conditionalFormatting>
  <conditionalFormatting sqref="D1544">
    <cfRule type="expression" dxfId="3198" priority="26859">
      <formula>IF(AND(LEN($C5)&gt;0,AND($C5&lt;&gt;"Smelter Not Listed",ISBLANK($D5))),1,0)</formula>
    </cfRule>
  </conditionalFormatting>
  <conditionalFormatting sqref="D1544">
    <cfRule type="expression" dxfId="3197" priority="26860">
      <formula>IF(AND(D5="",$C5=$X$4),TRUE)</formula>
    </cfRule>
  </conditionalFormatting>
  <conditionalFormatting sqref="D1544">
    <cfRule type="expression" dxfId="3196" priority="26861">
      <formula>IF(FIND("!",D5),TRUE)</formula>
    </cfRule>
  </conditionalFormatting>
  <conditionalFormatting sqref="D1545">
    <cfRule type="expression" dxfId="3195" priority="26862">
      <formula>IF(AND(LEN($C5)&gt;0,AND($C5&lt;&gt;"Smelter Not Listed",ISBLANK($D5))),1,0)</formula>
    </cfRule>
  </conditionalFormatting>
  <conditionalFormatting sqref="D1545">
    <cfRule type="expression" dxfId="3194" priority="26863">
      <formula>IF(AND(D5="",$C5=$X$4),TRUE)</formula>
    </cfRule>
  </conditionalFormatting>
  <conditionalFormatting sqref="D1545">
    <cfRule type="expression" dxfId="3193" priority="26864">
      <formula>IF(FIND("!",D5),TRUE)</formula>
    </cfRule>
  </conditionalFormatting>
  <conditionalFormatting sqref="D1546">
    <cfRule type="expression" dxfId="3192" priority="26865">
      <formula>IF(AND(LEN($C5)&gt;0,AND($C5&lt;&gt;"Smelter Not Listed",ISBLANK($D5))),1,0)</formula>
    </cfRule>
  </conditionalFormatting>
  <conditionalFormatting sqref="D1546">
    <cfRule type="expression" dxfId="3191" priority="26866">
      <formula>IF(AND(D5="",$C5=$X$4),TRUE)</formula>
    </cfRule>
  </conditionalFormatting>
  <conditionalFormatting sqref="D1546">
    <cfRule type="expression" dxfId="3190" priority="26867">
      <formula>IF(FIND("!",D5),TRUE)</formula>
    </cfRule>
  </conditionalFormatting>
  <conditionalFormatting sqref="D1547">
    <cfRule type="expression" dxfId="3189" priority="26868">
      <formula>IF(AND(LEN($C5)&gt;0,AND($C5&lt;&gt;"Smelter Not Listed",ISBLANK($D5))),1,0)</formula>
    </cfRule>
  </conditionalFormatting>
  <conditionalFormatting sqref="D1547">
    <cfRule type="expression" dxfId="3188" priority="26869">
      <formula>IF(AND(D5="",$C5=$X$4),TRUE)</formula>
    </cfRule>
  </conditionalFormatting>
  <conditionalFormatting sqref="D1547">
    <cfRule type="expression" dxfId="3187" priority="26870">
      <formula>IF(FIND("!",D5),TRUE)</formula>
    </cfRule>
  </conditionalFormatting>
  <conditionalFormatting sqref="D1548">
    <cfRule type="expression" dxfId="3186" priority="26871">
      <formula>IF(AND(LEN($C5)&gt;0,AND($C5&lt;&gt;"Smelter Not Listed",ISBLANK($D5))),1,0)</formula>
    </cfRule>
  </conditionalFormatting>
  <conditionalFormatting sqref="D1548">
    <cfRule type="expression" dxfId="3185" priority="26872">
      <formula>IF(AND(D5="",$C5=$X$4),TRUE)</formula>
    </cfRule>
  </conditionalFormatting>
  <conditionalFormatting sqref="D1548">
    <cfRule type="expression" dxfId="3184" priority="26873">
      <formula>IF(FIND("!",D5),TRUE)</formula>
    </cfRule>
  </conditionalFormatting>
  <conditionalFormatting sqref="D1549">
    <cfRule type="expression" dxfId="3183" priority="26874">
      <formula>IF(AND(LEN($C5)&gt;0,AND($C5&lt;&gt;"Smelter Not Listed",ISBLANK($D5))),1,0)</formula>
    </cfRule>
  </conditionalFormatting>
  <conditionalFormatting sqref="D1549">
    <cfRule type="expression" dxfId="3182" priority="26875">
      <formula>IF(AND(D5="",$C5=$X$4),TRUE)</formula>
    </cfRule>
  </conditionalFormatting>
  <conditionalFormatting sqref="D1549">
    <cfRule type="expression" dxfId="3181" priority="26876">
      <formula>IF(FIND("!",D5),TRUE)</formula>
    </cfRule>
  </conditionalFormatting>
  <conditionalFormatting sqref="D1550">
    <cfRule type="expression" dxfId="3180" priority="26877">
      <formula>IF(AND(LEN($C5)&gt;0,AND($C5&lt;&gt;"Smelter Not Listed",ISBLANK($D5))),1,0)</formula>
    </cfRule>
  </conditionalFormatting>
  <conditionalFormatting sqref="D1550">
    <cfRule type="expression" dxfId="3179" priority="26878">
      <formula>IF(AND(D5="",$C5=$X$4),TRUE)</formula>
    </cfRule>
  </conditionalFormatting>
  <conditionalFormatting sqref="D1550">
    <cfRule type="expression" dxfId="3178" priority="26879">
      <formula>IF(FIND("!",D5),TRUE)</formula>
    </cfRule>
  </conditionalFormatting>
  <conditionalFormatting sqref="D1551">
    <cfRule type="expression" dxfId="3177" priority="26880">
      <formula>IF(AND(LEN($C5)&gt;0,AND($C5&lt;&gt;"Smelter Not Listed",ISBLANK($D5))),1,0)</formula>
    </cfRule>
  </conditionalFormatting>
  <conditionalFormatting sqref="D1551">
    <cfRule type="expression" dxfId="3176" priority="26881">
      <formula>IF(AND(D5="",$C5=$X$4),TRUE)</formula>
    </cfRule>
  </conditionalFormatting>
  <conditionalFormatting sqref="D1551">
    <cfRule type="expression" dxfId="3175" priority="26882">
      <formula>IF(FIND("!",D5),TRUE)</formula>
    </cfRule>
  </conditionalFormatting>
  <conditionalFormatting sqref="D1552">
    <cfRule type="expression" dxfId="3174" priority="26883">
      <formula>IF(AND(LEN($C5)&gt;0,AND($C5&lt;&gt;"Smelter Not Listed",ISBLANK($D5))),1,0)</formula>
    </cfRule>
  </conditionalFormatting>
  <conditionalFormatting sqref="D1552">
    <cfRule type="expression" dxfId="3173" priority="26884">
      <formula>IF(AND(D5="",$C5=$X$4),TRUE)</formula>
    </cfRule>
  </conditionalFormatting>
  <conditionalFormatting sqref="D1552">
    <cfRule type="expression" dxfId="3172" priority="26885">
      <formula>IF(FIND("!",D5),TRUE)</formula>
    </cfRule>
  </conditionalFormatting>
  <conditionalFormatting sqref="D1553">
    <cfRule type="expression" dxfId="3171" priority="26886">
      <formula>IF(AND(LEN($C5)&gt;0,AND($C5&lt;&gt;"Smelter Not Listed",ISBLANK($D5))),1,0)</formula>
    </cfRule>
  </conditionalFormatting>
  <conditionalFormatting sqref="D1553">
    <cfRule type="expression" dxfId="3170" priority="26887">
      <formula>IF(AND(D5="",$C5=$X$4),TRUE)</formula>
    </cfRule>
  </conditionalFormatting>
  <conditionalFormatting sqref="D1553">
    <cfRule type="expression" dxfId="3169" priority="26888">
      <formula>IF(FIND("!",D5),TRUE)</formula>
    </cfRule>
  </conditionalFormatting>
  <conditionalFormatting sqref="D1554">
    <cfRule type="expression" dxfId="3168" priority="26889">
      <formula>IF(AND(LEN($C5)&gt;0,AND($C5&lt;&gt;"Smelter Not Listed",ISBLANK($D5))),1,0)</formula>
    </cfRule>
  </conditionalFormatting>
  <conditionalFormatting sqref="D1554">
    <cfRule type="expression" dxfId="3167" priority="26890">
      <formula>IF(AND(D5="",$C5=$X$4),TRUE)</formula>
    </cfRule>
  </conditionalFormatting>
  <conditionalFormatting sqref="D1554">
    <cfRule type="expression" dxfId="3166" priority="26891">
      <formula>IF(FIND("!",D5),TRUE)</formula>
    </cfRule>
  </conditionalFormatting>
  <conditionalFormatting sqref="D1555">
    <cfRule type="expression" dxfId="3165" priority="26892">
      <formula>IF(AND(LEN($C5)&gt;0,AND($C5&lt;&gt;"Smelter Not Listed",ISBLANK($D5))),1,0)</formula>
    </cfRule>
  </conditionalFormatting>
  <conditionalFormatting sqref="D1555">
    <cfRule type="expression" dxfId="3164" priority="26893">
      <formula>IF(AND(D5="",$C5=$X$4),TRUE)</formula>
    </cfRule>
  </conditionalFormatting>
  <conditionalFormatting sqref="D1555">
    <cfRule type="expression" dxfId="3163" priority="26894">
      <formula>IF(FIND("!",D5),TRUE)</formula>
    </cfRule>
  </conditionalFormatting>
  <conditionalFormatting sqref="D1556">
    <cfRule type="expression" dxfId="3162" priority="26895">
      <formula>IF(AND(LEN($C5)&gt;0,AND($C5&lt;&gt;"Smelter Not Listed",ISBLANK($D5))),1,0)</formula>
    </cfRule>
  </conditionalFormatting>
  <conditionalFormatting sqref="D1556">
    <cfRule type="expression" dxfId="3161" priority="26896">
      <formula>IF(AND(D5="",$C5=$X$4),TRUE)</formula>
    </cfRule>
  </conditionalFormatting>
  <conditionalFormatting sqref="D1556">
    <cfRule type="expression" dxfId="3160" priority="26897">
      <formula>IF(FIND("!",D5),TRUE)</formula>
    </cfRule>
  </conditionalFormatting>
  <conditionalFormatting sqref="D1557">
    <cfRule type="expression" dxfId="3159" priority="26898">
      <formula>IF(AND(LEN($C5)&gt;0,AND($C5&lt;&gt;"Smelter Not Listed",ISBLANK($D5))),1,0)</formula>
    </cfRule>
  </conditionalFormatting>
  <conditionalFormatting sqref="D1557">
    <cfRule type="expression" dxfId="3158" priority="26899">
      <formula>IF(AND(D5="",$C5=$X$4),TRUE)</formula>
    </cfRule>
  </conditionalFormatting>
  <conditionalFormatting sqref="D1557">
    <cfRule type="expression" dxfId="3157" priority="26900">
      <formula>IF(FIND("!",D5),TRUE)</formula>
    </cfRule>
  </conditionalFormatting>
  <conditionalFormatting sqref="D1558">
    <cfRule type="expression" dxfId="3156" priority="26901">
      <formula>IF(AND(LEN($C5)&gt;0,AND($C5&lt;&gt;"Smelter Not Listed",ISBLANK($D5))),1,0)</formula>
    </cfRule>
  </conditionalFormatting>
  <conditionalFormatting sqref="D1558">
    <cfRule type="expression" dxfId="3155" priority="26902">
      <formula>IF(AND(D5="",$C5=$X$4),TRUE)</formula>
    </cfRule>
  </conditionalFormatting>
  <conditionalFormatting sqref="D1558">
    <cfRule type="expression" dxfId="3154" priority="26903">
      <formula>IF(FIND("!",D5),TRUE)</formula>
    </cfRule>
  </conditionalFormatting>
  <conditionalFormatting sqref="D1559">
    <cfRule type="expression" dxfId="3153" priority="26904">
      <formula>IF(AND(LEN($C5)&gt;0,AND($C5&lt;&gt;"Smelter Not Listed",ISBLANK($D5))),1,0)</formula>
    </cfRule>
  </conditionalFormatting>
  <conditionalFormatting sqref="D1559">
    <cfRule type="expression" dxfId="3152" priority="26905">
      <formula>IF(AND(D5="",$C5=$X$4),TRUE)</formula>
    </cfRule>
  </conditionalFormatting>
  <conditionalFormatting sqref="D1559">
    <cfRule type="expression" dxfId="3151" priority="26906">
      <formula>IF(FIND("!",D5),TRUE)</formula>
    </cfRule>
  </conditionalFormatting>
  <conditionalFormatting sqref="D1560">
    <cfRule type="expression" dxfId="3150" priority="26907">
      <formula>IF(AND(LEN($C5)&gt;0,AND($C5&lt;&gt;"Smelter Not Listed",ISBLANK($D5))),1,0)</formula>
    </cfRule>
  </conditionalFormatting>
  <conditionalFormatting sqref="D1560">
    <cfRule type="expression" dxfId="3149" priority="26908">
      <formula>IF(AND(D5="",$C5=$X$4),TRUE)</formula>
    </cfRule>
  </conditionalFormatting>
  <conditionalFormatting sqref="D1560">
    <cfRule type="expression" dxfId="3148" priority="26909">
      <formula>IF(FIND("!",D5),TRUE)</formula>
    </cfRule>
  </conditionalFormatting>
  <conditionalFormatting sqref="D1561">
    <cfRule type="expression" dxfId="3147" priority="26910">
      <formula>IF(AND(LEN($C5)&gt;0,AND($C5&lt;&gt;"Smelter Not Listed",ISBLANK($D5))),1,0)</formula>
    </cfRule>
  </conditionalFormatting>
  <conditionalFormatting sqref="D1561">
    <cfRule type="expression" dxfId="3146" priority="26911">
      <formula>IF(AND(D5="",$C5=$X$4),TRUE)</formula>
    </cfRule>
  </conditionalFormatting>
  <conditionalFormatting sqref="D1561">
    <cfRule type="expression" dxfId="3145" priority="26912">
      <formula>IF(FIND("!",D5),TRUE)</formula>
    </cfRule>
  </conditionalFormatting>
  <conditionalFormatting sqref="D1562">
    <cfRule type="expression" dxfId="3144" priority="26913">
      <formula>IF(AND(LEN($C5)&gt;0,AND($C5&lt;&gt;"Smelter Not Listed",ISBLANK($D5))),1,0)</formula>
    </cfRule>
  </conditionalFormatting>
  <conditionalFormatting sqref="D1562">
    <cfRule type="expression" dxfId="3143" priority="26914">
      <formula>IF(AND(D5="",$C5=$X$4),TRUE)</formula>
    </cfRule>
  </conditionalFormatting>
  <conditionalFormatting sqref="D1562">
    <cfRule type="expression" dxfId="3142" priority="26915">
      <formula>IF(FIND("!",D5),TRUE)</formula>
    </cfRule>
  </conditionalFormatting>
  <conditionalFormatting sqref="D1563">
    <cfRule type="expression" dxfId="3141" priority="26916">
      <formula>IF(AND(LEN($C5)&gt;0,AND($C5&lt;&gt;"Smelter Not Listed",ISBLANK($D5))),1,0)</formula>
    </cfRule>
  </conditionalFormatting>
  <conditionalFormatting sqref="D1563">
    <cfRule type="expression" dxfId="3140" priority="26917">
      <formula>IF(AND(D5="",$C5=$X$4),TRUE)</formula>
    </cfRule>
  </conditionalFormatting>
  <conditionalFormatting sqref="D1563">
    <cfRule type="expression" dxfId="3139" priority="26918">
      <formula>IF(FIND("!",D5),TRUE)</formula>
    </cfRule>
  </conditionalFormatting>
  <conditionalFormatting sqref="D1564">
    <cfRule type="expression" dxfId="3138" priority="26919">
      <formula>IF(AND(LEN($C5)&gt;0,AND($C5&lt;&gt;"Smelter Not Listed",ISBLANK($D5))),1,0)</formula>
    </cfRule>
  </conditionalFormatting>
  <conditionalFormatting sqref="D1564">
    <cfRule type="expression" dxfId="3137" priority="26920">
      <formula>IF(AND(D5="",$C5=$X$4),TRUE)</formula>
    </cfRule>
  </conditionalFormatting>
  <conditionalFormatting sqref="D1564">
    <cfRule type="expression" dxfId="3136" priority="26921">
      <formula>IF(FIND("!",D5),TRUE)</formula>
    </cfRule>
  </conditionalFormatting>
  <conditionalFormatting sqref="D1565">
    <cfRule type="expression" dxfId="3135" priority="26922">
      <formula>IF(AND(LEN($C5)&gt;0,AND($C5&lt;&gt;"Smelter Not Listed",ISBLANK($D5))),1,0)</formula>
    </cfRule>
  </conditionalFormatting>
  <conditionalFormatting sqref="D1565">
    <cfRule type="expression" dxfId="3134" priority="26923">
      <formula>IF(AND(D5="",$C5=$X$4),TRUE)</formula>
    </cfRule>
  </conditionalFormatting>
  <conditionalFormatting sqref="D1565">
    <cfRule type="expression" dxfId="3133" priority="26924">
      <formula>IF(FIND("!",D5),TRUE)</formula>
    </cfRule>
  </conditionalFormatting>
  <conditionalFormatting sqref="D1566">
    <cfRule type="expression" dxfId="3132" priority="26925">
      <formula>IF(AND(LEN($C5)&gt;0,AND($C5&lt;&gt;"Smelter Not Listed",ISBLANK($D5))),1,0)</formula>
    </cfRule>
  </conditionalFormatting>
  <conditionalFormatting sqref="D1566">
    <cfRule type="expression" dxfId="3131" priority="26926">
      <formula>IF(AND(D5="",$C5=$X$4),TRUE)</formula>
    </cfRule>
  </conditionalFormatting>
  <conditionalFormatting sqref="D1566">
    <cfRule type="expression" dxfId="3130" priority="26927">
      <formula>IF(FIND("!",D5),TRUE)</formula>
    </cfRule>
  </conditionalFormatting>
  <conditionalFormatting sqref="D1567">
    <cfRule type="expression" dxfId="3129" priority="26928">
      <formula>IF(AND(LEN($C5)&gt;0,AND($C5&lt;&gt;"Smelter Not Listed",ISBLANK($D5))),1,0)</formula>
    </cfRule>
  </conditionalFormatting>
  <conditionalFormatting sqref="D1567">
    <cfRule type="expression" dxfId="3128" priority="26929">
      <formula>IF(AND(D5="",$C5=$X$4),TRUE)</formula>
    </cfRule>
  </conditionalFormatting>
  <conditionalFormatting sqref="D1567">
    <cfRule type="expression" dxfId="3127" priority="26930">
      <formula>IF(FIND("!",D5),TRUE)</formula>
    </cfRule>
  </conditionalFormatting>
  <conditionalFormatting sqref="D1568">
    <cfRule type="expression" dxfId="3126" priority="26931">
      <formula>IF(AND(LEN($C5)&gt;0,AND($C5&lt;&gt;"Smelter Not Listed",ISBLANK($D5))),1,0)</formula>
    </cfRule>
  </conditionalFormatting>
  <conditionalFormatting sqref="D1568">
    <cfRule type="expression" dxfId="3125" priority="26932">
      <formula>IF(AND(D5="",$C5=$X$4),TRUE)</formula>
    </cfRule>
  </conditionalFormatting>
  <conditionalFormatting sqref="D1568">
    <cfRule type="expression" dxfId="3124" priority="26933">
      <formula>IF(FIND("!",D5),TRUE)</formula>
    </cfRule>
  </conditionalFormatting>
  <conditionalFormatting sqref="D1569">
    <cfRule type="expression" dxfId="3123" priority="26934">
      <formula>IF(AND(LEN($C5)&gt;0,AND($C5&lt;&gt;"Smelter Not Listed",ISBLANK($D5))),1,0)</formula>
    </cfRule>
  </conditionalFormatting>
  <conditionalFormatting sqref="D1569">
    <cfRule type="expression" dxfId="3122" priority="26935">
      <formula>IF(AND(D5="",$C5=$X$4),TRUE)</formula>
    </cfRule>
  </conditionalFormatting>
  <conditionalFormatting sqref="D1569">
    <cfRule type="expression" dxfId="3121" priority="26936">
      <formula>IF(FIND("!",D5),TRUE)</formula>
    </cfRule>
  </conditionalFormatting>
  <conditionalFormatting sqref="D1570">
    <cfRule type="expression" dxfId="3120" priority="26937">
      <formula>IF(AND(LEN($C5)&gt;0,AND($C5&lt;&gt;"Smelter Not Listed",ISBLANK($D5))),1,0)</formula>
    </cfRule>
  </conditionalFormatting>
  <conditionalFormatting sqref="D1570">
    <cfRule type="expression" dxfId="3119" priority="26938">
      <formula>IF(AND(D5="",$C5=$X$4),TRUE)</formula>
    </cfRule>
  </conditionalFormatting>
  <conditionalFormatting sqref="D1570">
    <cfRule type="expression" dxfId="3118" priority="26939">
      <formula>IF(FIND("!",D5),TRUE)</formula>
    </cfRule>
  </conditionalFormatting>
  <conditionalFormatting sqref="D1571">
    <cfRule type="expression" dxfId="3117" priority="26940">
      <formula>IF(AND(LEN($C5)&gt;0,AND($C5&lt;&gt;"Smelter Not Listed",ISBLANK($D5))),1,0)</formula>
    </cfRule>
  </conditionalFormatting>
  <conditionalFormatting sqref="D1571">
    <cfRule type="expression" dxfId="3116" priority="26941">
      <formula>IF(AND(D5="",$C5=$X$4),TRUE)</formula>
    </cfRule>
  </conditionalFormatting>
  <conditionalFormatting sqref="D1571">
    <cfRule type="expression" dxfId="3115" priority="26942">
      <formula>IF(FIND("!",D5),TRUE)</formula>
    </cfRule>
  </conditionalFormatting>
  <conditionalFormatting sqref="D1572">
    <cfRule type="expression" dxfId="3114" priority="26943">
      <formula>IF(AND(LEN($C5)&gt;0,AND($C5&lt;&gt;"Smelter Not Listed",ISBLANK($D5))),1,0)</formula>
    </cfRule>
  </conditionalFormatting>
  <conditionalFormatting sqref="D1572">
    <cfRule type="expression" dxfId="3113" priority="26944">
      <formula>IF(AND(D5="",$C5=$X$4),TRUE)</formula>
    </cfRule>
  </conditionalFormatting>
  <conditionalFormatting sqref="D1572">
    <cfRule type="expression" dxfId="3112" priority="26945">
      <formula>IF(FIND("!",D5),TRUE)</formula>
    </cfRule>
  </conditionalFormatting>
  <conditionalFormatting sqref="D1573">
    <cfRule type="expression" dxfId="3111" priority="26946">
      <formula>IF(AND(LEN($C5)&gt;0,AND($C5&lt;&gt;"Smelter Not Listed",ISBLANK($D5))),1,0)</formula>
    </cfRule>
  </conditionalFormatting>
  <conditionalFormatting sqref="D1573">
    <cfRule type="expression" dxfId="3110" priority="26947">
      <formula>IF(AND(D5="",$C5=$X$4),TRUE)</formula>
    </cfRule>
  </conditionalFormatting>
  <conditionalFormatting sqref="D1573">
    <cfRule type="expression" dxfId="3109" priority="26948">
      <formula>IF(FIND("!",D5),TRUE)</formula>
    </cfRule>
  </conditionalFormatting>
  <conditionalFormatting sqref="D1574">
    <cfRule type="expression" dxfId="3108" priority="26949">
      <formula>IF(AND(LEN($C5)&gt;0,AND($C5&lt;&gt;"Smelter Not Listed",ISBLANK($D5))),1,0)</formula>
    </cfRule>
  </conditionalFormatting>
  <conditionalFormatting sqref="D1574">
    <cfRule type="expression" dxfId="3107" priority="26950">
      <formula>IF(AND(D5="",$C5=$X$4),TRUE)</formula>
    </cfRule>
  </conditionalFormatting>
  <conditionalFormatting sqref="D1574">
    <cfRule type="expression" dxfId="3106" priority="26951">
      <formula>IF(FIND("!",D5),TRUE)</formula>
    </cfRule>
  </conditionalFormatting>
  <conditionalFormatting sqref="D1575">
    <cfRule type="expression" dxfId="3105" priority="26952">
      <formula>IF(AND(LEN($C5)&gt;0,AND($C5&lt;&gt;"Smelter Not Listed",ISBLANK($D5))),1,0)</formula>
    </cfRule>
  </conditionalFormatting>
  <conditionalFormatting sqref="D1575">
    <cfRule type="expression" dxfId="3104" priority="26953">
      <formula>IF(AND(D5="",$C5=$X$4),TRUE)</formula>
    </cfRule>
  </conditionalFormatting>
  <conditionalFormatting sqref="D1575">
    <cfRule type="expression" dxfId="3103" priority="26954">
      <formula>IF(FIND("!",D5),TRUE)</formula>
    </cfRule>
  </conditionalFormatting>
  <conditionalFormatting sqref="D1576">
    <cfRule type="expression" dxfId="3102" priority="26955">
      <formula>IF(AND(LEN($C5)&gt;0,AND($C5&lt;&gt;"Smelter Not Listed",ISBLANK($D5))),1,0)</formula>
    </cfRule>
  </conditionalFormatting>
  <conditionalFormatting sqref="D1576">
    <cfRule type="expression" dxfId="3101" priority="26956">
      <formula>IF(AND(D5="",$C5=$X$4),TRUE)</formula>
    </cfRule>
  </conditionalFormatting>
  <conditionalFormatting sqref="D1576">
    <cfRule type="expression" dxfId="3100" priority="26957">
      <formula>IF(FIND("!",D5),TRUE)</formula>
    </cfRule>
  </conditionalFormatting>
  <conditionalFormatting sqref="D1577">
    <cfRule type="expression" dxfId="3099" priority="26958">
      <formula>IF(AND(LEN($C5)&gt;0,AND($C5&lt;&gt;"Smelter Not Listed",ISBLANK($D5))),1,0)</formula>
    </cfRule>
  </conditionalFormatting>
  <conditionalFormatting sqref="D1577">
    <cfRule type="expression" dxfId="3098" priority="26959">
      <formula>IF(AND(D5="",$C5=$X$4),TRUE)</formula>
    </cfRule>
  </conditionalFormatting>
  <conditionalFormatting sqref="D1577">
    <cfRule type="expression" dxfId="3097" priority="26960">
      <formula>IF(FIND("!",D5),TRUE)</formula>
    </cfRule>
  </conditionalFormatting>
  <conditionalFormatting sqref="D1578">
    <cfRule type="expression" dxfId="3096" priority="26961">
      <formula>IF(AND(LEN($C5)&gt;0,AND($C5&lt;&gt;"Smelter Not Listed",ISBLANK($D5))),1,0)</formula>
    </cfRule>
  </conditionalFormatting>
  <conditionalFormatting sqref="D1578">
    <cfRule type="expression" dxfId="3095" priority="26962">
      <formula>IF(AND(D5="",$C5=$X$4),TRUE)</formula>
    </cfRule>
  </conditionalFormatting>
  <conditionalFormatting sqref="D1578">
    <cfRule type="expression" dxfId="3094" priority="26963">
      <formula>IF(FIND("!",D5),TRUE)</formula>
    </cfRule>
  </conditionalFormatting>
  <conditionalFormatting sqref="D1579">
    <cfRule type="expression" dxfId="3093" priority="26964">
      <formula>IF(AND(LEN($C5)&gt;0,AND($C5&lt;&gt;"Smelter Not Listed",ISBLANK($D5))),1,0)</formula>
    </cfRule>
  </conditionalFormatting>
  <conditionalFormatting sqref="D1579">
    <cfRule type="expression" dxfId="3092" priority="26965">
      <formula>IF(AND(D5="",$C5=$X$4),TRUE)</formula>
    </cfRule>
  </conditionalFormatting>
  <conditionalFormatting sqref="D1579">
    <cfRule type="expression" dxfId="3091" priority="26966">
      <formula>IF(FIND("!",D5),TRUE)</formula>
    </cfRule>
  </conditionalFormatting>
  <conditionalFormatting sqref="D1580">
    <cfRule type="expression" dxfId="3090" priority="26967">
      <formula>IF(AND(LEN($C5)&gt;0,AND($C5&lt;&gt;"Smelter Not Listed",ISBLANK($D5))),1,0)</formula>
    </cfRule>
  </conditionalFormatting>
  <conditionalFormatting sqref="D1580">
    <cfRule type="expression" dxfId="3089" priority="26968">
      <formula>IF(AND(D5="",$C5=$X$4),TRUE)</formula>
    </cfRule>
  </conditionalFormatting>
  <conditionalFormatting sqref="D1580">
    <cfRule type="expression" dxfId="3088" priority="26969">
      <formula>IF(FIND("!",D5),TRUE)</formula>
    </cfRule>
  </conditionalFormatting>
  <conditionalFormatting sqref="D1581">
    <cfRule type="expression" dxfId="3087" priority="26970">
      <formula>IF(AND(LEN($C5)&gt;0,AND($C5&lt;&gt;"Smelter Not Listed",ISBLANK($D5))),1,0)</formula>
    </cfRule>
  </conditionalFormatting>
  <conditionalFormatting sqref="D1581">
    <cfRule type="expression" dxfId="3086" priority="26971">
      <formula>IF(AND(D5="",$C5=$X$4),TRUE)</formula>
    </cfRule>
  </conditionalFormatting>
  <conditionalFormatting sqref="D1581">
    <cfRule type="expression" dxfId="3085" priority="26972">
      <formula>IF(FIND("!",D5),TRUE)</formula>
    </cfRule>
  </conditionalFormatting>
  <conditionalFormatting sqref="D1582">
    <cfRule type="expression" dxfId="3084" priority="26973">
      <formula>IF(AND(LEN($C5)&gt;0,AND($C5&lt;&gt;"Smelter Not Listed",ISBLANK($D5))),1,0)</formula>
    </cfRule>
  </conditionalFormatting>
  <conditionalFormatting sqref="D1582">
    <cfRule type="expression" dxfId="3083" priority="26974">
      <formula>IF(AND(D5="",$C5=$X$4),TRUE)</formula>
    </cfRule>
  </conditionalFormatting>
  <conditionalFormatting sqref="D1582">
    <cfRule type="expression" dxfId="3082" priority="26975">
      <formula>IF(FIND("!",D5),TRUE)</formula>
    </cfRule>
  </conditionalFormatting>
  <conditionalFormatting sqref="D1583">
    <cfRule type="expression" dxfId="3081" priority="26976">
      <formula>IF(AND(LEN($C5)&gt;0,AND($C5&lt;&gt;"Smelter Not Listed",ISBLANK($D5))),1,0)</formula>
    </cfRule>
  </conditionalFormatting>
  <conditionalFormatting sqref="D1583">
    <cfRule type="expression" dxfId="3080" priority="26977">
      <formula>IF(AND(D5="",$C5=$X$4),TRUE)</formula>
    </cfRule>
  </conditionalFormatting>
  <conditionalFormatting sqref="D1583">
    <cfRule type="expression" dxfId="3079" priority="26978">
      <formula>IF(FIND("!",D5),TRUE)</formula>
    </cfRule>
  </conditionalFormatting>
  <conditionalFormatting sqref="D1584">
    <cfRule type="expression" dxfId="3078" priority="26979">
      <formula>IF(AND(LEN($C5)&gt;0,AND($C5&lt;&gt;"Smelter Not Listed",ISBLANK($D5))),1,0)</formula>
    </cfRule>
  </conditionalFormatting>
  <conditionalFormatting sqref="D1584">
    <cfRule type="expression" dxfId="3077" priority="26980">
      <formula>IF(AND(D5="",$C5=$X$4),TRUE)</formula>
    </cfRule>
  </conditionalFormatting>
  <conditionalFormatting sqref="D1584">
    <cfRule type="expression" dxfId="3076" priority="26981">
      <formula>IF(FIND("!",D5),TRUE)</formula>
    </cfRule>
  </conditionalFormatting>
  <conditionalFormatting sqref="D1585">
    <cfRule type="expression" dxfId="3075" priority="26982">
      <formula>IF(AND(LEN($C5)&gt;0,AND($C5&lt;&gt;"Smelter Not Listed",ISBLANK($D5))),1,0)</formula>
    </cfRule>
  </conditionalFormatting>
  <conditionalFormatting sqref="D1585">
    <cfRule type="expression" dxfId="3074" priority="26983">
      <formula>IF(AND(D5="",$C5=$X$4),TRUE)</formula>
    </cfRule>
  </conditionalFormatting>
  <conditionalFormatting sqref="D1585">
    <cfRule type="expression" dxfId="3073" priority="26984">
      <formula>IF(FIND("!",D5),TRUE)</formula>
    </cfRule>
  </conditionalFormatting>
  <conditionalFormatting sqref="D1586">
    <cfRule type="expression" dxfId="3072" priority="26985">
      <formula>IF(AND(LEN($C5)&gt;0,AND($C5&lt;&gt;"Smelter Not Listed",ISBLANK($D5))),1,0)</formula>
    </cfRule>
  </conditionalFormatting>
  <conditionalFormatting sqref="D1586">
    <cfRule type="expression" dxfId="3071" priority="26986">
      <formula>IF(AND(D5="",$C5=$X$4),TRUE)</formula>
    </cfRule>
  </conditionalFormatting>
  <conditionalFormatting sqref="D1586">
    <cfRule type="expression" dxfId="3070" priority="26987">
      <formula>IF(FIND("!",D5),TRUE)</formula>
    </cfRule>
  </conditionalFormatting>
  <conditionalFormatting sqref="D1587">
    <cfRule type="expression" dxfId="3069" priority="26988">
      <formula>IF(AND(LEN($C5)&gt;0,AND($C5&lt;&gt;"Smelter Not Listed",ISBLANK($D5))),1,0)</formula>
    </cfRule>
  </conditionalFormatting>
  <conditionalFormatting sqref="D1587">
    <cfRule type="expression" dxfId="3068" priority="26989">
      <formula>IF(AND(D5="",$C5=$X$4),TRUE)</formula>
    </cfRule>
  </conditionalFormatting>
  <conditionalFormatting sqref="D1587">
    <cfRule type="expression" dxfId="3067" priority="26990">
      <formula>IF(FIND("!",D5),TRUE)</formula>
    </cfRule>
  </conditionalFormatting>
  <conditionalFormatting sqref="D1588">
    <cfRule type="expression" dxfId="3066" priority="26991">
      <formula>IF(AND(LEN($C5)&gt;0,AND($C5&lt;&gt;"Smelter Not Listed",ISBLANK($D5))),1,0)</formula>
    </cfRule>
  </conditionalFormatting>
  <conditionalFormatting sqref="D1588">
    <cfRule type="expression" dxfId="3065" priority="26992">
      <formula>IF(AND(D5="",$C5=$X$4),TRUE)</formula>
    </cfRule>
  </conditionalFormatting>
  <conditionalFormatting sqref="D1588">
    <cfRule type="expression" dxfId="3064" priority="26993">
      <formula>IF(FIND("!",D5),TRUE)</formula>
    </cfRule>
  </conditionalFormatting>
  <conditionalFormatting sqref="D1589">
    <cfRule type="expression" dxfId="3063" priority="26994">
      <formula>IF(AND(LEN($C5)&gt;0,AND($C5&lt;&gt;"Smelter Not Listed",ISBLANK($D5))),1,0)</formula>
    </cfRule>
  </conditionalFormatting>
  <conditionalFormatting sqref="D1589">
    <cfRule type="expression" dxfId="3062" priority="26995">
      <formula>IF(AND(D5="",$C5=$X$4),TRUE)</formula>
    </cfRule>
  </conditionalFormatting>
  <conditionalFormatting sqref="D1589">
    <cfRule type="expression" dxfId="3061" priority="26996">
      <formula>IF(FIND("!",D5),TRUE)</formula>
    </cfRule>
  </conditionalFormatting>
  <conditionalFormatting sqref="D1590">
    <cfRule type="expression" dxfId="3060" priority="26997">
      <formula>IF(AND(LEN($C5)&gt;0,AND($C5&lt;&gt;"Smelter Not Listed",ISBLANK($D5))),1,0)</formula>
    </cfRule>
  </conditionalFormatting>
  <conditionalFormatting sqref="D1590">
    <cfRule type="expression" dxfId="3059" priority="26998">
      <formula>IF(AND(D5="",$C5=$X$4),TRUE)</formula>
    </cfRule>
  </conditionalFormatting>
  <conditionalFormatting sqref="D1590">
    <cfRule type="expression" dxfId="3058" priority="26999">
      <formula>IF(FIND("!",D5),TRUE)</formula>
    </cfRule>
  </conditionalFormatting>
  <conditionalFormatting sqref="D1591">
    <cfRule type="expression" dxfId="3057" priority="27000">
      <formula>IF(AND(LEN($C5)&gt;0,AND($C5&lt;&gt;"Smelter Not Listed",ISBLANK($D5))),1,0)</formula>
    </cfRule>
  </conditionalFormatting>
  <conditionalFormatting sqref="D1591">
    <cfRule type="expression" dxfId="3056" priority="27001">
      <formula>IF(AND(D5="",$C5=$X$4),TRUE)</formula>
    </cfRule>
  </conditionalFormatting>
  <conditionalFormatting sqref="D1591">
    <cfRule type="expression" dxfId="3055" priority="27002">
      <formula>IF(FIND("!",D5),TRUE)</formula>
    </cfRule>
  </conditionalFormatting>
  <conditionalFormatting sqref="D1592">
    <cfRule type="expression" dxfId="3054" priority="27003">
      <formula>IF(AND(LEN($C5)&gt;0,AND($C5&lt;&gt;"Smelter Not Listed",ISBLANK($D5))),1,0)</formula>
    </cfRule>
  </conditionalFormatting>
  <conditionalFormatting sqref="D1592">
    <cfRule type="expression" dxfId="3053" priority="27004">
      <formula>IF(AND(D5="",$C5=$X$4),TRUE)</formula>
    </cfRule>
  </conditionalFormatting>
  <conditionalFormatting sqref="D1592">
    <cfRule type="expression" dxfId="3052" priority="27005">
      <formula>IF(FIND("!",D5),TRUE)</formula>
    </cfRule>
  </conditionalFormatting>
  <conditionalFormatting sqref="D1593">
    <cfRule type="expression" dxfId="3051" priority="27006">
      <formula>IF(AND(LEN($C5)&gt;0,AND($C5&lt;&gt;"Smelter Not Listed",ISBLANK($D5))),1,0)</formula>
    </cfRule>
  </conditionalFormatting>
  <conditionalFormatting sqref="D1593">
    <cfRule type="expression" dxfId="3050" priority="27007">
      <formula>IF(AND(D5="",$C5=$X$4),TRUE)</formula>
    </cfRule>
  </conditionalFormatting>
  <conditionalFormatting sqref="D1593">
    <cfRule type="expression" dxfId="3049" priority="27008">
      <formula>IF(FIND("!",D5),TRUE)</formula>
    </cfRule>
  </conditionalFormatting>
  <conditionalFormatting sqref="D1594">
    <cfRule type="expression" dxfId="3048" priority="27009">
      <formula>IF(AND(LEN($C5)&gt;0,AND($C5&lt;&gt;"Smelter Not Listed",ISBLANK($D5))),1,0)</formula>
    </cfRule>
  </conditionalFormatting>
  <conditionalFormatting sqref="D1594">
    <cfRule type="expression" dxfId="3047" priority="27010">
      <formula>IF(AND(D5="",$C5=$X$4),TRUE)</formula>
    </cfRule>
  </conditionalFormatting>
  <conditionalFormatting sqref="D1594">
    <cfRule type="expression" dxfId="3046" priority="27011">
      <formula>IF(FIND("!",D5),TRUE)</formula>
    </cfRule>
  </conditionalFormatting>
  <conditionalFormatting sqref="D1595">
    <cfRule type="expression" dxfId="3045" priority="27012">
      <formula>IF(AND(LEN($C5)&gt;0,AND($C5&lt;&gt;"Smelter Not Listed",ISBLANK($D5))),1,0)</formula>
    </cfRule>
  </conditionalFormatting>
  <conditionalFormatting sqref="D1595">
    <cfRule type="expression" dxfId="3044" priority="27013">
      <formula>IF(AND(D5="",$C5=$X$4),TRUE)</formula>
    </cfRule>
  </conditionalFormatting>
  <conditionalFormatting sqref="D1595">
    <cfRule type="expression" dxfId="3043" priority="27014">
      <formula>IF(FIND("!",D5),TRUE)</formula>
    </cfRule>
  </conditionalFormatting>
  <conditionalFormatting sqref="D1596">
    <cfRule type="expression" dxfId="3042" priority="27015">
      <formula>IF(AND(LEN($C5)&gt;0,AND($C5&lt;&gt;"Smelter Not Listed",ISBLANK($D5))),1,0)</formula>
    </cfRule>
  </conditionalFormatting>
  <conditionalFormatting sqref="D1596">
    <cfRule type="expression" dxfId="3041" priority="27016">
      <formula>IF(AND(D5="",$C5=$X$4),TRUE)</formula>
    </cfRule>
  </conditionalFormatting>
  <conditionalFormatting sqref="D1596">
    <cfRule type="expression" dxfId="3040" priority="27017">
      <formula>IF(FIND("!",D5),TRUE)</formula>
    </cfRule>
  </conditionalFormatting>
  <conditionalFormatting sqref="D1597">
    <cfRule type="expression" dxfId="3039" priority="27018">
      <formula>IF(AND(LEN($C5)&gt;0,AND($C5&lt;&gt;"Smelter Not Listed",ISBLANK($D5))),1,0)</formula>
    </cfRule>
  </conditionalFormatting>
  <conditionalFormatting sqref="D1597">
    <cfRule type="expression" dxfId="3038" priority="27019">
      <formula>IF(AND(D5="",$C5=$X$4),TRUE)</formula>
    </cfRule>
  </conditionalFormatting>
  <conditionalFormatting sqref="D1597">
    <cfRule type="expression" dxfId="3037" priority="27020">
      <formula>IF(FIND("!",D5),TRUE)</formula>
    </cfRule>
  </conditionalFormatting>
  <conditionalFormatting sqref="D1598">
    <cfRule type="expression" dxfId="3036" priority="27021">
      <formula>IF(AND(LEN($C5)&gt;0,AND($C5&lt;&gt;"Smelter Not Listed",ISBLANK($D5))),1,0)</formula>
    </cfRule>
  </conditionalFormatting>
  <conditionalFormatting sqref="D1598">
    <cfRule type="expression" dxfId="3035" priority="27022">
      <formula>IF(AND(D5="",$C5=$X$4),TRUE)</formula>
    </cfRule>
  </conditionalFormatting>
  <conditionalFormatting sqref="D1598">
    <cfRule type="expression" dxfId="3034" priority="27023">
      <formula>IF(FIND("!",D5),TRUE)</formula>
    </cfRule>
  </conditionalFormatting>
  <conditionalFormatting sqref="D1599">
    <cfRule type="expression" dxfId="3033" priority="27024">
      <formula>IF(AND(LEN($C5)&gt;0,AND($C5&lt;&gt;"Smelter Not Listed",ISBLANK($D5))),1,0)</formula>
    </cfRule>
  </conditionalFormatting>
  <conditionalFormatting sqref="D1599">
    <cfRule type="expression" dxfId="3032" priority="27025">
      <formula>IF(AND(D5="",$C5=$X$4),TRUE)</formula>
    </cfRule>
  </conditionalFormatting>
  <conditionalFormatting sqref="D1599">
    <cfRule type="expression" dxfId="3031" priority="27026">
      <formula>IF(FIND("!",D5),TRUE)</formula>
    </cfRule>
  </conditionalFormatting>
  <conditionalFormatting sqref="D1600">
    <cfRule type="expression" dxfId="3030" priority="27027">
      <formula>IF(AND(LEN($C5)&gt;0,AND($C5&lt;&gt;"Smelter Not Listed",ISBLANK($D5))),1,0)</formula>
    </cfRule>
  </conditionalFormatting>
  <conditionalFormatting sqref="D1600">
    <cfRule type="expression" dxfId="3029" priority="27028">
      <formula>IF(AND(D5="",$C5=$X$4),TRUE)</formula>
    </cfRule>
  </conditionalFormatting>
  <conditionalFormatting sqref="D1600">
    <cfRule type="expression" dxfId="3028" priority="27029">
      <formula>IF(FIND("!",D5),TRUE)</formula>
    </cfRule>
  </conditionalFormatting>
  <conditionalFormatting sqref="D1601">
    <cfRule type="expression" dxfId="3027" priority="27030">
      <formula>IF(AND(LEN($C5)&gt;0,AND($C5&lt;&gt;"Smelter Not Listed",ISBLANK($D5))),1,0)</formula>
    </cfRule>
  </conditionalFormatting>
  <conditionalFormatting sqref="D1601">
    <cfRule type="expression" dxfId="3026" priority="27031">
      <formula>IF(AND(D5="",$C5=$X$4),TRUE)</formula>
    </cfRule>
  </conditionalFormatting>
  <conditionalFormatting sqref="D1601">
    <cfRule type="expression" dxfId="3025" priority="27032">
      <formula>IF(FIND("!",D5),TRUE)</formula>
    </cfRule>
  </conditionalFormatting>
  <conditionalFormatting sqref="D1602">
    <cfRule type="expression" dxfId="3024" priority="27033">
      <formula>IF(AND(LEN($C5)&gt;0,AND($C5&lt;&gt;"Smelter Not Listed",ISBLANK($D5))),1,0)</formula>
    </cfRule>
  </conditionalFormatting>
  <conditionalFormatting sqref="D1602">
    <cfRule type="expression" dxfId="3023" priority="27034">
      <formula>IF(AND(D5="",$C5=$X$4),TRUE)</formula>
    </cfRule>
  </conditionalFormatting>
  <conditionalFormatting sqref="D1602">
    <cfRule type="expression" dxfId="3022" priority="27035">
      <formula>IF(FIND("!",D5),TRUE)</formula>
    </cfRule>
  </conditionalFormatting>
  <conditionalFormatting sqref="D1603">
    <cfRule type="expression" dxfId="3021" priority="27036">
      <formula>IF(AND(LEN($C5)&gt;0,AND($C5&lt;&gt;"Smelter Not Listed",ISBLANK($D5))),1,0)</formula>
    </cfRule>
  </conditionalFormatting>
  <conditionalFormatting sqref="D1603">
    <cfRule type="expression" dxfId="3020" priority="27037">
      <formula>IF(AND(D5="",$C5=$X$4),TRUE)</formula>
    </cfRule>
  </conditionalFormatting>
  <conditionalFormatting sqref="D1603">
    <cfRule type="expression" dxfId="3019" priority="27038">
      <formula>IF(FIND("!",D5),TRUE)</formula>
    </cfRule>
  </conditionalFormatting>
  <conditionalFormatting sqref="D1604">
    <cfRule type="expression" dxfId="3018" priority="27039">
      <formula>IF(AND(LEN($C5)&gt;0,AND($C5&lt;&gt;"Smelter Not Listed",ISBLANK($D5))),1,0)</formula>
    </cfRule>
  </conditionalFormatting>
  <conditionalFormatting sqref="D1604">
    <cfRule type="expression" dxfId="3017" priority="27040">
      <formula>IF(AND(D5="",$C5=$X$4),TRUE)</formula>
    </cfRule>
  </conditionalFormatting>
  <conditionalFormatting sqref="D1604">
    <cfRule type="expression" dxfId="3016" priority="27041">
      <formula>IF(FIND("!",D5),TRUE)</formula>
    </cfRule>
  </conditionalFormatting>
  <conditionalFormatting sqref="D1605">
    <cfRule type="expression" dxfId="3015" priority="27042">
      <formula>IF(AND(LEN($C5)&gt;0,AND($C5&lt;&gt;"Smelter Not Listed",ISBLANK($D5))),1,0)</formula>
    </cfRule>
  </conditionalFormatting>
  <conditionalFormatting sqref="D1605">
    <cfRule type="expression" dxfId="3014" priority="27043">
      <formula>IF(AND(D5="",$C5=$X$4),TRUE)</formula>
    </cfRule>
  </conditionalFormatting>
  <conditionalFormatting sqref="D1605">
    <cfRule type="expression" dxfId="3013" priority="27044">
      <formula>IF(FIND("!",D5),TRUE)</formula>
    </cfRule>
  </conditionalFormatting>
  <conditionalFormatting sqref="D1606">
    <cfRule type="expression" dxfId="3012" priority="27045">
      <formula>IF(AND(LEN($C5)&gt;0,AND($C5&lt;&gt;"Smelter Not Listed",ISBLANK($D5))),1,0)</formula>
    </cfRule>
  </conditionalFormatting>
  <conditionalFormatting sqref="D1606">
    <cfRule type="expression" dxfId="3011" priority="27046">
      <formula>IF(AND(D5="",$C5=$X$4),TRUE)</formula>
    </cfRule>
  </conditionalFormatting>
  <conditionalFormatting sqref="D1606">
    <cfRule type="expression" dxfId="3010" priority="27047">
      <formula>IF(FIND("!",D5),TRUE)</formula>
    </cfRule>
  </conditionalFormatting>
  <conditionalFormatting sqref="D1607">
    <cfRule type="expression" dxfId="3009" priority="27048">
      <formula>IF(AND(LEN($C5)&gt;0,AND($C5&lt;&gt;"Smelter Not Listed",ISBLANK($D5))),1,0)</formula>
    </cfRule>
  </conditionalFormatting>
  <conditionalFormatting sqref="D1607">
    <cfRule type="expression" dxfId="3008" priority="27049">
      <formula>IF(AND(D5="",$C5=$X$4),TRUE)</formula>
    </cfRule>
  </conditionalFormatting>
  <conditionalFormatting sqref="D1607">
    <cfRule type="expression" dxfId="3007" priority="27050">
      <formula>IF(FIND("!",D5),TRUE)</formula>
    </cfRule>
  </conditionalFormatting>
  <conditionalFormatting sqref="D1608">
    <cfRule type="expression" dxfId="3006" priority="27051">
      <formula>IF(AND(LEN($C5)&gt;0,AND($C5&lt;&gt;"Smelter Not Listed",ISBLANK($D5))),1,0)</formula>
    </cfRule>
  </conditionalFormatting>
  <conditionalFormatting sqref="D1608">
    <cfRule type="expression" dxfId="3005" priority="27052">
      <formula>IF(AND(D5="",$C5=$X$4),TRUE)</formula>
    </cfRule>
  </conditionalFormatting>
  <conditionalFormatting sqref="D1608">
    <cfRule type="expression" dxfId="3004" priority="27053">
      <formula>IF(FIND("!",D5),TRUE)</formula>
    </cfRule>
  </conditionalFormatting>
  <conditionalFormatting sqref="D1609">
    <cfRule type="expression" dxfId="3003" priority="27054">
      <formula>IF(AND(LEN($C5)&gt;0,AND($C5&lt;&gt;"Smelter Not Listed",ISBLANK($D5))),1,0)</formula>
    </cfRule>
  </conditionalFormatting>
  <conditionalFormatting sqref="D1609">
    <cfRule type="expression" dxfId="3002" priority="27055">
      <formula>IF(AND(D5="",$C5=$X$4),TRUE)</formula>
    </cfRule>
  </conditionalFormatting>
  <conditionalFormatting sqref="D1609">
    <cfRule type="expression" dxfId="3001" priority="27056">
      <formula>IF(FIND("!",D5),TRUE)</formula>
    </cfRule>
  </conditionalFormatting>
  <conditionalFormatting sqref="D1610">
    <cfRule type="expression" dxfId="3000" priority="27057">
      <formula>IF(AND(LEN($C5)&gt;0,AND($C5&lt;&gt;"Smelter Not Listed",ISBLANK($D5))),1,0)</formula>
    </cfRule>
  </conditionalFormatting>
  <conditionalFormatting sqref="D1610">
    <cfRule type="expression" dxfId="2999" priority="27058">
      <formula>IF(AND(D5="",$C5=$X$4),TRUE)</formula>
    </cfRule>
  </conditionalFormatting>
  <conditionalFormatting sqref="D1610">
    <cfRule type="expression" dxfId="2998" priority="27059">
      <formula>IF(FIND("!",D5),TRUE)</formula>
    </cfRule>
  </conditionalFormatting>
  <conditionalFormatting sqref="D1611">
    <cfRule type="expression" dxfId="2997" priority="27060">
      <formula>IF(AND(LEN($C5)&gt;0,AND($C5&lt;&gt;"Smelter Not Listed",ISBLANK($D5))),1,0)</formula>
    </cfRule>
  </conditionalFormatting>
  <conditionalFormatting sqref="D1611">
    <cfRule type="expression" dxfId="2996" priority="27061">
      <formula>IF(AND(D5="",$C5=$X$4),TRUE)</formula>
    </cfRule>
  </conditionalFormatting>
  <conditionalFormatting sqref="D1611">
    <cfRule type="expression" dxfId="2995" priority="27062">
      <formula>IF(FIND("!",D5),TRUE)</formula>
    </cfRule>
  </conditionalFormatting>
  <conditionalFormatting sqref="D1612">
    <cfRule type="expression" dxfId="2994" priority="27063">
      <formula>IF(AND(LEN($C5)&gt;0,AND($C5&lt;&gt;"Smelter Not Listed",ISBLANK($D5))),1,0)</formula>
    </cfRule>
  </conditionalFormatting>
  <conditionalFormatting sqref="D1612">
    <cfRule type="expression" dxfId="2993" priority="27064">
      <formula>IF(AND(D5="",$C5=$X$4),TRUE)</formula>
    </cfRule>
  </conditionalFormatting>
  <conditionalFormatting sqref="D1612">
    <cfRule type="expression" dxfId="2992" priority="27065">
      <formula>IF(FIND("!",D5),TRUE)</formula>
    </cfRule>
  </conditionalFormatting>
  <conditionalFormatting sqref="D1613">
    <cfRule type="expression" dxfId="2991" priority="27066">
      <formula>IF(AND(LEN($C5)&gt;0,AND($C5&lt;&gt;"Smelter Not Listed",ISBLANK($D5))),1,0)</formula>
    </cfRule>
  </conditionalFormatting>
  <conditionalFormatting sqref="D1613">
    <cfRule type="expression" dxfId="2990" priority="27067">
      <formula>IF(AND(D5="",$C5=$X$4),TRUE)</formula>
    </cfRule>
  </conditionalFormatting>
  <conditionalFormatting sqref="D1613">
    <cfRule type="expression" dxfId="2989" priority="27068">
      <formula>IF(FIND("!",D5),TRUE)</formula>
    </cfRule>
  </conditionalFormatting>
  <conditionalFormatting sqref="D1614">
    <cfRule type="expression" dxfId="2988" priority="27069">
      <formula>IF(AND(LEN($C5)&gt;0,AND($C5&lt;&gt;"Smelter Not Listed",ISBLANK($D5))),1,0)</formula>
    </cfRule>
  </conditionalFormatting>
  <conditionalFormatting sqref="D1614">
    <cfRule type="expression" dxfId="2987" priority="27070">
      <formula>IF(AND(D5="",$C5=$X$4),TRUE)</formula>
    </cfRule>
  </conditionalFormatting>
  <conditionalFormatting sqref="D1614">
    <cfRule type="expression" dxfId="2986" priority="27071">
      <formula>IF(FIND("!",D5),TRUE)</formula>
    </cfRule>
  </conditionalFormatting>
  <conditionalFormatting sqref="D1615">
    <cfRule type="expression" dxfId="2985" priority="27072">
      <formula>IF(AND(LEN($C5)&gt;0,AND($C5&lt;&gt;"Smelter Not Listed",ISBLANK($D5))),1,0)</formula>
    </cfRule>
  </conditionalFormatting>
  <conditionalFormatting sqref="D1615">
    <cfRule type="expression" dxfId="2984" priority="27073">
      <formula>IF(AND(D5="",$C5=$X$4),TRUE)</formula>
    </cfRule>
  </conditionalFormatting>
  <conditionalFormatting sqref="D1615">
    <cfRule type="expression" dxfId="2983" priority="27074">
      <formula>IF(FIND("!",D5),TRUE)</formula>
    </cfRule>
  </conditionalFormatting>
  <conditionalFormatting sqref="D1616">
    <cfRule type="expression" dxfId="2982" priority="27075">
      <formula>IF(AND(LEN($C5)&gt;0,AND($C5&lt;&gt;"Smelter Not Listed",ISBLANK($D5))),1,0)</formula>
    </cfRule>
  </conditionalFormatting>
  <conditionalFormatting sqref="D1616">
    <cfRule type="expression" dxfId="2981" priority="27076">
      <formula>IF(AND(D5="",$C5=$X$4),TRUE)</formula>
    </cfRule>
  </conditionalFormatting>
  <conditionalFormatting sqref="D1616">
    <cfRule type="expression" dxfId="2980" priority="27077">
      <formula>IF(FIND("!",D5),TRUE)</formula>
    </cfRule>
  </conditionalFormatting>
  <conditionalFormatting sqref="D1617">
    <cfRule type="expression" dxfId="2979" priority="27078">
      <formula>IF(AND(LEN($C5)&gt;0,AND($C5&lt;&gt;"Smelter Not Listed",ISBLANK($D5))),1,0)</formula>
    </cfRule>
  </conditionalFormatting>
  <conditionalFormatting sqref="D1617">
    <cfRule type="expression" dxfId="2978" priority="27079">
      <formula>IF(AND(D5="",$C5=$X$4),TRUE)</formula>
    </cfRule>
  </conditionalFormatting>
  <conditionalFormatting sqref="D1617">
    <cfRule type="expression" dxfId="2977" priority="27080">
      <formula>IF(FIND("!",D5),TRUE)</formula>
    </cfRule>
  </conditionalFormatting>
  <conditionalFormatting sqref="D1618">
    <cfRule type="expression" dxfId="2976" priority="27081">
      <formula>IF(AND(LEN($C5)&gt;0,AND($C5&lt;&gt;"Smelter Not Listed",ISBLANK($D5))),1,0)</formula>
    </cfRule>
  </conditionalFormatting>
  <conditionalFormatting sqref="D1618">
    <cfRule type="expression" dxfId="2975" priority="27082">
      <formula>IF(AND(D5="",$C5=$X$4),TRUE)</formula>
    </cfRule>
  </conditionalFormatting>
  <conditionalFormatting sqref="D1618">
    <cfRule type="expression" dxfId="2974" priority="27083">
      <formula>IF(FIND("!",D5),TRUE)</formula>
    </cfRule>
  </conditionalFormatting>
  <conditionalFormatting sqref="D1619">
    <cfRule type="expression" dxfId="2973" priority="27084">
      <formula>IF(AND(LEN($C5)&gt;0,AND($C5&lt;&gt;"Smelter Not Listed",ISBLANK($D5))),1,0)</formula>
    </cfRule>
  </conditionalFormatting>
  <conditionalFormatting sqref="D1619">
    <cfRule type="expression" dxfId="2972" priority="27085">
      <formula>IF(AND(D5="",$C5=$X$4),TRUE)</formula>
    </cfRule>
  </conditionalFormatting>
  <conditionalFormatting sqref="D1619">
    <cfRule type="expression" dxfId="2971" priority="27086">
      <formula>IF(FIND("!",D5),TRUE)</formula>
    </cfRule>
  </conditionalFormatting>
  <conditionalFormatting sqref="D1620">
    <cfRule type="expression" dxfId="2970" priority="27087">
      <formula>IF(AND(LEN($C5)&gt;0,AND($C5&lt;&gt;"Smelter Not Listed",ISBLANK($D5))),1,0)</formula>
    </cfRule>
  </conditionalFormatting>
  <conditionalFormatting sqref="D1620">
    <cfRule type="expression" dxfId="2969" priority="27088">
      <formula>IF(AND(D5="",$C5=$X$4),TRUE)</formula>
    </cfRule>
  </conditionalFormatting>
  <conditionalFormatting sqref="D1620">
    <cfRule type="expression" dxfId="2968" priority="27089">
      <formula>IF(FIND("!",D5),TRUE)</formula>
    </cfRule>
  </conditionalFormatting>
  <conditionalFormatting sqref="D1621">
    <cfRule type="expression" dxfId="2967" priority="27090">
      <formula>IF(AND(LEN($C5)&gt;0,AND($C5&lt;&gt;"Smelter Not Listed",ISBLANK($D5))),1,0)</formula>
    </cfRule>
  </conditionalFormatting>
  <conditionalFormatting sqref="D1621">
    <cfRule type="expression" dxfId="2966" priority="27091">
      <formula>IF(AND(D5="",$C5=$X$4),TRUE)</formula>
    </cfRule>
  </conditionalFormatting>
  <conditionalFormatting sqref="D1621">
    <cfRule type="expression" dxfId="2965" priority="27092">
      <formula>IF(FIND("!",D5),TRUE)</formula>
    </cfRule>
  </conditionalFormatting>
  <conditionalFormatting sqref="D1622">
    <cfRule type="expression" dxfId="2964" priority="27093">
      <formula>IF(AND(LEN($C5)&gt;0,AND($C5&lt;&gt;"Smelter Not Listed",ISBLANK($D5))),1,0)</formula>
    </cfRule>
  </conditionalFormatting>
  <conditionalFormatting sqref="D1622">
    <cfRule type="expression" dxfId="2963" priority="27094">
      <formula>IF(AND(D5="",$C5=$X$4),TRUE)</formula>
    </cfRule>
  </conditionalFormatting>
  <conditionalFormatting sqref="D1622">
    <cfRule type="expression" dxfId="2962" priority="27095">
      <formula>IF(FIND("!",D5),TRUE)</formula>
    </cfRule>
  </conditionalFormatting>
  <conditionalFormatting sqref="D1623">
    <cfRule type="expression" dxfId="2961" priority="27096">
      <formula>IF(AND(LEN($C5)&gt;0,AND($C5&lt;&gt;"Smelter Not Listed",ISBLANK($D5))),1,0)</formula>
    </cfRule>
  </conditionalFormatting>
  <conditionalFormatting sqref="D1623">
    <cfRule type="expression" dxfId="2960" priority="27097">
      <formula>IF(AND(D5="",$C5=$X$4),TRUE)</formula>
    </cfRule>
  </conditionalFormatting>
  <conditionalFormatting sqref="D1623">
    <cfRule type="expression" dxfId="2959" priority="27098">
      <formula>IF(FIND("!",D5),TRUE)</formula>
    </cfRule>
  </conditionalFormatting>
  <conditionalFormatting sqref="D1624">
    <cfRule type="expression" dxfId="2958" priority="27099">
      <formula>IF(AND(LEN($C5)&gt;0,AND($C5&lt;&gt;"Smelter Not Listed",ISBLANK($D5))),1,0)</formula>
    </cfRule>
  </conditionalFormatting>
  <conditionalFormatting sqref="D1624">
    <cfRule type="expression" dxfId="2957" priority="27100">
      <formula>IF(AND(D5="",$C5=$X$4),TRUE)</formula>
    </cfRule>
  </conditionalFormatting>
  <conditionalFormatting sqref="D1624">
    <cfRule type="expression" dxfId="2956" priority="27101">
      <formula>IF(FIND("!",D5),TRUE)</formula>
    </cfRule>
  </conditionalFormatting>
  <conditionalFormatting sqref="D1625">
    <cfRule type="expression" dxfId="2955" priority="27102">
      <formula>IF(AND(LEN($C5)&gt;0,AND($C5&lt;&gt;"Smelter Not Listed",ISBLANK($D5))),1,0)</formula>
    </cfRule>
  </conditionalFormatting>
  <conditionalFormatting sqref="D1625">
    <cfRule type="expression" dxfId="2954" priority="27103">
      <formula>IF(AND(D5="",$C5=$X$4),TRUE)</formula>
    </cfRule>
  </conditionalFormatting>
  <conditionalFormatting sqref="D1625">
    <cfRule type="expression" dxfId="2953" priority="27104">
      <formula>IF(FIND("!",D5),TRUE)</formula>
    </cfRule>
  </conditionalFormatting>
  <conditionalFormatting sqref="D1626">
    <cfRule type="expression" dxfId="2952" priority="27105">
      <formula>IF(AND(LEN($C5)&gt;0,AND($C5&lt;&gt;"Smelter Not Listed",ISBLANK($D5))),1,0)</formula>
    </cfRule>
  </conditionalFormatting>
  <conditionalFormatting sqref="D1626">
    <cfRule type="expression" dxfId="2951" priority="27106">
      <formula>IF(AND(D5="",$C5=$X$4),TRUE)</formula>
    </cfRule>
  </conditionalFormatting>
  <conditionalFormatting sqref="D1626">
    <cfRule type="expression" dxfId="2950" priority="27107">
      <formula>IF(FIND("!",D5),TRUE)</formula>
    </cfRule>
  </conditionalFormatting>
  <conditionalFormatting sqref="D1627">
    <cfRule type="expression" dxfId="2949" priority="27108">
      <formula>IF(AND(LEN($C5)&gt;0,AND($C5&lt;&gt;"Smelter Not Listed",ISBLANK($D5))),1,0)</formula>
    </cfRule>
  </conditionalFormatting>
  <conditionalFormatting sqref="D1627">
    <cfRule type="expression" dxfId="2948" priority="27109">
      <formula>IF(AND(D5="",$C5=$X$4),TRUE)</formula>
    </cfRule>
  </conditionalFormatting>
  <conditionalFormatting sqref="D1627">
    <cfRule type="expression" dxfId="2947" priority="27110">
      <formula>IF(FIND("!",D5),TRUE)</formula>
    </cfRule>
  </conditionalFormatting>
  <conditionalFormatting sqref="D1628">
    <cfRule type="expression" dxfId="2946" priority="27111">
      <formula>IF(AND(LEN($C5)&gt;0,AND($C5&lt;&gt;"Smelter Not Listed",ISBLANK($D5))),1,0)</formula>
    </cfRule>
  </conditionalFormatting>
  <conditionalFormatting sqref="D1628">
    <cfRule type="expression" dxfId="2945" priority="27112">
      <formula>IF(AND(D5="",$C5=$X$4),TRUE)</formula>
    </cfRule>
  </conditionalFormatting>
  <conditionalFormatting sqref="D1628">
    <cfRule type="expression" dxfId="2944" priority="27113">
      <formula>IF(FIND("!",D5),TRUE)</formula>
    </cfRule>
  </conditionalFormatting>
  <conditionalFormatting sqref="D1629">
    <cfRule type="expression" dxfId="2943" priority="27114">
      <formula>IF(AND(LEN($C5)&gt;0,AND($C5&lt;&gt;"Smelter Not Listed",ISBLANK($D5))),1,0)</formula>
    </cfRule>
  </conditionalFormatting>
  <conditionalFormatting sqref="D1629">
    <cfRule type="expression" dxfId="2942" priority="27115">
      <formula>IF(AND(D5="",$C5=$X$4),TRUE)</formula>
    </cfRule>
  </conditionalFormatting>
  <conditionalFormatting sqref="D1629">
    <cfRule type="expression" dxfId="2941" priority="27116">
      <formula>IF(FIND("!",D5),TRUE)</formula>
    </cfRule>
  </conditionalFormatting>
  <conditionalFormatting sqref="D1630">
    <cfRule type="expression" dxfId="2940" priority="27117">
      <formula>IF(AND(LEN($C5)&gt;0,AND($C5&lt;&gt;"Smelter Not Listed",ISBLANK($D5))),1,0)</formula>
    </cfRule>
  </conditionalFormatting>
  <conditionalFormatting sqref="D1630">
    <cfRule type="expression" dxfId="2939" priority="27118">
      <formula>IF(AND(D5="",$C5=$X$4),TRUE)</formula>
    </cfRule>
  </conditionalFormatting>
  <conditionalFormatting sqref="D1630">
    <cfRule type="expression" dxfId="2938" priority="27119">
      <formula>IF(FIND("!",D5),TRUE)</formula>
    </cfRule>
  </conditionalFormatting>
  <conditionalFormatting sqref="D1631">
    <cfRule type="expression" dxfId="2937" priority="27120">
      <formula>IF(AND(LEN($C5)&gt;0,AND($C5&lt;&gt;"Smelter Not Listed",ISBLANK($D5))),1,0)</formula>
    </cfRule>
  </conditionalFormatting>
  <conditionalFormatting sqref="D1631">
    <cfRule type="expression" dxfId="2936" priority="27121">
      <formula>IF(AND(D5="",$C5=$X$4),TRUE)</formula>
    </cfRule>
  </conditionalFormatting>
  <conditionalFormatting sqref="D1631">
    <cfRule type="expression" dxfId="2935" priority="27122">
      <formula>IF(FIND("!",D5),TRUE)</formula>
    </cfRule>
  </conditionalFormatting>
  <conditionalFormatting sqref="D1632">
    <cfRule type="expression" dxfId="2934" priority="27123">
      <formula>IF(AND(LEN($C5)&gt;0,AND($C5&lt;&gt;"Smelter Not Listed",ISBLANK($D5))),1,0)</formula>
    </cfRule>
  </conditionalFormatting>
  <conditionalFormatting sqref="D1632">
    <cfRule type="expression" dxfId="2933" priority="27124">
      <formula>IF(AND(D5="",$C5=$X$4),TRUE)</formula>
    </cfRule>
  </conditionalFormatting>
  <conditionalFormatting sqref="D1632">
    <cfRule type="expression" dxfId="2932" priority="27125">
      <formula>IF(FIND("!",D5),TRUE)</formula>
    </cfRule>
  </conditionalFormatting>
  <conditionalFormatting sqref="D1633">
    <cfRule type="expression" dxfId="2931" priority="27126">
      <formula>IF(AND(LEN($C5)&gt;0,AND($C5&lt;&gt;"Smelter Not Listed",ISBLANK($D5))),1,0)</formula>
    </cfRule>
  </conditionalFormatting>
  <conditionalFormatting sqref="D1633">
    <cfRule type="expression" dxfId="2930" priority="27127">
      <formula>IF(AND(D5="",$C5=$X$4),TRUE)</formula>
    </cfRule>
  </conditionalFormatting>
  <conditionalFormatting sqref="D1633">
    <cfRule type="expression" dxfId="2929" priority="27128">
      <formula>IF(FIND("!",D5),TRUE)</formula>
    </cfRule>
  </conditionalFormatting>
  <conditionalFormatting sqref="D1634">
    <cfRule type="expression" dxfId="2928" priority="27129">
      <formula>IF(AND(LEN($C5)&gt;0,AND($C5&lt;&gt;"Smelter Not Listed",ISBLANK($D5))),1,0)</formula>
    </cfRule>
  </conditionalFormatting>
  <conditionalFormatting sqref="D1634">
    <cfRule type="expression" dxfId="2927" priority="27130">
      <formula>IF(AND(D5="",$C5=$X$4),TRUE)</formula>
    </cfRule>
  </conditionalFormatting>
  <conditionalFormatting sqref="D1634">
    <cfRule type="expression" dxfId="2926" priority="27131">
      <formula>IF(FIND("!",D5),TRUE)</formula>
    </cfRule>
  </conditionalFormatting>
  <conditionalFormatting sqref="D1635">
    <cfRule type="expression" dxfId="2925" priority="27132">
      <formula>IF(AND(LEN($C5)&gt;0,AND($C5&lt;&gt;"Smelter Not Listed",ISBLANK($D5))),1,0)</formula>
    </cfRule>
  </conditionalFormatting>
  <conditionalFormatting sqref="D1635">
    <cfRule type="expression" dxfId="2924" priority="27133">
      <formula>IF(AND(D5="",$C5=$X$4),TRUE)</formula>
    </cfRule>
  </conditionalFormatting>
  <conditionalFormatting sqref="D1635">
    <cfRule type="expression" dxfId="2923" priority="27134">
      <formula>IF(FIND("!",D5),TRUE)</formula>
    </cfRule>
  </conditionalFormatting>
  <conditionalFormatting sqref="D1636">
    <cfRule type="expression" dxfId="2922" priority="27135">
      <formula>IF(AND(LEN($C5)&gt;0,AND($C5&lt;&gt;"Smelter Not Listed",ISBLANK($D5))),1,0)</formula>
    </cfRule>
  </conditionalFormatting>
  <conditionalFormatting sqref="D1636">
    <cfRule type="expression" dxfId="2921" priority="27136">
      <formula>IF(AND(D5="",$C5=$X$4),TRUE)</formula>
    </cfRule>
  </conditionalFormatting>
  <conditionalFormatting sqref="D1636">
    <cfRule type="expression" dxfId="2920" priority="27137">
      <formula>IF(FIND("!",D5),TRUE)</formula>
    </cfRule>
  </conditionalFormatting>
  <conditionalFormatting sqref="D1637">
    <cfRule type="expression" dxfId="2919" priority="27138">
      <formula>IF(AND(LEN($C5)&gt;0,AND($C5&lt;&gt;"Smelter Not Listed",ISBLANK($D5))),1,0)</formula>
    </cfRule>
  </conditionalFormatting>
  <conditionalFormatting sqref="D1637">
    <cfRule type="expression" dxfId="2918" priority="27139">
      <formula>IF(AND(D5="",$C5=$X$4),TRUE)</formula>
    </cfRule>
  </conditionalFormatting>
  <conditionalFormatting sqref="D1637">
    <cfRule type="expression" dxfId="2917" priority="27140">
      <formula>IF(FIND("!",D5),TRUE)</formula>
    </cfRule>
  </conditionalFormatting>
  <conditionalFormatting sqref="D1638">
    <cfRule type="expression" dxfId="2916" priority="27141">
      <formula>IF(AND(LEN($C5)&gt;0,AND($C5&lt;&gt;"Smelter Not Listed",ISBLANK($D5))),1,0)</formula>
    </cfRule>
  </conditionalFormatting>
  <conditionalFormatting sqref="D1638">
    <cfRule type="expression" dxfId="2915" priority="27142">
      <formula>IF(AND(D5="",$C5=$X$4),TRUE)</formula>
    </cfRule>
  </conditionalFormatting>
  <conditionalFormatting sqref="D1638">
    <cfRule type="expression" dxfId="2914" priority="27143">
      <formula>IF(FIND("!",D5),TRUE)</formula>
    </cfRule>
  </conditionalFormatting>
  <conditionalFormatting sqref="D1639">
    <cfRule type="expression" dxfId="2913" priority="27144">
      <formula>IF(AND(LEN($C5)&gt;0,AND($C5&lt;&gt;"Smelter Not Listed",ISBLANK($D5))),1,0)</formula>
    </cfRule>
  </conditionalFormatting>
  <conditionalFormatting sqref="D1639">
    <cfRule type="expression" dxfId="2912" priority="27145">
      <formula>IF(AND(D5="",$C5=$X$4),TRUE)</formula>
    </cfRule>
  </conditionalFormatting>
  <conditionalFormatting sqref="D1639">
    <cfRule type="expression" dxfId="2911" priority="27146">
      <formula>IF(FIND("!",D5),TRUE)</formula>
    </cfRule>
  </conditionalFormatting>
  <conditionalFormatting sqref="D1640">
    <cfRule type="expression" dxfId="2910" priority="27147">
      <formula>IF(AND(LEN($C5)&gt;0,AND($C5&lt;&gt;"Smelter Not Listed",ISBLANK($D5))),1,0)</formula>
    </cfRule>
  </conditionalFormatting>
  <conditionalFormatting sqref="D1640">
    <cfRule type="expression" dxfId="2909" priority="27148">
      <formula>IF(AND(D5="",$C5=$X$4),TRUE)</formula>
    </cfRule>
  </conditionalFormatting>
  <conditionalFormatting sqref="D1640">
    <cfRule type="expression" dxfId="2908" priority="27149">
      <formula>IF(FIND("!",D5),TRUE)</formula>
    </cfRule>
  </conditionalFormatting>
  <conditionalFormatting sqref="D1641">
    <cfRule type="expression" dxfId="2907" priority="27150">
      <formula>IF(AND(LEN($C5)&gt;0,AND($C5&lt;&gt;"Smelter Not Listed",ISBLANK($D5))),1,0)</formula>
    </cfRule>
  </conditionalFormatting>
  <conditionalFormatting sqref="D1641">
    <cfRule type="expression" dxfId="2906" priority="27151">
      <formula>IF(AND(D5="",$C5=$X$4),TRUE)</formula>
    </cfRule>
  </conditionalFormatting>
  <conditionalFormatting sqref="D1641">
    <cfRule type="expression" dxfId="2905" priority="27152">
      <formula>IF(FIND("!",D5),TRUE)</formula>
    </cfRule>
  </conditionalFormatting>
  <conditionalFormatting sqref="D1642">
    <cfRule type="expression" dxfId="2904" priority="27153">
      <formula>IF(AND(LEN($C5)&gt;0,AND($C5&lt;&gt;"Smelter Not Listed",ISBLANK($D5))),1,0)</formula>
    </cfRule>
  </conditionalFormatting>
  <conditionalFormatting sqref="D1642">
    <cfRule type="expression" dxfId="2903" priority="27154">
      <formula>IF(AND(D5="",$C5=$X$4),TRUE)</formula>
    </cfRule>
  </conditionalFormatting>
  <conditionalFormatting sqref="D1642">
    <cfRule type="expression" dxfId="2902" priority="27155">
      <formula>IF(FIND("!",D5),TRUE)</formula>
    </cfRule>
  </conditionalFormatting>
  <conditionalFormatting sqref="D1643">
    <cfRule type="expression" dxfId="2901" priority="27156">
      <formula>IF(AND(LEN($C5)&gt;0,AND($C5&lt;&gt;"Smelter Not Listed",ISBLANK($D5))),1,0)</formula>
    </cfRule>
  </conditionalFormatting>
  <conditionalFormatting sqref="D1643">
    <cfRule type="expression" dxfId="2900" priority="27157">
      <formula>IF(AND(D5="",$C5=$X$4),TRUE)</formula>
    </cfRule>
  </conditionalFormatting>
  <conditionalFormatting sqref="D1643">
    <cfRule type="expression" dxfId="2899" priority="27158">
      <formula>IF(FIND("!",D5),TRUE)</formula>
    </cfRule>
  </conditionalFormatting>
  <conditionalFormatting sqref="D1644">
    <cfRule type="expression" dxfId="2898" priority="27159">
      <formula>IF(AND(LEN($C5)&gt;0,AND($C5&lt;&gt;"Smelter Not Listed",ISBLANK($D5))),1,0)</formula>
    </cfRule>
  </conditionalFormatting>
  <conditionalFormatting sqref="D1644">
    <cfRule type="expression" dxfId="2897" priority="27160">
      <formula>IF(AND(D5="",$C5=$X$4),TRUE)</formula>
    </cfRule>
  </conditionalFormatting>
  <conditionalFormatting sqref="D1644">
    <cfRule type="expression" dxfId="2896" priority="27161">
      <formula>IF(FIND("!",D5),TRUE)</formula>
    </cfRule>
  </conditionalFormatting>
  <conditionalFormatting sqref="D1645">
    <cfRule type="expression" dxfId="2895" priority="27162">
      <formula>IF(AND(LEN($C5)&gt;0,AND($C5&lt;&gt;"Smelter Not Listed",ISBLANK($D5))),1,0)</formula>
    </cfRule>
  </conditionalFormatting>
  <conditionalFormatting sqref="D1645">
    <cfRule type="expression" dxfId="2894" priority="27163">
      <formula>IF(AND(D5="",$C5=$X$4),TRUE)</formula>
    </cfRule>
  </conditionalFormatting>
  <conditionalFormatting sqref="D1645">
    <cfRule type="expression" dxfId="2893" priority="27164">
      <formula>IF(FIND("!",D5),TRUE)</formula>
    </cfRule>
  </conditionalFormatting>
  <conditionalFormatting sqref="D1646">
    <cfRule type="expression" dxfId="2892" priority="27165">
      <formula>IF(AND(LEN($C5)&gt;0,AND($C5&lt;&gt;"Smelter Not Listed",ISBLANK($D5))),1,0)</formula>
    </cfRule>
  </conditionalFormatting>
  <conditionalFormatting sqref="D1646">
    <cfRule type="expression" dxfId="2891" priority="27166">
      <formula>IF(AND(D5="",$C5=$X$4),TRUE)</formula>
    </cfRule>
  </conditionalFormatting>
  <conditionalFormatting sqref="D1646">
    <cfRule type="expression" dxfId="2890" priority="27167">
      <formula>IF(FIND("!",D5),TRUE)</formula>
    </cfRule>
  </conditionalFormatting>
  <conditionalFormatting sqref="D1647">
    <cfRule type="expression" dxfId="2889" priority="27168">
      <formula>IF(AND(LEN($C5)&gt;0,AND($C5&lt;&gt;"Smelter Not Listed",ISBLANK($D5))),1,0)</formula>
    </cfRule>
  </conditionalFormatting>
  <conditionalFormatting sqref="D1647">
    <cfRule type="expression" dxfId="2888" priority="27169">
      <formula>IF(AND(D5="",$C5=$X$4),TRUE)</formula>
    </cfRule>
  </conditionalFormatting>
  <conditionalFormatting sqref="D1647">
    <cfRule type="expression" dxfId="2887" priority="27170">
      <formula>IF(FIND("!",D5),TRUE)</formula>
    </cfRule>
  </conditionalFormatting>
  <conditionalFormatting sqref="D1648">
    <cfRule type="expression" dxfId="2886" priority="27171">
      <formula>IF(AND(LEN($C5)&gt;0,AND($C5&lt;&gt;"Smelter Not Listed",ISBLANK($D5))),1,0)</formula>
    </cfRule>
  </conditionalFormatting>
  <conditionalFormatting sqref="D1648">
    <cfRule type="expression" dxfId="2885" priority="27172">
      <formula>IF(AND(D5="",$C5=$X$4),TRUE)</formula>
    </cfRule>
  </conditionalFormatting>
  <conditionalFormatting sqref="D1648">
    <cfRule type="expression" dxfId="2884" priority="27173">
      <formula>IF(FIND("!",D5),TRUE)</formula>
    </cfRule>
  </conditionalFormatting>
  <conditionalFormatting sqref="D1649">
    <cfRule type="expression" dxfId="2883" priority="27174">
      <formula>IF(AND(LEN($C5)&gt;0,AND($C5&lt;&gt;"Smelter Not Listed",ISBLANK($D5))),1,0)</formula>
    </cfRule>
  </conditionalFormatting>
  <conditionalFormatting sqref="D1649">
    <cfRule type="expression" dxfId="2882" priority="27175">
      <formula>IF(AND(D5="",$C5=$X$4),TRUE)</formula>
    </cfRule>
  </conditionalFormatting>
  <conditionalFormatting sqref="D1649">
    <cfRule type="expression" dxfId="2881" priority="27176">
      <formula>IF(FIND("!",D5),TRUE)</formula>
    </cfRule>
  </conditionalFormatting>
  <conditionalFormatting sqref="D1650">
    <cfRule type="expression" dxfId="2880" priority="27177">
      <formula>IF(AND(LEN($C5)&gt;0,AND($C5&lt;&gt;"Smelter Not Listed",ISBLANK($D5))),1,0)</formula>
    </cfRule>
  </conditionalFormatting>
  <conditionalFormatting sqref="D1650">
    <cfRule type="expression" dxfId="2879" priority="27178">
      <formula>IF(AND(D5="",$C5=$X$4),TRUE)</formula>
    </cfRule>
  </conditionalFormatting>
  <conditionalFormatting sqref="D1650">
    <cfRule type="expression" dxfId="2878" priority="27179">
      <formula>IF(FIND("!",D5),TRUE)</formula>
    </cfRule>
  </conditionalFormatting>
  <conditionalFormatting sqref="D1651">
    <cfRule type="expression" dxfId="2877" priority="27180">
      <formula>IF(AND(LEN($C5)&gt;0,AND($C5&lt;&gt;"Smelter Not Listed",ISBLANK($D5))),1,0)</formula>
    </cfRule>
  </conditionalFormatting>
  <conditionalFormatting sqref="D1651">
    <cfRule type="expression" dxfId="2876" priority="27181">
      <formula>IF(AND(D5="",$C5=$X$4),TRUE)</formula>
    </cfRule>
  </conditionalFormatting>
  <conditionalFormatting sqref="D1651">
    <cfRule type="expression" dxfId="2875" priority="27182">
      <formula>IF(FIND("!",D5),TRUE)</formula>
    </cfRule>
  </conditionalFormatting>
  <conditionalFormatting sqref="D1652">
    <cfRule type="expression" dxfId="2874" priority="27183">
      <formula>IF(AND(LEN($C5)&gt;0,AND($C5&lt;&gt;"Smelter Not Listed",ISBLANK($D5))),1,0)</formula>
    </cfRule>
  </conditionalFormatting>
  <conditionalFormatting sqref="D1652">
    <cfRule type="expression" dxfId="2873" priority="27184">
      <formula>IF(AND(D5="",$C5=$X$4),TRUE)</formula>
    </cfRule>
  </conditionalFormatting>
  <conditionalFormatting sqref="D1652">
    <cfRule type="expression" dxfId="2872" priority="27185">
      <formula>IF(FIND("!",D5),TRUE)</formula>
    </cfRule>
  </conditionalFormatting>
  <conditionalFormatting sqref="D1653">
    <cfRule type="expression" dxfId="2871" priority="27186">
      <formula>IF(AND(LEN($C5)&gt;0,AND($C5&lt;&gt;"Smelter Not Listed",ISBLANK($D5))),1,0)</formula>
    </cfRule>
  </conditionalFormatting>
  <conditionalFormatting sqref="D1653">
    <cfRule type="expression" dxfId="2870" priority="27187">
      <formula>IF(AND(D5="",$C5=$X$4),TRUE)</formula>
    </cfRule>
  </conditionalFormatting>
  <conditionalFormatting sqref="D1653">
    <cfRule type="expression" dxfId="2869" priority="27188">
      <formula>IF(FIND("!",D5),TRUE)</formula>
    </cfRule>
  </conditionalFormatting>
  <conditionalFormatting sqref="D1654">
    <cfRule type="expression" dxfId="2868" priority="27189">
      <formula>IF(AND(LEN($C5)&gt;0,AND($C5&lt;&gt;"Smelter Not Listed",ISBLANK($D5))),1,0)</formula>
    </cfRule>
  </conditionalFormatting>
  <conditionalFormatting sqref="D1654">
    <cfRule type="expression" dxfId="2867" priority="27190">
      <formula>IF(AND(D5="",$C5=$X$4),TRUE)</formula>
    </cfRule>
  </conditionalFormatting>
  <conditionalFormatting sqref="D1654">
    <cfRule type="expression" dxfId="2866" priority="27191">
      <formula>IF(FIND("!",D5),TRUE)</formula>
    </cfRule>
  </conditionalFormatting>
  <conditionalFormatting sqref="D1655">
    <cfRule type="expression" dxfId="2865" priority="27192">
      <formula>IF(AND(LEN($C5)&gt;0,AND($C5&lt;&gt;"Smelter Not Listed",ISBLANK($D5))),1,0)</formula>
    </cfRule>
  </conditionalFormatting>
  <conditionalFormatting sqref="D1655">
    <cfRule type="expression" dxfId="2864" priority="27193">
      <formula>IF(AND(D5="",$C5=$X$4),TRUE)</formula>
    </cfRule>
  </conditionalFormatting>
  <conditionalFormatting sqref="D1655">
    <cfRule type="expression" dxfId="2863" priority="27194">
      <formula>IF(FIND("!",D5),TRUE)</formula>
    </cfRule>
  </conditionalFormatting>
  <conditionalFormatting sqref="D1656">
    <cfRule type="expression" dxfId="2862" priority="27195">
      <formula>IF(AND(LEN($C5)&gt;0,AND($C5&lt;&gt;"Smelter Not Listed",ISBLANK($D5))),1,0)</formula>
    </cfRule>
  </conditionalFormatting>
  <conditionalFormatting sqref="D1656">
    <cfRule type="expression" dxfId="2861" priority="27196">
      <formula>IF(AND(D5="",$C5=$X$4),TRUE)</formula>
    </cfRule>
  </conditionalFormatting>
  <conditionalFormatting sqref="D1656">
    <cfRule type="expression" dxfId="2860" priority="27197">
      <formula>IF(FIND("!",D5),TRUE)</formula>
    </cfRule>
  </conditionalFormatting>
  <conditionalFormatting sqref="D1657">
    <cfRule type="expression" dxfId="2859" priority="27198">
      <formula>IF(AND(LEN($C5)&gt;0,AND($C5&lt;&gt;"Smelter Not Listed",ISBLANK($D5))),1,0)</formula>
    </cfRule>
  </conditionalFormatting>
  <conditionalFormatting sqref="D1657">
    <cfRule type="expression" dxfId="2858" priority="27199">
      <formula>IF(AND(D5="",$C5=$X$4),TRUE)</formula>
    </cfRule>
  </conditionalFormatting>
  <conditionalFormatting sqref="D1657">
    <cfRule type="expression" dxfId="2857" priority="27200">
      <formula>IF(FIND("!",D5),TRUE)</formula>
    </cfRule>
  </conditionalFormatting>
  <conditionalFormatting sqref="D1658">
    <cfRule type="expression" dxfId="2856" priority="27201">
      <formula>IF(AND(LEN($C5)&gt;0,AND($C5&lt;&gt;"Smelter Not Listed",ISBLANK($D5))),1,0)</formula>
    </cfRule>
  </conditionalFormatting>
  <conditionalFormatting sqref="D1658">
    <cfRule type="expression" dxfId="2855" priority="27202">
      <formula>IF(AND(D5="",$C5=$X$4),TRUE)</formula>
    </cfRule>
  </conditionalFormatting>
  <conditionalFormatting sqref="D1658">
    <cfRule type="expression" dxfId="2854" priority="27203">
      <formula>IF(FIND("!",D5),TRUE)</formula>
    </cfRule>
  </conditionalFormatting>
  <conditionalFormatting sqref="D1659">
    <cfRule type="expression" dxfId="2853" priority="27204">
      <formula>IF(AND(LEN($C5)&gt;0,AND($C5&lt;&gt;"Smelter Not Listed",ISBLANK($D5))),1,0)</formula>
    </cfRule>
  </conditionalFormatting>
  <conditionalFormatting sqref="D1659">
    <cfRule type="expression" dxfId="2852" priority="27205">
      <formula>IF(AND(D5="",$C5=$X$4),TRUE)</formula>
    </cfRule>
  </conditionalFormatting>
  <conditionalFormatting sqref="D1659">
    <cfRule type="expression" dxfId="2851" priority="27206">
      <formula>IF(FIND("!",D5),TRUE)</formula>
    </cfRule>
  </conditionalFormatting>
  <conditionalFormatting sqref="D1660">
    <cfRule type="expression" dxfId="2850" priority="27207">
      <formula>IF(AND(LEN($C5)&gt;0,AND($C5&lt;&gt;"Smelter Not Listed",ISBLANK($D5))),1,0)</formula>
    </cfRule>
  </conditionalFormatting>
  <conditionalFormatting sqref="D1660">
    <cfRule type="expression" dxfId="2849" priority="27208">
      <formula>IF(AND(D5="",$C5=$X$4),TRUE)</formula>
    </cfRule>
  </conditionalFormatting>
  <conditionalFormatting sqref="D1660">
    <cfRule type="expression" dxfId="2848" priority="27209">
      <formula>IF(FIND("!",D5),TRUE)</formula>
    </cfRule>
  </conditionalFormatting>
  <conditionalFormatting sqref="D1661">
    <cfRule type="expression" dxfId="2847" priority="27210">
      <formula>IF(AND(LEN($C5)&gt;0,AND($C5&lt;&gt;"Smelter Not Listed",ISBLANK($D5))),1,0)</formula>
    </cfRule>
  </conditionalFormatting>
  <conditionalFormatting sqref="D1661">
    <cfRule type="expression" dxfId="2846" priority="27211">
      <formula>IF(AND(D5="",$C5=$X$4),TRUE)</formula>
    </cfRule>
  </conditionalFormatting>
  <conditionalFormatting sqref="D1661">
    <cfRule type="expression" dxfId="2845" priority="27212">
      <formula>IF(FIND("!",D5),TRUE)</formula>
    </cfRule>
  </conditionalFormatting>
  <conditionalFormatting sqref="D1662">
    <cfRule type="expression" dxfId="2844" priority="27213">
      <formula>IF(AND(LEN($C5)&gt;0,AND($C5&lt;&gt;"Smelter Not Listed",ISBLANK($D5))),1,0)</formula>
    </cfRule>
  </conditionalFormatting>
  <conditionalFormatting sqref="D1662">
    <cfRule type="expression" dxfId="2843" priority="27214">
      <formula>IF(AND(D5="",$C5=$X$4),TRUE)</formula>
    </cfRule>
  </conditionalFormatting>
  <conditionalFormatting sqref="D1662">
    <cfRule type="expression" dxfId="2842" priority="27215">
      <formula>IF(FIND("!",D5),TRUE)</formula>
    </cfRule>
  </conditionalFormatting>
  <conditionalFormatting sqref="D1663">
    <cfRule type="expression" dxfId="2841" priority="27216">
      <formula>IF(AND(LEN($C5)&gt;0,AND($C5&lt;&gt;"Smelter Not Listed",ISBLANK($D5))),1,0)</formula>
    </cfRule>
  </conditionalFormatting>
  <conditionalFormatting sqref="D1663">
    <cfRule type="expression" dxfId="2840" priority="27217">
      <formula>IF(AND(D5="",$C5=$X$4),TRUE)</formula>
    </cfRule>
  </conditionalFormatting>
  <conditionalFormatting sqref="D1663">
    <cfRule type="expression" dxfId="2839" priority="27218">
      <formula>IF(FIND("!",D5),TRUE)</formula>
    </cfRule>
  </conditionalFormatting>
  <conditionalFormatting sqref="D1664">
    <cfRule type="expression" dxfId="2838" priority="27219">
      <formula>IF(AND(LEN($C5)&gt;0,AND($C5&lt;&gt;"Smelter Not Listed",ISBLANK($D5))),1,0)</formula>
    </cfRule>
  </conditionalFormatting>
  <conditionalFormatting sqref="D1664">
    <cfRule type="expression" dxfId="2837" priority="27220">
      <formula>IF(AND(D5="",$C5=$X$4),TRUE)</formula>
    </cfRule>
  </conditionalFormatting>
  <conditionalFormatting sqref="D1664">
    <cfRule type="expression" dxfId="2836" priority="27221">
      <formula>IF(FIND("!",D5),TRUE)</formula>
    </cfRule>
  </conditionalFormatting>
  <conditionalFormatting sqref="D1665">
    <cfRule type="expression" dxfId="2835" priority="27222">
      <formula>IF(AND(LEN($C5)&gt;0,AND($C5&lt;&gt;"Smelter Not Listed",ISBLANK($D5))),1,0)</formula>
    </cfRule>
  </conditionalFormatting>
  <conditionalFormatting sqref="D1665">
    <cfRule type="expression" dxfId="2834" priority="27223">
      <formula>IF(AND(D5="",$C5=$X$4),TRUE)</formula>
    </cfRule>
  </conditionalFormatting>
  <conditionalFormatting sqref="D1665">
    <cfRule type="expression" dxfId="2833" priority="27224">
      <formula>IF(FIND("!",D5),TRUE)</formula>
    </cfRule>
  </conditionalFormatting>
  <conditionalFormatting sqref="D1666">
    <cfRule type="expression" dxfId="2832" priority="27225">
      <formula>IF(AND(LEN($C5)&gt;0,AND($C5&lt;&gt;"Smelter Not Listed",ISBLANK($D5))),1,0)</formula>
    </cfRule>
  </conditionalFormatting>
  <conditionalFormatting sqref="D1666">
    <cfRule type="expression" dxfId="2831" priority="27226">
      <formula>IF(AND(D5="",$C5=$X$4),TRUE)</formula>
    </cfRule>
  </conditionalFormatting>
  <conditionalFormatting sqref="D1666">
    <cfRule type="expression" dxfId="2830" priority="27227">
      <formula>IF(FIND("!",D5),TRUE)</formula>
    </cfRule>
  </conditionalFormatting>
  <conditionalFormatting sqref="D1667">
    <cfRule type="expression" dxfId="2829" priority="27228">
      <formula>IF(AND(LEN($C5)&gt;0,AND($C5&lt;&gt;"Smelter Not Listed",ISBLANK($D5))),1,0)</formula>
    </cfRule>
  </conditionalFormatting>
  <conditionalFormatting sqref="D1667">
    <cfRule type="expression" dxfId="2828" priority="27229">
      <formula>IF(AND(D5="",$C5=$X$4),TRUE)</formula>
    </cfRule>
  </conditionalFormatting>
  <conditionalFormatting sqref="D1667">
    <cfRule type="expression" dxfId="2827" priority="27230">
      <formula>IF(FIND("!",D5),TRUE)</formula>
    </cfRule>
  </conditionalFormatting>
  <conditionalFormatting sqref="D1668">
    <cfRule type="expression" dxfId="2826" priority="27231">
      <formula>IF(AND(LEN($C5)&gt;0,AND($C5&lt;&gt;"Smelter Not Listed",ISBLANK($D5))),1,0)</formula>
    </cfRule>
  </conditionalFormatting>
  <conditionalFormatting sqref="D1668">
    <cfRule type="expression" dxfId="2825" priority="27232">
      <formula>IF(AND(D5="",$C5=$X$4),TRUE)</formula>
    </cfRule>
  </conditionalFormatting>
  <conditionalFormatting sqref="D1668">
    <cfRule type="expression" dxfId="2824" priority="27233">
      <formula>IF(FIND("!",D5),TRUE)</formula>
    </cfRule>
  </conditionalFormatting>
  <conditionalFormatting sqref="D1669">
    <cfRule type="expression" dxfId="2823" priority="27234">
      <formula>IF(AND(LEN($C5)&gt;0,AND($C5&lt;&gt;"Smelter Not Listed",ISBLANK($D5))),1,0)</formula>
    </cfRule>
  </conditionalFormatting>
  <conditionalFormatting sqref="D1669">
    <cfRule type="expression" dxfId="2822" priority="27235">
      <formula>IF(AND(D5="",$C5=$X$4),TRUE)</formula>
    </cfRule>
  </conditionalFormatting>
  <conditionalFormatting sqref="D1669">
    <cfRule type="expression" dxfId="2821" priority="27236">
      <formula>IF(FIND("!",D5),TRUE)</formula>
    </cfRule>
  </conditionalFormatting>
  <conditionalFormatting sqref="D1670">
    <cfRule type="expression" dxfId="2820" priority="27237">
      <formula>IF(AND(LEN($C5)&gt;0,AND($C5&lt;&gt;"Smelter Not Listed",ISBLANK($D5))),1,0)</formula>
    </cfRule>
  </conditionalFormatting>
  <conditionalFormatting sqref="D1670">
    <cfRule type="expression" dxfId="2819" priority="27238">
      <formula>IF(AND(D5="",$C5=$X$4),TRUE)</formula>
    </cfRule>
  </conditionalFormatting>
  <conditionalFormatting sqref="D1670">
    <cfRule type="expression" dxfId="2818" priority="27239">
      <formula>IF(FIND("!",D5),TRUE)</formula>
    </cfRule>
  </conditionalFormatting>
  <conditionalFormatting sqref="D1671">
    <cfRule type="expression" dxfId="2817" priority="27240">
      <formula>IF(AND(LEN($C5)&gt;0,AND($C5&lt;&gt;"Smelter Not Listed",ISBLANK($D5))),1,0)</formula>
    </cfRule>
  </conditionalFormatting>
  <conditionalFormatting sqref="D1671">
    <cfRule type="expression" dxfId="2816" priority="27241">
      <formula>IF(AND(D5="",$C5=$X$4),TRUE)</formula>
    </cfRule>
  </conditionalFormatting>
  <conditionalFormatting sqref="D1671">
    <cfRule type="expression" dxfId="2815" priority="27242">
      <formula>IF(FIND("!",D5),TRUE)</formula>
    </cfRule>
  </conditionalFormatting>
  <conditionalFormatting sqref="D1672">
    <cfRule type="expression" dxfId="2814" priority="27243">
      <formula>IF(AND(LEN($C5)&gt;0,AND($C5&lt;&gt;"Smelter Not Listed",ISBLANK($D5))),1,0)</formula>
    </cfRule>
  </conditionalFormatting>
  <conditionalFormatting sqref="D1672">
    <cfRule type="expression" dxfId="2813" priority="27244">
      <formula>IF(AND(D5="",$C5=$X$4),TRUE)</formula>
    </cfRule>
  </conditionalFormatting>
  <conditionalFormatting sqref="D1672">
    <cfRule type="expression" dxfId="2812" priority="27245">
      <formula>IF(FIND("!",D5),TRUE)</formula>
    </cfRule>
  </conditionalFormatting>
  <conditionalFormatting sqref="D1673">
    <cfRule type="expression" dxfId="2811" priority="27246">
      <formula>IF(AND(LEN($C5)&gt;0,AND($C5&lt;&gt;"Smelter Not Listed",ISBLANK($D5))),1,0)</formula>
    </cfRule>
  </conditionalFormatting>
  <conditionalFormatting sqref="D1673">
    <cfRule type="expression" dxfId="2810" priority="27247">
      <formula>IF(AND(D5="",$C5=$X$4),TRUE)</formula>
    </cfRule>
  </conditionalFormatting>
  <conditionalFormatting sqref="D1673">
    <cfRule type="expression" dxfId="2809" priority="27248">
      <formula>IF(FIND("!",D5),TRUE)</formula>
    </cfRule>
  </conditionalFormatting>
  <conditionalFormatting sqref="D1674">
    <cfRule type="expression" dxfId="2808" priority="27249">
      <formula>IF(AND(LEN($C5)&gt;0,AND($C5&lt;&gt;"Smelter Not Listed",ISBLANK($D5))),1,0)</formula>
    </cfRule>
  </conditionalFormatting>
  <conditionalFormatting sqref="D1674">
    <cfRule type="expression" dxfId="2807" priority="27250">
      <formula>IF(AND(D5="",$C5=$X$4),TRUE)</formula>
    </cfRule>
  </conditionalFormatting>
  <conditionalFormatting sqref="D1674">
    <cfRule type="expression" dxfId="2806" priority="27251">
      <formula>IF(FIND("!",D5),TRUE)</formula>
    </cfRule>
  </conditionalFormatting>
  <conditionalFormatting sqref="D1675">
    <cfRule type="expression" dxfId="2805" priority="27252">
      <formula>IF(AND(LEN($C5)&gt;0,AND($C5&lt;&gt;"Smelter Not Listed",ISBLANK($D5))),1,0)</formula>
    </cfRule>
  </conditionalFormatting>
  <conditionalFormatting sqref="D1675">
    <cfRule type="expression" dxfId="2804" priority="27253">
      <formula>IF(AND(D5="",$C5=$X$4),TRUE)</formula>
    </cfRule>
  </conditionalFormatting>
  <conditionalFormatting sqref="D1675">
    <cfRule type="expression" dxfId="2803" priority="27254">
      <formula>IF(FIND("!",D5),TRUE)</formula>
    </cfRule>
  </conditionalFormatting>
  <conditionalFormatting sqref="D1676">
    <cfRule type="expression" dxfId="2802" priority="27255">
      <formula>IF(AND(LEN($C5)&gt;0,AND($C5&lt;&gt;"Smelter Not Listed",ISBLANK($D5))),1,0)</formula>
    </cfRule>
  </conditionalFormatting>
  <conditionalFormatting sqref="D1676">
    <cfRule type="expression" dxfId="2801" priority="27256">
      <formula>IF(AND(D5="",$C5=$X$4),TRUE)</formula>
    </cfRule>
  </conditionalFormatting>
  <conditionalFormatting sqref="D1676">
    <cfRule type="expression" dxfId="2800" priority="27257">
      <formula>IF(FIND("!",D5),TRUE)</formula>
    </cfRule>
  </conditionalFormatting>
  <conditionalFormatting sqref="D1677">
    <cfRule type="expression" dxfId="2799" priority="27258">
      <formula>IF(AND(LEN($C5)&gt;0,AND($C5&lt;&gt;"Smelter Not Listed",ISBLANK($D5))),1,0)</formula>
    </cfRule>
  </conditionalFormatting>
  <conditionalFormatting sqref="D1677">
    <cfRule type="expression" dxfId="2798" priority="27259">
      <formula>IF(AND(D5="",$C5=$X$4),TRUE)</formula>
    </cfRule>
  </conditionalFormatting>
  <conditionalFormatting sqref="D1677">
    <cfRule type="expression" dxfId="2797" priority="27260">
      <formula>IF(FIND("!",D5),TRUE)</formula>
    </cfRule>
  </conditionalFormatting>
  <conditionalFormatting sqref="D1678">
    <cfRule type="expression" dxfId="2796" priority="27261">
      <formula>IF(AND(LEN($C5)&gt;0,AND($C5&lt;&gt;"Smelter Not Listed",ISBLANK($D5))),1,0)</formula>
    </cfRule>
  </conditionalFormatting>
  <conditionalFormatting sqref="D1678">
    <cfRule type="expression" dxfId="2795" priority="27262">
      <formula>IF(AND(D5="",$C5=$X$4),TRUE)</formula>
    </cfRule>
  </conditionalFormatting>
  <conditionalFormatting sqref="D1678">
    <cfRule type="expression" dxfId="2794" priority="27263">
      <formula>IF(FIND("!",D5),TRUE)</formula>
    </cfRule>
  </conditionalFormatting>
  <conditionalFormatting sqref="D1679">
    <cfRule type="expression" dxfId="2793" priority="27264">
      <formula>IF(AND(LEN($C5)&gt;0,AND($C5&lt;&gt;"Smelter Not Listed",ISBLANK($D5))),1,0)</formula>
    </cfRule>
  </conditionalFormatting>
  <conditionalFormatting sqref="D1679">
    <cfRule type="expression" dxfId="2792" priority="27265">
      <formula>IF(AND(D5="",$C5=$X$4),TRUE)</formula>
    </cfRule>
  </conditionalFormatting>
  <conditionalFormatting sqref="D1679">
    <cfRule type="expression" dxfId="2791" priority="27266">
      <formula>IF(FIND("!",D5),TRUE)</formula>
    </cfRule>
  </conditionalFormatting>
  <conditionalFormatting sqref="D1680">
    <cfRule type="expression" dxfId="2790" priority="27267">
      <formula>IF(AND(LEN($C5)&gt;0,AND($C5&lt;&gt;"Smelter Not Listed",ISBLANK($D5))),1,0)</formula>
    </cfRule>
  </conditionalFormatting>
  <conditionalFormatting sqref="D1680">
    <cfRule type="expression" dxfId="2789" priority="27268">
      <formula>IF(AND(D5="",$C5=$X$4),TRUE)</formula>
    </cfRule>
  </conditionalFormatting>
  <conditionalFormatting sqref="D1680">
    <cfRule type="expression" dxfId="2788" priority="27269">
      <formula>IF(FIND("!",D5),TRUE)</formula>
    </cfRule>
  </conditionalFormatting>
  <conditionalFormatting sqref="D1681">
    <cfRule type="expression" dxfId="2787" priority="27270">
      <formula>IF(AND(LEN($C5)&gt;0,AND($C5&lt;&gt;"Smelter Not Listed",ISBLANK($D5))),1,0)</formula>
    </cfRule>
  </conditionalFormatting>
  <conditionalFormatting sqref="D1681">
    <cfRule type="expression" dxfId="2786" priority="27271">
      <formula>IF(AND(D5="",$C5=$X$4),TRUE)</formula>
    </cfRule>
  </conditionalFormatting>
  <conditionalFormatting sqref="D1681">
    <cfRule type="expression" dxfId="2785" priority="27272">
      <formula>IF(FIND("!",D5),TRUE)</formula>
    </cfRule>
  </conditionalFormatting>
  <conditionalFormatting sqref="D1682">
    <cfRule type="expression" dxfId="2784" priority="27273">
      <formula>IF(AND(LEN($C5)&gt;0,AND($C5&lt;&gt;"Smelter Not Listed",ISBLANK($D5))),1,0)</formula>
    </cfRule>
  </conditionalFormatting>
  <conditionalFormatting sqref="D1682">
    <cfRule type="expression" dxfId="2783" priority="27274">
      <formula>IF(AND(D5="",$C5=$X$4),TRUE)</formula>
    </cfRule>
  </conditionalFormatting>
  <conditionalFormatting sqref="D1682">
    <cfRule type="expression" dxfId="2782" priority="27275">
      <formula>IF(FIND("!",D5),TRUE)</formula>
    </cfRule>
  </conditionalFormatting>
  <conditionalFormatting sqref="D1683">
    <cfRule type="expression" dxfId="2781" priority="27276">
      <formula>IF(AND(LEN($C5)&gt;0,AND($C5&lt;&gt;"Smelter Not Listed",ISBLANK($D5))),1,0)</formula>
    </cfRule>
  </conditionalFormatting>
  <conditionalFormatting sqref="D1683">
    <cfRule type="expression" dxfId="2780" priority="27277">
      <formula>IF(AND(D5="",$C5=$X$4),TRUE)</formula>
    </cfRule>
  </conditionalFormatting>
  <conditionalFormatting sqref="D1683">
    <cfRule type="expression" dxfId="2779" priority="27278">
      <formula>IF(FIND("!",D5),TRUE)</formula>
    </cfRule>
  </conditionalFormatting>
  <conditionalFormatting sqref="D1684">
    <cfRule type="expression" dxfId="2778" priority="27279">
      <formula>IF(AND(LEN($C5)&gt;0,AND($C5&lt;&gt;"Smelter Not Listed",ISBLANK($D5))),1,0)</formula>
    </cfRule>
  </conditionalFormatting>
  <conditionalFormatting sqref="D1684">
    <cfRule type="expression" dxfId="2777" priority="27280">
      <formula>IF(AND(D5="",$C5=$X$4),TRUE)</formula>
    </cfRule>
  </conditionalFormatting>
  <conditionalFormatting sqref="D1684">
    <cfRule type="expression" dxfId="2776" priority="27281">
      <formula>IF(FIND("!",D5),TRUE)</formula>
    </cfRule>
  </conditionalFormatting>
  <conditionalFormatting sqref="D1685">
    <cfRule type="expression" dxfId="2775" priority="27282">
      <formula>IF(AND(LEN($C5)&gt;0,AND($C5&lt;&gt;"Smelter Not Listed",ISBLANK($D5))),1,0)</formula>
    </cfRule>
  </conditionalFormatting>
  <conditionalFormatting sqref="D1685">
    <cfRule type="expression" dxfId="2774" priority="27283">
      <formula>IF(AND(D5="",$C5=$X$4),TRUE)</formula>
    </cfRule>
  </conditionalFormatting>
  <conditionalFormatting sqref="D1685">
    <cfRule type="expression" dxfId="2773" priority="27284">
      <formula>IF(FIND("!",D5),TRUE)</formula>
    </cfRule>
  </conditionalFormatting>
  <conditionalFormatting sqref="D1686">
    <cfRule type="expression" dxfId="2772" priority="27285">
      <formula>IF(AND(LEN($C5)&gt;0,AND($C5&lt;&gt;"Smelter Not Listed",ISBLANK($D5))),1,0)</formula>
    </cfRule>
  </conditionalFormatting>
  <conditionalFormatting sqref="D1686">
    <cfRule type="expression" dxfId="2771" priority="27286">
      <formula>IF(AND(D5="",$C5=$X$4),TRUE)</formula>
    </cfRule>
  </conditionalFormatting>
  <conditionalFormatting sqref="D1686">
    <cfRule type="expression" dxfId="2770" priority="27287">
      <formula>IF(FIND("!",D5),TRUE)</formula>
    </cfRule>
  </conditionalFormatting>
  <conditionalFormatting sqref="D1687">
    <cfRule type="expression" dxfId="2769" priority="27288">
      <formula>IF(AND(LEN($C5)&gt;0,AND($C5&lt;&gt;"Smelter Not Listed",ISBLANK($D5))),1,0)</formula>
    </cfRule>
  </conditionalFormatting>
  <conditionalFormatting sqref="D1687">
    <cfRule type="expression" dxfId="2768" priority="27289">
      <formula>IF(AND(D5="",$C5=$X$4),TRUE)</formula>
    </cfRule>
  </conditionalFormatting>
  <conditionalFormatting sqref="D1687">
    <cfRule type="expression" dxfId="2767" priority="27290">
      <formula>IF(FIND("!",D5),TRUE)</formula>
    </cfRule>
  </conditionalFormatting>
  <conditionalFormatting sqref="D1688">
    <cfRule type="expression" dxfId="2766" priority="27291">
      <formula>IF(AND(LEN($C5)&gt;0,AND($C5&lt;&gt;"Smelter Not Listed",ISBLANK($D5))),1,0)</formula>
    </cfRule>
  </conditionalFormatting>
  <conditionalFormatting sqref="D1688">
    <cfRule type="expression" dxfId="2765" priority="27292">
      <formula>IF(AND(D5="",$C5=$X$4),TRUE)</formula>
    </cfRule>
  </conditionalFormatting>
  <conditionalFormatting sqref="D1688">
    <cfRule type="expression" dxfId="2764" priority="27293">
      <formula>IF(FIND("!",D5),TRUE)</formula>
    </cfRule>
  </conditionalFormatting>
  <conditionalFormatting sqref="D1689">
    <cfRule type="expression" dxfId="2763" priority="27294">
      <formula>IF(AND(LEN($C5)&gt;0,AND($C5&lt;&gt;"Smelter Not Listed",ISBLANK($D5))),1,0)</formula>
    </cfRule>
  </conditionalFormatting>
  <conditionalFormatting sqref="D1689">
    <cfRule type="expression" dxfId="2762" priority="27295">
      <formula>IF(AND(D5="",$C5=$X$4),TRUE)</formula>
    </cfRule>
  </conditionalFormatting>
  <conditionalFormatting sqref="D1689">
    <cfRule type="expression" dxfId="2761" priority="27296">
      <formula>IF(FIND("!",D5),TRUE)</formula>
    </cfRule>
  </conditionalFormatting>
  <conditionalFormatting sqref="D1690">
    <cfRule type="expression" dxfId="2760" priority="27297">
      <formula>IF(AND(LEN($C5)&gt;0,AND($C5&lt;&gt;"Smelter Not Listed",ISBLANK($D5))),1,0)</formula>
    </cfRule>
  </conditionalFormatting>
  <conditionalFormatting sqref="D1690">
    <cfRule type="expression" dxfId="2759" priority="27298">
      <formula>IF(AND(D5="",$C5=$X$4),TRUE)</formula>
    </cfRule>
  </conditionalFormatting>
  <conditionalFormatting sqref="D1690">
    <cfRule type="expression" dxfId="2758" priority="27299">
      <formula>IF(FIND("!",D5),TRUE)</formula>
    </cfRule>
  </conditionalFormatting>
  <conditionalFormatting sqref="D1691">
    <cfRule type="expression" dxfId="2757" priority="27300">
      <formula>IF(AND(LEN($C5)&gt;0,AND($C5&lt;&gt;"Smelter Not Listed",ISBLANK($D5))),1,0)</formula>
    </cfRule>
  </conditionalFormatting>
  <conditionalFormatting sqref="D1691">
    <cfRule type="expression" dxfId="2756" priority="27301">
      <formula>IF(AND(D5="",$C5=$X$4),TRUE)</formula>
    </cfRule>
  </conditionalFormatting>
  <conditionalFormatting sqref="D1691">
    <cfRule type="expression" dxfId="2755" priority="27302">
      <formula>IF(FIND("!",D5),TRUE)</formula>
    </cfRule>
  </conditionalFormatting>
  <conditionalFormatting sqref="D1692">
    <cfRule type="expression" dxfId="2754" priority="27303">
      <formula>IF(AND(LEN($C5)&gt;0,AND($C5&lt;&gt;"Smelter Not Listed",ISBLANK($D5))),1,0)</formula>
    </cfRule>
  </conditionalFormatting>
  <conditionalFormatting sqref="D1692">
    <cfRule type="expression" dxfId="2753" priority="27304">
      <formula>IF(AND(D5="",$C5=$X$4),TRUE)</formula>
    </cfRule>
  </conditionalFormatting>
  <conditionalFormatting sqref="D1692">
    <cfRule type="expression" dxfId="2752" priority="27305">
      <formula>IF(FIND("!",D5),TRUE)</formula>
    </cfRule>
  </conditionalFormatting>
  <conditionalFormatting sqref="D1693">
    <cfRule type="expression" dxfId="2751" priority="27306">
      <formula>IF(AND(LEN($C5)&gt;0,AND($C5&lt;&gt;"Smelter Not Listed",ISBLANK($D5))),1,0)</formula>
    </cfRule>
  </conditionalFormatting>
  <conditionalFormatting sqref="D1693">
    <cfRule type="expression" dxfId="2750" priority="27307">
      <formula>IF(AND(D5="",$C5=$X$4),TRUE)</formula>
    </cfRule>
  </conditionalFormatting>
  <conditionalFormatting sqref="D1693">
    <cfRule type="expression" dxfId="2749" priority="27308">
      <formula>IF(FIND("!",D5),TRUE)</formula>
    </cfRule>
  </conditionalFormatting>
  <conditionalFormatting sqref="D1694">
    <cfRule type="expression" dxfId="2748" priority="27309">
      <formula>IF(AND(LEN($C5)&gt;0,AND($C5&lt;&gt;"Smelter Not Listed",ISBLANK($D5))),1,0)</formula>
    </cfRule>
  </conditionalFormatting>
  <conditionalFormatting sqref="D1694">
    <cfRule type="expression" dxfId="2747" priority="27310">
      <formula>IF(AND(D5="",$C5=$X$4),TRUE)</formula>
    </cfRule>
  </conditionalFormatting>
  <conditionalFormatting sqref="D1694">
    <cfRule type="expression" dxfId="2746" priority="27311">
      <formula>IF(FIND("!",D5),TRUE)</formula>
    </cfRule>
  </conditionalFormatting>
  <conditionalFormatting sqref="D1695">
    <cfRule type="expression" dxfId="2745" priority="27312">
      <formula>IF(AND(LEN($C5)&gt;0,AND($C5&lt;&gt;"Smelter Not Listed",ISBLANK($D5))),1,0)</formula>
    </cfRule>
  </conditionalFormatting>
  <conditionalFormatting sqref="D1695">
    <cfRule type="expression" dxfId="2744" priority="27313">
      <formula>IF(AND(D5="",$C5=$X$4),TRUE)</formula>
    </cfRule>
  </conditionalFormatting>
  <conditionalFormatting sqref="D1695">
    <cfRule type="expression" dxfId="2743" priority="27314">
      <formula>IF(FIND("!",D5),TRUE)</formula>
    </cfRule>
  </conditionalFormatting>
  <conditionalFormatting sqref="D1696">
    <cfRule type="expression" dxfId="2742" priority="27315">
      <formula>IF(AND(LEN($C5)&gt;0,AND($C5&lt;&gt;"Smelter Not Listed",ISBLANK($D5))),1,0)</formula>
    </cfRule>
  </conditionalFormatting>
  <conditionalFormatting sqref="D1696">
    <cfRule type="expression" dxfId="2741" priority="27316">
      <formula>IF(AND(D5="",$C5=$X$4),TRUE)</formula>
    </cfRule>
  </conditionalFormatting>
  <conditionalFormatting sqref="D1696">
    <cfRule type="expression" dxfId="2740" priority="27317">
      <formula>IF(FIND("!",D5),TRUE)</formula>
    </cfRule>
  </conditionalFormatting>
  <conditionalFormatting sqref="D1697">
    <cfRule type="expression" dxfId="2739" priority="27318">
      <formula>IF(AND(LEN($C5)&gt;0,AND($C5&lt;&gt;"Smelter Not Listed",ISBLANK($D5))),1,0)</formula>
    </cfRule>
  </conditionalFormatting>
  <conditionalFormatting sqref="D1697">
    <cfRule type="expression" dxfId="2738" priority="27319">
      <formula>IF(AND(D5="",$C5=$X$4),TRUE)</formula>
    </cfRule>
  </conditionalFormatting>
  <conditionalFormatting sqref="D1697">
    <cfRule type="expression" dxfId="2737" priority="27320">
      <formula>IF(FIND("!",D5),TRUE)</formula>
    </cfRule>
  </conditionalFormatting>
  <conditionalFormatting sqref="D1698">
    <cfRule type="expression" dxfId="2736" priority="27321">
      <formula>IF(AND(LEN($C5)&gt;0,AND($C5&lt;&gt;"Smelter Not Listed",ISBLANK($D5))),1,0)</formula>
    </cfRule>
  </conditionalFormatting>
  <conditionalFormatting sqref="D1698">
    <cfRule type="expression" dxfId="2735" priority="27322">
      <formula>IF(AND(D5="",$C5=$X$4),TRUE)</formula>
    </cfRule>
  </conditionalFormatting>
  <conditionalFormatting sqref="D1698">
    <cfRule type="expression" dxfId="2734" priority="27323">
      <formula>IF(FIND("!",D5),TRUE)</formula>
    </cfRule>
  </conditionalFormatting>
  <conditionalFormatting sqref="D1699">
    <cfRule type="expression" dxfId="2733" priority="27324">
      <formula>IF(AND(LEN($C5)&gt;0,AND($C5&lt;&gt;"Smelter Not Listed",ISBLANK($D5))),1,0)</formula>
    </cfRule>
  </conditionalFormatting>
  <conditionalFormatting sqref="D1699">
    <cfRule type="expression" dxfId="2732" priority="27325">
      <formula>IF(AND(D5="",$C5=$X$4),TRUE)</formula>
    </cfRule>
  </conditionalFormatting>
  <conditionalFormatting sqref="D1699">
    <cfRule type="expression" dxfId="2731" priority="27326">
      <formula>IF(FIND("!",D5),TRUE)</formula>
    </cfRule>
  </conditionalFormatting>
  <conditionalFormatting sqref="D1700">
    <cfRule type="expression" dxfId="2730" priority="27327">
      <formula>IF(AND(LEN($C5)&gt;0,AND($C5&lt;&gt;"Smelter Not Listed",ISBLANK($D5))),1,0)</formula>
    </cfRule>
  </conditionalFormatting>
  <conditionalFormatting sqref="D1700">
    <cfRule type="expression" dxfId="2729" priority="27328">
      <formula>IF(AND(D5="",$C5=$X$4),TRUE)</formula>
    </cfRule>
  </conditionalFormatting>
  <conditionalFormatting sqref="D1700">
    <cfRule type="expression" dxfId="2728" priority="27329">
      <formula>IF(FIND("!",D5),TRUE)</formula>
    </cfRule>
  </conditionalFormatting>
  <conditionalFormatting sqref="D1701">
    <cfRule type="expression" dxfId="2727" priority="27330">
      <formula>IF(AND(LEN($C5)&gt;0,AND($C5&lt;&gt;"Smelter Not Listed",ISBLANK($D5))),1,0)</formula>
    </cfRule>
  </conditionalFormatting>
  <conditionalFormatting sqref="D1701">
    <cfRule type="expression" dxfId="2726" priority="27331">
      <formula>IF(AND(D5="",$C5=$X$4),TRUE)</formula>
    </cfRule>
  </conditionalFormatting>
  <conditionalFormatting sqref="D1701">
    <cfRule type="expression" dxfId="2725" priority="27332">
      <formula>IF(FIND("!",D5),TRUE)</formula>
    </cfRule>
  </conditionalFormatting>
  <conditionalFormatting sqref="D1702">
    <cfRule type="expression" dxfId="2724" priority="27333">
      <formula>IF(AND(LEN($C5)&gt;0,AND($C5&lt;&gt;"Smelter Not Listed",ISBLANK($D5))),1,0)</formula>
    </cfRule>
  </conditionalFormatting>
  <conditionalFormatting sqref="D1702">
    <cfRule type="expression" dxfId="2723" priority="27334">
      <formula>IF(AND(D5="",$C5=$X$4),TRUE)</formula>
    </cfRule>
  </conditionalFormatting>
  <conditionalFormatting sqref="D1702">
    <cfRule type="expression" dxfId="2722" priority="27335">
      <formula>IF(FIND("!",D5),TRUE)</formula>
    </cfRule>
  </conditionalFormatting>
  <conditionalFormatting sqref="D1703">
    <cfRule type="expression" dxfId="2721" priority="27336">
      <formula>IF(AND(LEN($C5)&gt;0,AND($C5&lt;&gt;"Smelter Not Listed",ISBLANK($D5))),1,0)</formula>
    </cfRule>
  </conditionalFormatting>
  <conditionalFormatting sqref="D1703">
    <cfRule type="expression" dxfId="2720" priority="27337">
      <formula>IF(AND(D5="",$C5=$X$4),TRUE)</formula>
    </cfRule>
  </conditionalFormatting>
  <conditionalFormatting sqref="D1703">
    <cfRule type="expression" dxfId="2719" priority="27338">
      <formula>IF(FIND("!",D5),TRUE)</formula>
    </cfRule>
  </conditionalFormatting>
  <conditionalFormatting sqref="D1704">
    <cfRule type="expression" dxfId="2718" priority="27339">
      <formula>IF(AND(LEN($C5)&gt;0,AND($C5&lt;&gt;"Smelter Not Listed",ISBLANK($D5))),1,0)</formula>
    </cfRule>
  </conditionalFormatting>
  <conditionalFormatting sqref="D1704">
    <cfRule type="expression" dxfId="2717" priority="27340">
      <formula>IF(AND(D5="",$C5=$X$4),TRUE)</formula>
    </cfRule>
  </conditionalFormatting>
  <conditionalFormatting sqref="D1704">
    <cfRule type="expression" dxfId="2716" priority="27341">
      <formula>IF(FIND("!",D5),TRUE)</formula>
    </cfRule>
  </conditionalFormatting>
  <conditionalFormatting sqref="D1705">
    <cfRule type="expression" dxfId="2715" priority="27342">
      <formula>IF(AND(LEN($C5)&gt;0,AND($C5&lt;&gt;"Smelter Not Listed",ISBLANK($D5))),1,0)</formula>
    </cfRule>
  </conditionalFormatting>
  <conditionalFormatting sqref="D1705">
    <cfRule type="expression" dxfId="2714" priority="27343">
      <formula>IF(AND(D5="",$C5=$X$4),TRUE)</formula>
    </cfRule>
  </conditionalFormatting>
  <conditionalFormatting sqref="D1705">
    <cfRule type="expression" dxfId="2713" priority="27344">
      <formula>IF(FIND("!",D5),TRUE)</formula>
    </cfRule>
  </conditionalFormatting>
  <conditionalFormatting sqref="D1706">
    <cfRule type="expression" dxfId="2712" priority="27345">
      <formula>IF(AND(LEN($C5)&gt;0,AND($C5&lt;&gt;"Smelter Not Listed",ISBLANK($D5))),1,0)</formula>
    </cfRule>
  </conditionalFormatting>
  <conditionalFormatting sqref="D1706">
    <cfRule type="expression" dxfId="2711" priority="27346">
      <formula>IF(AND(D5="",$C5=$X$4),TRUE)</formula>
    </cfRule>
  </conditionalFormatting>
  <conditionalFormatting sqref="D1706">
    <cfRule type="expression" dxfId="2710" priority="27347">
      <formula>IF(FIND("!",D5),TRUE)</formula>
    </cfRule>
  </conditionalFormatting>
  <conditionalFormatting sqref="D1707">
    <cfRule type="expression" dxfId="2709" priority="27348">
      <formula>IF(AND(LEN($C5)&gt;0,AND($C5&lt;&gt;"Smelter Not Listed",ISBLANK($D5))),1,0)</formula>
    </cfRule>
  </conditionalFormatting>
  <conditionalFormatting sqref="D1707">
    <cfRule type="expression" dxfId="2708" priority="27349">
      <formula>IF(AND(D5="",$C5=$X$4),TRUE)</formula>
    </cfRule>
  </conditionalFormatting>
  <conditionalFormatting sqref="D1707">
    <cfRule type="expression" dxfId="2707" priority="27350">
      <formula>IF(FIND("!",D5),TRUE)</formula>
    </cfRule>
  </conditionalFormatting>
  <conditionalFormatting sqref="D1708">
    <cfRule type="expression" dxfId="2706" priority="27351">
      <formula>IF(AND(LEN($C5)&gt;0,AND($C5&lt;&gt;"Smelter Not Listed",ISBLANK($D5))),1,0)</formula>
    </cfRule>
  </conditionalFormatting>
  <conditionalFormatting sqref="D1708">
    <cfRule type="expression" dxfId="2705" priority="27352">
      <formula>IF(AND(D5="",$C5=$X$4),TRUE)</formula>
    </cfRule>
  </conditionalFormatting>
  <conditionalFormatting sqref="D1708">
    <cfRule type="expression" dxfId="2704" priority="27353">
      <formula>IF(FIND("!",D5),TRUE)</formula>
    </cfRule>
  </conditionalFormatting>
  <conditionalFormatting sqref="D1709">
    <cfRule type="expression" dxfId="2703" priority="27354">
      <formula>IF(AND(LEN($C5)&gt;0,AND($C5&lt;&gt;"Smelter Not Listed",ISBLANK($D5))),1,0)</formula>
    </cfRule>
  </conditionalFormatting>
  <conditionalFormatting sqref="D1709">
    <cfRule type="expression" dxfId="2702" priority="27355">
      <formula>IF(AND(D5="",$C5=$X$4),TRUE)</formula>
    </cfRule>
  </conditionalFormatting>
  <conditionalFormatting sqref="D1709">
    <cfRule type="expression" dxfId="2701" priority="27356">
      <formula>IF(FIND("!",D5),TRUE)</formula>
    </cfRule>
  </conditionalFormatting>
  <conditionalFormatting sqref="D1710">
    <cfRule type="expression" dxfId="2700" priority="27357">
      <formula>IF(AND(LEN($C5)&gt;0,AND($C5&lt;&gt;"Smelter Not Listed",ISBLANK($D5))),1,0)</formula>
    </cfRule>
  </conditionalFormatting>
  <conditionalFormatting sqref="D1710">
    <cfRule type="expression" dxfId="2699" priority="27358">
      <formula>IF(AND(D5="",$C5=$X$4),TRUE)</formula>
    </cfRule>
  </conditionalFormatting>
  <conditionalFormatting sqref="D1710">
    <cfRule type="expression" dxfId="2698" priority="27359">
      <formula>IF(FIND("!",D5),TRUE)</formula>
    </cfRule>
  </conditionalFormatting>
  <conditionalFormatting sqref="D1711">
    <cfRule type="expression" dxfId="2697" priority="27360">
      <formula>IF(AND(LEN($C5)&gt;0,AND($C5&lt;&gt;"Smelter Not Listed",ISBLANK($D5))),1,0)</formula>
    </cfRule>
  </conditionalFormatting>
  <conditionalFormatting sqref="D1711">
    <cfRule type="expression" dxfId="2696" priority="27361">
      <formula>IF(AND(D5="",$C5=$X$4),TRUE)</formula>
    </cfRule>
  </conditionalFormatting>
  <conditionalFormatting sqref="D1711">
    <cfRule type="expression" dxfId="2695" priority="27362">
      <formula>IF(FIND("!",D5),TRUE)</formula>
    </cfRule>
  </conditionalFormatting>
  <conditionalFormatting sqref="D1712">
    <cfRule type="expression" dxfId="2694" priority="27363">
      <formula>IF(AND(LEN($C5)&gt;0,AND($C5&lt;&gt;"Smelter Not Listed",ISBLANK($D5))),1,0)</formula>
    </cfRule>
  </conditionalFormatting>
  <conditionalFormatting sqref="D1712">
    <cfRule type="expression" dxfId="2693" priority="27364">
      <formula>IF(AND(D5="",$C5=$X$4),TRUE)</formula>
    </cfRule>
  </conditionalFormatting>
  <conditionalFormatting sqref="D1712">
    <cfRule type="expression" dxfId="2692" priority="27365">
      <formula>IF(FIND("!",D5),TRUE)</formula>
    </cfRule>
  </conditionalFormatting>
  <conditionalFormatting sqref="D1713">
    <cfRule type="expression" dxfId="2691" priority="27366">
      <formula>IF(AND(LEN($C5)&gt;0,AND($C5&lt;&gt;"Smelter Not Listed",ISBLANK($D5))),1,0)</formula>
    </cfRule>
  </conditionalFormatting>
  <conditionalFormatting sqref="D1713">
    <cfRule type="expression" dxfId="2690" priority="27367">
      <formula>IF(AND(D5="",$C5=$X$4),TRUE)</formula>
    </cfRule>
  </conditionalFormatting>
  <conditionalFormatting sqref="D1713">
    <cfRule type="expression" dxfId="2689" priority="27368">
      <formula>IF(FIND("!",D5),TRUE)</formula>
    </cfRule>
  </conditionalFormatting>
  <conditionalFormatting sqref="D1714">
    <cfRule type="expression" dxfId="2688" priority="27369">
      <formula>IF(AND(LEN($C5)&gt;0,AND($C5&lt;&gt;"Smelter Not Listed",ISBLANK($D5))),1,0)</formula>
    </cfRule>
  </conditionalFormatting>
  <conditionalFormatting sqref="D1714">
    <cfRule type="expression" dxfId="2687" priority="27370">
      <formula>IF(AND(D5="",$C5=$X$4),TRUE)</formula>
    </cfRule>
  </conditionalFormatting>
  <conditionalFormatting sqref="D1714">
    <cfRule type="expression" dxfId="2686" priority="27371">
      <formula>IF(FIND("!",D5),TRUE)</formula>
    </cfRule>
  </conditionalFormatting>
  <conditionalFormatting sqref="D1715">
    <cfRule type="expression" dxfId="2685" priority="27372">
      <formula>IF(AND(LEN($C5)&gt;0,AND($C5&lt;&gt;"Smelter Not Listed",ISBLANK($D5))),1,0)</formula>
    </cfRule>
  </conditionalFormatting>
  <conditionalFormatting sqref="D1715">
    <cfRule type="expression" dxfId="2684" priority="27373">
      <formula>IF(AND(D5="",$C5=$X$4),TRUE)</formula>
    </cfRule>
  </conditionalFormatting>
  <conditionalFormatting sqref="D1715">
    <cfRule type="expression" dxfId="2683" priority="27374">
      <formula>IF(FIND("!",D5),TRUE)</formula>
    </cfRule>
  </conditionalFormatting>
  <conditionalFormatting sqref="D1716">
    <cfRule type="expression" dxfId="2682" priority="27375">
      <formula>IF(AND(LEN($C5)&gt;0,AND($C5&lt;&gt;"Smelter Not Listed",ISBLANK($D5))),1,0)</formula>
    </cfRule>
  </conditionalFormatting>
  <conditionalFormatting sqref="D1716">
    <cfRule type="expression" dxfId="2681" priority="27376">
      <formula>IF(AND(D5="",$C5=$X$4),TRUE)</formula>
    </cfRule>
  </conditionalFormatting>
  <conditionalFormatting sqref="D1716">
    <cfRule type="expression" dxfId="2680" priority="27377">
      <formula>IF(FIND("!",D5),TRUE)</formula>
    </cfRule>
  </conditionalFormatting>
  <conditionalFormatting sqref="D1717">
    <cfRule type="expression" dxfId="2679" priority="27378">
      <formula>IF(AND(LEN($C5)&gt;0,AND($C5&lt;&gt;"Smelter Not Listed",ISBLANK($D5))),1,0)</formula>
    </cfRule>
  </conditionalFormatting>
  <conditionalFormatting sqref="D1717">
    <cfRule type="expression" dxfId="2678" priority="27379">
      <formula>IF(AND(D5="",$C5=$X$4),TRUE)</formula>
    </cfRule>
  </conditionalFormatting>
  <conditionalFormatting sqref="D1717">
    <cfRule type="expression" dxfId="2677" priority="27380">
      <formula>IF(FIND("!",D5),TRUE)</formula>
    </cfRule>
  </conditionalFormatting>
  <conditionalFormatting sqref="D1718">
    <cfRule type="expression" dxfId="2676" priority="27381">
      <formula>IF(AND(LEN($C5)&gt;0,AND($C5&lt;&gt;"Smelter Not Listed",ISBLANK($D5))),1,0)</formula>
    </cfRule>
  </conditionalFormatting>
  <conditionalFormatting sqref="D1718">
    <cfRule type="expression" dxfId="2675" priority="27382">
      <formula>IF(AND(D5="",$C5=$X$4),TRUE)</formula>
    </cfRule>
  </conditionalFormatting>
  <conditionalFormatting sqref="D1718">
    <cfRule type="expression" dxfId="2674" priority="27383">
      <formula>IF(FIND("!",D5),TRUE)</formula>
    </cfRule>
  </conditionalFormatting>
  <conditionalFormatting sqref="D1719">
    <cfRule type="expression" dxfId="2673" priority="27384">
      <formula>IF(AND(LEN($C5)&gt;0,AND($C5&lt;&gt;"Smelter Not Listed",ISBLANK($D5))),1,0)</formula>
    </cfRule>
  </conditionalFormatting>
  <conditionalFormatting sqref="D1719">
    <cfRule type="expression" dxfId="2672" priority="27385">
      <formula>IF(AND(D5="",$C5=$X$4),TRUE)</formula>
    </cfRule>
  </conditionalFormatting>
  <conditionalFormatting sqref="D1719">
    <cfRule type="expression" dxfId="2671" priority="27386">
      <formula>IF(FIND("!",D5),TRUE)</formula>
    </cfRule>
  </conditionalFormatting>
  <conditionalFormatting sqref="D1720">
    <cfRule type="expression" dxfId="2670" priority="27387">
      <formula>IF(AND(LEN($C5)&gt;0,AND($C5&lt;&gt;"Smelter Not Listed",ISBLANK($D5))),1,0)</formula>
    </cfRule>
  </conditionalFormatting>
  <conditionalFormatting sqref="D1720">
    <cfRule type="expression" dxfId="2669" priority="27388">
      <formula>IF(AND(D5="",$C5=$X$4),TRUE)</formula>
    </cfRule>
  </conditionalFormatting>
  <conditionalFormatting sqref="D1720">
    <cfRule type="expression" dxfId="2668" priority="27389">
      <formula>IF(FIND("!",D5),TRUE)</formula>
    </cfRule>
  </conditionalFormatting>
  <conditionalFormatting sqref="D1721">
    <cfRule type="expression" dxfId="2667" priority="27390">
      <formula>IF(AND(LEN($C5)&gt;0,AND($C5&lt;&gt;"Smelter Not Listed",ISBLANK($D5))),1,0)</formula>
    </cfRule>
  </conditionalFormatting>
  <conditionalFormatting sqref="D1721">
    <cfRule type="expression" dxfId="2666" priority="27391">
      <formula>IF(AND(D5="",$C5=$X$4),TRUE)</formula>
    </cfRule>
  </conditionalFormatting>
  <conditionalFormatting sqref="D1721">
    <cfRule type="expression" dxfId="2665" priority="27392">
      <formula>IF(FIND("!",D5),TRUE)</formula>
    </cfRule>
  </conditionalFormatting>
  <conditionalFormatting sqref="D1722">
    <cfRule type="expression" dxfId="2664" priority="27393">
      <formula>IF(AND(LEN($C5)&gt;0,AND($C5&lt;&gt;"Smelter Not Listed",ISBLANK($D5))),1,0)</formula>
    </cfRule>
  </conditionalFormatting>
  <conditionalFormatting sqref="D1722">
    <cfRule type="expression" dxfId="2663" priority="27394">
      <formula>IF(AND(D5="",$C5=$X$4),TRUE)</formula>
    </cfRule>
  </conditionalFormatting>
  <conditionalFormatting sqref="D1722">
    <cfRule type="expression" dxfId="2662" priority="27395">
      <formula>IF(FIND("!",D5),TRUE)</formula>
    </cfRule>
  </conditionalFormatting>
  <conditionalFormatting sqref="D1723">
    <cfRule type="expression" dxfId="2661" priority="27396">
      <formula>IF(AND(LEN($C5)&gt;0,AND($C5&lt;&gt;"Smelter Not Listed",ISBLANK($D5))),1,0)</formula>
    </cfRule>
  </conditionalFormatting>
  <conditionalFormatting sqref="D1723">
    <cfRule type="expression" dxfId="2660" priority="27397">
      <formula>IF(AND(D5="",$C5=$X$4),TRUE)</formula>
    </cfRule>
  </conditionalFormatting>
  <conditionalFormatting sqref="D1723">
    <cfRule type="expression" dxfId="2659" priority="27398">
      <formula>IF(FIND("!",D5),TRUE)</formula>
    </cfRule>
  </conditionalFormatting>
  <conditionalFormatting sqref="D1724">
    <cfRule type="expression" dxfId="2658" priority="27399">
      <formula>IF(AND(LEN($C5)&gt;0,AND($C5&lt;&gt;"Smelter Not Listed",ISBLANK($D5))),1,0)</formula>
    </cfRule>
  </conditionalFormatting>
  <conditionalFormatting sqref="D1724">
    <cfRule type="expression" dxfId="2657" priority="27400">
      <formula>IF(AND(D5="",$C5=$X$4),TRUE)</formula>
    </cfRule>
  </conditionalFormatting>
  <conditionalFormatting sqref="D1724">
    <cfRule type="expression" dxfId="2656" priority="27401">
      <formula>IF(FIND("!",D5),TRUE)</formula>
    </cfRule>
  </conditionalFormatting>
  <conditionalFormatting sqref="D1725">
    <cfRule type="expression" dxfId="2655" priority="27402">
      <formula>IF(AND(LEN($C5)&gt;0,AND($C5&lt;&gt;"Smelter Not Listed",ISBLANK($D5))),1,0)</formula>
    </cfRule>
  </conditionalFormatting>
  <conditionalFormatting sqref="D1725">
    <cfRule type="expression" dxfId="2654" priority="27403">
      <formula>IF(AND(D5="",$C5=$X$4),TRUE)</formula>
    </cfRule>
  </conditionalFormatting>
  <conditionalFormatting sqref="D1725">
    <cfRule type="expression" dxfId="2653" priority="27404">
      <formula>IF(FIND("!",D5),TRUE)</formula>
    </cfRule>
  </conditionalFormatting>
  <conditionalFormatting sqref="D1726">
    <cfRule type="expression" dxfId="2652" priority="27405">
      <formula>IF(AND(LEN($C5)&gt;0,AND($C5&lt;&gt;"Smelter Not Listed",ISBLANK($D5))),1,0)</formula>
    </cfRule>
  </conditionalFormatting>
  <conditionalFormatting sqref="D1726">
    <cfRule type="expression" dxfId="2651" priority="27406">
      <formula>IF(AND(D5="",$C5=$X$4),TRUE)</formula>
    </cfRule>
  </conditionalFormatting>
  <conditionalFormatting sqref="D1726">
    <cfRule type="expression" dxfId="2650" priority="27407">
      <formula>IF(FIND("!",D5),TRUE)</formula>
    </cfRule>
  </conditionalFormatting>
  <conditionalFormatting sqref="D1727">
    <cfRule type="expression" dxfId="2649" priority="27408">
      <formula>IF(AND(LEN($C5)&gt;0,AND($C5&lt;&gt;"Smelter Not Listed",ISBLANK($D5))),1,0)</formula>
    </cfRule>
  </conditionalFormatting>
  <conditionalFormatting sqref="D1727">
    <cfRule type="expression" dxfId="2648" priority="27409">
      <formula>IF(AND(D5="",$C5=$X$4),TRUE)</formula>
    </cfRule>
  </conditionalFormatting>
  <conditionalFormatting sqref="D1727">
    <cfRule type="expression" dxfId="2647" priority="27410">
      <formula>IF(FIND("!",D5),TRUE)</formula>
    </cfRule>
  </conditionalFormatting>
  <conditionalFormatting sqref="D1728">
    <cfRule type="expression" dxfId="2646" priority="27411">
      <formula>IF(AND(LEN($C5)&gt;0,AND($C5&lt;&gt;"Smelter Not Listed",ISBLANK($D5))),1,0)</formula>
    </cfRule>
  </conditionalFormatting>
  <conditionalFormatting sqref="D1728">
    <cfRule type="expression" dxfId="2645" priority="27412">
      <formula>IF(AND(D5="",$C5=$X$4),TRUE)</formula>
    </cfRule>
  </conditionalFormatting>
  <conditionalFormatting sqref="D1728">
    <cfRule type="expression" dxfId="2644" priority="27413">
      <formula>IF(FIND("!",D5),TRUE)</formula>
    </cfRule>
  </conditionalFormatting>
  <conditionalFormatting sqref="D1729">
    <cfRule type="expression" dxfId="2643" priority="27414">
      <formula>IF(AND(LEN($C5)&gt;0,AND($C5&lt;&gt;"Smelter Not Listed",ISBLANK($D5))),1,0)</formula>
    </cfRule>
  </conditionalFormatting>
  <conditionalFormatting sqref="D1729">
    <cfRule type="expression" dxfId="2642" priority="27415">
      <formula>IF(AND(D5="",$C5=$X$4),TRUE)</formula>
    </cfRule>
  </conditionalFormatting>
  <conditionalFormatting sqref="D1729">
    <cfRule type="expression" dxfId="2641" priority="27416">
      <formula>IF(FIND("!",D5),TRUE)</formula>
    </cfRule>
  </conditionalFormatting>
  <conditionalFormatting sqref="D1730">
    <cfRule type="expression" dxfId="2640" priority="27417">
      <formula>IF(AND(LEN($C5)&gt;0,AND($C5&lt;&gt;"Smelter Not Listed",ISBLANK($D5))),1,0)</formula>
    </cfRule>
  </conditionalFormatting>
  <conditionalFormatting sqref="D1730">
    <cfRule type="expression" dxfId="2639" priority="27418">
      <formula>IF(AND(D5="",$C5=$X$4),TRUE)</formula>
    </cfRule>
  </conditionalFormatting>
  <conditionalFormatting sqref="D1730">
    <cfRule type="expression" dxfId="2638" priority="27419">
      <formula>IF(FIND("!",D5),TRUE)</formula>
    </cfRule>
  </conditionalFormatting>
  <conditionalFormatting sqref="D1731">
    <cfRule type="expression" dxfId="2637" priority="27420">
      <formula>IF(AND(LEN($C5)&gt;0,AND($C5&lt;&gt;"Smelter Not Listed",ISBLANK($D5))),1,0)</formula>
    </cfRule>
  </conditionalFormatting>
  <conditionalFormatting sqref="D1731">
    <cfRule type="expression" dxfId="2636" priority="27421">
      <formula>IF(AND(D5="",$C5=$X$4),TRUE)</formula>
    </cfRule>
  </conditionalFormatting>
  <conditionalFormatting sqref="D1731">
    <cfRule type="expression" dxfId="2635" priority="27422">
      <formula>IF(FIND("!",D5),TRUE)</formula>
    </cfRule>
  </conditionalFormatting>
  <conditionalFormatting sqref="D1732">
    <cfRule type="expression" dxfId="2634" priority="27423">
      <formula>IF(AND(LEN($C5)&gt;0,AND($C5&lt;&gt;"Smelter Not Listed",ISBLANK($D5))),1,0)</formula>
    </cfRule>
  </conditionalFormatting>
  <conditionalFormatting sqref="D1732">
    <cfRule type="expression" dxfId="2633" priority="27424">
      <formula>IF(AND(D5="",$C5=$X$4),TRUE)</formula>
    </cfRule>
  </conditionalFormatting>
  <conditionalFormatting sqref="D1732">
    <cfRule type="expression" dxfId="2632" priority="27425">
      <formula>IF(FIND("!",D5),TRUE)</formula>
    </cfRule>
  </conditionalFormatting>
  <conditionalFormatting sqref="D1733">
    <cfRule type="expression" dxfId="2631" priority="27426">
      <formula>IF(AND(LEN($C5)&gt;0,AND($C5&lt;&gt;"Smelter Not Listed",ISBLANK($D5))),1,0)</formula>
    </cfRule>
  </conditionalFormatting>
  <conditionalFormatting sqref="D1733">
    <cfRule type="expression" dxfId="2630" priority="27427">
      <formula>IF(AND(D5="",$C5=$X$4),TRUE)</formula>
    </cfRule>
  </conditionalFormatting>
  <conditionalFormatting sqref="D1733">
    <cfRule type="expression" dxfId="2629" priority="27428">
      <formula>IF(FIND("!",D5),TRUE)</formula>
    </cfRule>
  </conditionalFormatting>
  <conditionalFormatting sqref="D1734">
    <cfRule type="expression" dxfId="2628" priority="27429">
      <formula>IF(AND(LEN($C5)&gt;0,AND($C5&lt;&gt;"Smelter Not Listed",ISBLANK($D5))),1,0)</formula>
    </cfRule>
  </conditionalFormatting>
  <conditionalFormatting sqref="D1734">
    <cfRule type="expression" dxfId="2627" priority="27430">
      <formula>IF(AND(D5="",$C5=$X$4),TRUE)</formula>
    </cfRule>
  </conditionalFormatting>
  <conditionalFormatting sqref="D1734">
    <cfRule type="expression" dxfId="2626" priority="27431">
      <formula>IF(FIND("!",D5),TRUE)</formula>
    </cfRule>
  </conditionalFormatting>
  <conditionalFormatting sqref="D1735">
    <cfRule type="expression" dxfId="2625" priority="27432">
      <formula>IF(AND(LEN($C5)&gt;0,AND($C5&lt;&gt;"Smelter Not Listed",ISBLANK($D5))),1,0)</formula>
    </cfRule>
  </conditionalFormatting>
  <conditionalFormatting sqref="D1735">
    <cfRule type="expression" dxfId="2624" priority="27433">
      <formula>IF(AND(D5="",$C5=$X$4),TRUE)</formula>
    </cfRule>
  </conditionalFormatting>
  <conditionalFormatting sqref="D1735">
    <cfRule type="expression" dxfId="2623" priority="27434">
      <formula>IF(FIND("!",D5),TRUE)</formula>
    </cfRule>
  </conditionalFormatting>
  <conditionalFormatting sqref="D1736">
    <cfRule type="expression" dxfId="2622" priority="27435">
      <formula>IF(AND(LEN($C5)&gt;0,AND($C5&lt;&gt;"Smelter Not Listed",ISBLANK($D5))),1,0)</formula>
    </cfRule>
  </conditionalFormatting>
  <conditionalFormatting sqref="D1736">
    <cfRule type="expression" dxfId="2621" priority="27436">
      <formula>IF(AND(D5="",$C5=$X$4),TRUE)</formula>
    </cfRule>
  </conditionalFormatting>
  <conditionalFormatting sqref="D1736">
    <cfRule type="expression" dxfId="2620" priority="27437">
      <formula>IF(FIND("!",D5),TRUE)</formula>
    </cfRule>
  </conditionalFormatting>
  <conditionalFormatting sqref="D1737">
    <cfRule type="expression" dxfId="2619" priority="27438">
      <formula>IF(AND(LEN($C5)&gt;0,AND($C5&lt;&gt;"Smelter Not Listed",ISBLANK($D5))),1,0)</formula>
    </cfRule>
  </conditionalFormatting>
  <conditionalFormatting sqref="D1737">
    <cfRule type="expression" dxfId="2618" priority="27439">
      <formula>IF(AND(D5="",$C5=$X$4),TRUE)</formula>
    </cfRule>
  </conditionalFormatting>
  <conditionalFormatting sqref="D1737">
    <cfRule type="expression" dxfId="2617" priority="27440">
      <formula>IF(FIND("!",D5),TRUE)</formula>
    </cfRule>
  </conditionalFormatting>
  <conditionalFormatting sqref="D1738">
    <cfRule type="expression" dxfId="2616" priority="27441">
      <formula>IF(AND(LEN($C5)&gt;0,AND($C5&lt;&gt;"Smelter Not Listed",ISBLANK($D5))),1,0)</formula>
    </cfRule>
  </conditionalFormatting>
  <conditionalFormatting sqref="D1738">
    <cfRule type="expression" dxfId="2615" priority="27442">
      <formula>IF(AND(D5="",$C5=$X$4),TRUE)</formula>
    </cfRule>
  </conditionalFormatting>
  <conditionalFormatting sqref="D1738">
    <cfRule type="expression" dxfId="2614" priority="27443">
      <formula>IF(FIND("!",D5),TRUE)</formula>
    </cfRule>
  </conditionalFormatting>
  <conditionalFormatting sqref="D1739">
    <cfRule type="expression" dxfId="2613" priority="27444">
      <formula>IF(AND(LEN($C5)&gt;0,AND($C5&lt;&gt;"Smelter Not Listed",ISBLANK($D5))),1,0)</formula>
    </cfRule>
  </conditionalFormatting>
  <conditionalFormatting sqref="D1739">
    <cfRule type="expression" dxfId="2612" priority="27445">
      <formula>IF(AND(D5="",$C5=$X$4),TRUE)</formula>
    </cfRule>
  </conditionalFormatting>
  <conditionalFormatting sqref="D1739">
    <cfRule type="expression" dxfId="2611" priority="27446">
      <formula>IF(FIND("!",D5),TRUE)</formula>
    </cfRule>
  </conditionalFormatting>
  <conditionalFormatting sqref="D1740">
    <cfRule type="expression" dxfId="2610" priority="27447">
      <formula>IF(AND(LEN($C5)&gt;0,AND($C5&lt;&gt;"Smelter Not Listed",ISBLANK($D5))),1,0)</formula>
    </cfRule>
  </conditionalFormatting>
  <conditionalFormatting sqref="D1740">
    <cfRule type="expression" dxfId="2609" priority="27448">
      <formula>IF(AND(D5="",$C5=$X$4),TRUE)</formula>
    </cfRule>
  </conditionalFormatting>
  <conditionalFormatting sqref="D1740">
    <cfRule type="expression" dxfId="2608" priority="27449">
      <formula>IF(FIND("!",D5),TRUE)</formula>
    </cfRule>
  </conditionalFormatting>
  <conditionalFormatting sqref="D1741">
    <cfRule type="expression" dxfId="2607" priority="27450">
      <formula>IF(AND(LEN($C5)&gt;0,AND($C5&lt;&gt;"Smelter Not Listed",ISBLANK($D5))),1,0)</formula>
    </cfRule>
  </conditionalFormatting>
  <conditionalFormatting sqref="D1741">
    <cfRule type="expression" dxfId="2606" priority="27451">
      <formula>IF(AND(D5="",$C5=$X$4),TRUE)</formula>
    </cfRule>
  </conditionalFormatting>
  <conditionalFormatting sqref="D1741">
    <cfRule type="expression" dxfId="2605" priority="27452">
      <formula>IF(FIND("!",D5),TRUE)</formula>
    </cfRule>
  </conditionalFormatting>
  <conditionalFormatting sqref="D1742">
    <cfRule type="expression" dxfId="2604" priority="27453">
      <formula>IF(AND(LEN($C5)&gt;0,AND($C5&lt;&gt;"Smelter Not Listed",ISBLANK($D5))),1,0)</formula>
    </cfRule>
  </conditionalFormatting>
  <conditionalFormatting sqref="D1742">
    <cfRule type="expression" dxfId="2603" priority="27454">
      <formula>IF(AND(D5="",$C5=$X$4),TRUE)</formula>
    </cfRule>
  </conditionalFormatting>
  <conditionalFormatting sqref="D1742">
    <cfRule type="expression" dxfId="2602" priority="27455">
      <formula>IF(FIND("!",D5),TRUE)</formula>
    </cfRule>
  </conditionalFormatting>
  <conditionalFormatting sqref="D1743">
    <cfRule type="expression" dxfId="2601" priority="27456">
      <formula>IF(AND(LEN($C5)&gt;0,AND($C5&lt;&gt;"Smelter Not Listed",ISBLANK($D5))),1,0)</formula>
    </cfRule>
  </conditionalFormatting>
  <conditionalFormatting sqref="D1743">
    <cfRule type="expression" dxfId="2600" priority="27457">
      <formula>IF(AND(D5="",$C5=$X$4),TRUE)</formula>
    </cfRule>
  </conditionalFormatting>
  <conditionalFormatting sqref="D1743">
    <cfRule type="expression" dxfId="2599" priority="27458">
      <formula>IF(FIND("!",D5),TRUE)</formula>
    </cfRule>
  </conditionalFormatting>
  <conditionalFormatting sqref="D1744">
    <cfRule type="expression" dxfId="2598" priority="27459">
      <formula>IF(AND(LEN($C5)&gt;0,AND($C5&lt;&gt;"Smelter Not Listed",ISBLANK($D5))),1,0)</formula>
    </cfRule>
  </conditionalFormatting>
  <conditionalFormatting sqref="D1744">
    <cfRule type="expression" dxfId="2597" priority="27460">
      <formula>IF(AND(D5="",$C5=$X$4),TRUE)</formula>
    </cfRule>
  </conditionalFormatting>
  <conditionalFormatting sqref="D1744">
    <cfRule type="expression" dxfId="2596" priority="27461">
      <formula>IF(FIND("!",D5),TRUE)</formula>
    </cfRule>
  </conditionalFormatting>
  <conditionalFormatting sqref="D1745">
    <cfRule type="expression" dxfId="2595" priority="27462">
      <formula>IF(AND(LEN($C5)&gt;0,AND($C5&lt;&gt;"Smelter Not Listed",ISBLANK($D5))),1,0)</formula>
    </cfRule>
  </conditionalFormatting>
  <conditionalFormatting sqref="D1745">
    <cfRule type="expression" dxfId="2594" priority="27463">
      <formula>IF(AND(D5="",$C5=$X$4),TRUE)</formula>
    </cfRule>
  </conditionalFormatting>
  <conditionalFormatting sqref="D1745">
    <cfRule type="expression" dxfId="2593" priority="27464">
      <formula>IF(FIND("!",D5),TRUE)</formula>
    </cfRule>
  </conditionalFormatting>
  <conditionalFormatting sqref="D1746">
    <cfRule type="expression" dxfId="2592" priority="27465">
      <formula>IF(AND(LEN($C5)&gt;0,AND($C5&lt;&gt;"Smelter Not Listed",ISBLANK($D5))),1,0)</formula>
    </cfRule>
  </conditionalFormatting>
  <conditionalFormatting sqref="D1746">
    <cfRule type="expression" dxfId="2591" priority="27466">
      <formula>IF(AND(D5="",$C5=$X$4),TRUE)</formula>
    </cfRule>
  </conditionalFormatting>
  <conditionalFormatting sqref="D1746">
    <cfRule type="expression" dxfId="2590" priority="27467">
      <formula>IF(FIND("!",D5),TRUE)</formula>
    </cfRule>
  </conditionalFormatting>
  <conditionalFormatting sqref="D1747">
    <cfRule type="expression" dxfId="2589" priority="27468">
      <formula>IF(AND(LEN($C5)&gt;0,AND($C5&lt;&gt;"Smelter Not Listed",ISBLANK($D5))),1,0)</formula>
    </cfRule>
  </conditionalFormatting>
  <conditionalFormatting sqref="D1747">
    <cfRule type="expression" dxfId="2588" priority="27469">
      <formula>IF(AND(D5="",$C5=$X$4),TRUE)</formula>
    </cfRule>
  </conditionalFormatting>
  <conditionalFormatting sqref="D1747">
    <cfRule type="expression" dxfId="2587" priority="27470">
      <formula>IF(FIND("!",D5),TRUE)</formula>
    </cfRule>
  </conditionalFormatting>
  <conditionalFormatting sqref="D1748">
    <cfRule type="expression" dxfId="2586" priority="27471">
      <formula>IF(AND(LEN($C5)&gt;0,AND($C5&lt;&gt;"Smelter Not Listed",ISBLANK($D5))),1,0)</formula>
    </cfRule>
  </conditionalFormatting>
  <conditionalFormatting sqref="D1748">
    <cfRule type="expression" dxfId="2585" priority="27472">
      <formula>IF(AND(D5="",$C5=$X$4),TRUE)</formula>
    </cfRule>
  </conditionalFormatting>
  <conditionalFormatting sqref="D1748">
    <cfRule type="expression" dxfId="2584" priority="27473">
      <formula>IF(FIND("!",D5),TRUE)</formula>
    </cfRule>
  </conditionalFormatting>
  <conditionalFormatting sqref="D1749">
    <cfRule type="expression" dxfId="2583" priority="27474">
      <formula>IF(AND(LEN($C5)&gt;0,AND($C5&lt;&gt;"Smelter Not Listed",ISBLANK($D5))),1,0)</formula>
    </cfRule>
  </conditionalFormatting>
  <conditionalFormatting sqref="D1749">
    <cfRule type="expression" dxfId="2582" priority="27475">
      <formula>IF(AND(D5="",$C5=$X$4),TRUE)</formula>
    </cfRule>
  </conditionalFormatting>
  <conditionalFormatting sqref="D1749">
    <cfRule type="expression" dxfId="2581" priority="27476">
      <formula>IF(FIND("!",D5),TRUE)</formula>
    </cfRule>
  </conditionalFormatting>
  <conditionalFormatting sqref="D1750">
    <cfRule type="expression" dxfId="2580" priority="27477">
      <formula>IF(AND(LEN($C5)&gt;0,AND($C5&lt;&gt;"Smelter Not Listed",ISBLANK($D5))),1,0)</formula>
    </cfRule>
  </conditionalFormatting>
  <conditionalFormatting sqref="D1750">
    <cfRule type="expression" dxfId="2579" priority="27478">
      <formula>IF(AND(D5="",$C5=$X$4),TRUE)</formula>
    </cfRule>
  </conditionalFormatting>
  <conditionalFormatting sqref="D1750">
    <cfRule type="expression" dxfId="2578" priority="27479">
      <formula>IF(FIND("!",D5),TRUE)</formula>
    </cfRule>
  </conditionalFormatting>
  <conditionalFormatting sqref="D1751">
    <cfRule type="expression" dxfId="2577" priority="27480">
      <formula>IF(AND(LEN($C5)&gt;0,AND($C5&lt;&gt;"Smelter Not Listed",ISBLANK($D5))),1,0)</formula>
    </cfRule>
  </conditionalFormatting>
  <conditionalFormatting sqref="D1751">
    <cfRule type="expression" dxfId="2576" priority="27481">
      <formula>IF(AND(D5="",$C5=$X$4),TRUE)</formula>
    </cfRule>
  </conditionalFormatting>
  <conditionalFormatting sqref="D1751">
    <cfRule type="expression" dxfId="2575" priority="27482">
      <formula>IF(FIND("!",D5),TRUE)</formula>
    </cfRule>
  </conditionalFormatting>
  <conditionalFormatting sqref="D1752">
    <cfRule type="expression" dxfId="2574" priority="27483">
      <formula>IF(AND(LEN($C5)&gt;0,AND($C5&lt;&gt;"Smelter Not Listed",ISBLANK($D5))),1,0)</formula>
    </cfRule>
  </conditionalFormatting>
  <conditionalFormatting sqref="D1752">
    <cfRule type="expression" dxfId="2573" priority="27484">
      <formula>IF(AND(D5="",$C5=$X$4),TRUE)</formula>
    </cfRule>
  </conditionalFormatting>
  <conditionalFormatting sqref="D1752">
    <cfRule type="expression" dxfId="2572" priority="27485">
      <formula>IF(FIND("!",D5),TRUE)</formula>
    </cfRule>
  </conditionalFormatting>
  <conditionalFormatting sqref="D1753">
    <cfRule type="expression" dxfId="2571" priority="27486">
      <formula>IF(AND(LEN($C5)&gt;0,AND($C5&lt;&gt;"Smelter Not Listed",ISBLANK($D5))),1,0)</formula>
    </cfRule>
  </conditionalFormatting>
  <conditionalFormatting sqref="D1753">
    <cfRule type="expression" dxfId="2570" priority="27487">
      <formula>IF(AND(D5="",$C5=$X$4),TRUE)</formula>
    </cfRule>
  </conditionalFormatting>
  <conditionalFormatting sqref="D1753">
    <cfRule type="expression" dxfId="2569" priority="27488">
      <formula>IF(FIND("!",D5),TRUE)</formula>
    </cfRule>
  </conditionalFormatting>
  <conditionalFormatting sqref="D1754">
    <cfRule type="expression" dxfId="2568" priority="27489">
      <formula>IF(AND(LEN($C5)&gt;0,AND($C5&lt;&gt;"Smelter Not Listed",ISBLANK($D5))),1,0)</formula>
    </cfRule>
  </conditionalFormatting>
  <conditionalFormatting sqref="D1754">
    <cfRule type="expression" dxfId="2567" priority="27490">
      <formula>IF(AND(D5="",$C5=$X$4),TRUE)</formula>
    </cfRule>
  </conditionalFormatting>
  <conditionalFormatting sqref="D1754">
    <cfRule type="expression" dxfId="2566" priority="27491">
      <formula>IF(FIND("!",D5),TRUE)</formula>
    </cfRule>
  </conditionalFormatting>
  <conditionalFormatting sqref="D1755">
    <cfRule type="expression" dxfId="2565" priority="27492">
      <formula>IF(AND(LEN($C5)&gt;0,AND($C5&lt;&gt;"Smelter Not Listed",ISBLANK($D5))),1,0)</formula>
    </cfRule>
  </conditionalFormatting>
  <conditionalFormatting sqref="D1755">
    <cfRule type="expression" dxfId="2564" priority="27493">
      <formula>IF(AND(D5="",$C5=$X$4),TRUE)</formula>
    </cfRule>
  </conditionalFormatting>
  <conditionalFormatting sqref="D1755">
    <cfRule type="expression" dxfId="2563" priority="27494">
      <formula>IF(FIND("!",D5),TRUE)</formula>
    </cfRule>
  </conditionalFormatting>
  <conditionalFormatting sqref="D1756">
    <cfRule type="expression" dxfId="2562" priority="27495">
      <formula>IF(AND(LEN($C5)&gt;0,AND($C5&lt;&gt;"Smelter Not Listed",ISBLANK($D5))),1,0)</formula>
    </cfRule>
  </conditionalFormatting>
  <conditionalFormatting sqref="D1756">
    <cfRule type="expression" dxfId="2561" priority="27496">
      <formula>IF(AND(D5="",$C5=$X$4),TRUE)</formula>
    </cfRule>
  </conditionalFormatting>
  <conditionalFormatting sqref="D1756">
    <cfRule type="expression" dxfId="2560" priority="27497">
      <formula>IF(FIND("!",D5),TRUE)</formula>
    </cfRule>
  </conditionalFormatting>
  <conditionalFormatting sqref="D1757">
    <cfRule type="expression" dxfId="2559" priority="27498">
      <formula>IF(AND(LEN($C5)&gt;0,AND($C5&lt;&gt;"Smelter Not Listed",ISBLANK($D5))),1,0)</formula>
    </cfRule>
  </conditionalFormatting>
  <conditionalFormatting sqref="D1757">
    <cfRule type="expression" dxfId="2558" priority="27499">
      <formula>IF(AND(D5="",$C5=$X$4),TRUE)</formula>
    </cfRule>
  </conditionalFormatting>
  <conditionalFormatting sqref="D1757">
    <cfRule type="expression" dxfId="2557" priority="27500">
      <formula>IF(FIND("!",D5),TRUE)</formula>
    </cfRule>
  </conditionalFormatting>
  <conditionalFormatting sqref="D1758">
    <cfRule type="expression" dxfId="2556" priority="27501">
      <formula>IF(AND(LEN($C5)&gt;0,AND($C5&lt;&gt;"Smelter Not Listed",ISBLANK($D5))),1,0)</formula>
    </cfRule>
  </conditionalFormatting>
  <conditionalFormatting sqref="D1758">
    <cfRule type="expression" dxfId="2555" priority="27502">
      <formula>IF(AND(D5="",$C5=$X$4),TRUE)</formula>
    </cfRule>
  </conditionalFormatting>
  <conditionalFormatting sqref="D1758">
    <cfRule type="expression" dxfId="2554" priority="27503">
      <formula>IF(FIND("!",D5),TRUE)</formula>
    </cfRule>
  </conditionalFormatting>
  <conditionalFormatting sqref="D1759">
    <cfRule type="expression" dxfId="2553" priority="27504">
      <formula>IF(AND(LEN($C5)&gt;0,AND($C5&lt;&gt;"Smelter Not Listed",ISBLANK($D5))),1,0)</formula>
    </cfRule>
  </conditionalFormatting>
  <conditionalFormatting sqref="D1759">
    <cfRule type="expression" dxfId="2552" priority="27505">
      <formula>IF(AND(D5="",$C5=$X$4),TRUE)</formula>
    </cfRule>
  </conditionalFormatting>
  <conditionalFormatting sqref="D1759">
    <cfRule type="expression" dxfId="2551" priority="27506">
      <formula>IF(FIND("!",D5),TRUE)</formula>
    </cfRule>
  </conditionalFormatting>
  <conditionalFormatting sqref="D1760">
    <cfRule type="expression" dxfId="2550" priority="27507">
      <formula>IF(AND(LEN($C5)&gt;0,AND($C5&lt;&gt;"Smelter Not Listed",ISBLANK($D5))),1,0)</formula>
    </cfRule>
  </conditionalFormatting>
  <conditionalFormatting sqref="D1760">
    <cfRule type="expression" dxfId="2549" priority="27508">
      <formula>IF(AND(D5="",$C5=$X$4),TRUE)</formula>
    </cfRule>
  </conditionalFormatting>
  <conditionalFormatting sqref="D1760">
    <cfRule type="expression" dxfId="2548" priority="27509">
      <formula>IF(FIND("!",D5),TRUE)</formula>
    </cfRule>
  </conditionalFormatting>
  <conditionalFormatting sqref="D1761">
    <cfRule type="expression" dxfId="2547" priority="27510">
      <formula>IF(AND(LEN($C5)&gt;0,AND($C5&lt;&gt;"Smelter Not Listed",ISBLANK($D5))),1,0)</formula>
    </cfRule>
  </conditionalFormatting>
  <conditionalFormatting sqref="D1761">
    <cfRule type="expression" dxfId="2546" priority="27511">
      <formula>IF(AND(D5="",$C5=$X$4),TRUE)</formula>
    </cfRule>
  </conditionalFormatting>
  <conditionalFormatting sqref="D1761">
    <cfRule type="expression" dxfId="2545" priority="27512">
      <formula>IF(FIND("!",D5),TRUE)</formula>
    </cfRule>
  </conditionalFormatting>
  <conditionalFormatting sqref="D1762">
    <cfRule type="expression" dxfId="2544" priority="27513">
      <formula>IF(AND(LEN($C5)&gt;0,AND($C5&lt;&gt;"Smelter Not Listed",ISBLANK($D5))),1,0)</formula>
    </cfRule>
  </conditionalFormatting>
  <conditionalFormatting sqref="D1762">
    <cfRule type="expression" dxfId="2543" priority="27514">
      <formula>IF(AND(D5="",$C5=$X$4),TRUE)</formula>
    </cfRule>
  </conditionalFormatting>
  <conditionalFormatting sqref="D1762">
    <cfRule type="expression" dxfId="2542" priority="27515">
      <formula>IF(FIND("!",D5),TRUE)</formula>
    </cfRule>
  </conditionalFormatting>
  <conditionalFormatting sqref="D1763">
    <cfRule type="expression" dxfId="2541" priority="27516">
      <formula>IF(AND(LEN($C5)&gt;0,AND($C5&lt;&gt;"Smelter Not Listed",ISBLANK($D5))),1,0)</formula>
    </cfRule>
  </conditionalFormatting>
  <conditionalFormatting sqref="D1763">
    <cfRule type="expression" dxfId="2540" priority="27517">
      <formula>IF(AND(D5="",$C5=$X$4),TRUE)</formula>
    </cfRule>
  </conditionalFormatting>
  <conditionalFormatting sqref="D1763">
    <cfRule type="expression" dxfId="2539" priority="27518">
      <formula>IF(FIND("!",D5),TRUE)</formula>
    </cfRule>
  </conditionalFormatting>
  <conditionalFormatting sqref="D1764">
    <cfRule type="expression" dxfId="2538" priority="27519">
      <formula>IF(AND(LEN($C5)&gt;0,AND($C5&lt;&gt;"Smelter Not Listed",ISBLANK($D5))),1,0)</formula>
    </cfRule>
  </conditionalFormatting>
  <conditionalFormatting sqref="D1764">
    <cfRule type="expression" dxfId="2537" priority="27520">
      <formula>IF(AND(D5="",$C5=$X$4),TRUE)</formula>
    </cfRule>
  </conditionalFormatting>
  <conditionalFormatting sqref="D1764">
    <cfRule type="expression" dxfId="2536" priority="27521">
      <formula>IF(FIND("!",D5),TRUE)</formula>
    </cfRule>
  </conditionalFormatting>
  <conditionalFormatting sqref="D1765">
    <cfRule type="expression" dxfId="2535" priority="27522">
      <formula>IF(AND(LEN($C5)&gt;0,AND($C5&lt;&gt;"Smelter Not Listed",ISBLANK($D5))),1,0)</formula>
    </cfRule>
  </conditionalFormatting>
  <conditionalFormatting sqref="D1765">
    <cfRule type="expression" dxfId="2534" priority="27523">
      <formula>IF(AND(D5="",$C5=$X$4),TRUE)</formula>
    </cfRule>
  </conditionalFormatting>
  <conditionalFormatting sqref="D1765">
    <cfRule type="expression" dxfId="2533" priority="27524">
      <formula>IF(FIND("!",D5),TRUE)</formula>
    </cfRule>
  </conditionalFormatting>
  <conditionalFormatting sqref="D1766">
    <cfRule type="expression" dxfId="2532" priority="27525">
      <formula>IF(AND(LEN($C5)&gt;0,AND($C5&lt;&gt;"Smelter Not Listed",ISBLANK($D5))),1,0)</formula>
    </cfRule>
  </conditionalFormatting>
  <conditionalFormatting sqref="D1766">
    <cfRule type="expression" dxfId="2531" priority="27526">
      <formula>IF(AND(D5="",$C5=$X$4),TRUE)</formula>
    </cfRule>
  </conditionalFormatting>
  <conditionalFormatting sqref="D1766">
    <cfRule type="expression" dxfId="2530" priority="27527">
      <formula>IF(FIND("!",D5),TRUE)</formula>
    </cfRule>
  </conditionalFormatting>
  <conditionalFormatting sqref="D1767">
    <cfRule type="expression" dxfId="2529" priority="27528">
      <formula>IF(AND(LEN($C5)&gt;0,AND($C5&lt;&gt;"Smelter Not Listed",ISBLANK($D5))),1,0)</formula>
    </cfRule>
  </conditionalFormatting>
  <conditionalFormatting sqref="D1767">
    <cfRule type="expression" dxfId="2528" priority="27529">
      <formula>IF(AND(D5="",$C5=$X$4),TRUE)</formula>
    </cfRule>
  </conditionalFormatting>
  <conditionalFormatting sqref="D1767">
    <cfRule type="expression" dxfId="2527" priority="27530">
      <formula>IF(FIND("!",D5),TRUE)</formula>
    </cfRule>
  </conditionalFormatting>
  <conditionalFormatting sqref="D1768">
    <cfRule type="expression" dxfId="2526" priority="27531">
      <formula>IF(AND(LEN($C5)&gt;0,AND($C5&lt;&gt;"Smelter Not Listed",ISBLANK($D5))),1,0)</formula>
    </cfRule>
  </conditionalFormatting>
  <conditionalFormatting sqref="D1768">
    <cfRule type="expression" dxfId="2525" priority="27532">
      <formula>IF(AND(D5="",$C5=$X$4),TRUE)</formula>
    </cfRule>
  </conditionalFormatting>
  <conditionalFormatting sqref="D1768">
    <cfRule type="expression" dxfId="2524" priority="27533">
      <formula>IF(FIND("!",D5),TRUE)</formula>
    </cfRule>
  </conditionalFormatting>
  <conditionalFormatting sqref="D1769">
    <cfRule type="expression" dxfId="2523" priority="27534">
      <formula>IF(AND(LEN($C5)&gt;0,AND($C5&lt;&gt;"Smelter Not Listed",ISBLANK($D5))),1,0)</formula>
    </cfRule>
  </conditionalFormatting>
  <conditionalFormatting sqref="D1769">
    <cfRule type="expression" dxfId="2522" priority="27535">
      <formula>IF(AND(D5="",$C5=$X$4),TRUE)</formula>
    </cfRule>
  </conditionalFormatting>
  <conditionalFormatting sqref="D1769">
    <cfRule type="expression" dxfId="2521" priority="27536">
      <formula>IF(FIND("!",D5),TRUE)</formula>
    </cfRule>
  </conditionalFormatting>
  <conditionalFormatting sqref="D1770">
    <cfRule type="expression" dxfId="2520" priority="27537">
      <formula>IF(AND(LEN($C5)&gt;0,AND($C5&lt;&gt;"Smelter Not Listed",ISBLANK($D5))),1,0)</formula>
    </cfRule>
  </conditionalFormatting>
  <conditionalFormatting sqref="D1770">
    <cfRule type="expression" dxfId="2519" priority="27538">
      <formula>IF(AND(D5="",$C5=$X$4),TRUE)</formula>
    </cfRule>
  </conditionalFormatting>
  <conditionalFormatting sqref="D1770">
    <cfRule type="expression" dxfId="2518" priority="27539">
      <formula>IF(FIND("!",D5),TRUE)</formula>
    </cfRule>
  </conditionalFormatting>
  <conditionalFormatting sqref="D1771">
    <cfRule type="expression" dxfId="2517" priority="27540">
      <formula>IF(AND(LEN($C5)&gt;0,AND($C5&lt;&gt;"Smelter Not Listed",ISBLANK($D5))),1,0)</formula>
    </cfRule>
  </conditionalFormatting>
  <conditionalFormatting sqref="D1771">
    <cfRule type="expression" dxfId="2516" priority="27541">
      <formula>IF(AND(D5="",$C5=$X$4),TRUE)</formula>
    </cfRule>
  </conditionalFormatting>
  <conditionalFormatting sqref="D1771">
    <cfRule type="expression" dxfId="2515" priority="27542">
      <formula>IF(FIND("!",D5),TRUE)</formula>
    </cfRule>
  </conditionalFormatting>
  <conditionalFormatting sqref="D1772">
    <cfRule type="expression" dxfId="2514" priority="27543">
      <formula>IF(AND(LEN($C5)&gt;0,AND($C5&lt;&gt;"Smelter Not Listed",ISBLANK($D5))),1,0)</formula>
    </cfRule>
  </conditionalFormatting>
  <conditionalFormatting sqref="D1772">
    <cfRule type="expression" dxfId="2513" priority="27544">
      <formula>IF(AND(D5="",$C5=$X$4),TRUE)</formula>
    </cfRule>
  </conditionalFormatting>
  <conditionalFormatting sqref="D1772">
    <cfRule type="expression" dxfId="2512" priority="27545">
      <formula>IF(FIND("!",D5),TRUE)</formula>
    </cfRule>
  </conditionalFormatting>
  <conditionalFormatting sqref="D1773">
    <cfRule type="expression" dxfId="2511" priority="27546">
      <formula>IF(AND(LEN($C5)&gt;0,AND($C5&lt;&gt;"Smelter Not Listed",ISBLANK($D5))),1,0)</formula>
    </cfRule>
  </conditionalFormatting>
  <conditionalFormatting sqref="D1773">
    <cfRule type="expression" dxfId="2510" priority="27547">
      <formula>IF(AND(D5="",$C5=$X$4),TRUE)</formula>
    </cfRule>
  </conditionalFormatting>
  <conditionalFormatting sqref="D1773">
    <cfRule type="expression" dxfId="2509" priority="27548">
      <formula>IF(FIND("!",D5),TRUE)</formula>
    </cfRule>
  </conditionalFormatting>
  <conditionalFormatting sqref="D1774">
    <cfRule type="expression" dxfId="2508" priority="27549">
      <formula>IF(AND(LEN($C5)&gt;0,AND($C5&lt;&gt;"Smelter Not Listed",ISBLANK($D5))),1,0)</formula>
    </cfRule>
  </conditionalFormatting>
  <conditionalFormatting sqref="D1774">
    <cfRule type="expression" dxfId="2507" priority="27550">
      <formula>IF(AND(D5="",$C5=$X$4),TRUE)</formula>
    </cfRule>
  </conditionalFormatting>
  <conditionalFormatting sqref="D1774">
    <cfRule type="expression" dxfId="2506" priority="27551">
      <formula>IF(FIND("!",D5),TRUE)</formula>
    </cfRule>
  </conditionalFormatting>
  <conditionalFormatting sqref="D1775">
    <cfRule type="expression" dxfId="2505" priority="27552">
      <formula>IF(AND(LEN($C5)&gt;0,AND($C5&lt;&gt;"Smelter Not Listed",ISBLANK($D5))),1,0)</formula>
    </cfRule>
  </conditionalFormatting>
  <conditionalFormatting sqref="D1775">
    <cfRule type="expression" dxfId="2504" priority="27553">
      <formula>IF(AND(D5="",$C5=$X$4),TRUE)</formula>
    </cfRule>
  </conditionalFormatting>
  <conditionalFormatting sqref="D1775">
    <cfRule type="expression" dxfId="2503" priority="27554">
      <formula>IF(FIND("!",D5),TRUE)</formula>
    </cfRule>
  </conditionalFormatting>
  <conditionalFormatting sqref="D1776">
    <cfRule type="expression" dxfId="2502" priority="27555">
      <formula>IF(AND(LEN($C5)&gt;0,AND($C5&lt;&gt;"Smelter Not Listed",ISBLANK($D5))),1,0)</formula>
    </cfRule>
  </conditionalFormatting>
  <conditionalFormatting sqref="D1776">
    <cfRule type="expression" dxfId="2501" priority="27556">
      <formula>IF(AND(D5="",$C5=$X$4),TRUE)</formula>
    </cfRule>
  </conditionalFormatting>
  <conditionalFormatting sqref="D1776">
    <cfRule type="expression" dxfId="2500" priority="27557">
      <formula>IF(FIND("!",D5),TRUE)</formula>
    </cfRule>
  </conditionalFormatting>
  <conditionalFormatting sqref="D1777">
    <cfRule type="expression" dxfId="2499" priority="27558">
      <formula>IF(AND(LEN($C5)&gt;0,AND($C5&lt;&gt;"Smelter Not Listed",ISBLANK($D5))),1,0)</formula>
    </cfRule>
  </conditionalFormatting>
  <conditionalFormatting sqref="D1777">
    <cfRule type="expression" dxfId="2498" priority="27559">
      <formula>IF(AND(D5="",$C5=$X$4),TRUE)</formula>
    </cfRule>
  </conditionalFormatting>
  <conditionalFormatting sqref="D1777">
    <cfRule type="expression" dxfId="2497" priority="27560">
      <formula>IF(FIND("!",D5),TRUE)</formula>
    </cfRule>
  </conditionalFormatting>
  <conditionalFormatting sqref="D1778">
    <cfRule type="expression" dxfId="2496" priority="27561">
      <formula>IF(AND(LEN($C5)&gt;0,AND($C5&lt;&gt;"Smelter Not Listed",ISBLANK($D5))),1,0)</formula>
    </cfRule>
  </conditionalFormatting>
  <conditionalFormatting sqref="D1778">
    <cfRule type="expression" dxfId="2495" priority="27562">
      <formula>IF(AND(D5="",$C5=$X$4),TRUE)</formula>
    </cfRule>
  </conditionalFormatting>
  <conditionalFormatting sqref="D1778">
    <cfRule type="expression" dxfId="2494" priority="27563">
      <formula>IF(FIND("!",D5),TRUE)</formula>
    </cfRule>
  </conditionalFormatting>
  <conditionalFormatting sqref="D1779">
    <cfRule type="expression" dxfId="2493" priority="27564">
      <formula>IF(AND(LEN($C5)&gt;0,AND($C5&lt;&gt;"Smelter Not Listed",ISBLANK($D5))),1,0)</formula>
    </cfRule>
  </conditionalFormatting>
  <conditionalFormatting sqref="D1779">
    <cfRule type="expression" dxfId="2492" priority="27565">
      <formula>IF(AND(D5="",$C5=$X$4),TRUE)</formula>
    </cfRule>
  </conditionalFormatting>
  <conditionalFormatting sqref="D1779">
    <cfRule type="expression" dxfId="2491" priority="27566">
      <formula>IF(FIND("!",D5),TRUE)</formula>
    </cfRule>
  </conditionalFormatting>
  <conditionalFormatting sqref="D1780">
    <cfRule type="expression" dxfId="2490" priority="27567">
      <formula>IF(AND(LEN($C5)&gt;0,AND($C5&lt;&gt;"Smelter Not Listed",ISBLANK($D5))),1,0)</formula>
    </cfRule>
  </conditionalFormatting>
  <conditionalFormatting sqref="D1780">
    <cfRule type="expression" dxfId="2489" priority="27568">
      <formula>IF(AND(D5="",$C5=$X$4),TRUE)</formula>
    </cfRule>
  </conditionalFormatting>
  <conditionalFormatting sqref="D1780">
    <cfRule type="expression" dxfId="2488" priority="27569">
      <formula>IF(FIND("!",D5),TRUE)</formula>
    </cfRule>
  </conditionalFormatting>
  <conditionalFormatting sqref="D1781">
    <cfRule type="expression" dxfId="2487" priority="27570">
      <formula>IF(AND(LEN($C5)&gt;0,AND($C5&lt;&gt;"Smelter Not Listed",ISBLANK($D5))),1,0)</formula>
    </cfRule>
  </conditionalFormatting>
  <conditionalFormatting sqref="D1781">
    <cfRule type="expression" dxfId="2486" priority="27571">
      <formula>IF(AND(D5="",$C5=$X$4),TRUE)</formula>
    </cfRule>
  </conditionalFormatting>
  <conditionalFormatting sqref="D1781">
    <cfRule type="expression" dxfId="2485" priority="27572">
      <formula>IF(FIND("!",D5),TRUE)</formula>
    </cfRule>
  </conditionalFormatting>
  <conditionalFormatting sqref="D1782">
    <cfRule type="expression" dxfId="2484" priority="27573">
      <formula>IF(AND(LEN($C5)&gt;0,AND($C5&lt;&gt;"Smelter Not Listed",ISBLANK($D5))),1,0)</formula>
    </cfRule>
  </conditionalFormatting>
  <conditionalFormatting sqref="D1782">
    <cfRule type="expression" dxfId="2483" priority="27574">
      <formula>IF(AND(D5="",$C5=$X$4),TRUE)</formula>
    </cfRule>
  </conditionalFormatting>
  <conditionalFormatting sqref="D1782">
    <cfRule type="expression" dxfId="2482" priority="27575">
      <formula>IF(FIND("!",D5),TRUE)</formula>
    </cfRule>
  </conditionalFormatting>
  <conditionalFormatting sqref="D1783">
    <cfRule type="expression" dxfId="2481" priority="27576">
      <formula>IF(AND(LEN($C5)&gt;0,AND($C5&lt;&gt;"Smelter Not Listed",ISBLANK($D5))),1,0)</formula>
    </cfRule>
  </conditionalFormatting>
  <conditionalFormatting sqref="D1783">
    <cfRule type="expression" dxfId="2480" priority="27577">
      <formula>IF(AND(D5="",$C5=$X$4),TRUE)</formula>
    </cfRule>
  </conditionalFormatting>
  <conditionalFormatting sqref="D1783">
    <cfRule type="expression" dxfId="2479" priority="27578">
      <formula>IF(FIND("!",D5),TRUE)</formula>
    </cfRule>
  </conditionalFormatting>
  <conditionalFormatting sqref="D1784">
    <cfRule type="expression" dxfId="2478" priority="27579">
      <formula>IF(AND(LEN($C5)&gt;0,AND($C5&lt;&gt;"Smelter Not Listed",ISBLANK($D5))),1,0)</formula>
    </cfRule>
  </conditionalFormatting>
  <conditionalFormatting sqref="D1784">
    <cfRule type="expression" dxfId="2477" priority="27580">
      <formula>IF(AND(D5="",$C5=$X$4),TRUE)</formula>
    </cfRule>
  </conditionalFormatting>
  <conditionalFormatting sqref="D1784">
    <cfRule type="expression" dxfId="2476" priority="27581">
      <formula>IF(FIND("!",D5),TRUE)</formula>
    </cfRule>
  </conditionalFormatting>
  <conditionalFormatting sqref="D1785">
    <cfRule type="expression" dxfId="2475" priority="27582">
      <formula>IF(AND(LEN($C5)&gt;0,AND($C5&lt;&gt;"Smelter Not Listed",ISBLANK($D5))),1,0)</formula>
    </cfRule>
  </conditionalFormatting>
  <conditionalFormatting sqref="D1785">
    <cfRule type="expression" dxfId="2474" priority="27583">
      <formula>IF(AND(D5="",$C5=$X$4),TRUE)</formula>
    </cfRule>
  </conditionalFormatting>
  <conditionalFormatting sqref="D1785">
    <cfRule type="expression" dxfId="2473" priority="27584">
      <formula>IF(FIND("!",D5),TRUE)</formula>
    </cfRule>
  </conditionalFormatting>
  <conditionalFormatting sqref="D1786">
    <cfRule type="expression" dxfId="2472" priority="27585">
      <formula>IF(AND(LEN($C5)&gt;0,AND($C5&lt;&gt;"Smelter Not Listed",ISBLANK($D5))),1,0)</formula>
    </cfRule>
  </conditionalFormatting>
  <conditionalFormatting sqref="D1786">
    <cfRule type="expression" dxfId="2471" priority="27586">
      <formula>IF(AND(D5="",$C5=$X$4),TRUE)</formula>
    </cfRule>
  </conditionalFormatting>
  <conditionalFormatting sqref="D1786">
    <cfRule type="expression" dxfId="2470" priority="27587">
      <formula>IF(FIND("!",D5),TRUE)</formula>
    </cfRule>
  </conditionalFormatting>
  <conditionalFormatting sqref="D1787">
    <cfRule type="expression" dxfId="2469" priority="27588">
      <formula>IF(AND(LEN($C5)&gt;0,AND($C5&lt;&gt;"Smelter Not Listed",ISBLANK($D5))),1,0)</formula>
    </cfRule>
  </conditionalFormatting>
  <conditionalFormatting sqref="D1787">
    <cfRule type="expression" dxfId="2468" priority="27589">
      <formula>IF(AND(D5="",$C5=$X$4),TRUE)</formula>
    </cfRule>
  </conditionalFormatting>
  <conditionalFormatting sqref="D1787">
    <cfRule type="expression" dxfId="2467" priority="27590">
      <formula>IF(FIND("!",D5),TRUE)</formula>
    </cfRule>
  </conditionalFormatting>
  <conditionalFormatting sqref="D1788">
    <cfRule type="expression" dxfId="2466" priority="27591">
      <formula>IF(AND(LEN($C5)&gt;0,AND($C5&lt;&gt;"Smelter Not Listed",ISBLANK($D5))),1,0)</formula>
    </cfRule>
  </conditionalFormatting>
  <conditionalFormatting sqref="D1788">
    <cfRule type="expression" dxfId="2465" priority="27592">
      <formula>IF(AND(D5="",$C5=$X$4),TRUE)</formula>
    </cfRule>
  </conditionalFormatting>
  <conditionalFormatting sqref="D1788">
    <cfRule type="expression" dxfId="2464" priority="27593">
      <formula>IF(FIND("!",D5),TRUE)</formula>
    </cfRule>
  </conditionalFormatting>
  <conditionalFormatting sqref="D1789">
    <cfRule type="expression" dxfId="2463" priority="27594">
      <formula>IF(AND(LEN($C5)&gt;0,AND($C5&lt;&gt;"Smelter Not Listed",ISBLANK($D5))),1,0)</formula>
    </cfRule>
  </conditionalFormatting>
  <conditionalFormatting sqref="D1789">
    <cfRule type="expression" dxfId="2462" priority="27595">
      <formula>IF(AND(D5="",$C5=$X$4),TRUE)</formula>
    </cfRule>
  </conditionalFormatting>
  <conditionalFormatting sqref="D1789">
    <cfRule type="expression" dxfId="2461" priority="27596">
      <formula>IF(FIND("!",D5),TRUE)</formula>
    </cfRule>
  </conditionalFormatting>
  <conditionalFormatting sqref="D1790">
    <cfRule type="expression" dxfId="2460" priority="27597">
      <formula>IF(AND(LEN($C5)&gt;0,AND($C5&lt;&gt;"Smelter Not Listed",ISBLANK($D5))),1,0)</formula>
    </cfRule>
  </conditionalFormatting>
  <conditionalFormatting sqref="D1790">
    <cfRule type="expression" dxfId="2459" priority="27598">
      <formula>IF(AND(D5="",$C5=$X$4),TRUE)</formula>
    </cfRule>
  </conditionalFormatting>
  <conditionalFormatting sqref="D1790">
    <cfRule type="expression" dxfId="2458" priority="27599">
      <formula>IF(FIND("!",D5),TRUE)</formula>
    </cfRule>
  </conditionalFormatting>
  <conditionalFormatting sqref="D1791">
    <cfRule type="expression" dxfId="2457" priority="27600">
      <formula>IF(AND(LEN($C5)&gt;0,AND($C5&lt;&gt;"Smelter Not Listed",ISBLANK($D5))),1,0)</formula>
    </cfRule>
  </conditionalFormatting>
  <conditionalFormatting sqref="D1791">
    <cfRule type="expression" dxfId="2456" priority="27601">
      <formula>IF(AND(D5="",$C5=$X$4),TRUE)</formula>
    </cfRule>
  </conditionalFormatting>
  <conditionalFormatting sqref="D1791">
    <cfRule type="expression" dxfId="2455" priority="27602">
      <formula>IF(FIND("!",D5),TRUE)</formula>
    </cfRule>
  </conditionalFormatting>
  <conditionalFormatting sqref="D1792">
    <cfRule type="expression" dxfId="2454" priority="27603">
      <formula>IF(AND(LEN($C5)&gt;0,AND($C5&lt;&gt;"Smelter Not Listed",ISBLANK($D5))),1,0)</formula>
    </cfRule>
  </conditionalFormatting>
  <conditionalFormatting sqref="D1792">
    <cfRule type="expression" dxfId="2453" priority="27604">
      <formula>IF(AND(D5="",$C5=$X$4),TRUE)</formula>
    </cfRule>
  </conditionalFormatting>
  <conditionalFormatting sqref="D1792">
    <cfRule type="expression" dxfId="2452" priority="27605">
      <formula>IF(FIND("!",D5),TRUE)</formula>
    </cfRule>
  </conditionalFormatting>
  <conditionalFormatting sqref="D1793">
    <cfRule type="expression" dxfId="2451" priority="27606">
      <formula>IF(AND(LEN($C5)&gt;0,AND($C5&lt;&gt;"Smelter Not Listed",ISBLANK($D5))),1,0)</formula>
    </cfRule>
  </conditionalFormatting>
  <conditionalFormatting sqref="D1793">
    <cfRule type="expression" dxfId="2450" priority="27607">
      <formula>IF(AND(D5="",$C5=$X$4),TRUE)</formula>
    </cfRule>
  </conditionalFormatting>
  <conditionalFormatting sqref="D1793">
    <cfRule type="expression" dxfId="2449" priority="27608">
      <formula>IF(FIND("!",D5),TRUE)</formula>
    </cfRule>
  </conditionalFormatting>
  <conditionalFormatting sqref="D1794">
    <cfRule type="expression" dxfId="2448" priority="27609">
      <formula>IF(AND(LEN($C5)&gt;0,AND($C5&lt;&gt;"Smelter Not Listed",ISBLANK($D5))),1,0)</formula>
    </cfRule>
  </conditionalFormatting>
  <conditionalFormatting sqref="D1794">
    <cfRule type="expression" dxfId="2447" priority="27610">
      <formula>IF(AND(D5="",$C5=$X$4),TRUE)</formula>
    </cfRule>
  </conditionalFormatting>
  <conditionalFormatting sqref="D1794">
    <cfRule type="expression" dxfId="2446" priority="27611">
      <formula>IF(FIND("!",D5),TRUE)</formula>
    </cfRule>
  </conditionalFormatting>
  <conditionalFormatting sqref="D1795">
    <cfRule type="expression" dxfId="2445" priority="27612">
      <formula>IF(AND(LEN($C5)&gt;0,AND($C5&lt;&gt;"Smelter Not Listed",ISBLANK($D5))),1,0)</formula>
    </cfRule>
  </conditionalFormatting>
  <conditionalFormatting sqref="D1795">
    <cfRule type="expression" dxfId="2444" priority="27613">
      <formula>IF(AND(D5="",$C5=$X$4),TRUE)</formula>
    </cfRule>
  </conditionalFormatting>
  <conditionalFormatting sqref="D1795">
    <cfRule type="expression" dxfId="2443" priority="27614">
      <formula>IF(FIND("!",D5),TRUE)</formula>
    </cfRule>
  </conditionalFormatting>
  <conditionalFormatting sqref="D1796">
    <cfRule type="expression" dxfId="2442" priority="27615">
      <formula>IF(AND(LEN($C5)&gt;0,AND($C5&lt;&gt;"Smelter Not Listed",ISBLANK($D5))),1,0)</formula>
    </cfRule>
  </conditionalFormatting>
  <conditionalFormatting sqref="D1796">
    <cfRule type="expression" dxfId="2441" priority="27616">
      <formula>IF(AND(D5="",$C5=$X$4),TRUE)</formula>
    </cfRule>
  </conditionalFormatting>
  <conditionalFormatting sqref="D1796">
    <cfRule type="expression" dxfId="2440" priority="27617">
      <formula>IF(FIND("!",D5),TRUE)</formula>
    </cfRule>
  </conditionalFormatting>
  <conditionalFormatting sqref="D1797">
    <cfRule type="expression" dxfId="2439" priority="27618">
      <formula>IF(AND(LEN($C5)&gt;0,AND($C5&lt;&gt;"Smelter Not Listed",ISBLANK($D5))),1,0)</formula>
    </cfRule>
  </conditionalFormatting>
  <conditionalFormatting sqref="D1797">
    <cfRule type="expression" dxfId="2438" priority="27619">
      <formula>IF(AND(D5="",$C5=$X$4),TRUE)</formula>
    </cfRule>
  </conditionalFormatting>
  <conditionalFormatting sqref="D1797">
    <cfRule type="expression" dxfId="2437" priority="27620">
      <formula>IF(FIND("!",D5),TRUE)</formula>
    </cfRule>
  </conditionalFormatting>
  <conditionalFormatting sqref="D1798">
    <cfRule type="expression" dxfId="2436" priority="27621">
      <formula>IF(AND(LEN($C5)&gt;0,AND($C5&lt;&gt;"Smelter Not Listed",ISBLANK($D5))),1,0)</formula>
    </cfRule>
  </conditionalFormatting>
  <conditionalFormatting sqref="D1798">
    <cfRule type="expression" dxfId="2435" priority="27622">
      <formula>IF(AND(D5="",$C5=$X$4),TRUE)</formula>
    </cfRule>
  </conditionalFormatting>
  <conditionalFormatting sqref="D1798">
    <cfRule type="expression" dxfId="2434" priority="27623">
      <formula>IF(FIND("!",D5),TRUE)</formula>
    </cfRule>
  </conditionalFormatting>
  <conditionalFormatting sqref="D1799">
    <cfRule type="expression" dxfId="2433" priority="27624">
      <formula>IF(AND(LEN($C5)&gt;0,AND($C5&lt;&gt;"Smelter Not Listed",ISBLANK($D5))),1,0)</formula>
    </cfRule>
  </conditionalFormatting>
  <conditionalFormatting sqref="D1799">
    <cfRule type="expression" dxfId="2432" priority="27625">
      <formula>IF(AND(D5="",$C5=$X$4),TRUE)</formula>
    </cfRule>
  </conditionalFormatting>
  <conditionalFormatting sqref="D1799">
    <cfRule type="expression" dxfId="2431" priority="27626">
      <formula>IF(FIND("!",D5),TRUE)</formula>
    </cfRule>
  </conditionalFormatting>
  <conditionalFormatting sqref="D1800">
    <cfRule type="expression" dxfId="2430" priority="27627">
      <formula>IF(AND(LEN($C5)&gt;0,AND($C5&lt;&gt;"Smelter Not Listed",ISBLANK($D5))),1,0)</formula>
    </cfRule>
  </conditionalFormatting>
  <conditionalFormatting sqref="D1800">
    <cfRule type="expression" dxfId="2429" priority="27628">
      <formula>IF(AND(D5="",$C5=$X$4),TRUE)</formula>
    </cfRule>
  </conditionalFormatting>
  <conditionalFormatting sqref="D1800">
    <cfRule type="expression" dxfId="2428" priority="27629">
      <formula>IF(FIND("!",D5),TRUE)</formula>
    </cfRule>
  </conditionalFormatting>
  <conditionalFormatting sqref="D1801">
    <cfRule type="expression" dxfId="2427" priority="27630">
      <formula>IF(AND(LEN($C5)&gt;0,AND($C5&lt;&gt;"Smelter Not Listed",ISBLANK($D5))),1,0)</formula>
    </cfRule>
  </conditionalFormatting>
  <conditionalFormatting sqref="D1801">
    <cfRule type="expression" dxfId="2426" priority="27631">
      <formula>IF(AND(D5="",$C5=$X$4),TRUE)</formula>
    </cfRule>
  </conditionalFormatting>
  <conditionalFormatting sqref="D1801">
    <cfRule type="expression" dxfId="2425" priority="27632">
      <formula>IF(FIND("!",D5),TRUE)</formula>
    </cfRule>
  </conditionalFormatting>
  <conditionalFormatting sqref="D1802">
    <cfRule type="expression" dxfId="2424" priority="27633">
      <formula>IF(AND(LEN($C5)&gt;0,AND($C5&lt;&gt;"Smelter Not Listed",ISBLANK($D5))),1,0)</formula>
    </cfRule>
  </conditionalFormatting>
  <conditionalFormatting sqref="D1802">
    <cfRule type="expression" dxfId="2423" priority="27634">
      <formula>IF(AND(D5="",$C5=$X$4),TRUE)</formula>
    </cfRule>
  </conditionalFormatting>
  <conditionalFormatting sqref="D1802">
    <cfRule type="expression" dxfId="2422" priority="27635">
      <formula>IF(FIND("!",D5),TRUE)</formula>
    </cfRule>
  </conditionalFormatting>
  <conditionalFormatting sqref="D1803">
    <cfRule type="expression" dxfId="2421" priority="27636">
      <formula>IF(AND(LEN($C5)&gt;0,AND($C5&lt;&gt;"Smelter Not Listed",ISBLANK($D5))),1,0)</formula>
    </cfRule>
  </conditionalFormatting>
  <conditionalFormatting sqref="D1803">
    <cfRule type="expression" dxfId="2420" priority="27637">
      <formula>IF(AND(D5="",$C5=$X$4),TRUE)</formula>
    </cfRule>
  </conditionalFormatting>
  <conditionalFormatting sqref="D1803">
    <cfRule type="expression" dxfId="2419" priority="27638">
      <formula>IF(FIND("!",D5),TRUE)</formula>
    </cfRule>
  </conditionalFormatting>
  <conditionalFormatting sqref="D1804">
    <cfRule type="expression" dxfId="2418" priority="27639">
      <formula>IF(AND(LEN($C5)&gt;0,AND($C5&lt;&gt;"Smelter Not Listed",ISBLANK($D5))),1,0)</formula>
    </cfRule>
  </conditionalFormatting>
  <conditionalFormatting sqref="D1804">
    <cfRule type="expression" dxfId="2417" priority="27640">
      <formula>IF(AND(D5="",$C5=$X$4),TRUE)</formula>
    </cfRule>
  </conditionalFormatting>
  <conditionalFormatting sqref="D1804">
    <cfRule type="expression" dxfId="2416" priority="27641">
      <formula>IF(FIND("!",D5),TRUE)</formula>
    </cfRule>
  </conditionalFormatting>
  <conditionalFormatting sqref="D1805">
    <cfRule type="expression" dxfId="2415" priority="27642">
      <formula>IF(AND(LEN($C5)&gt;0,AND($C5&lt;&gt;"Smelter Not Listed",ISBLANK($D5))),1,0)</formula>
    </cfRule>
  </conditionalFormatting>
  <conditionalFormatting sqref="D1805">
    <cfRule type="expression" dxfId="2414" priority="27643">
      <formula>IF(AND(D5="",$C5=$X$4),TRUE)</formula>
    </cfRule>
  </conditionalFormatting>
  <conditionalFormatting sqref="D1805">
    <cfRule type="expression" dxfId="2413" priority="27644">
      <formula>IF(FIND("!",D5),TRUE)</formula>
    </cfRule>
  </conditionalFormatting>
  <conditionalFormatting sqref="D1806">
    <cfRule type="expression" dxfId="2412" priority="27645">
      <formula>IF(AND(LEN($C5)&gt;0,AND($C5&lt;&gt;"Smelter Not Listed",ISBLANK($D5))),1,0)</formula>
    </cfRule>
  </conditionalFormatting>
  <conditionalFormatting sqref="D1806">
    <cfRule type="expression" dxfId="2411" priority="27646">
      <formula>IF(AND(D5="",$C5=$X$4),TRUE)</formula>
    </cfRule>
  </conditionalFormatting>
  <conditionalFormatting sqref="D1806">
    <cfRule type="expression" dxfId="2410" priority="27647">
      <formula>IF(FIND("!",D5),TRUE)</formula>
    </cfRule>
  </conditionalFormatting>
  <conditionalFormatting sqref="D1807">
    <cfRule type="expression" dxfId="2409" priority="27648">
      <formula>IF(AND(LEN($C5)&gt;0,AND($C5&lt;&gt;"Smelter Not Listed",ISBLANK($D5))),1,0)</formula>
    </cfRule>
  </conditionalFormatting>
  <conditionalFormatting sqref="D1807">
    <cfRule type="expression" dxfId="2408" priority="27649">
      <formula>IF(AND(D5="",$C5=$X$4),TRUE)</formula>
    </cfRule>
  </conditionalFormatting>
  <conditionalFormatting sqref="D1807">
    <cfRule type="expression" dxfId="2407" priority="27650">
      <formula>IF(FIND("!",D5),TRUE)</formula>
    </cfRule>
  </conditionalFormatting>
  <conditionalFormatting sqref="D1808">
    <cfRule type="expression" dxfId="2406" priority="27651">
      <formula>IF(AND(LEN($C5)&gt;0,AND($C5&lt;&gt;"Smelter Not Listed",ISBLANK($D5))),1,0)</formula>
    </cfRule>
  </conditionalFormatting>
  <conditionalFormatting sqref="D1808">
    <cfRule type="expression" dxfId="2405" priority="27652">
      <formula>IF(AND(D5="",$C5=$X$4),TRUE)</formula>
    </cfRule>
  </conditionalFormatting>
  <conditionalFormatting sqref="D1808">
    <cfRule type="expression" dxfId="2404" priority="27653">
      <formula>IF(FIND("!",D5),TRUE)</formula>
    </cfRule>
  </conditionalFormatting>
  <conditionalFormatting sqref="D1809">
    <cfRule type="expression" dxfId="2403" priority="27654">
      <formula>IF(AND(LEN($C5)&gt;0,AND($C5&lt;&gt;"Smelter Not Listed",ISBLANK($D5))),1,0)</formula>
    </cfRule>
  </conditionalFormatting>
  <conditionalFormatting sqref="D1809">
    <cfRule type="expression" dxfId="2402" priority="27655">
      <formula>IF(AND(D5="",$C5=$X$4),TRUE)</formula>
    </cfRule>
  </conditionalFormatting>
  <conditionalFormatting sqref="D1809">
    <cfRule type="expression" dxfId="2401" priority="27656">
      <formula>IF(FIND("!",D5),TRUE)</formula>
    </cfRule>
  </conditionalFormatting>
  <conditionalFormatting sqref="D1810">
    <cfRule type="expression" dxfId="2400" priority="27657">
      <formula>IF(AND(LEN($C5)&gt;0,AND($C5&lt;&gt;"Smelter Not Listed",ISBLANK($D5))),1,0)</formula>
    </cfRule>
  </conditionalFormatting>
  <conditionalFormatting sqref="D1810">
    <cfRule type="expression" dxfId="2399" priority="27658">
      <formula>IF(AND(D5="",$C5=$X$4),TRUE)</formula>
    </cfRule>
  </conditionalFormatting>
  <conditionalFormatting sqref="D1810">
    <cfRule type="expression" dxfId="2398" priority="27659">
      <formula>IF(FIND("!",D5),TRUE)</formula>
    </cfRule>
  </conditionalFormatting>
  <conditionalFormatting sqref="D1811">
    <cfRule type="expression" dxfId="2397" priority="27660">
      <formula>IF(AND(LEN($C5)&gt;0,AND($C5&lt;&gt;"Smelter Not Listed",ISBLANK($D5))),1,0)</formula>
    </cfRule>
  </conditionalFormatting>
  <conditionalFormatting sqref="D1811">
    <cfRule type="expression" dxfId="2396" priority="27661">
      <formula>IF(AND(D5="",$C5=$X$4),TRUE)</formula>
    </cfRule>
  </conditionalFormatting>
  <conditionalFormatting sqref="D1811">
    <cfRule type="expression" dxfId="2395" priority="27662">
      <formula>IF(FIND("!",D5),TRUE)</formula>
    </cfRule>
  </conditionalFormatting>
  <conditionalFormatting sqref="D1812">
    <cfRule type="expression" dxfId="2394" priority="27663">
      <formula>IF(AND(LEN($C5)&gt;0,AND($C5&lt;&gt;"Smelter Not Listed",ISBLANK($D5))),1,0)</formula>
    </cfRule>
  </conditionalFormatting>
  <conditionalFormatting sqref="D1812">
    <cfRule type="expression" dxfId="2393" priority="27664">
      <formula>IF(AND(D5="",$C5=$X$4),TRUE)</formula>
    </cfRule>
  </conditionalFormatting>
  <conditionalFormatting sqref="D1812">
    <cfRule type="expression" dxfId="2392" priority="27665">
      <formula>IF(FIND("!",D5),TRUE)</formula>
    </cfRule>
  </conditionalFormatting>
  <conditionalFormatting sqref="D1813">
    <cfRule type="expression" dxfId="2391" priority="27666">
      <formula>IF(AND(LEN($C5)&gt;0,AND($C5&lt;&gt;"Smelter Not Listed",ISBLANK($D5))),1,0)</formula>
    </cfRule>
  </conditionalFormatting>
  <conditionalFormatting sqref="D1813">
    <cfRule type="expression" dxfId="2390" priority="27667">
      <formula>IF(AND(D5="",$C5=$X$4),TRUE)</formula>
    </cfRule>
  </conditionalFormatting>
  <conditionalFormatting sqref="D1813">
    <cfRule type="expression" dxfId="2389" priority="27668">
      <formula>IF(FIND("!",D5),TRUE)</formula>
    </cfRule>
  </conditionalFormatting>
  <conditionalFormatting sqref="D1814">
    <cfRule type="expression" dxfId="2388" priority="27669">
      <formula>IF(AND(LEN($C5)&gt;0,AND($C5&lt;&gt;"Smelter Not Listed",ISBLANK($D5))),1,0)</formula>
    </cfRule>
  </conditionalFormatting>
  <conditionalFormatting sqref="D1814">
    <cfRule type="expression" dxfId="2387" priority="27670">
      <formula>IF(AND(D5="",$C5=$X$4),TRUE)</formula>
    </cfRule>
  </conditionalFormatting>
  <conditionalFormatting sqref="D1814">
    <cfRule type="expression" dxfId="2386" priority="27671">
      <formula>IF(FIND("!",D5),TRUE)</formula>
    </cfRule>
  </conditionalFormatting>
  <conditionalFormatting sqref="D1815">
    <cfRule type="expression" dxfId="2385" priority="27672">
      <formula>IF(AND(LEN($C5)&gt;0,AND($C5&lt;&gt;"Smelter Not Listed",ISBLANK($D5))),1,0)</formula>
    </cfRule>
  </conditionalFormatting>
  <conditionalFormatting sqref="D1815">
    <cfRule type="expression" dxfId="2384" priority="27673">
      <formula>IF(AND(D5="",$C5=$X$4),TRUE)</formula>
    </cfRule>
  </conditionalFormatting>
  <conditionalFormatting sqref="D1815">
    <cfRule type="expression" dxfId="2383" priority="27674">
      <formula>IF(FIND("!",D5),TRUE)</formula>
    </cfRule>
  </conditionalFormatting>
  <conditionalFormatting sqref="D1816">
    <cfRule type="expression" dxfId="2382" priority="27675">
      <formula>IF(AND(LEN($C5)&gt;0,AND($C5&lt;&gt;"Smelter Not Listed",ISBLANK($D5))),1,0)</formula>
    </cfRule>
  </conditionalFormatting>
  <conditionalFormatting sqref="D1816">
    <cfRule type="expression" dxfId="2381" priority="27676">
      <formula>IF(AND(D5="",$C5=$X$4),TRUE)</formula>
    </cfRule>
  </conditionalFormatting>
  <conditionalFormatting sqref="D1816">
    <cfRule type="expression" dxfId="2380" priority="27677">
      <formula>IF(FIND("!",D5),TRUE)</formula>
    </cfRule>
  </conditionalFormatting>
  <conditionalFormatting sqref="D1817">
    <cfRule type="expression" dxfId="2379" priority="27678">
      <formula>IF(AND(LEN($C5)&gt;0,AND($C5&lt;&gt;"Smelter Not Listed",ISBLANK($D5))),1,0)</formula>
    </cfRule>
  </conditionalFormatting>
  <conditionalFormatting sqref="D1817">
    <cfRule type="expression" dxfId="2378" priority="27679">
      <formula>IF(AND(D5="",$C5=$X$4),TRUE)</formula>
    </cfRule>
  </conditionalFormatting>
  <conditionalFormatting sqref="D1817">
    <cfRule type="expression" dxfId="2377" priority="27680">
      <formula>IF(FIND("!",D5),TRUE)</formula>
    </cfRule>
  </conditionalFormatting>
  <conditionalFormatting sqref="D1818">
    <cfRule type="expression" dxfId="2376" priority="27681">
      <formula>IF(AND(LEN($C5)&gt;0,AND($C5&lt;&gt;"Smelter Not Listed",ISBLANK($D5))),1,0)</formula>
    </cfRule>
  </conditionalFormatting>
  <conditionalFormatting sqref="D1818">
    <cfRule type="expression" dxfId="2375" priority="27682">
      <formula>IF(AND(D5="",$C5=$X$4),TRUE)</formula>
    </cfRule>
  </conditionalFormatting>
  <conditionalFormatting sqref="D1818">
    <cfRule type="expression" dxfId="2374" priority="27683">
      <formula>IF(FIND("!",D5),TRUE)</formula>
    </cfRule>
  </conditionalFormatting>
  <conditionalFormatting sqref="D1819">
    <cfRule type="expression" dxfId="2373" priority="27684">
      <formula>IF(AND(LEN($C5)&gt;0,AND($C5&lt;&gt;"Smelter Not Listed",ISBLANK($D5))),1,0)</formula>
    </cfRule>
  </conditionalFormatting>
  <conditionalFormatting sqref="D1819">
    <cfRule type="expression" dxfId="2372" priority="27685">
      <formula>IF(AND(D5="",$C5=$X$4),TRUE)</formula>
    </cfRule>
  </conditionalFormatting>
  <conditionalFormatting sqref="D1819">
    <cfRule type="expression" dxfId="2371" priority="27686">
      <formula>IF(FIND("!",D5),TRUE)</formula>
    </cfRule>
  </conditionalFormatting>
  <conditionalFormatting sqref="D1820">
    <cfRule type="expression" dxfId="2370" priority="27687">
      <formula>IF(AND(LEN($C5)&gt;0,AND($C5&lt;&gt;"Smelter Not Listed",ISBLANK($D5))),1,0)</formula>
    </cfRule>
  </conditionalFormatting>
  <conditionalFormatting sqref="D1820">
    <cfRule type="expression" dxfId="2369" priority="27688">
      <formula>IF(AND(D5="",$C5=$X$4),TRUE)</formula>
    </cfRule>
  </conditionalFormatting>
  <conditionalFormatting sqref="D1820">
    <cfRule type="expression" dxfId="2368" priority="27689">
      <formula>IF(FIND("!",D5),TRUE)</formula>
    </cfRule>
  </conditionalFormatting>
  <conditionalFormatting sqref="D1821">
    <cfRule type="expression" dxfId="2367" priority="27690">
      <formula>IF(AND(LEN($C5)&gt;0,AND($C5&lt;&gt;"Smelter Not Listed",ISBLANK($D5))),1,0)</formula>
    </cfRule>
  </conditionalFormatting>
  <conditionalFormatting sqref="D1821">
    <cfRule type="expression" dxfId="2366" priority="27691">
      <formula>IF(AND(D5="",$C5=$X$4),TRUE)</formula>
    </cfRule>
  </conditionalFormatting>
  <conditionalFormatting sqref="D1821">
    <cfRule type="expression" dxfId="2365" priority="27692">
      <formula>IF(FIND("!",D5),TRUE)</formula>
    </cfRule>
  </conditionalFormatting>
  <conditionalFormatting sqref="D1822">
    <cfRule type="expression" dxfId="2364" priority="27693">
      <formula>IF(AND(LEN($C5)&gt;0,AND($C5&lt;&gt;"Smelter Not Listed",ISBLANK($D5))),1,0)</formula>
    </cfRule>
  </conditionalFormatting>
  <conditionalFormatting sqref="D1822">
    <cfRule type="expression" dxfId="2363" priority="27694">
      <formula>IF(AND(D5="",$C5=$X$4),TRUE)</formula>
    </cfRule>
  </conditionalFormatting>
  <conditionalFormatting sqref="D1822">
    <cfRule type="expression" dxfId="2362" priority="27695">
      <formula>IF(FIND("!",D5),TRUE)</formula>
    </cfRule>
  </conditionalFormatting>
  <conditionalFormatting sqref="D1823">
    <cfRule type="expression" dxfId="2361" priority="27696">
      <formula>IF(AND(LEN($C5)&gt;0,AND($C5&lt;&gt;"Smelter Not Listed",ISBLANK($D5))),1,0)</formula>
    </cfRule>
  </conditionalFormatting>
  <conditionalFormatting sqref="D1823">
    <cfRule type="expression" dxfId="2360" priority="27697">
      <formula>IF(AND(D5="",$C5=$X$4),TRUE)</formula>
    </cfRule>
  </conditionalFormatting>
  <conditionalFormatting sqref="D1823">
    <cfRule type="expression" dxfId="2359" priority="27698">
      <formula>IF(FIND("!",D5),TRUE)</formula>
    </cfRule>
  </conditionalFormatting>
  <conditionalFormatting sqref="D1824">
    <cfRule type="expression" dxfId="2358" priority="27699">
      <formula>IF(AND(LEN($C5)&gt;0,AND($C5&lt;&gt;"Smelter Not Listed",ISBLANK($D5))),1,0)</formula>
    </cfRule>
  </conditionalFormatting>
  <conditionalFormatting sqref="D1824">
    <cfRule type="expression" dxfId="2357" priority="27700">
      <formula>IF(AND(D5="",$C5=$X$4),TRUE)</formula>
    </cfRule>
  </conditionalFormatting>
  <conditionalFormatting sqref="D1824">
    <cfRule type="expression" dxfId="2356" priority="27701">
      <formula>IF(FIND("!",D5),TRUE)</formula>
    </cfRule>
  </conditionalFormatting>
  <conditionalFormatting sqref="D1825">
    <cfRule type="expression" dxfId="2355" priority="27702">
      <formula>IF(AND(LEN($C5)&gt;0,AND($C5&lt;&gt;"Smelter Not Listed",ISBLANK($D5))),1,0)</formula>
    </cfRule>
  </conditionalFormatting>
  <conditionalFormatting sqref="D1825">
    <cfRule type="expression" dxfId="2354" priority="27703">
      <formula>IF(AND(D5="",$C5=$X$4),TRUE)</formula>
    </cfRule>
  </conditionalFormatting>
  <conditionalFormatting sqref="D1825">
    <cfRule type="expression" dxfId="2353" priority="27704">
      <formula>IF(FIND("!",D5),TRUE)</formula>
    </cfRule>
  </conditionalFormatting>
  <conditionalFormatting sqref="D1826">
    <cfRule type="expression" dxfId="2352" priority="27705">
      <formula>IF(AND(LEN($C5)&gt;0,AND($C5&lt;&gt;"Smelter Not Listed",ISBLANK($D5))),1,0)</formula>
    </cfRule>
  </conditionalFormatting>
  <conditionalFormatting sqref="D1826">
    <cfRule type="expression" dxfId="2351" priority="27706">
      <formula>IF(AND(D5="",$C5=$X$4),TRUE)</formula>
    </cfRule>
  </conditionalFormatting>
  <conditionalFormatting sqref="D1826">
    <cfRule type="expression" dxfId="2350" priority="27707">
      <formula>IF(FIND("!",D5),TRUE)</formula>
    </cfRule>
  </conditionalFormatting>
  <conditionalFormatting sqref="D1827">
    <cfRule type="expression" dxfId="2349" priority="27708">
      <formula>IF(AND(LEN($C5)&gt;0,AND($C5&lt;&gt;"Smelter Not Listed",ISBLANK($D5))),1,0)</formula>
    </cfRule>
  </conditionalFormatting>
  <conditionalFormatting sqref="D1827">
    <cfRule type="expression" dxfId="2348" priority="27709">
      <formula>IF(AND(D5="",$C5=$X$4),TRUE)</formula>
    </cfRule>
  </conditionalFormatting>
  <conditionalFormatting sqref="D1827">
    <cfRule type="expression" dxfId="2347" priority="27710">
      <formula>IF(FIND("!",D5),TRUE)</formula>
    </cfRule>
  </conditionalFormatting>
  <conditionalFormatting sqref="D1828">
    <cfRule type="expression" dxfId="2346" priority="27711">
      <formula>IF(AND(LEN($C5)&gt;0,AND($C5&lt;&gt;"Smelter Not Listed",ISBLANK($D5))),1,0)</formula>
    </cfRule>
  </conditionalFormatting>
  <conditionalFormatting sqref="D1828">
    <cfRule type="expression" dxfId="2345" priority="27712">
      <formula>IF(AND(D5="",$C5=$X$4),TRUE)</formula>
    </cfRule>
  </conditionalFormatting>
  <conditionalFormatting sqref="D1828">
    <cfRule type="expression" dxfId="2344" priority="27713">
      <formula>IF(FIND("!",D5),TRUE)</formula>
    </cfRule>
  </conditionalFormatting>
  <conditionalFormatting sqref="D1829">
    <cfRule type="expression" dxfId="2343" priority="27714">
      <formula>IF(AND(LEN($C5)&gt;0,AND($C5&lt;&gt;"Smelter Not Listed",ISBLANK($D5))),1,0)</formula>
    </cfRule>
  </conditionalFormatting>
  <conditionalFormatting sqref="D1829">
    <cfRule type="expression" dxfId="2342" priority="27715">
      <formula>IF(AND(D5="",$C5=$X$4),TRUE)</formula>
    </cfRule>
  </conditionalFormatting>
  <conditionalFormatting sqref="D1829">
    <cfRule type="expression" dxfId="2341" priority="27716">
      <formula>IF(FIND("!",D5),TRUE)</formula>
    </cfRule>
  </conditionalFormatting>
  <conditionalFormatting sqref="D1830">
    <cfRule type="expression" dxfId="2340" priority="27717">
      <formula>IF(AND(LEN($C5)&gt;0,AND($C5&lt;&gt;"Smelter Not Listed",ISBLANK($D5))),1,0)</formula>
    </cfRule>
  </conditionalFormatting>
  <conditionalFormatting sqref="D1830">
    <cfRule type="expression" dxfId="2339" priority="27718">
      <formula>IF(AND(D5="",$C5=$X$4),TRUE)</formula>
    </cfRule>
  </conditionalFormatting>
  <conditionalFormatting sqref="D1830">
    <cfRule type="expression" dxfId="2338" priority="27719">
      <formula>IF(FIND("!",D5),TRUE)</formula>
    </cfRule>
  </conditionalFormatting>
  <conditionalFormatting sqref="D1831">
    <cfRule type="expression" dxfId="2337" priority="27720">
      <formula>IF(AND(LEN($C5)&gt;0,AND($C5&lt;&gt;"Smelter Not Listed",ISBLANK($D5))),1,0)</formula>
    </cfRule>
  </conditionalFormatting>
  <conditionalFormatting sqref="D1831">
    <cfRule type="expression" dxfId="2336" priority="27721">
      <formula>IF(AND(D5="",$C5=$X$4),TRUE)</formula>
    </cfRule>
  </conditionalFormatting>
  <conditionalFormatting sqref="D1831">
    <cfRule type="expression" dxfId="2335" priority="27722">
      <formula>IF(FIND("!",D5),TRUE)</formula>
    </cfRule>
  </conditionalFormatting>
  <conditionalFormatting sqref="D1832">
    <cfRule type="expression" dxfId="2334" priority="27723">
      <formula>IF(AND(LEN($C5)&gt;0,AND($C5&lt;&gt;"Smelter Not Listed",ISBLANK($D5))),1,0)</formula>
    </cfRule>
  </conditionalFormatting>
  <conditionalFormatting sqref="D1832">
    <cfRule type="expression" dxfId="2333" priority="27724">
      <formula>IF(AND(D5="",$C5=$X$4),TRUE)</formula>
    </cfRule>
  </conditionalFormatting>
  <conditionalFormatting sqref="D1832">
    <cfRule type="expression" dxfId="2332" priority="27725">
      <formula>IF(FIND("!",D5),TRUE)</formula>
    </cfRule>
  </conditionalFormatting>
  <conditionalFormatting sqref="D1833">
    <cfRule type="expression" dxfId="2331" priority="27726">
      <formula>IF(AND(LEN($C5)&gt;0,AND($C5&lt;&gt;"Smelter Not Listed",ISBLANK($D5))),1,0)</formula>
    </cfRule>
  </conditionalFormatting>
  <conditionalFormatting sqref="D1833">
    <cfRule type="expression" dxfId="2330" priority="27727">
      <formula>IF(AND(D5="",$C5=$X$4),TRUE)</formula>
    </cfRule>
  </conditionalFormatting>
  <conditionalFormatting sqref="D1833">
    <cfRule type="expression" dxfId="2329" priority="27728">
      <formula>IF(FIND("!",D5),TRUE)</formula>
    </cfRule>
  </conditionalFormatting>
  <conditionalFormatting sqref="D1834">
    <cfRule type="expression" dxfId="2328" priority="27729">
      <formula>IF(AND(LEN($C5)&gt;0,AND($C5&lt;&gt;"Smelter Not Listed",ISBLANK($D5))),1,0)</formula>
    </cfRule>
  </conditionalFormatting>
  <conditionalFormatting sqref="D1834">
    <cfRule type="expression" dxfId="2327" priority="27730">
      <formula>IF(AND(D5="",$C5=$X$4),TRUE)</formula>
    </cfRule>
  </conditionalFormatting>
  <conditionalFormatting sqref="D1834">
    <cfRule type="expression" dxfId="2326" priority="27731">
      <formula>IF(FIND("!",D5),TRUE)</formula>
    </cfRule>
  </conditionalFormatting>
  <conditionalFormatting sqref="D1835">
    <cfRule type="expression" dxfId="2325" priority="27732">
      <formula>IF(AND(LEN($C5)&gt;0,AND($C5&lt;&gt;"Smelter Not Listed",ISBLANK($D5))),1,0)</formula>
    </cfRule>
  </conditionalFormatting>
  <conditionalFormatting sqref="D1835">
    <cfRule type="expression" dxfId="2324" priority="27733">
      <formula>IF(AND(D5="",$C5=$X$4),TRUE)</formula>
    </cfRule>
  </conditionalFormatting>
  <conditionalFormatting sqref="D1835">
    <cfRule type="expression" dxfId="2323" priority="27734">
      <formula>IF(FIND("!",D5),TRUE)</formula>
    </cfRule>
  </conditionalFormatting>
  <conditionalFormatting sqref="D1836">
    <cfRule type="expression" dxfId="2322" priority="27735">
      <formula>IF(AND(LEN($C5)&gt;0,AND($C5&lt;&gt;"Smelter Not Listed",ISBLANK($D5))),1,0)</formula>
    </cfRule>
  </conditionalFormatting>
  <conditionalFormatting sqref="D1836">
    <cfRule type="expression" dxfId="2321" priority="27736">
      <formula>IF(AND(D5="",$C5=$X$4),TRUE)</formula>
    </cfRule>
  </conditionalFormatting>
  <conditionalFormatting sqref="D1836">
    <cfRule type="expression" dxfId="2320" priority="27737">
      <formula>IF(FIND("!",D5),TRUE)</formula>
    </cfRule>
  </conditionalFormatting>
  <conditionalFormatting sqref="D1837">
    <cfRule type="expression" dxfId="2319" priority="27738">
      <formula>IF(AND(LEN($C5)&gt;0,AND($C5&lt;&gt;"Smelter Not Listed",ISBLANK($D5))),1,0)</formula>
    </cfRule>
  </conditionalFormatting>
  <conditionalFormatting sqref="D1837">
    <cfRule type="expression" dxfId="2318" priority="27739">
      <formula>IF(AND(D5="",$C5=$X$4),TRUE)</formula>
    </cfRule>
  </conditionalFormatting>
  <conditionalFormatting sqref="D1837">
    <cfRule type="expression" dxfId="2317" priority="27740">
      <formula>IF(FIND("!",D5),TRUE)</formula>
    </cfRule>
  </conditionalFormatting>
  <conditionalFormatting sqref="D1838">
    <cfRule type="expression" dxfId="2316" priority="27741">
      <formula>IF(AND(LEN($C5)&gt;0,AND($C5&lt;&gt;"Smelter Not Listed",ISBLANK($D5))),1,0)</formula>
    </cfRule>
  </conditionalFormatting>
  <conditionalFormatting sqref="D1838">
    <cfRule type="expression" dxfId="2315" priority="27742">
      <formula>IF(AND(D5="",$C5=$X$4),TRUE)</formula>
    </cfRule>
  </conditionalFormatting>
  <conditionalFormatting sqref="D1838">
    <cfRule type="expression" dxfId="2314" priority="27743">
      <formula>IF(FIND("!",D5),TRUE)</formula>
    </cfRule>
  </conditionalFormatting>
  <conditionalFormatting sqref="D1839">
    <cfRule type="expression" dxfId="2313" priority="27744">
      <formula>IF(AND(LEN($C5)&gt;0,AND($C5&lt;&gt;"Smelter Not Listed",ISBLANK($D5))),1,0)</formula>
    </cfRule>
  </conditionalFormatting>
  <conditionalFormatting sqref="D1839">
    <cfRule type="expression" dxfId="2312" priority="27745">
      <formula>IF(AND(D5="",$C5=$X$4),TRUE)</formula>
    </cfRule>
  </conditionalFormatting>
  <conditionalFormatting sqref="D1839">
    <cfRule type="expression" dxfId="2311" priority="27746">
      <formula>IF(FIND("!",D5),TRUE)</formula>
    </cfRule>
  </conditionalFormatting>
  <conditionalFormatting sqref="D1840">
    <cfRule type="expression" dxfId="2310" priority="27747">
      <formula>IF(AND(LEN($C5)&gt;0,AND($C5&lt;&gt;"Smelter Not Listed",ISBLANK($D5))),1,0)</formula>
    </cfRule>
  </conditionalFormatting>
  <conditionalFormatting sqref="D1840">
    <cfRule type="expression" dxfId="2309" priority="27748">
      <formula>IF(AND(D5="",$C5=$X$4),TRUE)</formula>
    </cfRule>
  </conditionalFormatting>
  <conditionalFormatting sqref="D1840">
    <cfRule type="expression" dxfId="2308" priority="27749">
      <formula>IF(FIND("!",D5),TRUE)</formula>
    </cfRule>
  </conditionalFormatting>
  <conditionalFormatting sqref="D1841">
    <cfRule type="expression" dxfId="2307" priority="27750">
      <formula>IF(AND(LEN($C5)&gt;0,AND($C5&lt;&gt;"Smelter Not Listed",ISBLANK($D5))),1,0)</formula>
    </cfRule>
  </conditionalFormatting>
  <conditionalFormatting sqref="D1841">
    <cfRule type="expression" dxfId="2306" priority="27751">
      <formula>IF(AND(D5="",$C5=$X$4),TRUE)</formula>
    </cfRule>
  </conditionalFormatting>
  <conditionalFormatting sqref="D1841">
    <cfRule type="expression" dxfId="2305" priority="27752">
      <formula>IF(FIND("!",D5),TRUE)</formula>
    </cfRule>
  </conditionalFormatting>
  <conditionalFormatting sqref="D1842">
    <cfRule type="expression" dxfId="2304" priority="27753">
      <formula>IF(AND(LEN($C5)&gt;0,AND($C5&lt;&gt;"Smelter Not Listed",ISBLANK($D5))),1,0)</formula>
    </cfRule>
  </conditionalFormatting>
  <conditionalFormatting sqref="D1842">
    <cfRule type="expression" dxfId="2303" priority="27754">
      <formula>IF(AND(D5="",$C5=$X$4),TRUE)</formula>
    </cfRule>
  </conditionalFormatting>
  <conditionalFormatting sqref="D1842">
    <cfRule type="expression" dxfId="2302" priority="27755">
      <formula>IF(FIND("!",D5),TRUE)</formula>
    </cfRule>
  </conditionalFormatting>
  <conditionalFormatting sqref="D1843">
    <cfRule type="expression" dxfId="2301" priority="27756">
      <formula>IF(AND(LEN($C5)&gt;0,AND($C5&lt;&gt;"Smelter Not Listed",ISBLANK($D5))),1,0)</formula>
    </cfRule>
  </conditionalFormatting>
  <conditionalFormatting sqref="D1843">
    <cfRule type="expression" dxfId="2300" priority="27757">
      <formula>IF(AND(D5="",$C5=$X$4),TRUE)</formula>
    </cfRule>
  </conditionalFormatting>
  <conditionalFormatting sqref="D1843">
    <cfRule type="expression" dxfId="2299" priority="27758">
      <formula>IF(FIND("!",D5),TRUE)</formula>
    </cfRule>
  </conditionalFormatting>
  <conditionalFormatting sqref="D1844">
    <cfRule type="expression" dxfId="2298" priority="27759">
      <formula>IF(AND(LEN($C5)&gt;0,AND($C5&lt;&gt;"Smelter Not Listed",ISBLANK($D5))),1,0)</formula>
    </cfRule>
  </conditionalFormatting>
  <conditionalFormatting sqref="D1844">
    <cfRule type="expression" dxfId="2297" priority="27760">
      <formula>IF(AND(D5="",$C5=$X$4),TRUE)</formula>
    </cfRule>
  </conditionalFormatting>
  <conditionalFormatting sqref="D1844">
    <cfRule type="expression" dxfId="2296" priority="27761">
      <formula>IF(FIND("!",D5),TRUE)</formula>
    </cfRule>
  </conditionalFormatting>
  <conditionalFormatting sqref="D1845">
    <cfRule type="expression" dxfId="2295" priority="27762">
      <formula>IF(AND(LEN($C5)&gt;0,AND($C5&lt;&gt;"Smelter Not Listed",ISBLANK($D5))),1,0)</formula>
    </cfRule>
  </conditionalFormatting>
  <conditionalFormatting sqref="D1845">
    <cfRule type="expression" dxfId="2294" priority="27763">
      <formula>IF(AND(D5="",$C5=$X$4),TRUE)</formula>
    </cfRule>
  </conditionalFormatting>
  <conditionalFormatting sqref="D1845">
    <cfRule type="expression" dxfId="2293" priority="27764">
      <formula>IF(FIND("!",D5),TRUE)</formula>
    </cfRule>
  </conditionalFormatting>
  <conditionalFormatting sqref="D1846">
    <cfRule type="expression" dxfId="2292" priority="27765">
      <formula>IF(AND(LEN($C5)&gt;0,AND($C5&lt;&gt;"Smelter Not Listed",ISBLANK($D5))),1,0)</formula>
    </cfRule>
  </conditionalFormatting>
  <conditionalFormatting sqref="D1846">
    <cfRule type="expression" dxfId="2291" priority="27766">
      <formula>IF(AND(D5="",$C5=$X$4),TRUE)</formula>
    </cfRule>
  </conditionalFormatting>
  <conditionalFormatting sqref="D1846">
    <cfRule type="expression" dxfId="2290" priority="27767">
      <formula>IF(FIND("!",D5),TRUE)</formula>
    </cfRule>
  </conditionalFormatting>
  <conditionalFormatting sqref="D1847">
    <cfRule type="expression" dxfId="2289" priority="27768">
      <formula>IF(AND(LEN($C5)&gt;0,AND($C5&lt;&gt;"Smelter Not Listed",ISBLANK($D5))),1,0)</formula>
    </cfRule>
  </conditionalFormatting>
  <conditionalFormatting sqref="D1847">
    <cfRule type="expression" dxfId="2288" priority="27769">
      <formula>IF(AND(D5="",$C5=$X$4),TRUE)</formula>
    </cfRule>
  </conditionalFormatting>
  <conditionalFormatting sqref="D1847">
    <cfRule type="expression" dxfId="2287" priority="27770">
      <formula>IF(FIND("!",D5),TRUE)</formula>
    </cfRule>
  </conditionalFormatting>
  <conditionalFormatting sqref="D1848">
    <cfRule type="expression" dxfId="2286" priority="27771">
      <formula>IF(AND(LEN($C5)&gt;0,AND($C5&lt;&gt;"Smelter Not Listed",ISBLANK($D5))),1,0)</formula>
    </cfRule>
  </conditionalFormatting>
  <conditionalFormatting sqref="D1848">
    <cfRule type="expression" dxfId="2285" priority="27772">
      <formula>IF(AND(D5="",$C5=$X$4),TRUE)</formula>
    </cfRule>
  </conditionalFormatting>
  <conditionalFormatting sqref="D1848">
    <cfRule type="expression" dxfId="2284" priority="27773">
      <formula>IF(FIND("!",D5),TRUE)</formula>
    </cfRule>
  </conditionalFormatting>
  <conditionalFormatting sqref="D1849">
    <cfRule type="expression" dxfId="2283" priority="27774">
      <formula>IF(AND(LEN($C5)&gt;0,AND($C5&lt;&gt;"Smelter Not Listed",ISBLANK($D5))),1,0)</formula>
    </cfRule>
  </conditionalFormatting>
  <conditionalFormatting sqref="D1849">
    <cfRule type="expression" dxfId="2282" priority="27775">
      <formula>IF(AND(D5="",$C5=$X$4),TRUE)</formula>
    </cfRule>
  </conditionalFormatting>
  <conditionalFormatting sqref="D1849">
    <cfRule type="expression" dxfId="2281" priority="27776">
      <formula>IF(FIND("!",D5),TRUE)</formula>
    </cfRule>
  </conditionalFormatting>
  <conditionalFormatting sqref="D1850">
    <cfRule type="expression" dxfId="2280" priority="27777">
      <formula>IF(AND(LEN($C5)&gt;0,AND($C5&lt;&gt;"Smelter Not Listed",ISBLANK($D5))),1,0)</formula>
    </cfRule>
  </conditionalFormatting>
  <conditionalFormatting sqref="D1850">
    <cfRule type="expression" dxfId="2279" priority="27778">
      <formula>IF(AND(D5="",$C5=$X$4),TRUE)</formula>
    </cfRule>
  </conditionalFormatting>
  <conditionalFormatting sqref="D1850">
    <cfRule type="expression" dxfId="2278" priority="27779">
      <formula>IF(FIND("!",D5),TRUE)</formula>
    </cfRule>
  </conditionalFormatting>
  <conditionalFormatting sqref="D1851">
    <cfRule type="expression" dxfId="2277" priority="27780">
      <formula>IF(AND(LEN($C5)&gt;0,AND($C5&lt;&gt;"Smelter Not Listed",ISBLANK($D5))),1,0)</formula>
    </cfRule>
  </conditionalFormatting>
  <conditionalFormatting sqref="D1851">
    <cfRule type="expression" dxfId="2276" priority="27781">
      <formula>IF(AND(D5="",$C5=$X$4),TRUE)</formula>
    </cfRule>
  </conditionalFormatting>
  <conditionalFormatting sqref="D1851">
    <cfRule type="expression" dxfId="2275" priority="27782">
      <formula>IF(FIND("!",D5),TRUE)</formula>
    </cfRule>
  </conditionalFormatting>
  <conditionalFormatting sqref="D1852">
    <cfRule type="expression" dxfId="2274" priority="27783">
      <formula>IF(AND(LEN($C5)&gt;0,AND($C5&lt;&gt;"Smelter Not Listed",ISBLANK($D5))),1,0)</formula>
    </cfRule>
  </conditionalFormatting>
  <conditionalFormatting sqref="D1852">
    <cfRule type="expression" dxfId="2273" priority="27784">
      <formula>IF(AND(D5="",$C5=$X$4),TRUE)</formula>
    </cfRule>
  </conditionalFormatting>
  <conditionalFormatting sqref="D1852">
    <cfRule type="expression" dxfId="2272" priority="27785">
      <formula>IF(FIND("!",D5),TRUE)</formula>
    </cfRule>
  </conditionalFormatting>
  <conditionalFormatting sqref="D1853">
    <cfRule type="expression" dxfId="2271" priority="27786">
      <formula>IF(AND(LEN($C5)&gt;0,AND($C5&lt;&gt;"Smelter Not Listed",ISBLANK($D5))),1,0)</formula>
    </cfRule>
  </conditionalFormatting>
  <conditionalFormatting sqref="D1853">
    <cfRule type="expression" dxfId="2270" priority="27787">
      <formula>IF(AND(D5="",$C5=$X$4),TRUE)</formula>
    </cfRule>
  </conditionalFormatting>
  <conditionalFormatting sqref="D1853">
    <cfRule type="expression" dxfId="2269" priority="27788">
      <formula>IF(FIND("!",D5),TRUE)</formula>
    </cfRule>
  </conditionalFormatting>
  <conditionalFormatting sqref="D1854">
    <cfRule type="expression" dxfId="2268" priority="27789">
      <formula>IF(AND(LEN($C5)&gt;0,AND($C5&lt;&gt;"Smelter Not Listed",ISBLANK($D5))),1,0)</formula>
    </cfRule>
  </conditionalFormatting>
  <conditionalFormatting sqref="D1854">
    <cfRule type="expression" dxfId="2267" priority="27790">
      <formula>IF(AND(D5="",$C5=$X$4),TRUE)</formula>
    </cfRule>
  </conditionalFormatting>
  <conditionalFormatting sqref="D1854">
    <cfRule type="expression" dxfId="2266" priority="27791">
      <formula>IF(FIND("!",D5),TRUE)</formula>
    </cfRule>
  </conditionalFormatting>
  <conditionalFormatting sqref="D1855">
    <cfRule type="expression" dxfId="2265" priority="27792">
      <formula>IF(AND(LEN($C5)&gt;0,AND($C5&lt;&gt;"Smelter Not Listed",ISBLANK($D5))),1,0)</formula>
    </cfRule>
  </conditionalFormatting>
  <conditionalFormatting sqref="D1855">
    <cfRule type="expression" dxfId="2264" priority="27793">
      <formula>IF(AND(D5="",$C5=$X$4),TRUE)</formula>
    </cfRule>
  </conditionalFormatting>
  <conditionalFormatting sqref="D1855">
    <cfRule type="expression" dxfId="2263" priority="27794">
      <formula>IF(FIND("!",D5),TRUE)</formula>
    </cfRule>
  </conditionalFormatting>
  <conditionalFormatting sqref="D1856">
    <cfRule type="expression" dxfId="2262" priority="27795">
      <formula>IF(AND(LEN($C5)&gt;0,AND($C5&lt;&gt;"Smelter Not Listed",ISBLANK($D5))),1,0)</formula>
    </cfRule>
  </conditionalFormatting>
  <conditionalFormatting sqref="D1856">
    <cfRule type="expression" dxfId="2261" priority="27796">
      <formula>IF(AND(D5="",$C5=$X$4),TRUE)</formula>
    </cfRule>
  </conditionalFormatting>
  <conditionalFormatting sqref="D1856">
    <cfRule type="expression" dxfId="2260" priority="27797">
      <formula>IF(FIND("!",D5),TRUE)</formula>
    </cfRule>
  </conditionalFormatting>
  <conditionalFormatting sqref="D1857">
    <cfRule type="expression" dxfId="2259" priority="27798">
      <formula>IF(AND(LEN($C5)&gt;0,AND($C5&lt;&gt;"Smelter Not Listed",ISBLANK($D5))),1,0)</formula>
    </cfRule>
  </conditionalFormatting>
  <conditionalFormatting sqref="D1857">
    <cfRule type="expression" dxfId="2258" priority="27799">
      <formula>IF(AND(D5="",$C5=$X$4),TRUE)</formula>
    </cfRule>
  </conditionalFormatting>
  <conditionalFormatting sqref="D1857">
    <cfRule type="expression" dxfId="2257" priority="27800">
      <formula>IF(FIND("!",D5),TRUE)</formula>
    </cfRule>
  </conditionalFormatting>
  <conditionalFormatting sqref="D1858">
    <cfRule type="expression" dxfId="2256" priority="27801">
      <formula>IF(AND(LEN($C5)&gt;0,AND($C5&lt;&gt;"Smelter Not Listed",ISBLANK($D5))),1,0)</formula>
    </cfRule>
  </conditionalFormatting>
  <conditionalFormatting sqref="D1858">
    <cfRule type="expression" dxfId="2255" priority="27802">
      <formula>IF(AND(D5="",$C5=$X$4),TRUE)</formula>
    </cfRule>
  </conditionalFormatting>
  <conditionalFormatting sqref="D1858">
    <cfRule type="expression" dxfId="2254" priority="27803">
      <formula>IF(FIND("!",D5),TRUE)</formula>
    </cfRule>
  </conditionalFormatting>
  <conditionalFormatting sqref="D1859">
    <cfRule type="expression" dxfId="2253" priority="27804">
      <formula>IF(AND(LEN($C5)&gt;0,AND($C5&lt;&gt;"Smelter Not Listed",ISBLANK($D5))),1,0)</formula>
    </cfRule>
  </conditionalFormatting>
  <conditionalFormatting sqref="D1859">
    <cfRule type="expression" dxfId="2252" priority="27805">
      <formula>IF(AND(D5="",$C5=$X$4),TRUE)</formula>
    </cfRule>
  </conditionalFormatting>
  <conditionalFormatting sqref="D1859">
    <cfRule type="expression" dxfId="2251" priority="27806">
      <formula>IF(FIND("!",D5),TRUE)</formula>
    </cfRule>
  </conditionalFormatting>
  <conditionalFormatting sqref="D1860">
    <cfRule type="expression" dxfId="2250" priority="27807">
      <formula>IF(AND(LEN($C5)&gt;0,AND($C5&lt;&gt;"Smelter Not Listed",ISBLANK($D5))),1,0)</formula>
    </cfRule>
  </conditionalFormatting>
  <conditionalFormatting sqref="D1860">
    <cfRule type="expression" dxfId="2249" priority="27808">
      <formula>IF(AND(D5="",$C5=$X$4),TRUE)</formula>
    </cfRule>
  </conditionalFormatting>
  <conditionalFormatting sqref="D1860">
    <cfRule type="expression" dxfId="2248" priority="27809">
      <formula>IF(FIND("!",D5),TRUE)</formula>
    </cfRule>
  </conditionalFormatting>
  <conditionalFormatting sqref="D1861">
    <cfRule type="expression" dxfId="2247" priority="27810">
      <formula>IF(AND(LEN($C5)&gt;0,AND($C5&lt;&gt;"Smelter Not Listed",ISBLANK($D5))),1,0)</formula>
    </cfRule>
  </conditionalFormatting>
  <conditionalFormatting sqref="D1861">
    <cfRule type="expression" dxfId="2246" priority="27811">
      <formula>IF(AND(D5="",$C5=$X$4),TRUE)</formula>
    </cfRule>
  </conditionalFormatting>
  <conditionalFormatting sqref="D1861">
    <cfRule type="expression" dxfId="2245" priority="27812">
      <formula>IF(FIND("!",D5),TRUE)</formula>
    </cfRule>
  </conditionalFormatting>
  <conditionalFormatting sqref="D1862">
    <cfRule type="expression" dxfId="2244" priority="27813">
      <formula>IF(AND(LEN($C5)&gt;0,AND($C5&lt;&gt;"Smelter Not Listed",ISBLANK($D5))),1,0)</formula>
    </cfRule>
  </conditionalFormatting>
  <conditionalFormatting sqref="D1862">
    <cfRule type="expression" dxfId="2243" priority="27814">
      <formula>IF(AND(D5="",$C5=$X$4),TRUE)</formula>
    </cfRule>
  </conditionalFormatting>
  <conditionalFormatting sqref="D1862">
    <cfRule type="expression" dxfId="2242" priority="27815">
      <formula>IF(FIND("!",D5),TRUE)</formula>
    </cfRule>
  </conditionalFormatting>
  <conditionalFormatting sqref="D1863">
    <cfRule type="expression" dxfId="2241" priority="27816">
      <formula>IF(AND(LEN($C5)&gt;0,AND($C5&lt;&gt;"Smelter Not Listed",ISBLANK($D5))),1,0)</formula>
    </cfRule>
  </conditionalFormatting>
  <conditionalFormatting sqref="D1863">
    <cfRule type="expression" dxfId="2240" priority="27817">
      <formula>IF(AND(D5="",$C5=$X$4),TRUE)</formula>
    </cfRule>
  </conditionalFormatting>
  <conditionalFormatting sqref="D1863">
    <cfRule type="expression" dxfId="2239" priority="27818">
      <formula>IF(FIND("!",D5),TRUE)</formula>
    </cfRule>
  </conditionalFormatting>
  <conditionalFormatting sqref="D1864">
    <cfRule type="expression" dxfId="2238" priority="27819">
      <formula>IF(AND(LEN($C5)&gt;0,AND($C5&lt;&gt;"Smelter Not Listed",ISBLANK($D5))),1,0)</formula>
    </cfRule>
  </conditionalFormatting>
  <conditionalFormatting sqref="D1864">
    <cfRule type="expression" dxfId="2237" priority="27820">
      <formula>IF(AND(D5="",$C5=$X$4),TRUE)</formula>
    </cfRule>
  </conditionalFormatting>
  <conditionalFormatting sqref="D1864">
    <cfRule type="expression" dxfId="2236" priority="27821">
      <formula>IF(FIND("!",D5),TRUE)</formula>
    </cfRule>
  </conditionalFormatting>
  <conditionalFormatting sqref="D1865">
    <cfRule type="expression" dxfId="2235" priority="27822">
      <formula>IF(AND(LEN($C5)&gt;0,AND($C5&lt;&gt;"Smelter Not Listed",ISBLANK($D5))),1,0)</formula>
    </cfRule>
  </conditionalFormatting>
  <conditionalFormatting sqref="D1865">
    <cfRule type="expression" dxfId="2234" priority="27823">
      <formula>IF(AND(D5="",$C5=$X$4),TRUE)</formula>
    </cfRule>
  </conditionalFormatting>
  <conditionalFormatting sqref="D1865">
    <cfRule type="expression" dxfId="2233" priority="27824">
      <formula>IF(FIND("!",D5),TRUE)</formula>
    </cfRule>
  </conditionalFormatting>
  <conditionalFormatting sqref="D1866">
    <cfRule type="expression" dxfId="2232" priority="27825">
      <formula>IF(AND(LEN($C5)&gt;0,AND($C5&lt;&gt;"Smelter Not Listed",ISBLANK($D5))),1,0)</formula>
    </cfRule>
  </conditionalFormatting>
  <conditionalFormatting sqref="D1866">
    <cfRule type="expression" dxfId="2231" priority="27826">
      <formula>IF(AND(D5="",$C5=$X$4),TRUE)</formula>
    </cfRule>
  </conditionalFormatting>
  <conditionalFormatting sqref="D1866">
    <cfRule type="expression" dxfId="2230" priority="27827">
      <formula>IF(FIND("!",D5),TRUE)</formula>
    </cfRule>
  </conditionalFormatting>
  <conditionalFormatting sqref="D1867">
    <cfRule type="expression" dxfId="2229" priority="27828">
      <formula>IF(AND(LEN($C5)&gt;0,AND($C5&lt;&gt;"Smelter Not Listed",ISBLANK($D5))),1,0)</formula>
    </cfRule>
  </conditionalFormatting>
  <conditionalFormatting sqref="D1867">
    <cfRule type="expression" dxfId="2228" priority="27829">
      <formula>IF(AND(D5="",$C5=$X$4),TRUE)</formula>
    </cfRule>
  </conditionalFormatting>
  <conditionalFormatting sqref="D1867">
    <cfRule type="expression" dxfId="2227" priority="27830">
      <formula>IF(FIND("!",D5),TRUE)</formula>
    </cfRule>
  </conditionalFormatting>
  <conditionalFormatting sqref="D1868">
    <cfRule type="expression" dxfId="2226" priority="27831">
      <formula>IF(AND(LEN($C5)&gt;0,AND($C5&lt;&gt;"Smelter Not Listed",ISBLANK($D5))),1,0)</formula>
    </cfRule>
  </conditionalFormatting>
  <conditionalFormatting sqref="D1868">
    <cfRule type="expression" dxfId="2225" priority="27832">
      <formula>IF(AND(D5="",$C5=$X$4),TRUE)</formula>
    </cfRule>
  </conditionalFormatting>
  <conditionalFormatting sqref="D1868">
    <cfRule type="expression" dxfId="2224" priority="27833">
      <formula>IF(FIND("!",D5),TRUE)</formula>
    </cfRule>
  </conditionalFormatting>
  <conditionalFormatting sqref="D1869">
    <cfRule type="expression" dxfId="2223" priority="27834">
      <formula>IF(AND(LEN($C5)&gt;0,AND($C5&lt;&gt;"Smelter Not Listed",ISBLANK($D5))),1,0)</formula>
    </cfRule>
  </conditionalFormatting>
  <conditionalFormatting sqref="D1869">
    <cfRule type="expression" dxfId="2222" priority="27835">
      <formula>IF(AND(D5="",$C5=$X$4),TRUE)</formula>
    </cfRule>
  </conditionalFormatting>
  <conditionalFormatting sqref="D1869">
    <cfRule type="expression" dxfId="2221" priority="27836">
      <formula>IF(FIND("!",D5),TRUE)</formula>
    </cfRule>
  </conditionalFormatting>
  <conditionalFormatting sqref="D1870">
    <cfRule type="expression" dxfId="2220" priority="27837">
      <formula>IF(AND(LEN($C5)&gt;0,AND($C5&lt;&gt;"Smelter Not Listed",ISBLANK($D5))),1,0)</formula>
    </cfRule>
  </conditionalFormatting>
  <conditionalFormatting sqref="D1870">
    <cfRule type="expression" dxfId="2219" priority="27838">
      <formula>IF(AND(D5="",$C5=$X$4),TRUE)</formula>
    </cfRule>
  </conditionalFormatting>
  <conditionalFormatting sqref="D1870">
    <cfRule type="expression" dxfId="2218" priority="27839">
      <formula>IF(FIND("!",D5),TRUE)</formula>
    </cfRule>
  </conditionalFormatting>
  <conditionalFormatting sqref="D1871">
    <cfRule type="expression" dxfId="2217" priority="27840">
      <formula>IF(AND(LEN($C5)&gt;0,AND($C5&lt;&gt;"Smelter Not Listed",ISBLANK($D5))),1,0)</formula>
    </cfRule>
  </conditionalFormatting>
  <conditionalFormatting sqref="D1871">
    <cfRule type="expression" dxfId="2216" priority="27841">
      <formula>IF(AND(D5="",$C5=$X$4),TRUE)</formula>
    </cfRule>
  </conditionalFormatting>
  <conditionalFormatting sqref="D1871">
    <cfRule type="expression" dxfId="2215" priority="27842">
      <formula>IF(FIND("!",D5),TRUE)</formula>
    </cfRule>
  </conditionalFormatting>
  <conditionalFormatting sqref="D1872">
    <cfRule type="expression" dxfId="2214" priority="27843">
      <formula>IF(AND(LEN($C5)&gt;0,AND($C5&lt;&gt;"Smelter Not Listed",ISBLANK($D5))),1,0)</formula>
    </cfRule>
  </conditionalFormatting>
  <conditionalFormatting sqref="D1872">
    <cfRule type="expression" dxfId="2213" priority="27844">
      <formula>IF(AND(D5="",$C5=$X$4),TRUE)</formula>
    </cfRule>
  </conditionalFormatting>
  <conditionalFormatting sqref="D1872">
    <cfRule type="expression" dxfId="2212" priority="27845">
      <formula>IF(FIND("!",D5),TRUE)</formula>
    </cfRule>
  </conditionalFormatting>
  <conditionalFormatting sqref="D1873">
    <cfRule type="expression" dxfId="2211" priority="27846">
      <formula>IF(AND(LEN($C5)&gt;0,AND($C5&lt;&gt;"Smelter Not Listed",ISBLANK($D5))),1,0)</formula>
    </cfRule>
  </conditionalFormatting>
  <conditionalFormatting sqref="D1873">
    <cfRule type="expression" dxfId="2210" priority="27847">
      <formula>IF(AND(D5="",$C5=$X$4),TRUE)</formula>
    </cfRule>
  </conditionalFormatting>
  <conditionalFormatting sqref="D1873">
    <cfRule type="expression" dxfId="2209" priority="27848">
      <formula>IF(FIND("!",D5),TRUE)</formula>
    </cfRule>
  </conditionalFormatting>
  <conditionalFormatting sqref="D1874">
    <cfRule type="expression" dxfId="2208" priority="27849">
      <formula>IF(AND(LEN($C5)&gt;0,AND($C5&lt;&gt;"Smelter Not Listed",ISBLANK($D5))),1,0)</formula>
    </cfRule>
  </conditionalFormatting>
  <conditionalFormatting sqref="D1874">
    <cfRule type="expression" dxfId="2207" priority="27850">
      <formula>IF(AND(D5="",$C5=$X$4),TRUE)</formula>
    </cfRule>
  </conditionalFormatting>
  <conditionalFormatting sqref="D1874">
    <cfRule type="expression" dxfId="2206" priority="27851">
      <formula>IF(FIND("!",D5),TRUE)</formula>
    </cfRule>
  </conditionalFormatting>
  <conditionalFormatting sqref="D1875">
    <cfRule type="expression" dxfId="2205" priority="27852">
      <formula>IF(AND(LEN($C5)&gt;0,AND($C5&lt;&gt;"Smelter Not Listed",ISBLANK($D5))),1,0)</formula>
    </cfRule>
  </conditionalFormatting>
  <conditionalFormatting sqref="D1875">
    <cfRule type="expression" dxfId="2204" priority="27853">
      <formula>IF(AND(D5="",$C5=$X$4),TRUE)</formula>
    </cfRule>
  </conditionalFormatting>
  <conditionalFormatting sqref="D1875">
    <cfRule type="expression" dxfId="2203" priority="27854">
      <formula>IF(FIND("!",D5),TRUE)</formula>
    </cfRule>
  </conditionalFormatting>
  <conditionalFormatting sqref="D1876">
    <cfRule type="expression" dxfId="2202" priority="27855">
      <formula>IF(AND(LEN($C5)&gt;0,AND($C5&lt;&gt;"Smelter Not Listed",ISBLANK($D5))),1,0)</formula>
    </cfRule>
  </conditionalFormatting>
  <conditionalFormatting sqref="D1876">
    <cfRule type="expression" dxfId="2201" priority="27856">
      <formula>IF(AND(D5="",$C5=$X$4),TRUE)</formula>
    </cfRule>
  </conditionalFormatting>
  <conditionalFormatting sqref="D1876">
    <cfRule type="expression" dxfId="2200" priority="27857">
      <formula>IF(FIND("!",D5),TRUE)</formula>
    </cfRule>
  </conditionalFormatting>
  <conditionalFormatting sqref="D1877">
    <cfRule type="expression" dxfId="2199" priority="27858">
      <formula>IF(AND(LEN($C5)&gt;0,AND($C5&lt;&gt;"Smelter Not Listed",ISBLANK($D5))),1,0)</formula>
    </cfRule>
  </conditionalFormatting>
  <conditionalFormatting sqref="D1877">
    <cfRule type="expression" dxfId="2198" priority="27859">
      <formula>IF(AND(D5="",$C5=$X$4),TRUE)</formula>
    </cfRule>
  </conditionalFormatting>
  <conditionalFormatting sqref="D1877">
    <cfRule type="expression" dxfId="2197" priority="27860">
      <formula>IF(FIND("!",D5),TRUE)</formula>
    </cfRule>
  </conditionalFormatting>
  <conditionalFormatting sqref="D1878">
    <cfRule type="expression" dxfId="2196" priority="27861">
      <formula>IF(AND(LEN($C5)&gt;0,AND($C5&lt;&gt;"Smelter Not Listed",ISBLANK($D5))),1,0)</formula>
    </cfRule>
  </conditionalFormatting>
  <conditionalFormatting sqref="D1878">
    <cfRule type="expression" dxfId="2195" priority="27862">
      <formula>IF(AND(D5="",$C5=$X$4),TRUE)</formula>
    </cfRule>
  </conditionalFormatting>
  <conditionalFormatting sqref="D1878">
    <cfRule type="expression" dxfId="2194" priority="27863">
      <formula>IF(FIND("!",D5),TRUE)</formula>
    </cfRule>
  </conditionalFormatting>
  <conditionalFormatting sqref="D1879">
    <cfRule type="expression" dxfId="2193" priority="27864">
      <formula>IF(AND(LEN($C5)&gt;0,AND($C5&lt;&gt;"Smelter Not Listed",ISBLANK($D5))),1,0)</formula>
    </cfRule>
  </conditionalFormatting>
  <conditionalFormatting sqref="D1879">
    <cfRule type="expression" dxfId="2192" priority="27865">
      <formula>IF(AND(D5="",$C5=$X$4),TRUE)</formula>
    </cfRule>
  </conditionalFormatting>
  <conditionalFormatting sqref="D1879">
    <cfRule type="expression" dxfId="2191" priority="27866">
      <formula>IF(FIND("!",D5),TRUE)</formula>
    </cfRule>
  </conditionalFormatting>
  <conditionalFormatting sqref="D1880">
    <cfRule type="expression" dxfId="2190" priority="27867">
      <formula>IF(AND(LEN($C5)&gt;0,AND($C5&lt;&gt;"Smelter Not Listed",ISBLANK($D5))),1,0)</formula>
    </cfRule>
  </conditionalFormatting>
  <conditionalFormatting sqref="D1880">
    <cfRule type="expression" dxfId="2189" priority="27868">
      <formula>IF(AND(D5="",$C5=$X$4),TRUE)</formula>
    </cfRule>
  </conditionalFormatting>
  <conditionalFormatting sqref="D1880">
    <cfRule type="expression" dxfId="2188" priority="27869">
      <formula>IF(FIND("!",D5),TRUE)</formula>
    </cfRule>
  </conditionalFormatting>
  <conditionalFormatting sqref="D1881">
    <cfRule type="expression" dxfId="2187" priority="27870">
      <formula>IF(AND(LEN($C5)&gt;0,AND($C5&lt;&gt;"Smelter Not Listed",ISBLANK($D5))),1,0)</formula>
    </cfRule>
  </conditionalFormatting>
  <conditionalFormatting sqref="D1881">
    <cfRule type="expression" dxfId="2186" priority="27871">
      <formula>IF(AND(D5="",$C5=$X$4),TRUE)</formula>
    </cfRule>
  </conditionalFormatting>
  <conditionalFormatting sqref="D1881">
    <cfRule type="expression" dxfId="2185" priority="27872">
      <formula>IF(FIND("!",D5),TRUE)</formula>
    </cfRule>
  </conditionalFormatting>
  <conditionalFormatting sqref="D1882">
    <cfRule type="expression" dxfId="2184" priority="27873">
      <formula>IF(AND(LEN($C5)&gt;0,AND($C5&lt;&gt;"Smelter Not Listed",ISBLANK($D5))),1,0)</formula>
    </cfRule>
  </conditionalFormatting>
  <conditionalFormatting sqref="D1882">
    <cfRule type="expression" dxfId="2183" priority="27874">
      <formula>IF(AND(D5="",$C5=$X$4),TRUE)</formula>
    </cfRule>
  </conditionalFormatting>
  <conditionalFormatting sqref="D1882">
    <cfRule type="expression" dxfId="2182" priority="27875">
      <formula>IF(FIND("!",D5),TRUE)</formula>
    </cfRule>
  </conditionalFormatting>
  <conditionalFormatting sqref="D1883">
    <cfRule type="expression" dxfId="2181" priority="27876">
      <formula>IF(AND(LEN($C5)&gt;0,AND($C5&lt;&gt;"Smelter Not Listed",ISBLANK($D5))),1,0)</formula>
    </cfRule>
  </conditionalFormatting>
  <conditionalFormatting sqref="D1883">
    <cfRule type="expression" dxfId="2180" priority="27877">
      <formula>IF(AND(D5="",$C5=$X$4),TRUE)</formula>
    </cfRule>
  </conditionalFormatting>
  <conditionalFormatting sqref="D1883">
    <cfRule type="expression" dxfId="2179" priority="27878">
      <formula>IF(FIND("!",D5),TRUE)</formula>
    </cfRule>
  </conditionalFormatting>
  <conditionalFormatting sqref="D1884">
    <cfRule type="expression" dxfId="2178" priority="27879">
      <formula>IF(AND(LEN($C5)&gt;0,AND($C5&lt;&gt;"Smelter Not Listed",ISBLANK($D5))),1,0)</formula>
    </cfRule>
  </conditionalFormatting>
  <conditionalFormatting sqref="D1884">
    <cfRule type="expression" dxfId="2177" priority="27880">
      <formula>IF(AND(D5="",$C5=$X$4),TRUE)</formula>
    </cfRule>
  </conditionalFormatting>
  <conditionalFormatting sqref="D1884">
    <cfRule type="expression" dxfId="2176" priority="27881">
      <formula>IF(FIND("!",D5),TRUE)</formula>
    </cfRule>
  </conditionalFormatting>
  <conditionalFormatting sqref="D1885">
    <cfRule type="expression" dxfId="2175" priority="27882">
      <formula>IF(AND(LEN($C5)&gt;0,AND($C5&lt;&gt;"Smelter Not Listed",ISBLANK($D5))),1,0)</formula>
    </cfRule>
  </conditionalFormatting>
  <conditionalFormatting sqref="D1885">
    <cfRule type="expression" dxfId="2174" priority="27883">
      <formula>IF(AND(D5="",$C5=$X$4),TRUE)</formula>
    </cfRule>
  </conditionalFormatting>
  <conditionalFormatting sqref="D1885">
    <cfRule type="expression" dxfId="2173" priority="27884">
      <formula>IF(FIND("!",D5),TRUE)</formula>
    </cfRule>
  </conditionalFormatting>
  <conditionalFormatting sqref="D1886">
    <cfRule type="expression" dxfId="2172" priority="27885">
      <formula>IF(AND(LEN($C5)&gt;0,AND($C5&lt;&gt;"Smelter Not Listed",ISBLANK($D5))),1,0)</formula>
    </cfRule>
  </conditionalFormatting>
  <conditionalFormatting sqref="D1886">
    <cfRule type="expression" dxfId="2171" priority="27886">
      <formula>IF(AND(D5="",$C5=$X$4),TRUE)</formula>
    </cfRule>
  </conditionalFormatting>
  <conditionalFormatting sqref="D1886">
    <cfRule type="expression" dxfId="2170" priority="27887">
      <formula>IF(FIND("!",D5),TRUE)</formula>
    </cfRule>
  </conditionalFormatting>
  <conditionalFormatting sqref="D1887">
    <cfRule type="expression" dxfId="2169" priority="27888">
      <formula>IF(AND(LEN($C5)&gt;0,AND($C5&lt;&gt;"Smelter Not Listed",ISBLANK($D5))),1,0)</formula>
    </cfRule>
  </conditionalFormatting>
  <conditionalFormatting sqref="D1887">
    <cfRule type="expression" dxfId="2168" priority="27889">
      <formula>IF(AND(D5="",$C5=$X$4),TRUE)</formula>
    </cfRule>
  </conditionalFormatting>
  <conditionalFormatting sqref="D1887">
    <cfRule type="expression" dxfId="2167" priority="27890">
      <formula>IF(FIND("!",D5),TRUE)</formula>
    </cfRule>
  </conditionalFormatting>
  <conditionalFormatting sqref="D1888">
    <cfRule type="expression" dxfId="2166" priority="27891">
      <formula>IF(AND(LEN($C5)&gt;0,AND($C5&lt;&gt;"Smelter Not Listed",ISBLANK($D5))),1,0)</formula>
    </cfRule>
  </conditionalFormatting>
  <conditionalFormatting sqref="D1888">
    <cfRule type="expression" dxfId="2165" priority="27892">
      <formula>IF(AND(D5="",$C5=$X$4),TRUE)</formula>
    </cfRule>
  </conditionalFormatting>
  <conditionalFormatting sqref="D1888">
    <cfRule type="expression" dxfId="2164" priority="27893">
      <formula>IF(FIND("!",D5),TRUE)</formula>
    </cfRule>
  </conditionalFormatting>
  <conditionalFormatting sqref="D1889">
    <cfRule type="expression" dxfId="2163" priority="27894">
      <formula>IF(AND(LEN($C5)&gt;0,AND($C5&lt;&gt;"Smelter Not Listed",ISBLANK($D5))),1,0)</formula>
    </cfRule>
  </conditionalFormatting>
  <conditionalFormatting sqref="D1889">
    <cfRule type="expression" dxfId="2162" priority="27895">
      <formula>IF(AND(D5="",$C5=$X$4),TRUE)</formula>
    </cfRule>
  </conditionalFormatting>
  <conditionalFormatting sqref="D1889">
    <cfRule type="expression" dxfId="2161" priority="27896">
      <formula>IF(FIND("!",D5),TRUE)</formula>
    </cfRule>
  </conditionalFormatting>
  <conditionalFormatting sqref="D1890">
    <cfRule type="expression" dxfId="2160" priority="27897">
      <formula>IF(AND(LEN($C5)&gt;0,AND($C5&lt;&gt;"Smelter Not Listed",ISBLANK($D5))),1,0)</formula>
    </cfRule>
  </conditionalFormatting>
  <conditionalFormatting sqref="D1890">
    <cfRule type="expression" dxfId="2159" priority="27898">
      <formula>IF(AND(D5="",$C5=$X$4),TRUE)</formula>
    </cfRule>
  </conditionalFormatting>
  <conditionalFormatting sqref="D1890">
    <cfRule type="expression" dxfId="2158" priority="27899">
      <formula>IF(FIND("!",D5),TRUE)</formula>
    </cfRule>
  </conditionalFormatting>
  <conditionalFormatting sqref="D1891">
    <cfRule type="expression" dxfId="2157" priority="27900">
      <formula>IF(AND(LEN($C5)&gt;0,AND($C5&lt;&gt;"Smelter Not Listed",ISBLANK($D5))),1,0)</formula>
    </cfRule>
  </conditionalFormatting>
  <conditionalFormatting sqref="D1891">
    <cfRule type="expression" dxfId="2156" priority="27901">
      <formula>IF(AND(D5="",$C5=$X$4),TRUE)</formula>
    </cfRule>
  </conditionalFormatting>
  <conditionalFormatting sqref="D1891">
    <cfRule type="expression" dxfId="2155" priority="27902">
      <formula>IF(FIND("!",D5),TRUE)</formula>
    </cfRule>
  </conditionalFormatting>
  <conditionalFormatting sqref="D1892">
    <cfRule type="expression" dxfId="2154" priority="27903">
      <formula>IF(AND(LEN($C5)&gt;0,AND($C5&lt;&gt;"Smelter Not Listed",ISBLANK($D5))),1,0)</formula>
    </cfRule>
  </conditionalFormatting>
  <conditionalFormatting sqref="D1892">
    <cfRule type="expression" dxfId="2153" priority="27904">
      <formula>IF(AND(D5="",$C5=$X$4),TRUE)</formula>
    </cfRule>
  </conditionalFormatting>
  <conditionalFormatting sqref="D1892">
    <cfRule type="expression" dxfId="2152" priority="27905">
      <formula>IF(FIND("!",D5),TRUE)</formula>
    </cfRule>
  </conditionalFormatting>
  <conditionalFormatting sqref="D1893">
    <cfRule type="expression" dxfId="2151" priority="27906">
      <formula>IF(AND(LEN($C5)&gt;0,AND($C5&lt;&gt;"Smelter Not Listed",ISBLANK($D5))),1,0)</formula>
    </cfRule>
  </conditionalFormatting>
  <conditionalFormatting sqref="D1893">
    <cfRule type="expression" dxfId="2150" priority="27907">
      <formula>IF(AND(D5="",$C5=$X$4),TRUE)</formula>
    </cfRule>
  </conditionalFormatting>
  <conditionalFormatting sqref="D1893">
    <cfRule type="expression" dxfId="2149" priority="27908">
      <formula>IF(FIND("!",D5),TRUE)</formula>
    </cfRule>
  </conditionalFormatting>
  <conditionalFormatting sqref="D1894">
    <cfRule type="expression" dxfId="2148" priority="27909">
      <formula>IF(AND(LEN($C5)&gt;0,AND($C5&lt;&gt;"Smelter Not Listed",ISBLANK($D5))),1,0)</formula>
    </cfRule>
  </conditionalFormatting>
  <conditionalFormatting sqref="D1894">
    <cfRule type="expression" dxfId="2147" priority="27910">
      <formula>IF(AND(D5="",$C5=$X$4),TRUE)</formula>
    </cfRule>
  </conditionalFormatting>
  <conditionalFormatting sqref="D1894">
    <cfRule type="expression" dxfId="2146" priority="27911">
      <formula>IF(FIND("!",D5),TRUE)</formula>
    </cfRule>
  </conditionalFormatting>
  <conditionalFormatting sqref="D1895">
    <cfRule type="expression" dxfId="2145" priority="27912">
      <formula>IF(AND(LEN($C5)&gt;0,AND($C5&lt;&gt;"Smelter Not Listed",ISBLANK($D5))),1,0)</formula>
    </cfRule>
  </conditionalFormatting>
  <conditionalFormatting sqref="D1895">
    <cfRule type="expression" dxfId="2144" priority="27913">
      <formula>IF(AND(D5="",$C5=$X$4),TRUE)</formula>
    </cfRule>
  </conditionalFormatting>
  <conditionalFormatting sqref="D1895">
    <cfRule type="expression" dxfId="2143" priority="27914">
      <formula>IF(FIND("!",D5),TRUE)</formula>
    </cfRule>
  </conditionalFormatting>
  <conditionalFormatting sqref="D1896">
    <cfRule type="expression" dxfId="2142" priority="27915">
      <formula>IF(AND(LEN($C5)&gt;0,AND($C5&lt;&gt;"Smelter Not Listed",ISBLANK($D5))),1,0)</formula>
    </cfRule>
  </conditionalFormatting>
  <conditionalFormatting sqref="D1896">
    <cfRule type="expression" dxfId="2141" priority="27916">
      <formula>IF(AND(D5="",$C5=$X$4),TRUE)</formula>
    </cfRule>
  </conditionalFormatting>
  <conditionalFormatting sqref="D1896">
    <cfRule type="expression" dxfId="2140" priority="27917">
      <formula>IF(FIND("!",D5),TRUE)</formula>
    </cfRule>
  </conditionalFormatting>
  <conditionalFormatting sqref="D1897">
    <cfRule type="expression" dxfId="2139" priority="27918">
      <formula>IF(AND(LEN($C5)&gt;0,AND($C5&lt;&gt;"Smelter Not Listed",ISBLANK($D5))),1,0)</formula>
    </cfRule>
  </conditionalFormatting>
  <conditionalFormatting sqref="D1897">
    <cfRule type="expression" dxfId="2138" priority="27919">
      <formula>IF(AND(D5="",$C5=$X$4),TRUE)</formula>
    </cfRule>
  </conditionalFormatting>
  <conditionalFormatting sqref="D1897">
    <cfRule type="expression" dxfId="2137" priority="27920">
      <formula>IF(FIND("!",D5),TRUE)</formula>
    </cfRule>
  </conditionalFormatting>
  <conditionalFormatting sqref="D1898">
    <cfRule type="expression" dxfId="2136" priority="27921">
      <formula>IF(AND(LEN($C5)&gt;0,AND($C5&lt;&gt;"Smelter Not Listed",ISBLANK($D5))),1,0)</formula>
    </cfRule>
  </conditionalFormatting>
  <conditionalFormatting sqref="D1898">
    <cfRule type="expression" dxfId="2135" priority="27922">
      <formula>IF(AND(D5="",$C5=$X$4),TRUE)</formula>
    </cfRule>
  </conditionalFormatting>
  <conditionalFormatting sqref="D1898">
    <cfRule type="expression" dxfId="2134" priority="27923">
      <formula>IF(FIND("!",D5),TRUE)</formula>
    </cfRule>
  </conditionalFormatting>
  <conditionalFormatting sqref="D1899">
    <cfRule type="expression" dxfId="2133" priority="27924">
      <formula>IF(AND(LEN($C5)&gt;0,AND($C5&lt;&gt;"Smelter Not Listed",ISBLANK($D5))),1,0)</formula>
    </cfRule>
  </conditionalFormatting>
  <conditionalFormatting sqref="D1899">
    <cfRule type="expression" dxfId="2132" priority="27925">
      <formula>IF(AND(D5="",$C5=$X$4),TRUE)</formula>
    </cfRule>
  </conditionalFormatting>
  <conditionalFormatting sqref="D1899">
    <cfRule type="expression" dxfId="2131" priority="27926">
      <formula>IF(FIND("!",D5),TRUE)</formula>
    </cfRule>
  </conditionalFormatting>
  <conditionalFormatting sqref="D1900">
    <cfRule type="expression" dxfId="2130" priority="27927">
      <formula>IF(AND(LEN($C5)&gt;0,AND($C5&lt;&gt;"Smelter Not Listed",ISBLANK($D5))),1,0)</formula>
    </cfRule>
  </conditionalFormatting>
  <conditionalFormatting sqref="D1900">
    <cfRule type="expression" dxfId="2129" priority="27928">
      <formula>IF(AND(D5="",$C5=$X$4),TRUE)</formula>
    </cfRule>
  </conditionalFormatting>
  <conditionalFormatting sqref="D1900">
    <cfRule type="expression" dxfId="2128" priority="27929">
      <formula>IF(FIND("!",D5),TRUE)</formula>
    </cfRule>
  </conditionalFormatting>
  <conditionalFormatting sqref="D1901">
    <cfRule type="expression" dxfId="2127" priority="27930">
      <formula>IF(AND(LEN($C5)&gt;0,AND($C5&lt;&gt;"Smelter Not Listed",ISBLANK($D5))),1,0)</formula>
    </cfRule>
  </conditionalFormatting>
  <conditionalFormatting sqref="D1901">
    <cfRule type="expression" dxfId="2126" priority="27931">
      <formula>IF(AND(D5="",$C5=$X$4),TRUE)</formula>
    </cfRule>
  </conditionalFormatting>
  <conditionalFormatting sqref="D1901">
    <cfRule type="expression" dxfId="2125" priority="27932">
      <formula>IF(FIND("!",D5),TRUE)</formula>
    </cfRule>
  </conditionalFormatting>
  <conditionalFormatting sqref="D1902">
    <cfRule type="expression" dxfId="2124" priority="27933">
      <formula>IF(AND(LEN($C5)&gt;0,AND($C5&lt;&gt;"Smelter Not Listed",ISBLANK($D5))),1,0)</formula>
    </cfRule>
  </conditionalFormatting>
  <conditionalFormatting sqref="D1902">
    <cfRule type="expression" dxfId="2123" priority="27934">
      <formula>IF(AND(D5="",$C5=$X$4),TRUE)</formula>
    </cfRule>
  </conditionalFormatting>
  <conditionalFormatting sqref="D1902">
    <cfRule type="expression" dxfId="2122" priority="27935">
      <formula>IF(FIND("!",D5),TRUE)</formula>
    </cfRule>
  </conditionalFormatting>
  <conditionalFormatting sqref="D1903">
    <cfRule type="expression" dxfId="2121" priority="27936">
      <formula>IF(AND(LEN($C5)&gt;0,AND($C5&lt;&gt;"Smelter Not Listed",ISBLANK($D5))),1,0)</formula>
    </cfRule>
  </conditionalFormatting>
  <conditionalFormatting sqref="D1903">
    <cfRule type="expression" dxfId="2120" priority="27937">
      <formula>IF(AND(D5="",$C5=$X$4),TRUE)</formula>
    </cfRule>
  </conditionalFormatting>
  <conditionalFormatting sqref="D1903">
    <cfRule type="expression" dxfId="2119" priority="27938">
      <formula>IF(FIND("!",D5),TRUE)</formula>
    </cfRule>
  </conditionalFormatting>
  <conditionalFormatting sqref="D1904">
    <cfRule type="expression" dxfId="2118" priority="27939">
      <formula>IF(AND(LEN($C5)&gt;0,AND($C5&lt;&gt;"Smelter Not Listed",ISBLANK($D5))),1,0)</formula>
    </cfRule>
  </conditionalFormatting>
  <conditionalFormatting sqref="D1904">
    <cfRule type="expression" dxfId="2117" priority="27940">
      <formula>IF(AND(D5="",$C5=$X$4),TRUE)</formula>
    </cfRule>
  </conditionalFormatting>
  <conditionalFormatting sqref="D1904">
    <cfRule type="expression" dxfId="2116" priority="27941">
      <formula>IF(FIND("!",D5),TRUE)</formula>
    </cfRule>
  </conditionalFormatting>
  <conditionalFormatting sqref="D1905">
    <cfRule type="expression" dxfId="2115" priority="27942">
      <formula>IF(AND(LEN($C5)&gt;0,AND($C5&lt;&gt;"Smelter Not Listed",ISBLANK($D5))),1,0)</formula>
    </cfRule>
  </conditionalFormatting>
  <conditionalFormatting sqref="D1905">
    <cfRule type="expression" dxfId="2114" priority="27943">
      <formula>IF(AND(D5="",$C5=$X$4),TRUE)</formula>
    </cfRule>
  </conditionalFormatting>
  <conditionalFormatting sqref="D1905">
    <cfRule type="expression" dxfId="2113" priority="27944">
      <formula>IF(FIND("!",D5),TRUE)</formula>
    </cfRule>
  </conditionalFormatting>
  <conditionalFormatting sqref="D1906">
    <cfRule type="expression" dxfId="2112" priority="27945">
      <formula>IF(AND(LEN($C5)&gt;0,AND($C5&lt;&gt;"Smelter Not Listed",ISBLANK($D5))),1,0)</formula>
    </cfRule>
  </conditionalFormatting>
  <conditionalFormatting sqref="D1906">
    <cfRule type="expression" dxfId="2111" priority="27946">
      <formula>IF(AND(D5="",$C5=$X$4),TRUE)</formula>
    </cfRule>
  </conditionalFormatting>
  <conditionalFormatting sqref="D1906">
    <cfRule type="expression" dxfId="2110" priority="27947">
      <formula>IF(FIND("!",D5),TRUE)</formula>
    </cfRule>
  </conditionalFormatting>
  <conditionalFormatting sqref="D1907">
    <cfRule type="expression" dxfId="2109" priority="27948">
      <formula>IF(AND(LEN($C5)&gt;0,AND($C5&lt;&gt;"Smelter Not Listed",ISBLANK($D5))),1,0)</formula>
    </cfRule>
  </conditionalFormatting>
  <conditionalFormatting sqref="D1907">
    <cfRule type="expression" dxfId="2108" priority="27949">
      <formula>IF(AND(D5="",$C5=$X$4),TRUE)</formula>
    </cfRule>
  </conditionalFormatting>
  <conditionalFormatting sqref="D1907">
    <cfRule type="expression" dxfId="2107" priority="27950">
      <formula>IF(FIND("!",D5),TRUE)</formula>
    </cfRule>
  </conditionalFormatting>
  <conditionalFormatting sqref="D1908">
    <cfRule type="expression" dxfId="2106" priority="27951">
      <formula>IF(AND(LEN($C5)&gt;0,AND($C5&lt;&gt;"Smelter Not Listed",ISBLANK($D5))),1,0)</formula>
    </cfRule>
  </conditionalFormatting>
  <conditionalFormatting sqref="D1908">
    <cfRule type="expression" dxfId="2105" priority="27952">
      <formula>IF(AND(D5="",$C5=$X$4),TRUE)</formula>
    </cfRule>
  </conditionalFormatting>
  <conditionalFormatting sqref="D1908">
    <cfRule type="expression" dxfId="2104" priority="27953">
      <formula>IF(FIND("!",D5),TRUE)</formula>
    </cfRule>
  </conditionalFormatting>
  <conditionalFormatting sqref="D1909">
    <cfRule type="expression" dxfId="2103" priority="27954">
      <formula>IF(AND(LEN($C5)&gt;0,AND($C5&lt;&gt;"Smelter Not Listed",ISBLANK($D5))),1,0)</formula>
    </cfRule>
  </conditionalFormatting>
  <conditionalFormatting sqref="D1909">
    <cfRule type="expression" dxfId="2102" priority="27955">
      <formula>IF(AND(D5="",$C5=$X$4),TRUE)</formula>
    </cfRule>
  </conditionalFormatting>
  <conditionalFormatting sqref="D1909">
    <cfRule type="expression" dxfId="2101" priority="27956">
      <formula>IF(FIND("!",D5),TRUE)</formula>
    </cfRule>
  </conditionalFormatting>
  <conditionalFormatting sqref="D1910">
    <cfRule type="expression" dxfId="2100" priority="27957">
      <formula>IF(AND(LEN($C5)&gt;0,AND($C5&lt;&gt;"Smelter Not Listed",ISBLANK($D5))),1,0)</formula>
    </cfRule>
  </conditionalFormatting>
  <conditionalFormatting sqref="D1910">
    <cfRule type="expression" dxfId="2099" priority="27958">
      <formula>IF(AND(D5="",$C5=$X$4),TRUE)</formula>
    </cfRule>
  </conditionalFormatting>
  <conditionalFormatting sqref="D1910">
    <cfRule type="expression" dxfId="2098" priority="27959">
      <formula>IF(FIND("!",D5),TRUE)</formula>
    </cfRule>
  </conditionalFormatting>
  <conditionalFormatting sqref="D1911">
    <cfRule type="expression" dxfId="2097" priority="27960">
      <formula>IF(AND(LEN($C5)&gt;0,AND($C5&lt;&gt;"Smelter Not Listed",ISBLANK($D5))),1,0)</formula>
    </cfRule>
  </conditionalFormatting>
  <conditionalFormatting sqref="D1911">
    <cfRule type="expression" dxfId="2096" priority="27961">
      <formula>IF(AND(D5="",$C5=$X$4),TRUE)</formula>
    </cfRule>
  </conditionalFormatting>
  <conditionalFormatting sqref="D1911">
    <cfRule type="expression" dxfId="2095" priority="27962">
      <formula>IF(FIND("!",D5),TRUE)</formula>
    </cfRule>
  </conditionalFormatting>
  <conditionalFormatting sqref="D1912">
    <cfRule type="expression" dxfId="2094" priority="27963">
      <formula>IF(AND(LEN($C5)&gt;0,AND($C5&lt;&gt;"Smelter Not Listed",ISBLANK($D5))),1,0)</formula>
    </cfRule>
  </conditionalFormatting>
  <conditionalFormatting sqref="D1912">
    <cfRule type="expression" dxfId="2093" priority="27964">
      <formula>IF(AND(D5="",$C5=$X$4),TRUE)</formula>
    </cfRule>
  </conditionalFormatting>
  <conditionalFormatting sqref="D1912">
    <cfRule type="expression" dxfId="2092" priority="27965">
      <formula>IF(FIND("!",D5),TRUE)</formula>
    </cfRule>
  </conditionalFormatting>
  <conditionalFormatting sqref="D1913">
    <cfRule type="expression" dxfId="2091" priority="27966">
      <formula>IF(AND(LEN($C5)&gt;0,AND($C5&lt;&gt;"Smelter Not Listed",ISBLANK($D5))),1,0)</formula>
    </cfRule>
  </conditionalFormatting>
  <conditionalFormatting sqref="D1913">
    <cfRule type="expression" dxfId="2090" priority="27967">
      <formula>IF(AND(D5="",$C5=$X$4),TRUE)</formula>
    </cfRule>
  </conditionalFormatting>
  <conditionalFormatting sqref="D1913">
    <cfRule type="expression" dxfId="2089" priority="27968">
      <formula>IF(FIND("!",D5),TRUE)</formula>
    </cfRule>
  </conditionalFormatting>
  <conditionalFormatting sqref="D1914">
    <cfRule type="expression" dxfId="2088" priority="27969">
      <formula>IF(AND(LEN($C5)&gt;0,AND($C5&lt;&gt;"Smelter Not Listed",ISBLANK($D5))),1,0)</formula>
    </cfRule>
  </conditionalFormatting>
  <conditionalFormatting sqref="D1914">
    <cfRule type="expression" dxfId="2087" priority="27970">
      <formula>IF(AND(D5="",$C5=$X$4),TRUE)</formula>
    </cfRule>
  </conditionalFormatting>
  <conditionalFormatting sqref="D1914">
    <cfRule type="expression" dxfId="2086" priority="27971">
      <formula>IF(FIND("!",D5),TRUE)</formula>
    </cfRule>
  </conditionalFormatting>
  <conditionalFormatting sqref="D1915">
    <cfRule type="expression" dxfId="2085" priority="27972">
      <formula>IF(AND(LEN($C5)&gt;0,AND($C5&lt;&gt;"Smelter Not Listed",ISBLANK($D5))),1,0)</formula>
    </cfRule>
  </conditionalFormatting>
  <conditionalFormatting sqref="D1915">
    <cfRule type="expression" dxfId="2084" priority="27973">
      <formula>IF(AND(D5="",$C5=$X$4),TRUE)</formula>
    </cfRule>
  </conditionalFormatting>
  <conditionalFormatting sqref="D1915">
    <cfRule type="expression" dxfId="2083" priority="27974">
      <formula>IF(FIND("!",D5),TRUE)</formula>
    </cfRule>
  </conditionalFormatting>
  <conditionalFormatting sqref="D1916">
    <cfRule type="expression" dxfId="2082" priority="27975">
      <formula>IF(AND(LEN($C5)&gt;0,AND($C5&lt;&gt;"Smelter Not Listed",ISBLANK($D5))),1,0)</formula>
    </cfRule>
  </conditionalFormatting>
  <conditionalFormatting sqref="D1916">
    <cfRule type="expression" dxfId="2081" priority="27976">
      <formula>IF(AND(D5="",$C5=$X$4),TRUE)</formula>
    </cfRule>
  </conditionalFormatting>
  <conditionalFormatting sqref="D1916">
    <cfRule type="expression" dxfId="2080" priority="27977">
      <formula>IF(FIND("!",D5),TRUE)</formula>
    </cfRule>
  </conditionalFormatting>
  <conditionalFormatting sqref="D1917">
    <cfRule type="expression" dxfId="2079" priority="27978">
      <formula>IF(AND(LEN($C5)&gt;0,AND($C5&lt;&gt;"Smelter Not Listed",ISBLANK($D5))),1,0)</formula>
    </cfRule>
  </conditionalFormatting>
  <conditionalFormatting sqref="D1917">
    <cfRule type="expression" dxfId="2078" priority="27979">
      <formula>IF(AND(D5="",$C5=$X$4),TRUE)</formula>
    </cfRule>
  </conditionalFormatting>
  <conditionalFormatting sqref="D1917">
    <cfRule type="expression" dxfId="2077" priority="27980">
      <formula>IF(FIND("!",D5),TRUE)</formula>
    </cfRule>
  </conditionalFormatting>
  <conditionalFormatting sqref="D1918">
    <cfRule type="expression" dxfId="2076" priority="27981">
      <formula>IF(AND(LEN($C5)&gt;0,AND($C5&lt;&gt;"Smelter Not Listed",ISBLANK($D5))),1,0)</formula>
    </cfRule>
  </conditionalFormatting>
  <conditionalFormatting sqref="D1918">
    <cfRule type="expression" dxfId="2075" priority="27982">
      <formula>IF(AND(D5="",$C5=$X$4),TRUE)</formula>
    </cfRule>
  </conditionalFormatting>
  <conditionalFormatting sqref="D1918">
    <cfRule type="expression" dxfId="2074" priority="27983">
      <formula>IF(FIND("!",D5),TRUE)</formula>
    </cfRule>
  </conditionalFormatting>
  <conditionalFormatting sqref="D1919">
    <cfRule type="expression" dxfId="2073" priority="27984">
      <formula>IF(AND(LEN($C5)&gt;0,AND($C5&lt;&gt;"Smelter Not Listed",ISBLANK($D5))),1,0)</formula>
    </cfRule>
  </conditionalFormatting>
  <conditionalFormatting sqref="D1919">
    <cfRule type="expression" dxfId="2072" priority="27985">
      <formula>IF(AND(D5="",$C5=$X$4),TRUE)</formula>
    </cfRule>
  </conditionalFormatting>
  <conditionalFormatting sqref="D1919">
    <cfRule type="expression" dxfId="2071" priority="27986">
      <formula>IF(FIND("!",D5),TRUE)</formula>
    </cfRule>
  </conditionalFormatting>
  <conditionalFormatting sqref="D1920">
    <cfRule type="expression" dxfId="2070" priority="27987">
      <formula>IF(AND(LEN($C5)&gt;0,AND($C5&lt;&gt;"Smelter Not Listed",ISBLANK($D5))),1,0)</formula>
    </cfRule>
  </conditionalFormatting>
  <conditionalFormatting sqref="D1920">
    <cfRule type="expression" dxfId="2069" priority="27988">
      <formula>IF(AND(D5="",$C5=$X$4),TRUE)</formula>
    </cfRule>
  </conditionalFormatting>
  <conditionalFormatting sqref="D1920">
    <cfRule type="expression" dxfId="2068" priority="27989">
      <formula>IF(FIND("!",D5),TRUE)</formula>
    </cfRule>
  </conditionalFormatting>
  <conditionalFormatting sqref="D1921">
    <cfRule type="expression" dxfId="2067" priority="27990">
      <formula>IF(AND(LEN($C5)&gt;0,AND($C5&lt;&gt;"Smelter Not Listed",ISBLANK($D5))),1,0)</formula>
    </cfRule>
  </conditionalFormatting>
  <conditionalFormatting sqref="D1921">
    <cfRule type="expression" dxfId="2066" priority="27991">
      <formula>IF(AND(D5="",$C5=$X$4),TRUE)</formula>
    </cfRule>
  </conditionalFormatting>
  <conditionalFormatting sqref="D1921">
    <cfRule type="expression" dxfId="2065" priority="27992">
      <formula>IF(FIND("!",D5),TRUE)</formula>
    </cfRule>
  </conditionalFormatting>
  <conditionalFormatting sqref="D1922">
    <cfRule type="expression" dxfId="2064" priority="27993">
      <formula>IF(AND(LEN($C5)&gt;0,AND($C5&lt;&gt;"Smelter Not Listed",ISBLANK($D5))),1,0)</formula>
    </cfRule>
  </conditionalFormatting>
  <conditionalFormatting sqref="D1922">
    <cfRule type="expression" dxfId="2063" priority="27994">
      <formula>IF(AND(D5="",$C5=$X$4),TRUE)</formula>
    </cfRule>
  </conditionalFormatting>
  <conditionalFormatting sqref="D1922">
    <cfRule type="expression" dxfId="2062" priority="27995">
      <formula>IF(FIND("!",D5),TRUE)</formula>
    </cfRule>
  </conditionalFormatting>
  <conditionalFormatting sqref="D1923">
    <cfRule type="expression" dxfId="2061" priority="27996">
      <formula>IF(AND(LEN($C5)&gt;0,AND($C5&lt;&gt;"Smelter Not Listed",ISBLANK($D5))),1,0)</formula>
    </cfRule>
  </conditionalFormatting>
  <conditionalFormatting sqref="D1923">
    <cfRule type="expression" dxfId="2060" priority="27997">
      <formula>IF(AND(D5="",$C5=$X$4),TRUE)</formula>
    </cfRule>
  </conditionalFormatting>
  <conditionalFormatting sqref="D1923">
    <cfRule type="expression" dxfId="2059" priority="27998">
      <formula>IF(FIND("!",D5),TRUE)</formula>
    </cfRule>
  </conditionalFormatting>
  <conditionalFormatting sqref="D1924">
    <cfRule type="expression" dxfId="2058" priority="27999">
      <formula>IF(AND(LEN($C5)&gt;0,AND($C5&lt;&gt;"Smelter Not Listed",ISBLANK($D5))),1,0)</formula>
    </cfRule>
  </conditionalFormatting>
  <conditionalFormatting sqref="D1924">
    <cfRule type="expression" dxfId="2057" priority="28000">
      <formula>IF(AND(D5="",$C5=$X$4),TRUE)</formula>
    </cfRule>
  </conditionalFormatting>
  <conditionalFormatting sqref="D1924">
    <cfRule type="expression" dxfId="2056" priority="28001">
      <formula>IF(FIND("!",D5),TRUE)</formula>
    </cfRule>
  </conditionalFormatting>
  <conditionalFormatting sqref="D1925">
    <cfRule type="expression" dxfId="2055" priority="28002">
      <formula>IF(AND(LEN($C5)&gt;0,AND($C5&lt;&gt;"Smelter Not Listed",ISBLANK($D5))),1,0)</formula>
    </cfRule>
  </conditionalFormatting>
  <conditionalFormatting sqref="D1925">
    <cfRule type="expression" dxfId="2054" priority="28003">
      <formula>IF(AND(D5="",$C5=$X$4),TRUE)</formula>
    </cfRule>
  </conditionalFormatting>
  <conditionalFormatting sqref="D1925">
    <cfRule type="expression" dxfId="2053" priority="28004">
      <formula>IF(FIND("!",D5),TRUE)</formula>
    </cfRule>
  </conditionalFormatting>
  <conditionalFormatting sqref="D1926">
    <cfRule type="expression" dxfId="2052" priority="28005">
      <formula>IF(AND(LEN($C5)&gt;0,AND($C5&lt;&gt;"Smelter Not Listed",ISBLANK($D5))),1,0)</formula>
    </cfRule>
  </conditionalFormatting>
  <conditionalFormatting sqref="D1926">
    <cfRule type="expression" dxfId="2051" priority="28006">
      <formula>IF(AND(D5="",$C5=$X$4),TRUE)</formula>
    </cfRule>
  </conditionalFormatting>
  <conditionalFormatting sqref="D1926">
    <cfRule type="expression" dxfId="2050" priority="28007">
      <formula>IF(FIND("!",D5),TRUE)</formula>
    </cfRule>
  </conditionalFormatting>
  <conditionalFormatting sqref="D1927">
    <cfRule type="expression" dxfId="2049" priority="28008">
      <formula>IF(AND(LEN($C5)&gt;0,AND($C5&lt;&gt;"Smelter Not Listed",ISBLANK($D5))),1,0)</formula>
    </cfRule>
  </conditionalFormatting>
  <conditionalFormatting sqref="D1927">
    <cfRule type="expression" dxfId="2048" priority="28009">
      <formula>IF(AND(D5="",$C5=$X$4),TRUE)</formula>
    </cfRule>
  </conditionalFormatting>
  <conditionalFormatting sqref="D1927">
    <cfRule type="expression" dxfId="2047" priority="28010">
      <formula>IF(FIND("!",D5),TRUE)</formula>
    </cfRule>
  </conditionalFormatting>
  <conditionalFormatting sqref="D1928">
    <cfRule type="expression" dxfId="2046" priority="28011">
      <formula>IF(AND(LEN($C5)&gt;0,AND($C5&lt;&gt;"Smelter Not Listed",ISBLANK($D5))),1,0)</formula>
    </cfRule>
  </conditionalFormatting>
  <conditionalFormatting sqref="D1928">
    <cfRule type="expression" dxfId="2045" priority="28012">
      <formula>IF(AND(D5="",$C5=$X$4),TRUE)</formula>
    </cfRule>
  </conditionalFormatting>
  <conditionalFormatting sqref="D1928">
    <cfRule type="expression" dxfId="2044" priority="28013">
      <formula>IF(FIND("!",D5),TRUE)</formula>
    </cfRule>
  </conditionalFormatting>
  <conditionalFormatting sqref="D1929">
    <cfRule type="expression" dxfId="2043" priority="28014">
      <formula>IF(AND(LEN($C5)&gt;0,AND($C5&lt;&gt;"Smelter Not Listed",ISBLANK($D5))),1,0)</formula>
    </cfRule>
  </conditionalFormatting>
  <conditionalFormatting sqref="D1929">
    <cfRule type="expression" dxfId="2042" priority="28015">
      <formula>IF(AND(D5="",$C5=$X$4),TRUE)</formula>
    </cfRule>
  </conditionalFormatting>
  <conditionalFormatting sqref="D1929">
    <cfRule type="expression" dxfId="2041" priority="28016">
      <formula>IF(FIND("!",D5),TRUE)</formula>
    </cfRule>
  </conditionalFormatting>
  <conditionalFormatting sqref="D1930">
    <cfRule type="expression" dxfId="2040" priority="28017">
      <formula>IF(AND(LEN($C5)&gt;0,AND($C5&lt;&gt;"Smelter Not Listed",ISBLANK($D5))),1,0)</formula>
    </cfRule>
  </conditionalFormatting>
  <conditionalFormatting sqref="D1930">
    <cfRule type="expression" dxfId="2039" priority="28018">
      <formula>IF(AND(D5="",$C5=$X$4),TRUE)</formula>
    </cfRule>
  </conditionalFormatting>
  <conditionalFormatting sqref="D1930">
    <cfRule type="expression" dxfId="2038" priority="28019">
      <formula>IF(FIND("!",D5),TRUE)</formula>
    </cfRule>
  </conditionalFormatting>
  <conditionalFormatting sqref="D1931">
    <cfRule type="expression" dxfId="2037" priority="28020">
      <formula>IF(AND(LEN($C5)&gt;0,AND($C5&lt;&gt;"Smelter Not Listed",ISBLANK($D5))),1,0)</formula>
    </cfRule>
  </conditionalFormatting>
  <conditionalFormatting sqref="D1931">
    <cfRule type="expression" dxfId="2036" priority="28021">
      <formula>IF(AND(D5="",$C5=$X$4),TRUE)</formula>
    </cfRule>
  </conditionalFormatting>
  <conditionalFormatting sqref="D1931">
    <cfRule type="expression" dxfId="2035" priority="28022">
      <formula>IF(FIND("!",D5),TRUE)</formula>
    </cfRule>
  </conditionalFormatting>
  <conditionalFormatting sqref="D1932">
    <cfRule type="expression" dxfId="2034" priority="28023">
      <formula>IF(AND(LEN($C5)&gt;0,AND($C5&lt;&gt;"Smelter Not Listed",ISBLANK($D5))),1,0)</formula>
    </cfRule>
  </conditionalFormatting>
  <conditionalFormatting sqref="D1932">
    <cfRule type="expression" dxfId="2033" priority="28024">
      <formula>IF(AND(D5="",$C5=$X$4),TRUE)</formula>
    </cfRule>
  </conditionalFormatting>
  <conditionalFormatting sqref="D1932">
    <cfRule type="expression" dxfId="2032" priority="28025">
      <formula>IF(FIND("!",D5),TRUE)</formula>
    </cfRule>
  </conditionalFormatting>
  <conditionalFormatting sqref="D1933">
    <cfRule type="expression" dxfId="2031" priority="28026">
      <formula>IF(AND(LEN($C5)&gt;0,AND($C5&lt;&gt;"Smelter Not Listed",ISBLANK($D5))),1,0)</formula>
    </cfRule>
  </conditionalFormatting>
  <conditionalFormatting sqref="D1933">
    <cfRule type="expression" dxfId="2030" priority="28027">
      <formula>IF(AND(D5="",$C5=$X$4),TRUE)</formula>
    </cfRule>
  </conditionalFormatting>
  <conditionalFormatting sqref="D1933">
    <cfRule type="expression" dxfId="2029" priority="28028">
      <formula>IF(FIND("!",D5),TRUE)</formula>
    </cfRule>
  </conditionalFormatting>
  <conditionalFormatting sqref="D1934">
    <cfRule type="expression" dxfId="2028" priority="28029">
      <formula>IF(AND(LEN($C5)&gt;0,AND($C5&lt;&gt;"Smelter Not Listed",ISBLANK($D5))),1,0)</formula>
    </cfRule>
  </conditionalFormatting>
  <conditionalFormatting sqref="D1934">
    <cfRule type="expression" dxfId="2027" priority="28030">
      <formula>IF(AND(D5="",$C5=$X$4),TRUE)</formula>
    </cfRule>
  </conditionalFormatting>
  <conditionalFormatting sqref="D1934">
    <cfRule type="expression" dxfId="2026" priority="28031">
      <formula>IF(FIND("!",D5),TRUE)</formula>
    </cfRule>
  </conditionalFormatting>
  <conditionalFormatting sqref="D1935">
    <cfRule type="expression" dxfId="2025" priority="28032">
      <formula>IF(AND(LEN($C5)&gt;0,AND($C5&lt;&gt;"Smelter Not Listed",ISBLANK($D5))),1,0)</formula>
    </cfRule>
  </conditionalFormatting>
  <conditionalFormatting sqref="D1935">
    <cfRule type="expression" dxfId="2024" priority="28033">
      <formula>IF(AND(D5="",$C5=$X$4),TRUE)</formula>
    </cfRule>
  </conditionalFormatting>
  <conditionalFormatting sqref="D1935">
    <cfRule type="expression" dxfId="2023" priority="28034">
      <formula>IF(FIND("!",D5),TRUE)</formula>
    </cfRule>
  </conditionalFormatting>
  <conditionalFormatting sqref="D1936">
    <cfRule type="expression" dxfId="2022" priority="28035">
      <formula>IF(AND(LEN($C5)&gt;0,AND($C5&lt;&gt;"Smelter Not Listed",ISBLANK($D5))),1,0)</formula>
    </cfRule>
  </conditionalFormatting>
  <conditionalFormatting sqref="D1936">
    <cfRule type="expression" dxfId="2021" priority="28036">
      <formula>IF(AND(D5="",$C5=$X$4),TRUE)</formula>
    </cfRule>
  </conditionalFormatting>
  <conditionalFormatting sqref="D1936">
    <cfRule type="expression" dxfId="2020" priority="28037">
      <formula>IF(FIND("!",D5),TRUE)</formula>
    </cfRule>
  </conditionalFormatting>
  <conditionalFormatting sqref="D1937">
    <cfRule type="expression" dxfId="2019" priority="28038">
      <formula>IF(AND(LEN($C5)&gt;0,AND($C5&lt;&gt;"Smelter Not Listed",ISBLANK($D5))),1,0)</formula>
    </cfRule>
  </conditionalFormatting>
  <conditionalFormatting sqref="D1937">
    <cfRule type="expression" dxfId="2018" priority="28039">
      <formula>IF(AND(D5="",$C5=$X$4),TRUE)</formula>
    </cfRule>
  </conditionalFormatting>
  <conditionalFormatting sqref="D1937">
    <cfRule type="expression" dxfId="2017" priority="28040">
      <formula>IF(FIND("!",D5),TRUE)</formula>
    </cfRule>
  </conditionalFormatting>
  <conditionalFormatting sqref="D1938">
    <cfRule type="expression" dxfId="2016" priority="28041">
      <formula>IF(AND(LEN($C5)&gt;0,AND($C5&lt;&gt;"Smelter Not Listed",ISBLANK($D5))),1,0)</formula>
    </cfRule>
  </conditionalFormatting>
  <conditionalFormatting sqref="D1938">
    <cfRule type="expression" dxfId="2015" priority="28042">
      <formula>IF(AND(D5="",$C5=$X$4),TRUE)</formula>
    </cfRule>
  </conditionalFormatting>
  <conditionalFormatting sqref="D1938">
    <cfRule type="expression" dxfId="2014" priority="28043">
      <formula>IF(FIND("!",D5),TRUE)</formula>
    </cfRule>
  </conditionalFormatting>
  <conditionalFormatting sqref="D1939">
    <cfRule type="expression" dxfId="2013" priority="28044">
      <formula>IF(AND(LEN($C5)&gt;0,AND($C5&lt;&gt;"Smelter Not Listed",ISBLANK($D5))),1,0)</formula>
    </cfRule>
  </conditionalFormatting>
  <conditionalFormatting sqref="D1939">
    <cfRule type="expression" dxfId="2012" priority="28045">
      <formula>IF(AND(D5="",$C5=$X$4),TRUE)</formula>
    </cfRule>
  </conditionalFormatting>
  <conditionalFormatting sqref="D1939">
    <cfRule type="expression" dxfId="2011" priority="28046">
      <formula>IF(FIND("!",D5),TRUE)</formula>
    </cfRule>
  </conditionalFormatting>
  <conditionalFormatting sqref="D1940">
    <cfRule type="expression" dxfId="2010" priority="28047">
      <formula>IF(AND(LEN($C5)&gt;0,AND($C5&lt;&gt;"Smelter Not Listed",ISBLANK($D5))),1,0)</formula>
    </cfRule>
  </conditionalFormatting>
  <conditionalFormatting sqref="D1940">
    <cfRule type="expression" dxfId="2009" priority="28048">
      <formula>IF(AND(D5="",$C5=$X$4),TRUE)</formula>
    </cfRule>
  </conditionalFormatting>
  <conditionalFormatting sqref="D1940">
    <cfRule type="expression" dxfId="2008" priority="28049">
      <formula>IF(FIND("!",D5),TRUE)</formula>
    </cfRule>
  </conditionalFormatting>
  <conditionalFormatting sqref="D1941">
    <cfRule type="expression" dxfId="2007" priority="28050">
      <formula>IF(AND(LEN($C5)&gt;0,AND($C5&lt;&gt;"Smelter Not Listed",ISBLANK($D5))),1,0)</formula>
    </cfRule>
  </conditionalFormatting>
  <conditionalFormatting sqref="D1941">
    <cfRule type="expression" dxfId="2006" priority="28051">
      <formula>IF(AND(D5="",$C5=$X$4),TRUE)</formula>
    </cfRule>
  </conditionalFormatting>
  <conditionalFormatting sqref="D1941">
    <cfRule type="expression" dxfId="2005" priority="28052">
      <formula>IF(FIND("!",D5),TRUE)</formula>
    </cfRule>
  </conditionalFormatting>
  <conditionalFormatting sqref="D1942">
    <cfRule type="expression" dxfId="2004" priority="28053">
      <formula>IF(AND(LEN($C5)&gt;0,AND($C5&lt;&gt;"Smelter Not Listed",ISBLANK($D5))),1,0)</formula>
    </cfRule>
  </conditionalFormatting>
  <conditionalFormatting sqref="D1942">
    <cfRule type="expression" dxfId="2003" priority="28054">
      <formula>IF(AND(D5="",$C5=$X$4),TRUE)</formula>
    </cfRule>
  </conditionalFormatting>
  <conditionalFormatting sqref="D1942">
    <cfRule type="expression" dxfId="2002" priority="28055">
      <formula>IF(FIND("!",D5),TRUE)</formula>
    </cfRule>
  </conditionalFormatting>
  <conditionalFormatting sqref="D1943">
    <cfRule type="expression" dxfId="2001" priority="28056">
      <formula>IF(AND(LEN($C5)&gt;0,AND($C5&lt;&gt;"Smelter Not Listed",ISBLANK($D5))),1,0)</formula>
    </cfRule>
  </conditionalFormatting>
  <conditionalFormatting sqref="D1943">
    <cfRule type="expression" dxfId="2000" priority="28057">
      <formula>IF(AND(D5="",$C5=$X$4),TRUE)</formula>
    </cfRule>
  </conditionalFormatting>
  <conditionalFormatting sqref="D1943">
    <cfRule type="expression" dxfId="1999" priority="28058">
      <formula>IF(FIND("!",D5),TRUE)</formula>
    </cfRule>
  </conditionalFormatting>
  <conditionalFormatting sqref="D1944">
    <cfRule type="expression" dxfId="1998" priority="28059">
      <formula>IF(AND(LEN($C5)&gt;0,AND($C5&lt;&gt;"Smelter Not Listed",ISBLANK($D5))),1,0)</formula>
    </cfRule>
  </conditionalFormatting>
  <conditionalFormatting sqref="D1944">
    <cfRule type="expression" dxfId="1997" priority="28060">
      <formula>IF(AND(D5="",$C5=$X$4),TRUE)</formula>
    </cfRule>
  </conditionalFormatting>
  <conditionalFormatting sqref="D1944">
    <cfRule type="expression" dxfId="1996" priority="28061">
      <formula>IF(FIND("!",D5),TRUE)</formula>
    </cfRule>
  </conditionalFormatting>
  <conditionalFormatting sqref="D1945">
    <cfRule type="expression" dxfId="1995" priority="28062">
      <formula>IF(AND(LEN($C5)&gt;0,AND($C5&lt;&gt;"Smelter Not Listed",ISBLANK($D5))),1,0)</formula>
    </cfRule>
  </conditionalFormatting>
  <conditionalFormatting sqref="D1945">
    <cfRule type="expression" dxfId="1994" priority="28063">
      <formula>IF(AND(D5="",$C5=$X$4),TRUE)</formula>
    </cfRule>
  </conditionalFormatting>
  <conditionalFormatting sqref="D1945">
    <cfRule type="expression" dxfId="1993" priority="28064">
      <formula>IF(FIND("!",D5),TRUE)</formula>
    </cfRule>
  </conditionalFormatting>
  <conditionalFormatting sqref="D1946">
    <cfRule type="expression" dxfId="1992" priority="28065">
      <formula>IF(AND(LEN($C5)&gt;0,AND($C5&lt;&gt;"Smelter Not Listed",ISBLANK($D5))),1,0)</formula>
    </cfRule>
  </conditionalFormatting>
  <conditionalFormatting sqref="D1946">
    <cfRule type="expression" dxfId="1991" priority="28066">
      <formula>IF(AND(D5="",$C5=$X$4),TRUE)</formula>
    </cfRule>
  </conditionalFormatting>
  <conditionalFormatting sqref="D1946">
    <cfRule type="expression" dxfId="1990" priority="28067">
      <formula>IF(FIND("!",D5),TRUE)</formula>
    </cfRule>
  </conditionalFormatting>
  <conditionalFormatting sqref="D1947">
    <cfRule type="expression" dxfId="1989" priority="28068">
      <formula>IF(AND(LEN($C5)&gt;0,AND($C5&lt;&gt;"Smelter Not Listed",ISBLANK($D5))),1,0)</formula>
    </cfRule>
  </conditionalFormatting>
  <conditionalFormatting sqref="D1947">
    <cfRule type="expression" dxfId="1988" priority="28069">
      <formula>IF(AND(D5="",$C5=$X$4),TRUE)</formula>
    </cfRule>
  </conditionalFormatting>
  <conditionalFormatting sqref="D1947">
    <cfRule type="expression" dxfId="1987" priority="28070">
      <formula>IF(FIND("!",D5),TRUE)</formula>
    </cfRule>
  </conditionalFormatting>
  <conditionalFormatting sqref="D1948">
    <cfRule type="expression" dxfId="1986" priority="28071">
      <formula>IF(AND(LEN($C5)&gt;0,AND($C5&lt;&gt;"Smelter Not Listed",ISBLANK($D5))),1,0)</formula>
    </cfRule>
  </conditionalFormatting>
  <conditionalFormatting sqref="D1948">
    <cfRule type="expression" dxfId="1985" priority="28072">
      <formula>IF(AND(D5="",$C5=$X$4),TRUE)</formula>
    </cfRule>
  </conditionalFormatting>
  <conditionalFormatting sqref="D1948">
    <cfRule type="expression" dxfId="1984" priority="28073">
      <formula>IF(FIND("!",D5),TRUE)</formula>
    </cfRule>
  </conditionalFormatting>
  <conditionalFormatting sqref="D1949">
    <cfRule type="expression" dxfId="1983" priority="28074">
      <formula>IF(AND(LEN($C5)&gt;0,AND($C5&lt;&gt;"Smelter Not Listed",ISBLANK($D5))),1,0)</formula>
    </cfRule>
  </conditionalFormatting>
  <conditionalFormatting sqref="D1949">
    <cfRule type="expression" dxfId="1982" priority="28075">
      <formula>IF(AND(D5="",$C5=$X$4),TRUE)</formula>
    </cfRule>
  </conditionalFormatting>
  <conditionalFormatting sqref="D1949">
    <cfRule type="expression" dxfId="1981" priority="28076">
      <formula>IF(FIND("!",D5),TRUE)</formula>
    </cfRule>
  </conditionalFormatting>
  <conditionalFormatting sqref="D1950">
    <cfRule type="expression" dxfId="1980" priority="28077">
      <formula>IF(AND(LEN($C5)&gt;0,AND($C5&lt;&gt;"Smelter Not Listed",ISBLANK($D5))),1,0)</formula>
    </cfRule>
  </conditionalFormatting>
  <conditionalFormatting sqref="D1950">
    <cfRule type="expression" dxfId="1979" priority="28078">
      <formula>IF(AND(D5="",$C5=$X$4),TRUE)</formula>
    </cfRule>
  </conditionalFormatting>
  <conditionalFormatting sqref="D1950">
    <cfRule type="expression" dxfId="1978" priority="28079">
      <formula>IF(FIND("!",D5),TRUE)</formula>
    </cfRule>
  </conditionalFormatting>
  <conditionalFormatting sqref="D1951">
    <cfRule type="expression" dxfId="1977" priority="28080">
      <formula>IF(AND(LEN($C5)&gt;0,AND($C5&lt;&gt;"Smelter Not Listed",ISBLANK($D5))),1,0)</formula>
    </cfRule>
  </conditionalFormatting>
  <conditionalFormatting sqref="D1951">
    <cfRule type="expression" dxfId="1976" priority="28081">
      <formula>IF(AND(D5="",$C5=$X$4),TRUE)</formula>
    </cfRule>
  </conditionalFormatting>
  <conditionalFormatting sqref="D1951">
    <cfRule type="expression" dxfId="1975" priority="28082">
      <formula>IF(FIND("!",D5),TRUE)</formula>
    </cfRule>
  </conditionalFormatting>
  <conditionalFormatting sqref="D1952">
    <cfRule type="expression" dxfId="1974" priority="28083">
      <formula>IF(AND(LEN($C5)&gt;0,AND($C5&lt;&gt;"Smelter Not Listed",ISBLANK($D5))),1,0)</formula>
    </cfRule>
  </conditionalFormatting>
  <conditionalFormatting sqref="D1952">
    <cfRule type="expression" dxfId="1973" priority="28084">
      <formula>IF(AND(D5="",$C5=$X$4),TRUE)</formula>
    </cfRule>
  </conditionalFormatting>
  <conditionalFormatting sqref="D1952">
    <cfRule type="expression" dxfId="1972" priority="28085">
      <formula>IF(FIND("!",D5),TRUE)</formula>
    </cfRule>
  </conditionalFormatting>
  <conditionalFormatting sqref="D1953">
    <cfRule type="expression" dxfId="1971" priority="28086">
      <formula>IF(AND(LEN($C5)&gt;0,AND($C5&lt;&gt;"Smelter Not Listed",ISBLANK($D5))),1,0)</formula>
    </cfRule>
  </conditionalFormatting>
  <conditionalFormatting sqref="D1953">
    <cfRule type="expression" dxfId="1970" priority="28087">
      <formula>IF(AND(D5="",$C5=$X$4),TRUE)</formula>
    </cfRule>
  </conditionalFormatting>
  <conditionalFormatting sqref="D1953">
    <cfRule type="expression" dxfId="1969" priority="28088">
      <formula>IF(FIND("!",D5),TRUE)</formula>
    </cfRule>
  </conditionalFormatting>
  <conditionalFormatting sqref="D1954">
    <cfRule type="expression" dxfId="1968" priority="28089">
      <formula>IF(AND(LEN($C5)&gt;0,AND($C5&lt;&gt;"Smelter Not Listed",ISBLANK($D5))),1,0)</formula>
    </cfRule>
  </conditionalFormatting>
  <conditionalFormatting sqref="D1954">
    <cfRule type="expression" dxfId="1967" priority="28090">
      <formula>IF(AND(D5="",$C5=$X$4),TRUE)</formula>
    </cfRule>
  </conditionalFormatting>
  <conditionalFormatting sqref="D1954">
    <cfRule type="expression" dxfId="1966" priority="28091">
      <formula>IF(FIND("!",D5),TRUE)</formula>
    </cfRule>
  </conditionalFormatting>
  <conditionalFormatting sqref="D1955">
    <cfRule type="expression" dxfId="1965" priority="28092">
      <formula>IF(AND(LEN($C5)&gt;0,AND($C5&lt;&gt;"Smelter Not Listed",ISBLANK($D5))),1,0)</formula>
    </cfRule>
  </conditionalFormatting>
  <conditionalFormatting sqref="D1955">
    <cfRule type="expression" dxfId="1964" priority="28093">
      <formula>IF(AND(D5="",$C5=$X$4),TRUE)</formula>
    </cfRule>
  </conditionalFormatting>
  <conditionalFormatting sqref="D1955">
    <cfRule type="expression" dxfId="1963" priority="28094">
      <formula>IF(FIND("!",D5),TRUE)</formula>
    </cfRule>
  </conditionalFormatting>
  <conditionalFormatting sqref="D1956">
    <cfRule type="expression" dxfId="1962" priority="28095">
      <formula>IF(AND(LEN($C5)&gt;0,AND($C5&lt;&gt;"Smelter Not Listed",ISBLANK($D5))),1,0)</formula>
    </cfRule>
  </conditionalFormatting>
  <conditionalFormatting sqref="D1956">
    <cfRule type="expression" dxfId="1961" priority="28096">
      <formula>IF(AND(D5="",$C5=$X$4),TRUE)</formula>
    </cfRule>
  </conditionalFormatting>
  <conditionalFormatting sqref="D1956">
    <cfRule type="expression" dxfId="1960" priority="28097">
      <formula>IF(FIND("!",D5),TRUE)</formula>
    </cfRule>
  </conditionalFormatting>
  <conditionalFormatting sqref="D1957">
    <cfRule type="expression" dxfId="1959" priority="28098">
      <formula>IF(AND(LEN($C5)&gt;0,AND($C5&lt;&gt;"Smelter Not Listed",ISBLANK($D5))),1,0)</formula>
    </cfRule>
  </conditionalFormatting>
  <conditionalFormatting sqref="D1957">
    <cfRule type="expression" dxfId="1958" priority="28099">
      <formula>IF(AND(D5="",$C5=$X$4),TRUE)</formula>
    </cfRule>
  </conditionalFormatting>
  <conditionalFormatting sqref="D1957">
    <cfRule type="expression" dxfId="1957" priority="28100">
      <formula>IF(FIND("!",D5),TRUE)</formula>
    </cfRule>
  </conditionalFormatting>
  <conditionalFormatting sqref="D1958">
    <cfRule type="expression" dxfId="1956" priority="28101">
      <formula>IF(AND(LEN($C5)&gt;0,AND($C5&lt;&gt;"Smelter Not Listed",ISBLANK($D5))),1,0)</formula>
    </cfRule>
  </conditionalFormatting>
  <conditionalFormatting sqref="D1958">
    <cfRule type="expression" dxfId="1955" priority="28102">
      <formula>IF(AND(D5="",$C5=$X$4),TRUE)</formula>
    </cfRule>
  </conditionalFormatting>
  <conditionalFormatting sqref="D1958">
    <cfRule type="expression" dxfId="1954" priority="28103">
      <formula>IF(FIND("!",D5),TRUE)</formula>
    </cfRule>
  </conditionalFormatting>
  <conditionalFormatting sqref="D1959">
    <cfRule type="expression" dxfId="1953" priority="28104">
      <formula>IF(AND(LEN($C5)&gt;0,AND($C5&lt;&gt;"Smelter Not Listed",ISBLANK($D5))),1,0)</formula>
    </cfRule>
  </conditionalFormatting>
  <conditionalFormatting sqref="D1959">
    <cfRule type="expression" dxfId="1952" priority="28105">
      <formula>IF(AND(D5="",$C5=$X$4),TRUE)</formula>
    </cfRule>
  </conditionalFormatting>
  <conditionalFormatting sqref="D1959">
    <cfRule type="expression" dxfId="1951" priority="28106">
      <formula>IF(FIND("!",D5),TRUE)</formula>
    </cfRule>
  </conditionalFormatting>
  <conditionalFormatting sqref="D1960">
    <cfRule type="expression" dxfId="1950" priority="28107">
      <formula>IF(AND(LEN($C5)&gt;0,AND($C5&lt;&gt;"Smelter Not Listed",ISBLANK($D5))),1,0)</formula>
    </cfRule>
  </conditionalFormatting>
  <conditionalFormatting sqref="D1960">
    <cfRule type="expression" dxfId="1949" priority="28108">
      <formula>IF(AND(D5="",$C5=$X$4),TRUE)</formula>
    </cfRule>
  </conditionalFormatting>
  <conditionalFormatting sqref="D1960">
    <cfRule type="expression" dxfId="1948" priority="28109">
      <formula>IF(FIND("!",D5),TRUE)</formula>
    </cfRule>
  </conditionalFormatting>
  <conditionalFormatting sqref="D1961">
    <cfRule type="expression" dxfId="1947" priority="28110">
      <formula>IF(AND(LEN($C5)&gt;0,AND($C5&lt;&gt;"Smelter Not Listed",ISBLANK($D5))),1,0)</formula>
    </cfRule>
  </conditionalFormatting>
  <conditionalFormatting sqref="D1961">
    <cfRule type="expression" dxfId="1946" priority="28111">
      <formula>IF(AND(D5="",$C5=$X$4),TRUE)</formula>
    </cfRule>
  </conditionalFormatting>
  <conditionalFormatting sqref="D1961">
    <cfRule type="expression" dxfId="1945" priority="28112">
      <formula>IF(FIND("!",D5),TRUE)</formula>
    </cfRule>
  </conditionalFormatting>
  <conditionalFormatting sqref="D1962">
    <cfRule type="expression" dxfId="1944" priority="28113">
      <formula>IF(AND(LEN($C5)&gt;0,AND($C5&lt;&gt;"Smelter Not Listed",ISBLANK($D5))),1,0)</formula>
    </cfRule>
  </conditionalFormatting>
  <conditionalFormatting sqref="D1962">
    <cfRule type="expression" dxfId="1943" priority="28114">
      <formula>IF(AND(D5="",$C5=$X$4),TRUE)</formula>
    </cfRule>
  </conditionalFormatting>
  <conditionalFormatting sqref="D1962">
    <cfRule type="expression" dxfId="1942" priority="28115">
      <formula>IF(FIND("!",D5),TRUE)</formula>
    </cfRule>
  </conditionalFormatting>
  <conditionalFormatting sqref="D1963">
    <cfRule type="expression" dxfId="1941" priority="28116">
      <formula>IF(AND(LEN($C5)&gt;0,AND($C5&lt;&gt;"Smelter Not Listed",ISBLANK($D5))),1,0)</formula>
    </cfRule>
  </conditionalFormatting>
  <conditionalFormatting sqref="D1963">
    <cfRule type="expression" dxfId="1940" priority="28117">
      <formula>IF(AND(D5="",$C5=$X$4),TRUE)</formula>
    </cfRule>
  </conditionalFormatting>
  <conditionalFormatting sqref="D1963">
    <cfRule type="expression" dxfId="1939" priority="28118">
      <formula>IF(FIND("!",D5),TRUE)</formula>
    </cfRule>
  </conditionalFormatting>
  <conditionalFormatting sqref="D1964">
    <cfRule type="expression" dxfId="1938" priority="28119">
      <formula>IF(AND(LEN($C5)&gt;0,AND($C5&lt;&gt;"Smelter Not Listed",ISBLANK($D5))),1,0)</formula>
    </cfRule>
  </conditionalFormatting>
  <conditionalFormatting sqref="D1964">
    <cfRule type="expression" dxfId="1937" priority="28120">
      <formula>IF(AND(D5="",$C5=$X$4),TRUE)</formula>
    </cfRule>
  </conditionalFormatting>
  <conditionalFormatting sqref="D1964">
    <cfRule type="expression" dxfId="1936" priority="28121">
      <formula>IF(FIND("!",D5),TRUE)</formula>
    </cfRule>
  </conditionalFormatting>
  <conditionalFormatting sqref="D1965">
    <cfRule type="expression" dxfId="1935" priority="28122">
      <formula>IF(AND(LEN($C5)&gt;0,AND($C5&lt;&gt;"Smelter Not Listed",ISBLANK($D5))),1,0)</formula>
    </cfRule>
  </conditionalFormatting>
  <conditionalFormatting sqref="D1965">
    <cfRule type="expression" dxfId="1934" priority="28123">
      <formula>IF(AND(D5="",$C5=$X$4),TRUE)</formula>
    </cfRule>
  </conditionalFormatting>
  <conditionalFormatting sqref="D1965">
    <cfRule type="expression" dxfId="1933" priority="28124">
      <formula>IF(FIND("!",D5),TRUE)</formula>
    </cfRule>
  </conditionalFormatting>
  <conditionalFormatting sqref="D1966">
    <cfRule type="expression" dxfId="1932" priority="28125">
      <formula>IF(AND(LEN($C5)&gt;0,AND($C5&lt;&gt;"Smelter Not Listed",ISBLANK($D5))),1,0)</formula>
    </cfRule>
  </conditionalFormatting>
  <conditionalFormatting sqref="D1966">
    <cfRule type="expression" dxfId="1931" priority="28126">
      <formula>IF(AND(D5="",$C5=$X$4),TRUE)</formula>
    </cfRule>
  </conditionalFormatting>
  <conditionalFormatting sqref="D1966">
    <cfRule type="expression" dxfId="1930" priority="28127">
      <formula>IF(FIND("!",D5),TRUE)</formula>
    </cfRule>
  </conditionalFormatting>
  <conditionalFormatting sqref="D1967">
    <cfRule type="expression" dxfId="1929" priority="28128">
      <formula>IF(AND(LEN($C5)&gt;0,AND($C5&lt;&gt;"Smelter Not Listed",ISBLANK($D5))),1,0)</formula>
    </cfRule>
  </conditionalFormatting>
  <conditionalFormatting sqref="D1967">
    <cfRule type="expression" dxfId="1928" priority="28129">
      <formula>IF(AND(D5="",$C5=$X$4),TRUE)</formula>
    </cfRule>
  </conditionalFormatting>
  <conditionalFormatting sqref="D1967">
    <cfRule type="expression" dxfId="1927" priority="28130">
      <formula>IF(FIND("!",D5),TRUE)</formula>
    </cfRule>
  </conditionalFormatting>
  <conditionalFormatting sqref="D1968">
    <cfRule type="expression" dxfId="1926" priority="28131">
      <formula>IF(AND(LEN($C5)&gt;0,AND($C5&lt;&gt;"Smelter Not Listed",ISBLANK($D5))),1,0)</formula>
    </cfRule>
  </conditionalFormatting>
  <conditionalFormatting sqref="D1968">
    <cfRule type="expression" dxfId="1925" priority="28132">
      <formula>IF(AND(D5="",$C5=$X$4),TRUE)</formula>
    </cfRule>
  </conditionalFormatting>
  <conditionalFormatting sqref="D1968">
    <cfRule type="expression" dxfId="1924" priority="28133">
      <formula>IF(FIND("!",D5),TRUE)</formula>
    </cfRule>
  </conditionalFormatting>
  <conditionalFormatting sqref="D1969">
    <cfRule type="expression" dxfId="1923" priority="28134">
      <formula>IF(AND(LEN($C5)&gt;0,AND($C5&lt;&gt;"Smelter Not Listed",ISBLANK($D5))),1,0)</formula>
    </cfRule>
  </conditionalFormatting>
  <conditionalFormatting sqref="D1969">
    <cfRule type="expression" dxfId="1922" priority="28135">
      <formula>IF(AND(D5="",$C5=$X$4),TRUE)</formula>
    </cfRule>
  </conditionalFormatting>
  <conditionalFormatting sqref="D1969">
    <cfRule type="expression" dxfId="1921" priority="28136">
      <formula>IF(FIND("!",D5),TRUE)</formula>
    </cfRule>
  </conditionalFormatting>
  <conditionalFormatting sqref="D1970">
    <cfRule type="expression" dxfId="1920" priority="28137">
      <formula>IF(AND(LEN($C5)&gt;0,AND($C5&lt;&gt;"Smelter Not Listed",ISBLANK($D5))),1,0)</formula>
    </cfRule>
  </conditionalFormatting>
  <conditionalFormatting sqref="D1970">
    <cfRule type="expression" dxfId="1919" priority="28138">
      <formula>IF(AND(D5="",$C5=$X$4),TRUE)</formula>
    </cfRule>
  </conditionalFormatting>
  <conditionalFormatting sqref="D1970">
    <cfRule type="expression" dxfId="1918" priority="28139">
      <formula>IF(FIND("!",D5),TRUE)</formula>
    </cfRule>
  </conditionalFormatting>
  <conditionalFormatting sqref="D1971">
    <cfRule type="expression" dxfId="1917" priority="28140">
      <formula>IF(AND(LEN($C5)&gt;0,AND($C5&lt;&gt;"Smelter Not Listed",ISBLANK($D5))),1,0)</formula>
    </cfRule>
  </conditionalFormatting>
  <conditionalFormatting sqref="D1971">
    <cfRule type="expression" dxfId="1916" priority="28141">
      <formula>IF(AND(D5="",$C5=$X$4),TRUE)</formula>
    </cfRule>
  </conditionalFormatting>
  <conditionalFormatting sqref="D1971">
    <cfRule type="expression" dxfId="1915" priority="28142">
      <formula>IF(FIND("!",D5),TRUE)</formula>
    </cfRule>
  </conditionalFormatting>
  <conditionalFormatting sqref="D1972">
    <cfRule type="expression" dxfId="1914" priority="28143">
      <formula>IF(AND(LEN($C5)&gt;0,AND($C5&lt;&gt;"Smelter Not Listed",ISBLANK($D5))),1,0)</formula>
    </cfRule>
  </conditionalFormatting>
  <conditionalFormatting sqref="D1972">
    <cfRule type="expression" dxfId="1913" priority="28144">
      <formula>IF(AND(D5="",$C5=$X$4),TRUE)</formula>
    </cfRule>
  </conditionalFormatting>
  <conditionalFormatting sqref="D1972">
    <cfRule type="expression" dxfId="1912" priority="28145">
      <formula>IF(FIND("!",D5),TRUE)</formula>
    </cfRule>
  </conditionalFormatting>
  <conditionalFormatting sqref="D1973">
    <cfRule type="expression" dxfId="1911" priority="28146">
      <formula>IF(AND(LEN($C5)&gt;0,AND($C5&lt;&gt;"Smelter Not Listed",ISBLANK($D5))),1,0)</formula>
    </cfRule>
  </conditionalFormatting>
  <conditionalFormatting sqref="D1973">
    <cfRule type="expression" dxfId="1910" priority="28147">
      <formula>IF(AND(D5="",$C5=$X$4),TRUE)</formula>
    </cfRule>
  </conditionalFormatting>
  <conditionalFormatting sqref="D1973">
    <cfRule type="expression" dxfId="1909" priority="28148">
      <formula>IF(FIND("!",D5),TRUE)</formula>
    </cfRule>
  </conditionalFormatting>
  <conditionalFormatting sqref="D1974">
    <cfRule type="expression" dxfId="1908" priority="28149">
      <formula>IF(AND(LEN($C5)&gt;0,AND($C5&lt;&gt;"Smelter Not Listed",ISBLANK($D5))),1,0)</formula>
    </cfRule>
  </conditionalFormatting>
  <conditionalFormatting sqref="D1974">
    <cfRule type="expression" dxfId="1907" priority="28150">
      <formula>IF(AND(D5="",$C5=$X$4),TRUE)</formula>
    </cfRule>
  </conditionalFormatting>
  <conditionalFormatting sqref="D1974">
    <cfRule type="expression" dxfId="1906" priority="28151">
      <formula>IF(FIND("!",D5),TRUE)</formula>
    </cfRule>
  </conditionalFormatting>
  <conditionalFormatting sqref="D1975">
    <cfRule type="expression" dxfId="1905" priority="28152">
      <formula>IF(AND(LEN($C5)&gt;0,AND($C5&lt;&gt;"Smelter Not Listed",ISBLANK($D5))),1,0)</formula>
    </cfRule>
  </conditionalFormatting>
  <conditionalFormatting sqref="D1975">
    <cfRule type="expression" dxfId="1904" priority="28153">
      <formula>IF(AND(D5="",$C5=$X$4),TRUE)</formula>
    </cfRule>
  </conditionalFormatting>
  <conditionalFormatting sqref="D1975">
    <cfRule type="expression" dxfId="1903" priority="28154">
      <formula>IF(FIND("!",D5),TRUE)</formula>
    </cfRule>
  </conditionalFormatting>
  <conditionalFormatting sqref="D1976">
    <cfRule type="expression" dxfId="1902" priority="28155">
      <formula>IF(AND(LEN($C5)&gt;0,AND($C5&lt;&gt;"Smelter Not Listed",ISBLANK($D5))),1,0)</formula>
    </cfRule>
  </conditionalFormatting>
  <conditionalFormatting sqref="D1976">
    <cfRule type="expression" dxfId="1901" priority="28156">
      <formula>IF(AND(D5="",$C5=$X$4),TRUE)</formula>
    </cfRule>
  </conditionalFormatting>
  <conditionalFormatting sqref="D1976">
    <cfRule type="expression" dxfId="1900" priority="28157">
      <formula>IF(FIND("!",D5),TRUE)</formula>
    </cfRule>
  </conditionalFormatting>
  <conditionalFormatting sqref="D1977">
    <cfRule type="expression" dxfId="1899" priority="28158">
      <formula>IF(AND(LEN($C5)&gt;0,AND($C5&lt;&gt;"Smelter Not Listed",ISBLANK($D5))),1,0)</formula>
    </cfRule>
  </conditionalFormatting>
  <conditionalFormatting sqref="D1977">
    <cfRule type="expression" dxfId="1898" priority="28159">
      <formula>IF(AND(D5="",$C5=$X$4),TRUE)</formula>
    </cfRule>
  </conditionalFormatting>
  <conditionalFormatting sqref="D1977">
    <cfRule type="expression" dxfId="1897" priority="28160">
      <formula>IF(FIND("!",D5),TRUE)</formula>
    </cfRule>
  </conditionalFormatting>
  <conditionalFormatting sqref="D1978">
    <cfRule type="expression" dxfId="1896" priority="28161">
      <formula>IF(AND(LEN($C5)&gt;0,AND($C5&lt;&gt;"Smelter Not Listed",ISBLANK($D5))),1,0)</formula>
    </cfRule>
  </conditionalFormatting>
  <conditionalFormatting sqref="D1978">
    <cfRule type="expression" dxfId="1895" priority="28162">
      <formula>IF(AND(D5="",$C5=$X$4),TRUE)</formula>
    </cfRule>
  </conditionalFormatting>
  <conditionalFormatting sqref="D1978">
    <cfRule type="expression" dxfId="1894" priority="28163">
      <formula>IF(FIND("!",D5),TRUE)</formula>
    </cfRule>
  </conditionalFormatting>
  <conditionalFormatting sqref="D1979">
    <cfRule type="expression" dxfId="1893" priority="28164">
      <formula>IF(AND(LEN($C5)&gt;0,AND($C5&lt;&gt;"Smelter Not Listed",ISBLANK($D5))),1,0)</formula>
    </cfRule>
  </conditionalFormatting>
  <conditionalFormatting sqref="D1979">
    <cfRule type="expression" dxfId="1892" priority="28165">
      <formula>IF(AND(D5="",$C5=$X$4),TRUE)</formula>
    </cfRule>
  </conditionalFormatting>
  <conditionalFormatting sqref="D1979">
    <cfRule type="expression" dxfId="1891" priority="28166">
      <formula>IF(FIND("!",D5),TRUE)</formula>
    </cfRule>
  </conditionalFormatting>
  <conditionalFormatting sqref="D1980">
    <cfRule type="expression" dxfId="1890" priority="28167">
      <formula>IF(AND(LEN($C5)&gt;0,AND($C5&lt;&gt;"Smelter Not Listed",ISBLANK($D5))),1,0)</formula>
    </cfRule>
  </conditionalFormatting>
  <conditionalFormatting sqref="D1980">
    <cfRule type="expression" dxfId="1889" priority="28168">
      <formula>IF(AND(D5="",$C5=$X$4),TRUE)</formula>
    </cfRule>
  </conditionalFormatting>
  <conditionalFormatting sqref="D1980">
    <cfRule type="expression" dxfId="1888" priority="28169">
      <formula>IF(FIND("!",D5),TRUE)</formula>
    </cfRule>
  </conditionalFormatting>
  <conditionalFormatting sqref="D1981">
    <cfRule type="expression" dxfId="1887" priority="28170">
      <formula>IF(AND(LEN($C5)&gt;0,AND($C5&lt;&gt;"Smelter Not Listed",ISBLANK($D5))),1,0)</formula>
    </cfRule>
  </conditionalFormatting>
  <conditionalFormatting sqref="D1981">
    <cfRule type="expression" dxfId="1886" priority="28171">
      <formula>IF(AND(D5="",$C5=$X$4),TRUE)</formula>
    </cfRule>
  </conditionalFormatting>
  <conditionalFormatting sqref="D1981">
    <cfRule type="expression" dxfId="1885" priority="28172">
      <formula>IF(FIND("!",D5),TRUE)</formula>
    </cfRule>
  </conditionalFormatting>
  <conditionalFormatting sqref="D1982">
    <cfRule type="expression" dxfId="1884" priority="28173">
      <formula>IF(AND(LEN($C5)&gt;0,AND($C5&lt;&gt;"Smelter Not Listed",ISBLANK($D5))),1,0)</formula>
    </cfRule>
  </conditionalFormatting>
  <conditionalFormatting sqref="D1982">
    <cfRule type="expression" dxfId="1883" priority="28174">
      <formula>IF(AND(D5="",$C5=$X$4),TRUE)</formula>
    </cfRule>
  </conditionalFormatting>
  <conditionalFormatting sqref="D1982">
    <cfRule type="expression" dxfId="1882" priority="28175">
      <formula>IF(FIND("!",D5),TRUE)</formula>
    </cfRule>
  </conditionalFormatting>
  <conditionalFormatting sqref="D1983">
    <cfRule type="expression" dxfId="1881" priority="28176">
      <formula>IF(AND(LEN($C5)&gt;0,AND($C5&lt;&gt;"Smelter Not Listed",ISBLANK($D5))),1,0)</formula>
    </cfRule>
  </conditionalFormatting>
  <conditionalFormatting sqref="D1983">
    <cfRule type="expression" dxfId="1880" priority="28177">
      <formula>IF(AND(D5="",$C5=$X$4),TRUE)</formula>
    </cfRule>
  </conditionalFormatting>
  <conditionalFormatting sqref="D1983">
    <cfRule type="expression" dxfId="1879" priority="28178">
      <formula>IF(FIND("!",D5),TRUE)</formula>
    </cfRule>
  </conditionalFormatting>
  <conditionalFormatting sqref="D1984">
    <cfRule type="expression" dxfId="1878" priority="28179">
      <formula>IF(AND(LEN($C5)&gt;0,AND($C5&lt;&gt;"Smelter Not Listed",ISBLANK($D5))),1,0)</formula>
    </cfRule>
  </conditionalFormatting>
  <conditionalFormatting sqref="D1984">
    <cfRule type="expression" dxfId="1877" priority="28180">
      <formula>IF(AND(D5="",$C5=$X$4),TRUE)</formula>
    </cfRule>
  </conditionalFormatting>
  <conditionalFormatting sqref="D1984">
    <cfRule type="expression" dxfId="1876" priority="28181">
      <formula>IF(FIND("!",D5),TRUE)</formula>
    </cfRule>
  </conditionalFormatting>
  <conditionalFormatting sqref="D1985">
    <cfRule type="expression" dxfId="1875" priority="28182">
      <formula>IF(AND(LEN($C5)&gt;0,AND($C5&lt;&gt;"Smelter Not Listed",ISBLANK($D5))),1,0)</formula>
    </cfRule>
  </conditionalFormatting>
  <conditionalFormatting sqref="D1985">
    <cfRule type="expression" dxfId="1874" priority="28183">
      <formula>IF(AND(D5="",$C5=$X$4),TRUE)</formula>
    </cfRule>
  </conditionalFormatting>
  <conditionalFormatting sqref="D1985">
    <cfRule type="expression" dxfId="1873" priority="28184">
      <formula>IF(FIND("!",D5),TRUE)</formula>
    </cfRule>
  </conditionalFormatting>
  <conditionalFormatting sqref="D1986">
    <cfRule type="expression" dxfId="1872" priority="28185">
      <formula>IF(AND(LEN($C5)&gt;0,AND($C5&lt;&gt;"Smelter Not Listed",ISBLANK($D5))),1,0)</formula>
    </cfRule>
  </conditionalFormatting>
  <conditionalFormatting sqref="D1986">
    <cfRule type="expression" dxfId="1871" priority="28186">
      <formula>IF(AND(D5="",$C5=$X$4),TRUE)</formula>
    </cfRule>
  </conditionalFormatting>
  <conditionalFormatting sqref="D1986">
    <cfRule type="expression" dxfId="1870" priority="28187">
      <formula>IF(FIND("!",D5),TRUE)</formula>
    </cfRule>
  </conditionalFormatting>
  <conditionalFormatting sqref="D1987">
    <cfRule type="expression" dxfId="1869" priority="28188">
      <formula>IF(AND(LEN($C5)&gt;0,AND($C5&lt;&gt;"Smelter Not Listed",ISBLANK($D5))),1,0)</formula>
    </cfRule>
  </conditionalFormatting>
  <conditionalFormatting sqref="D1987">
    <cfRule type="expression" dxfId="1868" priority="28189">
      <formula>IF(AND(D5="",$C5=$X$4),TRUE)</formula>
    </cfRule>
  </conditionalFormatting>
  <conditionalFormatting sqref="D1987">
    <cfRule type="expression" dxfId="1867" priority="28190">
      <formula>IF(FIND("!",D5),TRUE)</formula>
    </cfRule>
  </conditionalFormatting>
  <conditionalFormatting sqref="D1988">
    <cfRule type="expression" dxfId="1866" priority="28191">
      <formula>IF(AND(LEN($C5)&gt;0,AND($C5&lt;&gt;"Smelter Not Listed",ISBLANK($D5))),1,0)</formula>
    </cfRule>
  </conditionalFormatting>
  <conditionalFormatting sqref="D1988">
    <cfRule type="expression" dxfId="1865" priority="28192">
      <formula>IF(AND(D5="",$C5=$X$4),TRUE)</formula>
    </cfRule>
  </conditionalFormatting>
  <conditionalFormatting sqref="D1988">
    <cfRule type="expression" dxfId="1864" priority="28193">
      <formula>IF(FIND("!",D5),TRUE)</formula>
    </cfRule>
  </conditionalFormatting>
  <conditionalFormatting sqref="D1989">
    <cfRule type="expression" dxfId="1863" priority="28194">
      <formula>IF(AND(LEN($C5)&gt;0,AND($C5&lt;&gt;"Smelter Not Listed",ISBLANK($D5))),1,0)</formula>
    </cfRule>
  </conditionalFormatting>
  <conditionalFormatting sqref="D1989">
    <cfRule type="expression" dxfId="1862" priority="28195">
      <formula>IF(AND(D5="",$C5=$X$4),TRUE)</formula>
    </cfRule>
  </conditionalFormatting>
  <conditionalFormatting sqref="D1989">
    <cfRule type="expression" dxfId="1861" priority="28196">
      <formula>IF(FIND("!",D5),TRUE)</formula>
    </cfRule>
  </conditionalFormatting>
  <conditionalFormatting sqref="D1990">
    <cfRule type="expression" dxfId="1860" priority="28197">
      <formula>IF(AND(LEN($C5)&gt;0,AND($C5&lt;&gt;"Smelter Not Listed",ISBLANK($D5))),1,0)</formula>
    </cfRule>
  </conditionalFormatting>
  <conditionalFormatting sqref="D1990">
    <cfRule type="expression" dxfId="1859" priority="28198">
      <formula>IF(AND(D5="",$C5=$X$4),TRUE)</formula>
    </cfRule>
  </conditionalFormatting>
  <conditionalFormatting sqref="D1990">
    <cfRule type="expression" dxfId="1858" priority="28199">
      <formula>IF(FIND("!",D5),TRUE)</formula>
    </cfRule>
  </conditionalFormatting>
  <conditionalFormatting sqref="D1991">
    <cfRule type="expression" dxfId="1857" priority="28200">
      <formula>IF(AND(LEN($C5)&gt;0,AND($C5&lt;&gt;"Smelter Not Listed",ISBLANK($D5))),1,0)</formula>
    </cfRule>
  </conditionalFormatting>
  <conditionalFormatting sqref="D1991">
    <cfRule type="expression" dxfId="1856" priority="28201">
      <formula>IF(AND(D5="",$C5=$X$4),TRUE)</formula>
    </cfRule>
  </conditionalFormatting>
  <conditionalFormatting sqref="D1991">
    <cfRule type="expression" dxfId="1855" priority="28202">
      <formula>IF(FIND("!",D5),TRUE)</formula>
    </cfRule>
  </conditionalFormatting>
  <conditionalFormatting sqref="D1992">
    <cfRule type="expression" dxfId="1854" priority="28203">
      <formula>IF(AND(LEN($C5)&gt;0,AND($C5&lt;&gt;"Smelter Not Listed",ISBLANK($D5))),1,0)</formula>
    </cfRule>
  </conditionalFormatting>
  <conditionalFormatting sqref="D1992">
    <cfRule type="expression" dxfId="1853" priority="28204">
      <formula>IF(AND(D5="",$C5=$X$4),TRUE)</formula>
    </cfRule>
  </conditionalFormatting>
  <conditionalFormatting sqref="D1992">
    <cfRule type="expression" dxfId="1852" priority="28205">
      <formula>IF(FIND("!",D5),TRUE)</formula>
    </cfRule>
  </conditionalFormatting>
  <conditionalFormatting sqref="D1993">
    <cfRule type="expression" dxfId="1851" priority="28206">
      <formula>IF(AND(LEN($C5)&gt;0,AND($C5&lt;&gt;"Smelter Not Listed",ISBLANK($D5))),1,0)</formula>
    </cfRule>
  </conditionalFormatting>
  <conditionalFormatting sqref="D1993">
    <cfRule type="expression" dxfId="1850" priority="28207">
      <formula>IF(AND(D5="",$C5=$X$4),TRUE)</formula>
    </cfRule>
  </conditionalFormatting>
  <conditionalFormatting sqref="D1993">
    <cfRule type="expression" dxfId="1849" priority="28208">
      <formula>IF(FIND("!",D5),TRUE)</formula>
    </cfRule>
  </conditionalFormatting>
  <conditionalFormatting sqref="D1994">
    <cfRule type="expression" dxfId="1848" priority="28209">
      <formula>IF(AND(LEN($C5)&gt;0,AND($C5&lt;&gt;"Smelter Not Listed",ISBLANK($D5))),1,0)</formula>
    </cfRule>
  </conditionalFormatting>
  <conditionalFormatting sqref="D1994">
    <cfRule type="expression" dxfId="1847" priority="28210">
      <formula>IF(AND(D5="",$C5=$X$4),TRUE)</formula>
    </cfRule>
  </conditionalFormatting>
  <conditionalFormatting sqref="D1994">
    <cfRule type="expression" dxfId="1846" priority="28211">
      <formula>IF(FIND("!",D5),TRUE)</formula>
    </cfRule>
  </conditionalFormatting>
  <conditionalFormatting sqref="D1995">
    <cfRule type="expression" dxfId="1845" priority="28212">
      <formula>IF(AND(LEN($C5)&gt;0,AND($C5&lt;&gt;"Smelter Not Listed",ISBLANK($D5))),1,0)</formula>
    </cfRule>
  </conditionalFormatting>
  <conditionalFormatting sqref="D1995">
    <cfRule type="expression" dxfId="1844" priority="28213">
      <formula>IF(AND(D5="",$C5=$X$4),TRUE)</formula>
    </cfRule>
  </conditionalFormatting>
  <conditionalFormatting sqref="D1995">
    <cfRule type="expression" dxfId="1843" priority="28214">
      <formula>IF(FIND("!",D5),TRUE)</formula>
    </cfRule>
  </conditionalFormatting>
  <conditionalFormatting sqref="D1996">
    <cfRule type="expression" dxfId="1842" priority="28215">
      <formula>IF(AND(LEN($C5)&gt;0,AND($C5&lt;&gt;"Smelter Not Listed",ISBLANK($D5))),1,0)</formula>
    </cfRule>
  </conditionalFormatting>
  <conditionalFormatting sqref="D1996">
    <cfRule type="expression" dxfId="1841" priority="28216">
      <formula>IF(AND(D5="",$C5=$X$4),TRUE)</formula>
    </cfRule>
  </conditionalFormatting>
  <conditionalFormatting sqref="D1996">
    <cfRule type="expression" dxfId="1840" priority="28217">
      <formula>IF(FIND("!",D5),TRUE)</formula>
    </cfRule>
  </conditionalFormatting>
  <conditionalFormatting sqref="D1997">
    <cfRule type="expression" dxfId="1839" priority="28218">
      <formula>IF(AND(LEN($C5)&gt;0,AND($C5&lt;&gt;"Smelter Not Listed",ISBLANK($D5))),1,0)</formula>
    </cfRule>
  </conditionalFormatting>
  <conditionalFormatting sqref="D1997">
    <cfRule type="expression" dxfId="1838" priority="28219">
      <formula>IF(AND(D5="",$C5=$X$4),TRUE)</formula>
    </cfRule>
  </conditionalFormatting>
  <conditionalFormatting sqref="D1997">
    <cfRule type="expression" dxfId="1837" priority="28220">
      <formula>IF(FIND("!",D5),TRUE)</formula>
    </cfRule>
  </conditionalFormatting>
  <conditionalFormatting sqref="D1998">
    <cfRule type="expression" dxfId="1836" priority="28221">
      <formula>IF(AND(LEN($C5)&gt;0,AND($C5&lt;&gt;"Smelter Not Listed",ISBLANK($D5))),1,0)</formula>
    </cfRule>
  </conditionalFormatting>
  <conditionalFormatting sqref="D1998">
    <cfRule type="expression" dxfId="1835" priority="28222">
      <formula>IF(AND(D5="",$C5=$X$4),TRUE)</formula>
    </cfRule>
  </conditionalFormatting>
  <conditionalFormatting sqref="D1998">
    <cfRule type="expression" dxfId="1834" priority="28223">
      <formula>IF(FIND("!",D5),TRUE)</formula>
    </cfRule>
  </conditionalFormatting>
  <conditionalFormatting sqref="D1999">
    <cfRule type="expression" dxfId="1833" priority="28224">
      <formula>IF(AND(LEN($C5)&gt;0,AND($C5&lt;&gt;"Smelter Not Listed",ISBLANK($D5))),1,0)</formula>
    </cfRule>
  </conditionalFormatting>
  <conditionalFormatting sqref="D1999">
    <cfRule type="expression" dxfId="1832" priority="28225">
      <formula>IF(AND(D5="",$C5=$X$4),TRUE)</formula>
    </cfRule>
  </conditionalFormatting>
  <conditionalFormatting sqref="D1999">
    <cfRule type="expression" dxfId="1831" priority="28226">
      <formula>IF(FIND("!",D5),TRUE)</formula>
    </cfRule>
  </conditionalFormatting>
  <conditionalFormatting sqref="D2000">
    <cfRule type="expression" dxfId="1830" priority="28227">
      <formula>IF(AND(LEN($C5)&gt;0,AND($C5&lt;&gt;"Smelter Not Listed",ISBLANK($D5))),1,0)</formula>
    </cfRule>
  </conditionalFormatting>
  <conditionalFormatting sqref="D2000">
    <cfRule type="expression" dxfId="1829" priority="28228">
      <formula>IF(AND(D5="",$C5=$X$4),TRUE)</formula>
    </cfRule>
  </conditionalFormatting>
  <conditionalFormatting sqref="D2000">
    <cfRule type="expression" dxfId="1828" priority="28229">
      <formula>IF(FIND("!",D5),TRUE)</formula>
    </cfRule>
  </conditionalFormatting>
  <conditionalFormatting sqref="D2001">
    <cfRule type="expression" dxfId="1827" priority="28230">
      <formula>IF(AND(LEN($C5)&gt;0,AND($C5&lt;&gt;"Smelter Not Listed",ISBLANK($D5))),1,0)</formula>
    </cfRule>
  </conditionalFormatting>
  <conditionalFormatting sqref="D2001">
    <cfRule type="expression" dxfId="1826" priority="28231">
      <formula>IF(AND(D5="",$C5=$X$4),TRUE)</formula>
    </cfRule>
  </conditionalFormatting>
  <conditionalFormatting sqref="D2001">
    <cfRule type="expression" dxfId="1825" priority="28232">
      <formula>IF(FIND("!",D5),TRUE)</formula>
    </cfRule>
  </conditionalFormatting>
  <conditionalFormatting sqref="D2002">
    <cfRule type="expression" dxfId="1824" priority="28233">
      <formula>IF(AND(LEN($C5)&gt;0,AND($C5&lt;&gt;"Smelter Not Listed",ISBLANK($D5))),1,0)</formula>
    </cfRule>
  </conditionalFormatting>
  <conditionalFormatting sqref="D2002">
    <cfRule type="expression" dxfId="1823" priority="28234">
      <formula>IF(AND(D5="",$C5=$X$4),TRUE)</formula>
    </cfRule>
  </conditionalFormatting>
  <conditionalFormatting sqref="D2002">
    <cfRule type="expression" dxfId="1822" priority="28235">
      <formula>IF(FIND("!",D5),TRUE)</formula>
    </cfRule>
  </conditionalFormatting>
  <conditionalFormatting sqref="D2003">
    <cfRule type="expression" dxfId="1821" priority="28236">
      <formula>IF(AND(LEN($C5)&gt;0,AND($C5&lt;&gt;"Smelter Not Listed",ISBLANK($D5))),1,0)</formula>
    </cfRule>
  </conditionalFormatting>
  <conditionalFormatting sqref="D2003">
    <cfRule type="expression" dxfId="1820" priority="28237">
      <formula>IF(AND(D5="",$C5=$X$4),TRUE)</formula>
    </cfRule>
  </conditionalFormatting>
  <conditionalFormatting sqref="D2003">
    <cfRule type="expression" dxfId="1819" priority="28238">
      <formula>IF(FIND("!",D5),TRUE)</formula>
    </cfRule>
  </conditionalFormatting>
  <conditionalFormatting sqref="D2004">
    <cfRule type="expression" dxfId="1818" priority="28239">
      <formula>IF(AND(LEN($C5)&gt;0,AND($C5&lt;&gt;"Smelter Not Listed",ISBLANK($D5))),1,0)</formula>
    </cfRule>
  </conditionalFormatting>
  <conditionalFormatting sqref="D2004">
    <cfRule type="expression" dxfId="1817" priority="28240">
      <formula>IF(AND(D5="",$C5=$X$4),TRUE)</formula>
    </cfRule>
  </conditionalFormatting>
  <conditionalFormatting sqref="D2004">
    <cfRule type="expression" dxfId="1816" priority="28241">
      <formula>IF(FIND("!",D5),TRUE)</formula>
    </cfRule>
  </conditionalFormatting>
  <conditionalFormatting sqref="D2005">
    <cfRule type="expression" dxfId="1815" priority="28242">
      <formula>IF(AND(LEN($C5)&gt;0,AND($C5&lt;&gt;"Smelter Not Listed",ISBLANK($D5))),1,0)</formula>
    </cfRule>
  </conditionalFormatting>
  <conditionalFormatting sqref="D2005">
    <cfRule type="expression" dxfId="1814" priority="28243">
      <formula>IF(AND(D5="",$C5=$X$4),TRUE)</formula>
    </cfRule>
  </conditionalFormatting>
  <conditionalFormatting sqref="D2005">
    <cfRule type="expression" dxfId="1813" priority="28244">
      <formula>IF(FIND("!",D5),TRUE)</formula>
    </cfRule>
  </conditionalFormatting>
  <conditionalFormatting sqref="D2006">
    <cfRule type="expression" dxfId="1812" priority="28245">
      <formula>IF(AND(LEN($C5)&gt;0,AND($C5&lt;&gt;"Smelter Not Listed",ISBLANK($D5))),1,0)</formula>
    </cfRule>
  </conditionalFormatting>
  <conditionalFormatting sqref="D2006">
    <cfRule type="expression" dxfId="1811" priority="28246">
      <formula>IF(AND(D5="",$C5=$X$4),TRUE)</formula>
    </cfRule>
  </conditionalFormatting>
  <conditionalFormatting sqref="D2006">
    <cfRule type="expression" dxfId="1810" priority="28247">
      <formula>IF(FIND("!",D5),TRUE)</formula>
    </cfRule>
  </conditionalFormatting>
  <conditionalFormatting sqref="D2007">
    <cfRule type="expression" dxfId="1809" priority="28248">
      <formula>IF(AND(LEN($C5)&gt;0,AND($C5&lt;&gt;"Smelter Not Listed",ISBLANK($D5))),1,0)</formula>
    </cfRule>
  </conditionalFormatting>
  <conditionalFormatting sqref="D2007">
    <cfRule type="expression" dxfId="1808" priority="28249">
      <formula>IF(AND(D5="",$C5=$X$4),TRUE)</formula>
    </cfRule>
  </conditionalFormatting>
  <conditionalFormatting sqref="D2007">
    <cfRule type="expression" dxfId="1807" priority="28250">
      <formula>IF(FIND("!",D5),TRUE)</formula>
    </cfRule>
  </conditionalFormatting>
  <conditionalFormatting sqref="D2008">
    <cfRule type="expression" dxfId="1806" priority="28251">
      <formula>IF(AND(LEN($C5)&gt;0,AND($C5&lt;&gt;"Smelter Not Listed",ISBLANK($D5))),1,0)</formula>
    </cfRule>
  </conditionalFormatting>
  <conditionalFormatting sqref="D2008">
    <cfRule type="expression" dxfId="1805" priority="28252">
      <formula>IF(AND(D5="",$C5=$X$4),TRUE)</formula>
    </cfRule>
  </conditionalFormatting>
  <conditionalFormatting sqref="D2008">
    <cfRule type="expression" dxfId="1804" priority="28253">
      <formula>IF(FIND("!",D5),TRUE)</formula>
    </cfRule>
  </conditionalFormatting>
  <conditionalFormatting sqref="D2009">
    <cfRule type="expression" dxfId="1803" priority="28254">
      <formula>IF(AND(LEN($C5)&gt;0,AND($C5&lt;&gt;"Smelter Not Listed",ISBLANK($D5))),1,0)</formula>
    </cfRule>
  </conditionalFormatting>
  <conditionalFormatting sqref="D2009">
    <cfRule type="expression" dxfId="1802" priority="28255">
      <formula>IF(AND(D5="",$C5=$X$4),TRUE)</formula>
    </cfRule>
  </conditionalFormatting>
  <conditionalFormatting sqref="D2009">
    <cfRule type="expression" dxfId="1801" priority="28256">
      <formula>IF(FIND("!",D5),TRUE)</formula>
    </cfRule>
  </conditionalFormatting>
  <conditionalFormatting sqref="D2010">
    <cfRule type="expression" dxfId="1800" priority="28257">
      <formula>IF(AND(LEN($C5)&gt;0,AND($C5&lt;&gt;"Smelter Not Listed",ISBLANK($D5))),1,0)</formula>
    </cfRule>
  </conditionalFormatting>
  <conditionalFormatting sqref="D2010">
    <cfRule type="expression" dxfId="1799" priority="28258">
      <formula>IF(AND(D5="",$C5=$X$4),TRUE)</formula>
    </cfRule>
  </conditionalFormatting>
  <conditionalFormatting sqref="D2010">
    <cfRule type="expression" dxfId="1798" priority="28259">
      <formula>IF(FIND("!",D5),TRUE)</formula>
    </cfRule>
  </conditionalFormatting>
  <conditionalFormatting sqref="D2011">
    <cfRule type="expression" dxfId="1797" priority="28260">
      <formula>IF(AND(LEN($C5)&gt;0,AND($C5&lt;&gt;"Smelter Not Listed",ISBLANK($D5))),1,0)</formula>
    </cfRule>
  </conditionalFormatting>
  <conditionalFormatting sqref="D2011">
    <cfRule type="expression" dxfId="1796" priority="28261">
      <formula>IF(AND(D5="",$C5=$X$4),TRUE)</formula>
    </cfRule>
  </conditionalFormatting>
  <conditionalFormatting sqref="D2011">
    <cfRule type="expression" dxfId="1795" priority="28262">
      <formula>IF(FIND("!",D5),TRUE)</formula>
    </cfRule>
  </conditionalFormatting>
  <conditionalFormatting sqref="D2012">
    <cfRule type="expression" dxfId="1794" priority="28263">
      <formula>IF(AND(LEN($C5)&gt;0,AND($C5&lt;&gt;"Smelter Not Listed",ISBLANK($D5))),1,0)</formula>
    </cfRule>
  </conditionalFormatting>
  <conditionalFormatting sqref="D2012">
    <cfRule type="expression" dxfId="1793" priority="28264">
      <formula>IF(AND(D5="",$C5=$X$4),TRUE)</formula>
    </cfRule>
  </conditionalFormatting>
  <conditionalFormatting sqref="D2012">
    <cfRule type="expression" dxfId="1792" priority="28265">
      <formula>IF(FIND("!",D5),TRUE)</formula>
    </cfRule>
  </conditionalFormatting>
  <conditionalFormatting sqref="D2013">
    <cfRule type="expression" dxfId="1791" priority="28266">
      <formula>IF(AND(LEN($C5)&gt;0,AND($C5&lt;&gt;"Smelter Not Listed",ISBLANK($D5))),1,0)</formula>
    </cfRule>
  </conditionalFormatting>
  <conditionalFormatting sqref="D2013">
    <cfRule type="expression" dxfId="1790" priority="28267">
      <formula>IF(AND(D5="",$C5=$X$4),TRUE)</formula>
    </cfRule>
  </conditionalFormatting>
  <conditionalFormatting sqref="D2013">
    <cfRule type="expression" dxfId="1789" priority="28268">
      <formula>IF(FIND("!",D5),TRUE)</formula>
    </cfRule>
  </conditionalFormatting>
  <conditionalFormatting sqref="D2014">
    <cfRule type="expression" dxfId="1788" priority="28269">
      <formula>IF(AND(LEN($C5)&gt;0,AND($C5&lt;&gt;"Smelter Not Listed",ISBLANK($D5))),1,0)</formula>
    </cfRule>
  </conditionalFormatting>
  <conditionalFormatting sqref="D2014">
    <cfRule type="expression" dxfId="1787" priority="28270">
      <formula>IF(AND(D5="",$C5=$X$4),TRUE)</formula>
    </cfRule>
  </conditionalFormatting>
  <conditionalFormatting sqref="D2014">
    <cfRule type="expression" dxfId="1786" priority="28271">
      <formula>IF(FIND("!",D5),TRUE)</formula>
    </cfRule>
  </conditionalFormatting>
  <conditionalFormatting sqref="D2015">
    <cfRule type="expression" dxfId="1785" priority="28272">
      <formula>IF(AND(LEN($C5)&gt;0,AND($C5&lt;&gt;"Smelter Not Listed",ISBLANK($D5))),1,0)</formula>
    </cfRule>
  </conditionalFormatting>
  <conditionalFormatting sqref="D2015">
    <cfRule type="expression" dxfId="1784" priority="28273">
      <formula>IF(AND(D5="",$C5=$X$4),TRUE)</formula>
    </cfRule>
  </conditionalFormatting>
  <conditionalFormatting sqref="D2015">
    <cfRule type="expression" dxfId="1783" priority="28274">
      <formula>IF(FIND("!",D5),TRUE)</formula>
    </cfRule>
  </conditionalFormatting>
  <conditionalFormatting sqref="D2016">
    <cfRule type="expression" dxfId="1782" priority="28275">
      <formula>IF(AND(LEN($C5)&gt;0,AND($C5&lt;&gt;"Smelter Not Listed",ISBLANK($D5))),1,0)</formula>
    </cfRule>
  </conditionalFormatting>
  <conditionalFormatting sqref="D2016">
    <cfRule type="expression" dxfId="1781" priority="28276">
      <formula>IF(AND(D5="",$C5=$X$4),TRUE)</formula>
    </cfRule>
  </conditionalFormatting>
  <conditionalFormatting sqref="D2016">
    <cfRule type="expression" dxfId="1780" priority="28277">
      <formula>IF(FIND("!",D5),TRUE)</formula>
    </cfRule>
  </conditionalFormatting>
  <conditionalFormatting sqref="D2017">
    <cfRule type="expression" dxfId="1779" priority="28278">
      <formula>IF(AND(LEN($C5)&gt;0,AND($C5&lt;&gt;"Smelter Not Listed",ISBLANK($D5))),1,0)</formula>
    </cfRule>
  </conditionalFormatting>
  <conditionalFormatting sqref="D2017">
    <cfRule type="expression" dxfId="1778" priority="28279">
      <formula>IF(AND(D5="",$C5=$X$4),TRUE)</formula>
    </cfRule>
  </conditionalFormatting>
  <conditionalFormatting sqref="D2017">
    <cfRule type="expression" dxfId="1777" priority="28280">
      <formula>IF(FIND("!",D5),TRUE)</formula>
    </cfRule>
  </conditionalFormatting>
  <conditionalFormatting sqref="D2018">
    <cfRule type="expression" dxfId="1776" priority="28281">
      <formula>IF(AND(LEN($C5)&gt;0,AND($C5&lt;&gt;"Smelter Not Listed",ISBLANK($D5))),1,0)</formula>
    </cfRule>
  </conditionalFormatting>
  <conditionalFormatting sqref="D2018">
    <cfRule type="expression" dxfId="1775" priority="28282">
      <formula>IF(AND(D5="",$C5=$X$4),TRUE)</formula>
    </cfRule>
  </conditionalFormatting>
  <conditionalFormatting sqref="D2018">
    <cfRule type="expression" dxfId="1774" priority="28283">
      <formula>IF(FIND("!",D5),TRUE)</formula>
    </cfRule>
  </conditionalFormatting>
  <conditionalFormatting sqref="D2019">
    <cfRule type="expression" dxfId="1773" priority="28284">
      <formula>IF(AND(LEN($C5)&gt;0,AND($C5&lt;&gt;"Smelter Not Listed",ISBLANK($D5))),1,0)</formula>
    </cfRule>
  </conditionalFormatting>
  <conditionalFormatting sqref="D2019">
    <cfRule type="expression" dxfId="1772" priority="28285">
      <formula>IF(AND(D5="",$C5=$X$4),TRUE)</formula>
    </cfRule>
  </conditionalFormatting>
  <conditionalFormatting sqref="D2019">
    <cfRule type="expression" dxfId="1771" priority="28286">
      <formula>IF(FIND("!",D5),TRUE)</formula>
    </cfRule>
  </conditionalFormatting>
  <conditionalFormatting sqref="D2020">
    <cfRule type="expression" dxfId="1770" priority="28287">
      <formula>IF(AND(LEN($C5)&gt;0,AND($C5&lt;&gt;"Smelter Not Listed",ISBLANK($D5))),1,0)</formula>
    </cfRule>
  </conditionalFormatting>
  <conditionalFormatting sqref="D2020">
    <cfRule type="expression" dxfId="1769" priority="28288">
      <formula>IF(AND(D5="",$C5=$X$4),TRUE)</formula>
    </cfRule>
  </conditionalFormatting>
  <conditionalFormatting sqref="D2020">
    <cfRule type="expression" dxfId="1768" priority="28289">
      <formula>IF(FIND("!",D5),TRUE)</formula>
    </cfRule>
  </conditionalFormatting>
  <conditionalFormatting sqref="D2021">
    <cfRule type="expression" dxfId="1767" priority="28290">
      <formula>IF(AND(LEN($C5)&gt;0,AND($C5&lt;&gt;"Smelter Not Listed",ISBLANK($D5))),1,0)</formula>
    </cfRule>
  </conditionalFormatting>
  <conditionalFormatting sqref="D2021">
    <cfRule type="expression" dxfId="1766" priority="28291">
      <formula>IF(AND(D5="",$C5=$X$4),TRUE)</formula>
    </cfRule>
  </conditionalFormatting>
  <conditionalFormatting sqref="D2021">
    <cfRule type="expression" dxfId="1765" priority="28292">
      <formula>IF(FIND("!",D5),TRUE)</formula>
    </cfRule>
  </conditionalFormatting>
  <conditionalFormatting sqref="D2022">
    <cfRule type="expression" dxfId="1764" priority="28293">
      <formula>IF(AND(LEN($C5)&gt;0,AND($C5&lt;&gt;"Smelter Not Listed",ISBLANK($D5))),1,0)</formula>
    </cfRule>
  </conditionalFormatting>
  <conditionalFormatting sqref="D2022">
    <cfRule type="expression" dxfId="1763" priority="28294">
      <formula>IF(AND(D5="",$C5=$X$4),TRUE)</formula>
    </cfRule>
  </conditionalFormatting>
  <conditionalFormatting sqref="D2022">
    <cfRule type="expression" dxfId="1762" priority="28295">
      <formula>IF(FIND("!",D5),TRUE)</formula>
    </cfRule>
  </conditionalFormatting>
  <conditionalFormatting sqref="D2023">
    <cfRule type="expression" dxfId="1761" priority="28296">
      <formula>IF(AND(LEN($C5)&gt;0,AND($C5&lt;&gt;"Smelter Not Listed",ISBLANK($D5))),1,0)</formula>
    </cfRule>
  </conditionalFormatting>
  <conditionalFormatting sqref="D2023">
    <cfRule type="expression" dxfId="1760" priority="28297">
      <formula>IF(AND(D5="",$C5=$X$4),TRUE)</formula>
    </cfRule>
  </conditionalFormatting>
  <conditionalFormatting sqref="D2023">
    <cfRule type="expression" dxfId="1759" priority="28298">
      <formula>IF(FIND("!",D5),TRUE)</formula>
    </cfRule>
  </conditionalFormatting>
  <conditionalFormatting sqref="D2024">
    <cfRule type="expression" dxfId="1758" priority="28299">
      <formula>IF(AND(LEN($C5)&gt;0,AND($C5&lt;&gt;"Smelter Not Listed",ISBLANK($D5))),1,0)</formula>
    </cfRule>
  </conditionalFormatting>
  <conditionalFormatting sqref="D2024">
    <cfRule type="expression" dxfId="1757" priority="28300">
      <formula>IF(AND(D5="",$C5=$X$4),TRUE)</formula>
    </cfRule>
  </conditionalFormatting>
  <conditionalFormatting sqref="D2024">
    <cfRule type="expression" dxfId="1756" priority="28301">
      <formula>IF(FIND("!",D5),TRUE)</formula>
    </cfRule>
  </conditionalFormatting>
  <conditionalFormatting sqref="D2025">
    <cfRule type="expression" dxfId="1755" priority="28302">
      <formula>IF(AND(LEN($C5)&gt;0,AND($C5&lt;&gt;"Smelter Not Listed",ISBLANK($D5))),1,0)</formula>
    </cfRule>
  </conditionalFormatting>
  <conditionalFormatting sqref="D2025">
    <cfRule type="expression" dxfId="1754" priority="28303">
      <formula>IF(AND(D5="",$C5=$X$4),TRUE)</formula>
    </cfRule>
  </conditionalFormatting>
  <conditionalFormatting sqref="D2025">
    <cfRule type="expression" dxfId="1753" priority="28304">
      <formula>IF(FIND("!",D5),TRUE)</formula>
    </cfRule>
  </conditionalFormatting>
  <conditionalFormatting sqref="D2026">
    <cfRule type="expression" dxfId="1752" priority="28305">
      <formula>IF(AND(LEN($C5)&gt;0,AND($C5&lt;&gt;"Smelter Not Listed",ISBLANK($D5))),1,0)</formula>
    </cfRule>
  </conditionalFormatting>
  <conditionalFormatting sqref="D2026">
    <cfRule type="expression" dxfId="1751" priority="28306">
      <formula>IF(AND(D5="",$C5=$X$4),TRUE)</formula>
    </cfRule>
  </conditionalFormatting>
  <conditionalFormatting sqref="D2026">
    <cfRule type="expression" dxfId="1750" priority="28307">
      <formula>IF(FIND("!",D5),TRUE)</formula>
    </cfRule>
  </conditionalFormatting>
  <conditionalFormatting sqref="D2027">
    <cfRule type="expression" dxfId="1749" priority="28308">
      <formula>IF(AND(LEN($C5)&gt;0,AND($C5&lt;&gt;"Smelter Not Listed",ISBLANK($D5))),1,0)</formula>
    </cfRule>
  </conditionalFormatting>
  <conditionalFormatting sqref="D2027">
    <cfRule type="expression" dxfId="1748" priority="28309">
      <formula>IF(AND(D5="",$C5=$X$4),TRUE)</formula>
    </cfRule>
  </conditionalFormatting>
  <conditionalFormatting sqref="D2027">
    <cfRule type="expression" dxfId="1747" priority="28310">
      <formula>IF(FIND("!",D5),TRUE)</formula>
    </cfRule>
  </conditionalFormatting>
  <conditionalFormatting sqref="D2028">
    <cfRule type="expression" dxfId="1746" priority="28311">
      <formula>IF(AND(LEN($C5)&gt;0,AND($C5&lt;&gt;"Smelter Not Listed",ISBLANK($D5))),1,0)</formula>
    </cfRule>
  </conditionalFormatting>
  <conditionalFormatting sqref="D2028">
    <cfRule type="expression" dxfId="1745" priority="28312">
      <formula>IF(AND(D5="",$C5=$X$4),TRUE)</formula>
    </cfRule>
  </conditionalFormatting>
  <conditionalFormatting sqref="D2028">
    <cfRule type="expression" dxfId="1744" priority="28313">
      <formula>IF(FIND("!",D5),TRUE)</formula>
    </cfRule>
  </conditionalFormatting>
  <conditionalFormatting sqref="D2029">
    <cfRule type="expression" dxfId="1743" priority="28314">
      <formula>IF(AND(LEN($C5)&gt;0,AND($C5&lt;&gt;"Smelter Not Listed",ISBLANK($D5))),1,0)</formula>
    </cfRule>
  </conditionalFormatting>
  <conditionalFormatting sqref="D2029">
    <cfRule type="expression" dxfId="1742" priority="28315">
      <formula>IF(AND(D5="",$C5=$X$4),TRUE)</formula>
    </cfRule>
  </conditionalFormatting>
  <conditionalFormatting sqref="D2029">
    <cfRule type="expression" dxfId="1741" priority="28316">
      <formula>IF(FIND("!",D5),TRUE)</formula>
    </cfRule>
  </conditionalFormatting>
  <conditionalFormatting sqref="D2030">
    <cfRule type="expression" dxfId="1740" priority="28317">
      <formula>IF(AND(LEN($C5)&gt;0,AND($C5&lt;&gt;"Smelter Not Listed",ISBLANK($D5))),1,0)</formula>
    </cfRule>
  </conditionalFormatting>
  <conditionalFormatting sqref="D2030">
    <cfRule type="expression" dxfId="1739" priority="28318">
      <formula>IF(AND(D5="",$C5=$X$4),TRUE)</formula>
    </cfRule>
  </conditionalFormatting>
  <conditionalFormatting sqref="D2030">
    <cfRule type="expression" dxfId="1738" priority="28319">
      <formula>IF(FIND("!",D5),TRUE)</formula>
    </cfRule>
  </conditionalFormatting>
  <conditionalFormatting sqref="D2031">
    <cfRule type="expression" dxfId="1737" priority="28320">
      <formula>IF(AND(LEN($C5)&gt;0,AND($C5&lt;&gt;"Smelter Not Listed",ISBLANK($D5))),1,0)</formula>
    </cfRule>
  </conditionalFormatting>
  <conditionalFormatting sqref="D2031">
    <cfRule type="expression" dxfId="1736" priority="28321">
      <formula>IF(AND(D5="",$C5=$X$4),TRUE)</formula>
    </cfRule>
  </conditionalFormatting>
  <conditionalFormatting sqref="D2031">
    <cfRule type="expression" dxfId="1735" priority="28322">
      <formula>IF(FIND("!",D5),TRUE)</formula>
    </cfRule>
  </conditionalFormatting>
  <conditionalFormatting sqref="D2032">
    <cfRule type="expression" dxfId="1734" priority="28323">
      <formula>IF(AND(LEN($C5)&gt;0,AND($C5&lt;&gt;"Smelter Not Listed",ISBLANK($D5))),1,0)</formula>
    </cfRule>
  </conditionalFormatting>
  <conditionalFormatting sqref="D2032">
    <cfRule type="expression" dxfId="1733" priority="28324">
      <formula>IF(AND(D5="",$C5=$X$4),TRUE)</formula>
    </cfRule>
  </conditionalFormatting>
  <conditionalFormatting sqref="D2032">
    <cfRule type="expression" dxfId="1732" priority="28325">
      <formula>IF(FIND("!",D5),TRUE)</formula>
    </cfRule>
  </conditionalFormatting>
  <conditionalFormatting sqref="D2033">
    <cfRule type="expression" dxfId="1731" priority="28326">
      <formula>IF(AND(LEN($C5)&gt;0,AND($C5&lt;&gt;"Smelter Not Listed",ISBLANK($D5))),1,0)</formula>
    </cfRule>
  </conditionalFormatting>
  <conditionalFormatting sqref="D2033">
    <cfRule type="expression" dxfId="1730" priority="28327">
      <formula>IF(AND(D5="",$C5=$X$4),TRUE)</formula>
    </cfRule>
  </conditionalFormatting>
  <conditionalFormatting sqref="D2033">
    <cfRule type="expression" dxfId="1729" priority="28328">
      <formula>IF(FIND("!",D5),TRUE)</formula>
    </cfRule>
  </conditionalFormatting>
  <conditionalFormatting sqref="D2034">
    <cfRule type="expression" dxfId="1728" priority="28329">
      <formula>IF(AND(LEN($C5)&gt;0,AND($C5&lt;&gt;"Smelter Not Listed",ISBLANK($D5))),1,0)</formula>
    </cfRule>
  </conditionalFormatting>
  <conditionalFormatting sqref="D2034">
    <cfRule type="expression" dxfId="1727" priority="28330">
      <formula>IF(AND(D5="",$C5=$X$4),TRUE)</formula>
    </cfRule>
  </conditionalFormatting>
  <conditionalFormatting sqref="D2034">
    <cfRule type="expression" dxfId="1726" priority="28331">
      <formula>IF(FIND("!",D5),TRUE)</formula>
    </cfRule>
  </conditionalFormatting>
  <conditionalFormatting sqref="D2035">
    <cfRule type="expression" dxfId="1725" priority="28332">
      <formula>IF(AND(LEN($C5)&gt;0,AND($C5&lt;&gt;"Smelter Not Listed",ISBLANK($D5))),1,0)</formula>
    </cfRule>
  </conditionalFormatting>
  <conditionalFormatting sqref="D2035">
    <cfRule type="expression" dxfId="1724" priority="28333">
      <formula>IF(AND(D5="",$C5=$X$4),TRUE)</formula>
    </cfRule>
  </conditionalFormatting>
  <conditionalFormatting sqref="D2035">
    <cfRule type="expression" dxfId="1723" priority="28334">
      <formula>IF(FIND("!",D5),TRUE)</formula>
    </cfRule>
  </conditionalFormatting>
  <conditionalFormatting sqref="D2036">
    <cfRule type="expression" dxfId="1722" priority="28335">
      <formula>IF(AND(LEN($C5)&gt;0,AND($C5&lt;&gt;"Smelter Not Listed",ISBLANK($D5))),1,0)</formula>
    </cfRule>
  </conditionalFormatting>
  <conditionalFormatting sqref="D2036">
    <cfRule type="expression" dxfId="1721" priority="28336">
      <formula>IF(AND(D5="",$C5=$X$4),TRUE)</formula>
    </cfRule>
  </conditionalFormatting>
  <conditionalFormatting sqref="D2036">
    <cfRule type="expression" dxfId="1720" priority="28337">
      <formula>IF(FIND("!",D5),TRUE)</formula>
    </cfRule>
  </conditionalFormatting>
  <conditionalFormatting sqref="D2037">
    <cfRule type="expression" dxfId="1719" priority="28338">
      <formula>IF(AND(LEN($C5)&gt;0,AND($C5&lt;&gt;"Smelter Not Listed",ISBLANK($D5))),1,0)</formula>
    </cfRule>
  </conditionalFormatting>
  <conditionalFormatting sqref="D2037">
    <cfRule type="expression" dxfId="1718" priority="28339">
      <formula>IF(AND(D5="",$C5=$X$4),TRUE)</formula>
    </cfRule>
  </conditionalFormatting>
  <conditionalFormatting sqref="D2037">
    <cfRule type="expression" dxfId="1717" priority="28340">
      <formula>IF(FIND("!",D5),TRUE)</formula>
    </cfRule>
  </conditionalFormatting>
  <conditionalFormatting sqref="D2038">
    <cfRule type="expression" dxfId="1716" priority="28341">
      <formula>IF(AND(LEN($C5)&gt;0,AND($C5&lt;&gt;"Smelter Not Listed",ISBLANK($D5))),1,0)</formula>
    </cfRule>
  </conditionalFormatting>
  <conditionalFormatting sqref="D2038">
    <cfRule type="expression" dxfId="1715" priority="28342">
      <formula>IF(AND(D5="",$C5=$X$4),TRUE)</formula>
    </cfRule>
  </conditionalFormatting>
  <conditionalFormatting sqref="D2038">
    <cfRule type="expression" dxfId="1714" priority="28343">
      <formula>IF(FIND("!",D5),TRUE)</formula>
    </cfRule>
  </conditionalFormatting>
  <conditionalFormatting sqref="D2039">
    <cfRule type="expression" dxfId="1713" priority="28344">
      <formula>IF(AND(LEN($C5)&gt;0,AND($C5&lt;&gt;"Smelter Not Listed",ISBLANK($D5))),1,0)</formula>
    </cfRule>
  </conditionalFormatting>
  <conditionalFormatting sqref="D2039">
    <cfRule type="expression" dxfId="1712" priority="28345">
      <formula>IF(AND(D5="",$C5=$X$4),TRUE)</formula>
    </cfRule>
  </conditionalFormatting>
  <conditionalFormatting sqref="D2039">
    <cfRule type="expression" dxfId="1711" priority="28346">
      <formula>IF(FIND("!",D5),TRUE)</formula>
    </cfRule>
  </conditionalFormatting>
  <conditionalFormatting sqref="D2040">
    <cfRule type="expression" dxfId="1710" priority="28347">
      <formula>IF(AND(LEN($C5)&gt;0,AND($C5&lt;&gt;"Smelter Not Listed",ISBLANK($D5))),1,0)</formula>
    </cfRule>
  </conditionalFormatting>
  <conditionalFormatting sqref="D2040">
    <cfRule type="expression" dxfId="1709" priority="28348">
      <formula>IF(AND(D5="",$C5=$X$4),TRUE)</formula>
    </cfRule>
  </conditionalFormatting>
  <conditionalFormatting sqref="D2040">
    <cfRule type="expression" dxfId="1708" priority="28349">
      <formula>IF(FIND("!",D5),TRUE)</formula>
    </cfRule>
  </conditionalFormatting>
  <conditionalFormatting sqref="D2041">
    <cfRule type="expression" dxfId="1707" priority="28350">
      <formula>IF(AND(LEN($C5)&gt;0,AND($C5&lt;&gt;"Smelter Not Listed",ISBLANK($D5))),1,0)</formula>
    </cfRule>
  </conditionalFormatting>
  <conditionalFormatting sqref="D2041">
    <cfRule type="expression" dxfId="1706" priority="28351">
      <formula>IF(AND(D5="",$C5=$X$4),TRUE)</formula>
    </cfRule>
  </conditionalFormatting>
  <conditionalFormatting sqref="D2041">
    <cfRule type="expression" dxfId="1705" priority="28352">
      <formula>IF(FIND("!",D5),TRUE)</formula>
    </cfRule>
  </conditionalFormatting>
  <conditionalFormatting sqref="D2042">
    <cfRule type="expression" dxfId="1704" priority="28353">
      <formula>IF(AND(LEN($C5)&gt;0,AND($C5&lt;&gt;"Smelter Not Listed",ISBLANK($D5))),1,0)</formula>
    </cfRule>
  </conditionalFormatting>
  <conditionalFormatting sqref="D2042">
    <cfRule type="expression" dxfId="1703" priority="28354">
      <formula>IF(AND(D5="",$C5=$X$4),TRUE)</formula>
    </cfRule>
  </conditionalFormatting>
  <conditionalFormatting sqref="D2042">
    <cfRule type="expression" dxfId="1702" priority="28355">
      <formula>IF(FIND("!",D5),TRUE)</formula>
    </cfRule>
  </conditionalFormatting>
  <conditionalFormatting sqref="D2043">
    <cfRule type="expression" dxfId="1701" priority="28356">
      <formula>IF(AND(LEN($C5)&gt;0,AND($C5&lt;&gt;"Smelter Not Listed",ISBLANK($D5))),1,0)</formula>
    </cfRule>
  </conditionalFormatting>
  <conditionalFormatting sqref="D2043">
    <cfRule type="expression" dxfId="1700" priority="28357">
      <formula>IF(AND(D5="",$C5=$X$4),TRUE)</formula>
    </cfRule>
  </conditionalFormatting>
  <conditionalFormatting sqref="D2043">
    <cfRule type="expression" dxfId="1699" priority="28358">
      <formula>IF(FIND("!",D5),TRUE)</formula>
    </cfRule>
  </conditionalFormatting>
  <conditionalFormatting sqref="D2044">
    <cfRule type="expression" dxfId="1698" priority="28359">
      <formula>IF(AND(LEN($C5)&gt;0,AND($C5&lt;&gt;"Smelter Not Listed",ISBLANK($D5))),1,0)</formula>
    </cfRule>
  </conditionalFormatting>
  <conditionalFormatting sqref="D2044">
    <cfRule type="expression" dxfId="1697" priority="28360">
      <formula>IF(AND(D5="",$C5=$X$4),TRUE)</formula>
    </cfRule>
  </conditionalFormatting>
  <conditionalFormatting sqref="D2044">
    <cfRule type="expression" dxfId="1696" priority="28361">
      <formula>IF(FIND("!",D5),TRUE)</formula>
    </cfRule>
  </conditionalFormatting>
  <conditionalFormatting sqref="D2045">
    <cfRule type="expression" dxfId="1695" priority="28362">
      <formula>IF(AND(LEN($C5)&gt;0,AND($C5&lt;&gt;"Smelter Not Listed",ISBLANK($D5))),1,0)</formula>
    </cfRule>
  </conditionalFormatting>
  <conditionalFormatting sqref="D2045">
    <cfRule type="expression" dxfId="1694" priority="28363">
      <formula>IF(AND(D5="",$C5=$X$4),TRUE)</formula>
    </cfRule>
  </conditionalFormatting>
  <conditionalFormatting sqref="D2045">
    <cfRule type="expression" dxfId="1693" priority="28364">
      <formula>IF(FIND("!",D5),TRUE)</formula>
    </cfRule>
  </conditionalFormatting>
  <conditionalFormatting sqref="D2046">
    <cfRule type="expression" dxfId="1692" priority="28365">
      <formula>IF(AND(LEN($C5)&gt;0,AND($C5&lt;&gt;"Smelter Not Listed",ISBLANK($D5))),1,0)</formula>
    </cfRule>
  </conditionalFormatting>
  <conditionalFormatting sqref="D2046">
    <cfRule type="expression" dxfId="1691" priority="28366">
      <formula>IF(AND(D5="",$C5=$X$4),TRUE)</formula>
    </cfRule>
  </conditionalFormatting>
  <conditionalFormatting sqref="D2046">
    <cfRule type="expression" dxfId="1690" priority="28367">
      <formula>IF(FIND("!",D5),TRUE)</formula>
    </cfRule>
  </conditionalFormatting>
  <conditionalFormatting sqref="D2047">
    <cfRule type="expression" dxfId="1689" priority="28368">
      <formula>IF(AND(LEN($C5)&gt;0,AND($C5&lt;&gt;"Smelter Not Listed",ISBLANK($D5))),1,0)</formula>
    </cfRule>
  </conditionalFormatting>
  <conditionalFormatting sqref="D2047">
    <cfRule type="expression" dxfId="1688" priority="28369">
      <formula>IF(AND(D5="",$C5=$X$4),TRUE)</formula>
    </cfRule>
  </conditionalFormatting>
  <conditionalFormatting sqref="D2047">
    <cfRule type="expression" dxfId="1687" priority="28370">
      <formula>IF(FIND("!",D5),TRUE)</formula>
    </cfRule>
  </conditionalFormatting>
  <conditionalFormatting sqref="D2048">
    <cfRule type="expression" dxfId="1686" priority="28371">
      <formula>IF(AND(LEN($C5)&gt;0,AND($C5&lt;&gt;"Smelter Not Listed",ISBLANK($D5))),1,0)</formula>
    </cfRule>
  </conditionalFormatting>
  <conditionalFormatting sqref="D2048">
    <cfRule type="expression" dxfId="1685" priority="28372">
      <formula>IF(AND(D5="",$C5=$X$4),TRUE)</formula>
    </cfRule>
  </conditionalFormatting>
  <conditionalFormatting sqref="D2048">
    <cfRule type="expression" dxfId="1684" priority="28373">
      <formula>IF(FIND("!",D5),TRUE)</formula>
    </cfRule>
  </conditionalFormatting>
  <conditionalFormatting sqref="D2049">
    <cfRule type="expression" dxfId="1683" priority="28374">
      <formula>IF(AND(LEN($C5)&gt;0,AND($C5&lt;&gt;"Smelter Not Listed",ISBLANK($D5))),1,0)</formula>
    </cfRule>
  </conditionalFormatting>
  <conditionalFormatting sqref="D2049">
    <cfRule type="expression" dxfId="1682" priority="28375">
      <formula>IF(AND(D5="",$C5=$X$4),TRUE)</formula>
    </cfRule>
  </conditionalFormatting>
  <conditionalFormatting sqref="D2049">
    <cfRule type="expression" dxfId="1681" priority="28376">
      <formula>IF(FIND("!",D5),TRUE)</formula>
    </cfRule>
  </conditionalFormatting>
  <conditionalFormatting sqref="D2050">
    <cfRule type="expression" dxfId="1680" priority="28377">
      <formula>IF(AND(LEN($C5)&gt;0,AND($C5&lt;&gt;"Smelter Not Listed",ISBLANK($D5))),1,0)</formula>
    </cfRule>
  </conditionalFormatting>
  <conditionalFormatting sqref="D2050">
    <cfRule type="expression" dxfId="1679" priority="28378">
      <formula>IF(AND(D5="",$C5=$X$4),TRUE)</formula>
    </cfRule>
  </conditionalFormatting>
  <conditionalFormatting sqref="D2050">
    <cfRule type="expression" dxfId="1678" priority="28379">
      <formula>IF(FIND("!",D5),TRUE)</formula>
    </cfRule>
  </conditionalFormatting>
  <conditionalFormatting sqref="D2051">
    <cfRule type="expression" dxfId="1677" priority="28380">
      <formula>IF(AND(LEN($C5)&gt;0,AND($C5&lt;&gt;"Smelter Not Listed",ISBLANK($D5))),1,0)</formula>
    </cfRule>
  </conditionalFormatting>
  <conditionalFormatting sqref="D2051">
    <cfRule type="expression" dxfId="1676" priority="28381">
      <formula>IF(AND(D5="",$C5=$X$4),TRUE)</formula>
    </cfRule>
  </conditionalFormatting>
  <conditionalFormatting sqref="D2051">
    <cfRule type="expression" dxfId="1675" priority="28382">
      <formula>IF(FIND("!",D5),TRUE)</formula>
    </cfRule>
  </conditionalFormatting>
  <conditionalFormatting sqref="D2052">
    <cfRule type="expression" dxfId="1674" priority="28383">
      <formula>IF(AND(LEN($C5)&gt;0,AND($C5&lt;&gt;"Smelter Not Listed",ISBLANK($D5))),1,0)</formula>
    </cfRule>
  </conditionalFormatting>
  <conditionalFormatting sqref="D2052">
    <cfRule type="expression" dxfId="1673" priority="28384">
      <formula>IF(AND(D5="",$C5=$X$4),TRUE)</formula>
    </cfRule>
  </conditionalFormatting>
  <conditionalFormatting sqref="D2052">
    <cfRule type="expression" dxfId="1672" priority="28385">
      <formula>IF(FIND("!",D5),TRUE)</formula>
    </cfRule>
  </conditionalFormatting>
  <conditionalFormatting sqref="D2053">
    <cfRule type="expression" dxfId="1671" priority="28386">
      <formula>IF(AND(LEN($C5)&gt;0,AND($C5&lt;&gt;"Smelter Not Listed",ISBLANK($D5))),1,0)</formula>
    </cfRule>
  </conditionalFormatting>
  <conditionalFormatting sqref="D2053">
    <cfRule type="expression" dxfId="1670" priority="28387">
      <formula>IF(AND(D5="",$C5=$X$4),TRUE)</formula>
    </cfRule>
  </conditionalFormatting>
  <conditionalFormatting sqref="D2053">
    <cfRule type="expression" dxfId="1669" priority="28388">
      <formula>IF(FIND("!",D5),TRUE)</formula>
    </cfRule>
  </conditionalFormatting>
  <conditionalFormatting sqref="D2054">
    <cfRule type="expression" dxfId="1668" priority="28389">
      <formula>IF(AND(LEN($C5)&gt;0,AND($C5&lt;&gt;"Smelter Not Listed",ISBLANK($D5))),1,0)</formula>
    </cfRule>
  </conditionalFormatting>
  <conditionalFormatting sqref="D2054">
    <cfRule type="expression" dxfId="1667" priority="28390">
      <formula>IF(AND(D5="",$C5=$X$4),TRUE)</formula>
    </cfRule>
  </conditionalFormatting>
  <conditionalFormatting sqref="D2054">
    <cfRule type="expression" dxfId="1666" priority="28391">
      <formula>IF(FIND("!",D5),TRUE)</formula>
    </cfRule>
  </conditionalFormatting>
  <conditionalFormatting sqref="D2055">
    <cfRule type="expression" dxfId="1665" priority="28392">
      <formula>IF(AND(LEN($C5)&gt;0,AND($C5&lt;&gt;"Smelter Not Listed",ISBLANK($D5))),1,0)</formula>
    </cfRule>
  </conditionalFormatting>
  <conditionalFormatting sqref="D2055">
    <cfRule type="expression" dxfId="1664" priority="28393">
      <formula>IF(AND(D5="",$C5=$X$4),TRUE)</formula>
    </cfRule>
  </conditionalFormatting>
  <conditionalFormatting sqref="D2055">
    <cfRule type="expression" dxfId="1663" priority="28394">
      <formula>IF(FIND("!",D5),TRUE)</formula>
    </cfRule>
  </conditionalFormatting>
  <conditionalFormatting sqref="D2056">
    <cfRule type="expression" dxfId="1662" priority="28395">
      <formula>IF(AND(LEN($C5)&gt;0,AND($C5&lt;&gt;"Smelter Not Listed",ISBLANK($D5))),1,0)</formula>
    </cfRule>
  </conditionalFormatting>
  <conditionalFormatting sqref="D2056">
    <cfRule type="expression" dxfId="1661" priority="28396">
      <formula>IF(AND(D5="",$C5=$X$4),TRUE)</formula>
    </cfRule>
  </conditionalFormatting>
  <conditionalFormatting sqref="D2056">
    <cfRule type="expression" dxfId="1660" priority="28397">
      <formula>IF(FIND("!",D5),TRUE)</formula>
    </cfRule>
  </conditionalFormatting>
  <conditionalFormatting sqref="D2057">
    <cfRule type="expression" dxfId="1659" priority="28398">
      <formula>IF(AND(LEN($C5)&gt;0,AND($C5&lt;&gt;"Smelter Not Listed",ISBLANK($D5))),1,0)</formula>
    </cfRule>
  </conditionalFormatting>
  <conditionalFormatting sqref="D2057">
    <cfRule type="expression" dxfId="1658" priority="28399">
      <formula>IF(AND(D5="",$C5=$X$4),TRUE)</formula>
    </cfRule>
  </conditionalFormatting>
  <conditionalFormatting sqref="D2057">
    <cfRule type="expression" dxfId="1657" priority="28400">
      <formula>IF(FIND("!",D5),TRUE)</formula>
    </cfRule>
  </conditionalFormatting>
  <conditionalFormatting sqref="D2058">
    <cfRule type="expression" dxfId="1656" priority="28401">
      <formula>IF(AND(LEN($C5)&gt;0,AND($C5&lt;&gt;"Smelter Not Listed",ISBLANK($D5))),1,0)</formula>
    </cfRule>
  </conditionalFormatting>
  <conditionalFormatting sqref="D2058">
    <cfRule type="expression" dxfId="1655" priority="28402">
      <formula>IF(AND(D5="",$C5=$X$4),TRUE)</formula>
    </cfRule>
  </conditionalFormatting>
  <conditionalFormatting sqref="D2058">
    <cfRule type="expression" dxfId="1654" priority="28403">
      <formula>IF(FIND("!",D5),TRUE)</formula>
    </cfRule>
  </conditionalFormatting>
  <conditionalFormatting sqref="D2059">
    <cfRule type="expression" dxfId="1653" priority="28404">
      <formula>IF(AND(LEN($C5)&gt;0,AND($C5&lt;&gt;"Smelter Not Listed",ISBLANK($D5))),1,0)</formula>
    </cfRule>
  </conditionalFormatting>
  <conditionalFormatting sqref="D2059">
    <cfRule type="expression" dxfId="1652" priority="28405">
      <formula>IF(AND(D5="",$C5=$X$4),TRUE)</formula>
    </cfRule>
  </conditionalFormatting>
  <conditionalFormatting sqref="D2059">
    <cfRule type="expression" dxfId="1651" priority="28406">
      <formula>IF(FIND("!",D5),TRUE)</formula>
    </cfRule>
  </conditionalFormatting>
  <conditionalFormatting sqref="D2060">
    <cfRule type="expression" dxfId="1650" priority="28407">
      <formula>IF(AND(LEN($C5)&gt;0,AND($C5&lt;&gt;"Smelter Not Listed",ISBLANK($D5))),1,0)</formula>
    </cfRule>
  </conditionalFormatting>
  <conditionalFormatting sqref="D2060">
    <cfRule type="expression" dxfId="1649" priority="28408">
      <formula>IF(AND(D5="",$C5=$X$4),TRUE)</formula>
    </cfRule>
  </conditionalFormatting>
  <conditionalFormatting sqref="D2060">
    <cfRule type="expression" dxfId="1648" priority="28409">
      <formula>IF(FIND("!",D5),TRUE)</formula>
    </cfRule>
  </conditionalFormatting>
  <conditionalFormatting sqref="D2061">
    <cfRule type="expression" dxfId="1647" priority="28410">
      <formula>IF(AND(LEN($C5)&gt;0,AND($C5&lt;&gt;"Smelter Not Listed",ISBLANK($D5))),1,0)</formula>
    </cfRule>
  </conditionalFormatting>
  <conditionalFormatting sqref="D2061">
    <cfRule type="expression" dxfId="1646" priority="28411">
      <formula>IF(AND(D5="",$C5=$X$4),TRUE)</formula>
    </cfRule>
  </conditionalFormatting>
  <conditionalFormatting sqref="D2061">
    <cfRule type="expression" dxfId="1645" priority="28412">
      <formula>IF(FIND("!",D5),TRUE)</formula>
    </cfRule>
  </conditionalFormatting>
  <conditionalFormatting sqref="D2062">
    <cfRule type="expression" dxfId="1644" priority="28413">
      <formula>IF(AND(LEN($C5)&gt;0,AND($C5&lt;&gt;"Smelter Not Listed",ISBLANK($D5))),1,0)</formula>
    </cfRule>
  </conditionalFormatting>
  <conditionalFormatting sqref="D2062">
    <cfRule type="expression" dxfId="1643" priority="28414">
      <formula>IF(AND(D5="",$C5=$X$4),TRUE)</formula>
    </cfRule>
  </conditionalFormatting>
  <conditionalFormatting sqref="D2062">
    <cfRule type="expression" dxfId="1642" priority="28415">
      <formula>IF(FIND("!",D5),TRUE)</formula>
    </cfRule>
  </conditionalFormatting>
  <conditionalFormatting sqref="D2063">
    <cfRule type="expression" dxfId="1641" priority="28416">
      <formula>IF(AND(LEN($C5)&gt;0,AND($C5&lt;&gt;"Smelter Not Listed",ISBLANK($D5))),1,0)</formula>
    </cfRule>
  </conditionalFormatting>
  <conditionalFormatting sqref="D2063">
    <cfRule type="expression" dxfId="1640" priority="28417">
      <formula>IF(AND(D5="",$C5=$X$4),TRUE)</formula>
    </cfRule>
  </conditionalFormatting>
  <conditionalFormatting sqref="D2063">
    <cfRule type="expression" dxfId="1639" priority="28418">
      <formula>IF(FIND("!",D5),TRUE)</formula>
    </cfRule>
  </conditionalFormatting>
  <conditionalFormatting sqref="D2064">
    <cfRule type="expression" dxfId="1638" priority="28419">
      <formula>IF(AND(LEN($C5)&gt;0,AND($C5&lt;&gt;"Smelter Not Listed",ISBLANK($D5))),1,0)</formula>
    </cfRule>
  </conditionalFormatting>
  <conditionalFormatting sqref="D2064">
    <cfRule type="expression" dxfId="1637" priority="28420">
      <formula>IF(AND(D5="",$C5=$X$4),TRUE)</formula>
    </cfRule>
  </conditionalFormatting>
  <conditionalFormatting sqref="D2064">
    <cfRule type="expression" dxfId="1636" priority="28421">
      <formula>IF(FIND("!",D5),TRUE)</formula>
    </cfRule>
  </conditionalFormatting>
  <conditionalFormatting sqref="D2065">
    <cfRule type="expression" dxfId="1635" priority="28422">
      <formula>IF(AND(LEN($C5)&gt;0,AND($C5&lt;&gt;"Smelter Not Listed",ISBLANK($D5))),1,0)</formula>
    </cfRule>
  </conditionalFormatting>
  <conditionalFormatting sqref="D2065">
    <cfRule type="expression" dxfId="1634" priority="28423">
      <formula>IF(AND(D5="",$C5=$X$4),TRUE)</formula>
    </cfRule>
  </conditionalFormatting>
  <conditionalFormatting sqref="D2065">
    <cfRule type="expression" dxfId="1633" priority="28424">
      <formula>IF(FIND("!",D5),TRUE)</formula>
    </cfRule>
  </conditionalFormatting>
  <conditionalFormatting sqref="D2066">
    <cfRule type="expression" dxfId="1632" priority="28425">
      <formula>IF(AND(LEN($C5)&gt;0,AND($C5&lt;&gt;"Smelter Not Listed",ISBLANK($D5))),1,0)</formula>
    </cfRule>
  </conditionalFormatting>
  <conditionalFormatting sqref="D2066">
    <cfRule type="expression" dxfId="1631" priority="28426">
      <formula>IF(AND(D5="",$C5=$X$4),TRUE)</formula>
    </cfRule>
  </conditionalFormatting>
  <conditionalFormatting sqref="D2066">
    <cfRule type="expression" dxfId="1630" priority="28427">
      <formula>IF(FIND("!",D5),TRUE)</formula>
    </cfRule>
  </conditionalFormatting>
  <conditionalFormatting sqref="D2067">
    <cfRule type="expression" dxfId="1629" priority="28428">
      <formula>IF(AND(LEN($C5)&gt;0,AND($C5&lt;&gt;"Smelter Not Listed",ISBLANK($D5))),1,0)</formula>
    </cfRule>
  </conditionalFormatting>
  <conditionalFormatting sqref="D2067">
    <cfRule type="expression" dxfId="1628" priority="28429">
      <formula>IF(AND(D5="",$C5=$X$4),TRUE)</formula>
    </cfRule>
  </conditionalFormatting>
  <conditionalFormatting sqref="D2067">
    <cfRule type="expression" dxfId="1627" priority="28430">
      <formula>IF(FIND("!",D5),TRUE)</formula>
    </cfRule>
  </conditionalFormatting>
  <conditionalFormatting sqref="D2068">
    <cfRule type="expression" dxfId="1626" priority="28431">
      <formula>IF(AND(LEN($C5)&gt;0,AND($C5&lt;&gt;"Smelter Not Listed",ISBLANK($D5))),1,0)</formula>
    </cfRule>
  </conditionalFormatting>
  <conditionalFormatting sqref="D2068">
    <cfRule type="expression" dxfId="1625" priority="28432">
      <formula>IF(AND(D5="",$C5=$X$4),TRUE)</formula>
    </cfRule>
  </conditionalFormatting>
  <conditionalFormatting sqref="D2068">
    <cfRule type="expression" dxfId="1624" priority="28433">
      <formula>IF(FIND("!",D5),TRUE)</formula>
    </cfRule>
  </conditionalFormatting>
  <conditionalFormatting sqref="D2069">
    <cfRule type="expression" dxfId="1623" priority="28434">
      <formula>IF(AND(LEN($C5)&gt;0,AND($C5&lt;&gt;"Smelter Not Listed",ISBLANK($D5))),1,0)</formula>
    </cfRule>
  </conditionalFormatting>
  <conditionalFormatting sqref="D2069">
    <cfRule type="expression" dxfId="1622" priority="28435">
      <formula>IF(AND(D5="",$C5=$X$4),TRUE)</formula>
    </cfRule>
  </conditionalFormatting>
  <conditionalFormatting sqref="D2069">
    <cfRule type="expression" dxfId="1621" priority="28436">
      <formula>IF(FIND("!",D5),TRUE)</formula>
    </cfRule>
  </conditionalFormatting>
  <conditionalFormatting sqref="D2070">
    <cfRule type="expression" dxfId="1620" priority="28437">
      <formula>IF(AND(LEN($C5)&gt;0,AND($C5&lt;&gt;"Smelter Not Listed",ISBLANK($D5))),1,0)</formula>
    </cfRule>
  </conditionalFormatting>
  <conditionalFormatting sqref="D2070">
    <cfRule type="expression" dxfId="1619" priority="28438">
      <formula>IF(AND(D5="",$C5=$X$4),TRUE)</formula>
    </cfRule>
  </conditionalFormatting>
  <conditionalFormatting sqref="D2070">
    <cfRule type="expression" dxfId="1618" priority="28439">
      <formula>IF(FIND("!",D5),TRUE)</formula>
    </cfRule>
  </conditionalFormatting>
  <conditionalFormatting sqref="D2071">
    <cfRule type="expression" dxfId="1617" priority="28440">
      <formula>IF(AND(LEN($C5)&gt;0,AND($C5&lt;&gt;"Smelter Not Listed",ISBLANK($D5))),1,0)</formula>
    </cfRule>
  </conditionalFormatting>
  <conditionalFormatting sqref="D2071">
    <cfRule type="expression" dxfId="1616" priority="28441">
      <formula>IF(AND(D5="",$C5=$X$4),TRUE)</formula>
    </cfRule>
  </conditionalFormatting>
  <conditionalFormatting sqref="D2071">
    <cfRule type="expression" dxfId="1615" priority="28442">
      <formula>IF(FIND("!",D5),TRUE)</formula>
    </cfRule>
  </conditionalFormatting>
  <conditionalFormatting sqref="D2072">
    <cfRule type="expression" dxfId="1614" priority="28443">
      <formula>IF(AND(LEN($C5)&gt;0,AND($C5&lt;&gt;"Smelter Not Listed",ISBLANK($D5))),1,0)</formula>
    </cfRule>
  </conditionalFormatting>
  <conditionalFormatting sqref="D2072">
    <cfRule type="expression" dxfId="1613" priority="28444">
      <formula>IF(AND(D5="",$C5=$X$4),TRUE)</formula>
    </cfRule>
  </conditionalFormatting>
  <conditionalFormatting sqref="D2072">
    <cfRule type="expression" dxfId="1612" priority="28445">
      <formula>IF(FIND("!",D5),TRUE)</formula>
    </cfRule>
  </conditionalFormatting>
  <conditionalFormatting sqref="D2073">
    <cfRule type="expression" dxfId="1611" priority="28446">
      <formula>IF(AND(LEN($C5)&gt;0,AND($C5&lt;&gt;"Smelter Not Listed",ISBLANK($D5))),1,0)</formula>
    </cfRule>
  </conditionalFormatting>
  <conditionalFormatting sqref="D2073">
    <cfRule type="expression" dxfId="1610" priority="28447">
      <formula>IF(AND(D5="",$C5=$X$4),TRUE)</formula>
    </cfRule>
  </conditionalFormatting>
  <conditionalFormatting sqref="D2073">
    <cfRule type="expression" dxfId="1609" priority="28448">
      <formula>IF(FIND("!",D5),TRUE)</formula>
    </cfRule>
  </conditionalFormatting>
  <conditionalFormatting sqref="D2074">
    <cfRule type="expression" dxfId="1608" priority="28449">
      <formula>IF(AND(LEN($C5)&gt;0,AND($C5&lt;&gt;"Smelter Not Listed",ISBLANK($D5))),1,0)</formula>
    </cfRule>
  </conditionalFormatting>
  <conditionalFormatting sqref="D2074">
    <cfRule type="expression" dxfId="1607" priority="28450">
      <formula>IF(AND(D5="",$C5=$X$4),TRUE)</formula>
    </cfRule>
  </conditionalFormatting>
  <conditionalFormatting sqref="D2074">
    <cfRule type="expression" dxfId="1606" priority="28451">
      <formula>IF(FIND("!",D5),TRUE)</formula>
    </cfRule>
  </conditionalFormatting>
  <conditionalFormatting sqref="D2075">
    <cfRule type="expression" dxfId="1605" priority="28452">
      <formula>IF(AND(LEN($C5)&gt;0,AND($C5&lt;&gt;"Smelter Not Listed",ISBLANK($D5))),1,0)</formula>
    </cfRule>
  </conditionalFormatting>
  <conditionalFormatting sqref="D2075">
    <cfRule type="expression" dxfId="1604" priority="28453">
      <formula>IF(AND(D5="",$C5=$X$4),TRUE)</formula>
    </cfRule>
  </conditionalFormatting>
  <conditionalFormatting sqref="D2075">
    <cfRule type="expression" dxfId="1603" priority="28454">
      <formula>IF(FIND("!",D5),TRUE)</formula>
    </cfRule>
  </conditionalFormatting>
  <conditionalFormatting sqref="D2076">
    <cfRule type="expression" dxfId="1602" priority="28455">
      <formula>IF(AND(LEN($C5)&gt;0,AND($C5&lt;&gt;"Smelter Not Listed",ISBLANK($D5))),1,0)</formula>
    </cfRule>
  </conditionalFormatting>
  <conditionalFormatting sqref="D2076">
    <cfRule type="expression" dxfId="1601" priority="28456">
      <formula>IF(AND(D5="",$C5=$X$4),TRUE)</formula>
    </cfRule>
  </conditionalFormatting>
  <conditionalFormatting sqref="D2076">
    <cfRule type="expression" dxfId="1600" priority="28457">
      <formula>IF(FIND("!",D5),TRUE)</formula>
    </cfRule>
  </conditionalFormatting>
  <conditionalFormatting sqref="D2077">
    <cfRule type="expression" dxfId="1599" priority="28458">
      <formula>IF(AND(LEN($C5)&gt;0,AND($C5&lt;&gt;"Smelter Not Listed",ISBLANK($D5))),1,0)</formula>
    </cfRule>
  </conditionalFormatting>
  <conditionalFormatting sqref="D2077">
    <cfRule type="expression" dxfId="1598" priority="28459">
      <formula>IF(AND(D5="",$C5=$X$4),TRUE)</formula>
    </cfRule>
  </conditionalFormatting>
  <conditionalFormatting sqref="D2077">
    <cfRule type="expression" dxfId="1597" priority="28460">
      <formula>IF(FIND("!",D5),TRUE)</formula>
    </cfRule>
  </conditionalFormatting>
  <conditionalFormatting sqref="D2078">
    <cfRule type="expression" dxfId="1596" priority="28461">
      <formula>IF(AND(LEN($C5)&gt;0,AND($C5&lt;&gt;"Smelter Not Listed",ISBLANK($D5))),1,0)</formula>
    </cfRule>
  </conditionalFormatting>
  <conditionalFormatting sqref="D2078">
    <cfRule type="expression" dxfId="1595" priority="28462">
      <formula>IF(AND(D5="",$C5=$X$4),TRUE)</formula>
    </cfRule>
  </conditionalFormatting>
  <conditionalFormatting sqref="D2078">
    <cfRule type="expression" dxfId="1594" priority="28463">
      <formula>IF(FIND("!",D5),TRUE)</formula>
    </cfRule>
  </conditionalFormatting>
  <conditionalFormatting sqref="D2079">
    <cfRule type="expression" dxfId="1593" priority="28464">
      <formula>IF(AND(LEN($C5)&gt;0,AND($C5&lt;&gt;"Smelter Not Listed",ISBLANK($D5))),1,0)</formula>
    </cfRule>
  </conditionalFormatting>
  <conditionalFormatting sqref="D2079">
    <cfRule type="expression" dxfId="1592" priority="28465">
      <formula>IF(AND(D5="",$C5=$X$4),TRUE)</formula>
    </cfRule>
  </conditionalFormatting>
  <conditionalFormatting sqref="D2079">
    <cfRule type="expression" dxfId="1591" priority="28466">
      <formula>IF(FIND("!",D5),TRUE)</formula>
    </cfRule>
  </conditionalFormatting>
  <conditionalFormatting sqref="D2080">
    <cfRule type="expression" dxfId="1590" priority="28467">
      <formula>IF(AND(LEN($C5)&gt;0,AND($C5&lt;&gt;"Smelter Not Listed",ISBLANK($D5))),1,0)</formula>
    </cfRule>
  </conditionalFormatting>
  <conditionalFormatting sqref="D2080">
    <cfRule type="expression" dxfId="1589" priority="28468">
      <formula>IF(AND(D5="",$C5=$X$4),TRUE)</formula>
    </cfRule>
  </conditionalFormatting>
  <conditionalFormatting sqref="D2080">
    <cfRule type="expression" dxfId="1588" priority="28469">
      <formula>IF(FIND("!",D5),TRUE)</formula>
    </cfRule>
  </conditionalFormatting>
  <conditionalFormatting sqref="D2081">
    <cfRule type="expression" dxfId="1587" priority="28470">
      <formula>IF(AND(LEN($C5)&gt;0,AND($C5&lt;&gt;"Smelter Not Listed",ISBLANK($D5))),1,0)</formula>
    </cfRule>
  </conditionalFormatting>
  <conditionalFormatting sqref="D2081">
    <cfRule type="expression" dxfId="1586" priority="28471">
      <formula>IF(AND(D5="",$C5=$X$4),TRUE)</formula>
    </cfRule>
  </conditionalFormatting>
  <conditionalFormatting sqref="D2081">
    <cfRule type="expression" dxfId="1585" priority="28472">
      <formula>IF(FIND("!",D5),TRUE)</formula>
    </cfRule>
  </conditionalFormatting>
  <conditionalFormatting sqref="D2082">
    <cfRule type="expression" dxfId="1584" priority="28473">
      <formula>IF(AND(LEN($C5)&gt;0,AND($C5&lt;&gt;"Smelter Not Listed",ISBLANK($D5))),1,0)</formula>
    </cfRule>
  </conditionalFormatting>
  <conditionalFormatting sqref="D2082">
    <cfRule type="expression" dxfId="1583" priority="28474">
      <formula>IF(AND(D5="",$C5=$X$4),TRUE)</formula>
    </cfRule>
  </conditionalFormatting>
  <conditionalFormatting sqref="D2082">
    <cfRule type="expression" dxfId="1582" priority="28475">
      <formula>IF(FIND("!",D5),TRUE)</formula>
    </cfRule>
  </conditionalFormatting>
  <conditionalFormatting sqref="D2083">
    <cfRule type="expression" dxfId="1581" priority="28476">
      <formula>IF(AND(LEN($C5)&gt;0,AND($C5&lt;&gt;"Smelter Not Listed",ISBLANK($D5))),1,0)</formula>
    </cfRule>
  </conditionalFormatting>
  <conditionalFormatting sqref="D2083">
    <cfRule type="expression" dxfId="1580" priority="28477">
      <formula>IF(AND(D5="",$C5=$X$4),TRUE)</formula>
    </cfRule>
  </conditionalFormatting>
  <conditionalFormatting sqref="D2083">
    <cfRule type="expression" dxfId="1579" priority="28478">
      <formula>IF(FIND("!",D5),TRUE)</formula>
    </cfRule>
  </conditionalFormatting>
  <conditionalFormatting sqref="D2084">
    <cfRule type="expression" dxfId="1578" priority="28479">
      <formula>IF(AND(LEN($C5)&gt;0,AND($C5&lt;&gt;"Smelter Not Listed",ISBLANK($D5))),1,0)</formula>
    </cfRule>
  </conditionalFormatting>
  <conditionalFormatting sqref="D2084">
    <cfRule type="expression" dxfId="1577" priority="28480">
      <formula>IF(AND(D5="",$C5=$X$4),TRUE)</formula>
    </cfRule>
  </conditionalFormatting>
  <conditionalFormatting sqref="D2084">
    <cfRule type="expression" dxfId="1576" priority="28481">
      <formula>IF(FIND("!",D5),TRUE)</formula>
    </cfRule>
  </conditionalFormatting>
  <conditionalFormatting sqref="D2085">
    <cfRule type="expression" dxfId="1575" priority="28482">
      <formula>IF(AND(LEN($C5)&gt;0,AND($C5&lt;&gt;"Smelter Not Listed",ISBLANK($D5))),1,0)</formula>
    </cfRule>
  </conditionalFormatting>
  <conditionalFormatting sqref="D2085">
    <cfRule type="expression" dxfId="1574" priority="28483">
      <formula>IF(AND(D5="",$C5=$X$4),TRUE)</formula>
    </cfRule>
  </conditionalFormatting>
  <conditionalFormatting sqref="D2085">
    <cfRule type="expression" dxfId="1573" priority="28484">
      <formula>IF(FIND("!",D5),TRUE)</formula>
    </cfRule>
  </conditionalFormatting>
  <conditionalFormatting sqref="D2086">
    <cfRule type="expression" dxfId="1572" priority="28485">
      <formula>IF(AND(LEN($C5)&gt;0,AND($C5&lt;&gt;"Smelter Not Listed",ISBLANK($D5))),1,0)</formula>
    </cfRule>
  </conditionalFormatting>
  <conditionalFormatting sqref="D2086">
    <cfRule type="expression" dxfId="1571" priority="28486">
      <formula>IF(AND(D5="",$C5=$X$4),TRUE)</formula>
    </cfRule>
  </conditionalFormatting>
  <conditionalFormatting sqref="D2086">
    <cfRule type="expression" dxfId="1570" priority="28487">
      <formula>IF(FIND("!",D5),TRUE)</formula>
    </cfRule>
  </conditionalFormatting>
  <conditionalFormatting sqref="D2087">
    <cfRule type="expression" dxfId="1569" priority="28488">
      <formula>IF(AND(LEN($C5)&gt;0,AND($C5&lt;&gt;"Smelter Not Listed",ISBLANK($D5))),1,0)</formula>
    </cfRule>
  </conditionalFormatting>
  <conditionalFormatting sqref="D2087">
    <cfRule type="expression" dxfId="1568" priority="28489">
      <formula>IF(AND(D5="",$C5=$X$4),TRUE)</formula>
    </cfRule>
  </conditionalFormatting>
  <conditionalFormatting sqref="D2087">
    <cfRule type="expression" dxfId="1567" priority="28490">
      <formula>IF(FIND("!",D5),TRUE)</formula>
    </cfRule>
  </conditionalFormatting>
  <conditionalFormatting sqref="D2088">
    <cfRule type="expression" dxfId="1566" priority="28491">
      <formula>IF(AND(LEN($C5)&gt;0,AND($C5&lt;&gt;"Smelter Not Listed",ISBLANK($D5))),1,0)</formula>
    </cfRule>
  </conditionalFormatting>
  <conditionalFormatting sqref="D2088">
    <cfRule type="expression" dxfId="1565" priority="28492">
      <formula>IF(AND(D5="",$C5=$X$4),TRUE)</formula>
    </cfRule>
  </conditionalFormatting>
  <conditionalFormatting sqref="D2088">
    <cfRule type="expression" dxfId="1564" priority="28493">
      <formula>IF(FIND("!",D5),TRUE)</formula>
    </cfRule>
  </conditionalFormatting>
  <conditionalFormatting sqref="D2089">
    <cfRule type="expression" dxfId="1563" priority="28494">
      <formula>IF(AND(LEN($C5)&gt;0,AND($C5&lt;&gt;"Smelter Not Listed",ISBLANK($D5))),1,0)</formula>
    </cfRule>
  </conditionalFormatting>
  <conditionalFormatting sqref="D2089">
    <cfRule type="expression" dxfId="1562" priority="28495">
      <formula>IF(AND(D5="",$C5=$X$4),TRUE)</formula>
    </cfRule>
  </conditionalFormatting>
  <conditionalFormatting sqref="D2089">
    <cfRule type="expression" dxfId="1561" priority="28496">
      <formula>IF(FIND("!",D5),TRUE)</formula>
    </cfRule>
  </conditionalFormatting>
  <conditionalFormatting sqref="D2090">
    <cfRule type="expression" dxfId="1560" priority="28497">
      <formula>IF(AND(LEN($C5)&gt;0,AND($C5&lt;&gt;"Smelter Not Listed",ISBLANK($D5))),1,0)</formula>
    </cfRule>
  </conditionalFormatting>
  <conditionalFormatting sqref="D2090">
    <cfRule type="expression" dxfId="1559" priority="28498">
      <formula>IF(AND(D5="",$C5=$X$4),TRUE)</formula>
    </cfRule>
  </conditionalFormatting>
  <conditionalFormatting sqref="D2090">
    <cfRule type="expression" dxfId="1558" priority="28499">
      <formula>IF(FIND("!",D5),TRUE)</formula>
    </cfRule>
  </conditionalFormatting>
  <conditionalFormatting sqref="D2091">
    <cfRule type="expression" dxfId="1557" priority="28500">
      <formula>IF(AND(LEN($C5)&gt;0,AND($C5&lt;&gt;"Smelter Not Listed",ISBLANK($D5))),1,0)</formula>
    </cfRule>
  </conditionalFormatting>
  <conditionalFormatting sqref="D2091">
    <cfRule type="expression" dxfId="1556" priority="28501">
      <formula>IF(AND(D5="",$C5=$X$4),TRUE)</formula>
    </cfRule>
  </conditionalFormatting>
  <conditionalFormatting sqref="D2091">
    <cfRule type="expression" dxfId="1555" priority="28502">
      <formula>IF(FIND("!",D5),TRUE)</formula>
    </cfRule>
  </conditionalFormatting>
  <conditionalFormatting sqref="D2092">
    <cfRule type="expression" dxfId="1554" priority="28503">
      <formula>IF(AND(LEN($C5)&gt;0,AND($C5&lt;&gt;"Smelter Not Listed",ISBLANK($D5))),1,0)</formula>
    </cfRule>
  </conditionalFormatting>
  <conditionalFormatting sqref="D2092">
    <cfRule type="expression" dxfId="1553" priority="28504">
      <formula>IF(AND(D5="",$C5=$X$4),TRUE)</formula>
    </cfRule>
  </conditionalFormatting>
  <conditionalFormatting sqref="D2092">
    <cfRule type="expression" dxfId="1552" priority="28505">
      <formula>IF(FIND("!",D5),TRUE)</formula>
    </cfRule>
  </conditionalFormatting>
  <conditionalFormatting sqref="D2093">
    <cfRule type="expression" dxfId="1551" priority="28506">
      <formula>IF(AND(LEN($C5)&gt;0,AND($C5&lt;&gt;"Smelter Not Listed",ISBLANK($D5))),1,0)</formula>
    </cfRule>
  </conditionalFormatting>
  <conditionalFormatting sqref="D2093">
    <cfRule type="expression" dxfId="1550" priority="28507">
      <formula>IF(AND(D5="",$C5=$X$4),TRUE)</formula>
    </cfRule>
  </conditionalFormatting>
  <conditionalFormatting sqref="D2093">
    <cfRule type="expression" dxfId="1549" priority="28508">
      <formula>IF(FIND("!",D5),TRUE)</formula>
    </cfRule>
  </conditionalFormatting>
  <conditionalFormatting sqref="D2094">
    <cfRule type="expression" dxfId="1548" priority="28509">
      <formula>IF(AND(LEN($C5)&gt;0,AND($C5&lt;&gt;"Smelter Not Listed",ISBLANK($D5))),1,0)</formula>
    </cfRule>
  </conditionalFormatting>
  <conditionalFormatting sqref="D2094">
    <cfRule type="expression" dxfId="1547" priority="28510">
      <formula>IF(AND(D5="",$C5=$X$4),TRUE)</formula>
    </cfRule>
  </conditionalFormatting>
  <conditionalFormatting sqref="D2094">
    <cfRule type="expression" dxfId="1546" priority="28511">
      <formula>IF(FIND("!",D5),TRUE)</formula>
    </cfRule>
  </conditionalFormatting>
  <conditionalFormatting sqref="D2095">
    <cfRule type="expression" dxfId="1545" priority="28512">
      <formula>IF(AND(LEN($C5)&gt;0,AND($C5&lt;&gt;"Smelter Not Listed",ISBLANK($D5))),1,0)</formula>
    </cfRule>
  </conditionalFormatting>
  <conditionalFormatting sqref="D2095">
    <cfRule type="expression" dxfId="1544" priority="28513">
      <formula>IF(AND(D5="",$C5=$X$4),TRUE)</formula>
    </cfRule>
  </conditionalFormatting>
  <conditionalFormatting sqref="D2095">
    <cfRule type="expression" dxfId="1543" priority="28514">
      <formula>IF(FIND("!",D5),TRUE)</formula>
    </cfRule>
  </conditionalFormatting>
  <conditionalFormatting sqref="D2096">
    <cfRule type="expression" dxfId="1542" priority="28515">
      <formula>IF(AND(LEN($C5)&gt;0,AND($C5&lt;&gt;"Smelter Not Listed",ISBLANK($D5))),1,0)</formula>
    </cfRule>
  </conditionalFormatting>
  <conditionalFormatting sqref="D2096">
    <cfRule type="expression" dxfId="1541" priority="28516">
      <formula>IF(AND(D5="",$C5=$X$4),TRUE)</formula>
    </cfRule>
  </conditionalFormatting>
  <conditionalFormatting sqref="D2096">
    <cfRule type="expression" dxfId="1540" priority="28517">
      <formula>IF(FIND("!",D5),TRUE)</formula>
    </cfRule>
  </conditionalFormatting>
  <conditionalFormatting sqref="D2097">
    <cfRule type="expression" dxfId="1539" priority="28518">
      <formula>IF(AND(LEN($C5)&gt;0,AND($C5&lt;&gt;"Smelter Not Listed",ISBLANK($D5))),1,0)</formula>
    </cfRule>
  </conditionalFormatting>
  <conditionalFormatting sqref="D2097">
    <cfRule type="expression" dxfId="1538" priority="28519">
      <formula>IF(AND(D5="",$C5=$X$4),TRUE)</formula>
    </cfRule>
  </conditionalFormatting>
  <conditionalFormatting sqref="D2097">
    <cfRule type="expression" dxfId="1537" priority="28520">
      <formula>IF(FIND("!",D5),TRUE)</formula>
    </cfRule>
  </conditionalFormatting>
  <conditionalFormatting sqref="D2098">
    <cfRule type="expression" dxfId="1536" priority="28521">
      <formula>IF(AND(LEN($C5)&gt;0,AND($C5&lt;&gt;"Smelter Not Listed",ISBLANK($D5))),1,0)</formula>
    </cfRule>
  </conditionalFormatting>
  <conditionalFormatting sqref="D2098">
    <cfRule type="expression" dxfId="1535" priority="28522">
      <formula>IF(AND(D5="",$C5=$X$4),TRUE)</formula>
    </cfRule>
  </conditionalFormatting>
  <conditionalFormatting sqref="D2098">
    <cfRule type="expression" dxfId="1534" priority="28523">
      <formula>IF(FIND("!",D5),TRUE)</formula>
    </cfRule>
  </conditionalFormatting>
  <conditionalFormatting sqref="D2099">
    <cfRule type="expression" dxfId="1533" priority="28524">
      <formula>IF(AND(LEN($C5)&gt;0,AND($C5&lt;&gt;"Smelter Not Listed",ISBLANK($D5))),1,0)</formula>
    </cfRule>
  </conditionalFormatting>
  <conditionalFormatting sqref="D2099">
    <cfRule type="expression" dxfId="1532" priority="28525">
      <formula>IF(AND(D5="",$C5=$X$4),TRUE)</formula>
    </cfRule>
  </conditionalFormatting>
  <conditionalFormatting sqref="D2099">
    <cfRule type="expression" dxfId="1531" priority="28526">
      <formula>IF(FIND("!",D5),TRUE)</formula>
    </cfRule>
  </conditionalFormatting>
  <conditionalFormatting sqref="D2100">
    <cfRule type="expression" dxfId="1530" priority="28527">
      <formula>IF(AND(LEN($C5)&gt;0,AND($C5&lt;&gt;"Smelter Not Listed",ISBLANK($D5))),1,0)</formula>
    </cfRule>
  </conditionalFormatting>
  <conditionalFormatting sqref="D2100">
    <cfRule type="expression" dxfId="1529" priority="28528">
      <formula>IF(AND(D5="",$C5=$X$4),TRUE)</formula>
    </cfRule>
  </conditionalFormatting>
  <conditionalFormatting sqref="D2100">
    <cfRule type="expression" dxfId="1528" priority="28529">
      <formula>IF(FIND("!",D5),TRUE)</formula>
    </cfRule>
  </conditionalFormatting>
  <conditionalFormatting sqref="D2101">
    <cfRule type="expression" dxfId="1527" priority="28530">
      <formula>IF(AND(LEN($C5)&gt;0,AND($C5&lt;&gt;"Smelter Not Listed",ISBLANK($D5))),1,0)</formula>
    </cfRule>
  </conditionalFormatting>
  <conditionalFormatting sqref="D2101">
    <cfRule type="expression" dxfId="1526" priority="28531">
      <formula>IF(AND(D5="",$C5=$X$4),TRUE)</formula>
    </cfRule>
  </conditionalFormatting>
  <conditionalFormatting sqref="D2101">
    <cfRule type="expression" dxfId="1525" priority="28532">
      <formula>IF(FIND("!",D5),TRUE)</formula>
    </cfRule>
  </conditionalFormatting>
  <conditionalFormatting sqref="D2102">
    <cfRule type="expression" dxfId="1524" priority="28533">
      <formula>IF(AND(LEN($C5)&gt;0,AND($C5&lt;&gt;"Smelter Not Listed",ISBLANK($D5))),1,0)</formula>
    </cfRule>
  </conditionalFormatting>
  <conditionalFormatting sqref="D2102">
    <cfRule type="expression" dxfId="1523" priority="28534">
      <formula>IF(AND(D5="",$C5=$X$4),TRUE)</formula>
    </cfRule>
  </conditionalFormatting>
  <conditionalFormatting sqref="D2102">
    <cfRule type="expression" dxfId="1522" priority="28535">
      <formula>IF(FIND("!",D5),TRUE)</formula>
    </cfRule>
  </conditionalFormatting>
  <conditionalFormatting sqref="D2103">
    <cfRule type="expression" dxfId="1521" priority="28536">
      <formula>IF(AND(LEN($C5)&gt;0,AND($C5&lt;&gt;"Smelter Not Listed",ISBLANK($D5))),1,0)</formula>
    </cfRule>
  </conditionalFormatting>
  <conditionalFormatting sqref="D2103">
    <cfRule type="expression" dxfId="1520" priority="28537">
      <formula>IF(AND(D5="",$C5=$X$4),TRUE)</formula>
    </cfRule>
  </conditionalFormatting>
  <conditionalFormatting sqref="D2103">
    <cfRule type="expression" dxfId="1519" priority="28538">
      <formula>IF(FIND("!",D5),TRUE)</formula>
    </cfRule>
  </conditionalFormatting>
  <conditionalFormatting sqref="D2104">
    <cfRule type="expression" dxfId="1518" priority="28539">
      <formula>IF(AND(LEN($C5)&gt;0,AND($C5&lt;&gt;"Smelter Not Listed",ISBLANK($D5))),1,0)</formula>
    </cfRule>
  </conditionalFormatting>
  <conditionalFormatting sqref="D2104">
    <cfRule type="expression" dxfId="1517" priority="28540">
      <formula>IF(AND(D5="",$C5=$X$4),TRUE)</formula>
    </cfRule>
  </conditionalFormatting>
  <conditionalFormatting sqref="D2104">
    <cfRule type="expression" dxfId="1516" priority="28541">
      <formula>IF(FIND("!",D5),TRUE)</formula>
    </cfRule>
  </conditionalFormatting>
  <conditionalFormatting sqref="D2105">
    <cfRule type="expression" dxfId="1515" priority="28542">
      <formula>IF(AND(LEN($C5)&gt;0,AND($C5&lt;&gt;"Smelter Not Listed",ISBLANK($D5))),1,0)</formula>
    </cfRule>
  </conditionalFormatting>
  <conditionalFormatting sqref="D2105">
    <cfRule type="expression" dxfId="1514" priority="28543">
      <formula>IF(AND(D5="",$C5=$X$4),TRUE)</formula>
    </cfRule>
  </conditionalFormatting>
  <conditionalFormatting sqref="D2105">
    <cfRule type="expression" dxfId="1513" priority="28544">
      <formula>IF(FIND("!",D5),TRUE)</formula>
    </cfRule>
  </conditionalFormatting>
  <conditionalFormatting sqref="D2106">
    <cfRule type="expression" dxfId="1512" priority="28545">
      <formula>IF(AND(LEN($C5)&gt;0,AND($C5&lt;&gt;"Smelter Not Listed",ISBLANK($D5))),1,0)</formula>
    </cfRule>
  </conditionalFormatting>
  <conditionalFormatting sqref="D2106">
    <cfRule type="expression" dxfId="1511" priority="28546">
      <formula>IF(AND(D5="",$C5=$X$4),TRUE)</formula>
    </cfRule>
  </conditionalFormatting>
  <conditionalFormatting sqref="D2106">
    <cfRule type="expression" dxfId="1510" priority="28547">
      <formula>IF(FIND("!",D5),TRUE)</formula>
    </cfRule>
  </conditionalFormatting>
  <conditionalFormatting sqref="D2107">
    <cfRule type="expression" dxfId="1509" priority="28548">
      <formula>IF(AND(LEN($C5)&gt;0,AND($C5&lt;&gt;"Smelter Not Listed",ISBLANK($D5))),1,0)</formula>
    </cfRule>
  </conditionalFormatting>
  <conditionalFormatting sqref="D2107">
    <cfRule type="expression" dxfId="1508" priority="28549">
      <formula>IF(AND(D5="",$C5=$X$4),TRUE)</formula>
    </cfRule>
  </conditionalFormatting>
  <conditionalFormatting sqref="D2107">
    <cfRule type="expression" dxfId="1507" priority="28550">
      <formula>IF(FIND("!",D5),TRUE)</formula>
    </cfRule>
  </conditionalFormatting>
  <conditionalFormatting sqref="D2108">
    <cfRule type="expression" dxfId="1506" priority="28551">
      <formula>IF(AND(LEN($C5)&gt;0,AND($C5&lt;&gt;"Smelter Not Listed",ISBLANK($D5))),1,0)</formula>
    </cfRule>
  </conditionalFormatting>
  <conditionalFormatting sqref="D2108">
    <cfRule type="expression" dxfId="1505" priority="28552">
      <formula>IF(AND(D5="",$C5=$X$4),TRUE)</formula>
    </cfRule>
  </conditionalFormatting>
  <conditionalFormatting sqref="D2108">
    <cfRule type="expression" dxfId="1504" priority="28553">
      <formula>IF(FIND("!",D5),TRUE)</formula>
    </cfRule>
  </conditionalFormatting>
  <conditionalFormatting sqref="D2109">
    <cfRule type="expression" dxfId="1503" priority="28554">
      <formula>IF(AND(LEN($C5)&gt;0,AND($C5&lt;&gt;"Smelter Not Listed",ISBLANK($D5))),1,0)</formula>
    </cfRule>
  </conditionalFormatting>
  <conditionalFormatting sqref="D2109">
    <cfRule type="expression" dxfId="1502" priority="28555">
      <formula>IF(AND(D5="",$C5=$X$4),TRUE)</formula>
    </cfRule>
  </conditionalFormatting>
  <conditionalFormatting sqref="D2109">
    <cfRule type="expression" dxfId="1501" priority="28556">
      <formula>IF(FIND("!",D5),TRUE)</formula>
    </cfRule>
  </conditionalFormatting>
  <conditionalFormatting sqref="D2110">
    <cfRule type="expression" dxfId="1500" priority="28557">
      <formula>IF(AND(LEN($C5)&gt;0,AND($C5&lt;&gt;"Smelter Not Listed",ISBLANK($D5))),1,0)</formula>
    </cfRule>
  </conditionalFormatting>
  <conditionalFormatting sqref="D2110">
    <cfRule type="expression" dxfId="1499" priority="28558">
      <formula>IF(AND(D5="",$C5=$X$4),TRUE)</formula>
    </cfRule>
  </conditionalFormatting>
  <conditionalFormatting sqref="D2110">
    <cfRule type="expression" dxfId="1498" priority="28559">
      <formula>IF(FIND("!",D5),TRUE)</formula>
    </cfRule>
  </conditionalFormatting>
  <conditionalFormatting sqref="D2111">
    <cfRule type="expression" dxfId="1497" priority="28560">
      <formula>IF(AND(LEN($C5)&gt;0,AND($C5&lt;&gt;"Smelter Not Listed",ISBLANK($D5))),1,0)</formula>
    </cfRule>
  </conditionalFormatting>
  <conditionalFormatting sqref="D2111">
    <cfRule type="expression" dxfId="1496" priority="28561">
      <formula>IF(AND(D5="",$C5=$X$4),TRUE)</formula>
    </cfRule>
  </conditionalFormatting>
  <conditionalFormatting sqref="D2111">
    <cfRule type="expression" dxfId="1495" priority="28562">
      <formula>IF(FIND("!",D5),TRUE)</formula>
    </cfRule>
  </conditionalFormatting>
  <conditionalFormatting sqref="D2112">
    <cfRule type="expression" dxfId="1494" priority="28563">
      <formula>IF(AND(LEN($C5)&gt;0,AND($C5&lt;&gt;"Smelter Not Listed",ISBLANK($D5))),1,0)</formula>
    </cfRule>
  </conditionalFormatting>
  <conditionalFormatting sqref="D2112">
    <cfRule type="expression" dxfId="1493" priority="28564">
      <formula>IF(AND(D5="",$C5=$X$4),TRUE)</formula>
    </cfRule>
  </conditionalFormatting>
  <conditionalFormatting sqref="D2112">
    <cfRule type="expression" dxfId="1492" priority="28565">
      <formula>IF(FIND("!",D5),TRUE)</formula>
    </cfRule>
  </conditionalFormatting>
  <conditionalFormatting sqref="D2113">
    <cfRule type="expression" dxfId="1491" priority="28566">
      <formula>IF(AND(LEN($C5)&gt;0,AND($C5&lt;&gt;"Smelter Not Listed",ISBLANK($D5))),1,0)</formula>
    </cfRule>
  </conditionalFormatting>
  <conditionalFormatting sqref="D2113">
    <cfRule type="expression" dxfId="1490" priority="28567">
      <formula>IF(AND(D5="",$C5=$X$4),TRUE)</formula>
    </cfRule>
  </conditionalFormatting>
  <conditionalFormatting sqref="D2113">
    <cfRule type="expression" dxfId="1489" priority="28568">
      <formula>IF(FIND("!",D5),TRUE)</formula>
    </cfRule>
  </conditionalFormatting>
  <conditionalFormatting sqref="D2114">
    <cfRule type="expression" dxfId="1488" priority="28569">
      <formula>IF(AND(LEN($C5)&gt;0,AND($C5&lt;&gt;"Smelter Not Listed",ISBLANK($D5))),1,0)</formula>
    </cfRule>
  </conditionalFormatting>
  <conditionalFormatting sqref="D2114">
    <cfRule type="expression" dxfId="1487" priority="28570">
      <formula>IF(AND(D5="",$C5=$X$4),TRUE)</formula>
    </cfRule>
  </conditionalFormatting>
  <conditionalFormatting sqref="D2114">
    <cfRule type="expression" dxfId="1486" priority="28571">
      <formula>IF(FIND("!",D5),TRUE)</formula>
    </cfRule>
  </conditionalFormatting>
  <conditionalFormatting sqref="D2115">
    <cfRule type="expression" dxfId="1485" priority="28572">
      <formula>IF(AND(LEN($C5)&gt;0,AND($C5&lt;&gt;"Smelter Not Listed",ISBLANK($D5))),1,0)</formula>
    </cfRule>
  </conditionalFormatting>
  <conditionalFormatting sqref="D2115">
    <cfRule type="expression" dxfId="1484" priority="28573">
      <formula>IF(AND(D5="",$C5=$X$4),TRUE)</formula>
    </cfRule>
  </conditionalFormatting>
  <conditionalFormatting sqref="D2115">
    <cfRule type="expression" dxfId="1483" priority="28574">
      <formula>IF(FIND("!",D5),TRUE)</formula>
    </cfRule>
  </conditionalFormatting>
  <conditionalFormatting sqref="D2116">
    <cfRule type="expression" dxfId="1482" priority="28575">
      <formula>IF(AND(LEN($C5)&gt;0,AND($C5&lt;&gt;"Smelter Not Listed",ISBLANK($D5))),1,0)</formula>
    </cfRule>
  </conditionalFormatting>
  <conditionalFormatting sqref="D2116">
    <cfRule type="expression" dxfId="1481" priority="28576">
      <formula>IF(AND(D5="",$C5=$X$4),TRUE)</formula>
    </cfRule>
  </conditionalFormatting>
  <conditionalFormatting sqref="D2116">
    <cfRule type="expression" dxfId="1480" priority="28577">
      <formula>IF(FIND("!",D5),TRUE)</formula>
    </cfRule>
  </conditionalFormatting>
  <conditionalFormatting sqref="D2117">
    <cfRule type="expression" dxfId="1479" priority="28578">
      <formula>IF(AND(LEN($C5)&gt;0,AND($C5&lt;&gt;"Smelter Not Listed",ISBLANK($D5))),1,0)</formula>
    </cfRule>
  </conditionalFormatting>
  <conditionalFormatting sqref="D2117">
    <cfRule type="expression" dxfId="1478" priority="28579">
      <formula>IF(AND(D5="",$C5=$X$4),TRUE)</formula>
    </cfRule>
  </conditionalFormatting>
  <conditionalFormatting sqref="D2117">
    <cfRule type="expression" dxfId="1477" priority="28580">
      <formula>IF(FIND("!",D5),TRUE)</formula>
    </cfRule>
  </conditionalFormatting>
  <conditionalFormatting sqref="D2118">
    <cfRule type="expression" dxfId="1476" priority="28581">
      <formula>IF(AND(LEN($C5)&gt;0,AND($C5&lt;&gt;"Smelter Not Listed",ISBLANK($D5))),1,0)</formula>
    </cfRule>
  </conditionalFormatting>
  <conditionalFormatting sqref="D2118">
    <cfRule type="expression" dxfId="1475" priority="28582">
      <formula>IF(AND(D5="",$C5=$X$4),TRUE)</formula>
    </cfRule>
  </conditionalFormatting>
  <conditionalFormatting sqref="D2118">
    <cfRule type="expression" dxfId="1474" priority="28583">
      <formula>IF(FIND("!",D5),TRUE)</formula>
    </cfRule>
  </conditionalFormatting>
  <conditionalFormatting sqref="D2119">
    <cfRule type="expression" dxfId="1473" priority="28584">
      <formula>IF(AND(LEN($C5)&gt;0,AND($C5&lt;&gt;"Smelter Not Listed",ISBLANK($D5))),1,0)</formula>
    </cfRule>
  </conditionalFormatting>
  <conditionalFormatting sqref="D2119">
    <cfRule type="expression" dxfId="1472" priority="28585">
      <formula>IF(AND(D5="",$C5=$X$4),TRUE)</formula>
    </cfRule>
  </conditionalFormatting>
  <conditionalFormatting sqref="D2119">
    <cfRule type="expression" dxfId="1471" priority="28586">
      <formula>IF(FIND("!",D5),TRUE)</formula>
    </cfRule>
  </conditionalFormatting>
  <conditionalFormatting sqref="D2120">
    <cfRule type="expression" dxfId="1470" priority="28587">
      <formula>IF(AND(LEN($C5)&gt;0,AND($C5&lt;&gt;"Smelter Not Listed",ISBLANK($D5))),1,0)</formula>
    </cfRule>
  </conditionalFormatting>
  <conditionalFormatting sqref="D2120">
    <cfRule type="expression" dxfId="1469" priority="28588">
      <formula>IF(AND(D5="",$C5=$X$4),TRUE)</formula>
    </cfRule>
  </conditionalFormatting>
  <conditionalFormatting sqref="D2120">
    <cfRule type="expression" dxfId="1468" priority="28589">
      <formula>IF(FIND("!",D5),TRUE)</formula>
    </cfRule>
  </conditionalFormatting>
  <conditionalFormatting sqref="D2121">
    <cfRule type="expression" dxfId="1467" priority="28590">
      <formula>IF(AND(LEN($C5)&gt;0,AND($C5&lt;&gt;"Smelter Not Listed",ISBLANK($D5))),1,0)</formula>
    </cfRule>
  </conditionalFormatting>
  <conditionalFormatting sqref="D2121">
    <cfRule type="expression" dxfId="1466" priority="28591">
      <formula>IF(AND(D5="",$C5=$X$4),TRUE)</formula>
    </cfRule>
  </conditionalFormatting>
  <conditionalFormatting sqref="D2121">
    <cfRule type="expression" dxfId="1465" priority="28592">
      <formula>IF(FIND("!",D5),TRUE)</formula>
    </cfRule>
  </conditionalFormatting>
  <conditionalFormatting sqref="D2122">
    <cfRule type="expression" dxfId="1464" priority="28593">
      <formula>IF(AND(LEN($C5)&gt;0,AND($C5&lt;&gt;"Smelter Not Listed",ISBLANK($D5))),1,0)</formula>
    </cfRule>
  </conditionalFormatting>
  <conditionalFormatting sqref="D2122">
    <cfRule type="expression" dxfId="1463" priority="28594">
      <formula>IF(AND(D5="",$C5=$X$4),TRUE)</formula>
    </cfRule>
  </conditionalFormatting>
  <conditionalFormatting sqref="D2122">
    <cfRule type="expression" dxfId="1462" priority="28595">
      <formula>IF(FIND("!",D5),TRUE)</formula>
    </cfRule>
  </conditionalFormatting>
  <conditionalFormatting sqref="D2123">
    <cfRule type="expression" dxfId="1461" priority="28596">
      <formula>IF(AND(LEN($C5)&gt;0,AND($C5&lt;&gt;"Smelter Not Listed",ISBLANK($D5))),1,0)</formula>
    </cfRule>
  </conditionalFormatting>
  <conditionalFormatting sqref="D2123">
    <cfRule type="expression" dxfId="1460" priority="28597">
      <formula>IF(AND(D5="",$C5=$X$4),TRUE)</formula>
    </cfRule>
  </conditionalFormatting>
  <conditionalFormatting sqref="D2123">
    <cfRule type="expression" dxfId="1459" priority="28598">
      <formula>IF(FIND("!",D5),TRUE)</formula>
    </cfRule>
  </conditionalFormatting>
  <conditionalFormatting sqref="D2124">
    <cfRule type="expression" dxfId="1458" priority="28599">
      <formula>IF(AND(LEN($C5)&gt;0,AND($C5&lt;&gt;"Smelter Not Listed",ISBLANK($D5))),1,0)</formula>
    </cfRule>
  </conditionalFormatting>
  <conditionalFormatting sqref="D2124">
    <cfRule type="expression" dxfId="1457" priority="28600">
      <formula>IF(AND(D5="",$C5=$X$4),TRUE)</formula>
    </cfRule>
  </conditionalFormatting>
  <conditionalFormatting sqref="D2124">
    <cfRule type="expression" dxfId="1456" priority="28601">
      <formula>IF(FIND("!",D5),TRUE)</formula>
    </cfRule>
  </conditionalFormatting>
  <conditionalFormatting sqref="D2125">
    <cfRule type="expression" dxfId="1455" priority="28602">
      <formula>IF(AND(LEN($C5)&gt;0,AND($C5&lt;&gt;"Smelter Not Listed",ISBLANK($D5))),1,0)</formula>
    </cfRule>
  </conditionalFormatting>
  <conditionalFormatting sqref="D2125">
    <cfRule type="expression" dxfId="1454" priority="28603">
      <formula>IF(AND(D5="",$C5=$X$4),TRUE)</formula>
    </cfRule>
  </conditionalFormatting>
  <conditionalFormatting sqref="D2125">
    <cfRule type="expression" dxfId="1453" priority="28604">
      <formula>IF(FIND("!",D5),TRUE)</formula>
    </cfRule>
  </conditionalFormatting>
  <conditionalFormatting sqref="D2126">
    <cfRule type="expression" dxfId="1452" priority="28605">
      <formula>IF(AND(LEN($C5)&gt;0,AND($C5&lt;&gt;"Smelter Not Listed",ISBLANK($D5))),1,0)</formula>
    </cfRule>
  </conditionalFormatting>
  <conditionalFormatting sqref="D2126">
    <cfRule type="expression" dxfId="1451" priority="28606">
      <formula>IF(AND(D5="",$C5=$X$4),TRUE)</formula>
    </cfRule>
  </conditionalFormatting>
  <conditionalFormatting sqref="D2126">
    <cfRule type="expression" dxfId="1450" priority="28607">
      <formula>IF(FIND("!",D5),TRUE)</formula>
    </cfRule>
  </conditionalFormatting>
  <conditionalFormatting sqref="D2127">
    <cfRule type="expression" dxfId="1449" priority="28608">
      <formula>IF(AND(LEN($C5)&gt;0,AND($C5&lt;&gt;"Smelter Not Listed",ISBLANK($D5))),1,0)</formula>
    </cfRule>
  </conditionalFormatting>
  <conditionalFormatting sqref="D2127">
    <cfRule type="expression" dxfId="1448" priority="28609">
      <formula>IF(AND(D5="",$C5=$X$4),TRUE)</formula>
    </cfRule>
  </conditionalFormatting>
  <conditionalFormatting sqref="D2127">
    <cfRule type="expression" dxfId="1447" priority="28610">
      <formula>IF(FIND("!",D5),TRUE)</formula>
    </cfRule>
  </conditionalFormatting>
  <conditionalFormatting sqref="D2128">
    <cfRule type="expression" dxfId="1446" priority="28611">
      <formula>IF(AND(LEN($C5)&gt;0,AND($C5&lt;&gt;"Smelter Not Listed",ISBLANK($D5))),1,0)</formula>
    </cfRule>
  </conditionalFormatting>
  <conditionalFormatting sqref="D2128">
    <cfRule type="expression" dxfId="1445" priority="28612">
      <formula>IF(AND(D5="",$C5=$X$4),TRUE)</formula>
    </cfRule>
  </conditionalFormatting>
  <conditionalFormatting sqref="D2128">
    <cfRule type="expression" dxfId="1444" priority="28613">
      <formula>IF(FIND("!",D5),TRUE)</formula>
    </cfRule>
  </conditionalFormatting>
  <conditionalFormatting sqref="D2129">
    <cfRule type="expression" dxfId="1443" priority="28614">
      <formula>IF(AND(LEN($C5)&gt;0,AND($C5&lt;&gt;"Smelter Not Listed",ISBLANK($D5))),1,0)</formula>
    </cfRule>
  </conditionalFormatting>
  <conditionalFormatting sqref="D2129">
    <cfRule type="expression" dxfId="1442" priority="28615">
      <formula>IF(AND(D5="",$C5=$X$4),TRUE)</formula>
    </cfRule>
  </conditionalFormatting>
  <conditionalFormatting sqref="D2129">
    <cfRule type="expression" dxfId="1441" priority="28616">
      <formula>IF(FIND("!",D5),TRUE)</formula>
    </cfRule>
  </conditionalFormatting>
  <conditionalFormatting sqref="D2130">
    <cfRule type="expression" dxfId="1440" priority="28617">
      <formula>IF(AND(LEN($C5)&gt;0,AND($C5&lt;&gt;"Smelter Not Listed",ISBLANK($D5))),1,0)</formula>
    </cfRule>
  </conditionalFormatting>
  <conditionalFormatting sqref="D2130">
    <cfRule type="expression" dxfId="1439" priority="28618">
      <formula>IF(AND(D5="",$C5=$X$4),TRUE)</formula>
    </cfRule>
  </conditionalFormatting>
  <conditionalFormatting sqref="D2130">
    <cfRule type="expression" dxfId="1438" priority="28619">
      <formula>IF(FIND("!",D5),TRUE)</formula>
    </cfRule>
  </conditionalFormatting>
  <conditionalFormatting sqref="D2131">
    <cfRule type="expression" dxfId="1437" priority="28620">
      <formula>IF(AND(LEN($C5)&gt;0,AND($C5&lt;&gt;"Smelter Not Listed",ISBLANK($D5))),1,0)</formula>
    </cfRule>
  </conditionalFormatting>
  <conditionalFormatting sqref="D2131">
    <cfRule type="expression" dxfId="1436" priority="28621">
      <formula>IF(AND(D5="",$C5=$X$4),TRUE)</formula>
    </cfRule>
  </conditionalFormatting>
  <conditionalFormatting sqref="D2131">
    <cfRule type="expression" dxfId="1435" priority="28622">
      <formula>IF(FIND("!",D5),TRUE)</formula>
    </cfRule>
  </conditionalFormatting>
  <conditionalFormatting sqref="D2132">
    <cfRule type="expression" dxfId="1434" priority="28623">
      <formula>IF(AND(LEN($C5)&gt;0,AND($C5&lt;&gt;"Smelter Not Listed",ISBLANK($D5))),1,0)</formula>
    </cfRule>
  </conditionalFormatting>
  <conditionalFormatting sqref="D2132">
    <cfRule type="expression" dxfId="1433" priority="28624">
      <formula>IF(AND(D5="",$C5=$X$4),TRUE)</formula>
    </cfRule>
  </conditionalFormatting>
  <conditionalFormatting sqref="D2132">
    <cfRule type="expression" dxfId="1432" priority="28625">
      <formula>IF(FIND("!",D5),TRUE)</formula>
    </cfRule>
  </conditionalFormatting>
  <conditionalFormatting sqref="D2133">
    <cfRule type="expression" dxfId="1431" priority="28626">
      <formula>IF(AND(LEN($C5)&gt;0,AND($C5&lt;&gt;"Smelter Not Listed",ISBLANK($D5))),1,0)</formula>
    </cfRule>
  </conditionalFormatting>
  <conditionalFormatting sqref="D2133">
    <cfRule type="expression" dxfId="1430" priority="28627">
      <formula>IF(AND(D5="",$C5=$X$4),TRUE)</formula>
    </cfRule>
  </conditionalFormatting>
  <conditionalFormatting sqref="D2133">
    <cfRule type="expression" dxfId="1429" priority="28628">
      <formula>IF(FIND("!",D5),TRUE)</formula>
    </cfRule>
  </conditionalFormatting>
  <conditionalFormatting sqref="D2134">
    <cfRule type="expression" dxfId="1428" priority="28629">
      <formula>IF(AND(LEN($C5)&gt;0,AND($C5&lt;&gt;"Smelter Not Listed",ISBLANK($D5))),1,0)</formula>
    </cfRule>
  </conditionalFormatting>
  <conditionalFormatting sqref="D2134">
    <cfRule type="expression" dxfId="1427" priority="28630">
      <formula>IF(AND(D5="",$C5=$X$4),TRUE)</formula>
    </cfRule>
  </conditionalFormatting>
  <conditionalFormatting sqref="D2134">
    <cfRule type="expression" dxfId="1426" priority="28631">
      <formula>IF(FIND("!",D5),TRUE)</formula>
    </cfRule>
  </conditionalFormatting>
  <conditionalFormatting sqref="D2135">
    <cfRule type="expression" dxfId="1425" priority="28632">
      <formula>IF(AND(LEN($C5)&gt;0,AND($C5&lt;&gt;"Smelter Not Listed",ISBLANK($D5))),1,0)</formula>
    </cfRule>
  </conditionalFormatting>
  <conditionalFormatting sqref="D2135">
    <cfRule type="expression" dxfId="1424" priority="28633">
      <formula>IF(AND(D5="",$C5=$X$4),TRUE)</formula>
    </cfRule>
  </conditionalFormatting>
  <conditionalFormatting sqref="D2135">
    <cfRule type="expression" dxfId="1423" priority="28634">
      <formula>IF(FIND("!",D5),TRUE)</formula>
    </cfRule>
  </conditionalFormatting>
  <conditionalFormatting sqref="D2136">
    <cfRule type="expression" dxfId="1422" priority="28635">
      <formula>IF(AND(LEN($C5)&gt;0,AND($C5&lt;&gt;"Smelter Not Listed",ISBLANK($D5))),1,0)</formula>
    </cfRule>
  </conditionalFormatting>
  <conditionalFormatting sqref="D2136">
    <cfRule type="expression" dxfId="1421" priority="28636">
      <formula>IF(AND(D5="",$C5=$X$4),TRUE)</formula>
    </cfRule>
  </conditionalFormatting>
  <conditionalFormatting sqref="D2136">
    <cfRule type="expression" dxfId="1420" priority="28637">
      <formula>IF(FIND("!",D5),TRUE)</formula>
    </cfRule>
  </conditionalFormatting>
  <conditionalFormatting sqref="D2137">
    <cfRule type="expression" dxfId="1419" priority="28638">
      <formula>IF(AND(LEN($C5)&gt;0,AND($C5&lt;&gt;"Smelter Not Listed",ISBLANK($D5))),1,0)</formula>
    </cfRule>
  </conditionalFormatting>
  <conditionalFormatting sqref="D2137">
    <cfRule type="expression" dxfId="1418" priority="28639">
      <formula>IF(AND(D5="",$C5=$X$4),TRUE)</formula>
    </cfRule>
  </conditionalFormatting>
  <conditionalFormatting sqref="D2137">
    <cfRule type="expression" dxfId="1417" priority="28640">
      <formula>IF(FIND("!",D5),TRUE)</formula>
    </cfRule>
  </conditionalFormatting>
  <conditionalFormatting sqref="D2138">
    <cfRule type="expression" dxfId="1416" priority="28641">
      <formula>IF(AND(LEN($C5)&gt;0,AND($C5&lt;&gt;"Smelter Not Listed",ISBLANK($D5))),1,0)</formula>
    </cfRule>
  </conditionalFormatting>
  <conditionalFormatting sqref="D2138">
    <cfRule type="expression" dxfId="1415" priority="28642">
      <formula>IF(AND(D5="",$C5=$X$4),TRUE)</formula>
    </cfRule>
  </conditionalFormatting>
  <conditionalFormatting sqref="D2138">
    <cfRule type="expression" dxfId="1414" priority="28643">
      <formula>IF(FIND("!",D5),TRUE)</formula>
    </cfRule>
  </conditionalFormatting>
  <conditionalFormatting sqref="D2139">
    <cfRule type="expression" dxfId="1413" priority="28644">
      <formula>IF(AND(LEN($C5)&gt;0,AND($C5&lt;&gt;"Smelter Not Listed",ISBLANK($D5))),1,0)</formula>
    </cfRule>
  </conditionalFormatting>
  <conditionalFormatting sqref="D2139">
    <cfRule type="expression" dxfId="1412" priority="28645">
      <formula>IF(AND(D5="",$C5=$X$4),TRUE)</formula>
    </cfRule>
  </conditionalFormatting>
  <conditionalFormatting sqref="D2139">
    <cfRule type="expression" dxfId="1411" priority="28646">
      <formula>IF(FIND("!",D5),TRUE)</formula>
    </cfRule>
  </conditionalFormatting>
  <conditionalFormatting sqref="D2140">
    <cfRule type="expression" dxfId="1410" priority="28647">
      <formula>IF(AND(LEN($C5)&gt;0,AND($C5&lt;&gt;"Smelter Not Listed",ISBLANK($D5))),1,0)</formula>
    </cfRule>
  </conditionalFormatting>
  <conditionalFormatting sqref="D2140">
    <cfRule type="expression" dxfId="1409" priority="28648">
      <formula>IF(AND(D5="",$C5=$X$4),TRUE)</formula>
    </cfRule>
  </conditionalFormatting>
  <conditionalFormatting sqref="D2140">
    <cfRule type="expression" dxfId="1408" priority="28649">
      <formula>IF(FIND("!",D5),TRUE)</formula>
    </cfRule>
  </conditionalFormatting>
  <conditionalFormatting sqref="D2141">
    <cfRule type="expression" dxfId="1407" priority="28650">
      <formula>IF(AND(LEN($C5)&gt;0,AND($C5&lt;&gt;"Smelter Not Listed",ISBLANK($D5))),1,0)</formula>
    </cfRule>
  </conditionalFormatting>
  <conditionalFormatting sqref="D2141">
    <cfRule type="expression" dxfId="1406" priority="28651">
      <formula>IF(AND(D5="",$C5=$X$4),TRUE)</formula>
    </cfRule>
  </conditionalFormatting>
  <conditionalFormatting sqref="D2141">
    <cfRule type="expression" dxfId="1405" priority="28652">
      <formula>IF(FIND("!",D5),TRUE)</formula>
    </cfRule>
  </conditionalFormatting>
  <conditionalFormatting sqref="D2142">
    <cfRule type="expression" dxfId="1404" priority="28653">
      <formula>IF(AND(LEN($C5)&gt;0,AND($C5&lt;&gt;"Smelter Not Listed",ISBLANK($D5))),1,0)</formula>
    </cfRule>
  </conditionalFormatting>
  <conditionalFormatting sqref="D2142">
    <cfRule type="expression" dxfId="1403" priority="28654">
      <formula>IF(AND(D5="",$C5=$X$4),TRUE)</formula>
    </cfRule>
  </conditionalFormatting>
  <conditionalFormatting sqref="D2142">
    <cfRule type="expression" dxfId="1402" priority="28655">
      <formula>IF(FIND("!",D5),TRUE)</formula>
    </cfRule>
  </conditionalFormatting>
  <conditionalFormatting sqref="D2143">
    <cfRule type="expression" dxfId="1401" priority="28656">
      <formula>IF(AND(LEN($C5)&gt;0,AND($C5&lt;&gt;"Smelter Not Listed",ISBLANK($D5))),1,0)</formula>
    </cfRule>
  </conditionalFormatting>
  <conditionalFormatting sqref="D2143">
    <cfRule type="expression" dxfId="1400" priority="28657">
      <formula>IF(AND(D5="",$C5=$X$4),TRUE)</formula>
    </cfRule>
  </conditionalFormatting>
  <conditionalFormatting sqref="D2143">
    <cfRule type="expression" dxfId="1399" priority="28658">
      <formula>IF(FIND("!",D5),TRUE)</formula>
    </cfRule>
  </conditionalFormatting>
  <conditionalFormatting sqref="D2144">
    <cfRule type="expression" dxfId="1398" priority="28659">
      <formula>IF(AND(LEN($C5)&gt;0,AND($C5&lt;&gt;"Smelter Not Listed",ISBLANK($D5))),1,0)</formula>
    </cfRule>
  </conditionalFormatting>
  <conditionalFormatting sqref="D2144">
    <cfRule type="expression" dxfId="1397" priority="28660">
      <formula>IF(AND(D5="",$C5=$X$4),TRUE)</formula>
    </cfRule>
  </conditionalFormatting>
  <conditionalFormatting sqref="D2144">
    <cfRule type="expression" dxfId="1396" priority="28661">
      <formula>IF(FIND("!",D5),TRUE)</formula>
    </cfRule>
  </conditionalFormatting>
  <conditionalFormatting sqref="D2145">
    <cfRule type="expression" dxfId="1395" priority="28662">
      <formula>IF(AND(LEN($C5)&gt;0,AND($C5&lt;&gt;"Smelter Not Listed",ISBLANK($D5))),1,0)</formula>
    </cfRule>
  </conditionalFormatting>
  <conditionalFormatting sqref="D2145">
    <cfRule type="expression" dxfId="1394" priority="28663">
      <formula>IF(AND(D5="",$C5=$X$4),TRUE)</formula>
    </cfRule>
  </conditionalFormatting>
  <conditionalFormatting sqref="D2145">
    <cfRule type="expression" dxfId="1393" priority="28664">
      <formula>IF(FIND("!",D5),TRUE)</formula>
    </cfRule>
  </conditionalFormatting>
  <conditionalFormatting sqref="D2146">
    <cfRule type="expression" dxfId="1392" priority="28665">
      <formula>IF(AND(LEN($C5)&gt;0,AND($C5&lt;&gt;"Smelter Not Listed",ISBLANK($D5))),1,0)</formula>
    </cfRule>
  </conditionalFormatting>
  <conditionalFormatting sqref="D2146">
    <cfRule type="expression" dxfId="1391" priority="28666">
      <formula>IF(AND(D5="",$C5=$X$4),TRUE)</formula>
    </cfRule>
  </conditionalFormatting>
  <conditionalFormatting sqref="D2146">
    <cfRule type="expression" dxfId="1390" priority="28667">
      <formula>IF(FIND("!",D5),TRUE)</formula>
    </cfRule>
  </conditionalFormatting>
  <conditionalFormatting sqref="D2147">
    <cfRule type="expression" dxfId="1389" priority="28668">
      <formula>IF(AND(LEN($C5)&gt;0,AND($C5&lt;&gt;"Smelter Not Listed",ISBLANK($D5))),1,0)</formula>
    </cfRule>
  </conditionalFormatting>
  <conditionalFormatting sqref="D2147">
    <cfRule type="expression" dxfId="1388" priority="28669">
      <formula>IF(AND(D5="",$C5=$X$4),TRUE)</formula>
    </cfRule>
  </conditionalFormatting>
  <conditionalFormatting sqref="D2147">
    <cfRule type="expression" dxfId="1387" priority="28670">
      <formula>IF(FIND("!",D5),TRUE)</formula>
    </cfRule>
  </conditionalFormatting>
  <conditionalFormatting sqref="D2148">
    <cfRule type="expression" dxfId="1386" priority="28671">
      <formula>IF(AND(LEN($C5)&gt;0,AND($C5&lt;&gt;"Smelter Not Listed",ISBLANK($D5))),1,0)</formula>
    </cfRule>
  </conditionalFormatting>
  <conditionalFormatting sqref="D2148">
    <cfRule type="expression" dxfId="1385" priority="28672">
      <formula>IF(AND(D5="",$C5=$X$4),TRUE)</formula>
    </cfRule>
  </conditionalFormatting>
  <conditionalFormatting sqref="D2148">
    <cfRule type="expression" dxfId="1384" priority="28673">
      <formula>IF(FIND("!",D5),TRUE)</formula>
    </cfRule>
  </conditionalFormatting>
  <conditionalFormatting sqref="D2149">
    <cfRule type="expression" dxfId="1383" priority="28674">
      <formula>IF(AND(LEN($C5)&gt;0,AND($C5&lt;&gt;"Smelter Not Listed",ISBLANK($D5))),1,0)</formula>
    </cfRule>
  </conditionalFormatting>
  <conditionalFormatting sqref="D2149">
    <cfRule type="expression" dxfId="1382" priority="28675">
      <formula>IF(AND(D5="",$C5=$X$4),TRUE)</formula>
    </cfRule>
  </conditionalFormatting>
  <conditionalFormatting sqref="D2149">
    <cfRule type="expression" dxfId="1381" priority="28676">
      <formula>IF(FIND("!",D5),TRUE)</formula>
    </cfRule>
  </conditionalFormatting>
  <conditionalFormatting sqref="D2150">
    <cfRule type="expression" dxfId="1380" priority="28677">
      <formula>IF(AND(LEN($C5)&gt;0,AND($C5&lt;&gt;"Smelter Not Listed",ISBLANK($D5))),1,0)</formula>
    </cfRule>
  </conditionalFormatting>
  <conditionalFormatting sqref="D2150">
    <cfRule type="expression" dxfId="1379" priority="28678">
      <formula>IF(AND(D5="",$C5=$X$4),TRUE)</formula>
    </cfRule>
  </conditionalFormatting>
  <conditionalFormatting sqref="D2150">
    <cfRule type="expression" dxfId="1378" priority="28679">
      <formula>IF(FIND("!",D5),TRUE)</formula>
    </cfRule>
  </conditionalFormatting>
  <conditionalFormatting sqref="D2151">
    <cfRule type="expression" dxfId="1377" priority="28680">
      <formula>IF(AND(LEN($C5)&gt;0,AND($C5&lt;&gt;"Smelter Not Listed",ISBLANK($D5))),1,0)</formula>
    </cfRule>
  </conditionalFormatting>
  <conditionalFormatting sqref="D2151">
    <cfRule type="expression" dxfId="1376" priority="28681">
      <formula>IF(AND(D5="",$C5=$X$4),TRUE)</formula>
    </cfRule>
  </conditionalFormatting>
  <conditionalFormatting sqref="D2151">
    <cfRule type="expression" dxfId="1375" priority="28682">
      <formula>IF(FIND("!",D5),TRUE)</formula>
    </cfRule>
  </conditionalFormatting>
  <conditionalFormatting sqref="D2152">
    <cfRule type="expression" dxfId="1374" priority="28683">
      <formula>IF(AND(LEN($C5)&gt;0,AND($C5&lt;&gt;"Smelter Not Listed",ISBLANK($D5))),1,0)</formula>
    </cfRule>
  </conditionalFormatting>
  <conditionalFormatting sqref="D2152">
    <cfRule type="expression" dxfId="1373" priority="28684">
      <formula>IF(AND(D5="",$C5=$X$4),TRUE)</formula>
    </cfRule>
  </conditionalFormatting>
  <conditionalFormatting sqref="D2152">
    <cfRule type="expression" dxfId="1372" priority="28685">
      <formula>IF(FIND("!",D5),TRUE)</formula>
    </cfRule>
  </conditionalFormatting>
  <conditionalFormatting sqref="D2153">
    <cfRule type="expression" dxfId="1371" priority="28686">
      <formula>IF(AND(LEN($C5)&gt;0,AND($C5&lt;&gt;"Smelter Not Listed",ISBLANK($D5))),1,0)</formula>
    </cfRule>
  </conditionalFormatting>
  <conditionalFormatting sqref="D2153">
    <cfRule type="expression" dxfId="1370" priority="28687">
      <formula>IF(AND(D5="",$C5=$X$4),TRUE)</formula>
    </cfRule>
  </conditionalFormatting>
  <conditionalFormatting sqref="D2153">
    <cfRule type="expression" dxfId="1369" priority="28688">
      <formula>IF(FIND("!",D5),TRUE)</formula>
    </cfRule>
  </conditionalFormatting>
  <conditionalFormatting sqref="D2154">
    <cfRule type="expression" dxfId="1368" priority="28689">
      <formula>IF(AND(LEN($C5)&gt;0,AND($C5&lt;&gt;"Smelter Not Listed",ISBLANK($D5))),1,0)</formula>
    </cfRule>
  </conditionalFormatting>
  <conditionalFormatting sqref="D2154">
    <cfRule type="expression" dxfId="1367" priority="28690">
      <formula>IF(AND(D5="",$C5=$X$4),TRUE)</formula>
    </cfRule>
  </conditionalFormatting>
  <conditionalFormatting sqref="D2154">
    <cfRule type="expression" dxfId="1366" priority="28691">
      <formula>IF(FIND("!",D5),TRUE)</formula>
    </cfRule>
  </conditionalFormatting>
  <conditionalFormatting sqref="D2155">
    <cfRule type="expression" dxfId="1365" priority="28692">
      <formula>IF(AND(LEN($C5)&gt;0,AND($C5&lt;&gt;"Smelter Not Listed",ISBLANK($D5))),1,0)</formula>
    </cfRule>
  </conditionalFormatting>
  <conditionalFormatting sqref="D2155">
    <cfRule type="expression" dxfId="1364" priority="28693">
      <formula>IF(AND(D5="",$C5=$X$4),TRUE)</formula>
    </cfRule>
  </conditionalFormatting>
  <conditionalFormatting sqref="D2155">
    <cfRule type="expression" dxfId="1363" priority="28694">
      <formula>IF(FIND("!",D5),TRUE)</formula>
    </cfRule>
  </conditionalFormatting>
  <conditionalFormatting sqref="D2156">
    <cfRule type="expression" dxfId="1362" priority="28695">
      <formula>IF(AND(LEN($C5)&gt;0,AND($C5&lt;&gt;"Smelter Not Listed",ISBLANK($D5))),1,0)</formula>
    </cfRule>
  </conditionalFormatting>
  <conditionalFormatting sqref="D2156">
    <cfRule type="expression" dxfId="1361" priority="28696">
      <formula>IF(AND(D5="",$C5=$X$4),TRUE)</formula>
    </cfRule>
  </conditionalFormatting>
  <conditionalFormatting sqref="D2156">
    <cfRule type="expression" dxfId="1360" priority="28697">
      <formula>IF(FIND("!",D5),TRUE)</formula>
    </cfRule>
  </conditionalFormatting>
  <conditionalFormatting sqref="D2157">
    <cfRule type="expression" dxfId="1359" priority="28698">
      <formula>IF(AND(LEN($C5)&gt;0,AND($C5&lt;&gt;"Smelter Not Listed",ISBLANK($D5))),1,0)</formula>
    </cfRule>
  </conditionalFormatting>
  <conditionalFormatting sqref="D2157">
    <cfRule type="expression" dxfId="1358" priority="28699">
      <formula>IF(AND(D5="",$C5=$X$4),TRUE)</formula>
    </cfRule>
  </conditionalFormatting>
  <conditionalFormatting sqref="D2157">
    <cfRule type="expression" dxfId="1357" priority="28700">
      <formula>IF(FIND("!",D5),TRUE)</formula>
    </cfRule>
  </conditionalFormatting>
  <conditionalFormatting sqref="D2158">
    <cfRule type="expression" dxfId="1356" priority="28701">
      <formula>IF(AND(LEN($C5)&gt;0,AND($C5&lt;&gt;"Smelter Not Listed",ISBLANK($D5))),1,0)</formula>
    </cfRule>
  </conditionalFormatting>
  <conditionalFormatting sqref="D2158">
    <cfRule type="expression" dxfId="1355" priority="28702">
      <formula>IF(AND(D5="",$C5=$X$4),TRUE)</formula>
    </cfRule>
  </conditionalFormatting>
  <conditionalFormatting sqref="D2158">
    <cfRule type="expression" dxfId="1354" priority="28703">
      <formula>IF(FIND("!",D5),TRUE)</formula>
    </cfRule>
  </conditionalFormatting>
  <conditionalFormatting sqref="D2159">
    <cfRule type="expression" dxfId="1353" priority="28704">
      <formula>IF(AND(LEN($C5)&gt;0,AND($C5&lt;&gt;"Smelter Not Listed",ISBLANK($D5))),1,0)</formula>
    </cfRule>
  </conditionalFormatting>
  <conditionalFormatting sqref="D2159">
    <cfRule type="expression" dxfId="1352" priority="28705">
      <formula>IF(AND(D5="",$C5=$X$4),TRUE)</formula>
    </cfRule>
  </conditionalFormatting>
  <conditionalFormatting sqref="D2159">
    <cfRule type="expression" dxfId="1351" priority="28706">
      <formula>IF(FIND("!",D5),TRUE)</formula>
    </cfRule>
  </conditionalFormatting>
  <conditionalFormatting sqref="D2160">
    <cfRule type="expression" dxfId="1350" priority="28707">
      <formula>IF(AND(LEN($C5)&gt;0,AND($C5&lt;&gt;"Smelter Not Listed",ISBLANK($D5))),1,0)</formula>
    </cfRule>
  </conditionalFormatting>
  <conditionalFormatting sqref="D2160">
    <cfRule type="expression" dxfId="1349" priority="28708">
      <formula>IF(AND(D5="",$C5=$X$4),TRUE)</formula>
    </cfRule>
  </conditionalFormatting>
  <conditionalFormatting sqref="D2160">
    <cfRule type="expression" dxfId="1348" priority="28709">
      <formula>IF(FIND("!",D5),TRUE)</formula>
    </cfRule>
  </conditionalFormatting>
  <conditionalFormatting sqref="D2161">
    <cfRule type="expression" dxfId="1347" priority="28710">
      <formula>IF(AND(LEN($C5)&gt;0,AND($C5&lt;&gt;"Smelter Not Listed",ISBLANK($D5))),1,0)</formula>
    </cfRule>
  </conditionalFormatting>
  <conditionalFormatting sqref="D2161">
    <cfRule type="expression" dxfId="1346" priority="28711">
      <formula>IF(AND(D5="",$C5=$X$4),TRUE)</formula>
    </cfRule>
  </conditionalFormatting>
  <conditionalFormatting sqref="D2161">
    <cfRule type="expression" dxfId="1345" priority="28712">
      <formula>IF(FIND("!",D5),TRUE)</formula>
    </cfRule>
  </conditionalFormatting>
  <conditionalFormatting sqref="D2162">
    <cfRule type="expression" dxfId="1344" priority="28713">
      <formula>IF(AND(LEN($C5)&gt;0,AND($C5&lt;&gt;"Smelter Not Listed",ISBLANK($D5))),1,0)</formula>
    </cfRule>
  </conditionalFormatting>
  <conditionalFormatting sqref="D2162">
    <cfRule type="expression" dxfId="1343" priority="28714">
      <formula>IF(AND(D5="",$C5=$X$4),TRUE)</formula>
    </cfRule>
  </conditionalFormatting>
  <conditionalFormatting sqref="D2162">
    <cfRule type="expression" dxfId="1342" priority="28715">
      <formula>IF(FIND("!",D5),TRUE)</formula>
    </cfRule>
  </conditionalFormatting>
  <conditionalFormatting sqref="D2163">
    <cfRule type="expression" dxfId="1341" priority="28716">
      <formula>IF(AND(LEN($C5)&gt;0,AND($C5&lt;&gt;"Smelter Not Listed",ISBLANK($D5))),1,0)</formula>
    </cfRule>
  </conditionalFormatting>
  <conditionalFormatting sqref="D2163">
    <cfRule type="expression" dxfId="1340" priority="28717">
      <formula>IF(AND(D5="",$C5=$X$4),TRUE)</formula>
    </cfRule>
  </conditionalFormatting>
  <conditionalFormatting sqref="D2163">
    <cfRule type="expression" dxfId="1339" priority="28718">
      <formula>IF(FIND("!",D5),TRUE)</formula>
    </cfRule>
  </conditionalFormatting>
  <conditionalFormatting sqref="D2164">
    <cfRule type="expression" dxfId="1338" priority="28719">
      <formula>IF(AND(LEN($C5)&gt;0,AND($C5&lt;&gt;"Smelter Not Listed",ISBLANK($D5))),1,0)</formula>
    </cfRule>
  </conditionalFormatting>
  <conditionalFormatting sqref="D2164">
    <cfRule type="expression" dxfId="1337" priority="28720">
      <formula>IF(AND(D5="",$C5=$X$4),TRUE)</formula>
    </cfRule>
  </conditionalFormatting>
  <conditionalFormatting sqref="D2164">
    <cfRule type="expression" dxfId="1336" priority="28721">
      <formula>IF(FIND("!",D5),TRUE)</formula>
    </cfRule>
  </conditionalFormatting>
  <conditionalFormatting sqref="D2165">
    <cfRule type="expression" dxfId="1335" priority="28722">
      <formula>IF(AND(LEN($C5)&gt;0,AND($C5&lt;&gt;"Smelter Not Listed",ISBLANK($D5))),1,0)</formula>
    </cfRule>
  </conditionalFormatting>
  <conditionalFormatting sqref="D2165">
    <cfRule type="expression" dxfId="1334" priority="28723">
      <formula>IF(AND(D5="",$C5=$X$4),TRUE)</formula>
    </cfRule>
  </conditionalFormatting>
  <conditionalFormatting sqref="D2165">
    <cfRule type="expression" dxfId="1333" priority="28724">
      <formula>IF(FIND("!",D5),TRUE)</formula>
    </cfRule>
  </conditionalFormatting>
  <conditionalFormatting sqref="D2166">
    <cfRule type="expression" dxfId="1332" priority="28725">
      <formula>IF(AND(LEN($C5)&gt;0,AND($C5&lt;&gt;"Smelter Not Listed",ISBLANK($D5))),1,0)</formula>
    </cfRule>
  </conditionalFormatting>
  <conditionalFormatting sqref="D2166">
    <cfRule type="expression" dxfId="1331" priority="28726">
      <formula>IF(AND(D5="",$C5=$X$4),TRUE)</formula>
    </cfRule>
  </conditionalFormatting>
  <conditionalFormatting sqref="D2166">
    <cfRule type="expression" dxfId="1330" priority="28727">
      <formula>IF(FIND("!",D5),TRUE)</formula>
    </cfRule>
  </conditionalFormatting>
  <conditionalFormatting sqref="D2167">
    <cfRule type="expression" dxfId="1329" priority="28728">
      <formula>IF(AND(LEN($C5)&gt;0,AND($C5&lt;&gt;"Smelter Not Listed",ISBLANK($D5))),1,0)</formula>
    </cfRule>
  </conditionalFormatting>
  <conditionalFormatting sqref="D2167">
    <cfRule type="expression" dxfId="1328" priority="28729">
      <formula>IF(AND(D5="",$C5=$X$4),TRUE)</formula>
    </cfRule>
  </conditionalFormatting>
  <conditionalFormatting sqref="D2167">
    <cfRule type="expression" dxfId="1327" priority="28730">
      <formula>IF(FIND("!",D5),TRUE)</formula>
    </cfRule>
  </conditionalFormatting>
  <conditionalFormatting sqref="D2168">
    <cfRule type="expression" dxfId="1326" priority="28731">
      <formula>IF(AND(LEN($C5)&gt;0,AND($C5&lt;&gt;"Smelter Not Listed",ISBLANK($D5))),1,0)</formula>
    </cfRule>
  </conditionalFormatting>
  <conditionalFormatting sqref="D2168">
    <cfRule type="expression" dxfId="1325" priority="28732">
      <formula>IF(AND(D5="",$C5=$X$4),TRUE)</formula>
    </cfRule>
  </conditionalFormatting>
  <conditionalFormatting sqref="D2168">
    <cfRule type="expression" dxfId="1324" priority="28733">
      <formula>IF(FIND("!",D5),TRUE)</formula>
    </cfRule>
  </conditionalFormatting>
  <conditionalFormatting sqref="D2169">
    <cfRule type="expression" dxfId="1323" priority="28734">
      <formula>IF(AND(LEN($C5)&gt;0,AND($C5&lt;&gt;"Smelter Not Listed",ISBLANK($D5))),1,0)</formula>
    </cfRule>
  </conditionalFormatting>
  <conditionalFormatting sqref="D2169">
    <cfRule type="expression" dxfId="1322" priority="28735">
      <formula>IF(AND(D5="",$C5=$X$4),TRUE)</formula>
    </cfRule>
  </conditionalFormatting>
  <conditionalFormatting sqref="D2169">
    <cfRule type="expression" dxfId="1321" priority="28736">
      <formula>IF(FIND("!",D5),TRUE)</formula>
    </cfRule>
  </conditionalFormatting>
  <conditionalFormatting sqref="D2170">
    <cfRule type="expression" dxfId="1320" priority="28737">
      <formula>IF(AND(LEN($C5)&gt;0,AND($C5&lt;&gt;"Smelter Not Listed",ISBLANK($D5))),1,0)</formula>
    </cfRule>
  </conditionalFormatting>
  <conditionalFormatting sqref="D2170">
    <cfRule type="expression" dxfId="1319" priority="28738">
      <formula>IF(AND(D5="",$C5=$X$4),TRUE)</formula>
    </cfRule>
  </conditionalFormatting>
  <conditionalFormatting sqref="D2170">
    <cfRule type="expression" dxfId="1318" priority="28739">
      <formula>IF(FIND("!",D5),TRUE)</formula>
    </cfRule>
  </conditionalFormatting>
  <conditionalFormatting sqref="D2171">
    <cfRule type="expression" dxfId="1317" priority="28740">
      <formula>IF(AND(LEN($C5)&gt;0,AND($C5&lt;&gt;"Smelter Not Listed",ISBLANK($D5))),1,0)</formula>
    </cfRule>
  </conditionalFormatting>
  <conditionalFormatting sqref="D2171">
    <cfRule type="expression" dxfId="1316" priority="28741">
      <formula>IF(AND(D5="",$C5=$X$4),TRUE)</formula>
    </cfRule>
  </conditionalFormatting>
  <conditionalFormatting sqref="D2171">
    <cfRule type="expression" dxfId="1315" priority="28742">
      <formula>IF(FIND("!",D5),TRUE)</formula>
    </cfRule>
  </conditionalFormatting>
  <conditionalFormatting sqref="D2172">
    <cfRule type="expression" dxfId="1314" priority="28743">
      <formula>IF(AND(LEN($C5)&gt;0,AND($C5&lt;&gt;"Smelter Not Listed",ISBLANK($D5))),1,0)</formula>
    </cfRule>
  </conditionalFormatting>
  <conditionalFormatting sqref="D2172">
    <cfRule type="expression" dxfId="1313" priority="28744">
      <formula>IF(AND(D5="",$C5=$X$4),TRUE)</formula>
    </cfRule>
  </conditionalFormatting>
  <conditionalFormatting sqref="D2172">
    <cfRule type="expression" dxfId="1312" priority="28745">
      <formula>IF(FIND("!",D5),TRUE)</formula>
    </cfRule>
  </conditionalFormatting>
  <conditionalFormatting sqref="D2173">
    <cfRule type="expression" dxfId="1311" priority="28746">
      <formula>IF(AND(LEN($C5)&gt;0,AND($C5&lt;&gt;"Smelter Not Listed",ISBLANK($D5))),1,0)</formula>
    </cfRule>
  </conditionalFormatting>
  <conditionalFormatting sqref="D2173">
    <cfRule type="expression" dxfId="1310" priority="28747">
      <formula>IF(AND(D5="",$C5=$X$4),TRUE)</formula>
    </cfRule>
  </conditionalFormatting>
  <conditionalFormatting sqref="D2173">
    <cfRule type="expression" dxfId="1309" priority="28748">
      <formula>IF(FIND("!",D5),TRUE)</formula>
    </cfRule>
  </conditionalFormatting>
  <conditionalFormatting sqref="D2174">
    <cfRule type="expression" dxfId="1308" priority="28749">
      <formula>IF(AND(LEN($C5)&gt;0,AND($C5&lt;&gt;"Smelter Not Listed",ISBLANK($D5))),1,0)</formula>
    </cfRule>
  </conditionalFormatting>
  <conditionalFormatting sqref="D2174">
    <cfRule type="expression" dxfId="1307" priority="28750">
      <formula>IF(AND(D5="",$C5=$X$4),TRUE)</formula>
    </cfRule>
  </conditionalFormatting>
  <conditionalFormatting sqref="D2174">
    <cfRule type="expression" dxfId="1306" priority="28751">
      <formula>IF(FIND("!",D5),TRUE)</formula>
    </cfRule>
  </conditionalFormatting>
  <conditionalFormatting sqref="D2175">
    <cfRule type="expression" dxfId="1305" priority="28752">
      <formula>IF(AND(LEN($C5)&gt;0,AND($C5&lt;&gt;"Smelter Not Listed",ISBLANK($D5))),1,0)</formula>
    </cfRule>
  </conditionalFormatting>
  <conditionalFormatting sqref="D2175">
    <cfRule type="expression" dxfId="1304" priority="28753">
      <formula>IF(AND(D5="",$C5=$X$4),TRUE)</formula>
    </cfRule>
  </conditionalFormatting>
  <conditionalFormatting sqref="D2175">
    <cfRule type="expression" dxfId="1303" priority="28754">
      <formula>IF(FIND("!",D5),TRUE)</formula>
    </cfRule>
  </conditionalFormatting>
  <conditionalFormatting sqref="D2176">
    <cfRule type="expression" dxfId="1302" priority="28755">
      <formula>IF(AND(LEN($C5)&gt;0,AND($C5&lt;&gt;"Smelter Not Listed",ISBLANK($D5))),1,0)</formula>
    </cfRule>
  </conditionalFormatting>
  <conditionalFormatting sqref="D2176">
    <cfRule type="expression" dxfId="1301" priority="28756">
      <formula>IF(AND(D5="",$C5=$X$4),TRUE)</formula>
    </cfRule>
  </conditionalFormatting>
  <conditionalFormatting sqref="D2176">
    <cfRule type="expression" dxfId="1300" priority="28757">
      <formula>IF(FIND("!",D5),TRUE)</formula>
    </cfRule>
  </conditionalFormatting>
  <conditionalFormatting sqref="D2177">
    <cfRule type="expression" dxfId="1299" priority="28758">
      <formula>IF(AND(LEN($C5)&gt;0,AND($C5&lt;&gt;"Smelter Not Listed",ISBLANK($D5))),1,0)</formula>
    </cfRule>
  </conditionalFormatting>
  <conditionalFormatting sqref="D2177">
    <cfRule type="expression" dxfId="1298" priority="28759">
      <formula>IF(AND(D5="",$C5=$X$4),TRUE)</formula>
    </cfRule>
  </conditionalFormatting>
  <conditionalFormatting sqref="D2177">
    <cfRule type="expression" dxfId="1297" priority="28760">
      <formula>IF(FIND("!",D5),TRUE)</formula>
    </cfRule>
  </conditionalFormatting>
  <conditionalFormatting sqref="D2178">
    <cfRule type="expression" dxfId="1296" priority="28761">
      <formula>IF(AND(LEN($C5)&gt;0,AND($C5&lt;&gt;"Smelter Not Listed",ISBLANK($D5))),1,0)</formula>
    </cfRule>
  </conditionalFormatting>
  <conditionalFormatting sqref="D2178">
    <cfRule type="expression" dxfId="1295" priority="28762">
      <formula>IF(AND(D5="",$C5=$X$4),TRUE)</formula>
    </cfRule>
  </conditionalFormatting>
  <conditionalFormatting sqref="D2178">
    <cfRule type="expression" dxfId="1294" priority="28763">
      <formula>IF(FIND("!",D5),TRUE)</formula>
    </cfRule>
  </conditionalFormatting>
  <conditionalFormatting sqref="D2179">
    <cfRule type="expression" dxfId="1293" priority="28764">
      <formula>IF(AND(LEN($C5)&gt;0,AND($C5&lt;&gt;"Smelter Not Listed",ISBLANK($D5))),1,0)</formula>
    </cfRule>
  </conditionalFormatting>
  <conditionalFormatting sqref="D2179">
    <cfRule type="expression" dxfId="1292" priority="28765">
      <formula>IF(AND(D5="",$C5=$X$4),TRUE)</formula>
    </cfRule>
  </conditionalFormatting>
  <conditionalFormatting sqref="D2179">
    <cfRule type="expression" dxfId="1291" priority="28766">
      <formula>IF(FIND("!",D5),TRUE)</formula>
    </cfRule>
  </conditionalFormatting>
  <conditionalFormatting sqref="D2180">
    <cfRule type="expression" dxfId="1290" priority="28767">
      <formula>IF(AND(LEN($C5)&gt;0,AND($C5&lt;&gt;"Smelter Not Listed",ISBLANK($D5))),1,0)</formula>
    </cfRule>
  </conditionalFormatting>
  <conditionalFormatting sqref="D2180">
    <cfRule type="expression" dxfId="1289" priority="28768">
      <formula>IF(AND(D5="",$C5=$X$4),TRUE)</formula>
    </cfRule>
  </conditionalFormatting>
  <conditionalFormatting sqref="D2180">
    <cfRule type="expression" dxfId="1288" priority="28769">
      <formula>IF(FIND("!",D5),TRUE)</formula>
    </cfRule>
  </conditionalFormatting>
  <conditionalFormatting sqref="D2181">
    <cfRule type="expression" dxfId="1287" priority="28770">
      <formula>IF(AND(LEN($C5)&gt;0,AND($C5&lt;&gt;"Smelter Not Listed",ISBLANK($D5))),1,0)</formula>
    </cfRule>
  </conditionalFormatting>
  <conditionalFormatting sqref="D2181">
    <cfRule type="expression" dxfId="1286" priority="28771">
      <formula>IF(AND(D5="",$C5=$X$4),TRUE)</formula>
    </cfRule>
  </conditionalFormatting>
  <conditionalFormatting sqref="D2181">
    <cfRule type="expression" dxfId="1285" priority="28772">
      <formula>IF(FIND("!",D5),TRUE)</formula>
    </cfRule>
  </conditionalFormatting>
  <conditionalFormatting sqref="D2182">
    <cfRule type="expression" dxfId="1284" priority="28773">
      <formula>IF(AND(LEN($C5)&gt;0,AND($C5&lt;&gt;"Smelter Not Listed",ISBLANK($D5))),1,0)</formula>
    </cfRule>
  </conditionalFormatting>
  <conditionalFormatting sqref="D2182">
    <cfRule type="expression" dxfId="1283" priority="28774">
      <formula>IF(AND(D5="",$C5=$X$4),TRUE)</formula>
    </cfRule>
  </conditionalFormatting>
  <conditionalFormatting sqref="D2182">
    <cfRule type="expression" dxfId="1282" priority="28775">
      <formula>IF(FIND("!",D5),TRUE)</formula>
    </cfRule>
  </conditionalFormatting>
  <conditionalFormatting sqref="D2183">
    <cfRule type="expression" dxfId="1281" priority="28776">
      <formula>IF(AND(LEN($C5)&gt;0,AND($C5&lt;&gt;"Smelter Not Listed",ISBLANK($D5))),1,0)</formula>
    </cfRule>
  </conditionalFormatting>
  <conditionalFormatting sqref="D2183">
    <cfRule type="expression" dxfId="1280" priority="28777">
      <formula>IF(AND(D5="",$C5=$X$4),TRUE)</formula>
    </cfRule>
  </conditionalFormatting>
  <conditionalFormatting sqref="D2183">
    <cfRule type="expression" dxfId="1279" priority="28778">
      <formula>IF(FIND("!",D5),TRUE)</formula>
    </cfRule>
  </conditionalFormatting>
  <conditionalFormatting sqref="D2184">
    <cfRule type="expression" dxfId="1278" priority="28779">
      <formula>IF(AND(LEN($C5)&gt;0,AND($C5&lt;&gt;"Smelter Not Listed",ISBLANK($D5))),1,0)</formula>
    </cfRule>
  </conditionalFormatting>
  <conditionalFormatting sqref="D2184">
    <cfRule type="expression" dxfId="1277" priority="28780">
      <formula>IF(AND(D5="",$C5=$X$4),TRUE)</formula>
    </cfRule>
  </conditionalFormatting>
  <conditionalFormatting sqref="D2184">
    <cfRule type="expression" dxfId="1276" priority="28781">
      <formula>IF(FIND("!",D5),TRUE)</formula>
    </cfRule>
  </conditionalFormatting>
  <conditionalFormatting sqref="D2185">
    <cfRule type="expression" dxfId="1275" priority="28782">
      <formula>IF(AND(LEN($C5)&gt;0,AND($C5&lt;&gt;"Smelter Not Listed",ISBLANK($D5))),1,0)</formula>
    </cfRule>
  </conditionalFormatting>
  <conditionalFormatting sqref="D2185">
    <cfRule type="expression" dxfId="1274" priority="28783">
      <formula>IF(AND(D5="",$C5=$X$4),TRUE)</formula>
    </cfRule>
  </conditionalFormatting>
  <conditionalFormatting sqref="D2185">
    <cfRule type="expression" dxfId="1273" priority="28784">
      <formula>IF(FIND("!",D5),TRUE)</formula>
    </cfRule>
  </conditionalFormatting>
  <conditionalFormatting sqref="D2186">
    <cfRule type="expression" dxfId="1272" priority="28785">
      <formula>IF(AND(LEN($C5)&gt;0,AND($C5&lt;&gt;"Smelter Not Listed",ISBLANK($D5))),1,0)</formula>
    </cfRule>
  </conditionalFormatting>
  <conditionalFormatting sqref="D2186">
    <cfRule type="expression" dxfId="1271" priority="28786">
      <formula>IF(AND(D5="",$C5=$X$4),TRUE)</formula>
    </cfRule>
  </conditionalFormatting>
  <conditionalFormatting sqref="D2186">
    <cfRule type="expression" dxfId="1270" priority="28787">
      <formula>IF(FIND("!",D5),TRUE)</formula>
    </cfRule>
  </conditionalFormatting>
  <conditionalFormatting sqref="D2187">
    <cfRule type="expression" dxfId="1269" priority="28788">
      <formula>IF(AND(LEN($C5)&gt;0,AND($C5&lt;&gt;"Smelter Not Listed",ISBLANK($D5))),1,0)</formula>
    </cfRule>
  </conditionalFormatting>
  <conditionalFormatting sqref="D2187">
    <cfRule type="expression" dxfId="1268" priority="28789">
      <formula>IF(AND(D5="",$C5=$X$4),TRUE)</formula>
    </cfRule>
  </conditionalFormatting>
  <conditionalFormatting sqref="D2187">
    <cfRule type="expression" dxfId="1267" priority="28790">
      <formula>IF(FIND("!",D5),TRUE)</formula>
    </cfRule>
  </conditionalFormatting>
  <conditionalFormatting sqref="D2188">
    <cfRule type="expression" dxfId="1266" priority="28791">
      <formula>IF(AND(LEN($C5)&gt;0,AND($C5&lt;&gt;"Smelter Not Listed",ISBLANK($D5))),1,0)</formula>
    </cfRule>
  </conditionalFormatting>
  <conditionalFormatting sqref="D2188">
    <cfRule type="expression" dxfId="1265" priority="28792">
      <formula>IF(AND(D5="",$C5=$X$4),TRUE)</formula>
    </cfRule>
  </conditionalFormatting>
  <conditionalFormatting sqref="D2188">
    <cfRule type="expression" dxfId="1264" priority="28793">
      <formula>IF(FIND("!",D5),TRUE)</formula>
    </cfRule>
  </conditionalFormatting>
  <conditionalFormatting sqref="D2189">
    <cfRule type="expression" dxfId="1263" priority="28794">
      <formula>IF(AND(LEN($C5)&gt;0,AND($C5&lt;&gt;"Smelter Not Listed",ISBLANK($D5))),1,0)</formula>
    </cfRule>
  </conditionalFormatting>
  <conditionalFormatting sqref="D2189">
    <cfRule type="expression" dxfId="1262" priority="28795">
      <formula>IF(AND(D5="",$C5=$X$4),TRUE)</formula>
    </cfRule>
  </conditionalFormatting>
  <conditionalFormatting sqref="D2189">
    <cfRule type="expression" dxfId="1261" priority="28796">
      <formula>IF(FIND("!",D5),TRUE)</formula>
    </cfRule>
  </conditionalFormatting>
  <conditionalFormatting sqref="D2190">
    <cfRule type="expression" dxfId="1260" priority="28797">
      <formula>IF(AND(LEN($C5)&gt;0,AND($C5&lt;&gt;"Smelter Not Listed",ISBLANK($D5))),1,0)</formula>
    </cfRule>
  </conditionalFormatting>
  <conditionalFormatting sqref="D2190">
    <cfRule type="expression" dxfId="1259" priority="28798">
      <formula>IF(AND(D5="",$C5=$X$4),TRUE)</formula>
    </cfRule>
  </conditionalFormatting>
  <conditionalFormatting sqref="D2190">
    <cfRule type="expression" dxfId="1258" priority="28799">
      <formula>IF(FIND("!",D5),TRUE)</formula>
    </cfRule>
  </conditionalFormatting>
  <conditionalFormatting sqref="D2191">
    <cfRule type="expression" dxfId="1257" priority="28800">
      <formula>IF(AND(LEN($C5)&gt;0,AND($C5&lt;&gt;"Smelter Not Listed",ISBLANK($D5))),1,0)</formula>
    </cfRule>
  </conditionalFormatting>
  <conditionalFormatting sqref="D2191">
    <cfRule type="expression" dxfId="1256" priority="28801">
      <formula>IF(AND(D5="",$C5=$X$4),TRUE)</formula>
    </cfRule>
  </conditionalFormatting>
  <conditionalFormatting sqref="D2191">
    <cfRule type="expression" dxfId="1255" priority="28802">
      <formula>IF(FIND("!",D5),TRUE)</formula>
    </cfRule>
  </conditionalFormatting>
  <conditionalFormatting sqref="D2192">
    <cfRule type="expression" dxfId="1254" priority="28803">
      <formula>IF(AND(LEN($C5)&gt;0,AND($C5&lt;&gt;"Smelter Not Listed",ISBLANK($D5))),1,0)</formula>
    </cfRule>
  </conditionalFormatting>
  <conditionalFormatting sqref="D2192">
    <cfRule type="expression" dxfId="1253" priority="28804">
      <formula>IF(AND(D5="",$C5=$X$4),TRUE)</formula>
    </cfRule>
  </conditionalFormatting>
  <conditionalFormatting sqref="D2192">
    <cfRule type="expression" dxfId="1252" priority="28805">
      <formula>IF(FIND("!",D5),TRUE)</formula>
    </cfRule>
  </conditionalFormatting>
  <conditionalFormatting sqref="D2193">
    <cfRule type="expression" dxfId="1251" priority="28806">
      <formula>IF(AND(LEN($C5)&gt;0,AND($C5&lt;&gt;"Smelter Not Listed",ISBLANK($D5))),1,0)</formula>
    </cfRule>
  </conditionalFormatting>
  <conditionalFormatting sqref="D2193">
    <cfRule type="expression" dxfId="1250" priority="28807">
      <formula>IF(AND(D5="",$C5=$X$4),TRUE)</formula>
    </cfRule>
  </conditionalFormatting>
  <conditionalFormatting sqref="D2193">
    <cfRule type="expression" dxfId="1249" priority="28808">
      <formula>IF(FIND("!",D5),TRUE)</formula>
    </cfRule>
  </conditionalFormatting>
  <conditionalFormatting sqref="D2194">
    <cfRule type="expression" dxfId="1248" priority="28809">
      <formula>IF(AND(LEN($C5)&gt;0,AND($C5&lt;&gt;"Smelter Not Listed",ISBLANK($D5))),1,0)</formula>
    </cfRule>
  </conditionalFormatting>
  <conditionalFormatting sqref="D2194">
    <cfRule type="expression" dxfId="1247" priority="28810">
      <formula>IF(AND(D5="",$C5=$X$4),TRUE)</formula>
    </cfRule>
  </conditionalFormatting>
  <conditionalFormatting sqref="D2194">
    <cfRule type="expression" dxfId="1246" priority="28811">
      <formula>IF(FIND("!",D5),TRUE)</formula>
    </cfRule>
  </conditionalFormatting>
  <conditionalFormatting sqref="D2195">
    <cfRule type="expression" dxfId="1245" priority="28812">
      <formula>IF(AND(LEN($C5)&gt;0,AND($C5&lt;&gt;"Smelter Not Listed",ISBLANK($D5))),1,0)</formula>
    </cfRule>
  </conditionalFormatting>
  <conditionalFormatting sqref="D2195">
    <cfRule type="expression" dxfId="1244" priority="28813">
      <formula>IF(AND(D5="",$C5=$X$4),TRUE)</formula>
    </cfRule>
  </conditionalFormatting>
  <conditionalFormatting sqref="D2195">
    <cfRule type="expression" dxfId="1243" priority="28814">
      <formula>IF(FIND("!",D5),TRUE)</formula>
    </cfRule>
  </conditionalFormatting>
  <conditionalFormatting sqref="D2196">
    <cfRule type="expression" dxfId="1242" priority="28815">
      <formula>IF(AND(LEN($C5)&gt;0,AND($C5&lt;&gt;"Smelter Not Listed",ISBLANK($D5))),1,0)</formula>
    </cfRule>
  </conditionalFormatting>
  <conditionalFormatting sqref="D2196">
    <cfRule type="expression" dxfId="1241" priority="28816">
      <formula>IF(AND(D5="",$C5=$X$4),TRUE)</formula>
    </cfRule>
  </conditionalFormatting>
  <conditionalFormatting sqref="D2196">
    <cfRule type="expression" dxfId="1240" priority="28817">
      <formula>IF(FIND("!",D5),TRUE)</formula>
    </cfRule>
  </conditionalFormatting>
  <conditionalFormatting sqref="D2197">
    <cfRule type="expression" dxfId="1239" priority="28818">
      <formula>IF(AND(LEN($C5)&gt;0,AND($C5&lt;&gt;"Smelter Not Listed",ISBLANK($D5))),1,0)</formula>
    </cfRule>
  </conditionalFormatting>
  <conditionalFormatting sqref="D2197">
    <cfRule type="expression" dxfId="1238" priority="28819">
      <formula>IF(AND(D5="",$C5=$X$4),TRUE)</formula>
    </cfRule>
  </conditionalFormatting>
  <conditionalFormatting sqref="D2197">
    <cfRule type="expression" dxfId="1237" priority="28820">
      <formula>IF(FIND("!",D5),TRUE)</formula>
    </cfRule>
  </conditionalFormatting>
  <conditionalFormatting sqref="D2198">
    <cfRule type="expression" dxfId="1236" priority="28821">
      <formula>IF(AND(LEN($C5)&gt;0,AND($C5&lt;&gt;"Smelter Not Listed",ISBLANK($D5))),1,0)</formula>
    </cfRule>
  </conditionalFormatting>
  <conditionalFormatting sqref="D2198">
    <cfRule type="expression" dxfId="1235" priority="28822">
      <formula>IF(AND(D5="",$C5=$X$4),TRUE)</formula>
    </cfRule>
  </conditionalFormatting>
  <conditionalFormatting sqref="D2198">
    <cfRule type="expression" dxfId="1234" priority="28823">
      <formula>IF(FIND("!",D5),TRUE)</formula>
    </cfRule>
  </conditionalFormatting>
  <conditionalFormatting sqref="D2199">
    <cfRule type="expression" dxfId="1233" priority="28824">
      <formula>IF(AND(LEN($C5)&gt;0,AND($C5&lt;&gt;"Smelter Not Listed",ISBLANK($D5))),1,0)</formula>
    </cfRule>
  </conditionalFormatting>
  <conditionalFormatting sqref="D2199">
    <cfRule type="expression" dxfId="1232" priority="28825">
      <formula>IF(AND(D5="",$C5=$X$4),TRUE)</formula>
    </cfRule>
  </conditionalFormatting>
  <conditionalFormatting sqref="D2199">
    <cfRule type="expression" dxfId="1231" priority="28826">
      <formula>IF(FIND("!",D5),TRUE)</formula>
    </cfRule>
  </conditionalFormatting>
  <conditionalFormatting sqref="D2200">
    <cfRule type="expression" dxfId="1230" priority="28827">
      <formula>IF(AND(LEN($C5)&gt;0,AND($C5&lt;&gt;"Smelter Not Listed",ISBLANK($D5))),1,0)</formula>
    </cfRule>
  </conditionalFormatting>
  <conditionalFormatting sqref="D2200">
    <cfRule type="expression" dxfId="1229" priority="28828">
      <formula>IF(AND(D5="",$C5=$X$4),TRUE)</formula>
    </cfRule>
  </conditionalFormatting>
  <conditionalFormatting sqref="D2200">
    <cfRule type="expression" dxfId="1228" priority="28829">
      <formula>IF(FIND("!",D5),TRUE)</formula>
    </cfRule>
  </conditionalFormatting>
  <conditionalFormatting sqref="D2201">
    <cfRule type="expression" dxfId="1227" priority="28830">
      <formula>IF(AND(LEN($C5)&gt;0,AND($C5&lt;&gt;"Smelter Not Listed",ISBLANK($D5))),1,0)</formula>
    </cfRule>
  </conditionalFormatting>
  <conditionalFormatting sqref="D2201">
    <cfRule type="expression" dxfId="1226" priority="28831">
      <formula>IF(AND(D5="",$C5=$X$4),TRUE)</formula>
    </cfRule>
  </conditionalFormatting>
  <conditionalFormatting sqref="D2201">
    <cfRule type="expression" dxfId="1225" priority="28832">
      <formula>IF(FIND("!",D5),TRUE)</formula>
    </cfRule>
  </conditionalFormatting>
  <conditionalFormatting sqref="D2202">
    <cfRule type="expression" dxfId="1224" priority="28833">
      <formula>IF(AND(LEN($C5)&gt;0,AND($C5&lt;&gt;"Smelter Not Listed",ISBLANK($D5))),1,0)</formula>
    </cfRule>
  </conditionalFormatting>
  <conditionalFormatting sqref="D2202">
    <cfRule type="expression" dxfId="1223" priority="28834">
      <formula>IF(AND(D5="",$C5=$X$4),TRUE)</formula>
    </cfRule>
  </conditionalFormatting>
  <conditionalFormatting sqref="D2202">
    <cfRule type="expression" dxfId="1222" priority="28835">
      <formula>IF(FIND("!",D5),TRUE)</formula>
    </cfRule>
  </conditionalFormatting>
  <conditionalFormatting sqref="D2203">
    <cfRule type="expression" dxfId="1221" priority="28836">
      <formula>IF(AND(LEN($C5)&gt;0,AND($C5&lt;&gt;"Smelter Not Listed",ISBLANK($D5))),1,0)</formula>
    </cfRule>
  </conditionalFormatting>
  <conditionalFormatting sqref="D2203">
    <cfRule type="expression" dxfId="1220" priority="28837">
      <formula>IF(AND(D5="",$C5=$X$4),TRUE)</formula>
    </cfRule>
  </conditionalFormatting>
  <conditionalFormatting sqref="D2203">
    <cfRule type="expression" dxfId="1219" priority="28838">
      <formula>IF(FIND("!",D5),TRUE)</formula>
    </cfRule>
  </conditionalFormatting>
  <conditionalFormatting sqref="D2204">
    <cfRule type="expression" dxfId="1218" priority="28839">
      <formula>IF(AND(LEN($C5)&gt;0,AND($C5&lt;&gt;"Smelter Not Listed",ISBLANK($D5))),1,0)</formula>
    </cfRule>
  </conditionalFormatting>
  <conditionalFormatting sqref="D2204">
    <cfRule type="expression" dxfId="1217" priority="28840">
      <formula>IF(AND(D5="",$C5=$X$4),TRUE)</formula>
    </cfRule>
  </conditionalFormatting>
  <conditionalFormatting sqref="D2204">
    <cfRule type="expression" dxfId="1216" priority="28841">
      <formula>IF(FIND("!",D5),TRUE)</formula>
    </cfRule>
  </conditionalFormatting>
  <conditionalFormatting sqref="D2205">
    <cfRule type="expression" dxfId="1215" priority="28842">
      <formula>IF(AND(LEN($C5)&gt;0,AND($C5&lt;&gt;"Smelter Not Listed",ISBLANK($D5))),1,0)</formula>
    </cfRule>
  </conditionalFormatting>
  <conditionalFormatting sqref="D2205">
    <cfRule type="expression" dxfId="1214" priority="28843">
      <formula>IF(AND(D5="",$C5=$X$4),TRUE)</formula>
    </cfRule>
  </conditionalFormatting>
  <conditionalFormatting sqref="D2205">
    <cfRule type="expression" dxfId="1213" priority="28844">
      <formula>IF(FIND("!",D5),TRUE)</formula>
    </cfRule>
  </conditionalFormatting>
  <conditionalFormatting sqref="D2206">
    <cfRule type="expression" dxfId="1212" priority="28845">
      <formula>IF(AND(LEN($C5)&gt;0,AND($C5&lt;&gt;"Smelter Not Listed",ISBLANK($D5))),1,0)</formula>
    </cfRule>
  </conditionalFormatting>
  <conditionalFormatting sqref="D2206">
    <cfRule type="expression" dxfId="1211" priority="28846">
      <formula>IF(AND(D5="",$C5=$X$4),TRUE)</formula>
    </cfRule>
  </conditionalFormatting>
  <conditionalFormatting sqref="D2206">
    <cfRule type="expression" dxfId="1210" priority="28847">
      <formula>IF(FIND("!",D5),TRUE)</formula>
    </cfRule>
  </conditionalFormatting>
  <conditionalFormatting sqref="D2207">
    <cfRule type="expression" dxfId="1209" priority="28848">
      <formula>IF(AND(LEN($C5)&gt;0,AND($C5&lt;&gt;"Smelter Not Listed",ISBLANK($D5))),1,0)</formula>
    </cfRule>
  </conditionalFormatting>
  <conditionalFormatting sqref="D2207">
    <cfRule type="expression" dxfId="1208" priority="28849">
      <formula>IF(AND(D5="",$C5=$X$4),TRUE)</formula>
    </cfRule>
  </conditionalFormatting>
  <conditionalFormatting sqref="D2207">
    <cfRule type="expression" dxfId="1207" priority="28850">
      <formula>IF(FIND("!",D5),TRUE)</formula>
    </cfRule>
  </conditionalFormatting>
  <conditionalFormatting sqref="D2208">
    <cfRule type="expression" dxfId="1206" priority="28851">
      <formula>IF(AND(LEN($C5)&gt;0,AND($C5&lt;&gt;"Smelter Not Listed",ISBLANK($D5))),1,0)</formula>
    </cfRule>
  </conditionalFormatting>
  <conditionalFormatting sqref="D2208">
    <cfRule type="expression" dxfId="1205" priority="28852">
      <formula>IF(AND(D5="",$C5=$X$4),TRUE)</formula>
    </cfRule>
  </conditionalFormatting>
  <conditionalFormatting sqref="D2208">
    <cfRule type="expression" dxfId="1204" priority="28853">
      <formula>IF(FIND("!",D5),TRUE)</formula>
    </cfRule>
  </conditionalFormatting>
  <conditionalFormatting sqref="D2209">
    <cfRule type="expression" dxfId="1203" priority="28854">
      <formula>IF(AND(LEN($C5)&gt;0,AND($C5&lt;&gt;"Smelter Not Listed",ISBLANK($D5))),1,0)</formula>
    </cfRule>
  </conditionalFormatting>
  <conditionalFormatting sqref="D2209">
    <cfRule type="expression" dxfId="1202" priority="28855">
      <formula>IF(AND(D5="",$C5=$X$4),TRUE)</formula>
    </cfRule>
  </conditionalFormatting>
  <conditionalFormatting sqref="D2209">
    <cfRule type="expression" dxfId="1201" priority="28856">
      <formula>IF(FIND("!",D5),TRUE)</formula>
    </cfRule>
  </conditionalFormatting>
  <conditionalFormatting sqref="D2210">
    <cfRule type="expression" dxfId="1200" priority="28857">
      <formula>IF(AND(LEN($C5)&gt;0,AND($C5&lt;&gt;"Smelter Not Listed",ISBLANK($D5))),1,0)</formula>
    </cfRule>
  </conditionalFormatting>
  <conditionalFormatting sqref="D2210">
    <cfRule type="expression" dxfId="1199" priority="28858">
      <formula>IF(AND(D5="",$C5=$X$4),TRUE)</formula>
    </cfRule>
  </conditionalFormatting>
  <conditionalFormatting sqref="D2210">
    <cfRule type="expression" dxfId="1198" priority="28859">
      <formula>IF(FIND("!",D5),TRUE)</formula>
    </cfRule>
  </conditionalFormatting>
  <conditionalFormatting sqref="D2211">
    <cfRule type="expression" dxfId="1197" priority="28860">
      <formula>IF(AND(LEN($C5)&gt;0,AND($C5&lt;&gt;"Smelter Not Listed",ISBLANK($D5))),1,0)</formula>
    </cfRule>
  </conditionalFormatting>
  <conditionalFormatting sqref="D2211">
    <cfRule type="expression" dxfId="1196" priority="28861">
      <formula>IF(AND(D5="",$C5=$X$4),TRUE)</formula>
    </cfRule>
  </conditionalFormatting>
  <conditionalFormatting sqref="D2211">
    <cfRule type="expression" dxfId="1195" priority="28862">
      <formula>IF(FIND("!",D5),TRUE)</formula>
    </cfRule>
  </conditionalFormatting>
  <conditionalFormatting sqref="D2212">
    <cfRule type="expression" dxfId="1194" priority="28863">
      <formula>IF(AND(LEN($C5)&gt;0,AND($C5&lt;&gt;"Smelter Not Listed",ISBLANK($D5))),1,0)</formula>
    </cfRule>
  </conditionalFormatting>
  <conditionalFormatting sqref="D2212">
    <cfRule type="expression" dxfId="1193" priority="28864">
      <formula>IF(AND(D5="",$C5=$X$4),TRUE)</formula>
    </cfRule>
  </conditionalFormatting>
  <conditionalFormatting sqref="D2212">
    <cfRule type="expression" dxfId="1192" priority="28865">
      <formula>IF(FIND("!",D5),TRUE)</formula>
    </cfRule>
  </conditionalFormatting>
  <conditionalFormatting sqref="D2213">
    <cfRule type="expression" dxfId="1191" priority="28866">
      <formula>IF(AND(LEN($C5)&gt;0,AND($C5&lt;&gt;"Smelter Not Listed",ISBLANK($D5))),1,0)</formula>
    </cfRule>
  </conditionalFormatting>
  <conditionalFormatting sqref="D2213">
    <cfRule type="expression" dxfId="1190" priority="28867">
      <formula>IF(AND(D5="",$C5=$X$4),TRUE)</formula>
    </cfRule>
  </conditionalFormatting>
  <conditionalFormatting sqref="D2213">
    <cfRule type="expression" dxfId="1189" priority="28868">
      <formula>IF(FIND("!",D5),TRUE)</formula>
    </cfRule>
  </conditionalFormatting>
  <conditionalFormatting sqref="D2214">
    <cfRule type="expression" dxfId="1188" priority="28869">
      <formula>IF(AND(LEN($C5)&gt;0,AND($C5&lt;&gt;"Smelter Not Listed",ISBLANK($D5))),1,0)</formula>
    </cfRule>
  </conditionalFormatting>
  <conditionalFormatting sqref="D2214">
    <cfRule type="expression" dxfId="1187" priority="28870">
      <formula>IF(AND(D5="",$C5=$X$4),TRUE)</formula>
    </cfRule>
  </conditionalFormatting>
  <conditionalFormatting sqref="D2214">
    <cfRule type="expression" dxfId="1186" priority="28871">
      <formula>IF(FIND("!",D5),TRUE)</formula>
    </cfRule>
  </conditionalFormatting>
  <conditionalFormatting sqref="D2215">
    <cfRule type="expression" dxfId="1185" priority="28872">
      <formula>IF(AND(LEN($C5)&gt;0,AND($C5&lt;&gt;"Smelter Not Listed",ISBLANK($D5))),1,0)</formula>
    </cfRule>
  </conditionalFormatting>
  <conditionalFormatting sqref="D2215">
    <cfRule type="expression" dxfId="1184" priority="28873">
      <formula>IF(AND(D5="",$C5=$X$4),TRUE)</formula>
    </cfRule>
  </conditionalFormatting>
  <conditionalFormatting sqref="D2215">
    <cfRule type="expression" dxfId="1183" priority="28874">
      <formula>IF(FIND("!",D5),TRUE)</formula>
    </cfRule>
  </conditionalFormatting>
  <conditionalFormatting sqref="D2216">
    <cfRule type="expression" dxfId="1182" priority="28875">
      <formula>IF(AND(LEN($C5)&gt;0,AND($C5&lt;&gt;"Smelter Not Listed",ISBLANK($D5))),1,0)</formula>
    </cfRule>
  </conditionalFormatting>
  <conditionalFormatting sqref="D2216">
    <cfRule type="expression" dxfId="1181" priority="28876">
      <formula>IF(AND(D5="",$C5=$X$4),TRUE)</formula>
    </cfRule>
  </conditionalFormatting>
  <conditionalFormatting sqref="D2216">
    <cfRule type="expression" dxfId="1180" priority="28877">
      <formula>IF(FIND("!",D5),TRUE)</formula>
    </cfRule>
  </conditionalFormatting>
  <conditionalFormatting sqref="D2217">
    <cfRule type="expression" dxfId="1179" priority="28878">
      <formula>IF(AND(LEN($C5)&gt;0,AND($C5&lt;&gt;"Smelter Not Listed",ISBLANK($D5))),1,0)</formula>
    </cfRule>
  </conditionalFormatting>
  <conditionalFormatting sqref="D2217">
    <cfRule type="expression" dxfId="1178" priority="28879">
      <formula>IF(AND(D5="",$C5=$X$4),TRUE)</formula>
    </cfRule>
  </conditionalFormatting>
  <conditionalFormatting sqref="D2217">
    <cfRule type="expression" dxfId="1177" priority="28880">
      <formula>IF(FIND("!",D5),TRUE)</formula>
    </cfRule>
  </conditionalFormatting>
  <conditionalFormatting sqref="D2218">
    <cfRule type="expression" dxfId="1176" priority="28881">
      <formula>IF(AND(LEN($C5)&gt;0,AND($C5&lt;&gt;"Smelter Not Listed",ISBLANK($D5))),1,0)</formula>
    </cfRule>
  </conditionalFormatting>
  <conditionalFormatting sqref="D2218">
    <cfRule type="expression" dxfId="1175" priority="28882">
      <formula>IF(AND(D5="",$C5=$X$4),TRUE)</formula>
    </cfRule>
  </conditionalFormatting>
  <conditionalFormatting sqref="D2218">
    <cfRule type="expression" dxfId="1174" priority="28883">
      <formula>IF(FIND("!",D5),TRUE)</formula>
    </cfRule>
  </conditionalFormatting>
  <conditionalFormatting sqref="D2219">
    <cfRule type="expression" dxfId="1173" priority="28884">
      <formula>IF(AND(LEN($C5)&gt;0,AND($C5&lt;&gt;"Smelter Not Listed",ISBLANK($D5))),1,0)</formula>
    </cfRule>
  </conditionalFormatting>
  <conditionalFormatting sqref="D2219">
    <cfRule type="expression" dxfId="1172" priority="28885">
      <formula>IF(AND(D5="",$C5=$X$4),TRUE)</formula>
    </cfRule>
  </conditionalFormatting>
  <conditionalFormatting sqref="D2219">
    <cfRule type="expression" dxfId="1171" priority="28886">
      <formula>IF(FIND("!",D5),TRUE)</formula>
    </cfRule>
  </conditionalFormatting>
  <conditionalFormatting sqref="D2220">
    <cfRule type="expression" dxfId="1170" priority="28887">
      <formula>IF(AND(LEN($C5)&gt;0,AND($C5&lt;&gt;"Smelter Not Listed",ISBLANK($D5))),1,0)</formula>
    </cfRule>
  </conditionalFormatting>
  <conditionalFormatting sqref="D2220">
    <cfRule type="expression" dxfId="1169" priority="28888">
      <formula>IF(AND(D5="",$C5=$X$4),TRUE)</formula>
    </cfRule>
  </conditionalFormatting>
  <conditionalFormatting sqref="D2220">
    <cfRule type="expression" dxfId="1168" priority="28889">
      <formula>IF(FIND("!",D5),TRUE)</formula>
    </cfRule>
  </conditionalFormatting>
  <conditionalFormatting sqref="D2221">
    <cfRule type="expression" dxfId="1167" priority="28890">
      <formula>IF(AND(LEN($C5)&gt;0,AND($C5&lt;&gt;"Smelter Not Listed",ISBLANK($D5))),1,0)</formula>
    </cfRule>
  </conditionalFormatting>
  <conditionalFormatting sqref="D2221">
    <cfRule type="expression" dxfId="1166" priority="28891">
      <formula>IF(AND(D5="",$C5=$X$4),TRUE)</formula>
    </cfRule>
  </conditionalFormatting>
  <conditionalFormatting sqref="D2221">
    <cfRule type="expression" dxfId="1165" priority="28892">
      <formula>IF(FIND("!",D5),TRUE)</formula>
    </cfRule>
  </conditionalFormatting>
  <conditionalFormatting sqref="D2222">
    <cfRule type="expression" dxfId="1164" priority="28893">
      <formula>IF(AND(LEN($C5)&gt;0,AND($C5&lt;&gt;"Smelter Not Listed",ISBLANK($D5))),1,0)</formula>
    </cfRule>
  </conditionalFormatting>
  <conditionalFormatting sqref="D2222">
    <cfRule type="expression" dxfId="1163" priority="28894">
      <formula>IF(AND(D5="",$C5=$X$4),TRUE)</formula>
    </cfRule>
  </conditionalFormatting>
  <conditionalFormatting sqref="D2222">
    <cfRule type="expression" dxfId="1162" priority="28895">
      <formula>IF(FIND("!",D5),TRUE)</formula>
    </cfRule>
  </conditionalFormatting>
  <conditionalFormatting sqref="D2223">
    <cfRule type="expression" dxfId="1161" priority="28896">
      <formula>IF(AND(LEN($C5)&gt;0,AND($C5&lt;&gt;"Smelter Not Listed",ISBLANK($D5))),1,0)</formula>
    </cfRule>
  </conditionalFormatting>
  <conditionalFormatting sqref="D2223">
    <cfRule type="expression" dxfId="1160" priority="28897">
      <formula>IF(AND(D5="",$C5=$X$4),TRUE)</formula>
    </cfRule>
  </conditionalFormatting>
  <conditionalFormatting sqref="D2223">
    <cfRule type="expression" dxfId="1159" priority="28898">
      <formula>IF(FIND("!",D5),TRUE)</formula>
    </cfRule>
  </conditionalFormatting>
  <conditionalFormatting sqref="D2224">
    <cfRule type="expression" dxfId="1158" priority="28899">
      <formula>IF(AND(LEN($C5)&gt;0,AND($C5&lt;&gt;"Smelter Not Listed",ISBLANK($D5))),1,0)</formula>
    </cfRule>
  </conditionalFormatting>
  <conditionalFormatting sqref="D2224">
    <cfRule type="expression" dxfId="1157" priority="28900">
      <formula>IF(AND(D5="",$C5=$X$4),TRUE)</formula>
    </cfRule>
  </conditionalFormatting>
  <conditionalFormatting sqref="D2224">
    <cfRule type="expression" dxfId="1156" priority="28901">
      <formula>IF(FIND("!",D5),TRUE)</formula>
    </cfRule>
  </conditionalFormatting>
  <conditionalFormatting sqref="D2225">
    <cfRule type="expression" dxfId="1155" priority="28902">
      <formula>IF(AND(LEN($C5)&gt;0,AND($C5&lt;&gt;"Smelter Not Listed",ISBLANK($D5))),1,0)</formula>
    </cfRule>
  </conditionalFormatting>
  <conditionalFormatting sqref="D2225">
    <cfRule type="expression" dxfId="1154" priority="28903">
      <formula>IF(AND(D5="",$C5=$X$4),TRUE)</formula>
    </cfRule>
  </conditionalFormatting>
  <conditionalFormatting sqref="D2225">
    <cfRule type="expression" dxfId="1153" priority="28904">
      <formula>IF(FIND("!",D5),TRUE)</formula>
    </cfRule>
  </conditionalFormatting>
  <conditionalFormatting sqref="D2226">
    <cfRule type="expression" dxfId="1152" priority="28905">
      <formula>IF(AND(LEN($C5)&gt;0,AND($C5&lt;&gt;"Smelter Not Listed",ISBLANK($D5))),1,0)</formula>
    </cfRule>
  </conditionalFormatting>
  <conditionalFormatting sqref="D2226">
    <cfRule type="expression" dxfId="1151" priority="28906">
      <formula>IF(AND(D5="",$C5=$X$4),TRUE)</formula>
    </cfRule>
  </conditionalFormatting>
  <conditionalFormatting sqref="D2226">
    <cfRule type="expression" dxfId="1150" priority="28907">
      <formula>IF(FIND("!",D5),TRUE)</formula>
    </cfRule>
  </conditionalFormatting>
  <conditionalFormatting sqref="D2227">
    <cfRule type="expression" dxfId="1149" priority="28908">
      <formula>IF(AND(LEN($C5)&gt;0,AND($C5&lt;&gt;"Smelter Not Listed",ISBLANK($D5))),1,0)</formula>
    </cfRule>
  </conditionalFormatting>
  <conditionalFormatting sqref="D2227">
    <cfRule type="expression" dxfId="1148" priority="28909">
      <formula>IF(AND(D5="",$C5=$X$4),TRUE)</formula>
    </cfRule>
  </conditionalFormatting>
  <conditionalFormatting sqref="D2227">
    <cfRule type="expression" dxfId="1147" priority="28910">
      <formula>IF(FIND("!",D5),TRUE)</formula>
    </cfRule>
  </conditionalFormatting>
  <conditionalFormatting sqref="D2228">
    <cfRule type="expression" dxfId="1146" priority="28911">
      <formula>IF(AND(LEN($C5)&gt;0,AND($C5&lt;&gt;"Smelter Not Listed",ISBLANK($D5))),1,0)</formula>
    </cfRule>
  </conditionalFormatting>
  <conditionalFormatting sqref="D2228">
    <cfRule type="expression" dxfId="1145" priority="28912">
      <formula>IF(AND(D5="",$C5=$X$4),TRUE)</formula>
    </cfRule>
  </conditionalFormatting>
  <conditionalFormatting sqref="D2228">
    <cfRule type="expression" dxfId="1144" priority="28913">
      <formula>IF(FIND("!",D5),TRUE)</formula>
    </cfRule>
  </conditionalFormatting>
  <conditionalFormatting sqref="D2229">
    <cfRule type="expression" dxfId="1143" priority="28914">
      <formula>IF(AND(LEN($C5)&gt;0,AND($C5&lt;&gt;"Smelter Not Listed",ISBLANK($D5))),1,0)</formula>
    </cfRule>
  </conditionalFormatting>
  <conditionalFormatting sqref="D2229">
    <cfRule type="expression" dxfId="1142" priority="28915">
      <formula>IF(AND(D5="",$C5=$X$4),TRUE)</formula>
    </cfRule>
  </conditionalFormatting>
  <conditionalFormatting sqref="D2229">
    <cfRule type="expression" dxfId="1141" priority="28916">
      <formula>IF(FIND("!",D5),TRUE)</formula>
    </cfRule>
  </conditionalFormatting>
  <conditionalFormatting sqref="D2230">
    <cfRule type="expression" dxfId="1140" priority="28917">
      <formula>IF(AND(LEN($C5)&gt;0,AND($C5&lt;&gt;"Smelter Not Listed",ISBLANK($D5))),1,0)</formula>
    </cfRule>
  </conditionalFormatting>
  <conditionalFormatting sqref="D2230">
    <cfRule type="expression" dxfId="1139" priority="28918">
      <formula>IF(AND(D5="",$C5=$X$4),TRUE)</formula>
    </cfRule>
  </conditionalFormatting>
  <conditionalFormatting sqref="D2230">
    <cfRule type="expression" dxfId="1138" priority="28919">
      <formula>IF(FIND("!",D5),TRUE)</formula>
    </cfRule>
  </conditionalFormatting>
  <conditionalFormatting sqref="D2231">
    <cfRule type="expression" dxfId="1137" priority="28920">
      <formula>IF(AND(LEN($C5)&gt;0,AND($C5&lt;&gt;"Smelter Not Listed",ISBLANK($D5))),1,0)</formula>
    </cfRule>
  </conditionalFormatting>
  <conditionalFormatting sqref="D2231">
    <cfRule type="expression" dxfId="1136" priority="28921">
      <formula>IF(AND(D5="",$C5=$X$4),TRUE)</formula>
    </cfRule>
  </conditionalFormatting>
  <conditionalFormatting sqref="D2231">
    <cfRule type="expression" dxfId="1135" priority="28922">
      <formula>IF(FIND("!",D5),TRUE)</formula>
    </cfRule>
  </conditionalFormatting>
  <conditionalFormatting sqref="D2232">
    <cfRule type="expression" dxfId="1134" priority="28923">
      <formula>IF(AND(LEN($C5)&gt;0,AND($C5&lt;&gt;"Smelter Not Listed",ISBLANK($D5))),1,0)</formula>
    </cfRule>
  </conditionalFormatting>
  <conditionalFormatting sqref="D2232">
    <cfRule type="expression" dxfId="1133" priority="28924">
      <formula>IF(AND(D5="",$C5=$X$4),TRUE)</formula>
    </cfRule>
  </conditionalFormatting>
  <conditionalFormatting sqref="D2232">
    <cfRule type="expression" dxfId="1132" priority="28925">
      <formula>IF(FIND("!",D5),TRUE)</formula>
    </cfRule>
  </conditionalFormatting>
  <conditionalFormatting sqref="D2233">
    <cfRule type="expression" dxfId="1131" priority="28926">
      <formula>IF(AND(LEN($C5)&gt;0,AND($C5&lt;&gt;"Smelter Not Listed",ISBLANK($D5))),1,0)</formula>
    </cfRule>
  </conditionalFormatting>
  <conditionalFormatting sqref="D2233">
    <cfRule type="expression" dxfId="1130" priority="28927">
      <formula>IF(AND(D5="",$C5=$X$4),TRUE)</formula>
    </cfRule>
  </conditionalFormatting>
  <conditionalFormatting sqref="D2233">
    <cfRule type="expression" dxfId="1129" priority="28928">
      <formula>IF(FIND("!",D5),TRUE)</formula>
    </cfRule>
  </conditionalFormatting>
  <conditionalFormatting sqref="D2234">
    <cfRule type="expression" dxfId="1128" priority="28929">
      <formula>IF(AND(LEN($C5)&gt;0,AND($C5&lt;&gt;"Smelter Not Listed",ISBLANK($D5))),1,0)</formula>
    </cfRule>
  </conditionalFormatting>
  <conditionalFormatting sqref="D2234">
    <cfRule type="expression" dxfId="1127" priority="28930">
      <formula>IF(AND(D5="",$C5=$X$4),TRUE)</formula>
    </cfRule>
  </conditionalFormatting>
  <conditionalFormatting sqref="D2234">
    <cfRule type="expression" dxfId="1126" priority="28931">
      <formula>IF(FIND("!",D5),TRUE)</formula>
    </cfRule>
  </conditionalFormatting>
  <conditionalFormatting sqref="D2235">
    <cfRule type="expression" dxfId="1125" priority="28932">
      <formula>IF(AND(LEN($C5)&gt;0,AND($C5&lt;&gt;"Smelter Not Listed",ISBLANK($D5))),1,0)</formula>
    </cfRule>
  </conditionalFormatting>
  <conditionalFormatting sqref="D2235">
    <cfRule type="expression" dxfId="1124" priority="28933">
      <formula>IF(AND(D5="",$C5=$X$4),TRUE)</formula>
    </cfRule>
  </conditionalFormatting>
  <conditionalFormatting sqref="D2235">
    <cfRule type="expression" dxfId="1123" priority="28934">
      <formula>IF(FIND("!",D5),TRUE)</formula>
    </cfRule>
  </conditionalFormatting>
  <conditionalFormatting sqref="D2236">
    <cfRule type="expression" dxfId="1122" priority="28935">
      <formula>IF(AND(LEN($C5)&gt;0,AND($C5&lt;&gt;"Smelter Not Listed",ISBLANK($D5))),1,0)</formula>
    </cfRule>
  </conditionalFormatting>
  <conditionalFormatting sqref="D2236">
    <cfRule type="expression" dxfId="1121" priority="28936">
      <formula>IF(AND(D5="",$C5=$X$4),TRUE)</formula>
    </cfRule>
  </conditionalFormatting>
  <conditionalFormatting sqref="D2236">
    <cfRule type="expression" dxfId="1120" priority="28937">
      <formula>IF(FIND("!",D5),TRUE)</formula>
    </cfRule>
  </conditionalFormatting>
  <conditionalFormatting sqref="D2237">
    <cfRule type="expression" dxfId="1119" priority="28938">
      <formula>IF(AND(LEN($C5)&gt;0,AND($C5&lt;&gt;"Smelter Not Listed",ISBLANK($D5))),1,0)</formula>
    </cfRule>
  </conditionalFormatting>
  <conditionalFormatting sqref="D2237">
    <cfRule type="expression" dxfId="1118" priority="28939">
      <formula>IF(AND(D5="",$C5=$X$4),TRUE)</formula>
    </cfRule>
  </conditionalFormatting>
  <conditionalFormatting sqref="D2237">
    <cfRule type="expression" dxfId="1117" priority="28940">
      <formula>IF(FIND("!",D5),TRUE)</formula>
    </cfRule>
  </conditionalFormatting>
  <conditionalFormatting sqref="D2238">
    <cfRule type="expression" dxfId="1116" priority="28941">
      <formula>IF(AND(LEN($C5)&gt;0,AND($C5&lt;&gt;"Smelter Not Listed",ISBLANK($D5))),1,0)</formula>
    </cfRule>
  </conditionalFormatting>
  <conditionalFormatting sqref="D2238">
    <cfRule type="expression" dxfId="1115" priority="28942">
      <formula>IF(AND(D5="",$C5=$X$4),TRUE)</formula>
    </cfRule>
  </conditionalFormatting>
  <conditionalFormatting sqref="D2238">
    <cfRule type="expression" dxfId="1114" priority="28943">
      <formula>IF(FIND("!",D5),TRUE)</formula>
    </cfRule>
  </conditionalFormatting>
  <conditionalFormatting sqref="D2239">
    <cfRule type="expression" dxfId="1113" priority="28944">
      <formula>IF(AND(LEN($C5)&gt;0,AND($C5&lt;&gt;"Smelter Not Listed",ISBLANK($D5))),1,0)</formula>
    </cfRule>
  </conditionalFormatting>
  <conditionalFormatting sqref="D2239">
    <cfRule type="expression" dxfId="1112" priority="28945">
      <formula>IF(AND(D5="",$C5=$X$4),TRUE)</formula>
    </cfRule>
  </conditionalFormatting>
  <conditionalFormatting sqref="D2239">
    <cfRule type="expression" dxfId="1111" priority="28946">
      <formula>IF(FIND("!",D5),TRUE)</formula>
    </cfRule>
  </conditionalFormatting>
  <conditionalFormatting sqref="D2240">
    <cfRule type="expression" dxfId="1110" priority="28947">
      <formula>IF(AND(LEN($C5)&gt;0,AND($C5&lt;&gt;"Smelter Not Listed",ISBLANK($D5))),1,0)</formula>
    </cfRule>
  </conditionalFormatting>
  <conditionalFormatting sqref="D2240">
    <cfRule type="expression" dxfId="1109" priority="28948">
      <formula>IF(AND(D5="",$C5=$X$4),TRUE)</formula>
    </cfRule>
  </conditionalFormatting>
  <conditionalFormatting sqref="D2240">
    <cfRule type="expression" dxfId="1108" priority="28949">
      <formula>IF(FIND("!",D5),TRUE)</formula>
    </cfRule>
  </conditionalFormatting>
  <conditionalFormatting sqref="D2241">
    <cfRule type="expression" dxfId="1107" priority="28950">
      <formula>IF(AND(LEN($C5)&gt;0,AND($C5&lt;&gt;"Smelter Not Listed",ISBLANK($D5))),1,0)</formula>
    </cfRule>
  </conditionalFormatting>
  <conditionalFormatting sqref="D2241">
    <cfRule type="expression" dxfId="1106" priority="28951">
      <formula>IF(AND(D5="",$C5=$X$4),TRUE)</formula>
    </cfRule>
  </conditionalFormatting>
  <conditionalFormatting sqref="D2241">
    <cfRule type="expression" dxfId="1105" priority="28952">
      <formula>IF(FIND("!",D5),TRUE)</formula>
    </cfRule>
  </conditionalFormatting>
  <conditionalFormatting sqref="D2242">
    <cfRule type="expression" dxfId="1104" priority="28953">
      <formula>IF(AND(LEN($C5)&gt;0,AND($C5&lt;&gt;"Smelter Not Listed",ISBLANK($D5))),1,0)</formula>
    </cfRule>
  </conditionalFormatting>
  <conditionalFormatting sqref="D2242">
    <cfRule type="expression" dxfId="1103" priority="28954">
      <formula>IF(AND(D5="",$C5=$X$4),TRUE)</formula>
    </cfRule>
  </conditionalFormatting>
  <conditionalFormatting sqref="D2242">
    <cfRule type="expression" dxfId="1102" priority="28955">
      <formula>IF(FIND("!",D5),TRUE)</formula>
    </cfRule>
  </conditionalFormatting>
  <conditionalFormatting sqref="D2243">
    <cfRule type="expression" dxfId="1101" priority="28956">
      <formula>IF(AND(LEN($C5)&gt;0,AND($C5&lt;&gt;"Smelter Not Listed",ISBLANK($D5))),1,0)</formula>
    </cfRule>
  </conditionalFormatting>
  <conditionalFormatting sqref="D2243">
    <cfRule type="expression" dxfId="1100" priority="28957">
      <formula>IF(AND(D5="",$C5=$X$4),TRUE)</formula>
    </cfRule>
  </conditionalFormatting>
  <conditionalFormatting sqref="D2243">
    <cfRule type="expression" dxfId="1099" priority="28958">
      <formula>IF(FIND("!",D5),TRUE)</formula>
    </cfRule>
  </conditionalFormatting>
  <conditionalFormatting sqref="D2244">
    <cfRule type="expression" dxfId="1098" priority="28959">
      <formula>IF(AND(LEN($C5)&gt;0,AND($C5&lt;&gt;"Smelter Not Listed",ISBLANK($D5))),1,0)</formula>
    </cfRule>
  </conditionalFormatting>
  <conditionalFormatting sqref="D2244">
    <cfRule type="expression" dxfId="1097" priority="28960">
      <formula>IF(AND(D5="",$C5=$X$4),TRUE)</formula>
    </cfRule>
  </conditionalFormatting>
  <conditionalFormatting sqref="D2244">
    <cfRule type="expression" dxfId="1096" priority="28961">
      <formula>IF(FIND("!",D5),TRUE)</formula>
    </cfRule>
  </conditionalFormatting>
  <conditionalFormatting sqref="D2245">
    <cfRule type="expression" dxfId="1095" priority="28962">
      <formula>IF(AND(LEN($C5)&gt;0,AND($C5&lt;&gt;"Smelter Not Listed",ISBLANK($D5))),1,0)</formula>
    </cfRule>
  </conditionalFormatting>
  <conditionalFormatting sqref="D2245">
    <cfRule type="expression" dxfId="1094" priority="28963">
      <formula>IF(AND(D5="",$C5=$X$4),TRUE)</formula>
    </cfRule>
  </conditionalFormatting>
  <conditionalFormatting sqref="D2245">
    <cfRule type="expression" dxfId="1093" priority="28964">
      <formula>IF(FIND("!",D5),TRUE)</formula>
    </cfRule>
  </conditionalFormatting>
  <conditionalFormatting sqref="D2246">
    <cfRule type="expression" dxfId="1092" priority="28965">
      <formula>IF(AND(LEN($C5)&gt;0,AND($C5&lt;&gt;"Smelter Not Listed",ISBLANK($D5))),1,0)</formula>
    </cfRule>
  </conditionalFormatting>
  <conditionalFormatting sqref="D2246">
    <cfRule type="expression" dxfId="1091" priority="28966">
      <formula>IF(AND(D5="",$C5=$X$4),TRUE)</formula>
    </cfRule>
  </conditionalFormatting>
  <conditionalFormatting sqref="D2246">
    <cfRule type="expression" dxfId="1090" priority="28967">
      <formula>IF(FIND("!",D5),TRUE)</formula>
    </cfRule>
  </conditionalFormatting>
  <conditionalFormatting sqref="D2247">
    <cfRule type="expression" dxfId="1089" priority="28968">
      <formula>IF(AND(LEN($C5)&gt;0,AND($C5&lt;&gt;"Smelter Not Listed",ISBLANK($D5))),1,0)</formula>
    </cfRule>
  </conditionalFormatting>
  <conditionalFormatting sqref="D2247">
    <cfRule type="expression" dxfId="1088" priority="28969">
      <formula>IF(AND(D5="",$C5=$X$4),TRUE)</formula>
    </cfRule>
  </conditionalFormatting>
  <conditionalFormatting sqref="D2247">
    <cfRule type="expression" dxfId="1087" priority="28970">
      <formula>IF(FIND("!",D5),TRUE)</formula>
    </cfRule>
  </conditionalFormatting>
  <conditionalFormatting sqref="D2248">
    <cfRule type="expression" dxfId="1086" priority="28971">
      <formula>IF(AND(LEN($C5)&gt;0,AND($C5&lt;&gt;"Smelter Not Listed",ISBLANK($D5))),1,0)</formula>
    </cfRule>
  </conditionalFormatting>
  <conditionalFormatting sqref="D2248">
    <cfRule type="expression" dxfId="1085" priority="28972">
      <formula>IF(AND(D5="",$C5=$X$4),TRUE)</formula>
    </cfRule>
  </conditionalFormatting>
  <conditionalFormatting sqref="D2248">
    <cfRule type="expression" dxfId="1084" priority="28973">
      <formula>IF(FIND("!",D5),TRUE)</formula>
    </cfRule>
  </conditionalFormatting>
  <conditionalFormatting sqref="D2249">
    <cfRule type="expression" dxfId="1083" priority="28974">
      <formula>IF(AND(LEN($C5)&gt;0,AND($C5&lt;&gt;"Smelter Not Listed",ISBLANK($D5))),1,0)</formula>
    </cfRule>
  </conditionalFormatting>
  <conditionalFormatting sqref="D2249">
    <cfRule type="expression" dxfId="1082" priority="28975">
      <formula>IF(AND(D5="",$C5=$X$4),TRUE)</formula>
    </cfRule>
  </conditionalFormatting>
  <conditionalFormatting sqref="D2249">
    <cfRule type="expression" dxfId="1081" priority="28976">
      <formula>IF(FIND("!",D5),TRUE)</formula>
    </cfRule>
  </conditionalFormatting>
  <conditionalFormatting sqref="D2250">
    <cfRule type="expression" dxfId="1080" priority="28977">
      <formula>IF(AND(LEN($C5)&gt;0,AND($C5&lt;&gt;"Smelter Not Listed",ISBLANK($D5))),1,0)</formula>
    </cfRule>
  </conditionalFormatting>
  <conditionalFormatting sqref="D2250">
    <cfRule type="expression" dxfId="1079" priority="28978">
      <formula>IF(AND(D5="",$C5=$X$4),TRUE)</formula>
    </cfRule>
  </conditionalFormatting>
  <conditionalFormatting sqref="D2250">
    <cfRule type="expression" dxfId="1078" priority="28979">
      <formula>IF(FIND("!",D5),TRUE)</formula>
    </cfRule>
  </conditionalFormatting>
  <conditionalFormatting sqref="D2251">
    <cfRule type="expression" dxfId="1077" priority="28980">
      <formula>IF(AND(LEN($C5)&gt;0,AND($C5&lt;&gt;"Smelter Not Listed",ISBLANK($D5))),1,0)</formula>
    </cfRule>
  </conditionalFormatting>
  <conditionalFormatting sqref="D2251">
    <cfRule type="expression" dxfId="1076" priority="28981">
      <formula>IF(AND(D5="",$C5=$X$4),TRUE)</formula>
    </cfRule>
  </conditionalFormatting>
  <conditionalFormatting sqref="D2251">
    <cfRule type="expression" dxfId="1075" priority="28982">
      <formula>IF(FIND("!",D5),TRUE)</formula>
    </cfRule>
  </conditionalFormatting>
  <conditionalFormatting sqref="D2252">
    <cfRule type="expression" dxfId="1074" priority="28983">
      <formula>IF(AND(LEN($C5)&gt;0,AND($C5&lt;&gt;"Smelter Not Listed",ISBLANK($D5))),1,0)</formula>
    </cfRule>
  </conditionalFormatting>
  <conditionalFormatting sqref="D2252">
    <cfRule type="expression" dxfId="1073" priority="28984">
      <formula>IF(AND(D5="",$C5=$X$4),TRUE)</formula>
    </cfRule>
  </conditionalFormatting>
  <conditionalFormatting sqref="D2252">
    <cfRule type="expression" dxfId="1072" priority="28985">
      <formula>IF(FIND("!",D5),TRUE)</formula>
    </cfRule>
  </conditionalFormatting>
  <conditionalFormatting sqref="D2253">
    <cfRule type="expression" dxfId="1071" priority="28986">
      <formula>IF(AND(LEN($C5)&gt;0,AND($C5&lt;&gt;"Smelter Not Listed",ISBLANK($D5))),1,0)</formula>
    </cfRule>
  </conditionalFormatting>
  <conditionalFormatting sqref="D2253">
    <cfRule type="expression" dxfId="1070" priority="28987">
      <formula>IF(AND(D5="",$C5=$X$4),TRUE)</formula>
    </cfRule>
  </conditionalFormatting>
  <conditionalFormatting sqref="D2253">
    <cfRule type="expression" dxfId="1069" priority="28988">
      <formula>IF(FIND("!",D5),TRUE)</formula>
    </cfRule>
  </conditionalFormatting>
  <conditionalFormatting sqref="D2254">
    <cfRule type="expression" dxfId="1068" priority="28989">
      <formula>IF(AND(LEN($C5)&gt;0,AND($C5&lt;&gt;"Smelter Not Listed",ISBLANK($D5))),1,0)</formula>
    </cfRule>
  </conditionalFormatting>
  <conditionalFormatting sqref="D2254">
    <cfRule type="expression" dxfId="1067" priority="28990">
      <formula>IF(AND(D5="",$C5=$X$4),TRUE)</formula>
    </cfRule>
  </conditionalFormatting>
  <conditionalFormatting sqref="D2254">
    <cfRule type="expression" dxfId="1066" priority="28991">
      <formula>IF(FIND("!",D5),TRUE)</formula>
    </cfRule>
  </conditionalFormatting>
  <conditionalFormatting sqref="D2255">
    <cfRule type="expression" dxfId="1065" priority="28992">
      <formula>IF(AND(LEN($C5)&gt;0,AND($C5&lt;&gt;"Smelter Not Listed",ISBLANK($D5))),1,0)</formula>
    </cfRule>
  </conditionalFormatting>
  <conditionalFormatting sqref="D2255">
    <cfRule type="expression" dxfId="1064" priority="28993">
      <formula>IF(AND(D5="",$C5=$X$4),TRUE)</formula>
    </cfRule>
  </conditionalFormatting>
  <conditionalFormatting sqref="D2255">
    <cfRule type="expression" dxfId="1063" priority="28994">
      <formula>IF(FIND("!",D5),TRUE)</formula>
    </cfRule>
  </conditionalFormatting>
  <conditionalFormatting sqref="D2256">
    <cfRule type="expression" dxfId="1062" priority="28995">
      <formula>IF(AND(LEN($C5)&gt;0,AND($C5&lt;&gt;"Smelter Not Listed",ISBLANK($D5))),1,0)</formula>
    </cfRule>
  </conditionalFormatting>
  <conditionalFormatting sqref="D2256">
    <cfRule type="expression" dxfId="1061" priority="28996">
      <formula>IF(AND(D5="",$C5=$X$4),TRUE)</formula>
    </cfRule>
  </conditionalFormatting>
  <conditionalFormatting sqref="D2256">
    <cfRule type="expression" dxfId="1060" priority="28997">
      <formula>IF(FIND("!",D5),TRUE)</formula>
    </cfRule>
  </conditionalFormatting>
  <conditionalFormatting sqref="D2257">
    <cfRule type="expression" dxfId="1059" priority="28998">
      <formula>IF(AND(LEN($C5)&gt;0,AND($C5&lt;&gt;"Smelter Not Listed",ISBLANK($D5))),1,0)</formula>
    </cfRule>
  </conditionalFormatting>
  <conditionalFormatting sqref="D2257">
    <cfRule type="expression" dxfId="1058" priority="28999">
      <formula>IF(AND(D5="",$C5=$X$4),TRUE)</formula>
    </cfRule>
  </conditionalFormatting>
  <conditionalFormatting sqref="D2257">
    <cfRule type="expression" dxfId="1057" priority="29000">
      <formula>IF(FIND("!",D5),TRUE)</formula>
    </cfRule>
  </conditionalFormatting>
  <conditionalFormatting sqref="D2258">
    <cfRule type="expression" dxfId="1056" priority="29001">
      <formula>IF(AND(LEN($C5)&gt;0,AND($C5&lt;&gt;"Smelter Not Listed",ISBLANK($D5))),1,0)</formula>
    </cfRule>
  </conditionalFormatting>
  <conditionalFormatting sqref="D2258">
    <cfRule type="expression" dxfId="1055" priority="29002">
      <formula>IF(AND(D5="",$C5=$X$4),TRUE)</formula>
    </cfRule>
  </conditionalFormatting>
  <conditionalFormatting sqref="D2258">
    <cfRule type="expression" dxfId="1054" priority="29003">
      <formula>IF(FIND("!",D5),TRUE)</formula>
    </cfRule>
  </conditionalFormatting>
  <conditionalFormatting sqref="D2259">
    <cfRule type="expression" dxfId="1053" priority="29004">
      <formula>IF(AND(LEN($C5)&gt;0,AND($C5&lt;&gt;"Smelter Not Listed",ISBLANK($D5))),1,0)</formula>
    </cfRule>
  </conditionalFormatting>
  <conditionalFormatting sqref="D2259">
    <cfRule type="expression" dxfId="1052" priority="29005">
      <formula>IF(AND(D5="",$C5=$X$4),TRUE)</formula>
    </cfRule>
  </conditionalFormatting>
  <conditionalFormatting sqref="D2259">
    <cfRule type="expression" dxfId="1051" priority="29006">
      <formula>IF(FIND("!",D5),TRUE)</formula>
    </cfRule>
  </conditionalFormatting>
  <conditionalFormatting sqref="D2260">
    <cfRule type="expression" dxfId="1050" priority="29007">
      <formula>IF(AND(LEN($C5)&gt;0,AND($C5&lt;&gt;"Smelter Not Listed",ISBLANK($D5))),1,0)</formula>
    </cfRule>
  </conditionalFormatting>
  <conditionalFormatting sqref="D2260">
    <cfRule type="expression" dxfId="1049" priority="29008">
      <formula>IF(AND(D5="",$C5=$X$4),TRUE)</formula>
    </cfRule>
  </conditionalFormatting>
  <conditionalFormatting sqref="D2260">
    <cfRule type="expression" dxfId="1048" priority="29009">
      <formula>IF(FIND("!",D5),TRUE)</formula>
    </cfRule>
  </conditionalFormatting>
  <conditionalFormatting sqref="D2261">
    <cfRule type="expression" dxfId="1047" priority="29010">
      <formula>IF(AND(LEN($C5)&gt;0,AND($C5&lt;&gt;"Smelter Not Listed",ISBLANK($D5))),1,0)</formula>
    </cfRule>
  </conditionalFormatting>
  <conditionalFormatting sqref="D2261">
    <cfRule type="expression" dxfId="1046" priority="29011">
      <formula>IF(AND(D5="",$C5=$X$4),TRUE)</formula>
    </cfRule>
  </conditionalFormatting>
  <conditionalFormatting sqref="D2261">
    <cfRule type="expression" dxfId="1045" priority="29012">
      <formula>IF(FIND("!",D5),TRUE)</formula>
    </cfRule>
  </conditionalFormatting>
  <conditionalFormatting sqref="D2262">
    <cfRule type="expression" dxfId="1044" priority="29013">
      <formula>IF(AND(LEN($C5)&gt;0,AND($C5&lt;&gt;"Smelter Not Listed",ISBLANK($D5))),1,0)</formula>
    </cfRule>
  </conditionalFormatting>
  <conditionalFormatting sqref="D2262">
    <cfRule type="expression" dxfId="1043" priority="29014">
      <formula>IF(AND(D5="",$C5=$X$4),TRUE)</formula>
    </cfRule>
  </conditionalFormatting>
  <conditionalFormatting sqref="D2262">
    <cfRule type="expression" dxfId="1042" priority="29015">
      <formula>IF(FIND("!",D5),TRUE)</formula>
    </cfRule>
  </conditionalFormatting>
  <conditionalFormatting sqref="D2263">
    <cfRule type="expression" dxfId="1041" priority="29016">
      <formula>IF(AND(LEN($C5)&gt;0,AND($C5&lt;&gt;"Smelter Not Listed",ISBLANK($D5))),1,0)</formula>
    </cfRule>
  </conditionalFormatting>
  <conditionalFormatting sqref="D2263">
    <cfRule type="expression" dxfId="1040" priority="29017">
      <formula>IF(AND(D5="",$C5=$X$4),TRUE)</formula>
    </cfRule>
  </conditionalFormatting>
  <conditionalFormatting sqref="D2263">
    <cfRule type="expression" dxfId="1039" priority="29018">
      <formula>IF(FIND("!",D5),TRUE)</formula>
    </cfRule>
  </conditionalFormatting>
  <conditionalFormatting sqref="D2264">
    <cfRule type="expression" dxfId="1038" priority="29019">
      <formula>IF(AND(LEN($C5)&gt;0,AND($C5&lt;&gt;"Smelter Not Listed",ISBLANK($D5))),1,0)</formula>
    </cfRule>
  </conditionalFormatting>
  <conditionalFormatting sqref="D2264">
    <cfRule type="expression" dxfId="1037" priority="29020">
      <formula>IF(AND(D5="",$C5=$X$4),TRUE)</formula>
    </cfRule>
  </conditionalFormatting>
  <conditionalFormatting sqref="D2264">
    <cfRule type="expression" dxfId="1036" priority="29021">
      <formula>IF(FIND("!",D5),TRUE)</formula>
    </cfRule>
  </conditionalFormatting>
  <conditionalFormatting sqref="D2265">
    <cfRule type="expression" dxfId="1035" priority="29022">
      <formula>IF(AND(LEN($C5)&gt;0,AND($C5&lt;&gt;"Smelter Not Listed",ISBLANK($D5))),1,0)</formula>
    </cfRule>
  </conditionalFormatting>
  <conditionalFormatting sqref="D2265">
    <cfRule type="expression" dxfId="1034" priority="29023">
      <formula>IF(AND(D5="",$C5=$X$4),TRUE)</formula>
    </cfRule>
  </conditionalFormatting>
  <conditionalFormatting sqref="D2265">
    <cfRule type="expression" dxfId="1033" priority="29024">
      <formula>IF(FIND("!",D5),TRUE)</formula>
    </cfRule>
  </conditionalFormatting>
  <conditionalFormatting sqref="D2266">
    <cfRule type="expression" dxfId="1032" priority="29025">
      <formula>IF(AND(LEN($C5)&gt;0,AND($C5&lt;&gt;"Smelter Not Listed",ISBLANK($D5))),1,0)</formula>
    </cfRule>
  </conditionalFormatting>
  <conditionalFormatting sqref="D2266">
    <cfRule type="expression" dxfId="1031" priority="29026">
      <formula>IF(AND(D5="",$C5=$X$4),TRUE)</formula>
    </cfRule>
  </conditionalFormatting>
  <conditionalFormatting sqref="D2266">
    <cfRule type="expression" dxfId="1030" priority="29027">
      <formula>IF(FIND("!",D5),TRUE)</formula>
    </cfRule>
  </conditionalFormatting>
  <conditionalFormatting sqref="D2267">
    <cfRule type="expression" dxfId="1029" priority="29028">
      <formula>IF(AND(LEN($C5)&gt;0,AND($C5&lt;&gt;"Smelter Not Listed",ISBLANK($D5))),1,0)</formula>
    </cfRule>
  </conditionalFormatting>
  <conditionalFormatting sqref="D2267">
    <cfRule type="expression" dxfId="1028" priority="29029">
      <formula>IF(AND(D5="",$C5=$X$4),TRUE)</formula>
    </cfRule>
  </conditionalFormatting>
  <conditionalFormatting sqref="D2267">
    <cfRule type="expression" dxfId="1027" priority="29030">
      <formula>IF(FIND("!",D5),TRUE)</formula>
    </cfRule>
  </conditionalFormatting>
  <conditionalFormatting sqref="D2268">
    <cfRule type="expression" dxfId="1026" priority="29031">
      <formula>IF(AND(LEN($C5)&gt;0,AND($C5&lt;&gt;"Smelter Not Listed",ISBLANK($D5))),1,0)</formula>
    </cfRule>
  </conditionalFormatting>
  <conditionalFormatting sqref="D2268">
    <cfRule type="expression" dxfId="1025" priority="29032">
      <formula>IF(AND(D5="",$C5=$X$4),TRUE)</formula>
    </cfRule>
  </conditionalFormatting>
  <conditionalFormatting sqref="D2268">
    <cfRule type="expression" dxfId="1024" priority="29033">
      <formula>IF(FIND("!",D5),TRUE)</formula>
    </cfRule>
  </conditionalFormatting>
  <conditionalFormatting sqref="D2269">
    <cfRule type="expression" dxfId="1023" priority="29034">
      <formula>IF(AND(LEN($C5)&gt;0,AND($C5&lt;&gt;"Smelter Not Listed",ISBLANK($D5))),1,0)</formula>
    </cfRule>
  </conditionalFormatting>
  <conditionalFormatting sqref="D2269">
    <cfRule type="expression" dxfId="1022" priority="29035">
      <formula>IF(AND(D5="",$C5=$X$4),TRUE)</formula>
    </cfRule>
  </conditionalFormatting>
  <conditionalFormatting sqref="D2269">
    <cfRule type="expression" dxfId="1021" priority="29036">
      <formula>IF(FIND("!",D5),TRUE)</formula>
    </cfRule>
  </conditionalFormatting>
  <conditionalFormatting sqref="D2270">
    <cfRule type="expression" dxfId="1020" priority="29037">
      <formula>IF(AND(LEN($C5)&gt;0,AND($C5&lt;&gt;"Smelter Not Listed",ISBLANK($D5))),1,0)</formula>
    </cfRule>
  </conditionalFormatting>
  <conditionalFormatting sqref="D2270">
    <cfRule type="expression" dxfId="1019" priority="29038">
      <formula>IF(AND(D5="",$C5=$X$4),TRUE)</formula>
    </cfRule>
  </conditionalFormatting>
  <conditionalFormatting sqref="D2270">
    <cfRule type="expression" dxfId="1018" priority="29039">
      <formula>IF(FIND("!",D5),TRUE)</formula>
    </cfRule>
  </conditionalFormatting>
  <conditionalFormatting sqref="D2271">
    <cfRule type="expression" dxfId="1017" priority="29040">
      <formula>IF(AND(LEN($C5)&gt;0,AND($C5&lt;&gt;"Smelter Not Listed",ISBLANK($D5))),1,0)</formula>
    </cfRule>
  </conditionalFormatting>
  <conditionalFormatting sqref="D2271">
    <cfRule type="expression" dxfId="1016" priority="29041">
      <formula>IF(AND(D5="",$C5=$X$4),TRUE)</formula>
    </cfRule>
  </conditionalFormatting>
  <conditionalFormatting sqref="D2271">
    <cfRule type="expression" dxfId="1015" priority="29042">
      <formula>IF(FIND("!",D5),TRUE)</formula>
    </cfRule>
  </conditionalFormatting>
  <conditionalFormatting sqref="D2272">
    <cfRule type="expression" dxfId="1014" priority="29043">
      <formula>IF(AND(LEN($C5)&gt;0,AND($C5&lt;&gt;"Smelter Not Listed",ISBLANK($D5))),1,0)</formula>
    </cfRule>
  </conditionalFormatting>
  <conditionalFormatting sqref="D2272">
    <cfRule type="expression" dxfId="1013" priority="29044">
      <formula>IF(AND(D5="",$C5=$X$4),TRUE)</formula>
    </cfRule>
  </conditionalFormatting>
  <conditionalFormatting sqref="D2272">
    <cfRule type="expression" dxfId="1012" priority="29045">
      <formula>IF(FIND("!",D5),TRUE)</formula>
    </cfRule>
  </conditionalFormatting>
  <conditionalFormatting sqref="D2273">
    <cfRule type="expression" dxfId="1011" priority="29046">
      <formula>IF(AND(LEN($C5)&gt;0,AND($C5&lt;&gt;"Smelter Not Listed",ISBLANK($D5))),1,0)</formula>
    </cfRule>
  </conditionalFormatting>
  <conditionalFormatting sqref="D2273">
    <cfRule type="expression" dxfId="1010" priority="29047">
      <formula>IF(AND(D5="",$C5=$X$4),TRUE)</formula>
    </cfRule>
  </conditionalFormatting>
  <conditionalFormatting sqref="D2273">
    <cfRule type="expression" dxfId="1009" priority="29048">
      <formula>IF(FIND("!",D5),TRUE)</formula>
    </cfRule>
  </conditionalFormatting>
  <conditionalFormatting sqref="D2274">
    <cfRule type="expression" dxfId="1008" priority="29049">
      <formula>IF(AND(LEN($C5)&gt;0,AND($C5&lt;&gt;"Smelter Not Listed",ISBLANK($D5))),1,0)</formula>
    </cfRule>
  </conditionalFormatting>
  <conditionalFormatting sqref="D2274">
    <cfRule type="expression" dxfId="1007" priority="29050">
      <formula>IF(AND(D5="",$C5=$X$4),TRUE)</formula>
    </cfRule>
  </conditionalFormatting>
  <conditionalFormatting sqref="D2274">
    <cfRule type="expression" dxfId="1006" priority="29051">
      <formula>IF(FIND("!",D5),TRUE)</formula>
    </cfRule>
  </conditionalFormatting>
  <conditionalFormatting sqref="D2275">
    <cfRule type="expression" dxfId="1005" priority="29052">
      <formula>IF(AND(LEN($C5)&gt;0,AND($C5&lt;&gt;"Smelter Not Listed",ISBLANK($D5))),1,0)</formula>
    </cfRule>
  </conditionalFormatting>
  <conditionalFormatting sqref="D2275">
    <cfRule type="expression" dxfId="1004" priority="29053">
      <formula>IF(AND(D5="",$C5=$X$4),TRUE)</formula>
    </cfRule>
  </conditionalFormatting>
  <conditionalFormatting sqref="D2275">
    <cfRule type="expression" dxfId="1003" priority="29054">
      <formula>IF(FIND("!",D5),TRUE)</formula>
    </cfRule>
  </conditionalFormatting>
  <conditionalFormatting sqref="D2276">
    <cfRule type="expression" dxfId="1002" priority="29055">
      <formula>IF(AND(LEN($C5)&gt;0,AND($C5&lt;&gt;"Smelter Not Listed",ISBLANK($D5))),1,0)</formula>
    </cfRule>
  </conditionalFormatting>
  <conditionalFormatting sqref="D2276">
    <cfRule type="expression" dxfId="1001" priority="29056">
      <formula>IF(AND(D5="",$C5=$X$4),TRUE)</formula>
    </cfRule>
  </conditionalFormatting>
  <conditionalFormatting sqref="D2276">
    <cfRule type="expression" dxfId="1000" priority="29057">
      <formula>IF(FIND("!",D5),TRUE)</formula>
    </cfRule>
  </conditionalFormatting>
  <conditionalFormatting sqref="D2277">
    <cfRule type="expression" dxfId="999" priority="29058">
      <formula>IF(AND(LEN($C5)&gt;0,AND($C5&lt;&gt;"Smelter Not Listed",ISBLANK($D5))),1,0)</formula>
    </cfRule>
  </conditionalFormatting>
  <conditionalFormatting sqref="D2277">
    <cfRule type="expression" dxfId="998" priority="29059">
      <formula>IF(AND(D5="",$C5=$X$4),TRUE)</formula>
    </cfRule>
  </conditionalFormatting>
  <conditionalFormatting sqref="D2277">
    <cfRule type="expression" dxfId="997" priority="29060">
      <formula>IF(FIND("!",D5),TRUE)</formula>
    </cfRule>
  </conditionalFormatting>
  <conditionalFormatting sqref="D2278">
    <cfRule type="expression" dxfId="996" priority="29061">
      <formula>IF(AND(LEN($C5)&gt;0,AND($C5&lt;&gt;"Smelter Not Listed",ISBLANK($D5))),1,0)</formula>
    </cfRule>
  </conditionalFormatting>
  <conditionalFormatting sqref="D2278">
    <cfRule type="expression" dxfId="995" priority="29062">
      <formula>IF(AND(D5="",$C5=$X$4),TRUE)</formula>
    </cfRule>
  </conditionalFormatting>
  <conditionalFormatting sqref="D2278">
    <cfRule type="expression" dxfId="994" priority="29063">
      <formula>IF(FIND("!",D5),TRUE)</formula>
    </cfRule>
  </conditionalFormatting>
  <conditionalFormatting sqref="D2279">
    <cfRule type="expression" dxfId="993" priority="29064">
      <formula>IF(AND(LEN($C5)&gt;0,AND($C5&lt;&gt;"Smelter Not Listed",ISBLANK($D5))),1,0)</formula>
    </cfRule>
  </conditionalFormatting>
  <conditionalFormatting sqref="D2279">
    <cfRule type="expression" dxfId="992" priority="29065">
      <formula>IF(AND(D5="",$C5=$X$4),TRUE)</formula>
    </cfRule>
  </conditionalFormatting>
  <conditionalFormatting sqref="D2279">
    <cfRule type="expression" dxfId="991" priority="29066">
      <formula>IF(FIND("!",D5),TRUE)</formula>
    </cfRule>
  </conditionalFormatting>
  <conditionalFormatting sqref="D2280">
    <cfRule type="expression" dxfId="990" priority="29067">
      <formula>IF(AND(LEN($C5)&gt;0,AND($C5&lt;&gt;"Smelter Not Listed",ISBLANK($D5))),1,0)</formula>
    </cfRule>
  </conditionalFormatting>
  <conditionalFormatting sqref="D2280">
    <cfRule type="expression" dxfId="989" priority="29068">
      <formula>IF(AND(D5="",$C5=$X$4),TRUE)</formula>
    </cfRule>
  </conditionalFormatting>
  <conditionalFormatting sqref="D2280">
    <cfRule type="expression" dxfId="988" priority="29069">
      <formula>IF(FIND("!",D5),TRUE)</formula>
    </cfRule>
  </conditionalFormatting>
  <conditionalFormatting sqref="D2281">
    <cfRule type="expression" dxfId="987" priority="29070">
      <formula>IF(AND(LEN($C5)&gt;0,AND($C5&lt;&gt;"Smelter Not Listed",ISBLANK($D5))),1,0)</formula>
    </cfRule>
  </conditionalFormatting>
  <conditionalFormatting sqref="D2281">
    <cfRule type="expression" dxfId="986" priority="29071">
      <formula>IF(AND(D5="",$C5=$X$4),TRUE)</formula>
    </cfRule>
  </conditionalFormatting>
  <conditionalFormatting sqref="D2281">
    <cfRule type="expression" dxfId="985" priority="29072">
      <formula>IF(FIND("!",D5),TRUE)</formula>
    </cfRule>
  </conditionalFormatting>
  <conditionalFormatting sqref="D2282">
    <cfRule type="expression" dxfId="984" priority="29073">
      <formula>IF(AND(LEN($C5)&gt;0,AND($C5&lt;&gt;"Smelter Not Listed",ISBLANK($D5))),1,0)</formula>
    </cfRule>
  </conditionalFormatting>
  <conditionalFormatting sqref="D2282">
    <cfRule type="expression" dxfId="983" priority="29074">
      <formula>IF(AND(D5="",$C5=$X$4),TRUE)</formula>
    </cfRule>
  </conditionalFormatting>
  <conditionalFormatting sqref="D2282">
    <cfRule type="expression" dxfId="982" priority="29075">
      <formula>IF(FIND("!",D5),TRUE)</formula>
    </cfRule>
  </conditionalFormatting>
  <conditionalFormatting sqref="D2283">
    <cfRule type="expression" dxfId="981" priority="29076">
      <formula>IF(AND(LEN($C5)&gt;0,AND($C5&lt;&gt;"Smelter Not Listed",ISBLANK($D5))),1,0)</formula>
    </cfRule>
  </conditionalFormatting>
  <conditionalFormatting sqref="D2283">
    <cfRule type="expression" dxfId="980" priority="29077">
      <formula>IF(AND(D5="",$C5=$X$4),TRUE)</formula>
    </cfRule>
  </conditionalFormatting>
  <conditionalFormatting sqref="D2283">
    <cfRule type="expression" dxfId="979" priority="29078">
      <formula>IF(FIND("!",D5),TRUE)</formula>
    </cfRule>
  </conditionalFormatting>
  <conditionalFormatting sqref="D2284">
    <cfRule type="expression" dxfId="978" priority="29079">
      <formula>IF(AND(LEN($C5)&gt;0,AND($C5&lt;&gt;"Smelter Not Listed",ISBLANK($D5))),1,0)</formula>
    </cfRule>
  </conditionalFormatting>
  <conditionalFormatting sqref="D2284">
    <cfRule type="expression" dxfId="977" priority="29080">
      <formula>IF(AND(D5="",$C5=$X$4),TRUE)</formula>
    </cfRule>
  </conditionalFormatting>
  <conditionalFormatting sqref="D2284">
    <cfRule type="expression" dxfId="976" priority="29081">
      <formula>IF(FIND("!",D5),TRUE)</formula>
    </cfRule>
  </conditionalFormatting>
  <conditionalFormatting sqref="D2285">
    <cfRule type="expression" dxfId="975" priority="29082">
      <formula>IF(AND(LEN($C5)&gt;0,AND($C5&lt;&gt;"Smelter Not Listed",ISBLANK($D5))),1,0)</formula>
    </cfRule>
  </conditionalFormatting>
  <conditionalFormatting sqref="D2285">
    <cfRule type="expression" dxfId="974" priority="29083">
      <formula>IF(AND(D5="",$C5=$X$4),TRUE)</formula>
    </cfRule>
  </conditionalFormatting>
  <conditionalFormatting sqref="D2285">
    <cfRule type="expression" dxfId="973" priority="29084">
      <formula>IF(FIND("!",D5),TRUE)</formula>
    </cfRule>
  </conditionalFormatting>
  <conditionalFormatting sqref="D2286">
    <cfRule type="expression" dxfId="972" priority="29085">
      <formula>IF(AND(LEN($C5)&gt;0,AND($C5&lt;&gt;"Smelter Not Listed",ISBLANK($D5))),1,0)</formula>
    </cfRule>
  </conditionalFormatting>
  <conditionalFormatting sqref="D2286">
    <cfRule type="expression" dxfId="971" priority="29086">
      <formula>IF(AND(D5="",$C5=$X$4),TRUE)</formula>
    </cfRule>
  </conditionalFormatting>
  <conditionalFormatting sqref="D2286">
    <cfRule type="expression" dxfId="970" priority="29087">
      <formula>IF(FIND("!",D5),TRUE)</formula>
    </cfRule>
  </conditionalFormatting>
  <conditionalFormatting sqref="D2287">
    <cfRule type="expression" dxfId="969" priority="29088">
      <formula>IF(AND(LEN($C5)&gt;0,AND($C5&lt;&gt;"Smelter Not Listed",ISBLANK($D5))),1,0)</formula>
    </cfRule>
  </conditionalFormatting>
  <conditionalFormatting sqref="D2287">
    <cfRule type="expression" dxfId="968" priority="29089">
      <formula>IF(AND(D5="",$C5=$X$4),TRUE)</formula>
    </cfRule>
  </conditionalFormatting>
  <conditionalFormatting sqref="D2287">
    <cfRule type="expression" dxfId="967" priority="29090">
      <formula>IF(FIND("!",D5),TRUE)</formula>
    </cfRule>
  </conditionalFormatting>
  <conditionalFormatting sqref="D2288">
    <cfRule type="expression" dxfId="966" priority="29091">
      <formula>IF(AND(LEN($C5)&gt;0,AND($C5&lt;&gt;"Smelter Not Listed",ISBLANK($D5))),1,0)</formula>
    </cfRule>
  </conditionalFormatting>
  <conditionalFormatting sqref="D2288">
    <cfRule type="expression" dxfId="965" priority="29092">
      <formula>IF(AND(D5="",$C5=$X$4),TRUE)</formula>
    </cfRule>
  </conditionalFormatting>
  <conditionalFormatting sqref="D2288">
    <cfRule type="expression" dxfId="964" priority="29093">
      <formula>IF(FIND("!",D5),TRUE)</formula>
    </cfRule>
  </conditionalFormatting>
  <conditionalFormatting sqref="D2289">
    <cfRule type="expression" dxfId="963" priority="29094">
      <formula>IF(AND(LEN($C5)&gt;0,AND($C5&lt;&gt;"Smelter Not Listed",ISBLANK($D5))),1,0)</formula>
    </cfRule>
  </conditionalFormatting>
  <conditionalFormatting sqref="D2289">
    <cfRule type="expression" dxfId="962" priority="29095">
      <formula>IF(AND(D5="",$C5=$X$4),TRUE)</formula>
    </cfRule>
  </conditionalFormatting>
  <conditionalFormatting sqref="D2289">
    <cfRule type="expression" dxfId="961" priority="29096">
      <formula>IF(FIND("!",D5),TRUE)</formula>
    </cfRule>
  </conditionalFormatting>
  <conditionalFormatting sqref="D2290">
    <cfRule type="expression" dxfId="960" priority="29097">
      <formula>IF(AND(LEN($C5)&gt;0,AND($C5&lt;&gt;"Smelter Not Listed",ISBLANK($D5))),1,0)</formula>
    </cfRule>
  </conditionalFormatting>
  <conditionalFormatting sqref="D2290">
    <cfRule type="expression" dxfId="959" priority="29098">
      <formula>IF(AND(D5="",$C5=$X$4),TRUE)</formula>
    </cfRule>
  </conditionalFormatting>
  <conditionalFormatting sqref="D2290">
    <cfRule type="expression" dxfId="958" priority="29099">
      <formula>IF(FIND("!",D5),TRUE)</formula>
    </cfRule>
  </conditionalFormatting>
  <conditionalFormatting sqref="D2291">
    <cfRule type="expression" dxfId="957" priority="29100">
      <formula>IF(AND(LEN($C5)&gt;0,AND($C5&lt;&gt;"Smelter Not Listed",ISBLANK($D5))),1,0)</formula>
    </cfRule>
  </conditionalFormatting>
  <conditionalFormatting sqref="D2291">
    <cfRule type="expression" dxfId="956" priority="29101">
      <formula>IF(AND(D5="",$C5=$X$4),TRUE)</formula>
    </cfRule>
  </conditionalFormatting>
  <conditionalFormatting sqref="D2291">
    <cfRule type="expression" dxfId="955" priority="29102">
      <formula>IF(FIND("!",D5),TRUE)</formula>
    </cfRule>
  </conditionalFormatting>
  <conditionalFormatting sqref="D2292">
    <cfRule type="expression" dxfId="954" priority="29103">
      <formula>IF(AND(LEN($C5)&gt;0,AND($C5&lt;&gt;"Smelter Not Listed",ISBLANK($D5))),1,0)</formula>
    </cfRule>
  </conditionalFormatting>
  <conditionalFormatting sqref="D2292">
    <cfRule type="expression" dxfId="953" priority="29104">
      <formula>IF(AND(D5="",$C5=$X$4),TRUE)</formula>
    </cfRule>
  </conditionalFormatting>
  <conditionalFormatting sqref="D2292">
    <cfRule type="expression" dxfId="952" priority="29105">
      <formula>IF(FIND("!",D5),TRUE)</formula>
    </cfRule>
  </conditionalFormatting>
  <conditionalFormatting sqref="D2293">
    <cfRule type="expression" dxfId="951" priority="29106">
      <formula>IF(AND(LEN($C5)&gt;0,AND($C5&lt;&gt;"Smelter Not Listed",ISBLANK($D5))),1,0)</formula>
    </cfRule>
  </conditionalFormatting>
  <conditionalFormatting sqref="D2293">
    <cfRule type="expression" dxfId="950" priority="29107">
      <formula>IF(AND(D5="",$C5=$X$4),TRUE)</formula>
    </cfRule>
  </conditionalFormatting>
  <conditionalFormatting sqref="D2293">
    <cfRule type="expression" dxfId="949" priority="29108">
      <formula>IF(FIND("!",D5),TRUE)</formula>
    </cfRule>
  </conditionalFormatting>
  <conditionalFormatting sqref="D2294">
    <cfRule type="expression" dxfId="948" priority="29109">
      <formula>IF(AND(LEN($C5)&gt;0,AND($C5&lt;&gt;"Smelter Not Listed",ISBLANK($D5))),1,0)</formula>
    </cfRule>
  </conditionalFormatting>
  <conditionalFormatting sqref="D2294">
    <cfRule type="expression" dxfId="947" priority="29110">
      <formula>IF(AND(D5="",$C5=$X$4),TRUE)</formula>
    </cfRule>
  </conditionalFormatting>
  <conditionalFormatting sqref="D2294">
    <cfRule type="expression" dxfId="946" priority="29111">
      <formula>IF(FIND("!",D5),TRUE)</formula>
    </cfRule>
  </conditionalFormatting>
  <conditionalFormatting sqref="D2295">
    <cfRule type="expression" dxfId="945" priority="29112">
      <formula>IF(AND(LEN($C5)&gt;0,AND($C5&lt;&gt;"Smelter Not Listed",ISBLANK($D5))),1,0)</formula>
    </cfRule>
  </conditionalFormatting>
  <conditionalFormatting sqref="D2295">
    <cfRule type="expression" dxfId="944" priority="29113">
      <formula>IF(AND(D5="",$C5=$X$4),TRUE)</formula>
    </cfRule>
  </conditionalFormatting>
  <conditionalFormatting sqref="D2295">
    <cfRule type="expression" dxfId="943" priority="29114">
      <formula>IF(FIND("!",D5),TRUE)</formula>
    </cfRule>
  </conditionalFormatting>
  <conditionalFormatting sqref="D2296">
    <cfRule type="expression" dxfId="942" priority="29115">
      <formula>IF(AND(LEN($C5)&gt;0,AND($C5&lt;&gt;"Smelter Not Listed",ISBLANK($D5))),1,0)</formula>
    </cfRule>
  </conditionalFormatting>
  <conditionalFormatting sqref="D2296">
    <cfRule type="expression" dxfId="941" priority="29116">
      <formula>IF(AND(D5="",$C5=$X$4),TRUE)</formula>
    </cfRule>
  </conditionalFormatting>
  <conditionalFormatting sqref="D2296">
    <cfRule type="expression" dxfId="940" priority="29117">
      <formula>IF(FIND("!",D5),TRUE)</formula>
    </cfRule>
  </conditionalFormatting>
  <conditionalFormatting sqref="D2297">
    <cfRule type="expression" dxfId="939" priority="29118">
      <formula>IF(AND(LEN($C5)&gt;0,AND($C5&lt;&gt;"Smelter Not Listed",ISBLANK($D5))),1,0)</formula>
    </cfRule>
  </conditionalFormatting>
  <conditionalFormatting sqref="D2297">
    <cfRule type="expression" dxfId="938" priority="29119">
      <formula>IF(AND(D5="",$C5=$X$4),TRUE)</formula>
    </cfRule>
  </conditionalFormatting>
  <conditionalFormatting sqref="D2297">
    <cfRule type="expression" dxfId="937" priority="29120">
      <formula>IF(FIND("!",D5),TRUE)</formula>
    </cfRule>
  </conditionalFormatting>
  <conditionalFormatting sqref="D2298">
    <cfRule type="expression" dxfId="936" priority="29121">
      <formula>IF(AND(LEN($C5)&gt;0,AND($C5&lt;&gt;"Smelter Not Listed",ISBLANK($D5))),1,0)</formula>
    </cfRule>
  </conditionalFormatting>
  <conditionalFormatting sqref="D2298">
    <cfRule type="expression" dxfId="935" priority="29122">
      <formula>IF(AND(D5="",$C5=$X$4),TRUE)</formula>
    </cfRule>
  </conditionalFormatting>
  <conditionalFormatting sqref="D2298">
    <cfRule type="expression" dxfId="934" priority="29123">
      <formula>IF(FIND("!",D5),TRUE)</formula>
    </cfRule>
  </conditionalFormatting>
  <conditionalFormatting sqref="D2299">
    <cfRule type="expression" dxfId="933" priority="29124">
      <formula>IF(AND(LEN($C5)&gt;0,AND($C5&lt;&gt;"Smelter Not Listed",ISBLANK($D5))),1,0)</formula>
    </cfRule>
  </conditionalFormatting>
  <conditionalFormatting sqref="D2299">
    <cfRule type="expression" dxfId="932" priority="29125">
      <formula>IF(AND(D5="",$C5=$X$4),TRUE)</formula>
    </cfRule>
  </conditionalFormatting>
  <conditionalFormatting sqref="D2299">
    <cfRule type="expression" dxfId="931" priority="29126">
      <formula>IF(FIND("!",D5),TRUE)</formula>
    </cfRule>
  </conditionalFormatting>
  <conditionalFormatting sqref="D2300">
    <cfRule type="expression" dxfId="930" priority="29127">
      <formula>IF(AND(LEN($C5)&gt;0,AND($C5&lt;&gt;"Smelter Not Listed",ISBLANK($D5))),1,0)</formula>
    </cfRule>
  </conditionalFormatting>
  <conditionalFormatting sqref="D2300">
    <cfRule type="expression" dxfId="929" priority="29128">
      <formula>IF(AND(D5="",$C5=$X$4),TRUE)</formula>
    </cfRule>
  </conditionalFormatting>
  <conditionalFormatting sqref="D2300">
    <cfRule type="expression" dxfId="928" priority="29129">
      <formula>IF(FIND("!",D5),TRUE)</formula>
    </cfRule>
  </conditionalFormatting>
  <conditionalFormatting sqref="D2301">
    <cfRule type="expression" dxfId="927" priority="29130">
      <formula>IF(AND(LEN($C5)&gt;0,AND($C5&lt;&gt;"Smelter Not Listed",ISBLANK($D5))),1,0)</formula>
    </cfRule>
  </conditionalFormatting>
  <conditionalFormatting sqref="D2301">
    <cfRule type="expression" dxfId="926" priority="29131">
      <formula>IF(AND(D5="",$C5=$X$4),TRUE)</formula>
    </cfRule>
  </conditionalFormatting>
  <conditionalFormatting sqref="D2301">
    <cfRule type="expression" dxfId="925" priority="29132">
      <formula>IF(FIND("!",D5),TRUE)</formula>
    </cfRule>
  </conditionalFormatting>
  <conditionalFormatting sqref="D2302">
    <cfRule type="expression" dxfId="924" priority="29133">
      <formula>IF(AND(LEN($C5)&gt;0,AND($C5&lt;&gt;"Smelter Not Listed",ISBLANK($D5))),1,0)</formula>
    </cfRule>
  </conditionalFormatting>
  <conditionalFormatting sqref="D2302">
    <cfRule type="expression" dxfId="923" priority="29134">
      <formula>IF(AND(D5="",$C5=$X$4),TRUE)</formula>
    </cfRule>
  </conditionalFormatting>
  <conditionalFormatting sqref="D2302">
    <cfRule type="expression" dxfId="922" priority="29135">
      <formula>IF(FIND("!",D5),TRUE)</formula>
    </cfRule>
  </conditionalFormatting>
  <conditionalFormatting sqref="D2303">
    <cfRule type="expression" dxfId="921" priority="29136">
      <formula>IF(AND(LEN($C5)&gt;0,AND($C5&lt;&gt;"Smelter Not Listed",ISBLANK($D5))),1,0)</formula>
    </cfRule>
  </conditionalFormatting>
  <conditionalFormatting sqref="D2303">
    <cfRule type="expression" dxfId="920" priority="29137">
      <formula>IF(AND(D5="",$C5=$X$4),TRUE)</formula>
    </cfRule>
  </conditionalFormatting>
  <conditionalFormatting sqref="D2303">
    <cfRule type="expression" dxfId="919" priority="29138">
      <formula>IF(FIND("!",D5),TRUE)</formula>
    </cfRule>
  </conditionalFormatting>
  <conditionalFormatting sqref="D2304">
    <cfRule type="expression" dxfId="918" priority="29139">
      <formula>IF(AND(LEN($C5)&gt;0,AND($C5&lt;&gt;"Smelter Not Listed",ISBLANK($D5))),1,0)</formula>
    </cfRule>
  </conditionalFormatting>
  <conditionalFormatting sqref="D2304">
    <cfRule type="expression" dxfId="917" priority="29140">
      <formula>IF(AND(D5="",$C5=$X$4),TRUE)</formula>
    </cfRule>
  </conditionalFormatting>
  <conditionalFormatting sqref="D2304">
    <cfRule type="expression" dxfId="916" priority="29141">
      <formula>IF(FIND("!",D5),TRUE)</formula>
    </cfRule>
  </conditionalFormatting>
  <conditionalFormatting sqref="D2305">
    <cfRule type="expression" dxfId="915" priority="29142">
      <formula>IF(AND(LEN($C5)&gt;0,AND($C5&lt;&gt;"Smelter Not Listed",ISBLANK($D5))),1,0)</formula>
    </cfRule>
  </conditionalFormatting>
  <conditionalFormatting sqref="D2305">
    <cfRule type="expression" dxfId="914" priority="29143">
      <formula>IF(AND(D5="",$C5=$X$4),TRUE)</formula>
    </cfRule>
  </conditionalFormatting>
  <conditionalFormatting sqref="D2305">
    <cfRule type="expression" dxfId="913" priority="29144">
      <formula>IF(FIND("!",D5),TRUE)</formula>
    </cfRule>
  </conditionalFormatting>
  <conditionalFormatting sqref="D2306">
    <cfRule type="expression" dxfId="912" priority="29145">
      <formula>IF(AND(LEN($C5)&gt;0,AND($C5&lt;&gt;"Smelter Not Listed",ISBLANK($D5))),1,0)</formula>
    </cfRule>
  </conditionalFormatting>
  <conditionalFormatting sqref="D2306">
    <cfRule type="expression" dxfId="911" priority="29146">
      <formula>IF(AND(D5="",$C5=$X$4),TRUE)</formula>
    </cfRule>
  </conditionalFormatting>
  <conditionalFormatting sqref="D2306">
    <cfRule type="expression" dxfId="910" priority="29147">
      <formula>IF(FIND("!",D5),TRUE)</formula>
    </cfRule>
  </conditionalFormatting>
  <conditionalFormatting sqref="D2307">
    <cfRule type="expression" dxfId="909" priority="29148">
      <formula>IF(AND(LEN($C5)&gt;0,AND($C5&lt;&gt;"Smelter Not Listed",ISBLANK($D5))),1,0)</formula>
    </cfRule>
  </conditionalFormatting>
  <conditionalFormatting sqref="D2307">
    <cfRule type="expression" dxfId="908" priority="29149">
      <formula>IF(AND(D5="",$C5=$X$4),TRUE)</formula>
    </cfRule>
  </conditionalFormatting>
  <conditionalFormatting sqref="D2307">
    <cfRule type="expression" dxfId="907" priority="29150">
      <formula>IF(FIND("!",D5),TRUE)</formula>
    </cfRule>
  </conditionalFormatting>
  <conditionalFormatting sqref="D2308">
    <cfRule type="expression" dxfId="906" priority="29151">
      <formula>IF(AND(LEN($C5)&gt;0,AND($C5&lt;&gt;"Smelter Not Listed",ISBLANK($D5))),1,0)</formula>
    </cfRule>
  </conditionalFormatting>
  <conditionalFormatting sqref="D2308">
    <cfRule type="expression" dxfId="905" priority="29152">
      <formula>IF(AND(D5="",$C5=$X$4),TRUE)</formula>
    </cfRule>
  </conditionalFormatting>
  <conditionalFormatting sqref="D2308">
    <cfRule type="expression" dxfId="904" priority="29153">
      <formula>IF(FIND("!",D5),TRUE)</formula>
    </cfRule>
  </conditionalFormatting>
  <conditionalFormatting sqref="D2309">
    <cfRule type="expression" dxfId="903" priority="29154">
      <formula>IF(AND(LEN($C5)&gt;0,AND($C5&lt;&gt;"Smelter Not Listed",ISBLANK($D5))),1,0)</formula>
    </cfRule>
  </conditionalFormatting>
  <conditionalFormatting sqref="D2309">
    <cfRule type="expression" dxfId="902" priority="29155">
      <formula>IF(AND(D5="",$C5=$X$4),TRUE)</formula>
    </cfRule>
  </conditionalFormatting>
  <conditionalFormatting sqref="D2309">
    <cfRule type="expression" dxfId="901" priority="29156">
      <formula>IF(FIND("!",D5),TRUE)</formula>
    </cfRule>
  </conditionalFormatting>
  <conditionalFormatting sqref="D2310">
    <cfRule type="expression" dxfId="900" priority="29157">
      <formula>IF(AND(LEN($C5)&gt;0,AND($C5&lt;&gt;"Smelter Not Listed",ISBLANK($D5))),1,0)</formula>
    </cfRule>
  </conditionalFormatting>
  <conditionalFormatting sqref="D2310">
    <cfRule type="expression" dxfId="899" priority="29158">
      <formula>IF(AND(D5="",$C5=$X$4),TRUE)</formula>
    </cfRule>
  </conditionalFormatting>
  <conditionalFormatting sqref="D2310">
    <cfRule type="expression" dxfId="898" priority="29159">
      <formula>IF(FIND("!",D5),TRUE)</formula>
    </cfRule>
  </conditionalFormatting>
  <conditionalFormatting sqref="D2311">
    <cfRule type="expression" dxfId="897" priority="29160">
      <formula>IF(AND(LEN($C5)&gt;0,AND($C5&lt;&gt;"Smelter Not Listed",ISBLANK($D5))),1,0)</formula>
    </cfRule>
  </conditionalFormatting>
  <conditionalFormatting sqref="D2311">
    <cfRule type="expression" dxfId="896" priority="29161">
      <formula>IF(AND(D5="",$C5=$X$4),TRUE)</formula>
    </cfRule>
  </conditionalFormatting>
  <conditionalFormatting sqref="D2311">
    <cfRule type="expression" dxfId="895" priority="29162">
      <formula>IF(FIND("!",D5),TRUE)</formula>
    </cfRule>
  </conditionalFormatting>
  <conditionalFormatting sqref="D2312">
    <cfRule type="expression" dxfId="894" priority="29163">
      <formula>IF(AND(LEN($C5)&gt;0,AND($C5&lt;&gt;"Smelter Not Listed",ISBLANK($D5))),1,0)</formula>
    </cfRule>
  </conditionalFormatting>
  <conditionalFormatting sqref="D2312">
    <cfRule type="expression" dxfId="893" priority="29164">
      <formula>IF(AND(D5="",$C5=$X$4),TRUE)</formula>
    </cfRule>
  </conditionalFormatting>
  <conditionalFormatting sqref="D2312">
    <cfRule type="expression" dxfId="892" priority="29165">
      <formula>IF(FIND("!",D5),TRUE)</formula>
    </cfRule>
  </conditionalFormatting>
  <conditionalFormatting sqref="D2313">
    <cfRule type="expression" dxfId="891" priority="29166">
      <formula>IF(AND(LEN($C5)&gt;0,AND($C5&lt;&gt;"Smelter Not Listed",ISBLANK($D5))),1,0)</formula>
    </cfRule>
  </conditionalFormatting>
  <conditionalFormatting sqref="D2313">
    <cfRule type="expression" dxfId="890" priority="29167">
      <formula>IF(AND(D5="",$C5=$X$4),TRUE)</formula>
    </cfRule>
  </conditionalFormatting>
  <conditionalFormatting sqref="D2313">
    <cfRule type="expression" dxfId="889" priority="29168">
      <formula>IF(FIND("!",D5),TRUE)</formula>
    </cfRule>
  </conditionalFormatting>
  <conditionalFormatting sqref="D2314">
    <cfRule type="expression" dxfId="888" priority="29169">
      <formula>IF(AND(LEN($C5)&gt;0,AND($C5&lt;&gt;"Smelter Not Listed",ISBLANK($D5))),1,0)</formula>
    </cfRule>
  </conditionalFormatting>
  <conditionalFormatting sqref="D2314">
    <cfRule type="expression" dxfId="887" priority="29170">
      <formula>IF(AND(D5="",$C5=$X$4),TRUE)</formula>
    </cfRule>
  </conditionalFormatting>
  <conditionalFormatting sqref="D2314">
    <cfRule type="expression" dxfId="886" priority="29171">
      <formula>IF(FIND("!",D5),TRUE)</formula>
    </cfRule>
  </conditionalFormatting>
  <conditionalFormatting sqref="D2315">
    <cfRule type="expression" dxfId="885" priority="29172">
      <formula>IF(AND(LEN($C5)&gt;0,AND($C5&lt;&gt;"Smelter Not Listed",ISBLANK($D5))),1,0)</formula>
    </cfRule>
  </conditionalFormatting>
  <conditionalFormatting sqref="D2315">
    <cfRule type="expression" dxfId="884" priority="29173">
      <formula>IF(AND(D5="",$C5=$X$4),TRUE)</formula>
    </cfRule>
  </conditionalFormatting>
  <conditionalFormatting sqref="D2315">
    <cfRule type="expression" dxfId="883" priority="29174">
      <formula>IF(FIND("!",D5),TRUE)</formula>
    </cfRule>
  </conditionalFormatting>
  <conditionalFormatting sqref="D2316">
    <cfRule type="expression" dxfId="882" priority="29175">
      <formula>IF(AND(LEN($C5)&gt;0,AND($C5&lt;&gt;"Smelter Not Listed",ISBLANK($D5))),1,0)</formula>
    </cfRule>
  </conditionalFormatting>
  <conditionalFormatting sqref="D2316">
    <cfRule type="expression" dxfId="881" priority="29176">
      <formula>IF(AND(D5="",$C5=$X$4),TRUE)</formula>
    </cfRule>
  </conditionalFormatting>
  <conditionalFormatting sqref="D2316">
    <cfRule type="expression" dxfId="880" priority="29177">
      <formula>IF(FIND("!",D5),TRUE)</formula>
    </cfRule>
  </conditionalFormatting>
  <conditionalFormatting sqref="D2317">
    <cfRule type="expression" dxfId="879" priority="29178">
      <formula>IF(AND(LEN($C5)&gt;0,AND($C5&lt;&gt;"Smelter Not Listed",ISBLANK($D5))),1,0)</formula>
    </cfRule>
  </conditionalFormatting>
  <conditionalFormatting sqref="D2317">
    <cfRule type="expression" dxfId="878" priority="29179">
      <formula>IF(AND(D5="",$C5=$X$4),TRUE)</formula>
    </cfRule>
  </conditionalFormatting>
  <conditionalFormatting sqref="D2317">
    <cfRule type="expression" dxfId="877" priority="29180">
      <formula>IF(FIND("!",D5),TRUE)</formula>
    </cfRule>
  </conditionalFormatting>
  <conditionalFormatting sqref="D2318">
    <cfRule type="expression" dxfId="876" priority="29181">
      <formula>IF(AND(LEN($C5)&gt;0,AND($C5&lt;&gt;"Smelter Not Listed",ISBLANK($D5))),1,0)</formula>
    </cfRule>
  </conditionalFormatting>
  <conditionalFormatting sqref="D2318">
    <cfRule type="expression" dxfId="875" priority="29182">
      <formula>IF(AND(D5="",$C5=$X$4),TRUE)</formula>
    </cfRule>
  </conditionalFormatting>
  <conditionalFormatting sqref="D2318">
    <cfRule type="expression" dxfId="874" priority="29183">
      <formula>IF(FIND("!",D5),TRUE)</formula>
    </cfRule>
  </conditionalFormatting>
  <conditionalFormatting sqref="D2319">
    <cfRule type="expression" dxfId="873" priority="29184">
      <formula>IF(AND(LEN($C5)&gt;0,AND($C5&lt;&gt;"Smelter Not Listed",ISBLANK($D5))),1,0)</formula>
    </cfRule>
  </conditionalFormatting>
  <conditionalFormatting sqref="D2319">
    <cfRule type="expression" dxfId="872" priority="29185">
      <formula>IF(AND(D5="",$C5=$X$4),TRUE)</formula>
    </cfRule>
  </conditionalFormatting>
  <conditionalFormatting sqref="D2319">
    <cfRule type="expression" dxfId="871" priority="29186">
      <formula>IF(FIND("!",D5),TRUE)</formula>
    </cfRule>
  </conditionalFormatting>
  <conditionalFormatting sqref="D2320">
    <cfRule type="expression" dxfId="870" priority="29187">
      <formula>IF(AND(LEN($C5)&gt;0,AND($C5&lt;&gt;"Smelter Not Listed",ISBLANK($D5))),1,0)</formula>
    </cfRule>
  </conditionalFormatting>
  <conditionalFormatting sqref="D2320">
    <cfRule type="expression" dxfId="869" priority="29188">
      <formula>IF(AND(D5="",$C5=$X$4),TRUE)</formula>
    </cfRule>
  </conditionalFormatting>
  <conditionalFormatting sqref="D2320">
    <cfRule type="expression" dxfId="868" priority="29189">
      <formula>IF(FIND("!",D5),TRUE)</formula>
    </cfRule>
  </conditionalFormatting>
  <conditionalFormatting sqref="D2321">
    <cfRule type="expression" dxfId="867" priority="29190">
      <formula>IF(AND(LEN($C5)&gt;0,AND($C5&lt;&gt;"Smelter Not Listed",ISBLANK($D5))),1,0)</formula>
    </cfRule>
  </conditionalFormatting>
  <conditionalFormatting sqref="D2321">
    <cfRule type="expression" dxfId="866" priority="29191">
      <formula>IF(AND(D5="",$C5=$X$4),TRUE)</formula>
    </cfRule>
  </conditionalFormatting>
  <conditionalFormatting sqref="D2321">
    <cfRule type="expression" dxfId="865" priority="29192">
      <formula>IF(FIND("!",D5),TRUE)</formula>
    </cfRule>
  </conditionalFormatting>
  <conditionalFormatting sqref="D2322">
    <cfRule type="expression" dxfId="864" priority="29193">
      <formula>IF(AND(LEN($C5)&gt;0,AND($C5&lt;&gt;"Smelter Not Listed",ISBLANK($D5))),1,0)</formula>
    </cfRule>
  </conditionalFormatting>
  <conditionalFormatting sqref="D2322">
    <cfRule type="expression" dxfId="863" priority="29194">
      <formula>IF(AND(D5="",$C5=$X$4),TRUE)</formula>
    </cfRule>
  </conditionalFormatting>
  <conditionalFormatting sqref="D2322">
    <cfRule type="expression" dxfId="862" priority="29195">
      <formula>IF(FIND("!",D5),TRUE)</formula>
    </cfRule>
  </conditionalFormatting>
  <conditionalFormatting sqref="D2323">
    <cfRule type="expression" dxfId="861" priority="29196">
      <formula>IF(AND(LEN($C5)&gt;0,AND($C5&lt;&gt;"Smelter Not Listed",ISBLANK($D5))),1,0)</formula>
    </cfRule>
  </conditionalFormatting>
  <conditionalFormatting sqref="D2323">
    <cfRule type="expression" dxfId="860" priority="29197">
      <formula>IF(AND(D5="",$C5=$X$4),TRUE)</formula>
    </cfRule>
  </conditionalFormatting>
  <conditionalFormatting sqref="D2323">
    <cfRule type="expression" dxfId="859" priority="29198">
      <formula>IF(FIND("!",D5),TRUE)</formula>
    </cfRule>
  </conditionalFormatting>
  <conditionalFormatting sqref="D2324">
    <cfRule type="expression" dxfId="858" priority="29199">
      <formula>IF(AND(LEN($C5)&gt;0,AND($C5&lt;&gt;"Smelter Not Listed",ISBLANK($D5))),1,0)</formula>
    </cfRule>
  </conditionalFormatting>
  <conditionalFormatting sqref="D2324">
    <cfRule type="expression" dxfId="857" priority="29200">
      <formula>IF(AND(D5="",$C5=$X$4),TRUE)</formula>
    </cfRule>
  </conditionalFormatting>
  <conditionalFormatting sqref="D2324">
    <cfRule type="expression" dxfId="856" priority="29201">
      <formula>IF(FIND("!",D5),TRUE)</formula>
    </cfRule>
  </conditionalFormatting>
  <conditionalFormatting sqref="D2325">
    <cfRule type="expression" dxfId="855" priority="29202">
      <formula>IF(AND(LEN($C5)&gt;0,AND($C5&lt;&gt;"Smelter Not Listed",ISBLANK($D5))),1,0)</formula>
    </cfRule>
  </conditionalFormatting>
  <conditionalFormatting sqref="D2325">
    <cfRule type="expression" dxfId="854" priority="29203">
      <formula>IF(AND(D5="",$C5=$X$4),TRUE)</formula>
    </cfRule>
  </conditionalFormatting>
  <conditionalFormatting sqref="D2325">
    <cfRule type="expression" dxfId="853" priority="29204">
      <formula>IF(FIND("!",D5),TRUE)</formula>
    </cfRule>
  </conditionalFormatting>
  <conditionalFormatting sqref="D2326">
    <cfRule type="expression" dxfId="852" priority="29205">
      <formula>IF(AND(LEN($C5)&gt;0,AND($C5&lt;&gt;"Smelter Not Listed",ISBLANK($D5))),1,0)</formula>
    </cfRule>
  </conditionalFormatting>
  <conditionalFormatting sqref="D2326">
    <cfRule type="expression" dxfId="851" priority="29206">
      <formula>IF(AND(D5="",$C5=$X$4),TRUE)</formula>
    </cfRule>
  </conditionalFormatting>
  <conditionalFormatting sqref="D2326">
    <cfRule type="expression" dxfId="850" priority="29207">
      <formula>IF(FIND("!",D5),TRUE)</formula>
    </cfRule>
  </conditionalFormatting>
  <conditionalFormatting sqref="D2327">
    <cfRule type="expression" dxfId="849" priority="29208">
      <formula>IF(AND(LEN($C5)&gt;0,AND($C5&lt;&gt;"Smelter Not Listed",ISBLANK($D5))),1,0)</formula>
    </cfRule>
  </conditionalFormatting>
  <conditionalFormatting sqref="D2327">
    <cfRule type="expression" dxfId="848" priority="29209">
      <formula>IF(AND(D5="",$C5=$X$4),TRUE)</formula>
    </cfRule>
  </conditionalFormatting>
  <conditionalFormatting sqref="D2327">
    <cfRule type="expression" dxfId="847" priority="29210">
      <formula>IF(FIND("!",D5),TRUE)</formula>
    </cfRule>
  </conditionalFormatting>
  <conditionalFormatting sqref="D2328">
    <cfRule type="expression" dxfId="846" priority="29211">
      <formula>IF(AND(LEN($C5)&gt;0,AND($C5&lt;&gt;"Smelter Not Listed",ISBLANK($D5))),1,0)</formula>
    </cfRule>
  </conditionalFormatting>
  <conditionalFormatting sqref="D2328">
    <cfRule type="expression" dxfId="845" priority="29212">
      <formula>IF(AND(D5="",$C5=$X$4),TRUE)</formula>
    </cfRule>
  </conditionalFormatting>
  <conditionalFormatting sqref="D2328">
    <cfRule type="expression" dxfId="844" priority="29213">
      <formula>IF(FIND("!",D5),TRUE)</formula>
    </cfRule>
  </conditionalFormatting>
  <conditionalFormatting sqref="D2329">
    <cfRule type="expression" dxfId="843" priority="29214">
      <formula>IF(AND(LEN($C5)&gt;0,AND($C5&lt;&gt;"Smelter Not Listed",ISBLANK($D5))),1,0)</formula>
    </cfRule>
  </conditionalFormatting>
  <conditionalFormatting sqref="D2329">
    <cfRule type="expression" dxfId="842" priority="29215">
      <formula>IF(AND(D5="",$C5=$X$4),TRUE)</formula>
    </cfRule>
  </conditionalFormatting>
  <conditionalFormatting sqref="D2329">
    <cfRule type="expression" dxfId="841" priority="29216">
      <formula>IF(FIND("!",D5),TRUE)</formula>
    </cfRule>
  </conditionalFormatting>
  <conditionalFormatting sqref="D2330">
    <cfRule type="expression" dxfId="840" priority="29217">
      <formula>IF(AND(LEN($C5)&gt;0,AND($C5&lt;&gt;"Smelter Not Listed",ISBLANK($D5))),1,0)</formula>
    </cfRule>
  </conditionalFormatting>
  <conditionalFormatting sqref="D2330">
    <cfRule type="expression" dxfId="839" priority="29218">
      <formula>IF(AND(D5="",$C5=$X$4),TRUE)</formula>
    </cfRule>
  </conditionalFormatting>
  <conditionalFormatting sqref="D2330">
    <cfRule type="expression" dxfId="838" priority="29219">
      <formula>IF(FIND("!",D5),TRUE)</formula>
    </cfRule>
  </conditionalFormatting>
  <conditionalFormatting sqref="D2331">
    <cfRule type="expression" dxfId="837" priority="29220">
      <formula>IF(AND(LEN($C5)&gt;0,AND($C5&lt;&gt;"Smelter Not Listed",ISBLANK($D5))),1,0)</formula>
    </cfRule>
  </conditionalFormatting>
  <conditionalFormatting sqref="D2331">
    <cfRule type="expression" dxfId="836" priority="29221">
      <formula>IF(AND(D5="",$C5=$X$4),TRUE)</formula>
    </cfRule>
  </conditionalFormatting>
  <conditionalFormatting sqref="D2331">
    <cfRule type="expression" dxfId="835" priority="29222">
      <formula>IF(FIND("!",D5),TRUE)</formula>
    </cfRule>
  </conditionalFormatting>
  <conditionalFormatting sqref="D2332">
    <cfRule type="expression" dxfId="834" priority="29223">
      <formula>IF(AND(LEN($C5)&gt;0,AND($C5&lt;&gt;"Smelter Not Listed",ISBLANK($D5))),1,0)</formula>
    </cfRule>
  </conditionalFormatting>
  <conditionalFormatting sqref="D2332">
    <cfRule type="expression" dxfId="833" priority="29224">
      <formula>IF(AND(D5="",$C5=$X$4),TRUE)</formula>
    </cfRule>
  </conditionalFormatting>
  <conditionalFormatting sqref="D2332">
    <cfRule type="expression" dxfId="832" priority="29225">
      <formula>IF(FIND("!",D5),TRUE)</formula>
    </cfRule>
  </conditionalFormatting>
  <conditionalFormatting sqref="D2333">
    <cfRule type="expression" dxfId="831" priority="29226">
      <formula>IF(AND(LEN($C5)&gt;0,AND($C5&lt;&gt;"Smelter Not Listed",ISBLANK($D5))),1,0)</formula>
    </cfRule>
  </conditionalFormatting>
  <conditionalFormatting sqref="D2333">
    <cfRule type="expression" dxfId="830" priority="29227">
      <formula>IF(AND(D5="",$C5=$X$4),TRUE)</formula>
    </cfRule>
  </conditionalFormatting>
  <conditionalFormatting sqref="D2333">
    <cfRule type="expression" dxfId="829" priority="29228">
      <formula>IF(FIND("!",D5),TRUE)</formula>
    </cfRule>
  </conditionalFormatting>
  <conditionalFormatting sqref="D2334">
    <cfRule type="expression" dxfId="828" priority="29229">
      <formula>IF(AND(LEN($C5)&gt;0,AND($C5&lt;&gt;"Smelter Not Listed",ISBLANK($D5))),1,0)</formula>
    </cfRule>
  </conditionalFormatting>
  <conditionalFormatting sqref="D2334">
    <cfRule type="expression" dxfId="827" priority="29230">
      <formula>IF(AND(D5="",$C5=$X$4),TRUE)</formula>
    </cfRule>
  </conditionalFormatting>
  <conditionalFormatting sqref="D2334">
    <cfRule type="expression" dxfId="826" priority="29231">
      <formula>IF(FIND("!",D5),TRUE)</formula>
    </cfRule>
  </conditionalFormatting>
  <conditionalFormatting sqref="D2335">
    <cfRule type="expression" dxfId="825" priority="29232">
      <formula>IF(AND(LEN($C5)&gt;0,AND($C5&lt;&gt;"Smelter Not Listed",ISBLANK($D5))),1,0)</formula>
    </cfRule>
  </conditionalFormatting>
  <conditionalFormatting sqref="D2335">
    <cfRule type="expression" dxfId="824" priority="29233">
      <formula>IF(AND(D5="",$C5=$X$4),TRUE)</formula>
    </cfRule>
  </conditionalFormatting>
  <conditionalFormatting sqref="D2335">
    <cfRule type="expression" dxfId="823" priority="29234">
      <formula>IF(FIND("!",D5),TRUE)</formula>
    </cfRule>
  </conditionalFormatting>
  <conditionalFormatting sqref="D2336">
    <cfRule type="expression" dxfId="822" priority="29235">
      <formula>IF(AND(LEN($C5)&gt;0,AND($C5&lt;&gt;"Smelter Not Listed",ISBLANK($D5))),1,0)</formula>
    </cfRule>
  </conditionalFormatting>
  <conditionalFormatting sqref="D2336">
    <cfRule type="expression" dxfId="821" priority="29236">
      <formula>IF(AND(D5="",$C5=$X$4),TRUE)</formula>
    </cfRule>
  </conditionalFormatting>
  <conditionalFormatting sqref="D2336">
    <cfRule type="expression" dxfId="820" priority="29237">
      <formula>IF(FIND("!",D5),TRUE)</formula>
    </cfRule>
  </conditionalFormatting>
  <conditionalFormatting sqref="D2337">
    <cfRule type="expression" dxfId="819" priority="29238">
      <formula>IF(AND(LEN($C5)&gt;0,AND($C5&lt;&gt;"Smelter Not Listed",ISBLANK($D5))),1,0)</formula>
    </cfRule>
  </conditionalFormatting>
  <conditionalFormatting sqref="D2337">
    <cfRule type="expression" dxfId="818" priority="29239">
      <formula>IF(AND(D5="",$C5=$X$4),TRUE)</formula>
    </cfRule>
  </conditionalFormatting>
  <conditionalFormatting sqref="D2337">
    <cfRule type="expression" dxfId="817" priority="29240">
      <formula>IF(FIND("!",D5),TRUE)</formula>
    </cfRule>
  </conditionalFormatting>
  <conditionalFormatting sqref="D2338">
    <cfRule type="expression" dxfId="816" priority="29241">
      <formula>IF(AND(LEN($C5)&gt;0,AND($C5&lt;&gt;"Smelter Not Listed",ISBLANK($D5))),1,0)</formula>
    </cfRule>
  </conditionalFormatting>
  <conditionalFormatting sqref="D2338">
    <cfRule type="expression" dxfId="815" priority="29242">
      <formula>IF(AND(D5="",$C5=$X$4),TRUE)</formula>
    </cfRule>
  </conditionalFormatting>
  <conditionalFormatting sqref="D2338">
    <cfRule type="expression" dxfId="814" priority="29243">
      <formula>IF(FIND("!",D5),TRUE)</formula>
    </cfRule>
  </conditionalFormatting>
  <conditionalFormatting sqref="D2339">
    <cfRule type="expression" dxfId="813" priority="29244">
      <formula>IF(AND(LEN($C5)&gt;0,AND($C5&lt;&gt;"Smelter Not Listed",ISBLANK($D5))),1,0)</formula>
    </cfRule>
  </conditionalFormatting>
  <conditionalFormatting sqref="D2339">
    <cfRule type="expression" dxfId="812" priority="29245">
      <formula>IF(AND(D5="",$C5=$X$4),TRUE)</formula>
    </cfRule>
  </conditionalFormatting>
  <conditionalFormatting sqref="D2339">
    <cfRule type="expression" dxfId="811" priority="29246">
      <formula>IF(FIND("!",D5),TRUE)</formula>
    </cfRule>
  </conditionalFormatting>
  <conditionalFormatting sqref="D2340">
    <cfRule type="expression" dxfId="810" priority="29247">
      <formula>IF(AND(LEN($C5)&gt;0,AND($C5&lt;&gt;"Smelter Not Listed",ISBLANK($D5))),1,0)</formula>
    </cfRule>
  </conditionalFormatting>
  <conditionalFormatting sqref="D2340">
    <cfRule type="expression" dxfId="809" priority="29248">
      <formula>IF(AND(D5="",$C5=$X$4),TRUE)</formula>
    </cfRule>
  </conditionalFormatting>
  <conditionalFormatting sqref="D2340">
    <cfRule type="expression" dxfId="808" priority="29249">
      <formula>IF(FIND("!",D5),TRUE)</formula>
    </cfRule>
  </conditionalFormatting>
  <conditionalFormatting sqref="D2341">
    <cfRule type="expression" dxfId="807" priority="29250">
      <formula>IF(AND(LEN($C5)&gt;0,AND($C5&lt;&gt;"Smelter Not Listed",ISBLANK($D5))),1,0)</formula>
    </cfRule>
  </conditionalFormatting>
  <conditionalFormatting sqref="D2341">
    <cfRule type="expression" dxfId="806" priority="29251">
      <formula>IF(AND(D5="",$C5=$X$4),TRUE)</formula>
    </cfRule>
  </conditionalFormatting>
  <conditionalFormatting sqref="D2341">
    <cfRule type="expression" dxfId="805" priority="29252">
      <formula>IF(FIND("!",D5),TRUE)</formula>
    </cfRule>
  </conditionalFormatting>
  <conditionalFormatting sqref="D2342">
    <cfRule type="expression" dxfId="804" priority="29253">
      <formula>IF(AND(LEN($C5)&gt;0,AND($C5&lt;&gt;"Smelter Not Listed",ISBLANK($D5))),1,0)</formula>
    </cfRule>
  </conditionalFormatting>
  <conditionalFormatting sqref="D2342">
    <cfRule type="expression" dxfId="803" priority="29254">
      <formula>IF(AND(D5="",$C5=$X$4),TRUE)</formula>
    </cfRule>
  </conditionalFormatting>
  <conditionalFormatting sqref="D2342">
    <cfRule type="expression" dxfId="802" priority="29255">
      <formula>IF(FIND("!",D5),TRUE)</formula>
    </cfRule>
  </conditionalFormatting>
  <conditionalFormatting sqref="D2343">
    <cfRule type="expression" dxfId="801" priority="29256">
      <formula>IF(AND(LEN($C5)&gt;0,AND($C5&lt;&gt;"Smelter Not Listed",ISBLANK($D5))),1,0)</formula>
    </cfRule>
  </conditionalFormatting>
  <conditionalFormatting sqref="D2343">
    <cfRule type="expression" dxfId="800" priority="29257">
      <formula>IF(AND(D5="",$C5=$X$4),TRUE)</formula>
    </cfRule>
  </conditionalFormatting>
  <conditionalFormatting sqref="D2343">
    <cfRule type="expression" dxfId="799" priority="29258">
      <formula>IF(FIND("!",D5),TRUE)</formula>
    </cfRule>
  </conditionalFormatting>
  <conditionalFormatting sqref="D2344">
    <cfRule type="expression" dxfId="798" priority="29259">
      <formula>IF(AND(LEN($C5)&gt;0,AND($C5&lt;&gt;"Smelter Not Listed",ISBLANK($D5))),1,0)</formula>
    </cfRule>
  </conditionalFormatting>
  <conditionalFormatting sqref="D2344">
    <cfRule type="expression" dxfId="797" priority="29260">
      <formula>IF(AND(D5="",$C5=$X$4),TRUE)</formula>
    </cfRule>
  </conditionalFormatting>
  <conditionalFormatting sqref="D2344">
    <cfRule type="expression" dxfId="796" priority="29261">
      <formula>IF(FIND("!",D5),TRUE)</formula>
    </cfRule>
  </conditionalFormatting>
  <conditionalFormatting sqref="D2345">
    <cfRule type="expression" dxfId="795" priority="29262">
      <formula>IF(AND(LEN($C5)&gt;0,AND($C5&lt;&gt;"Smelter Not Listed",ISBLANK($D5))),1,0)</formula>
    </cfRule>
  </conditionalFormatting>
  <conditionalFormatting sqref="D2345">
    <cfRule type="expression" dxfId="794" priority="29263">
      <formula>IF(AND(D5="",$C5=$X$4),TRUE)</formula>
    </cfRule>
  </conditionalFormatting>
  <conditionalFormatting sqref="D2345">
    <cfRule type="expression" dxfId="793" priority="29264">
      <formula>IF(FIND("!",D5),TRUE)</formula>
    </cfRule>
  </conditionalFormatting>
  <conditionalFormatting sqref="D2346">
    <cfRule type="expression" dxfId="792" priority="29265">
      <formula>IF(AND(LEN($C5)&gt;0,AND($C5&lt;&gt;"Smelter Not Listed",ISBLANK($D5))),1,0)</formula>
    </cfRule>
  </conditionalFormatting>
  <conditionalFormatting sqref="D2346">
    <cfRule type="expression" dxfId="791" priority="29266">
      <formula>IF(AND(D5="",$C5=$X$4),TRUE)</formula>
    </cfRule>
  </conditionalFormatting>
  <conditionalFormatting sqref="D2346">
    <cfRule type="expression" dxfId="790" priority="29267">
      <formula>IF(FIND("!",D5),TRUE)</formula>
    </cfRule>
  </conditionalFormatting>
  <conditionalFormatting sqref="D2347">
    <cfRule type="expression" dxfId="789" priority="29268">
      <formula>IF(AND(LEN($C5)&gt;0,AND($C5&lt;&gt;"Smelter Not Listed",ISBLANK($D5))),1,0)</formula>
    </cfRule>
  </conditionalFormatting>
  <conditionalFormatting sqref="D2347">
    <cfRule type="expression" dxfId="788" priority="29269">
      <formula>IF(AND(D5="",$C5=$X$4),TRUE)</formula>
    </cfRule>
  </conditionalFormatting>
  <conditionalFormatting sqref="D2347">
    <cfRule type="expression" dxfId="787" priority="29270">
      <formula>IF(FIND("!",D5),TRUE)</formula>
    </cfRule>
  </conditionalFormatting>
  <conditionalFormatting sqref="D2348">
    <cfRule type="expression" dxfId="786" priority="29271">
      <formula>IF(AND(LEN($C5)&gt;0,AND($C5&lt;&gt;"Smelter Not Listed",ISBLANK($D5))),1,0)</formula>
    </cfRule>
  </conditionalFormatting>
  <conditionalFormatting sqref="D2348">
    <cfRule type="expression" dxfId="785" priority="29272">
      <formula>IF(AND(D5="",$C5=$X$4),TRUE)</formula>
    </cfRule>
  </conditionalFormatting>
  <conditionalFormatting sqref="D2348">
    <cfRule type="expression" dxfId="784" priority="29273">
      <formula>IF(FIND("!",D5),TRUE)</formula>
    </cfRule>
  </conditionalFormatting>
  <conditionalFormatting sqref="D2349">
    <cfRule type="expression" dxfId="783" priority="29274">
      <formula>IF(AND(LEN($C5)&gt;0,AND($C5&lt;&gt;"Smelter Not Listed",ISBLANK($D5))),1,0)</formula>
    </cfRule>
  </conditionalFormatting>
  <conditionalFormatting sqref="D2349">
    <cfRule type="expression" dxfId="782" priority="29275">
      <formula>IF(AND(D5="",$C5=$X$4),TRUE)</formula>
    </cfRule>
  </conditionalFormatting>
  <conditionalFormatting sqref="D2349">
    <cfRule type="expression" dxfId="781" priority="29276">
      <formula>IF(FIND("!",D5),TRUE)</formula>
    </cfRule>
  </conditionalFormatting>
  <conditionalFormatting sqref="D2350">
    <cfRule type="expression" dxfId="780" priority="29277">
      <formula>IF(AND(LEN($C5)&gt;0,AND($C5&lt;&gt;"Smelter Not Listed",ISBLANK($D5))),1,0)</formula>
    </cfRule>
  </conditionalFormatting>
  <conditionalFormatting sqref="D2350">
    <cfRule type="expression" dxfId="779" priority="29278">
      <formula>IF(AND(D5="",$C5=$X$4),TRUE)</formula>
    </cfRule>
  </conditionalFormatting>
  <conditionalFormatting sqref="D2350">
    <cfRule type="expression" dxfId="778" priority="29279">
      <formula>IF(FIND("!",D5),TRUE)</formula>
    </cfRule>
  </conditionalFormatting>
  <conditionalFormatting sqref="D2351">
    <cfRule type="expression" dxfId="777" priority="29280">
      <formula>IF(AND(LEN($C5)&gt;0,AND($C5&lt;&gt;"Smelter Not Listed",ISBLANK($D5))),1,0)</formula>
    </cfRule>
  </conditionalFormatting>
  <conditionalFormatting sqref="D2351">
    <cfRule type="expression" dxfId="776" priority="29281">
      <formula>IF(AND(D5="",$C5=$X$4),TRUE)</formula>
    </cfRule>
  </conditionalFormatting>
  <conditionalFormatting sqref="D2351">
    <cfRule type="expression" dxfId="775" priority="29282">
      <formula>IF(FIND("!",D5),TRUE)</formula>
    </cfRule>
  </conditionalFormatting>
  <conditionalFormatting sqref="D2352">
    <cfRule type="expression" dxfId="774" priority="29283">
      <formula>IF(AND(LEN($C5)&gt;0,AND($C5&lt;&gt;"Smelter Not Listed",ISBLANK($D5))),1,0)</formula>
    </cfRule>
  </conditionalFormatting>
  <conditionalFormatting sqref="D2352">
    <cfRule type="expression" dxfId="773" priority="29284">
      <formula>IF(AND(D5="",$C5=$X$4),TRUE)</formula>
    </cfRule>
  </conditionalFormatting>
  <conditionalFormatting sqref="D2352">
    <cfRule type="expression" dxfId="772" priority="29285">
      <formula>IF(FIND("!",D5),TRUE)</formula>
    </cfRule>
  </conditionalFormatting>
  <conditionalFormatting sqref="D2353">
    <cfRule type="expression" dxfId="771" priority="29286">
      <formula>IF(AND(LEN($C5)&gt;0,AND($C5&lt;&gt;"Smelter Not Listed",ISBLANK($D5))),1,0)</formula>
    </cfRule>
  </conditionalFormatting>
  <conditionalFormatting sqref="D2353">
    <cfRule type="expression" dxfId="770" priority="29287">
      <formula>IF(AND(D5="",$C5=$X$4),TRUE)</formula>
    </cfRule>
  </conditionalFormatting>
  <conditionalFormatting sqref="D2353">
    <cfRule type="expression" dxfId="769" priority="29288">
      <formula>IF(FIND("!",D5),TRUE)</formula>
    </cfRule>
  </conditionalFormatting>
  <conditionalFormatting sqref="D2354">
    <cfRule type="expression" dxfId="768" priority="29289">
      <formula>IF(AND(LEN($C5)&gt;0,AND($C5&lt;&gt;"Smelter Not Listed",ISBLANK($D5))),1,0)</formula>
    </cfRule>
  </conditionalFormatting>
  <conditionalFormatting sqref="D2354">
    <cfRule type="expression" dxfId="767" priority="29290">
      <formula>IF(AND(D5="",$C5=$X$4),TRUE)</formula>
    </cfRule>
  </conditionalFormatting>
  <conditionalFormatting sqref="D2354">
    <cfRule type="expression" dxfId="766" priority="29291">
      <formula>IF(FIND("!",D5),TRUE)</formula>
    </cfRule>
  </conditionalFormatting>
  <conditionalFormatting sqref="D2355">
    <cfRule type="expression" dxfId="765" priority="29292">
      <formula>IF(AND(LEN($C5)&gt;0,AND($C5&lt;&gt;"Smelter Not Listed",ISBLANK($D5))),1,0)</formula>
    </cfRule>
  </conditionalFormatting>
  <conditionalFormatting sqref="D2355">
    <cfRule type="expression" dxfId="764" priority="29293">
      <formula>IF(AND(D5="",$C5=$X$4),TRUE)</formula>
    </cfRule>
  </conditionalFormatting>
  <conditionalFormatting sqref="D2355">
    <cfRule type="expression" dxfId="763" priority="29294">
      <formula>IF(FIND("!",D5),TRUE)</formula>
    </cfRule>
  </conditionalFormatting>
  <conditionalFormatting sqref="D2356">
    <cfRule type="expression" dxfId="762" priority="29295">
      <formula>IF(AND(LEN($C5)&gt;0,AND($C5&lt;&gt;"Smelter Not Listed",ISBLANK($D5))),1,0)</formula>
    </cfRule>
  </conditionalFormatting>
  <conditionalFormatting sqref="D2356">
    <cfRule type="expression" dxfId="761" priority="29296">
      <formula>IF(AND(D5="",$C5=$X$4),TRUE)</formula>
    </cfRule>
  </conditionalFormatting>
  <conditionalFormatting sqref="D2356">
    <cfRule type="expression" dxfId="760" priority="29297">
      <formula>IF(FIND("!",D5),TRUE)</formula>
    </cfRule>
  </conditionalFormatting>
  <conditionalFormatting sqref="D2357">
    <cfRule type="expression" dxfId="759" priority="29298">
      <formula>IF(AND(LEN($C5)&gt;0,AND($C5&lt;&gt;"Smelter Not Listed",ISBLANK($D5))),1,0)</formula>
    </cfRule>
  </conditionalFormatting>
  <conditionalFormatting sqref="D2357">
    <cfRule type="expression" dxfId="758" priority="29299">
      <formula>IF(AND(D5="",$C5=$X$4),TRUE)</formula>
    </cfRule>
  </conditionalFormatting>
  <conditionalFormatting sqref="D2357">
    <cfRule type="expression" dxfId="757" priority="29300">
      <formula>IF(FIND("!",D5),TRUE)</formula>
    </cfRule>
  </conditionalFormatting>
  <conditionalFormatting sqref="D2358">
    <cfRule type="expression" dxfId="756" priority="29301">
      <formula>IF(AND(LEN($C5)&gt;0,AND($C5&lt;&gt;"Smelter Not Listed",ISBLANK($D5))),1,0)</formula>
    </cfRule>
  </conditionalFormatting>
  <conditionalFormatting sqref="D2358">
    <cfRule type="expression" dxfId="755" priority="29302">
      <formula>IF(AND(D5="",$C5=$X$4),TRUE)</formula>
    </cfRule>
  </conditionalFormatting>
  <conditionalFormatting sqref="D2358">
    <cfRule type="expression" dxfId="754" priority="29303">
      <formula>IF(FIND("!",D5),TRUE)</formula>
    </cfRule>
  </conditionalFormatting>
  <conditionalFormatting sqref="D2359">
    <cfRule type="expression" dxfId="753" priority="29304">
      <formula>IF(AND(LEN($C5)&gt;0,AND($C5&lt;&gt;"Smelter Not Listed",ISBLANK($D5))),1,0)</formula>
    </cfRule>
  </conditionalFormatting>
  <conditionalFormatting sqref="D2359">
    <cfRule type="expression" dxfId="752" priority="29305">
      <formula>IF(AND(D5="",$C5=$X$4),TRUE)</formula>
    </cfRule>
  </conditionalFormatting>
  <conditionalFormatting sqref="D2359">
    <cfRule type="expression" dxfId="751" priority="29306">
      <formula>IF(FIND("!",D5),TRUE)</formula>
    </cfRule>
  </conditionalFormatting>
  <conditionalFormatting sqref="D2360">
    <cfRule type="expression" dxfId="750" priority="29307">
      <formula>IF(AND(LEN($C5)&gt;0,AND($C5&lt;&gt;"Smelter Not Listed",ISBLANK($D5))),1,0)</formula>
    </cfRule>
  </conditionalFormatting>
  <conditionalFormatting sqref="D2360">
    <cfRule type="expression" dxfId="749" priority="29308">
      <formula>IF(AND(D5="",$C5=$X$4),TRUE)</formula>
    </cfRule>
  </conditionalFormatting>
  <conditionalFormatting sqref="D2360">
    <cfRule type="expression" dxfId="748" priority="29309">
      <formula>IF(FIND("!",D5),TRUE)</formula>
    </cfRule>
  </conditionalFormatting>
  <conditionalFormatting sqref="D2361">
    <cfRule type="expression" dxfId="747" priority="29310">
      <formula>IF(AND(LEN($C5)&gt;0,AND($C5&lt;&gt;"Smelter Not Listed",ISBLANK($D5))),1,0)</formula>
    </cfRule>
  </conditionalFormatting>
  <conditionalFormatting sqref="D2361">
    <cfRule type="expression" dxfId="746" priority="29311">
      <formula>IF(AND(D5="",$C5=$X$4),TRUE)</formula>
    </cfRule>
  </conditionalFormatting>
  <conditionalFormatting sqref="D2361">
    <cfRule type="expression" dxfId="745" priority="29312">
      <formula>IF(FIND("!",D5),TRUE)</formula>
    </cfRule>
  </conditionalFormatting>
  <conditionalFormatting sqref="D2362">
    <cfRule type="expression" dxfId="744" priority="29313">
      <formula>IF(AND(LEN($C5)&gt;0,AND($C5&lt;&gt;"Smelter Not Listed",ISBLANK($D5))),1,0)</formula>
    </cfRule>
  </conditionalFormatting>
  <conditionalFormatting sqref="D2362">
    <cfRule type="expression" dxfId="743" priority="29314">
      <formula>IF(AND(D5="",$C5=$X$4),TRUE)</formula>
    </cfRule>
  </conditionalFormatting>
  <conditionalFormatting sqref="D2362">
    <cfRule type="expression" dxfId="742" priority="29315">
      <formula>IF(FIND("!",D5),TRUE)</formula>
    </cfRule>
  </conditionalFormatting>
  <conditionalFormatting sqref="D2363">
    <cfRule type="expression" dxfId="741" priority="29316">
      <formula>IF(AND(LEN($C5)&gt;0,AND($C5&lt;&gt;"Smelter Not Listed",ISBLANK($D5))),1,0)</formula>
    </cfRule>
  </conditionalFormatting>
  <conditionalFormatting sqref="D2363">
    <cfRule type="expression" dxfId="740" priority="29317">
      <formula>IF(AND(D5="",$C5=$X$4),TRUE)</formula>
    </cfRule>
  </conditionalFormatting>
  <conditionalFormatting sqref="D2363">
    <cfRule type="expression" dxfId="739" priority="29318">
      <formula>IF(FIND("!",D5),TRUE)</formula>
    </cfRule>
  </conditionalFormatting>
  <conditionalFormatting sqref="D2364">
    <cfRule type="expression" dxfId="738" priority="29319">
      <formula>IF(AND(LEN($C5)&gt;0,AND($C5&lt;&gt;"Smelter Not Listed",ISBLANK($D5))),1,0)</formula>
    </cfRule>
  </conditionalFormatting>
  <conditionalFormatting sqref="D2364">
    <cfRule type="expression" dxfId="737" priority="29320">
      <formula>IF(AND(D5="",$C5=$X$4),TRUE)</formula>
    </cfRule>
  </conditionalFormatting>
  <conditionalFormatting sqref="D2364">
    <cfRule type="expression" dxfId="736" priority="29321">
      <formula>IF(FIND("!",D5),TRUE)</formula>
    </cfRule>
  </conditionalFormatting>
  <conditionalFormatting sqref="D2365">
    <cfRule type="expression" dxfId="735" priority="29322">
      <formula>IF(AND(LEN($C5)&gt;0,AND($C5&lt;&gt;"Smelter Not Listed",ISBLANK($D5))),1,0)</formula>
    </cfRule>
  </conditionalFormatting>
  <conditionalFormatting sqref="D2365">
    <cfRule type="expression" dxfId="734" priority="29323">
      <formula>IF(AND(D5="",$C5=$X$4),TRUE)</formula>
    </cfRule>
  </conditionalFormatting>
  <conditionalFormatting sqref="D2365">
    <cfRule type="expression" dxfId="733" priority="29324">
      <formula>IF(FIND("!",D5),TRUE)</formula>
    </cfRule>
  </conditionalFormatting>
  <conditionalFormatting sqref="D2366">
    <cfRule type="expression" dxfId="732" priority="29325">
      <formula>IF(AND(LEN($C5)&gt;0,AND($C5&lt;&gt;"Smelter Not Listed",ISBLANK($D5))),1,0)</formula>
    </cfRule>
  </conditionalFormatting>
  <conditionalFormatting sqref="D2366">
    <cfRule type="expression" dxfId="731" priority="29326">
      <formula>IF(AND(D5="",$C5=$X$4),TRUE)</formula>
    </cfRule>
  </conditionalFormatting>
  <conditionalFormatting sqref="D2366">
    <cfRule type="expression" dxfId="730" priority="29327">
      <formula>IF(FIND("!",D5),TRUE)</formula>
    </cfRule>
  </conditionalFormatting>
  <conditionalFormatting sqref="D2367">
    <cfRule type="expression" dxfId="729" priority="29328">
      <formula>IF(AND(LEN($C5)&gt;0,AND($C5&lt;&gt;"Smelter Not Listed",ISBLANK($D5))),1,0)</formula>
    </cfRule>
  </conditionalFormatting>
  <conditionalFormatting sqref="D2367">
    <cfRule type="expression" dxfId="728" priority="29329">
      <formula>IF(AND(D5="",$C5=$X$4),TRUE)</formula>
    </cfRule>
  </conditionalFormatting>
  <conditionalFormatting sqref="D2367">
    <cfRule type="expression" dxfId="727" priority="29330">
      <formula>IF(FIND("!",D5),TRUE)</formula>
    </cfRule>
  </conditionalFormatting>
  <conditionalFormatting sqref="D2368">
    <cfRule type="expression" dxfId="726" priority="29331">
      <formula>IF(AND(LEN($C5)&gt;0,AND($C5&lt;&gt;"Smelter Not Listed",ISBLANK($D5))),1,0)</formula>
    </cfRule>
  </conditionalFormatting>
  <conditionalFormatting sqref="D2368">
    <cfRule type="expression" dxfId="725" priority="29332">
      <formula>IF(AND(D5="",$C5=$X$4),TRUE)</formula>
    </cfRule>
  </conditionalFormatting>
  <conditionalFormatting sqref="D2368">
    <cfRule type="expression" dxfId="724" priority="29333">
      <formula>IF(FIND("!",D5),TRUE)</formula>
    </cfRule>
  </conditionalFormatting>
  <conditionalFormatting sqref="D2369">
    <cfRule type="expression" dxfId="723" priority="29334">
      <formula>IF(AND(LEN($C5)&gt;0,AND($C5&lt;&gt;"Smelter Not Listed",ISBLANK($D5))),1,0)</formula>
    </cfRule>
  </conditionalFormatting>
  <conditionalFormatting sqref="D2369">
    <cfRule type="expression" dxfId="722" priority="29335">
      <formula>IF(AND(D5="",$C5=$X$4),TRUE)</formula>
    </cfRule>
  </conditionalFormatting>
  <conditionalFormatting sqref="D2369">
    <cfRule type="expression" dxfId="721" priority="29336">
      <formula>IF(FIND("!",D5),TRUE)</formula>
    </cfRule>
  </conditionalFormatting>
  <conditionalFormatting sqref="D2370">
    <cfRule type="expression" dxfId="720" priority="29337">
      <formula>IF(AND(LEN($C5)&gt;0,AND($C5&lt;&gt;"Smelter Not Listed",ISBLANK($D5))),1,0)</formula>
    </cfRule>
  </conditionalFormatting>
  <conditionalFormatting sqref="D2370">
    <cfRule type="expression" dxfId="719" priority="29338">
      <formula>IF(AND(D5="",$C5=$X$4),TRUE)</formula>
    </cfRule>
  </conditionalFormatting>
  <conditionalFormatting sqref="D2370">
    <cfRule type="expression" dxfId="718" priority="29339">
      <formula>IF(FIND("!",D5),TRUE)</formula>
    </cfRule>
  </conditionalFormatting>
  <conditionalFormatting sqref="D2371">
    <cfRule type="expression" dxfId="717" priority="29340">
      <formula>IF(AND(LEN($C5)&gt;0,AND($C5&lt;&gt;"Smelter Not Listed",ISBLANK($D5))),1,0)</formula>
    </cfRule>
  </conditionalFormatting>
  <conditionalFormatting sqref="D2371">
    <cfRule type="expression" dxfId="716" priority="29341">
      <formula>IF(AND(D5="",$C5=$X$4),TRUE)</formula>
    </cfRule>
  </conditionalFormatting>
  <conditionalFormatting sqref="D2371">
    <cfRule type="expression" dxfId="715" priority="29342">
      <formula>IF(FIND("!",D5),TRUE)</formula>
    </cfRule>
  </conditionalFormatting>
  <conditionalFormatting sqref="D2372">
    <cfRule type="expression" dxfId="714" priority="29343">
      <formula>IF(AND(LEN($C5)&gt;0,AND($C5&lt;&gt;"Smelter Not Listed",ISBLANK($D5))),1,0)</formula>
    </cfRule>
  </conditionalFormatting>
  <conditionalFormatting sqref="D2372">
    <cfRule type="expression" dxfId="713" priority="29344">
      <formula>IF(AND(D5="",$C5=$X$4),TRUE)</formula>
    </cfRule>
  </conditionalFormatting>
  <conditionalFormatting sqref="D2372">
    <cfRule type="expression" dxfId="712" priority="29345">
      <formula>IF(FIND("!",D5),TRUE)</formula>
    </cfRule>
  </conditionalFormatting>
  <conditionalFormatting sqref="D2373">
    <cfRule type="expression" dxfId="711" priority="29346">
      <formula>IF(AND(LEN($C5)&gt;0,AND($C5&lt;&gt;"Smelter Not Listed",ISBLANK($D5))),1,0)</formula>
    </cfRule>
  </conditionalFormatting>
  <conditionalFormatting sqref="D2373">
    <cfRule type="expression" dxfId="710" priority="29347">
      <formula>IF(AND(D5="",$C5=$X$4),TRUE)</formula>
    </cfRule>
  </conditionalFormatting>
  <conditionalFormatting sqref="D2373">
    <cfRule type="expression" dxfId="709" priority="29348">
      <formula>IF(FIND("!",D5),TRUE)</formula>
    </cfRule>
  </conditionalFormatting>
  <conditionalFormatting sqref="D2374">
    <cfRule type="expression" dxfId="708" priority="29349">
      <formula>IF(AND(LEN($C5)&gt;0,AND($C5&lt;&gt;"Smelter Not Listed",ISBLANK($D5))),1,0)</formula>
    </cfRule>
  </conditionalFormatting>
  <conditionalFormatting sqref="D2374">
    <cfRule type="expression" dxfId="707" priority="29350">
      <formula>IF(AND(D5="",$C5=$X$4),TRUE)</formula>
    </cfRule>
  </conditionalFormatting>
  <conditionalFormatting sqref="D2374">
    <cfRule type="expression" dxfId="706" priority="29351">
      <formula>IF(FIND("!",D5),TRUE)</formula>
    </cfRule>
  </conditionalFormatting>
  <conditionalFormatting sqref="D2375">
    <cfRule type="expression" dxfId="705" priority="29352">
      <formula>IF(AND(LEN($C5)&gt;0,AND($C5&lt;&gt;"Smelter Not Listed",ISBLANK($D5))),1,0)</formula>
    </cfRule>
  </conditionalFormatting>
  <conditionalFormatting sqref="D2375">
    <cfRule type="expression" dxfId="704" priority="29353">
      <formula>IF(AND(D5="",$C5=$X$4),TRUE)</formula>
    </cfRule>
  </conditionalFormatting>
  <conditionalFormatting sqref="D2375">
    <cfRule type="expression" dxfId="703" priority="29354">
      <formula>IF(FIND("!",D5),TRUE)</formula>
    </cfRule>
  </conditionalFormatting>
  <conditionalFormatting sqref="D2376">
    <cfRule type="expression" dxfId="702" priority="29355">
      <formula>IF(AND(LEN($C5)&gt;0,AND($C5&lt;&gt;"Smelter Not Listed",ISBLANK($D5))),1,0)</formula>
    </cfRule>
  </conditionalFormatting>
  <conditionalFormatting sqref="D2376">
    <cfRule type="expression" dxfId="701" priority="29356">
      <formula>IF(AND(D5="",$C5=$X$4),TRUE)</formula>
    </cfRule>
  </conditionalFormatting>
  <conditionalFormatting sqref="D2376">
    <cfRule type="expression" dxfId="700" priority="29357">
      <formula>IF(FIND("!",D5),TRUE)</formula>
    </cfRule>
  </conditionalFormatting>
  <conditionalFormatting sqref="D2377">
    <cfRule type="expression" dxfId="699" priority="29358">
      <formula>IF(AND(LEN($C5)&gt;0,AND($C5&lt;&gt;"Smelter Not Listed",ISBLANK($D5))),1,0)</formula>
    </cfRule>
  </conditionalFormatting>
  <conditionalFormatting sqref="D2377">
    <cfRule type="expression" dxfId="698" priority="29359">
      <formula>IF(AND(D5="",$C5=$X$4),TRUE)</formula>
    </cfRule>
  </conditionalFormatting>
  <conditionalFormatting sqref="D2377">
    <cfRule type="expression" dxfId="697" priority="29360">
      <formula>IF(FIND("!",D5),TRUE)</formula>
    </cfRule>
  </conditionalFormatting>
  <conditionalFormatting sqref="D2378">
    <cfRule type="expression" dxfId="696" priority="29361">
      <formula>IF(AND(LEN($C5)&gt;0,AND($C5&lt;&gt;"Smelter Not Listed",ISBLANK($D5))),1,0)</formula>
    </cfRule>
  </conditionalFormatting>
  <conditionalFormatting sqref="D2378">
    <cfRule type="expression" dxfId="695" priority="29362">
      <formula>IF(AND(D5="",$C5=$X$4),TRUE)</formula>
    </cfRule>
  </conditionalFormatting>
  <conditionalFormatting sqref="D2378">
    <cfRule type="expression" dxfId="694" priority="29363">
      <formula>IF(FIND("!",D5),TRUE)</formula>
    </cfRule>
  </conditionalFormatting>
  <conditionalFormatting sqref="D2379">
    <cfRule type="expression" dxfId="693" priority="29364">
      <formula>IF(AND(LEN($C5)&gt;0,AND($C5&lt;&gt;"Smelter Not Listed",ISBLANK($D5))),1,0)</formula>
    </cfRule>
  </conditionalFormatting>
  <conditionalFormatting sqref="D2379">
    <cfRule type="expression" dxfId="692" priority="29365">
      <formula>IF(AND(D5="",$C5=$X$4),TRUE)</formula>
    </cfRule>
  </conditionalFormatting>
  <conditionalFormatting sqref="D2379">
    <cfRule type="expression" dxfId="691" priority="29366">
      <formula>IF(FIND("!",D5),TRUE)</formula>
    </cfRule>
  </conditionalFormatting>
  <conditionalFormatting sqref="D2380">
    <cfRule type="expression" dxfId="690" priority="29367">
      <formula>IF(AND(LEN($C5)&gt;0,AND($C5&lt;&gt;"Smelter Not Listed",ISBLANK($D5))),1,0)</formula>
    </cfRule>
  </conditionalFormatting>
  <conditionalFormatting sqref="D2380">
    <cfRule type="expression" dxfId="689" priority="29368">
      <formula>IF(AND(D5="",$C5=$X$4),TRUE)</formula>
    </cfRule>
  </conditionalFormatting>
  <conditionalFormatting sqref="D2380">
    <cfRule type="expression" dxfId="688" priority="29369">
      <formula>IF(FIND("!",D5),TRUE)</formula>
    </cfRule>
  </conditionalFormatting>
  <conditionalFormatting sqref="D2381">
    <cfRule type="expression" dxfId="687" priority="29370">
      <formula>IF(AND(LEN($C5)&gt;0,AND($C5&lt;&gt;"Smelter Not Listed",ISBLANK($D5))),1,0)</formula>
    </cfRule>
  </conditionalFormatting>
  <conditionalFormatting sqref="D2381">
    <cfRule type="expression" dxfId="686" priority="29371">
      <formula>IF(AND(D5="",$C5=$X$4),TRUE)</formula>
    </cfRule>
  </conditionalFormatting>
  <conditionalFormatting sqref="D2381">
    <cfRule type="expression" dxfId="685" priority="29372">
      <formula>IF(FIND("!",D5),TRUE)</formula>
    </cfRule>
  </conditionalFormatting>
  <conditionalFormatting sqref="D2382">
    <cfRule type="expression" dxfId="684" priority="29373">
      <formula>IF(AND(LEN($C5)&gt;0,AND($C5&lt;&gt;"Smelter Not Listed",ISBLANK($D5))),1,0)</formula>
    </cfRule>
  </conditionalFormatting>
  <conditionalFormatting sqref="D2382">
    <cfRule type="expression" dxfId="683" priority="29374">
      <formula>IF(AND(D5="",$C5=$X$4),TRUE)</formula>
    </cfRule>
  </conditionalFormatting>
  <conditionalFormatting sqref="D2382">
    <cfRule type="expression" dxfId="682" priority="29375">
      <formula>IF(FIND("!",D5),TRUE)</formula>
    </cfRule>
  </conditionalFormatting>
  <conditionalFormatting sqref="D2383">
    <cfRule type="expression" dxfId="681" priority="29376">
      <formula>IF(AND(LEN($C5)&gt;0,AND($C5&lt;&gt;"Smelter Not Listed",ISBLANK($D5))),1,0)</formula>
    </cfRule>
  </conditionalFormatting>
  <conditionalFormatting sqref="D2383">
    <cfRule type="expression" dxfId="680" priority="29377">
      <formula>IF(AND(D5="",$C5=$X$4),TRUE)</formula>
    </cfRule>
  </conditionalFormatting>
  <conditionalFormatting sqref="D2383">
    <cfRule type="expression" dxfId="679" priority="29378">
      <formula>IF(FIND("!",D5),TRUE)</formula>
    </cfRule>
  </conditionalFormatting>
  <conditionalFormatting sqref="D2384">
    <cfRule type="expression" dxfId="678" priority="29379">
      <formula>IF(AND(LEN($C5)&gt;0,AND($C5&lt;&gt;"Smelter Not Listed",ISBLANK($D5))),1,0)</formula>
    </cfRule>
  </conditionalFormatting>
  <conditionalFormatting sqref="D2384">
    <cfRule type="expression" dxfId="677" priority="29380">
      <formula>IF(AND(D5="",$C5=$X$4),TRUE)</formula>
    </cfRule>
  </conditionalFormatting>
  <conditionalFormatting sqref="D2384">
    <cfRule type="expression" dxfId="676" priority="29381">
      <formula>IF(FIND("!",D5),TRUE)</formula>
    </cfRule>
  </conditionalFormatting>
  <conditionalFormatting sqref="D2385">
    <cfRule type="expression" dxfId="675" priority="29382">
      <formula>IF(AND(LEN($C5)&gt;0,AND($C5&lt;&gt;"Smelter Not Listed",ISBLANK($D5))),1,0)</formula>
    </cfRule>
  </conditionalFormatting>
  <conditionalFormatting sqref="D2385">
    <cfRule type="expression" dxfId="674" priority="29383">
      <formula>IF(AND(D5="",$C5=$X$4),TRUE)</formula>
    </cfRule>
  </conditionalFormatting>
  <conditionalFormatting sqref="D2385">
    <cfRule type="expression" dxfId="673" priority="29384">
      <formula>IF(FIND("!",D5),TRUE)</formula>
    </cfRule>
  </conditionalFormatting>
  <conditionalFormatting sqref="D2386">
    <cfRule type="expression" dxfId="672" priority="29385">
      <formula>IF(AND(LEN($C5)&gt;0,AND($C5&lt;&gt;"Smelter Not Listed",ISBLANK($D5))),1,0)</formula>
    </cfRule>
  </conditionalFormatting>
  <conditionalFormatting sqref="D2386">
    <cfRule type="expression" dxfId="671" priority="29386">
      <formula>IF(AND(D5="",$C5=$X$4),TRUE)</formula>
    </cfRule>
  </conditionalFormatting>
  <conditionalFormatting sqref="D2386">
    <cfRule type="expression" dxfId="670" priority="29387">
      <formula>IF(FIND("!",D5),TRUE)</formula>
    </cfRule>
  </conditionalFormatting>
  <conditionalFormatting sqref="D2387">
    <cfRule type="expression" dxfId="669" priority="29388">
      <formula>IF(AND(LEN($C5)&gt;0,AND($C5&lt;&gt;"Smelter Not Listed",ISBLANK($D5))),1,0)</formula>
    </cfRule>
  </conditionalFormatting>
  <conditionalFormatting sqref="D2387">
    <cfRule type="expression" dxfId="668" priority="29389">
      <formula>IF(AND(D5="",$C5=$X$4),TRUE)</formula>
    </cfRule>
  </conditionalFormatting>
  <conditionalFormatting sqref="D2387">
    <cfRule type="expression" dxfId="667" priority="29390">
      <formula>IF(FIND("!",D5),TRUE)</formula>
    </cfRule>
  </conditionalFormatting>
  <conditionalFormatting sqref="D2388">
    <cfRule type="expression" dxfId="666" priority="29391">
      <formula>IF(AND(LEN($C5)&gt;0,AND($C5&lt;&gt;"Smelter Not Listed",ISBLANK($D5))),1,0)</formula>
    </cfRule>
  </conditionalFormatting>
  <conditionalFormatting sqref="D2388">
    <cfRule type="expression" dxfId="665" priority="29392">
      <formula>IF(AND(D5="",$C5=$X$4),TRUE)</formula>
    </cfRule>
  </conditionalFormatting>
  <conditionalFormatting sqref="D2388">
    <cfRule type="expression" dxfId="664" priority="29393">
      <formula>IF(FIND("!",D5),TRUE)</formula>
    </cfRule>
  </conditionalFormatting>
  <conditionalFormatting sqref="D2389">
    <cfRule type="expression" dxfId="663" priority="29394">
      <formula>IF(AND(LEN($C5)&gt;0,AND($C5&lt;&gt;"Smelter Not Listed",ISBLANK($D5))),1,0)</formula>
    </cfRule>
  </conditionalFormatting>
  <conditionalFormatting sqref="D2389">
    <cfRule type="expression" dxfId="662" priority="29395">
      <formula>IF(AND(D5="",$C5=$X$4),TRUE)</formula>
    </cfRule>
  </conditionalFormatting>
  <conditionalFormatting sqref="D2389">
    <cfRule type="expression" dxfId="661" priority="29396">
      <formula>IF(FIND("!",D5),TRUE)</formula>
    </cfRule>
  </conditionalFormatting>
  <conditionalFormatting sqref="D2390">
    <cfRule type="expression" dxfId="660" priority="29397">
      <formula>IF(AND(LEN($C5)&gt;0,AND($C5&lt;&gt;"Smelter Not Listed",ISBLANK($D5))),1,0)</formula>
    </cfRule>
  </conditionalFormatting>
  <conditionalFormatting sqref="D2390">
    <cfRule type="expression" dxfId="659" priority="29398">
      <formula>IF(AND(D5="",$C5=$X$4),TRUE)</formula>
    </cfRule>
  </conditionalFormatting>
  <conditionalFormatting sqref="D2390">
    <cfRule type="expression" dxfId="658" priority="29399">
      <formula>IF(FIND("!",D5),TRUE)</formula>
    </cfRule>
  </conditionalFormatting>
  <conditionalFormatting sqref="D2391">
    <cfRule type="expression" dxfId="657" priority="29400">
      <formula>IF(AND(LEN($C5)&gt;0,AND($C5&lt;&gt;"Smelter Not Listed",ISBLANK($D5))),1,0)</formula>
    </cfRule>
  </conditionalFormatting>
  <conditionalFormatting sqref="D2391">
    <cfRule type="expression" dxfId="656" priority="29401">
      <formula>IF(AND(D5="",$C5=$X$4),TRUE)</formula>
    </cfRule>
  </conditionalFormatting>
  <conditionalFormatting sqref="D2391">
    <cfRule type="expression" dxfId="655" priority="29402">
      <formula>IF(FIND("!",D5),TRUE)</formula>
    </cfRule>
  </conditionalFormatting>
  <conditionalFormatting sqref="D2392">
    <cfRule type="expression" dxfId="654" priority="29403">
      <formula>IF(AND(LEN($C5)&gt;0,AND($C5&lt;&gt;"Smelter Not Listed",ISBLANK($D5))),1,0)</formula>
    </cfRule>
  </conditionalFormatting>
  <conditionalFormatting sqref="D2392">
    <cfRule type="expression" dxfId="653" priority="29404">
      <formula>IF(AND(D5="",$C5=$X$4),TRUE)</formula>
    </cfRule>
  </conditionalFormatting>
  <conditionalFormatting sqref="D2392">
    <cfRule type="expression" dxfId="652" priority="29405">
      <formula>IF(FIND("!",D5),TRUE)</formula>
    </cfRule>
  </conditionalFormatting>
  <conditionalFormatting sqref="D2393">
    <cfRule type="expression" dxfId="651" priority="29406">
      <formula>IF(AND(LEN($C5)&gt;0,AND($C5&lt;&gt;"Smelter Not Listed",ISBLANK($D5))),1,0)</formula>
    </cfRule>
  </conditionalFormatting>
  <conditionalFormatting sqref="D2393">
    <cfRule type="expression" dxfId="650" priority="29407">
      <formula>IF(AND(D5="",$C5=$X$4),TRUE)</formula>
    </cfRule>
  </conditionalFormatting>
  <conditionalFormatting sqref="D2393">
    <cfRule type="expression" dxfId="649" priority="29408">
      <formula>IF(FIND("!",D5),TRUE)</formula>
    </cfRule>
  </conditionalFormatting>
  <conditionalFormatting sqref="D2394">
    <cfRule type="expression" dxfId="648" priority="29409">
      <formula>IF(AND(LEN($C5)&gt;0,AND($C5&lt;&gt;"Smelter Not Listed",ISBLANK($D5))),1,0)</formula>
    </cfRule>
  </conditionalFormatting>
  <conditionalFormatting sqref="D2394">
    <cfRule type="expression" dxfId="647" priority="29410">
      <formula>IF(AND(D5="",$C5=$X$4),TRUE)</formula>
    </cfRule>
  </conditionalFormatting>
  <conditionalFormatting sqref="D2394">
    <cfRule type="expression" dxfId="646" priority="29411">
      <formula>IF(FIND("!",D5),TRUE)</formula>
    </cfRule>
  </conditionalFormatting>
  <conditionalFormatting sqref="D2395">
    <cfRule type="expression" dxfId="645" priority="29412">
      <formula>IF(AND(LEN($C5)&gt;0,AND($C5&lt;&gt;"Smelter Not Listed",ISBLANK($D5))),1,0)</formula>
    </cfRule>
  </conditionalFormatting>
  <conditionalFormatting sqref="D2395">
    <cfRule type="expression" dxfId="644" priority="29413">
      <formula>IF(AND(D5="",$C5=$X$4),TRUE)</formula>
    </cfRule>
  </conditionalFormatting>
  <conditionalFormatting sqref="D2395">
    <cfRule type="expression" dxfId="643" priority="29414">
      <formula>IF(FIND("!",D5),TRUE)</formula>
    </cfRule>
  </conditionalFormatting>
  <conditionalFormatting sqref="D2396">
    <cfRule type="expression" dxfId="642" priority="29415">
      <formula>IF(AND(LEN($C5)&gt;0,AND($C5&lt;&gt;"Smelter Not Listed",ISBLANK($D5))),1,0)</formula>
    </cfRule>
  </conditionalFormatting>
  <conditionalFormatting sqref="D2396">
    <cfRule type="expression" dxfId="641" priority="29416">
      <formula>IF(AND(D5="",$C5=$X$4),TRUE)</formula>
    </cfRule>
  </conditionalFormatting>
  <conditionalFormatting sqref="D2396">
    <cfRule type="expression" dxfId="640" priority="29417">
      <formula>IF(FIND("!",D5),TRUE)</formula>
    </cfRule>
  </conditionalFormatting>
  <conditionalFormatting sqref="D2397">
    <cfRule type="expression" dxfId="639" priority="29418">
      <formula>IF(AND(LEN($C5)&gt;0,AND($C5&lt;&gt;"Smelter Not Listed",ISBLANK($D5))),1,0)</formula>
    </cfRule>
  </conditionalFormatting>
  <conditionalFormatting sqref="D2397">
    <cfRule type="expression" dxfId="638" priority="29419">
      <formula>IF(AND(D5="",$C5=$X$4),TRUE)</formula>
    </cfRule>
  </conditionalFormatting>
  <conditionalFormatting sqref="D2397">
    <cfRule type="expression" dxfId="637" priority="29420">
      <formula>IF(FIND("!",D5),TRUE)</formula>
    </cfRule>
  </conditionalFormatting>
  <conditionalFormatting sqref="D2398">
    <cfRule type="expression" dxfId="636" priority="29421">
      <formula>IF(AND(LEN($C5)&gt;0,AND($C5&lt;&gt;"Smelter Not Listed",ISBLANK($D5))),1,0)</formula>
    </cfRule>
  </conditionalFormatting>
  <conditionalFormatting sqref="D2398">
    <cfRule type="expression" dxfId="635" priority="29422">
      <formula>IF(AND(D5="",$C5=$X$4),TRUE)</formula>
    </cfRule>
  </conditionalFormatting>
  <conditionalFormatting sqref="D2398">
    <cfRule type="expression" dxfId="634" priority="29423">
      <formula>IF(FIND("!",D5),TRUE)</formula>
    </cfRule>
  </conditionalFormatting>
  <conditionalFormatting sqref="D2399">
    <cfRule type="expression" dxfId="633" priority="29424">
      <formula>IF(AND(LEN($C5)&gt;0,AND($C5&lt;&gt;"Smelter Not Listed",ISBLANK($D5))),1,0)</formula>
    </cfRule>
  </conditionalFormatting>
  <conditionalFormatting sqref="D2399">
    <cfRule type="expression" dxfId="632" priority="29425">
      <formula>IF(AND(D5="",$C5=$X$4),TRUE)</formula>
    </cfRule>
  </conditionalFormatting>
  <conditionalFormatting sqref="D2399">
    <cfRule type="expression" dxfId="631" priority="29426">
      <formula>IF(FIND("!",D5),TRUE)</formula>
    </cfRule>
  </conditionalFormatting>
  <conditionalFormatting sqref="D2400">
    <cfRule type="expression" dxfId="630" priority="29427">
      <formula>IF(AND(LEN($C5)&gt;0,AND($C5&lt;&gt;"Smelter Not Listed",ISBLANK($D5))),1,0)</formula>
    </cfRule>
  </conditionalFormatting>
  <conditionalFormatting sqref="D2400">
    <cfRule type="expression" dxfId="629" priority="29428">
      <formula>IF(AND(D5="",$C5=$X$4),TRUE)</formula>
    </cfRule>
  </conditionalFormatting>
  <conditionalFormatting sqref="D2400">
    <cfRule type="expression" dxfId="628" priority="29429">
      <formula>IF(FIND("!",D5),TRUE)</formula>
    </cfRule>
  </conditionalFormatting>
  <conditionalFormatting sqref="D2401">
    <cfRule type="expression" dxfId="627" priority="29430">
      <formula>IF(AND(LEN($C5)&gt;0,AND($C5&lt;&gt;"Smelter Not Listed",ISBLANK($D5))),1,0)</formula>
    </cfRule>
  </conditionalFormatting>
  <conditionalFormatting sqref="D2401">
    <cfRule type="expression" dxfId="626" priority="29431">
      <formula>IF(AND(D5="",$C5=$X$4),TRUE)</formula>
    </cfRule>
  </conditionalFormatting>
  <conditionalFormatting sqref="D2401">
    <cfRule type="expression" dxfId="625" priority="29432">
      <formula>IF(FIND("!",D5),TRUE)</formula>
    </cfRule>
  </conditionalFormatting>
  <conditionalFormatting sqref="D2402">
    <cfRule type="expression" dxfId="624" priority="29433">
      <formula>IF(AND(LEN($C5)&gt;0,AND($C5&lt;&gt;"Smelter Not Listed",ISBLANK($D5))),1,0)</formula>
    </cfRule>
  </conditionalFormatting>
  <conditionalFormatting sqref="D2402">
    <cfRule type="expression" dxfId="623" priority="29434">
      <formula>IF(AND(D5="",$C5=$X$4),TRUE)</formula>
    </cfRule>
  </conditionalFormatting>
  <conditionalFormatting sqref="D2402">
    <cfRule type="expression" dxfId="622" priority="29435">
      <formula>IF(FIND("!",D5),TRUE)</formula>
    </cfRule>
  </conditionalFormatting>
  <conditionalFormatting sqref="D2403">
    <cfRule type="expression" dxfId="621" priority="29436">
      <formula>IF(AND(LEN($C5)&gt;0,AND($C5&lt;&gt;"Smelter Not Listed",ISBLANK($D5))),1,0)</formula>
    </cfRule>
  </conditionalFormatting>
  <conditionalFormatting sqref="D2403">
    <cfRule type="expression" dxfId="620" priority="29437">
      <formula>IF(AND(D5="",$C5=$X$4),TRUE)</formula>
    </cfRule>
  </conditionalFormatting>
  <conditionalFormatting sqref="D2403">
    <cfRule type="expression" dxfId="619" priority="29438">
      <formula>IF(FIND("!",D5),TRUE)</formula>
    </cfRule>
  </conditionalFormatting>
  <conditionalFormatting sqref="D2404">
    <cfRule type="expression" dxfId="618" priority="29439">
      <formula>IF(AND(LEN($C5)&gt;0,AND($C5&lt;&gt;"Smelter Not Listed",ISBLANK($D5))),1,0)</formula>
    </cfRule>
  </conditionalFormatting>
  <conditionalFormatting sqref="D2404">
    <cfRule type="expression" dxfId="617" priority="29440">
      <formula>IF(AND(D5="",$C5=$X$4),TRUE)</formula>
    </cfRule>
  </conditionalFormatting>
  <conditionalFormatting sqref="D2404">
    <cfRule type="expression" dxfId="616" priority="29441">
      <formula>IF(FIND("!",D5),TRUE)</formula>
    </cfRule>
  </conditionalFormatting>
  <conditionalFormatting sqref="D2405">
    <cfRule type="expression" dxfId="615" priority="29442">
      <formula>IF(AND(LEN($C5)&gt;0,AND($C5&lt;&gt;"Smelter Not Listed",ISBLANK($D5))),1,0)</formula>
    </cfRule>
  </conditionalFormatting>
  <conditionalFormatting sqref="D2405">
    <cfRule type="expression" dxfId="614" priority="29443">
      <formula>IF(AND(D5="",$C5=$X$4),TRUE)</formula>
    </cfRule>
  </conditionalFormatting>
  <conditionalFormatting sqref="D2405">
    <cfRule type="expression" dxfId="613" priority="29444">
      <formula>IF(FIND("!",D5),TRUE)</formula>
    </cfRule>
  </conditionalFormatting>
  <conditionalFormatting sqref="D2406">
    <cfRule type="expression" dxfId="612" priority="29445">
      <formula>IF(AND(LEN($C5)&gt;0,AND($C5&lt;&gt;"Smelter Not Listed",ISBLANK($D5))),1,0)</formula>
    </cfRule>
  </conditionalFormatting>
  <conditionalFormatting sqref="D2406">
    <cfRule type="expression" dxfId="611" priority="29446">
      <formula>IF(AND(D5="",$C5=$X$4),TRUE)</formula>
    </cfRule>
  </conditionalFormatting>
  <conditionalFormatting sqref="D2406">
    <cfRule type="expression" dxfId="610" priority="29447">
      <formula>IF(FIND("!",D5),TRUE)</formula>
    </cfRule>
  </conditionalFormatting>
  <conditionalFormatting sqref="D2407">
    <cfRule type="expression" dxfId="609" priority="29448">
      <formula>IF(AND(LEN($C5)&gt;0,AND($C5&lt;&gt;"Smelter Not Listed",ISBLANK($D5))),1,0)</formula>
    </cfRule>
  </conditionalFormatting>
  <conditionalFormatting sqref="D2407">
    <cfRule type="expression" dxfId="608" priority="29449">
      <formula>IF(AND(D5="",$C5=$X$4),TRUE)</formula>
    </cfRule>
  </conditionalFormatting>
  <conditionalFormatting sqref="D2407">
    <cfRule type="expression" dxfId="607" priority="29450">
      <formula>IF(FIND("!",D5),TRUE)</formula>
    </cfRule>
  </conditionalFormatting>
  <conditionalFormatting sqref="D2408">
    <cfRule type="expression" dxfId="606" priority="29451">
      <formula>IF(AND(LEN($C5)&gt;0,AND($C5&lt;&gt;"Smelter Not Listed",ISBLANK($D5))),1,0)</formula>
    </cfRule>
  </conditionalFormatting>
  <conditionalFormatting sqref="D2408">
    <cfRule type="expression" dxfId="605" priority="29452">
      <formula>IF(AND(D5="",$C5=$X$4),TRUE)</formula>
    </cfRule>
  </conditionalFormatting>
  <conditionalFormatting sqref="D2408">
    <cfRule type="expression" dxfId="604" priority="29453">
      <formula>IF(FIND("!",D5),TRUE)</formula>
    </cfRule>
  </conditionalFormatting>
  <conditionalFormatting sqref="D2409">
    <cfRule type="expression" dxfId="603" priority="29454">
      <formula>IF(AND(LEN($C5)&gt;0,AND($C5&lt;&gt;"Smelter Not Listed",ISBLANK($D5))),1,0)</formula>
    </cfRule>
  </conditionalFormatting>
  <conditionalFormatting sqref="D2409">
    <cfRule type="expression" dxfId="602" priority="29455">
      <formula>IF(AND(D5="",$C5=$X$4),TRUE)</formula>
    </cfRule>
  </conditionalFormatting>
  <conditionalFormatting sqref="D2409">
    <cfRule type="expression" dxfId="601" priority="29456">
      <formula>IF(FIND("!",D5),TRUE)</formula>
    </cfRule>
  </conditionalFormatting>
  <conditionalFormatting sqref="D2410">
    <cfRule type="expression" dxfId="600" priority="29457">
      <formula>IF(AND(LEN($C5)&gt;0,AND($C5&lt;&gt;"Smelter Not Listed",ISBLANK($D5))),1,0)</formula>
    </cfRule>
  </conditionalFormatting>
  <conditionalFormatting sqref="D2410">
    <cfRule type="expression" dxfId="599" priority="29458">
      <formula>IF(AND(D5="",$C5=$X$4),TRUE)</formula>
    </cfRule>
  </conditionalFormatting>
  <conditionalFormatting sqref="D2410">
    <cfRule type="expression" dxfId="598" priority="29459">
      <formula>IF(FIND("!",D5),TRUE)</formula>
    </cfRule>
  </conditionalFormatting>
  <conditionalFormatting sqref="D2411">
    <cfRule type="expression" dxfId="597" priority="29460">
      <formula>IF(AND(LEN($C5)&gt;0,AND($C5&lt;&gt;"Smelter Not Listed",ISBLANK($D5))),1,0)</formula>
    </cfRule>
  </conditionalFormatting>
  <conditionalFormatting sqref="D2411">
    <cfRule type="expression" dxfId="596" priority="29461">
      <formula>IF(AND(D5="",$C5=$X$4),TRUE)</formula>
    </cfRule>
  </conditionalFormatting>
  <conditionalFormatting sqref="D2411">
    <cfRule type="expression" dxfId="595" priority="29462">
      <formula>IF(FIND("!",D5),TRUE)</formula>
    </cfRule>
  </conditionalFormatting>
  <conditionalFormatting sqref="D2412">
    <cfRule type="expression" dxfId="594" priority="29463">
      <formula>IF(AND(LEN($C5)&gt;0,AND($C5&lt;&gt;"Smelter Not Listed",ISBLANK($D5))),1,0)</formula>
    </cfRule>
  </conditionalFormatting>
  <conditionalFormatting sqref="D2412">
    <cfRule type="expression" dxfId="593" priority="29464">
      <formula>IF(AND(D5="",$C5=$X$4),TRUE)</formula>
    </cfRule>
  </conditionalFormatting>
  <conditionalFormatting sqref="D2412">
    <cfRule type="expression" dxfId="592" priority="29465">
      <formula>IF(FIND("!",D5),TRUE)</formula>
    </cfRule>
  </conditionalFormatting>
  <conditionalFormatting sqref="D2413">
    <cfRule type="expression" dxfId="591" priority="29466">
      <formula>IF(AND(LEN($C5)&gt;0,AND($C5&lt;&gt;"Smelter Not Listed",ISBLANK($D5))),1,0)</formula>
    </cfRule>
  </conditionalFormatting>
  <conditionalFormatting sqref="D2413">
    <cfRule type="expression" dxfId="590" priority="29467">
      <formula>IF(AND(D5="",$C5=$X$4),TRUE)</formula>
    </cfRule>
  </conditionalFormatting>
  <conditionalFormatting sqref="D2413">
    <cfRule type="expression" dxfId="589" priority="29468">
      <formula>IF(FIND("!",D5),TRUE)</formula>
    </cfRule>
  </conditionalFormatting>
  <conditionalFormatting sqref="D2414">
    <cfRule type="expression" dxfId="588" priority="29469">
      <formula>IF(AND(LEN($C5)&gt;0,AND($C5&lt;&gt;"Smelter Not Listed",ISBLANK($D5))),1,0)</formula>
    </cfRule>
  </conditionalFormatting>
  <conditionalFormatting sqref="D2414">
    <cfRule type="expression" dxfId="587" priority="29470">
      <formula>IF(AND(D5="",$C5=$X$4),TRUE)</formula>
    </cfRule>
  </conditionalFormatting>
  <conditionalFormatting sqref="D2414">
    <cfRule type="expression" dxfId="586" priority="29471">
      <formula>IF(FIND("!",D5),TRUE)</formula>
    </cfRule>
  </conditionalFormatting>
  <conditionalFormatting sqref="D2415">
    <cfRule type="expression" dxfId="585" priority="29472">
      <formula>IF(AND(LEN($C5)&gt;0,AND($C5&lt;&gt;"Smelter Not Listed",ISBLANK($D5))),1,0)</formula>
    </cfRule>
  </conditionalFormatting>
  <conditionalFormatting sqref="D2415">
    <cfRule type="expression" dxfId="584" priority="29473">
      <formula>IF(AND(D5="",$C5=$X$4),TRUE)</formula>
    </cfRule>
  </conditionalFormatting>
  <conditionalFormatting sqref="D2415">
    <cfRule type="expression" dxfId="583" priority="29474">
      <formula>IF(FIND("!",D5),TRUE)</formula>
    </cfRule>
  </conditionalFormatting>
  <conditionalFormatting sqref="D2416">
    <cfRule type="expression" dxfId="582" priority="29475">
      <formula>IF(AND(LEN($C5)&gt;0,AND($C5&lt;&gt;"Smelter Not Listed",ISBLANK($D5))),1,0)</formula>
    </cfRule>
  </conditionalFormatting>
  <conditionalFormatting sqref="D2416">
    <cfRule type="expression" dxfId="581" priority="29476">
      <formula>IF(AND(D5="",$C5=$X$4),TRUE)</formula>
    </cfRule>
  </conditionalFormatting>
  <conditionalFormatting sqref="D2416">
    <cfRule type="expression" dxfId="580" priority="29477">
      <formula>IF(FIND("!",D5),TRUE)</formula>
    </cfRule>
  </conditionalFormatting>
  <conditionalFormatting sqref="D2417">
    <cfRule type="expression" dxfId="579" priority="29478">
      <formula>IF(AND(LEN($C5)&gt;0,AND($C5&lt;&gt;"Smelter Not Listed",ISBLANK($D5))),1,0)</formula>
    </cfRule>
  </conditionalFormatting>
  <conditionalFormatting sqref="D2417">
    <cfRule type="expression" dxfId="578" priority="29479">
      <formula>IF(AND(D5="",$C5=$X$4),TRUE)</formula>
    </cfRule>
  </conditionalFormatting>
  <conditionalFormatting sqref="D2417">
    <cfRule type="expression" dxfId="577" priority="29480">
      <formula>IF(FIND("!",D5),TRUE)</formula>
    </cfRule>
  </conditionalFormatting>
  <conditionalFormatting sqref="D2418">
    <cfRule type="expression" dxfId="576" priority="29481">
      <formula>IF(AND(LEN($C5)&gt;0,AND($C5&lt;&gt;"Smelter Not Listed",ISBLANK($D5))),1,0)</formula>
    </cfRule>
  </conditionalFormatting>
  <conditionalFormatting sqref="D2418">
    <cfRule type="expression" dxfId="575" priority="29482">
      <formula>IF(AND(D5="",$C5=$X$4),TRUE)</formula>
    </cfRule>
  </conditionalFormatting>
  <conditionalFormatting sqref="D2418">
    <cfRule type="expression" dxfId="574" priority="29483">
      <formula>IF(FIND("!",D5),TRUE)</formula>
    </cfRule>
  </conditionalFormatting>
  <conditionalFormatting sqref="D2419">
    <cfRule type="expression" dxfId="573" priority="29484">
      <formula>IF(AND(LEN($C5)&gt;0,AND($C5&lt;&gt;"Smelter Not Listed",ISBLANK($D5))),1,0)</formula>
    </cfRule>
  </conditionalFormatting>
  <conditionalFormatting sqref="D2419">
    <cfRule type="expression" dxfId="572" priority="29485">
      <formula>IF(AND(D5="",$C5=$X$4),TRUE)</formula>
    </cfRule>
  </conditionalFormatting>
  <conditionalFormatting sqref="D2419">
    <cfRule type="expression" dxfId="571" priority="29486">
      <formula>IF(FIND("!",D5),TRUE)</formula>
    </cfRule>
  </conditionalFormatting>
  <conditionalFormatting sqref="D2420">
    <cfRule type="expression" dxfId="570" priority="29487">
      <formula>IF(AND(LEN($C5)&gt;0,AND($C5&lt;&gt;"Smelter Not Listed",ISBLANK($D5))),1,0)</formula>
    </cfRule>
  </conditionalFormatting>
  <conditionalFormatting sqref="D2420">
    <cfRule type="expression" dxfId="569" priority="29488">
      <formula>IF(AND(D5="",$C5=$X$4),TRUE)</formula>
    </cfRule>
  </conditionalFormatting>
  <conditionalFormatting sqref="D2420">
    <cfRule type="expression" dxfId="568" priority="29489">
      <formula>IF(FIND("!",D5),TRUE)</formula>
    </cfRule>
  </conditionalFormatting>
  <conditionalFormatting sqref="D2421">
    <cfRule type="expression" dxfId="567" priority="29490">
      <formula>IF(AND(LEN($C5)&gt;0,AND($C5&lt;&gt;"Smelter Not Listed",ISBLANK($D5))),1,0)</formula>
    </cfRule>
  </conditionalFormatting>
  <conditionalFormatting sqref="D2421">
    <cfRule type="expression" dxfId="566" priority="29491">
      <formula>IF(AND(D5="",$C5=$X$4),TRUE)</formula>
    </cfRule>
  </conditionalFormatting>
  <conditionalFormatting sqref="D2421">
    <cfRule type="expression" dxfId="565" priority="29492">
      <formula>IF(FIND("!",D5),TRUE)</formula>
    </cfRule>
  </conditionalFormatting>
  <conditionalFormatting sqref="D2422">
    <cfRule type="expression" dxfId="564" priority="29493">
      <formula>IF(AND(LEN($C5)&gt;0,AND($C5&lt;&gt;"Smelter Not Listed",ISBLANK($D5))),1,0)</formula>
    </cfRule>
  </conditionalFormatting>
  <conditionalFormatting sqref="D2422">
    <cfRule type="expression" dxfId="563" priority="29494">
      <formula>IF(AND(D5="",$C5=$X$4),TRUE)</formula>
    </cfRule>
  </conditionalFormatting>
  <conditionalFormatting sqref="D2422">
    <cfRule type="expression" dxfId="562" priority="29495">
      <formula>IF(FIND("!",D5),TRUE)</formula>
    </cfRule>
  </conditionalFormatting>
  <conditionalFormatting sqref="D2423">
    <cfRule type="expression" dxfId="561" priority="29496">
      <formula>IF(AND(LEN($C5)&gt;0,AND($C5&lt;&gt;"Smelter Not Listed",ISBLANK($D5))),1,0)</formula>
    </cfRule>
  </conditionalFormatting>
  <conditionalFormatting sqref="D2423">
    <cfRule type="expression" dxfId="560" priority="29497">
      <formula>IF(AND(D5="",$C5=$X$4),TRUE)</formula>
    </cfRule>
  </conditionalFormatting>
  <conditionalFormatting sqref="D2423">
    <cfRule type="expression" dxfId="559" priority="29498">
      <formula>IF(FIND("!",D5),TRUE)</formula>
    </cfRule>
  </conditionalFormatting>
  <conditionalFormatting sqref="D2424">
    <cfRule type="expression" dxfId="558" priority="29499">
      <formula>IF(AND(LEN($C5)&gt;0,AND($C5&lt;&gt;"Smelter Not Listed",ISBLANK($D5))),1,0)</formula>
    </cfRule>
  </conditionalFormatting>
  <conditionalFormatting sqref="D2424">
    <cfRule type="expression" dxfId="557" priority="29500">
      <formula>IF(AND(D5="",$C5=$X$4),TRUE)</formula>
    </cfRule>
  </conditionalFormatting>
  <conditionalFormatting sqref="D2424">
    <cfRule type="expression" dxfId="556" priority="29501">
      <formula>IF(FIND("!",D5),TRUE)</formula>
    </cfRule>
  </conditionalFormatting>
  <conditionalFormatting sqref="D2425">
    <cfRule type="expression" dxfId="555" priority="29502">
      <formula>IF(AND(LEN($C5)&gt;0,AND($C5&lt;&gt;"Smelter Not Listed",ISBLANK($D5))),1,0)</formula>
    </cfRule>
  </conditionalFormatting>
  <conditionalFormatting sqref="D2425">
    <cfRule type="expression" dxfId="554" priority="29503">
      <formula>IF(AND(D5="",$C5=$X$4),TRUE)</formula>
    </cfRule>
  </conditionalFormatting>
  <conditionalFormatting sqref="D2425">
    <cfRule type="expression" dxfId="553" priority="29504">
      <formula>IF(FIND("!",D5),TRUE)</formula>
    </cfRule>
  </conditionalFormatting>
  <conditionalFormatting sqref="D2426">
    <cfRule type="expression" dxfId="552" priority="29505">
      <formula>IF(AND(LEN($C5)&gt;0,AND($C5&lt;&gt;"Smelter Not Listed",ISBLANK($D5))),1,0)</formula>
    </cfRule>
  </conditionalFormatting>
  <conditionalFormatting sqref="D2426">
    <cfRule type="expression" dxfId="551" priority="29506">
      <formula>IF(AND(D5="",$C5=$X$4),TRUE)</formula>
    </cfRule>
  </conditionalFormatting>
  <conditionalFormatting sqref="D2426">
    <cfRule type="expression" dxfId="550" priority="29507">
      <formula>IF(FIND("!",D5),TRUE)</formula>
    </cfRule>
  </conditionalFormatting>
  <conditionalFormatting sqref="D2427">
    <cfRule type="expression" dxfId="549" priority="29508">
      <formula>IF(AND(LEN($C5)&gt;0,AND($C5&lt;&gt;"Smelter Not Listed",ISBLANK($D5))),1,0)</formula>
    </cfRule>
  </conditionalFormatting>
  <conditionalFormatting sqref="D2427">
    <cfRule type="expression" dxfId="548" priority="29509">
      <formula>IF(AND(D5="",$C5=$X$4),TRUE)</formula>
    </cfRule>
  </conditionalFormatting>
  <conditionalFormatting sqref="D2427">
    <cfRule type="expression" dxfId="547" priority="29510">
      <formula>IF(FIND("!",D5),TRUE)</formula>
    </cfRule>
  </conditionalFormatting>
  <conditionalFormatting sqref="D2428">
    <cfRule type="expression" dxfId="546" priority="29511">
      <formula>IF(AND(LEN($C5)&gt;0,AND($C5&lt;&gt;"Smelter Not Listed",ISBLANK($D5))),1,0)</formula>
    </cfRule>
  </conditionalFormatting>
  <conditionalFormatting sqref="D2428">
    <cfRule type="expression" dxfId="545" priority="29512">
      <formula>IF(AND(D5="",$C5=$X$4),TRUE)</formula>
    </cfRule>
  </conditionalFormatting>
  <conditionalFormatting sqref="D2428">
    <cfRule type="expression" dxfId="544" priority="29513">
      <formula>IF(FIND("!",D5),TRUE)</formula>
    </cfRule>
  </conditionalFormatting>
  <conditionalFormatting sqref="D2429">
    <cfRule type="expression" dxfId="543" priority="29514">
      <formula>IF(AND(LEN($C5)&gt;0,AND($C5&lt;&gt;"Smelter Not Listed",ISBLANK($D5))),1,0)</formula>
    </cfRule>
  </conditionalFormatting>
  <conditionalFormatting sqref="D2429">
    <cfRule type="expression" dxfId="542" priority="29515">
      <formula>IF(AND(D5="",$C5=$X$4),TRUE)</formula>
    </cfRule>
  </conditionalFormatting>
  <conditionalFormatting sqref="D2429">
    <cfRule type="expression" dxfId="541" priority="29516">
      <formula>IF(FIND("!",D5),TRUE)</formula>
    </cfRule>
  </conditionalFormatting>
  <conditionalFormatting sqref="D2430">
    <cfRule type="expression" dxfId="540" priority="29517">
      <formula>IF(AND(LEN($C5)&gt;0,AND($C5&lt;&gt;"Smelter Not Listed",ISBLANK($D5))),1,0)</formula>
    </cfRule>
  </conditionalFormatting>
  <conditionalFormatting sqref="D2430">
    <cfRule type="expression" dxfId="539" priority="29518">
      <formula>IF(AND(D5="",$C5=$X$4),TRUE)</formula>
    </cfRule>
  </conditionalFormatting>
  <conditionalFormatting sqref="D2430">
    <cfRule type="expression" dxfId="538" priority="29519">
      <formula>IF(FIND("!",D5),TRUE)</formula>
    </cfRule>
  </conditionalFormatting>
  <conditionalFormatting sqref="D2431">
    <cfRule type="expression" dxfId="537" priority="29520">
      <formula>IF(AND(LEN($C5)&gt;0,AND($C5&lt;&gt;"Smelter Not Listed",ISBLANK($D5))),1,0)</formula>
    </cfRule>
  </conditionalFormatting>
  <conditionalFormatting sqref="D2431">
    <cfRule type="expression" dxfId="536" priority="29521">
      <formula>IF(AND(D5="",$C5=$X$4),TRUE)</formula>
    </cfRule>
  </conditionalFormatting>
  <conditionalFormatting sqref="D2431">
    <cfRule type="expression" dxfId="535" priority="29522">
      <formula>IF(FIND("!",D5),TRUE)</formula>
    </cfRule>
  </conditionalFormatting>
  <conditionalFormatting sqref="D2432">
    <cfRule type="expression" dxfId="534" priority="29523">
      <formula>IF(AND(LEN($C5)&gt;0,AND($C5&lt;&gt;"Smelter Not Listed",ISBLANK($D5))),1,0)</formula>
    </cfRule>
  </conditionalFormatting>
  <conditionalFormatting sqref="D2432">
    <cfRule type="expression" dxfId="533" priority="29524">
      <formula>IF(AND(D5="",$C5=$X$4),TRUE)</formula>
    </cfRule>
  </conditionalFormatting>
  <conditionalFormatting sqref="D2432">
    <cfRule type="expression" dxfId="532" priority="29525">
      <formula>IF(FIND("!",D5),TRUE)</formula>
    </cfRule>
  </conditionalFormatting>
  <conditionalFormatting sqref="D2433">
    <cfRule type="expression" dxfId="531" priority="29526">
      <formula>IF(AND(LEN($C5)&gt;0,AND($C5&lt;&gt;"Smelter Not Listed",ISBLANK($D5))),1,0)</formula>
    </cfRule>
  </conditionalFormatting>
  <conditionalFormatting sqref="D2433">
    <cfRule type="expression" dxfId="530" priority="29527">
      <formula>IF(AND(D5="",$C5=$X$4),TRUE)</formula>
    </cfRule>
  </conditionalFormatting>
  <conditionalFormatting sqref="D2433">
    <cfRule type="expression" dxfId="529" priority="29528">
      <formula>IF(FIND("!",D5),TRUE)</formula>
    </cfRule>
  </conditionalFormatting>
  <conditionalFormatting sqref="D2434">
    <cfRule type="expression" dxfId="528" priority="29529">
      <formula>IF(AND(LEN($C5)&gt;0,AND($C5&lt;&gt;"Smelter Not Listed",ISBLANK($D5))),1,0)</formula>
    </cfRule>
  </conditionalFormatting>
  <conditionalFormatting sqref="D2434">
    <cfRule type="expression" dxfId="527" priority="29530">
      <formula>IF(AND(D5="",$C5=$X$4),TRUE)</formula>
    </cfRule>
  </conditionalFormatting>
  <conditionalFormatting sqref="D2434">
    <cfRule type="expression" dxfId="526" priority="29531">
      <formula>IF(FIND("!",D5),TRUE)</formula>
    </cfRule>
  </conditionalFormatting>
  <conditionalFormatting sqref="D2435">
    <cfRule type="expression" dxfId="525" priority="29532">
      <formula>IF(AND(LEN($C5)&gt;0,AND($C5&lt;&gt;"Smelter Not Listed",ISBLANK($D5))),1,0)</formula>
    </cfRule>
  </conditionalFormatting>
  <conditionalFormatting sqref="D2435">
    <cfRule type="expression" dxfId="524" priority="29533">
      <formula>IF(AND(D5="",$C5=$X$4),TRUE)</formula>
    </cfRule>
  </conditionalFormatting>
  <conditionalFormatting sqref="D2435">
    <cfRule type="expression" dxfId="523" priority="29534">
      <formula>IF(FIND("!",D5),TRUE)</formula>
    </cfRule>
  </conditionalFormatting>
  <conditionalFormatting sqref="D2436">
    <cfRule type="expression" dxfId="522" priority="29535">
      <formula>IF(AND(LEN($C5)&gt;0,AND($C5&lt;&gt;"Smelter Not Listed",ISBLANK($D5))),1,0)</formula>
    </cfRule>
  </conditionalFormatting>
  <conditionalFormatting sqref="D2436">
    <cfRule type="expression" dxfId="521" priority="29536">
      <formula>IF(AND(D5="",$C5=$X$4),TRUE)</formula>
    </cfRule>
  </conditionalFormatting>
  <conditionalFormatting sqref="D2436">
    <cfRule type="expression" dxfId="520" priority="29537">
      <formula>IF(FIND("!",D5),TRUE)</formula>
    </cfRule>
  </conditionalFormatting>
  <conditionalFormatting sqref="D2437">
    <cfRule type="expression" dxfId="519" priority="29538">
      <formula>IF(AND(LEN($C5)&gt;0,AND($C5&lt;&gt;"Smelter Not Listed",ISBLANK($D5))),1,0)</formula>
    </cfRule>
  </conditionalFormatting>
  <conditionalFormatting sqref="D2437">
    <cfRule type="expression" dxfId="518" priority="29539">
      <formula>IF(AND(D5="",$C5=$X$4),TRUE)</formula>
    </cfRule>
  </conditionalFormatting>
  <conditionalFormatting sqref="D2437">
    <cfRule type="expression" dxfId="517" priority="29540">
      <formula>IF(FIND("!",D5),TRUE)</formula>
    </cfRule>
  </conditionalFormatting>
  <conditionalFormatting sqref="D2438">
    <cfRule type="expression" dxfId="516" priority="29541">
      <formula>IF(AND(LEN($C5)&gt;0,AND($C5&lt;&gt;"Smelter Not Listed",ISBLANK($D5))),1,0)</formula>
    </cfRule>
  </conditionalFormatting>
  <conditionalFormatting sqref="D2438">
    <cfRule type="expression" dxfId="515" priority="29542">
      <formula>IF(AND(D5="",$C5=$X$4),TRUE)</formula>
    </cfRule>
  </conditionalFormatting>
  <conditionalFormatting sqref="D2438">
    <cfRule type="expression" dxfId="514" priority="29543">
      <formula>IF(FIND("!",D5),TRUE)</formula>
    </cfRule>
  </conditionalFormatting>
  <conditionalFormatting sqref="D2439">
    <cfRule type="expression" dxfId="513" priority="29544">
      <formula>IF(AND(LEN($C5)&gt;0,AND($C5&lt;&gt;"Smelter Not Listed",ISBLANK($D5))),1,0)</formula>
    </cfRule>
  </conditionalFormatting>
  <conditionalFormatting sqref="D2439">
    <cfRule type="expression" dxfId="512" priority="29545">
      <formula>IF(AND(D5="",$C5=$X$4),TRUE)</formula>
    </cfRule>
  </conditionalFormatting>
  <conditionalFormatting sqref="D2439">
    <cfRule type="expression" dxfId="511" priority="29546">
      <formula>IF(FIND("!",D5),TRUE)</formula>
    </cfRule>
  </conditionalFormatting>
  <conditionalFormatting sqref="D2440">
    <cfRule type="expression" dxfId="510" priority="29547">
      <formula>IF(AND(LEN($C5)&gt;0,AND($C5&lt;&gt;"Smelter Not Listed",ISBLANK($D5))),1,0)</formula>
    </cfRule>
  </conditionalFormatting>
  <conditionalFormatting sqref="D2440">
    <cfRule type="expression" dxfId="509" priority="29548">
      <formula>IF(AND(D5="",$C5=$X$4),TRUE)</formula>
    </cfRule>
  </conditionalFormatting>
  <conditionalFormatting sqref="D2440">
    <cfRule type="expression" dxfId="508" priority="29549">
      <formula>IF(FIND("!",D5),TRUE)</formula>
    </cfRule>
  </conditionalFormatting>
  <conditionalFormatting sqref="D2441">
    <cfRule type="expression" dxfId="507" priority="29550">
      <formula>IF(AND(LEN($C5)&gt;0,AND($C5&lt;&gt;"Smelter Not Listed",ISBLANK($D5))),1,0)</formula>
    </cfRule>
  </conditionalFormatting>
  <conditionalFormatting sqref="D2441">
    <cfRule type="expression" dxfId="506" priority="29551">
      <formula>IF(AND(D5="",$C5=$X$4),TRUE)</formula>
    </cfRule>
  </conditionalFormatting>
  <conditionalFormatting sqref="D2441">
    <cfRule type="expression" dxfId="505" priority="29552">
      <formula>IF(FIND("!",D5),TRUE)</formula>
    </cfRule>
  </conditionalFormatting>
  <conditionalFormatting sqref="D2442">
    <cfRule type="expression" dxfId="504" priority="29553">
      <formula>IF(AND(LEN($C5)&gt;0,AND($C5&lt;&gt;"Smelter Not Listed",ISBLANK($D5))),1,0)</formula>
    </cfRule>
  </conditionalFormatting>
  <conditionalFormatting sqref="D2442">
    <cfRule type="expression" dxfId="503" priority="29554">
      <formula>IF(AND(D5="",$C5=$X$4),TRUE)</formula>
    </cfRule>
  </conditionalFormatting>
  <conditionalFormatting sqref="D2442">
    <cfRule type="expression" dxfId="502" priority="29555">
      <formula>IF(FIND("!",D5),TRUE)</formula>
    </cfRule>
  </conditionalFormatting>
  <conditionalFormatting sqref="D2443">
    <cfRule type="expression" dxfId="501" priority="29556">
      <formula>IF(AND(LEN($C5)&gt;0,AND($C5&lt;&gt;"Smelter Not Listed",ISBLANK($D5))),1,0)</formula>
    </cfRule>
  </conditionalFormatting>
  <conditionalFormatting sqref="D2443">
    <cfRule type="expression" dxfId="500" priority="29557">
      <formula>IF(AND(D5="",$C5=$X$4),TRUE)</formula>
    </cfRule>
  </conditionalFormatting>
  <conditionalFormatting sqref="D2443">
    <cfRule type="expression" dxfId="499" priority="29558">
      <formula>IF(FIND("!",D5),TRUE)</formula>
    </cfRule>
  </conditionalFormatting>
  <conditionalFormatting sqref="D2444">
    <cfRule type="expression" dxfId="498" priority="29559">
      <formula>IF(AND(LEN($C5)&gt;0,AND($C5&lt;&gt;"Smelter Not Listed",ISBLANK($D5))),1,0)</formula>
    </cfRule>
  </conditionalFormatting>
  <conditionalFormatting sqref="D2444">
    <cfRule type="expression" dxfId="497" priority="29560">
      <formula>IF(AND(D5="",$C5=$X$4),TRUE)</formula>
    </cfRule>
  </conditionalFormatting>
  <conditionalFormatting sqref="D2444">
    <cfRule type="expression" dxfId="496" priority="29561">
      <formula>IF(FIND("!",D5),TRUE)</formula>
    </cfRule>
  </conditionalFormatting>
  <conditionalFormatting sqref="D2445">
    <cfRule type="expression" dxfId="495" priority="29562">
      <formula>IF(AND(LEN($C5)&gt;0,AND($C5&lt;&gt;"Smelter Not Listed",ISBLANK($D5))),1,0)</formula>
    </cfRule>
  </conditionalFormatting>
  <conditionalFormatting sqref="D2445">
    <cfRule type="expression" dxfId="494" priority="29563">
      <formula>IF(AND(D5="",$C5=$X$4),TRUE)</formula>
    </cfRule>
  </conditionalFormatting>
  <conditionalFormatting sqref="D2445">
    <cfRule type="expression" dxfId="493" priority="29564">
      <formula>IF(FIND("!",D5),TRUE)</formula>
    </cfRule>
  </conditionalFormatting>
  <conditionalFormatting sqref="D2446">
    <cfRule type="expression" dxfId="492" priority="29565">
      <formula>IF(AND(LEN($C5)&gt;0,AND($C5&lt;&gt;"Smelter Not Listed",ISBLANK($D5))),1,0)</formula>
    </cfRule>
  </conditionalFormatting>
  <conditionalFormatting sqref="D2446">
    <cfRule type="expression" dxfId="491" priority="29566">
      <formula>IF(AND(D5="",$C5=$X$4),TRUE)</formula>
    </cfRule>
  </conditionalFormatting>
  <conditionalFormatting sqref="D2446">
    <cfRule type="expression" dxfId="490" priority="29567">
      <formula>IF(FIND("!",D5),TRUE)</formula>
    </cfRule>
  </conditionalFormatting>
  <conditionalFormatting sqref="D2447">
    <cfRule type="expression" dxfId="489" priority="29568">
      <formula>IF(AND(LEN($C5)&gt;0,AND($C5&lt;&gt;"Smelter Not Listed",ISBLANK($D5))),1,0)</formula>
    </cfRule>
  </conditionalFormatting>
  <conditionalFormatting sqref="D2447">
    <cfRule type="expression" dxfId="488" priority="29569">
      <formula>IF(AND(D5="",$C5=$X$4),TRUE)</formula>
    </cfRule>
  </conditionalFormatting>
  <conditionalFormatting sqref="D2447">
    <cfRule type="expression" dxfId="487" priority="29570">
      <formula>IF(FIND("!",D5),TRUE)</formula>
    </cfRule>
  </conditionalFormatting>
  <conditionalFormatting sqref="D2448">
    <cfRule type="expression" dxfId="486" priority="29571">
      <formula>IF(AND(LEN($C5)&gt;0,AND($C5&lt;&gt;"Smelter Not Listed",ISBLANK($D5))),1,0)</formula>
    </cfRule>
  </conditionalFormatting>
  <conditionalFormatting sqref="D2448">
    <cfRule type="expression" dxfId="485" priority="29572">
      <formula>IF(AND(D5="",$C5=$X$4),TRUE)</formula>
    </cfRule>
  </conditionalFormatting>
  <conditionalFormatting sqref="D2448">
    <cfRule type="expression" dxfId="484" priority="29573">
      <formula>IF(FIND("!",D5),TRUE)</formula>
    </cfRule>
  </conditionalFormatting>
  <conditionalFormatting sqref="D2449">
    <cfRule type="expression" dxfId="483" priority="29574">
      <formula>IF(AND(LEN($C5)&gt;0,AND($C5&lt;&gt;"Smelter Not Listed",ISBLANK($D5))),1,0)</formula>
    </cfRule>
  </conditionalFormatting>
  <conditionalFormatting sqref="D2449">
    <cfRule type="expression" dxfId="482" priority="29575">
      <formula>IF(AND(D5="",$C5=$X$4),TRUE)</formula>
    </cfRule>
  </conditionalFormatting>
  <conditionalFormatting sqref="D2449">
    <cfRule type="expression" dxfId="481" priority="29576">
      <formula>IF(FIND("!",D5),TRUE)</formula>
    </cfRule>
  </conditionalFormatting>
  <conditionalFormatting sqref="D2450">
    <cfRule type="expression" dxfId="480" priority="29577">
      <formula>IF(AND(LEN($C5)&gt;0,AND($C5&lt;&gt;"Smelter Not Listed",ISBLANK($D5))),1,0)</formula>
    </cfRule>
  </conditionalFormatting>
  <conditionalFormatting sqref="D2450">
    <cfRule type="expression" dxfId="479" priority="29578">
      <formula>IF(AND(D5="",$C5=$X$4),TRUE)</formula>
    </cfRule>
  </conditionalFormatting>
  <conditionalFormatting sqref="D2450">
    <cfRule type="expression" dxfId="478" priority="29579">
      <formula>IF(FIND("!",D5),TRUE)</formula>
    </cfRule>
  </conditionalFormatting>
  <conditionalFormatting sqref="D2451">
    <cfRule type="expression" dxfId="477" priority="29580">
      <formula>IF(AND(LEN($C5)&gt;0,AND($C5&lt;&gt;"Smelter Not Listed",ISBLANK($D5))),1,0)</formula>
    </cfRule>
  </conditionalFormatting>
  <conditionalFormatting sqref="D2451">
    <cfRule type="expression" dxfId="476" priority="29581">
      <formula>IF(AND(D5="",$C5=$X$4),TRUE)</formula>
    </cfRule>
  </conditionalFormatting>
  <conditionalFormatting sqref="D2451">
    <cfRule type="expression" dxfId="475" priority="29582">
      <formula>IF(FIND("!",D5),TRUE)</formula>
    </cfRule>
  </conditionalFormatting>
  <conditionalFormatting sqref="D2452">
    <cfRule type="expression" dxfId="474" priority="29583">
      <formula>IF(AND(LEN($C5)&gt;0,AND($C5&lt;&gt;"Smelter Not Listed",ISBLANK($D5))),1,0)</formula>
    </cfRule>
  </conditionalFormatting>
  <conditionalFormatting sqref="D2452">
    <cfRule type="expression" dxfId="473" priority="29584">
      <formula>IF(AND(D5="",$C5=$X$4),TRUE)</formula>
    </cfRule>
  </conditionalFormatting>
  <conditionalFormatting sqref="D2452">
    <cfRule type="expression" dxfId="472" priority="29585">
      <formula>IF(FIND("!",D5),TRUE)</formula>
    </cfRule>
  </conditionalFormatting>
  <conditionalFormatting sqref="D2453">
    <cfRule type="expression" dxfId="471" priority="29586">
      <formula>IF(AND(LEN($C5)&gt;0,AND($C5&lt;&gt;"Smelter Not Listed",ISBLANK($D5))),1,0)</formula>
    </cfRule>
  </conditionalFormatting>
  <conditionalFormatting sqref="D2453">
    <cfRule type="expression" dxfId="470" priority="29587">
      <formula>IF(AND(D5="",$C5=$X$4),TRUE)</formula>
    </cfRule>
  </conditionalFormatting>
  <conditionalFormatting sqref="D2453">
    <cfRule type="expression" dxfId="469" priority="29588">
      <formula>IF(FIND("!",D5),TRUE)</formula>
    </cfRule>
  </conditionalFormatting>
  <conditionalFormatting sqref="D2454">
    <cfRule type="expression" dxfId="468" priority="29589">
      <formula>IF(AND(LEN($C5)&gt;0,AND($C5&lt;&gt;"Smelter Not Listed",ISBLANK($D5))),1,0)</formula>
    </cfRule>
  </conditionalFormatting>
  <conditionalFormatting sqref="D2454">
    <cfRule type="expression" dxfId="467" priority="29590">
      <formula>IF(AND(D5="",$C5=$X$4),TRUE)</formula>
    </cfRule>
  </conditionalFormatting>
  <conditionalFormatting sqref="D2454">
    <cfRule type="expression" dxfId="466" priority="29591">
      <formula>IF(FIND("!",D5),TRUE)</formula>
    </cfRule>
  </conditionalFormatting>
  <conditionalFormatting sqref="D2455">
    <cfRule type="expression" dxfId="465" priority="29592">
      <formula>IF(AND(LEN($C5)&gt;0,AND($C5&lt;&gt;"Smelter Not Listed",ISBLANK($D5))),1,0)</formula>
    </cfRule>
  </conditionalFormatting>
  <conditionalFormatting sqref="D2455">
    <cfRule type="expression" dxfId="464" priority="29593">
      <formula>IF(AND(D5="",$C5=$X$4),TRUE)</formula>
    </cfRule>
  </conditionalFormatting>
  <conditionalFormatting sqref="D2455">
    <cfRule type="expression" dxfId="463" priority="29594">
      <formula>IF(FIND("!",D5),TRUE)</formula>
    </cfRule>
  </conditionalFormatting>
  <conditionalFormatting sqref="D2456">
    <cfRule type="expression" dxfId="462" priority="29595">
      <formula>IF(AND(LEN($C5)&gt;0,AND($C5&lt;&gt;"Smelter Not Listed",ISBLANK($D5))),1,0)</formula>
    </cfRule>
  </conditionalFormatting>
  <conditionalFormatting sqref="D2456">
    <cfRule type="expression" dxfId="461" priority="29596">
      <formula>IF(AND(D5="",$C5=$X$4),TRUE)</formula>
    </cfRule>
  </conditionalFormatting>
  <conditionalFormatting sqref="D2456">
    <cfRule type="expression" dxfId="460" priority="29597">
      <formula>IF(FIND("!",D5),TRUE)</formula>
    </cfRule>
  </conditionalFormatting>
  <conditionalFormatting sqref="D2457">
    <cfRule type="expression" dxfId="459" priority="29598">
      <formula>IF(AND(LEN($C5)&gt;0,AND($C5&lt;&gt;"Smelter Not Listed",ISBLANK($D5))),1,0)</formula>
    </cfRule>
  </conditionalFormatting>
  <conditionalFormatting sqref="D2457">
    <cfRule type="expression" dxfId="458" priority="29599">
      <formula>IF(AND(D5="",$C5=$X$4),TRUE)</formula>
    </cfRule>
  </conditionalFormatting>
  <conditionalFormatting sqref="D2457">
    <cfRule type="expression" dxfId="457" priority="29600">
      <formula>IF(FIND("!",D5),TRUE)</formula>
    </cfRule>
  </conditionalFormatting>
  <conditionalFormatting sqref="D2458">
    <cfRule type="expression" dxfId="456" priority="29601">
      <formula>IF(AND(LEN($C5)&gt;0,AND($C5&lt;&gt;"Smelter Not Listed",ISBLANK($D5))),1,0)</formula>
    </cfRule>
  </conditionalFormatting>
  <conditionalFormatting sqref="D2458">
    <cfRule type="expression" dxfId="455" priority="29602">
      <formula>IF(AND(D5="",$C5=$X$4),TRUE)</formula>
    </cfRule>
  </conditionalFormatting>
  <conditionalFormatting sqref="D2458">
    <cfRule type="expression" dxfId="454" priority="29603">
      <formula>IF(FIND("!",D5),TRUE)</formula>
    </cfRule>
  </conditionalFormatting>
  <conditionalFormatting sqref="D2459">
    <cfRule type="expression" dxfId="453" priority="29604">
      <formula>IF(AND(LEN($C5)&gt;0,AND($C5&lt;&gt;"Smelter Not Listed",ISBLANK($D5))),1,0)</formula>
    </cfRule>
  </conditionalFormatting>
  <conditionalFormatting sqref="D2459">
    <cfRule type="expression" dxfId="452" priority="29605">
      <formula>IF(AND(D5="",$C5=$X$4),TRUE)</formula>
    </cfRule>
  </conditionalFormatting>
  <conditionalFormatting sqref="D2459">
    <cfRule type="expression" dxfId="451" priority="29606">
      <formula>IF(FIND("!",D5),TRUE)</formula>
    </cfRule>
  </conditionalFormatting>
  <conditionalFormatting sqref="D2460">
    <cfRule type="expression" dxfId="450" priority="29607">
      <formula>IF(AND(LEN($C5)&gt;0,AND($C5&lt;&gt;"Smelter Not Listed",ISBLANK($D5))),1,0)</formula>
    </cfRule>
  </conditionalFormatting>
  <conditionalFormatting sqref="D2460">
    <cfRule type="expression" dxfId="449" priority="29608">
      <formula>IF(AND(D5="",$C5=$X$4),TRUE)</formula>
    </cfRule>
  </conditionalFormatting>
  <conditionalFormatting sqref="D2460">
    <cfRule type="expression" dxfId="448" priority="29609">
      <formula>IF(FIND("!",D5),TRUE)</formula>
    </cfRule>
  </conditionalFormatting>
  <conditionalFormatting sqref="D2461">
    <cfRule type="expression" dxfId="447" priority="29610">
      <formula>IF(AND(LEN($C5)&gt;0,AND($C5&lt;&gt;"Smelter Not Listed",ISBLANK($D5))),1,0)</formula>
    </cfRule>
  </conditionalFormatting>
  <conditionalFormatting sqref="D2461">
    <cfRule type="expression" dxfId="446" priority="29611">
      <formula>IF(AND(D5="",$C5=$X$4),TRUE)</formula>
    </cfRule>
  </conditionalFormatting>
  <conditionalFormatting sqref="D2461">
    <cfRule type="expression" dxfId="445" priority="29612">
      <formula>IF(FIND("!",D5),TRUE)</formula>
    </cfRule>
  </conditionalFormatting>
  <conditionalFormatting sqref="D2462">
    <cfRule type="expression" dxfId="444" priority="29613">
      <formula>IF(AND(LEN($C5)&gt;0,AND($C5&lt;&gt;"Smelter Not Listed",ISBLANK($D5))),1,0)</formula>
    </cfRule>
  </conditionalFormatting>
  <conditionalFormatting sqref="D2462">
    <cfRule type="expression" dxfId="443" priority="29614">
      <formula>IF(AND(D5="",$C5=$X$4),TRUE)</formula>
    </cfRule>
  </conditionalFormatting>
  <conditionalFormatting sqref="D2462">
    <cfRule type="expression" dxfId="442" priority="29615">
      <formula>IF(FIND("!",D5),TRUE)</formula>
    </cfRule>
  </conditionalFormatting>
  <conditionalFormatting sqref="D2463">
    <cfRule type="expression" dxfId="441" priority="29616">
      <formula>IF(AND(LEN($C5)&gt;0,AND($C5&lt;&gt;"Smelter Not Listed",ISBLANK($D5))),1,0)</formula>
    </cfRule>
  </conditionalFormatting>
  <conditionalFormatting sqref="D2463">
    <cfRule type="expression" dxfId="440" priority="29617">
      <formula>IF(AND(D5="",$C5=$X$4),TRUE)</formula>
    </cfRule>
  </conditionalFormatting>
  <conditionalFormatting sqref="D2463">
    <cfRule type="expression" dxfId="439" priority="29618">
      <formula>IF(FIND("!",D5),TRUE)</formula>
    </cfRule>
  </conditionalFormatting>
  <conditionalFormatting sqref="D2464">
    <cfRule type="expression" dxfId="438" priority="29619">
      <formula>IF(AND(LEN($C5)&gt;0,AND($C5&lt;&gt;"Smelter Not Listed",ISBLANK($D5))),1,0)</formula>
    </cfRule>
  </conditionalFormatting>
  <conditionalFormatting sqref="D2464">
    <cfRule type="expression" dxfId="437" priority="29620">
      <formula>IF(AND(D5="",$C5=$X$4),TRUE)</formula>
    </cfRule>
  </conditionalFormatting>
  <conditionalFormatting sqref="D2464">
    <cfRule type="expression" dxfId="436" priority="29621">
      <formula>IF(FIND("!",D5),TRUE)</formula>
    </cfRule>
  </conditionalFormatting>
  <conditionalFormatting sqref="D2465">
    <cfRule type="expression" dxfId="435" priority="29622">
      <formula>IF(AND(LEN($C5)&gt;0,AND($C5&lt;&gt;"Smelter Not Listed",ISBLANK($D5))),1,0)</formula>
    </cfRule>
  </conditionalFormatting>
  <conditionalFormatting sqref="D2465">
    <cfRule type="expression" dxfId="434" priority="29623">
      <formula>IF(AND(D5="",$C5=$X$4),TRUE)</formula>
    </cfRule>
  </conditionalFormatting>
  <conditionalFormatting sqref="D2465">
    <cfRule type="expression" dxfId="433" priority="29624">
      <formula>IF(FIND("!",D5),TRUE)</formula>
    </cfRule>
  </conditionalFormatting>
  <conditionalFormatting sqref="D2466">
    <cfRule type="expression" dxfId="432" priority="29625">
      <formula>IF(AND(LEN($C5)&gt;0,AND($C5&lt;&gt;"Smelter Not Listed",ISBLANK($D5))),1,0)</formula>
    </cfRule>
  </conditionalFormatting>
  <conditionalFormatting sqref="D2466">
    <cfRule type="expression" dxfId="431" priority="29626">
      <formula>IF(AND(D5="",$C5=$X$4),TRUE)</formula>
    </cfRule>
  </conditionalFormatting>
  <conditionalFormatting sqref="D2466">
    <cfRule type="expression" dxfId="430" priority="29627">
      <formula>IF(FIND("!",D5),TRUE)</formula>
    </cfRule>
  </conditionalFormatting>
  <conditionalFormatting sqref="D2467">
    <cfRule type="expression" dxfId="429" priority="29628">
      <formula>IF(AND(LEN($C5)&gt;0,AND($C5&lt;&gt;"Smelter Not Listed",ISBLANK($D5))),1,0)</formula>
    </cfRule>
  </conditionalFormatting>
  <conditionalFormatting sqref="D2467">
    <cfRule type="expression" dxfId="428" priority="29629">
      <formula>IF(AND(D5="",$C5=$X$4),TRUE)</formula>
    </cfRule>
  </conditionalFormatting>
  <conditionalFormatting sqref="D2467">
    <cfRule type="expression" dxfId="427" priority="29630">
      <formula>IF(FIND("!",D5),TRUE)</formula>
    </cfRule>
  </conditionalFormatting>
  <conditionalFormatting sqref="D2468">
    <cfRule type="expression" dxfId="426" priority="29631">
      <formula>IF(AND(LEN($C5)&gt;0,AND($C5&lt;&gt;"Smelter Not Listed",ISBLANK($D5))),1,0)</formula>
    </cfRule>
  </conditionalFormatting>
  <conditionalFormatting sqref="D2468">
    <cfRule type="expression" dxfId="425" priority="29632">
      <formula>IF(AND(D5="",$C5=$X$4),TRUE)</formula>
    </cfRule>
  </conditionalFormatting>
  <conditionalFormatting sqref="D2468">
    <cfRule type="expression" dxfId="424" priority="29633">
      <formula>IF(FIND("!",D5),TRUE)</formula>
    </cfRule>
  </conditionalFormatting>
  <conditionalFormatting sqref="D2469">
    <cfRule type="expression" dxfId="423" priority="29634">
      <formula>IF(AND(LEN($C5)&gt;0,AND($C5&lt;&gt;"Smelter Not Listed",ISBLANK($D5))),1,0)</formula>
    </cfRule>
  </conditionalFormatting>
  <conditionalFormatting sqref="D2469">
    <cfRule type="expression" dxfId="422" priority="29635">
      <formula>IF(AND(D5="",$C5=$X$4),TRUE)</formula>
    </cfRule>
  </conditionalFormatting>
  <conditionalFormatting sqref="D2469">
    <cfRule type="expression" dxfId="421" priority="29636">
      <formula>IF(FIND("!",D5),TRUE)</formula>
    </cfRule>
  </conditionalFormatting>
  <conditionalFormatting sqref="D2470">
    <cfRule type="expression" dxfId="420" priority="29637">
      <formula>IF(AND(LEN($C5)&gt;0,AND($C5&lt;&gt;"Smelter Not Listed",ISBLANK($D5))),1,0)</formula>
    </cfRule>
  </conditionalFormatting>
  <conditionalFormatting sqref="D2470">
    <cfRule type="expression" dxfId="419" priority="29638">
      <formula>IF(AND(D5="",$C5=$X$4),TRUE)</formula>
    </cfRule>
  </conditionalFormatting>
  <conditionalFormatting sqref="D2470">
    <cfRule type="expression" dxfId="418" priority="29639">
      <formula>IF(FIND("!",D5),TRUE)</formula>
    </cfRule>
  </conditionalFormatting>
  <conditionalFormatting sqref="D2471">
    <cfRule type="expression" dxfId="417" priority="29640">
      <formula>IF(AND(LEN($C5)&gt;0,AND($C5&lt;&gt;"Smelter Not Listed",ISBLANK($D5))),1,0)</formula>
    </cfRule>
  </conditionalFormatting>
  <conditionalFormatting sqref="D2471">
    <cfRule type="expression" dxfId="416" priority="29641">
      <formula>IF(AND(D5="",$C5=$X$4),TRUE)</formula>
    </cfRule>
  </conditionalFormatting>
  <conditionalFormatting sqref="D2471">
    <cfRule type="expression" dxfId="415" priority="29642">
      <formula>IF(FIND("!",D5),TRUE)</formula>
    </cfRule>
  </conditionalFormatting>
  <conditionalFormatting sqref="D2472">
    <cfRule type="expression" dxfId="414" priority="29643">
      <formula>IF(AND(LEN($C5)&gt;0,AND($C5&lt;&gt;"Smelter Not Listed",ISBLANK($D5))),1,0)</formula>
    </cfRule>
  </conditionalFormatting>
  <conditionalFormatting sqref="D2472">
    <cfRule type="expression" dxfId="413" priority="29644">
      <formula>IF(AND(D5="",$C5=$X$4),TRUE)</formula>
    </cfRule>
  </conditionalFormatting>
  <conditionalFormatting sqref="D2472">
    <cfRule type="expression" dxfId="412" priority="29645">
      <formula>IF(FIND("!",D5),TRUE)</formula>
    </cfRule>
  </conditionalFormatting>
  <conditionalFormatting sqref="D2473">
    <cfRule type="expression" dxfId="411" priority="29646">
      <formula>IF(AND(LEN($C5)&gt;0,AND($C5&lt;&gt;"Smelter Not Listed",ISBLANK($D5))),1,0)</formula>
    </cfRule>
  </conditionalFormatting>
  <conditionalFormatting sqref="D2473">
    <cfRule type="expression" dxfId="410" priority="29647">
      <formula>IF(AND(D5="",$C5=$X$4),TRUE)</formula>
    </cfRule>
  </conditionalFormatting>
  <conditionalFormatting sqref="D2473">
    <cfRule type="expression" dxfId="409" priority="29648">
      <formula>IF(FIND("!",D5),TRUE)</formula>
    </cfRule>
  </conditionalFormatting>
  <conditionalFormatting sqref="D2474">
    <cfRule type="expression" dxfId="408" priority="29649">
      <formula>IF(AND(LEN($C5)&gt;0,AND($C5&lt;&gt;"Smelter Not Listed",ISBLANK($D5))),1,0)</formula>
    </cfRule>
  </conditionalFormatting>
  <conditionalFormatting sqref="D2474">
    <cfRule type="expression" dxfId="407" priority="29650">
      <formula>IF(AND(D5="",$C5=$X$4),TRUE)</formula>
    </cfRule>
  </conditionalFormatting>
  <conditionalFormatting sqref="D2474">
    <cfRule type="expression" dxfId="406" priority="29651">
      <formula>IF(FIND("!",D5),TRUE)</formula>
    </cfRule>
  </conditionalFormatting>
  <conditionalFormatting sqref="D2475">
    <cfRule type="expression" dxfId="405" priority="29652">
      <formula>IF(AND(LEN($C5)&gt;0,AND($C5&lt;&gt;"Smelter Not Listed",ISBLANK($D5))),1,0)</formula>
    </cfRule>
  </conditionalFormatting>
  <conditionalFormatting sqref="D2475">
    <cfRule type="expression" dxfId="404" priority="29653">
      <formula>IF(AND(D5="",$C5=$X$4),TRUE)</formula>
    </cfRule>
  </conditionalFormatting>
  <conditionalFormatting sqref="D2475">
    <cfRule type="expression" dxfId="403" priority="29654">
      <formula>IF(FIND("!",D5),TRUE)</formula>
    </cfRule>
  </conditionalFormatting>
  <dataValidations count="5">
    <dataValidation type="list" allowBlank="1" showInputMessage="1" showErrorMessage="1" sqref="P5:P2475" xr:uid="{00000000-0002-0000-0400-000000000000}">
      <formula1>$AH$2:$AH$4</formula1>
    </dataValidation>
    <dataValidation type="list" allowBlank="1" showInputMessage="1" showErrorMessage="1" sqref="E5:E2475" xr:uid="{00000000-0002-0000-0400-000001000000}">
      <formula1>CL</formula1>
    </dataValidation>
    <dataValidation type="list" showInputMessage="1" showErrorMessage="1" sqref="C5:C2475" xr:uid="{00000000-0002-0000-0400-000002000000}">
      <formula1>SN</formula1>
    </dataValidation>
    <dataValidation type="list" allowBlank="1" showInputMessage="1" showErrorMessage="1" sqref="B5:B2475" xr:uid="{00000000-0002-0000-0400-000003000000}">
      <formula1>Metal</formula1>
    </dataValidation>
    <dataValidation allowBlank="1" showErrorMessage="1" sqref="F5:G2475" xr:uid="{00000000-0002-0000-0400-000004000000}"/>
  </dataValidations>
  <hyperlinks>
    <hyperlink ref="J2" r:id="rId1" display="http://www.responsiblemineralsinitiative.org/conformant-smelter-refiner-lists/" xr:uid="{00000000-0004-0000-0400-000000000000}"/>
    <hyperlink ref="K2" r:id="rId2" display="http://www.responsiblemineralsinitiative.org/conformant-smelter-refiner-lists/" xr:uid="{00000000-0004-0000-0400-000001000000}"/>
    <hyperlink ref="L2" r:id="rId3" display="http://www.responsiblemineralsinitiative.org/conformant-smelter-refiner-lists/" xr:uid="{00000000-0004-0000-0400-000002000000}"/>
    <hyperlink ref="M2" r:id="rId4" display="http://www.responsiblemineralsinitiative.org/conformant-smelter-refiner-lists/" xr:uid="{00000000-0004-0000-0400-000003000000}"/>
    <hyperlink ref="N2" r:id="rId5" display="http://www.responsiblemineralsinitiative.org/conformant-smelter-refiner-lists/" xr:uid="{00000000-0004-0000-0400-000004000000}"/>
    <hyperlink ref="O2" r:id="rId6" display="http://www.responsiblemineralsinitiative.org/conformant-smelter-refiner-lists/" xr:uid="{00000000-0004-0000-0400-000005000000}"/>
  </hyperlinks>
  <pageMargins left="0.7" right="0.7" top="0.75" bottom="0.75" header="0.3" footer="0.3"/>
  <drawing r:id="rId7"/>
  <legacyDrawing r:id="rId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S73"/>
  <sheetViews>
    <sheetView workbookViewId="0">
      <selection sqref="A1:C1"/>
    </sheetView>
  </sheetViews>
  <sheetFormatPr defaultColWidth="10.140625" defaultRowHeight="15"/>
  <cols>
    <col min="1" max="1" width="51.5703125" style="87" customWidth="1"/>
    <col min="2" max="2" width="49" style="86" customWidth="1"/>
    <col min="3" max="3" width="59" style="87" customWidth="1"/>
    <col min="4" max="4" width="33.28515625" style="86" customWidth="1"/>
    <col min="5" max="5" width="10.28515625" style="87" customWidth="1"/>
    <col min="6" max="6" width="15.5703125" style="87" hidden="1" customWidth="1"/>
    <col min="7" max="7" width="15.28515625" style="87" hidden="1" customWidth="1"/>
    <col min="8" max="9" width="10.28515625" style="87" hidden="1" customWidth="1"/>
    <col min="10" max="10" width="55.85546875" style="87" hidden="1" customWidth="1"/>
    <col min="11" max="11" width="10.28515625" style="87" hidden="1" customWidth="1"/>
    <col min="12" max="19" width="10.140625" style="87"/>
  </cols>
  <sheetData>
    <row r="1" spans="1:10" ht="30" customHeight="1">
      <c r="A1" s="329" t="s">
        <v>1545</v>
      </c>
      <c r="B1" s="329"/>
      <c r="C1" s="329"/>
      <c r="D1" s="213" t="s">
        <v>1546</v>
      </c>
      <c r="E1" s="86" t="s">
        <v>93</v>
      </c>
    </row>
    <row r="2" spans="1:10" ht="15" customHeight="1">
      <c r="A2" s="214" t="s">
        <v>989</v>
      </c>
      <c r="B2" s="215" t="s">
        <v>2267</v>
      </c>
      <c r="C2" s="216" t="s">
        <v>2268</v>
      </c>
      <c r="D2" s="217" t="s">
        <v>1732</v>
      </c>
    </row>
    <row r="3" spans="1:10" ht="15" customHeight="1">
      <c r="A3" s="218" t="s">
        <v>1547</v>
      </c>
      <c r="B3" s="218" t="s">
        <v>1548</v>
      </c>
      <c r="C3" s="218" t="s">
        <v>1549</v>
      </c>
      <c r="D3" s="218" t="s">
        <v>1550</v>
      </c>
      <c r="F3" s="219" t="s">
        <v>990</v>
      </c>
      <c r="G3" s="87" t="s">
        <v>991</v>
      </c>
      <c r="H3" s="87" t="s">
        <v>992</v>
      </c>
      <c r="I3" s="87" t="s">
        <v>993</v>
      </c>
      <c r="J3" s="87" t="s">
        <v>994</v>
      </c>
    </row>
    <row r="4" spans="1:10" ht="39" customHeight="1">
      <c r="A4" s="220" t="s">
        <v>1510</v>
      </c>
      <c r="B4" s="221" t="s">
        <v>1848</v>
      </c>
      <c r="C4" s="221" t="s">
        <v>1551</v>
      </c>
      <c r="D4" s="222" t="s">
        <v>236</v>
      </c>
      <c r="E4" s="86" t="s">
        <v>116</v>
      </c>
      <c r="F4" s="88">
        <v>1</v>
      </c>
      <c r="G4" s="223">
        <v>0</v>
      </c>
      <c r="H4" s="224">
        <v>0</v>
      </c>
      <c r="I4" s="225" t="e">
        <f ca="1">OFFSET([3]L!$C$1,MATCH("Checker"&amp;"Comp",[3]L!$A:$A,0)-1,SL,,)</f>
        <v>#VALUE!</v>
      </c>
      <c r="J4" s="226" t="s">
        <v>1677</v>
      </c>
    </row>
    <row r="5" spans="1:10" ht="39" customHeight="1">
      <c r="A5" s="220" t="s">
        <v>1515</v>
      </c>
      <c r="B5" s="221" t="s">
        <v>229</v>
      </c>
      <c r="C5" s="221" t="s">
        <v>1551</v>
      </c>
      <c r="D5" s="222" t="s">
        <v>236</v>
      </c>
      <c r="E5" s="86" t="s">
        <v>116</v>
      </c>
      <c r="F5" s="88">
        <v>1</v>
      </c>
      <c r="G5" s="223">
        <v>0</v>
      </c>
      <c r="H5" s="224">
        <v>0</v>
      </c>
      <c r="I5" s="225" t="e">
        <f ca="1">OFFSET([3]L!$C$1,MATCH("Checker"&amp;"Comp",[3]L!$A:$A,0)-1,SL,,)</f>
        <v>#VALUE!</v>
      </c>
      <c r="J5" s="226" t="s">
        <v>1678</v>
      </c>
    </row>
    <row r="6" spans="1:10" ht="39" customHeight="1">
      <c r="A6" s="220" t="s">
        <v>1829</v>
      </c>
      <c r="B6" s="221" t="s">
        <v>1849</v>
      </c>
      <c r="C6" s="221" t="s">
        <v>1551</v>
      </c>
      <c r="D6" s="222" t="s">
        <v>236</v>
      </c>
      <c r="E6" s="86" t="s">
        <v>116</v>
      </c>
      <c r="F6" s="227">
        <v>0</v>
      </c>
      <c r="G6" s="223">
        <v>0</v>
      </c>
      <c r="H6" s="224">
        <v>0</v>
      </c>
      <c r="I6" s="225" t="e">
        <f ca="1">OFFSET([3]L!$C$1,MATCH("Checker"&amp;"Comp",[3]L!$A:$A,0)-1,SL,,)</f>
        <v>#VALUE!</v>
      </c>
      <c r="J6" s="87" t="s">
        <v>1679</v>
      </c>
    </row>
    <row r="7" spans="1:10" ht="39" customHeight="1">
      <c r="A7" s="220" t="s">
        <v>1519</v>
      </c>
      <c r="B7" s="221" t="s">
        <v>1851</v>
      </c>
      <c r="C7" s="221" t="s">
        <v>1551</v>
      </c>
      <c r="D7" s="222" t="s">
        <v>236</v>
      </c>
      <c r="E7" s="86" t="s">
        <v>116</v>
      </c>
      <c r="F7" s="88">
        <v>1</v>
      </c>
      <c r="G7" s="223">
        <v>0</v>
      </c>
      <c r="H7" s="224">
        <v>0</v>
      </c>
      <c r="I7" s="225" t="e">
        <f ca="1">OFFSET([3]L!$C$1,MATCH("Checker"&amp;"Comp",[3]L!$A:$A,0)-1,SL,,)</f>
        <v>#VALUE!</v>
      </c>
      <c r="J7" s="87" t="s">
        <v>1680</v>
      </c>
    </row>
    <row r="8" spans="1:10" ht="39" customHeight="1">
      <c r="A8" s="220" t="s">
        <v>1520</v>
      </c>
      <c r="B8" s="221" t="s">
        <v>1852</v>
      </c>
      <c r="C8" s="221" t="s">
        <v>1551</v>
      </c>
      <c r="D8" s="222" t="s">
        <v>236</v>
      </c>
      <c r="E8" s="86" t="s">
        <v>116</v>
      </c>
      <c r="F8" s="88">
        <v>1</v>
      </c>
      <c r="G8" s="223">
        <v>0</v>
      </c>
      <c r="H8" s="224">
        <v>0</v>
      </c>
      <c r="I8" s="225" t="e">
        <f ca="1">OFFSET([3]L!$C$1,MATCH("Checker"&amp;"Comp",[3]L!$A:$A,0)-1,SL,,)</f>
        <v>#VALUE!</v>
      </c>
      <c r="J8" s="87" t="s">
        <v>1681</v>
      </c>
    </row>
    <row r="9" spans="1:10" ht="39" customHeight="1">
      <c r="A9" s="220" t="s">
        <v>1521</v>
      </c>
      <c r="B9" s="228" t="s">
        <v>1853</v>
      </c>
      <c r="C9" s="221" t="s">
        <v>1551</v>
      </c>
      <c r="D9" s="222" t="s">
        <v>236</v>
      </c>
      <c r="E9" s="86" t="s">
        <v>116</v>
      </c>
      <c r="F9" s="88">
        <v>1</v>
      </c>
      <c r="G9" s="223">
        <v>0</v>
      </c>
      <c r="H9" s="224">
        <v>0</v>
      </c>
      <c r="I9" s="225" t="e">
        <f ca="1">OFFSET([3]L!$C$1,MATCH("Checker"&amp;"Comp",[3]L!$A:$A,0)-1,SL,,)</f>
        <v>#VALUE!</v>
      </c>
      <c r="J9" s="87" t="s">
        <v>1682</v>
      </c>
    </row>
    <row r="10" spans="1:10" ht="39" customHeight="1">
      <c r="A10" s="220" t="s">
        <v>1522</v>
      </c>
      <c r="B10" s="221" t="s">
        <v>1854</v>
      </c>
      <c r="C10" s="221" t="s">
        <v>1551</v>
      </c>
      <c r="D10" s="222" t="s">
        <v>236</v>
      </c>
      <c r="E10" s="86" t="s">
        <v>116</v>
      </c>
      <c r="F10" s="88">
        <v>1</v>
      </c>
      <c r="G10" s="223">
        <v>0</v>
      </c>
      <c r="H10" s="224">
        <v>0</v>
      </c>
      <c r="I10" s="225" t="e">
        <f ca="1">OFFSET([3]L!$C$1,MATCH("Checker"&amp;"Comp",[3]L!$A:$A,0)-1,SL,,)</f>
        <v>#VALUE!</v>
      </c>
      <c r="J10" s="87" t="s">
        <v>1683</v>
      </c>
    </row>
    <row r="11" spans="1:10" ht="39" customHeight="1">
      <c r="A11" s="220" t="s">
        <v>1524</v>
      </c>
      <c r="B11" s="221" t="s">
        <v>1856</v>
      </c>
      <c r="C11" s="221" t="s">
        <v>1551</v>
      </c>
      <c r="D11" s="222" t="s">
        <v>236</v>
      </c>
      <c r="E11" s="86" t="s">
        <v>116</v>
      </c>
      <c r="F11" s="88">
        <v>1</v>
      </c>
      <c r="G11" s="223">
        <v>0</v>
      </c>
      <c r="H11" s="224">
        <v>0</v>
      </c>
      <c r="I11" s="225" t="e">
        <f ca="1">OFFSET([3]L!$C$1,MATCH("Checker"&amp;"Comp",[3]L!$A:$A,0)-1,SL,,)</f>
        <v>#VALUE!</v>
      </c>
      <c r="J11" s="87" t="s">
        <v>1684</v>
      </c>
    </row>
    <row r="12" spans="1:10" ht="39" customHeight="1">
      <c r="A12" s="220" t="s">
        <v>1526</v>
      </c>
      <c r="B12" s="229" t="s">
        <v>1858</v>
      </c>
      <c r="C12" s="221" t="s">
        <v>1551</v>
      </c>
      <c r="D12" s="222" t="s">
        <v>236</v>
      </c>
      <c r="E12" s="86" t="s">
        <v>116</v>
      </c>
      <c r="F12" s="88">
        <v>1</v>
      </c>
      <c r="G12" s="223">
        <v>0</v>
      </c>
      <c r="H12" s="224">
        <v>0</v>
      </c>
      <c r="I12" s="225" t="e">
        <f ca="1">OFFSET([3]L!$C$1,MATCH("Checker"&amp;"Comp",[3]L!$A:$A,0)-1,SL,,)</f>
        <v>#VALUE!</v>
      </c>
      <c r="J12" s="87" t="s">
        <v>1685</v>
      </c>
    </row>
    <row r="13" spans="1:10" ht="63.75" customHeight="1">
      <c r="A13" s="221" t="s">
        <v>1528</v>
      </c>
      <c r="B13" s="230"/>
      <c r="C13" s="230"/>
      <c r="D13" s="231"/>
      <c r="E13" s="86" t="s">
        <v>133</v>
      </c>
      <c r="F13" s="88"/>
      <c r="H13" s="87">
        <v>0</v>
      </c>
    </row>
    <row r="14" spans="1:10" ht="26.25" customHeight="1">
      <c r="A14" s="220" t="s">
        <v>1859</v>
      </c>
      <c r="B14" s="221" t="s">
        <v>234</v>
      </c>
      <c r="C14" s="221" t="s">
        <v>1551</v>
      </c>
      <c r="D14" s="222" t="s">
        <v>236</v>
      </c>
      <c r="E14" s="86" t="s">
        <v>93</v>
      </c>
      <c r="F14" s="88">
        <v>1</v>
      </c>
      <c r="G14" s="223">
        <v>0</v>
      </c>
      <c r="H14" s="224">
        <v>0</v>
      </c>
      <c r="I14" s="225" t="e">
        <f ca="1">OFFSET([3]L!$C$1,MATCH("Checker"&amp;"Comp",[3]L!$A:$A,0)-1,SL,,)</f>
        <v>#VALUE!</v>
      </c>
      <c r="J14" s="226" t="s">
        <v>1686</v>
      </c>
    </row>
    <row r="15" spans="1:10" ht="39" customHeight="1">
      <c r="A15" s="220" t="s">
        <v>1830</v>
      </c>
      <c r="B15" s="221" t="s">
        <v>234</v>
      </c>
      <c r="C15" s="221" t="s">
        <v>1551</v>
      </c>
      <c r="D15" s="222" t="s">
        <v>236</v>
      </c>
      <c r="E15" s="86" t="s">
        <v>116</v>
      </c>
      <c r="F15" s="88">
        <v>1</v>
      </c>
      <c r="G15" s="223">
        <v>0</v>
      </c>
      <c r="H15" s="224">
        <v>0</v>
      </c>
      <c r="I15" s="225" t="e">
        <f ca="1">OFFSET([3]L!$C$1,MATCH("Checker"&amp;"Comp",[3]L!$A:$A,0)-1,SL,,)</f>
        <v>#VALUE!</v>
      </c>
      <c r="J15" s="226" t="s">
        <v>1687</v>
      </c>
    </row>
    <row r="16" spans="1:10" ht="39" customHeight="1">
      <c r="A16" s="220" t="s">
        <v>1831</v>
      </c>
      <c r="B16" s="221" t="s">
        <v>234</v>
      </c>
      <c r="C16" s="221" t="s">
        <v>1551</v>
      </c>
      <c r="D16" s="222" t="s">
        <v>236</v>
      </c>
      <c r="E16" s="86" t="s">
        <v>116</v>
      </c>
      <c r="F16" s="88">
        <v>1</v>
      </c>
      <c r="G16" s="223">
        <v>0</v>
      </c>
      <c r="H16" s="224">
        <v>0</v>
      </c>
      <c r="I16" s="225" t="e">
        <f ca="1">OFFSET([3]L!$C$1,MATCH("Checker"&amp;"Comp",[3]L!$A:$A,0)-1,SL,,)</f>
        <v>#VALUE!</v>
      </c>
      <c r="J16" s="226" t="s">
        <v>1688</v>
      </c>
    </row>
    <row r="17" spans="1:10" ht="39" customHeight="1">
      <c r="A17" s="220" t="s">
        <v>1860</v>
      </c>
      <c r="B17" s="221" t="s">
        <v>234</v>
      </c>
      <c r="C17" s="221" t="s">
        <v>1551</v>
      </c>
      <c r="D17" s="222" t="s">
        <v>236</v>
      </c>
      <c r="E17" s="86" t="s">
        <v>116</v>
      </c>
      <c r="F17" s="88">
        <v>1</v>
      </c>
      <c r="G17" s="223">
        <v>0</v>
      </c>
      <c r="H17" s="224">
        <v>0</v>
      </c>
      <c r="I17" s="225" t="e">
        <f ca="1">OFFSET([3]L!$C$1,MATCH("Checker"&amp;"Comp",[3]L!$A:$A,0)-1,SL,,)</f>
        <v>#VALUE!</v>
      </c>
      <c r="J17" s="226" t="s">
        <v>1689</v>
      </c>
    </row>
    <row r="18" spans="1:10" ht="51" customHeight="1">
      <c r="A18" s="221" t="s">
        <v>1832</v>
      </c>
      <c r="B18" s="230"/>
      <c r="C18" s="230"/>
      <c r="D18" s="231"/>
      <c r="E18" s="86" t="s">
        <v>91</v>
      </c>
      <c r="F18" s="88"/>
      <c r="J18" s="226"/>
    </row>
    <row r="19" spans="1:10" ht="39" customHeight="1">
      <c r="A19" s="220" t="s">
        <v>1859</v>
      </c>
      <c r="B19" s="221" t="s">
        <v>234</v>
      </c>
      <c r="C19" s="221" t="s">
        <v>1551</v>
      </c>
      <c r="D19" s="222" t="s">
        <v>236</v>
      </c>
      <c r="E19" s="86" t="s">
        <v>116</v>
      </c>
      <c r="F19" s="227">
        <v>1</v>
      </c>
      <c r="G19" s="223">
        <v>0</v>
      </c>
      <c r="H19" s="224">
        <v>0</v>
      </c>
      <c r="I19" s="225" t="e">
        <f ca="1">OFFSET([3]L!$C$1,MATCH("Checker"&amp;"Comp",[3]L!$A:$A,0)-1,SL,,)</f>
        <v>#VALUE!</v>
      </c>
      <c r="J19" s="226" t="s">
        <v>1690</v>
      </c>
    </row>
    <row r="20" spans="1:10" ht="39" customHeight="1">
      <c r="A20" s="220" t="s">
        <v>1830</v>
      </c>
      <c r="B20" s="221" t="s">
        <v>234</v>
      </c>
      <c r="C20" s="221" t="s">
        <v>1551</v>
      </c>
      <c r="D20" s="222" t="s">
        <v>236</v>
      </c>
      <c r="E20" s="86" t="s">
        <v>116</v>
      </c>
      <c r="F20" s="227">
        <v>1</v>
      </c>
      <c r="G20" s="223">
        <v>0</v>
      </c>
      <c r="H20" s="224">
        <v>0</v>
      </c>
      <c r="I20" s="225" t="e">
        <f ca="1">OFFSET([3]L!$C$1,MATCH("Checker"&amp;"Comp",[3]L!$A:$A,0)-1,SL,,)</f>
        <v>#VALUE!</v>
      </c>
      <c r="J20" s="226" t="s">
        <v>1691</v>
      </c>
    </row>
    <row r="21" spans="1:10" ht="39" customHeight="1">
      <c r="A21" s="220" t="s">
        <v>1831</v>
      </c>
      <c r="B21" s="221" t="s">
        <v>234</v>
      </c>
      <c r="C21" s="221" t="s">
        <v>1551</v>
      </c>
      <c r="D21" s="222" t="s">
        <v>236</v>
      </c>
      <c r="E21" s="86" t="s">
        <v>116</v>
      </c>
      <c r="F21" s="227">
        <v>1</v>
      </c>
      <c r="G21" s="223">
        <v>0</v>
      </c>
      <c r="H21" s="224">
        <v>0</v>
      </c>
      <c r="I21" s="225" t="e">
        <f ca="1">OFFSET([3]L!$C$1,MATCH("Checker"&amp;"Comp",[3]L!$A:$A,0)-1,SL,,)</f>
        <v>#VALUE!</v>
      </c>
      <c r="J21" s="226" t="s">
        <v>1692</v>
      </c>
    </row>
    <row r="22" spans="1:10" ht="39" customHeight="1">
      <c r="A22" s="220" t="s">
        <v>1860</v>
      </c>
      <c r="B22" s="221" t="s">
        <v>234</v>
      </c>
      <c r="C22" s="221" t="s">
        <v>1551</v>
      </c>
      <c r="D22" s="222" t="s">
        <v>236</v>
      </c>
      <c r="E22" s="86" t="s">
        <v>116</v>
      </c>
      <c r="F22" s="227">
        <v>1</v>
      </c>
      <c r="G22" s="223">
        <v>0</v>
      </c>
      <c r="H22" s="224">
        <v>0</v>
      </c>
      <c r="I22" s="225" t="e">
        <f ca="1">OFFSET([3]L!$C$1,MATCH("Checker"&amp;"Comp",[3]L!$A:$A,0)-1,SL,,)</f>
        <v>#VALUE!</v>
      </c>
      <c r="J22" s="226" t="s">
        <v>1693</v>
      </c>
    </row>
    <row r="23" spans="1:10" ht="57.75" customHeight="1">
      <c r="A23" s="221" t="s">
        <v>1833</v>
      </c>
      <c r="B23" s="230"/>
      <c r="C23" s="230"/>
      <c r="D23" s="231"/>
      <c r="E23" s="86" t="s">
        <v>116</v>
      </c>
      <c r="F23" s="88"/>
      <c r="J23" s="226"/>
    </row>
    <row r="24" spans="1:10" ht="39" customHeight="1">
      <c r="A24" s="220" t="s">
        <v>1859</v>
      </c>
      <c r="B24" s="221" t="s">
        <v>234</v>
      </c>
      <c r="C24" s="221" t="s">
        <v>1551</v>
      </c>
      <c r="D24" s="222" t="s">
        <v>236</v>
      </c>
      <c r="E24" s="86" t="s">
        <v>116</v>
      </c>
      <c r="F24" s="227">
        <v>1</v>
      </c>
      <c r="G24" s="223">
        <v>0</v>
      </c>
      <c r="H24" s="224">
        <v>0</v>
      </c>
      <c r="I24" s="225" t="e">
        <f ca="1">OFFSET([3]L!$C$1,MATCH("Checker"&amp;"Comp",[3]L!$A:$A,0)-1,SL,,)</f>
        <v>#VALUE!</v>
      </c>
      <c r="J24" s="87" t="s">
        <v>1694</v>
      </c>
    </row>
    <row r="25" spans="1:10" ht="39" customHeight="1">
      <c r="A25" s="220" t="s">
        <v>1830</v>
      </c>
      <c r="B25" s="221" t="s">
        <v>234</v>
      </c>
      <c r="C25" s="221" t="s">
        <v>1551</v>
      </c>
      <c r="D25" s="222" t="s">
        <v>236</v>
      </c>
      <c r="E25" s="86" t="s">
        <v>116</v>
      </c>
      <c r="F25" s="227">
        <v>1</v>
      </c>
      <c r="G25" s="223">
        <v>0</v>
      </c>
      <c r="H25" s="224">
        <v>0</v>
      </c>
      <c r="I25" s="225" t="e">
        <f ca="1">OFFSET([3]L!$C$1,MATCH("Checker"&amp;"Comp",[3]L!$A:$A,0)-1,SL,,)</f>
        <v>#VALUE!</v>
      </c>
      <c r="J25" s="87" t="s">
        <v>1695</v>
      </c>
    </row>
    <row r="26" spans="1:10" ht="39" customHeight="1">
      <c r="A26" s="220" t="s">
        <v>1831</v>
      </c>
      <c r="B26" s="221" t="s">
        <v>234</v>
      </c>
      <c r="C26" s="221" t="s">
        <v>1551</v>
      </c>
      <c r="D26" s="222" t="s">
        <v>236</v>
      </c>
      <c r="E26" s="86" t="s">
        <v>116</v>
      </c>
      <c r="F26" s="227">
        <v>1</v>
      </c>
      <c r="G26" s="223">
        <v>0</v>
      </c>
      <c r="H26" s="224">
        <v>0</v>
      </c>
      <c r="I26" s="225" t="e">
        <f ca="1">OFFSET([3]L!$C$1,MATCH("Checker"&amp;"Comp",[3]L!$A:$A,0)-1,SL,,)</f>
        <v>#VALUE!</v>
      </c>
      <c r="J26" s="87" t="s">
        <v>1696</v>
      </c>
    </row>
    <row r="27" spans="1:10" ht="39" customHeight="1">
      <c r="A27" s="220" t="s">
        <v>1860</v>
      </c>
      <c r="B27" s="221" t="s">
        <v>234</v>
      </c>
      <c r="C27" s="221" t="s">
        <v>1551</v>
      </c>
      <c r="D27" s="222" t="s">
        <v>236</v>
      </c>
      <c r="E27" s="86" t="s">
        <v>116</v>
      </c>
      <c r="F27" s="227">
        <v>1</v>
      </c>
      <c r="G27" s="223">
        <v>0</v>
      </c>
      <c r="H27" s="224">
        <v>0</v>
      </c>
      <c r="I27" s="225" t="e">
        <f ca="1">OFFSET([3]L!$C$1,MATCH("Checker"&amp;"Comp",[3]L!$A:$A,0)-1,SL,,)</f>
        <v>#VALUE!</v>
      </c>
      <c r="J27" s="87" t="s">
        <v>1697</v>
      </c>
    </row>
    <row r="28" spans="1:10" ht="39.6" customHeight="1">
      <c r="A28" s="221" t="s">
        <v>1834</v>
      </c>
      <c r="B28" s="221"/>
      <c r="C28" s="221"/>
      <c r="D28" s="222"/>
      <c r="E28" s="86"/>
      <c r="F28" s="86"/>
      <c r="G28" s="86"/>
      <c r="I28" s="225"/>
    </row>
    <row r="29" spans="1:10" ht="41.1" customHeight="1">
      <c r="A29" s="220" t="s">
        <v>1859</v>
      </c>
      <c r="B29" s="221" t="s">
        <v>234</v>
      </c>
      <c r="C29" s="221" t="s">
        <v>1551</v>
      </c>
      <c r="D29" s="232" t="str">
        <f>IF(H29=1,"Click here to answer question 4 for Tantalum","")</f>
        <v/>
      </c>
      <c r="E29" s="86"/>
      <c r="F29" s="227">
        <v>1</v>
      </c>
      <c r="G29" s="223">
        <v>0</v>
      </c>
      <c r="H29" s="224">
        <v>0</v>
      </c>
      <c r="I29" s="225" t="e">
        <f ca="1">OFFSET([3]L!$C$1,MATCH("Checker"&amp;"Comp",[3]L!$A:$A,0)-1,SL,,)</f>
        <v>#VALUE!</v>
      </c>
      <c r="J29" s="87" t="s">
        <v>1698</v>
      </c>
    </row>
    <row r="30" spans="1:10" ht="41.1" customHeight="1">
      <c r="A30" s="220" t="s">
        <v>1830</v>
      </c>
      <c r="B30" s="221" t="s">
        <v>234</v>
      </c>
      <c r="C30" s="221" t="s">
        <v>1551</v>
      </c>
      <c r="D30" s="232" t="str">
        <f>IF(H30=1,"Click here to answer question 4 for Tin","")</f>
        <v/>
      </c>
      <c r="E30" s="86"/>
      <c r="F30" s="227">
        <v>1</v>
      </c>
      <c r="G30" s="223">
        <v>0</v>
      </c>
      <c r="H30" s="224">
        <v>0</v>
      </c>
      <c r="I30" s="225" t="e">
        <f ca="1">OFFSET([3]L!$C$1,MATCH("Checker"&amp;"Comp",[3]L!$A:$A,0)-1,SL,,)</f>
        <v>#VALUE!</v>
      </c>
      <c r="J30" s="87" t="s">
        <v>1699</v>
      </c>
    </row>
    <row r="31" spans="1:10" ht="41.1" customHeight="1">
      <c r="A31" s="220" t="s">
        <v>1831</v>
      </c>
      <c r="B31" s="221" t="s">
        <v>234</v>
      </c>
      <c r="C31" s="221" t="s">
        <v>1551</v>
      </c>
      <c r="D31" s="232" t="str">
        <f>IF(H31=1,"Click here to answer question 4 for Gold","")</f>
        <v/>
      </c>
      <c r="E31" s="86"/>
      <c r="F31" s="227">
        <v>1</v>
      </c>
      <c r="G31" s="223">
        <v>0</v>
      </c>
      <c r="H31" s="224">
        <v>0</v>
      </c>
      <c r="I31" s="225" t="e">
        <f ca="1">OFFSET([3]L!$C$1,MATCH("Checker"&amp;"Comp",[3]L!$A:$A,0)-1,SL,,)</f>
        <v>#VALUE!</v>
      </c>
      <c r="J31" s="87" t="s">
        <v>1700</v>
      </c>
    </row>
    <row r="32" spans="1:10" ht="41.1" customHeight="1">
      <c r="A32" s="220" t="s">
        <v>1860</v>
      </c>
      <c r="B32" s="221" t="s">
        <v>234</v>
      </c>
      <c r="C32" s="221" t="s">
        <v>1551</v>
      </c>
      <c r="D32" s="232" t="str">
        <f>IF(H32=1,"Click here to answer question 4 for Tungsten","")</f>
        <v/>
      </c>
      <c r="E32" s="86"/>
      <c r="F32" s="227">
        <v>1</v>
      </c>
      <c r="G32" s="223">
        <v>0</v>
      </c>
      <c r="H32" s="224">
        <v>0</v>
      </c>
      <c r="I32" s="225" t="e">
        <f ca="1">OFFSET([3]L!$C$1,MATCH("Checker"&amp;"Comp",[3]L!$A:$A,0)-1,SL,,)</f>
        <v>#VALUE!</v>
      </c>
      <c r="J32" s="87" t="s">
        <v>1701</v>
      </c>
    </row>
    <row r="33" spans="1:10" ht="38.25" customHeight="1">
      <c r="A33" s="221" t="s">
        <v>1835</v>
      </c>
      <c r="B33" s="230"/>
      <c r="C33" s="230"/>
      <c r="D33" s="231"/>
      <c r="E33" s="86" t="s">
        <v>116</v>
      </c>
      <c r="F33" s="88"/>
      <c r="J33" s="226"/>
    </row>
    <row r="34" spans="1:10" ht="51" customHeight="1">
      <c r="A34" s="220" t="s">
        <v>1859</v>
      </c>
      <c r="B34" s="221" t="s">
        <v>233</v>
      </c>
      <c r="C34" s="221" t="s">
        <v>1551</v>
      </c>
      <c r="D34" s="232" t="str">
        <f>IF(H34=1,"Click here to answer question 5 for Tantalum","")</f>
        <v/>
      </c>
      <c r="E34" s="86" t="s">
        <v>116</v>
      </c>
      <c r="F34" s="227">
        <v>1</v>
      </c>
      <c r="G34" s="223">
        <v>0</v>
      </c>
      <c r="H34" s="224">
        <v>0</v>
      </c>
      <c r="I34" s="225" t="e">
        <f ca="1">OFFSET([3]L!$C$1,MATCH("Checker"&amp;"Comp",[3]L!$A:$A,0)-1,SL,,)</f>
        <v>#VALUE!</v>
      </c>
      <c r="J34" s="226" t="s">
        <v>1702</v>
      </c>
    </row>
    <row r="35" spans="1:10" ht="39" customHeight="1">
      <c r="A35" s="220" t="s">
        <v>1830</v>
      </c>
      <c r="B35" s="221" t="s">
        <v>233</v>
      </c>
      <c r="C35" s="221" t="s">
        <v>1551</v>
      </c>
      <c r="D35" s="232" t="str">
        <f>IF(H35=1,"Click here to answer question 5 for Tin","")</f>
        <v/>
      </c>
      <c r="E35" s="86" t="s">
        <v>116</v>
      </c>
      <c r="F35" s="227">
        <v>1</v>
      </c>
      <c r="G35" s="223">
        <v>0</v>
      </c>
      <c r="H35" s="224">
        <v>0</v>
      </c>
      <c r="I35" s="225" t="e">
        <f ca="1">OFFSET([3]L!$C$1,MATCH("Checker"&amp;"Comp",[3]L!$A:$A,0)-1,SL,,)</f>
        <v>#VALUE!</v>
      </c>
      <c r="J35" s="226" t="s">
        <v>1703</v>
      </c>
    </row>
    <row r="36" spans="1:10" ht="39" customHeight="1">
      <c r="A36" s="220" t="s">
        <v>1831</v>
      </c>
      <c r="B36" s="221" t="s">
        <v>233</v>
      </c>
      <c r="C36" s="221" t="s">
        <v>1551</v>
      </c>
      <c r="D36" s="232" t="str">
        <f>IF(H36=1,"Click here to answer question 5 for Gold","")</f>
        <v/>
      </c>
      <c r="E36" s="86" t="s">
        <v>116</v>
      </c>
      <c r="F36" s="227">
        <v>1</v>
      </c>
      <c r="G36" s="223">
        <v>0</v>
      </c>
      <c r="H36" s="224">
        <v>0</v>
      </c>
      <c r="I36" s="225" t="e">
        <f ca="1">OFFSET([3]L!$C$1,MATCH("Checker"&amp;"Comp",[3]L!$A:$A,0)-1,SL,,)</f>
        <v>#VALUE!</v>
      </c>
      <c r="J36" s="226" t="s">
        <v>1704</v>
      </c>
    </row>
    <row r="37" spans="1:10" ht="51" customHeight="1">
      <c r="A37" s="220" t="s">
        <v>1860</v>
      </c>
      <c r="B37" s="221" t="s">
        <v>233</v>
      </c>
      <c r="C37" s="221" t="s">
        <v>1551</v>
      </c>
      <c r="D37" s="232" t="str">
        <f>IF(H37=1,"Click here to answer question 5 for Tungsten","")</f>
        <v/>
      </c>
      <c r="E37" s="86" t="s">
        <v>116</v>
      </c>
      <c r="F37" s="227">
        <v>1</v>
      </c>
      <c r="G37" s="223">
        <v>0</v>
      </c>
      <c r="H37" s="224">
        <v>0</v>
      </c>
      <c r="I37" s="225" t="e">
        <f ca="1">OFFSET([3]L!$C$1,MATCH("Checker"&amp;"Comp",[3]L!$A:$A,0)-1,SL,,)</f>
        <v>#VALUE!</v>
      </c>
      <c r="J37" s="226" t="s">
        <v>1705</v>
      </c>
    </row>
    <row r="38" spans="1:10" ht="38.25" customHeight="1">
      <c r="A38" s="221" t="s">
        <v>1836</v>
      </c>
      <c r="B38" s="230"/>
      <c r="C38" s="230"/>
      <c r="D38" s="231"/>
      <c r="E38" s="86" t="s">
        <v>116</v>
      </c>
      <c r="F38" s="88"/>
    </row>
    <row r="39" spans="1:10" ht="26.25" customHeight="1">
      <c r="A39" s="220" t="s">
        <v>1859</v>
      </c>
      <c r="B39" s="233">
        <v>1</v>
      </c>
      <c r="C39" s="221" t="s">
        <v>1551</v>
      </c>
      <c r="D39" s="232" t="str">
        <f>IF(H39=1,"Click here to answer question 6 for Tantalum","")</f>
        <v/>
      </c>
      <c r="E39" s="86" t="s">
        <v>93</v>
      </c>
      <c r="F39" s="227">
        <v>1</v>
      </c>
      <c r="G39" s="223">
        <v>0</v>
      </c>
      <c r="H39" s="224">
        <v>0</v>
      </c>
      <c r="I39" s="225" t="e">
        <f ca="1">OFFSET([3]L!$C$1,MATCH("Checker"&amp;"Comp",[3]L!$A:$A,0)-1,SL,,)</f>
        <v>#VALUE!</v>
      </c>
      <c r="J39" s="87" t="s">
        <v>1706</v>
      </c>
    </row>
    <row r="40" spans="1:10" ht="26.25" customHeight="1">
      <c r="A40" s="220" t="s">
        <v>1830</v>
      </c>
      <c r="B40" s="233">
        <v>1</v>
      </c>
      <c r="C40" s="221" t="s">
        <v>1551</v>
      </c>
      <c r="D40" s="232" t="str">
        <f>IF(H40=1,"Click here to answer question 6 for Tin","")</f>
        <v/>
      </c>
      <c r="E40" s="86" t="s">
        <v>93</v>
      </c>
      <c r="F40" s="227">
        <v>1</v>
      </c>
      <c r="G40" s="223">
        <v>0</v>
      </c>
      <c r="H40" s="224">
        <v>0</v>
      </c>
      <c r="I40" s="225" t="e">
        <f ca="1">OFFSET([3]L!$C$1,MATCH("Checker"&amp;"Comp",[3]L!$A:$A,0)-1,SL,,)</f>
        <v>#VALUE!</v>
      </c>
      <c r="J40" s="87" t="s">
        <v>1707</v>
      </c>
    </row>
    <row r="41" spans="1:10" ht="26.25" customHeight="1">
      <c r="A41" s="220" t="s">
        <v>1831</v>
      </c>
      <c r="B41" s="233">
        <v>1</v>
      </c>
      <c r="C41" s="221" t="s">
        <v>1551</v>
      </c>
      <c r="D41" s="232" t="str">
        <f>IF(H41=1,"Click here to answer question 6 for Gold","")</f>
        <v/>
      </c>
      <c r="E41" s="86" t="s">
        <v>93</v>
      </c>
      <c r="F41" s="227">
        <v>1</v>
      </c>
      <c r="G41" s="223">
        <v>0</v>
      </c>
      <c r="H41" s="224">
        <v>0</v>
      </c>
      <c r="I41" s="225" t="e">
        <f ca="1">OFFSET([3]L!$C$1,MATCH("Checker"&amp;"Comp",[3]L!$A:$A,0)-1,SL,,)</f>
        <v>#VALUE!</v>
      </c>
      <c r="J41" s="87" t="s">
        <v>1708</v>
      </c>
    </row>
    <row r="42" spans="1:10" ht="26.25" customHeight="1">
      <c r="A42" s="220" t="s">
        <v>1860</v>
      </c>
      <c r="B42" s="233">
        <v>1</v>
      </c>
      <c r="C42" s="221" t="s">
        <v>1551</v>
      </c>
      <c r="D42" s="232" t="str">
        <f>IF(H42=1,"Click here to answer question 6 for Tungsten","")</f>
        <v/>
      </c>
      <c r="E42" s="86" t="s">
        <v>93</v>
      </c>
      <c r="F42" s="227">
        <v>1</v>
      </c>
      <c r="G42" s="223">
        <v>0</v>
      </c>
      <c r="H42" s="224">
        <v>0</v>
      </c>
      <c r="I42" s="225" t="e">
        <f ca="1">OFFSET([3]L!$C$1,MATCH("Checker"&amp;"Comp",[3]L!$A:$A,0)-1,SL,,)</f>
        <v>#VALUE!</v>
      </c>
      <c r="J42" s="87" t="s">
        <v>1709</v>
      </c>
    </row>
    <row r="43" spans="1:10" ht="51" customHeight="1">
      <c r="A43" s="221" t="s">
        <v>1837</v>
      </c>
      <c r="B43" s="230"/>
      <c r="C43" s="230"/>
      <c r="D43" s="231"/>
      <c r="E43" s="86" t="s">
        <v>91</v>
      </c>
      <c r="F43" s="88"/>
    </row>
    <row r="44" spans="1:10" ht="51.75" customHeight="1">
      <c r="A44" s="220" t="s">
        <v>1859</v>
      </c>
      <c r="B44" s="221" t="s">
        <v>234</v>
      </c>
      <c r="C44" s="221" t="s">
        <v>1551</v>
      </c>
      <c r="D44" s="232" t="str">
        <f>IF(H44=1,"Click here to answer question 7 for Tantalum","")</f>
        <v/>
      </c>
      <c r="E44" s="86" t="s">
        <v>91</v>
      </c>
      <c r="F44" s="227">
        <v>1</v>
      </c>
      <c r="G44" s="223">
        <v>0</v>
      </c>
      <c r="H44" s="224">
        <v>0</v>
      </c>
      <c r="I44" s="225" t="e">
        <f ca="1">OFFSET([3]L!$C$1,MATCH("Checker"&amp;"Comp",[3]L!$A:$A,0)-1,SL,,)</f>
        <v>#VALUE!</v>
      </c>
      <c r="J44" s="87" t="s">
        <v>1710</v>
      </c>
    </row>
    <row r="45" spans="1:10" ht="51.75" customHeight="1">
      <c r="A45" s="220" t="s">
        <v>1830</v>
      </c>
      <c r="B45" s="221" t="s">
        <v>234</v>
      </c>
      <c r="C45" s="221" t="s">
        <v>1551</v>
      </c>
      <c r="D45" s="232" t="str">
        <f>IF(H45=1,"Click here to answer question 7 for Tin","")</f>
        <v/>
      </c>
      <c r="E45" s="86" t="s">
        <v>91</v>
      </c>
      <c r="F45" s="227">
        <v>1</v>
      </c>
      <c r="G45" s="223">
        <v>0</v>
      </c>
      <c r="H45" s="224">
        <v>0</v>
      </c>
      <c r="I45" s="225" t="e">
        <f ca="1">OFFSET([3]L!$C$1,MATCH("Checker"&amp;"Comp",[3]L!$A:$A,0)-1,SL,,)</f>
        <v>#VALUE!</v>
      </c>
      <c r="J45" s="87" t="s">
        <v>1711</v>
      </c>
    </row>
    <row r="46" spans="1:10" ht="51.75" customHeight="1">
      <c r="A46" s="220" t="s">
        <v>1831</v>
      </c>
      <c r="B46" s="221" t="s">
        <v>234</v>
      </c>
      <c r="C46" s="221" t="s">
        <v>1551</v>
      </c>
      <c r="D46" s="232" t="str">
        <f>IF(H46=1,"Click here to answer question 7 for Gold","")</f>
        <v/>
      </c>
      <c r="E46" s="86" t="s">
        <v>91</v>
      </c>
      <c r="F46" s="227">
        <v>1</v>
      </c>
      <c r="G46" s="223">
        <v>0</v>
      </c>
      <c r="H46" s="224">
        <v>0</v>
      </c>
      <c r="I46" s="225" t="e">
        <f ca="1">OFFSET([3]L!$C$1,MATCH("Checker"&amp;"Comp",[3]L!$A:$A,0)-1,SL,,)</f>
        <v>#VALUE!</v>
      </c>
      <c r="J46" s="87" t="s">
        <v>1712</v>
      </c>
    </row>
    <row r="47" spans="1:10" ht="51.75" customHeight="1">
      <c r="A47" s="220" t="s">
        <v>1860</v>
      </c>
      <c r="B47" s="221" t="s">
        <v>234</v>
      </c>
      <c r="C47" s="221" t="s">
        <v>1551</v>
      </c>
      <c r="D47" s="232" t="str">
        <f>IF(H47=1,"Click here to answer question 7 for Tungsten","")</f>
        <v/>
      </c>
      <c r="E47" s="86" t="s">
        <v>91</v>
      </c>
      <c r="F47" s="227">
        <v>1</v>
      </c>
      <c r="G47" s="223">
        <v>0</v>
      </c>
      <c r="H47" s="224">
        <v>0</v>
      </c>
      <c r="I47" s="225" t="e">
        <f ca="1">OFFSET([3]L!$C$1,MATCH("Checker"&amp;"Comp",[3]L!$A:$A,0)-1,SL,,)</f>
        <v>#VALUE!</v>
      </c>
      <c r="J47" s="87" t="s">
        <v>1713</v>
      </c>
    </row>
    <row r="48" spans="1:10" ht="63.75" customHeight="1">
      <c r="A48" s="221" t="s">
        <v>1838</v>
      </c>
      <c r="B48" s="230"/>
      <c r="C48" s="230"/>
      <c r="D48" s="231"/>
      <c r="E48" s="86" t="s">
        <v>133</v>
      </c>
      <c r="F48" s="88"/>
    </row>
    <row r="49" spans="1:10" ht="39" customHeight="1">
      <c r="A49" s="220" t="s">
        <v>1859</v>
      </c>
      <c r="B49" s="221" t="s">
        <v>234</v>
      </c>
      <c r="C49" s="221" t="s">
        <v>1551</v>
      </c>
      <c r="D49" s="232" t="str">
        <f>IF(H49=1,"Click here to answer question 8 for Tantalum","")</f>
        <v/>
      </c>
      <c r="E49" s="86" t="s">
        <v>116</v>
      </c>
      <c r="F49" s="227">
        <v>1</v>
      </c>
      <c r="G49" s="223">
        <v>0</v>
      </c>
      <c r="H49" s="224">
        <v>0</v>
      </c>
      <c r="I49" s="225" t="e">
        <f ca="1">OFFSET([3]L!$C$1,MATCH("Checker"&amp;"Comp",[3]L!$A:$A,0)-1,SL,,)</f>
        <v>#VALUE!</v>
      </c>
      <c r="J49" s="87" t="s">
        <v>1714</v>
      </c>
    </row>
    <row r="50" spans="1:10" ht="39" customHeight="1">
      <c r="A50" s="220" t="s">
        <v>1830</v>
      </c>
      <c r="B50" s="221" t="s">
        <v>234</v>
      </c>
      <c r="C50" s="221" t="s">
        <v>1551</v>
      </c>
      <c r="D50" s="232" t="str">
        <f>IF(H50=1,"Click here to answer question 8 for Tin","")</f>
        <v/>
      </c>
      <c r="E50" s="86" t="s">
        <v>116</v>
      </c>
      <c r="F50" s="227">
        <v>1</v>
      </c>
      <c r="G50" s="223">
        <v>0</v>
      </c>
      <c r="H50" s="224">
        <v>0</v>
      </c>
      <c r="I50" s="225" t="e">
        <f ca="1">OFFSET([3]L!$C$1,MATCH("Checker"&amp;"Comp",[3]L!$A:$A,0)-1,SL,,)</f>
        <v>#VALUE!</v>
      </c>
      <c r="J50" s="87" t="s">
        <v>1715</v>
      </c>
    </row>
    <row r="51" spans="1:10" ht="39" customHeight="1">
      <c r="A51" s="220" t="s">
        <v>1831</v>
      </c>
      <c r="B51" s="221" t="s">
        <v>234</v>
      </c>
      <c r="C51" s="221" t="s">
        <v>1551</v>
      </c>
      <c r="D51" s="232" t="str">
        <f>IF(H51=1,"Click here to answer question 8 for Gold","")</f>
        <v/>
      </c>
      <c r="E51" s="86" t="s">
        <v>116</v>
      </c>
      <c r="F51" s="227">
        <v>1</v>
      </c>
      <c r="G51" s="223">
        <v>0</v>
      </c>
      <c r="H51" s="224">
        <v>0</v>
      </c>
      <c r="I51" s="225" t="e">
        <f ca="1">OFFSET([3]L!$C$1,MATCH("Checker"&amp;"Comp",[3]L!$A:$A,0)-1,SL,,)</f>
        <v>#VALUE!</v>
      </c>
      <c r="J51" s="87" t="s">
        <v>1716</v>
      </c>
    </row>
    <row r="52" spans="1:10" ht="39" customHeight="1">
      <c r="A52" s="220" t="s">
        <v>1860</v>
      </c>
      <c r="B52" s="221" t="s">
        <v>234</v>
      </c>
      <c r="C52" s="221" t="s">
        <v>1551</v>
      </c>
      <c r="D52" s="232" t="str">
        <f>IF(H52=1,"Click here to answer question 8 for Tungsten","")</f>
        <v/>
      </c>
      <c r="E52" s="86" t="s">
        <v>116</v>
      </c>
      <c r="F52" s="227">
        <v>1</v>
      </c>
      <c r="G52" s="223">
        <v>0</v>
      </c>
      <c r="H52" s="224">
        <v>0</v>
      </c>
      <c r="I52" s="225" t="e">
        <f ca="1">OFFSET([3]L!$C$1,MATCH("Checker"&amp;"Comp",[3]L!$A:$A,0)-1,SL,,)</f>
        <v>#VALUE!</v>
      </c>
      <c r="J52" s="87" t="s">
        <v>1717</v>
      </c>
    </row>
    <row r="53" spans="1:10" ht="25.5" customHeight="1">
      <c r="A53" s="221" t="s">
        <v>1531</v>
      </c>
      <c r="B53" s="230"/>
      <c r="C53" s="230"/>
      <c r="D53" s="231"/>
      <c r="E53" s="86" t="s">
        <v>93</v>
      </c>
      <c r="F53" s="88"/>
      <c r="G53" s="88"/>
      <c r="H53" s="88"/>
    </row>
    <row r="54" spans="1:10" ht="39" customHeight="1">
      <c r="A54" s="221" t="s">
        <v>1839</v>
      </c>
      <c r="B54" s="221" t="s">
        <v>234</v>
      </c>
      <c r="C54" s="221" t="s">
        <v>1551</v>
      </c>
      <c r="D54" s="222" t="s">
        <v>236</v>
      </c>
      <c r="E54" s="86" t="s">
        <v>116</v>
      </c>
      <c r="F54" s="227">
        <v>1</v>
      </c>
      <c r="G54" s="223">
        <v>0</v>
      </c>
      <c r="H54" s="224">
        <v>0</v>
      </c>
      <c r="I54" s="225" t="e">
        <f ca="1">OFFSET([3]L!$C$1,MATCH("Checker"&amp;"Comp",[3]L!$A:$A,0)-1,SL,,)</f>
        <v>#VALUE!</v>
      </c>
      <c r="J54" s="87" t="s">
        <v>1718</v>
      </c>
    </row>
    <row r="55" spans="1:10" ht="54.75" customHeight="1">
      <c r="A55" s="221" t="s">
        <v>1840</v>
      </c>
      <c r="B55" s="221" t="s">
        <v>234</v>
      </c>
      <c r="C55" s="221" t="s">
        <v>1551</v>
      </c>
      <c r="D55" s="222" t="s">
        <v>236</v>
      </c>
      <c r="E55" s="86" t="s">
        <v>116</v>
      </c>
      <c r="F55" s="227">
        <v>1</v>
      </c>
      <c r="G55" s="223">
        <v>0</v>
      </c>
      <c r="H55" s="224">
        <v>0</v>
      </c>
      <c r="I55" s="225" t="e">
        <f ca="1">OFFSET([3]L!$C$1,MATCH("Checker"&amp;"Comp",[3]L!$A:$A,0)-1,SL,,)</f>
        <v>#VALUE!</v>
      </c>
      <c r="J55" s="87" t="s">
        <v>1719</v>
      </c>
    </row>
    <row r="56" spans="1:10" ht="38.65" customHeight="1">
      <c r="A56" s="221" t="s">
        <v>995</v>
      </c>
      <c r="B56" s="221" t="s">
        <v>1862</v>
      </c>
      <c r="C56" s="221" t="s">
        <v>1551</v>
      </c>
      <c r="D56" s="222" t="s">
        <v>236</v>
      </c>
      <c r="E56" s="86"/>
      <c r="F56" s="227">
        <v>1</v>
      </c>
      <c r="G56" s="223">
        <v>0</v>
      </c>
      <c r="H56" s="224">
        <v>0</v>
      </c>
      <c r="I56" s="225" t="e">
        <f ca="1">OFFSET([3]L!$C$1,MATCH("Checker"&amp;"Comp",[3]L!$A:$A,0)-1,SL,,)</f>
        <v>#VALUE!</v>
      </c>
      <c r="J56" s="234" t="s">
        <v>1720</v>
      </c>
    </row>
    <row r="57" spans="1:10" ht="63.75" customHeight="1">
      <c r="A57" s="221" t="s">
        <v>1841</v>
      </c>
      <c r="B57" s="221" t="s">
        <v>234</v>
      </c>
      <c r="C57" s="221" t="s">
        <v>1551</v>
      </c>
      <c r="D57" s="222" t="s">
        <v>236</v>
      </c>
      <c r="E57" s="86" t="s">
        <v>116</v>
      </c>
      <c r="F57" s="227">
        <v>1</v>
      </c>
      <c r="G57" s="223">
        <v>0</v>
      </c>
      <c r="H57" s="224">
        <v>0</v>
      </c>
      <c r="I57" s="225" t="e">
        <f ca="1">OFFSET([3]L!$C$1,MATCH("Checker"&amp;"Comp",[3]L!$A:$A,0)-1,SL,,)</f>
        <v>#VALUE!</v>
      </c>
      <c r="J57" s="87" t="s">
        <v>1721</v>
      </c>
    </row>
    <row r="58" spans="1:10" ht="39" customHeight="1">
      <c r="A58" s="221" t="s">
        <v>1842</v>
      </c>
      <c r="B58" s="221" t="s">
        <v>234</v>
      </c>
      <c r="C58" s="221" t="s">
        <v>1551</v>
      </c>
      <c r="D58" s="222" t="s">
        <v>236</v>
      </c>
      <c r="E58" s="86" t="s">
        <v>116</v>
      </c>
      <c r="F58" s="227">
        <v>1</v>
      </c>
      <c r="G58" s="223">
        <v>0</v>
      </c>
      <c r="H58" s="224">
        <v>0</v>
      </c>
      <c r="I58" s="225" t="e">
        <f ca="1">OFFSET([3]L!$C$1,MATCH("Checker"&amp;"Comp",[3]L!$A:$A,0)-1,SL,,)</f>
        <v>#VALUE!</v>
      </c>
      <c r="J58" s="87" t="s">
        <v>1722</v>
      </c>
    </row>
    <row r="59" spans="1:10" ht="39" customHeight="1">
      <c r="A59" s="221" t="s">
        <v>1843</v>
      </c>
      <c r="B59" s="221" t="s">
        <v>237</v>
      </c>
      <c r="C59" s="221" t="s">
        <v>1551</v>
      </c>
      <c r="D59" s="222" t="s">
        <v>236</v>
      </c>
      <c r="E59" s="86" t="s">
        <v>116</v>
      </c>
      <c r="F59" s="227">
        <v>1</v>
      </c>
      <c r="G59" s="223">
        <v>0</v>
      </c>
      <c r="H59" s="224">
        <v>0</v>
      </c>
      <c r="I59" s="225" t="e">
        <f ca="1">OFFSET([3]L!$C$1,MATCH("Checker"&amp;"Comp",[3]L!$A:$A,0)-1,SL,,)</f>
        <v>#VALUE!</v>
      </c>
      <c r="J59" s="87" t="s">
        <v>1723</v>
      </c>
    </row>
    <row r="60" spans="1:10" ht="39" customHeight="1">
      <c r="A60" s="221" t="s">
        <v>1844</v>
      </c>
      <c r="B60" s="221" t="s">
        <v>234</v>
      </c>
      <c r="C60" s="221" t="s">
        <v>1551</v>
      </c>
      <c r="D60" s="222" t="s">
        <v>236</v>
      </c>
      <c r="E60" s="86" t="s">
        <v>116</v>
      </c>
      <c r="F60" s="227">
        <v>1</v>
      </c>
      <c r="G60" s="223">
        <v>0</v>
      </c>
      <c r="H60" s="224">
        <v>0</v>
      </c>
      <c r="I60" s="225" t="e">
        <f ca="1">OFFSET([3]L!$C$1,MATCH("Checker"&amp;"Comp",[3]L!$A:$A,0)-1,SL,,)</f>
        <v>#VALUE!</v>
      </c>
      <c r="J60" s="87" t="s">
        <v>1724</v>
      </c>
    </row>
    <row r="61" spans="1:10" ht="15" hidden="1" customHeight="1">
      <c r="A61" s="221"/>
      <c r="B61" s="221"/>
      <c r="C61" s="221"/>
      <c r="D61" s="222"/>
      <c r="E61" s="86"/>
      <c r="F61" s="227"/>
      <c r="G61" s="223"/>
      <c r="H61" s="224"/>
      <c r="I61" s="225"/>
    </row>
    <row r="62" spans="1:10" ht="39" customHeight="1">
      <c r="A62" s="221" t="s">
        <v>1845</v>
      </c>
      <c r="B62" s="221" t="s">
        <v>234</v>
      </c>
      <c r="C62" s="221" t="s">
        <v>1551</v>
      </c>
      <c r="D62" s="222" t="s">
        <v>236</v>
      </c>
      <c r="E62" s="86" t="s">
        <v>116</v>
      </c>
      <c r="F62" s="227">
        <v>1</v>
      </c>
      <c r="G62" s="223">
        <v>0</v>
      </c>
      <c r="H62" s="224">
        <v>0</v>
      </c>
      <c r="I62" s="225" t="e">
        <f ca="1">OFFSET([3]L!$C$1,MATCH("Checker"&amp;"Comp",[3]L!$A:$A,0)-1,SL,,)</f>
        <v>#VALUE!</v>
      </c>
      <c r="J62" s="87" t="s">
        <v>1725</v>
      </c>
    </row>
    <row r="63" spans="1:10" ht="39" customHeight="1">
      <c r="A63" s="221" t="s">
        <v>1846</v>
      </c>
      <c r="B63" s="221" t="s">
        <v>244</v>
      </c>
      <c r="C63" s="221" t="s">
        <v>1551</v>
      </c>
      <c r="D63" s="222" t="s">
        <v>236</v>
      </c>
      <c r="E63" s="86" t="s">
        <v>116</v>
      </c>
      <c r="F63" s="227">
        <v>1</v>
      </c>
      <c r="G63" s="223">
        <v>0</v>
      </c>
      <c r="H63" s="224">
        <v>0</v>
      </c>
      <c r="I63" s="225" t="e">
        <f ca="1">OFFSET([3]L!$C$1,MATCH("Checker"&amp;"Comp",[3]L!$A:$A,0)-1,SL,,)</f>
        <v>#VALUE!</v>
      </c>
      <c r="J63" s="87" t="s">
        <v>1726</v>
      </c>
    </row>
    <row r="64" spans="1:10" ht="39" customHeight="1">
      <c r="A64" s="221" t="s">
        <v>996</v>
      </c>
      <c r="B64" s="221" t="s">
        <v>1847</v>
      </c>
      <c r="C64" s="221" t="s">
        <v>1551</v>
      </c>
      <c r="D64" s="222" t="s">
        <v>236</v>
      </c>
      <c r="E64" s="86" t="s">
        <v>116</v>
      </c>
      <c r="F64" s="227">
        <v>0</v>
      </c>
      <c r="G64" s="223">
        <v>1</v>
      </c>
      <c r="H64" s="224">
        <v>0</v>
      </c>
      <c r="I64" s="225" t="e">
        <f ca="1">OFFSET([3]L!$C$1,MATCH("Checker"&amp;"Comp",[3]L!$A:$A,0)-1,SL,,)</f>
        <v>#VALUE!</v>
      </c>
      <c r="J64" s="87" t="s">
        <v>1727</v>
      </c>
    </row>
    <row r="65" spans="1:12" ht="39" customHeight="1">
      <c r="A65" s="221" t="s">
        <v>1628</v>
      </c>
      <c r="B65" s="221"/>
      <c r="C65" s="221" t="s">
        <v>1551</v>
      </c>
      <c r="D65" s="222" t="s">
        <v>236</v>
      </c>
      <c r="E65" s="86" t="s">
        <v>116</v>
      </c>
      <c r="F65" s="227">
        <v>1</v>
      </c>
      <c r="G65" s="223">
        <v>0</v>
      </c>
      <c r="H65" s="224">
        <v>0</v>
      </c>
      <c r="I65" s="225" t="e">
        <f ca="1">OFFSET([3]L!$C$1,MATCH("Checker"&amp;"Comp",[3]L!$A:$A,0)-1,SL,,)</f>
        <v>#VALUE!</v>
      </c>
      <c r="J65" s="87" t="s">
        <v>1728</v>
      </c>
      <c r="K65" s="235">
        <v>0</v>
      </c>
      <c r="L65" s="87" t="e">
        <v>#N/A</v>
      </c>
    </row>
    <row r="66" spans="1:12" ht="39" customHeight="1">
      <c r="A66" s="221" t="s">
        <v>997</v>
      </c>
      <c r="B66" s="221"/>
      <c r="C66" s="221" t="s">
        <v>1551</v>
      </c>
      <c r="D66" s="222" t="s">
        <v>236</v>
      </c>
      <c r="E66" s="86" t="s">
        <v>116</v>
      </c>
      <c r="F66" s="227">
        <v>1</v>
      </c>
      <c r="G66" s="223">
        <v>0</v>
      </c>
      <c r="H66" s="224">
        <v>0</v>
      </c>
      <c r="I66" s="225" t="e">
        <f ca="1">OFFSET([3]L!$C$1,MATCH("Checker"&amp;"Comp",[3]L!$A:$A,0)-1,SL,,)</f>
        <v>#VALUE!</v>
      </c>
      <c r="J66" s="87" t="s">
        <v>1729</v>
      </c>
      <c r="K66" s="235">
        <v>0</v>
      </c>
      <c r="L66" s="87" t="e">
        <v>#N/A</v>
      </c>
    </row>
    <row r="67" spans="1:12" ht="39" customHeight="1">
      <c r="A67" s="221" t="s">
        <v>998</v>
      </c>
      <c r="B67" s="221"/>
      <c r="C67" s="221" t="s">
        <v>1551</v>
      </c>
      <c r="D67" s="222" t="s">
        <v>236</v>
      </c>
      <c r="E67" s="86" t="s">
        <v>116</v>
      </c>
      <c r="F67" s="227">
        <v>1</v>
      </c>
      <c r="G67" s="223">
        <v>0</v>
      </c>
      <c r="H67" s="224">
        <v>0</v>
      </c>
      <c r="I67" s="225" t="e">
        <f ca="1">OFFSET([3]L!$C$1,MATCH("Checker"&amp;"Comp",[3]L!$A:$A,0)-1,SL,,)</f>
        <v>#VALUE!</v>
      </c>
      <c r="J67" s="87" t="s">
        <v>1730</v>
      </c>
      <c r="K67" s="235">
        <v>0</v>
      </c>
      <c r="L67" s="87" t="e">
        <v>#N/A</v>
      </c>
    </row>
    <row r="68" spans="1:12" ht="39" customHeight="1">
      <c r="A68" s="221" t="s">
        <v>999</v>
      </c>
      <c r="B68" s="221"/>
      <c r="C68" s="221" t="s">
        <v>1551</v>
      </c>
      <c r="D68" s="222" t="s">
        <v>236</v>
      </c>
      <c r="E68" s="86" t="s">
        <v>116</v>
      </c>
      <c r="F68" s="227">
        <v>1</v>
      </c>
      <c r="G68" s="223">
        <v>0</v>
      </c>
      <c r="H68" s="224">
        <v>0</v>
      </c>
      <c r="I68" s="225" t="e">
        <f ca="1">OFFSET([3]L!$C$1,MATCH("Checker"&amp;"Comp",[3]L!$A:$A,0)-1,SL,,)</f>
        <v>#VALUE!</v>
      </c>
      <c r="J68" s="87" t="s">
        <v>1731</v>
      </c>
      <c r="K68" s="235">
        <v>0</v>
      </c>
      <c r="L68" s="87" t="e">
        <v>#N/A</v>
      </c>
    </row>
    <row r="69" spans="1:12" ht="25.5" customHeight="1">
      <c r="A69" s="236" t="s">
        <v>1000</v>
      </c>
      <c r="B69" s="221"/>
      <c r="C69" s="236" t="s">
        <v>1001</v>
      </c>
      <c r="D69" s="222"/>
      <c r="E69" s="86"/>
      <c r="F69" s="227">
        <v>0</v>
      </c>
      <c r="G69" s="223">
        <v>0</v>
      </c>
      <c r="H69" s="224">
        <v>0</v>
      </c>
      <c r="I69" s="225" t="e">
        <f ca="1">OFFSET([3]L!$C$1,MATCH("Checker"&amp;"Comp",[3]L!$A:$A,0)-1,SL,,)</f>
        <v>#VALUE!</v>
      </c>
      <c r="J69" s="87" t="s">
        <v>1001</v>
      </c>
      <c r="K69" s="235"/>
      <c r="L69" s="87" t="s">
        <v>1002</v>
      </c>
    </row>
    <row r="70" spans="1:12">
      <c r="H70" s="87">
        <v>0</v>
      </c>
    </row>
    <row r="73" spans="1:12" ht="13.5" customHeight="1"/>
  </sheetData>
  <mergeCells count="1">
    <mergeCell ref="A1:C1"/>
  </mergeCells>
  <conditionalFormatting sqref="D56">
    <cfRule type="expression" dxfId="402" priority="1">
      <formula>$H$56=0</formula>
    </cfRule>
  </conditionalFormatting>
  <conditionalFormatting sqref="B66">
    <cfRule type="expression" dxfId="401" priority="2">
      <formula>IF(F66=0,TRUE)</formula>
    </cfRule>
  </conditionalFormatting>
  <conditionalFormatting sqref="B67">
    <cfRule type="expression" dxfId="400" priority="3">
      <formula>IF(F67=0,TRUE)</formula>
    </cfRule>
  </conditionalFormatting>
  <conditionalFormatting sqref="B68">
    <cfRule type="expression" dxfId="399" priority="4">
      <formula>IF(F68=0,TRUE)</formula>
    </cfRule>
  </conditionalFormatting>
  <conditionalFormatting sqref="B69">
    <cfRule type="expression" dxfId="398" priority="5">
      <formula>IF(F68=0,TRUE)</formula>
    </cfRule>
  </conditionalFormatting>
  <conditionalFormatting sqref="A29">
    <cfRule type="expression" dxfId="397" priority="6">
      <formula>$F4=0</formula>
    </cfRule>
  </conditionalFormatting>
  <conditionalFormatting sqref="A29">
    <cfRule type="expression" dxfId="396" priority="7">
      <formula>$H4=0</formula>
    </cfRule>
  </conditionalFormatting>
  <conditionalFormatting sqref="A29">
    <cfRule type="expression" dxfId="395" priority="8">
      <formula>$H4=1</formula>
    </cfRule>
  </conditionalFormatting>
  <conditionalFormatting sqref="A30">
    <cfRule type="expression" dxfId="394" priority="9">
      <formula>$F4=0</formula>
    </cfRule>
  </conditionalFormatting>
  <conditionalFormatting sqref="A30">
    <cfRule type="expression" dxfId="393" priority="10">
      <formula>$H4=0</formula>
    </cfRule>
  </conditionalFormatting>
  <conditionalFormatting sqref="A30">
    <cfRule type="expression" dxfId="392" priority="11">
      <formula>$H4=1</formula>
    </cfRule>
  </conditionalFormatting>
  <conditionalFormatting sqref="A31">
    <cfRule type="expression" dxfId="391" priority="12">
      <formula>$F4=0</formula>
    </cfRule>
  </conditionalFormatting>
  <conditionalFormatting sqref="A31">
    <cfRule type="expression" dxfId="390" priority="13">
      <formula>$H4=0</formula>
    </cfRule>
  </conditionalFormatting>
  <conditionalFormatting sqref="A31">
    <cfRule type="expression" dxfId="389" priority="14">
      <formula>$H4=1</formula>
    </cfRule>
  </conditionalFormatting>
  <conditionalFormatting sqref="A32">
    <cfRule type="expression" dxfId="388" priority="15">
      <formula>$F4=0</formula>
    </cfRule>
  </conditionalFormatting>
  <conditionalFormatting sqref="A32">
    <cfRule type="expression" dxfId="387" priority="16">
      <formula>$H4=0</formula>
    </cfRule>
  </conditionalFormatting>
  <conditionalFormatting sqref="A32">
    <cfRule type="expression" dxfId="386" priority="17">
      <formula>$H4=1</formula>
    </cfRule>
  </conditionalFormatting>
  <conditionalFormatting sqref="B65">
    <cfRule type="expression" dxfId="385" priority="18">
      <formula>IF(F65=0,TRUE)</formula>
    </cfRule>
  </conditionalFormatting>
  <conditionalFormatting sqref="A5">
    <cfRule type="expression" dxfId="384" priority="19">
      <formula>$F4=0</formula>
    </cfRule>
  </conditionalFormatting>
  <conditionalFormatting sqref="A5">
    <cfRule type="expression" dxfId="383" priority="20">
      <formula>$H4=0</formula>
    </cfRule>
  </conditionalFormatting>
  <conditionalFormatting sqref="A5">
    <cfRule type="expression" dxfId="382" priority="21">
      <formula>$H4=1</formula>
    </cfRule>
  </conditionalFormatting>
  <conditionalFormatting sqref="A6">
    <cfRule type="expression" dxfId="381" priority="22">
      <formula>$F4=0</formula>
    </cfRule>
  </conditionalFormatting>
  <conditionalFormatting sqref="A6">
    <cfRule type="expression" dxfId="380" priority="23">
      <formula>$H4=0</formula>
    </cfRule>
  </conditionalFormatting>
  <conditionalFormatting sqref="A6">
    <cfRule type="expression" dxfId="379" priority="24">
      <formula>$H4=1</formula>
    </cfRule>
  </conditionalFormatting>
  <conditionalFormatting sqref="A7">
    <cfRule type="expression" dxfId="378" priority="25">
      <formula>$F4=0</formula>
    </cfRule>
  </conditionalFormatting>
  <conditionalFormatting sqref="A7">
    <cfRule type="expression" dxfId="377" priority="26">
      <formula>$H4=0</formula>
    </cfRule>
  </conditionalFormatting>
  <conditionalFormatting sqref="A7">
    <cfRule type="expression" dxfId="376" priority="27">
      <formula>$H4=1</formula>
    </cfRule>
  </conditionalFormatting>
  <conditionalFormatting sqref="A8">
    <cfRule type="expression" dxfId="375" priority="28">
      <formula>$F4=0</formula>
    </cfRule>
  </conditionalFormatting>
  <conditionalFormatting sqref="A8">
    <cfRule type="expression" dxfId="374" priority="29">
      <formula>$H4=0</formula>
    </cfRule>
  </conditionalFormatting>
  <conditionalFormatting sqref="A8">
    <cfRule type="expression" dxfId="373" priority="30">
      <formula>$H4=1</formula>
    </cfRule>
  </conditionalFormatting>
  <conditionalFormatting sqref="A9">
    <cfRule type="expression" dxfId="372" priority="31">
      <formula>$F4=0</formula>
    </cfRule>
  </conditionalFormatting>
  <conditionalFormatting sqref="A9">
    <cfRule type="expression" dxfId="371" priority="32">
      <formula>$H4=0</formula>
    </cfRule>
  </conditionalFormatting>
  <conditionalFormatting sqref="A9">
    <cfRule type="expression" dxfId="370" priority="33">
      <formula>$H4=1</formula>
    </cfRule>
  </conditionalFormatting>
  <conditionalFormatting sqref="A10">
    <cfRule type="expression" dxfId="369" priority="34">
      <formula>$F4=0</formula>
    </cfRule>
  </conditionalFormatting>
  <conditionalFormatting sqref="A10">
    <cfRule type="expression" dxfId="368" priority="35">
      <formula>$H4=0</formula>
    </cfRule>
  </conditionalFormatting>
  <conditionalFormatting sqref="A10">
    <cfRule type="expression" dxfId="367" priority="36">
      <formula>$H4=1</formula>
    </cfRule>
  </conditionalFormatting>
  <conditionalFormatting sqref="A11">
    <cfRule type="expression" dxfId="366" priority="37">
      <formula>$F4=0</formula>
    </cfRule>
  </conditionalFormatting>
  <conditionalFormatting sqref="A11">
    <cfRule type="expression" dxfId="365" priority="38">
      <formula>$H4=0</formula>
    </cfRule>
  </conditionalFormatting>
  <conditionalFormatting sqref="A11">
    <cfRule type="expression" dxfId="364" priority="39">
      <formula>$H4=1</formula>
    </cfRule>
  </conditionalFormatting>
  <conditionalFormatting sqref="A12">
    <cfRule type="expression" dxfId="363" priority="40">
      <formula>$F4=0</formula>
    </cfRule>
  </conditionalFormatting>
  <conditionalFormatting sqref="A12">
    <cfRule type="expression" dxfId="362" priority="41">
      <formula>$H4=0</formula>
    </cfRule>
  </conditionalFormatting>
  <conditionalFormatting sqref="A12">
    <cfRule type="expression" dxfId="361" priority="42">
      <formula>$H4=1</formula>
    </cfRule>
  </conditionalFormatting>
  <conditionalFormatting sqref="A13">
    <cfRule type="expression" dxfId="360" priority="43">
      <formula>$F4=0</formula>
    </cfRule>
  </conditionalFormatting>
  <conditionalFormatting sqref="A13">
    <cfRule type="expression" dxfId="359" priority="44">
      <formula>$H4=0</formula>
    </cfRule>
  </conditionalFormatting>
  <conditionalFormatting sqref="A13">
    <cfRule type="expression" dxfId="358" priority="45">
      <formula>$H4=1</formula>
    </cfRule>
  </conditionalFormatting>
  <conditionalFormatting sqref="A4">
    <cfRule type="expression" dxfId="357" priority="46">
      <formula>$F4=0</formula>
    </cfRule>
  </conditionalFormatting>
  <conditionalFormatting sqref="A4">
    <cfRule type="expression" dxfId="356" priority="47">
      <formula>$H4=0</formula>
    </cfRule>
  </conditionalFormatting>
  <conditionalFormatting sqref="A4">
    <cfRule type="expression" dxfId="355" priority="48">
      <formula>$H4=1</formula>
    </cfRule>
  </conditionalFormatting>
  <conditionalFormatting sqref="A14">
    <cfRule type="expression" dxfId="354" priority="49">
      <formula>$F4=0</formula>
    </cfRule>
  </conditionalFormatting>
  <conditionalFormatting sqref="A14">
    <cfRule type="expression" dxfId="353" priority="50">
      <formula>$H4=0</formula>
    </cfRule>
  </conditionalFormatting>
  <conditionalFormatting sqref="A14">
    <cfRule type="expression" dxfId="352" priority="51">
      <formula>$H4=1</formula>
    </cfRule>
  </conditionalFormatting>
  <conditionalFormatting sqref="A15">
    <cfRule type="expression" dxfId="351" priority="52">
      <formula>$F4=0</formula>
    </cfRule>
  </conditionalFormatting>
  <conditionalFormatting sqref="A15">
    <cfRule type="expression" dxfId="350" priority="53">
      <formula>$H4=0</formula>
    </cfRule>
  </conditionalFormatting>
  <conditionalFormatting sqref="A15">
    <cfRule type="expression" dxfId="349" priority="54">
      <formula>$H4=1</formula>
    </cfRule>
  </conditionalFormatting>
  <conditionalFormatting sqref="A16">
    <cfRule type="expression" dxfId="348" priority="55">
      <formula>$F4=0</formula>
    </cfRule>
  </conditionalFormatting>
  <conditionalFormatting sqref="A16">
    <cfRule type="expression" dxfId="347" priority="56">
      <formula>$H4=0</formula>
    </cfRule>
  </conditionalFormatting>
  <conditionalFormatting sqref="A16">
    <cfRule type="expression" dxfId="346" priority="57">
      <formula>$H4=1</formula>
    </cfRule>
  </conditionalFormatting>
  <conditionalFormatting sqref="A17">
    <cfRule type="expression" dxfId="345" priority="58">
      <formula>$F4=0</formula>
    </cfRule>
  </conditionalFormatting>
  <conditionalFormatting sqref="A17">
    <cfRule type="expression" dxfId="344" priority="59">
      <formula>$H4=0</formula>
    </cfRule>
  </conditionalFormatting>
  <conditionalFormatting sqref="A17">
    <cfRule type="expression" dxfId="343" priority="60">
      <formula>$H4=1</formula>
    </cfRule>
  </conditionalFormatting>
  <conditionalFormatting sqref="A18">
    <cfRule type="expression" dxfId="342" priority="61">
      <formula>$F4=0</formula>
    </cfRule>
  </conditionalFormatting>
  <conditionalFormatting sqref="A18">
    <cfRule type="expression" dxfId="341" priority="62">
      <formula>$H4=0</formula>
    </cfRule>
  </conditionalFormatting>
  <conditionalFormatting sqref="A18">
    <cfRule type="expression" dxfId="340" priority="63">
      <formula>$H4=1</formula>
    </cfRule>
  </conditionalFormatting>
  <conditionalFormatting sqref="A19">
    <cfRule type="expression" dxfId="339" priority="64">
      <formula>$F4=0</formula>
    </cfRule>
  </conditionalFormatting>
  <conditionalFormatting sqref="A19">
    <cfRule type="expression" dxfId="338" priority="65">
      <formula>$H4=0</formula>
    </cfRule>
  </conditionalFormatting>
  <conditionalFormatting sqref="A19">
    <cfRule type="expression" dxfId="337" priority="66">
      <formula>$H4=1</formula>
    </cfRule>
  </conditionalFormatting>
  <conditionalFormatting sqref="A20">
    <cfRule type="expression" dxfId="336" priority="67">
      <formula>$F4=0</formula>
    </cfRule>
  </conditionalFormatting>
  <conditionalFormatting sqref="A20">
    <cfRule type="expression" dxfId="335" priority="68">
      <formula>$H4=0</formula>
    </cfRule>
  </conditionalFormatting>
  <conditionalFormatting sqref="A20">
    <cfRule type="expression" dxfId="334" priority="69">
      <formula>$H4=1</formula>
    </cfRule>
  </conditionalFormatting>
  <conditionalFormatting sqref="A21">
    <cfRule type="expression" dxfId="333" priority="70">
      <formula>$F4=0</formula>
    </cfRule>
  </conditionalFormatting>
  <conditionalFormatting sqref="A21">
    <cfRule type="expression" dxfId="332" priority="71">
      <formula>$H4=0</formula>
    </cfRule>
  </conditionalFormatting>
  <conditionalFormatting sqref="A21">
    <cfRule type="expression" dxfId="331" priority="72">
      <formula>$H4=1</formula>
    </cfRule>
  </conditionalFormatting>
  <conditionalFormatting sqref="A22">
    <cfRule type="expression" dxfId="330" priority="73">
      <formula>$F4=0</formula>
    </cfRule>
  </conditionalFormatting>
  <conditionalFormatting sqref="A22">
    <cfRule type="expression" dxfId="329" priority="74">
      <formula>$H4=0</formula>
    </cfRule>
  </conditionalFormatting>
  <conditionalFormatting sqref="A22">
    <cfRule type="expression" dxfId="328" priority="75">
      <formula>$H4=1</formula>
    </cfRule>
  </conditionalFormatting>
  <conditionalFormatting sqref="A23">
    <cfRule type="expression" dxfId="327" priority="76">
      <formula>$F4=0</formula>
    </cfRule>
  </conditionalFormatting>
  <conditionalFormatting sqref="A23">
    <cfRule type="expression" dxfId="326" priority="77">
      <formula>$H4=0</formula>
    </cfRule>
  </conditionalFormatting>
  <conditionalFormatting sqref="A23">
    <cfRule type="expression" dxfId="325" priority="78">
      <formula>$H4=1</formula>
    </cfRule>
  </conditionalFormatting>
  <conditionalFormatting sqref="A24">
    <cfRule type="expression" dxfId="324" priority="79">
      <formula>$F4=0</formula>
    </cfRule>
  </conditionalFormatting>
  <conditionalFormatting sqref="A24">
    <cfRule type="expression" dxfId="323" priority="80">
      <formula>$H4=0</formula>
    </cfRule>
  </conditionalFormatting>
  <conditionalFormatting sqref="A24">
    <cfRule type="expression" dxfId="322" priority="81">
      <formula>$H4=1</formula>
    </cfRule>
  </conditionalFormatting>
  <conditionalFormatting sqref="A25">
    <cfRule type="expression" dxfId="321" priority="82">
      <formula>$F4=0</formula>
    </cfRule>
  </conditionalFormatting>
  <conditionalFormatting sqref="A25">
    <cfRule type="expression" dxfId="320" priority="83">
      <formula>$H4=0</formula>
    </cfRule>
  </conditionalFormatting>
  <conditionalFormatting sqref="A25">
    <cfRule type="expression" dxfId="319" priority="84">
      <formula>$H4=1</formula>
    </cfRule>
  </conditionalFormatting>
  <conditionalFormatting sqref="A26">
    <cfRule type="expression" dxfId="318" priority="85">
      <formula>$F4=0</formula>
    </cfRule>
  </conditionalFormatting>
  <conditionalFormatting sqref="A26">
    <cfRule type="expression" dxfId="317" priority="86">
      <formula>$H4=0</formula>
    </cfRule>
  </conditionalFormatting>
  <conditionalFormatting sqref="A26">
    <cfRule type="expression" dxfId="316" priority="87">
      <formula>$H4=1</formula>
    </cfRule>
  </conditionalFormatting>
  <conditionalFormatting sqref="A27">
    <cfRule type="expression" dxfId="315" priority="88">
      <formula>$F4=0</formula>
    </cfRule>
  </conditionalFormatting>
  <conditionalFormatting sqref="A27">
    <cfRule type="expression" dxfId="314" priority="89">
      <formula>$H4=0</formula>
    </cfRule>
  </conditionalFormatting>
  <conditionalFormatting sqref="A27">
    <cfRule type="expression" dxfId="313" priority="90">
      <formula>$H4=1</formula>
    </cfRule>
  </conditionalFormatting>
  <conditionalFormatting sqref="A28">
    <cfRule type="expression" dxfId="312" priority="91">
      <formula>$F4=0</formula>
    </cfRule>
  </conditionalFormatting>
  <conditionalFormatting sqref="A28">
    <cfRule type="expression" dxfId="311" priority="92">
      <formula>$H4=0</formula>
    </cfRule>
  </conditionalFormatting>
  <conditionalFormatting sqref="A28">
    <cfRule type="expression" dxfId="310" priority="93">
      <formula>$H4=1</formula>
    </cfRule>
  </conditionalFormatting>
  <conditionalFormatting sqref="A33">
    <cfRule type="expression" dxfId="309" priority="94">
      <formula>$F4=0</formula>
    </cfRule>
  </conditionalFormatting>
  <conditionalFormatting sqref="A33">
    <cfRule type="expression" dxfId="308" priority="95">
      <formula>$H4=0</formula>
    </cfRule>
  </conditionalFormatting>
  <conditionalFormatting sqref="A33">
    <cfRule type="expression" dxfId="307" priority="96">
      <formula>$H4=1</formula>
    </cfRule>
  </conditionalFormatting>
  <conditionalFormatting sqref="A34">
    <cfRule type="expression" dxfId="306" priority="97">
      <formula>$F4=0</formula>
    </cfRule>
  </conditionalFormatting>
  <conditionalFormatting sqref="A34">
    <cfRule type="expression" dxfId="305" priority="98">
      <formula>$H4=0</formula>
    </cfRule>
  </conditionalFormatting>
  <conditionalFormatting sqref="A34">
    <cfRule type="expression" dxfId="304" priority="99">
      <formula>$H4=1</formula>
    </cfRule>
  </conditionalFormatting>
  <conditionalFormatting sqref="A35">
    <cfRule type="expression" dxfId="303" priority="100">
      <formula>$F4=0</formula>
    </cfRule>
  </conditionalFormatting>
  <conditionalFormatting sqref="A35">
    <cfRule type="expression" dxfId="302" priority="101">
      <formula>$H4=0</formula>
    </cfRule>
  </conditionalFormatting>
  <conditionalFormatting sqref="A35">
    <cfRule type="expression" dxfId="301" priority="102">
      <formula>$H4=1</formula>
    </cfRule>
  </conditionalFormatting>
  <conditionalFormatting sqref="A36">
    <cfRule type="expression" dxfId="300" priority="103">
      <formula>$F4=0</formula>
    </cfRule>
  </conditionalFormatting>
  <conditionalFormatting sqref="A36">
    <cfRule type="expression" dxfId="299" priority="104">
      <formula>$H4=0</formula>
    </cfRule>
  </conditionalFormatting>
  <conditionalFormatting sqref="A36">
    <cfRule type="expression" dxfId="298" priority="105">
      <formula>$H4=1</formula>
    </cfRule>
  </conditionalFormatting>
  <conditionalFormatting sqref="A37">
    <cfRule type="expression" dxfId="297" priority="106">
      <formula>$F4=0</formula>
    </cfRule>
  </conditionalFormatting>
  <conditionalFormatting sqref="A37">
    <cfRule type="expression" dxfId="296" priority="107">
      <formula>$H4=0</formula>
    </cfRule>
  </conditionalFormatting>
  <conditionalFormatting sqref="A37">
    <cfRule type="expression" dxfId="295" priority="108">
      <formula>$H4=1</formula>
    </cfRule>
  </conditionalFormatting>
  <conditionalFormatting sqref="A38">
    <cfRule type="expression" dxfId="294" priority="109">
      <formula>$F4=0</formula>
    </cfRule>
  </conditionalFormatting>
  <conditionalFormatting sqref="A38">
    <cfRule type="expression" dxfId="293" priority="110">
      <formula>$H4=0</formula>
    </cfRule>
  </conditionalFormatting>
  <conditionalFormatting sqref="A38">
    <cfRule type="expression" dxfId="292" priority="111">
      <formula>$H4=1</formula>
    </cfRule>
  </conditionalFormatting>
  <conditionalFormatting sqref="A39">
    <cfRule type="expression" dxfId="291" priority="112">
      <formula>$F4=0</formula>
    </cfRule>
  </conditionalFormatting>
  <conditionalFormatting sqref="A39">
    <cfRule type="expression" dxfId="290" priority="113">
      <formula>$H4=0</formula>
    </cfRule>
  </conditionalFormatting>
  <conditionalFormatting sqref="A39">
    <cfRule type="expression" dxfId="289" priority="114">
      <formula>$H4=1</formula>
    </cfRule>
  </conditionalFormatting>
  <conditionalFormatting sqref="A40">
    <cfRule type="expression" dxfId="288" priority="115">
      <formula>$F4=0</formula>
    </cfRule>
  </conditionalFormatting>
  <conditionalFormatting sqref="A40">
    <cfRule type="expression" dxfId="287" priority="116">
      <formula>$H4=0</formula>
    </cfRule>
  </conditionalFormatting>
  <conditionalFormatting sqref="A40">
    <cfRule type="expression" dxfId="286" priority="117">
      <formula>$H4=1</formula>
    </cfRule>
  </conditionalFormatting>
  <conditionalFormatting sqref="A41">
    <cfRule type="expression" dxfId="285" priority="118">
      <formula>$F4=0</formula>
    </cfRule>
  </conditionalFormatting>
  <conditionalFormatting sqref="A41">
    <cfRule type="expression" dxfId="284" priority="119">
      <formula>$H4=0</formula>
    </cfRule>
  </conditionalFormatting>
  <conditionalFormatting sqref="A41">
    <cfRule type="expression" dxfId="283" priority="120">
      <formula>$H4=1</formula>
    </cfRule>
  </conditionalFormatting>
  <conditionalFormatting sqref="A42">
    <cfRule type="expression" dxfId="282" priority="121">
      <formula>$F4=0</formula>
    </cfRule>
  </conditionalFormatting>
  <conditionalFormatting sqref="A42">
    <cfRule type="expression" dxfId="281" priority="122">
      <formula>$H4=0</formula>
    </cfRule>
  </conditionalFormatting>
  <conditionalFormatting sqref="A42">
    <cfRule type="expression" dxfId="280" priority="123">
      <formula>$H4=1</formula>
    </cfRule>
  </conditionalFormatting>
  <conditionalFormatting sqref="A43">
    <cfRule type="expression" dxfId="279" priority="124">
      <formula>$F4=0</formula>
    </cfRule>
  </conditionalFormatting>
  <conditionalFormatting sqref="A43">
    <cfRule type="expression" dxfId="278" priority="125">
      <formula>$H4=0</formula>
    </cfRule>
  </conditionalFormatting>
  <conditionalFormatting sqref="A43">
    <cfRule type="expression" dxfId="277" priority="126">
      <formula>$H4=1</formula>
    </cfRule>
  </conditionalFormatting>
  <conditionalFormatting sqref="A44">
    <cfRule type="expression" dxfId="276" priority="127">
      <formula>$F4=0</formula>
    </cfRule>
  </conditionalFormatting>
  <conditionalFormatting sqref="A44">
    <cfRule type="expression" dxfId="275" priority="128">
      <formula>$H4=0</formula>
    </cfRule>
  </conditionalFormatting>
  <conditionalFormatting sqref="A44">
    <cfRule type="expression" dxfId="274" priority="129">
      <formula>$H4=1</formula>
    </cfRule>
  </conditionalFormatting>
  <conditionalFormatting sqref="A45">
    <cfRule type="expression" dxfId="273" priority="130">
      <formula>$F4=0</formula>
    </cfRule>
  </conditionalFormatting>
  <conditionalFormatting sqref="A45">
    <cfRule type="expression" dxfId="272" priority="131">
      <formula>$H4=0</formula>
    </cfRule>
  </conditionalFormatting>
  <conditionalFormatting sqref="A45">
    <cfRule type="expression" dxfId="271" priority="132">
      <formula>$H4=1</formula>
    </cfRule>
  </conditionalFormatting>
  <conditionalFormatting sqref="A46">
    <cfRule type="expression" dxfId="270" priority="133">
      <formula>$F4=0</formula>
    </cfRule>
  </conditionalFormatting>
  <conditionalFormatting sqref="A46">
    <cfRule type="expression" dxfId="269" priority="134">
      <formula>$H4=0</formula>
    </cfRule>
  </conditionalFormatting>
  <conditionalFormatting sqref="A46">
    <cfRule type="expression" dxfId="268" priority="135">
      <formula>$H4=1</formula>
    </cfRule>
  </conditionalFormatting>
  <conditionalFormatting sqref="A47">
    <cfRule type="expression" dxfId="267" priority="136">
      <formula>$F4=0</formula>
    </cfRule>
  </conditionalFormatting>
  <conditionalFormatting sqref="A47">
    <cfRule type="expression" dxfId="266" priority="137">
      <formula>$H4=0</formula>
    </cfRule>
  </conditionalFormatting>
  <conditionalFormatting sqref="A47">
    <cfRule type="expression" dxfId="265" priority="138">
      <formula>$H4=1</formula>
    </cfRule>
  </conditionalFormatting>
  <conditionalFormatting sqref="A48">
    <cfRule type="expression" dxfId="264" priority="139">
      <formula>$F4=0</formula>
    </cfRule>
  </conditionalFormatting>
  <conditionalFormatting sqref="A48">
    <cfRule type="expression" dxfId="263" priority="140">
      <formula>$H4=0</formula>
    </cfRule>
  </conditionalFormatting>
  <conditionalFormatting sqref="A48">
    <cfRule type="expression" dxfId="262" priority="141">
      <formula>$H4=1</formula>
    </cfRule>
  </conditionalFormatting>
  <conditionalFormatting sqref="A49">
    <cfRule type="expression" dxfId="261" priority="142">
      <formula>$F4=0</formula>
    </cfRule>
  </conditionalFormatting>
  <conditionalFormatting sqref="A49">
    <cfRule type="expression" dxfId="260" priority="143">
      <formula>$H4=0</formula>
    </cfRule>
  </conditionalFormatting>
  <conditionalFormatting sqref="A49">
    <cfRule type="expression" dxfId="259" priority="144">
      <formula>$H4=1</formula>
    </cfRule>
  </conditionalFormatting>
  <conditionalFormatting sqref="A50">
    <cfRule type="expression" dxfId="258" priority="145">
      <formula>$F4=0</formula>
    </cfRule>
  </conditionalFormatting>
  <conditionalFormatting sqref="A50">
    <cfRule type="expression" dxfId="257" priority="146">
      <formula>$H4=0</formula>
    </cfRule>
  </conditionalFormatting>
  <conditionalFormatting sqref="A50">
    <cfRule type="expression" dxfId="256" priority="147">
      <formula>$H4=1</formula>
    </cfRule>
  </conditionalFormatting>
  <conditionalFormatting sqref="A51">
    <cfRule type="expression" dxfId="255" priority="148">
      <formula>$F4=0</formula>
    </cfRule>
  </conditionalFormatting>
  <conditionalFormatting sqref="A51">
    <cfRule type="expression" dxfId="254" priority="149">
      <formula>$H4=0</formula>
    </cfRule>
  </conditionalFormatting>
  <conditionalFormatting sqref="A51">
    <cfRule type="expression" dxfId="253" priority="150">
      <formula>$H4=1</formula>
    </cfRule>
  </conditionalFormatting>
  <conditionalFormatting sqref="A52">
    <cfRule type="expression" dxfId="252" priority="151">
      <formula>$F4=0</formula>
    </cfRule>
  </conditionalFormatting>
  <conditionalFormatting sqref="A52">
    <cfRule type="expression" dxfId="251" priority="152">
      <formula>$H4=0</formula>
    </cfRule>
  </conditionalFormatting>
  <conditionalFormatting sqref="A52">
    <cfRule type="expression" dxfId="250" priority="153">
      <formula>$H4=1</formula>
    </cfRule>
  </conditionalFormatting>
  <conditionalFormatting sqref="A53">
    <cfRule type="expression" dxfId="249" priority="154">
      <formula>$F4=0</formula>
    </cfRule>
  </conditionalFormatting>
  <conditionalFormatting sqref="A53">
    <cfRule type="expression" dxfId="248" priority="155">
      <formula>$H4=0</formula>
    </cfRule>
  </conditionalFormatting>
  <conditionalFormatting sqref="A53">
    <cfRule type="expression" dxfId="247" priority="156">
      <formula>$H4=1</formula>
    </cfRule>
  </conditionalFormatting>
  <conditionalFormatting sqref="A54">
    <cfRule type="expression" dxfId="246" priority="157">
      <formula>$F4=0</formula>
    </cfRule>
  </conditionalFormatting>
  <conditionalFormatting sqref="A54">
    <cfRule type="expression" dxfId="245" priority="158">
      <formula>$H4=0</formula>
    </cfRule>
  </conditionalFormatting>
  <conditionalFormatting sqref="A54">
    <cfRule type="expression" dxfId="244" priority="159">
      <formula>$H4=1</formula>
    </cfRule>
  </conditionalFormatting>
  <conditionalFormatting sqref="A55">
    <cfRule type="expression" dxfId="243" priority="160">
      <formula>$F4=0</formula>
    </cfRule>
  </conditionalFormatting>
  <conditionalFormatting sqref="A55">
    <cfRule type="expression" dxfId="242" priority="161">
      <formula>$H4=0</formula>
    </cfRule>
  </conditionalFormatting>
  <conditionalFormatting sqref="A55">
    <cfRule type="expression" dxfId="241" priority="162">
      <formula>$H4=1</formula>
    </cfRule>
  </conditionalFormatting>
  <conditionalFormatting sqref="A56">
    <cfRule type="expression" dxfId="240" priority="163">
      <formula>$F4=0</formula>
    </cfRule>
  </conditionalFormatting>
  <conditionalFormatting sqref="A56">
    <cfRule type="expression" dxfId="239" priority="164">
      <formula>$H4=0</formula>
    </cfRule>
  </conditionalFormatting>
  <conditionalFormatting sqref="A56">
    <cfRule type="expression" dxfId="238" priority="165">
      <formula>$H4=1</formula>
    </cfRule>
  </conditionalFormatting>
  <conditionalFormatting sqref="A57">
    <cfRule type="expression" dxfId="237" priority="166">
      <formula>$F4=0</formula>
    </cfRule>
  </conditionalFormatting>
  <conditionalFormatting sqref="A57">
    <cfRule type="expression" dxfId="236" priority="167">
      <formula>$H4=0</formula>
    </cfRule>
  </conditionalFormatting>
  <conditionalFormatting sqref="A57">
    <cfRule type="expression" dxfId="235" priority="168">
      <formula>$H4=1</formula>
    </cfRule>
  </conditionalFormatting>
  <conditionalFormatting sqref="A58">
    <cfRule type="expression" dxfId="234" priority="169">
      <formula>$F4=0</formula>
    </cfRule>
  </conditionalFormatting>
  <conditionalFormatting sqref="A58">
    <cfRule type="expression" dxfId="233" priority="170">
      <formula>$H4=0</formula>
    </cfRule>
  </conditionalFormatting>
  <conditionalFormatting sqref="A58">
    <cfRule type="expression" dxfId="232" priority="171">
      <formula>$H4=1</formula>
    </cfRule>
  </conditionalFormatting>
  <conditionalFormatting sqref="A59">
    <cfRule type="expression" dxfId="231" priority="172">
      <formula>$F4=0</formula>
    </cfRule>
  </conditionalFormatting>
  <conditionalFormatting sqref="A59">
    <cfRule type="expression" dxfId="230" priority="173">
      <formula>$H4=0</formula>
    </cfRule>
  </conditionalFormatting>
  <conditionalFormatting sqref="A59">
    <cfRule type="expression" dxfId="229" priority="174">
      <formula>$H4=1</formula>
    </cfRule>
  </conditionalFormatting>
  <conditionalFormatting sqref="A60">
    <cfRule type="expression" dxfId="228" priority="175">
      <formula>$F4=0</formula>
    </cfRule>
  </conditionalFormatting>
  <conditionalFormatting sqref="A60">
    <cfRule type="expression" dxfId="227" priority="176">
      <formula>$H4=0</formula>
    </cfRule>
  </conditionalFormatting>
  <conditionalFormatting sqref="A60">
    <cfRule type="expression" dxfId="226" priority="177">
      <formula>$H4=1</formula>
    </cfRule>
  </conditionalFormatting>
  <conditionalFormatting sqref="A61">
    <cfRule type="expression" dxfId="225" priority="178">
      <formula>$F4=0</formula>
    </cfRule>
  </conditionalFormatting>
  <conditionalFormatting sqref="A61">
    <cfRule type="expression" dxfId="224" priority="179">
      <formula>$H4=0</formula>
    </cfRule>
  </conditionalFormatting>
  <conditionalFormatting sqref="A61">
    <cfRule type="expression" dxfId="223" priority="180">
      <formula>$H4=1</formula>
    </cfRule>
  </conditionalFormatting>
  <conditionalFormatting sqref="A62">
    <cfRule type="expression" dxfId="222" priority="181">
      <formula>$F4=0</formula>
    </cfRule>
  </conditionalFormatting>
  <conditionalFormatting sqref="A62">
    <cfRule type="expression" dxfId="221" priority="182">
      <formula>$H4=0</formula>
    </cfRule>
  </conditionalFormatting>
  <conditionalFormatting sqref="A62">
    <cfRule type="expression" dxfId="220" priority="183">
      <formula>$H4=1</formula>
    </cfRule>
  </conditionalFormatting>
  <conditionalFormatting sqref="A63">
    <cfRule type="expression" dxfId="219" priority="184">
      <formula>$F4=0</formula>
    </cfRule>
  </conditionalFormatting>
  <conditionalFormatting sqref="A63">
    <cfRule type="expression" dxfId="218" priority="185">
      <formula>$H4=0</formula>
    </cfRule>
  </conditionalFormatting>
  <conditionalFormatting sqref="A63">
    <cfRule type="expression" dxfId="217" priority="186">
      <formula>$H4=1</formula>
    </cfRule>
  </conditionalFormatting>
  <conditionalFormatting sqref="A64">
    <cfRule type="expression" dxfId="216" priority="187">
      <formula>$F4=0</formula>
    </cfRule>
  </conditionalFormatting>
  <conditionalFormatting sqref="A64">
    <cfRule type="expression" dxfId="215" priority="188">
      <formula>$H4=0</formula>
    </cfRule>
  </conditionalFormatting>
  <conditionalFormatting sqref="A64">
    <cfRule type="expression" dxfId="214" priority="189">
      <formula>$H4=1</formula>
    </cfRule>
  </conditionalFormatting>
  <conditionalFormatting sqref="A65">
    <cfRule type="expression" dxfId="213" priority="190">
      <formula>$F4=0</formula>
    </cfRule>
  </conditionalFormatting>
  <conditionalFormatting sqref="A65">
    <cfRule type="expression" dxfId="212" priority="191">
      <formula>$H4=0</formula>
    </cfRule>
  </conditionalFormatting>
  <conditionalFormatting sqref="A65">
    <cfRule type="expression" dxfId="211" priority="192">
      <formula>$H4=1</formula>
    </cfRule>
  </conditionalFormatting>
  <conditionalFormatting sqref="A66">
    <cfRule type="expression" dxfId="210" priority="193">
      <formula>$F4=0</formula>
    </cfRule>
  </conditionalFormatting>
  <conditionalFormatting sqref="A66">
    <cfRule type="expression" dxfId="209" priority="194">
      <formula>$H4=0</formula>
    </cfRule>
  </conditionalFormatting>
  <conditionalFormatting sqref="A66">
    <cfRule type="expression" dxfId="208" priority="195">
      <formula>$H4=1</formula>
    </cfRule>
  </conditionalFormatting>
  <conditionalFormatting sqref="A67">
    <cfRule type="expression" dxfId="207" priority="196">
      <formula>$F4=0</formula>
    </cfRule>
  </conditionalFormatting>
  <conditionalFormatting sqref="A67">
    <cfRule type="expression" dxfId="206" priority="197">
      <formula>$H4=0</formula>
    </cfRule>
  </conditionalFormatting>
  <conditionalFormatting sqref="A67">
    <cfRule type="expression" dxfId="205" priority="198">
      <formula>$H4=1</formula>
    </cfRule>
  </conditionalFormatting>
  <conditionalFormatting sqref="A68">
    <cfRule type="expression" dxfId="204" priority="199">
      <formula>$F4=0</formula>
    </cfRule>
  </conditionalFormatting>
  <conditionalFormatting sqref="A68">
    <cfRule type="expression" dxfId="203" priority="200">
      <formula>$H4=0</formula>
    </cfRule>
  </conditionalFormatting>
  <conditionalFormatting sqref="A68">
    <cfRule type="expression" dxfId="202" priority="201">
      <formula>$H4=1</formula>
    </cfRule>
  </conditionalFormatting>
  <conditionalFormatting sqref="A69">
    <cfRule type="expression" dxfId="201" priority="202">
      <formula>$F4=0</formula>
    </cfRule>
  </conditionalFormatting>
  <conditionalFormatting sqref="A69">
    <cfRule type="expression" dxfId="200" priority="203">
      <formula>$H4=0</formula>
    </cfRule>
  </conditionalFormatting>
  <conditionalFormatting sqref="A69">
    <cfRule type="expression" dxfId="199" priority="204">
      <formula>$H4=1</formula>
    </cfRule>
  </conditionalFormatting>
  <conditionalFormatting sqref="C4">
    <cfRule type="expression" dxfId="198" priority="205">
      <formula>$F4=0</formula>
    </cfRule>
  </conditionalFormatting>
  <conditionalFormatting sqref="C4">
    <cfRule type="expression" dxfId="197" priority="206">
      <formula>$H4=0</formula>
    </cfRule>
  </conditionalFormatting>
  <conditionalFormatting sqref="C4">
    <cfRule type="expression" dxfId="196" priority="207">
      <formula>$H4=1</formula>
    </cfRule>
  </conditionalFormatting>
  <conditionalFormatting sqref="C5">
    <cfRule type="expression" dxfId="195" priority="208">
      <formula>$F4=0</formula>
    </cfRule>
  </conditionalFormatting>
  <conditionalFormatting sqref="C5">
    <cfRule type="expression" dxfId="194" priority="209">
      <formula>$H4=0</formula>
    </cfRule>
  </conditionalFormatting>
  <conditionalFormatting sqref="C5">
    <cfRule type="expression" dxfId="193" priority="210">
      <formula>$H4=1</formula>
    </cfRule>
  </conditionalFormatting>
  <conditionalFormatting sqref="C6">
    <cfRule type="expression" dxfId="192" priority="211">
      <formula>$F4=0</formula>
    </cfRule>
  </conditionalFormatting>
  <conditionalFormatting sqref="C6">
    <cfRule type="expression" dxfId="191" priority="212">
      <formula>$H4=0</formula>
    </cfRule>
  </conditionalFormatting>
  <conditionalFormatting sqref="C6">
    <cfRule type="expression" dxfId="190" priority="213">
      <formula>$H4=1</formula>
    </cfRule>
  </conditionalFormatting>
  <conditionalFormatting sqref="C7">
    <cfRule type="expression" dxfId="189" priority="214">
      <formula>$F4=0</formula>
    </cfRule>
  </conditionalFormatting>
  <conditionalFormatting sqref="C7">
    <cfRule type="expression" dxfId="188" priority="215">
      <formula>$H4=0</formula>
    </cfRule>
  </conditionalFormatting>
  <conditionalFormatting sqref="C7">
    <cfRule type="expression" dxfId="187" priority="216">
      <formula>$H4=1</formula>
    </cfRule>
  </conditionalFormatting>
  <conditionalFormatting sqref="C8">
    <cfRule type="expression" dxfId="186" priority="217">
      <formula>$F4=0</formula>
    </cfRule>
  </conditionalFormatting>
  <conditionalFormatting sqref="C8">
    <cfRule type="expression" dxfId="185" priority="218">
      <formula>$H4=0</formula>
    </cfRule>
  </conditionalFormatting>
  <conditionalFormatting sqref="C8">
    <cfRule type="expression" dxfId="184" priority="219">
      <formula>$H4=1</formula>
    </cfRule>
  </conditionalFormatting>
  <conditionalFormatting sqref="C9">
    <cfRule type="expression" dxfId="183" priority="220">
      <formula>$F4=0</formula>
    </cfRule>
  </conditionalFormatting>
  <conditionalFormatting sqref="C9">
    <cfRule type="expression" dxfId="182" priority="221">
      <formula>$H4=0</formula>
    </cfRule>
  </conditionalFormatting>
  <conditionalFormatting sqref="C9">
    <cfRule type="expression" dxfId="181" priority="222">
      <formula>$H4=1</formula>
    </cfRule>
  </conditionalFormatting>
  <conditionalFormatting sqref="C10">
    <cfRule type="expression" dxfId="180" priority="223">
      <formula>$F4=0</formula>
    </cfRule>
  </conditionalFormatting>
  <conditionalFormatting sqref="C10">
    <cfRule type="expression" dxfId="179" priority="224">
      <formula>$H4=0</formula>
    </cfRule>
  </conditionalFormatting>
  <conditionalFormatting sqref="C10">
    <cfRule type="expression" dxfId="178" priority="225">
      <formula>$H4=1</formula>
    </cfRule>
  </conditionalFormatting>
  <conditionalFormatting sqref="C11">
    <cfRule type="expression" dxfId="177" priority="226">
      <formula>$F4=0</formula>
    </cfRule>
  </conditionalFormatting>
  <conditionalFormatting sqref="C11">
    <cfRule type="expression" dxfId="176" priority="227">
      <formula>$H4=0</formula>
    </cfRule>
  </conditionalFormatting>
  <conditionalFormatting sqref="C11">
    <cfRule type="expression" dxfId="175" priority="228">
      <formula>$H4=1</formula>
    </cfRule>
  </conditionalFormatting>
  <conditionalFormatting sqref="C12">
    <cfRule type="expression" dxfId="174" priority="229">
      <formula>$F4=0</formula>
    </cfRule>
  </conditionalFormatting>
  <conditionalFormatting sqref="C12">
    <cfRule type="expression" dxfId="173" priority="230">
      <formula>$H4=0</formula>
    </cfRule>
  </conditionalFormatting>
  <conditionalFormatting sqref="C12">
    <cfRule type="expression" dxfId="172" priority="231">
      <formula>$H4=1</formula>
    </cfRule>
  </conditionalFormatting>
  <conditionalFormatting sqref="C13">
    <cfRule type="expression" dxfId="171" priority="232">
      <formula>$F4=0</formula>
    </cfRule>
  </conditionalFormatting>
  <conditionalFormatting sqref="C13">
    <cfRule type="expression" dxfId="170" priority="233">
      <formula>$H4=0</formula>
    </cfRule>
  </conditionalFormatting>
  <conditionalFormatting sqref="C13">
    <cfRule type="expression" dxfId="169" priority="234">
      <formula>$H4=1</formula>
    </cfRule>
  </conditionalFormatting>
  <conditionalFormatting sqref="C14">
    <cfRule type="expression" dxfId="168" priority="235">
      <formula>$F4=0</formula>
    </cfRule>
  </conditionalFormatting>
  <conditionalFormatting sqref="C14">
    <cfRule type="expression" dxfId="167" priority="236">
      <formula>$H4=0</formula>
    </cfRule>
  </conditionalFormatting>
  <conditionalFormatting sqref="C14">
    <cfRule type="expression" dxfId="166" priority="237">
      <formula>$H4=1</formula>
    </cfRule>
  </conditionalFormatting>
  <conditionalFormatting sqref="C15">
    <cfRule type="expression" dxfId="165" priority="238">
      <formula>$F4=0</formula>
    </cfRule>
  </conditionalFormatting>
  <conditionalFormatting sqref="C15">
    <cfRule type="expression" dxfId="164" priority="239">
      <formula>$H4=0</formula>
    </cfRule>
  </conditionalFormatting>
  <conditionalFormatting sqref="C15">
    <cfRule type="expression" dxfId="163" priority="240">
      <formula>$H4=1</formula>
    </cfRule>
  </conditionalFormatting>
  <conditionalFormatting sqref="C16">
    <cfRule type="expression" dxfId="162" priority="241">
      <formula>$F4=0</formula>
    </cfRule>
  </conditionalFormatting>
  <conditionalFormatting sqref="C16">
    <cfRule type="expression" dxfId="161" priority="242">
      <formula>$H4=0</formula>
    </cfRule>
  </conditionalFormatting>
  <conditionalFormatting sqref="C16">
    <cfRule type="expression" dxfId="160" priority="243">
      <formula>$H4=1</formula>
    </cfRule>
  </conditionalFormatting>
  <conditionalFormatting sqref="C17">
    <cfRule type="expression" dxfId="159" priority="244">
      <formula>$F4=0</formula>
    </cfRule>
  </conditionalFormatting>
  <conditionalFormatting sqref="C17">
    <cfRule type="expression" dxfId="158" priority="245">
      <formula>$H4=0</formula>
    </cfRule>
  </conditionalFormatting>
  <conditionalFormatting sqref="C17">
    <cfRule type="expression" dxfId="157" priority="246">
      <formula>$H4=1</formula>
    </cfRule>
  </conditionalFormatting>
  <conditionalFormatting sqref="C18">
    <cfRule type="expression" dxfId="156" priority="247">
      <formula>$F4=0</formula>
    </cfRule>
  </conditionalFormatting>
  <conditionalFormatting sqref="C18">
    <cfRule type="expression" dxfId="155" priority="248">
      <formula>$H4=0</formula>
    </cfRule>
  </conditionalFormatting>
  <conditionalFormatting sqref="C18">
    <cfRule type="expression" dxfId="154" priority="249">
      <formula>$H4=1</formula>
    </cfRule>
  </conditionalFormatting>
  <conditionalFormatting sqref="C19">
    <cfRule type="expression" dxfId="153" priority="250">
      <formula>$F4=0</formula>
    </cfRule>
  </conditionalFormatting>
  <conditionalFormatting sqref="C19">
    <cfRule type="expression" dxfId="152" priority="251">
      <formula>$H4=0</formula>
    </cfRule>
  </conditionalFormatting>
  <conditionalFormatting sqref="C19">
    <cfRule type="expression" dxfId="151" priority="252">
      <formula>$H4=1</formula>
    </cfRule>
  </conditionalFormatting>
  <conditionalFormatting sqref="C20">
    <cfRule type="expression" dxfId="150" priority="253">
      <formula>$F4=0</formula>
    </cfRule>
  </conditionalFormatting>
  <conditionalFormatting sqref="C20">
    <cfRule type="expression" dxfId="149" priority="254">
      <formula>$H4=0</formula>
    </cfRule>
  </conditionalFormatting>
  <conditionalFormatting sqref="C20">
    <cfRule type="expression" dxfId="148" priority="255">
      <formula>$H4=1</formula>
    </cfRule>
  </conditionalFormatting>
  <conditionalFormatting sqref="C21">
    <cfRule type="expression" dxfId="147" priority="256">
      <formula>$F4=0</formula>
    </cfRule>
  </conditionalFormatting>
  <conditionalFormatting sqref="C21">
    <cfRule type="expression" dxfId="146" priority="257">
      <formula>$H4=0</formula>
    </cfRule>
  </conditionalFormatting>
  <conditionalFormatting sqref="C21">
    <cfRule type="expression" dxfId="145" priority="258">
      <formula>$H4=1</formula>
    </cfRule>
  </conditionalFormatting>
  <conditionalFormatting sqref="C22">
    <cfRule type="expression" dxfId="144" priority="259">
      <formula>$F4=0</formula>
    </cfRule>
  </conditionalFormatting>
  <conditionalFormatting sqref="C22">
    <cfRule type="expression" dxfId="143" priority="260">
      <formula>$H4=0</formula>
    </cfRule>
  </conditionalFormatting>
  <conditionalFormatting sqref="C22">
    <cfRule type="expression" dxfId="142" priority="261">
      <formula>$H4=1</formula>
    </cfRule>
  </conditionalFormatting>
  <conditionalFormatting sqref="C23">
    <cfRule type="expression" dxfId="141" priority="262">
      <formula>$F4=0</formula>
    </cfRule>
  </conditionalFormatting>
  <conditionalFormatting sqref="C23">
    <cfRule type="expression" dxfId="140" priority="263">
      <formula>$H4=0</formula>
    </cfRule>
  </conditionalFormatting>
  <conditionalFormatting sqref="C23">
    <cfRule type="expression" dxfId="139" priority="264">
      <formula>$H4=1</formula>
    </cfRule>
  </conditionalFormatting>
  <conditionalFormatting sqref="C24">
    <cfRule type="expression" dxfId="138" priority="265">
      <formula>$F4=0</formula>
    </cfRule>
  </conditionalFormatting>
  <conditionalFormatting sqref="C24">
    <cfRule type="expression" dxfId="137" priority="266">
      <formula>$H4=0</formula>
    </cfRule>
  </conditionalFormatting>
  <conditionalFormatting sqref="C24">
    <cfRule type="expression" dxfId="136" priority="267">
      <formula>$H4=1</formula>
    </cfRule>
  </conditionalFormatting>
  <conditionalFormatting sqref="C25">
    <cfRule type="expression" dxfId="135" priority="268">
      <formula>$F4=0</formula>
    </cfRule>
  </conditionalFormatting>
  <conditionalFormatting sqref="C25">
    <cfRule type="expression" dxfId="134" priority="269">
      <formula>$H4=0</formula>
    </cfRule>
  </conditionalFormatting>
  <conditionalFormatting sqref="C25">
    <cfRule type="expression" dxfId="133" priority="270">
      <formula>$H4=1</formula>
    </cfRule>
  </conditionalFormatting>
  <conditionalFormatting sqref="C26">
    <cfRule type="expression" dxfId="132" priority="271">
      <formula>$F4=0</formula>
    </cfRule>
  </conditionalFormatting>
  <conditionalFormatting sqref="C26">
    <cfRule type="expression" dxfId="131" priority="272">
      <formula>$H4=0</formula>
    </cfRule>
  </conditionalFormatting>
  <conditionalFormatting sqref="C26">
    <cfRule type="expression" dxfId="130" priority="273">
      <formula>$H4=1</formula>
    </cfRule>
  </conditionalFormatting>
  <conditionalFormatting sqref="C27">
    <cfRule type="expression" dxfId="129" priority="274">
      <formula>$F4=0</formula>
    </cfRule>
  </conditionalFormatting>
  <conditionalFormatting sqref="C27">
    <cfRule type="expression" dxfId="128" priority="275">
      <formula>$H4=0</formula>
    </cfRule>
  </conditionalFormatting>
  <conditionalFormatting sqref="C27">
    <cfRule type="expression" dxfId="127" priority="276">
      <formula>$H4=1</formula>
    </cfRule>
  </conditionalFormatting>
  <conditionalFormatting sqref="C28">
    <cfRule type="expression" dxfId="126" priority="277">
      <formula>$F4=0</formula>
    </cfRule>
  </conditionalFormatting>
  <conditionalFormatting sqref="C28">
    <cfRule type="expression" dxfId="125" priority="278">
      <formula>$H4=0</formula>
    </cfRule>
  </conditionalFormatting>
  <conditionalFormatting sqref="C28">
    <cfRule type="expression" dxfId="124" priority="279">
      <formula>$H4=1</formula>
    </cfRule>
  </conditionalFormatting>
  <conditionalFormatting sqref="C29">
    <cfRule type="expression" dxfId="123" priority="280">
      <formula>$F4=0</formula>
    </cfRule>
  </conditionalFormatting>
  <conditionalFormatting sqref="C29">
    <cfRule type="expression" dxfId="122" priority="281">
      <formula>$H4=0</formula>
    </cfRule>
  </conditionalFormatting>
  <conditionalFormatting sqref="C29">
    <cfRule type="expression" dxfId="121" priority="282">
      <formula>$H4=1</formula>
    </cfRule>
  </conditionalFormatting>
  <conditionalFormatting sqref="C30">
    <cfRule type="expression" dxfId="120" priority="283">
      <formula>$F4=0</formula>
    </cfRule>
  </conditionalFormatting>
  <conditionalFormatting sqref="C30">
    <cfRule type="expression" dxfId="119" priority="284">
      <formula>$H4=0</formula>
    </cfRule>
  </conditionalFormatting>
  <conditionalFormatting sqref="C30">
    <cfRule type="expression" dxfId="118" priority="285">
      <formula>$H4=1</formula>
    </cfRule>
  </conditionalFormatting>
  <conditionalFormatting sqref="C31">
    <cfRule type="expression" dxfId="117" priority="286">
      <formula>$F4=0</formula>
    </cfRule>
  </conditionalFormatting>
  <conditionalFormatting sqref="C31">
    <cfRule type="expression" dxfId="116" priority="287">
      <formula>$H4=0</formula>
    </cfRule>
  </conditionalFormatting>
  <conditionalFormatting sqref="C31">
    <cfRule type="expression" dxfId="115" priority="288">
      <formula>$H4=1</formula>
    </cfRule>
  </conditionalFormatting>
  <conditionalFormatting sqref="C32">
    <cfRule type="expression" dxfId="114" priority="289">
      <formula>$F4=0</formula>
    </cfRule>
  </conditionalFormatting>
  <conditionalFormatting sqref="C32">
    <cfRule type="expression" dxfId="113" priority="290">
      <formula>$H4=0</formula>
    </cfRule>
  </conditionalFormatting>
  <conditionalFormatting sqref="C32">
    <cfRule type="expression" dxfId="112" priority="291">
      <formula>$H4=1</formula>
    </cfRule>
  </conditionalFormatting>
  <conditionalFormatting sqref="C33">
    <cfRule type="expression" dxfId="111" priority="292">
      <formula>$F4=0</formula>
    </cfRule>
  </conditionalFormatting>
  <conditionalFormatting sqref="C33">
    <cfRule type="expression" dxfId="110" priority="293">
      <formula>$H4=0</formula>
    </cfRule>
  </conditionalFormatting>
  <conditionalFormatting sqref="C33">
    <cfRule type="expression" dxfId="109" priority="294">
      <formula>$H4=1</formula>
    </cfRule>
  </conditionalFormatting>
  <conditionalFormatting sqref="C34">
    <cfRule type="expression" dxfId="108" priority="295">
      <formula>$F4=0</formula>
    </cfRule>
  </conditionalFormatting>
  <conditionalFormatting sqref="C34">
    <cfRule type="expression" dxfId="107" priority="296">
      <formula>$H4=0</formula>
    </cfRule>
  </conditionalFormatting>
  <conditionalFormatting sqref="C34">
    <cfRule type="expression" dxfId="106" priority="297">
      <formula>$H4=1</formula>
    </cfRule>
  </conditionalFormatting>
  <conditionalFormatting sqref="C35">
    <cfRule type="expression" dxfId="105" priority="298">
      <formula>$F4=0</formula>
    </cfRule>
  </conditionalFormatting>
  <conditionalFormatting sqref="C35">
    <cfRule type="expression" dxfId="104" priority="299">
      <formula>$H4=0</formula>
    </cfRule>
  </conditionalFormatting>
  <conditionalFormatting sqref="C35">
    <cfRule type="expression" dxfId="103" priority="300">
      <formula>$H4=1</formula>
    </cfRule>
  </conditionalFormatting>
  <conditionalFormatting sqref="C36">
    <cfRule type="expression" dxfId="102" priority="301">
      <formula>$F4=0</formula>
    </cfRule>
  </conditionalFormatting>
  <conditionalFormatting sqref="C36">
    <cfRule type="expression" dxfId="101" priority="302">
      <formula>$H4=0</formula>
    </cfRule>
  </conditionalFormatting>
  <conditionalFormatting sqref="C36">
    <cfRule type="expression" dxfId="100" priority="303">
      <formula>$H4=1</formula>
    </cfRule>
  </conditionalFormatting>
  <conditionalFormatting sqref="C37">
    <cfRule type="expression" dxfId="99" priority="304">
      <formula>$F4=0</formula>
    </cfRule>
  </conditionalFormatting>
  <conditionalFormatting sqref="C37">
    <cfRule type="expression" dxfId="98" priority="305">
      <formula>$H4=0</formula>
    </cfRule>
  </conditionalFormatting>
  <conditionalFormatting sqref="C37">
    <cfRule type="expression" dxfId="97" priority="306">
      <formula>$H4=1</formula>
    </cfRule>
  </conditionalFormatting>
  <conditionalFormatting sqref="C38">
    <cfRule type="expression" dxfId="96" priority="307">
      <formula>$F4=0</formula>
    </cfRule>
  </conditionalFormatting>
  <conditionalFormatting sqref="C38">
    <cfRule type="expression" dxfId="95" priority="308">
      <formula>$H4=0</formula>
    </cfRule>
  </conditionalFormatting>
  <conditionalFormatting sqref="C38">
    <cfRule type="expression" dxfId="94" priority="309">
      <formula>$H4=1</formula>
    </cfRule>
  </conditionalFormatting>
  <conditionalFormatting sqref="C39">
    <cfRule type="expression" dxfId="93" priority="310">
      <formula>$F4=0</formula>
    </cfRule>
  </conditionalFormatting>
  <conditionalFormatting sqref="C39">
    <cfRule type="expression" dxfId="92" priority="311">
      <formula>$H4=0</formula>
    </cfRule>
  </conditionalFormatting>
  <conditionalFormatting sqref="C39">
    <cfRule type="expression" dxfId="91" priority="312">
      <formula>$H4=1</formula>
    </cfRule>
  </conditionalFormatting>
  <conditionalFormatting sqref="C40">
    <cfRule type="expression" dxfId="90" priority="313">
      <formula>$F4=0</formula>
    </cfRule>
  </conditionalFormatting>
  <conditionalFormatting sqref="C40">
    <cfRule type="expression" dxfId="89" priority="314">
      <formula>$H4=0</formula>
    </cfRule>
  </conditionalFormatting>
  <conditionalFormatting sqref="C40">
    <cfRule type="expression" dxfId="88" priority="315">
      <formula>$H4=1</formula>
    </cfRule>
  </conditionalFormatting>
  <conditionalFormatting sqref="C41">
    <cfRule type="expression" dxfId="87" priority="316">
      <formula>$F4=0</formula>
    </cfRule>
  </conditionalFormatting>
  <conditionalFormatting sqref="C41">
    <cfRule type="expression" dxfId="86" priority="317">
      <formula>$H4=0</formula>
    </cfRule>
  </conditionalFormatting>
  <conditionalFormatting sqref="C41">
    <cfRule type="expression" dxfId="85" priority="318">
      <formula>$H4=1</formula>
    </cfRule>
  </conditionalFormatting>
  <conditionalFormatting sqref="C42">
    <cfRule type="expression" dxfId="84" priority="319">
      <formula>$F4=0</formula>
    </cfRule>
  </conditionalFormatting>
  <conditionalFormatting sqref="C42">
    <cfRule type="expression" dxfId="83" priority="320">
      <formula>$H4=0</formula>
    </cfRule>
  </conditionalFormatting>
  <conditionalFormatting sqref="C42">
    <cfRule type="expression" dxfId="82" priority="321">
      <formula>$H4=1</formula>
    </cfRule>
  </conditionalFormatting>
  <conditionalFormatting sqref="C43">
    <cfRule type="expression" dxfId="81" priority="322">
      <formula>$F4=0</formula>
    </cfRule>
  </conditionalFormatting>
  <conditionalFormatting sqref="C43">
    <cfRule type="expression" dxfId="80" priority="323">
      <formula>$H4=0</formula>
    </cfRule>
  </conditionalFormatting>
  <conditionalFormatting sqref="C43">
    <cfRule type="expression" dxfId="79" priority="324">
      <formula>$H4=1</formula>
    </cfRule>
  </conditionalFormatting>
  <conditionalFormatting sqref="C44">
    <cfRule type="expression" dxfId="78" priority="325">
      <formula>$F4=0</formula>
    </cfRule>
  </conditionalFormatting>
  <conditionalFormatting sqref="C44">
    <cfRule type="expression" dxfId="77" priority="326">
      <formula>$H4=0</formula>
    </cfRule>
  </conditionalFormatting>
  <conditionalFormatting sqref="C44">
    <cfRule type="expression" dxfId="76" priority="327">
      <formula>$H4=1</formula>
    </cfRule>
  </conditionalFormatting>
  <conditionalFormatting sqref="C45">
    <cfRule type="expression" dxfId="75" priority="328">
      <formula>$F4=0</formula>
    </cfRule>
  </conditionalFormatting>
  <conditionalFormatting sqref="C45">
    <cfRule type="expression" dxfId="74" priority="329">
      <formula>$H4=0</formula>
    </cfRule>
  </conditionalFormatting>
  <conditionalFormatting sqref="C45">
    <cfRule type="expression" dxfId="73" priority="330">
      <formula>$H4=1</formula>
    </cfRule>
  </conditionalFormatting>
  <conditionalFormatting sqref="C46">
    <cfRule type="expression" dxfId="72" priority="331">
      <formula>$F4=0</formula>
    </cfRule>
  </conditionalFormatting>
  <conditionalFormatting sqref="C46">
    <cfRule type="expression" dxfId="71" priority="332">
      <formula>$H4=0</formula>
    </cfRule>
  </conditionalFormatting>
  <conditionalFormatting sqref="C46">
    <cfRule type="expression" dxfId="70" priority="333">
      <formula>$H4=1</formula>
    </cfRule>
  </conditionalFormatting>
  <conditionalFormatting sqref="C47">
    <cfRule type="expression" dxfId="69" priority="334">
      <formula>$F4=0</formula>
    </cfRule>
  </conditionalFormatting>
  <conditionalFormatting sqref="C47">
    <cfRule type="expression" dxfId="68" priority="335">
      <formula>$H4=0</formula>
    </cfRule>
  </conditionalFormatting>
  <conditionalFormatting sqref="C47">
    <cfRule type="expression" dxfId="67" priority="336">
      <formula>$H4=1</formula>
    </cfRule>
  </conditionalFormatting>
  <conditionalFormatting sqref="C48">
    <cfRule type="expression" dxfId="66" priority="337">
      <formula>$F4=0</formula>
    </cfRule>
  </conditionalFormatting>
  <conditionalFormatting sqref="C48">
    <cfRule type="expression" dxfId="65" priority="338">
      <formula>$H4=0</formula>
    </cfRule>
  </conditionalFormatting>
  <conditionalFormatting sqref="C48">
    <cfRule type="expression" dxfId="64" priority="339">
      <formula>$H4=1</formula>
    </cfRule>
  </conditionalFormatting>
  <conditionalFormatting sqref="C49">
    <cfRule type="expression" dxfId="63" priority="340">
      <formula>$F4=0</formula>
    </cfRule>
  </conditionalFormatting>
  <conditionalFormatting sqref="C49">
    <cfRule type="expression" dxfId="62" priority="341">
      <formula>$H4=0</formula>
    </cfRule>
  </conditionalFormatting>
  <conditionalFormatting sqref="C49">
    <cfRule type="expression" dxfId="61" priority="342">
      <formula>$H4=1</formula>
    </cfRule>
  </conditionalFormatting>
  <conditionalFormatting sqref="C50">
    <cfRule type="expression" dxfId="60" priority="343">
      <formula>$F4=0</formula>
    </cfRule>
  </conditionalFormatting>
  <conditionalFormatting sqref="C50">
    <cfRule type="expression" dxfId="59" priority="344">
      <formula>$H4=0</formula>
    </cfRule>
  </conditionalFormatting>
  <conditionalFormatting sqref="C50">
    <cfRule type="expression" dxfId="58" priority="345">
      <formula>$H4=1</formula>
    </cfRule>
  </conditionalFormatting>
  <conditionalFormatting sqref="C51">
    <cfRule type="expression" dxfId="57" priority="346">
      <formula>$F4=0</formula>
    </cfRule>
  </conditionalFormatting>
  <conditionalFormatting sqref="C51">
    <cfRule type="expression" dxfId="56" priority="347">
      <formula>$H4=0</formula>
    </cfRule>
  </conditionalFormatting>
  <conditionalFormatting sqref="C51">
    <cfRule type="expression" dxfId="55" priority="348">
      <formula>$H4=1</formula>
    </cfRule>
  </conditionalFormatting>
  <conditionalFormatting sqref="C52">
    <cfRule type="expression" dxfId="54" priority="349">
      <formula>$F4=0</formula>
    </cfRule>
  </conditionalFormatting>
  <conditionalFormatting sqref="C52">
    <cfRule type="expression" dxfId="53" priority="350">
      <formula>$H4=0</formula>
    </cfRule>
  </conditionalFormatting>
  <conditionalFormatting sqref="C52">
    <cfRule type="expression" dxfId="52" priority="351">
      <formula>$H4=1</formula>
    </cfRule>
  </conditionalFormatting>
  <conditionalFormatting sqref="C53">
    <cfRule type="expression" dxfId="51" priority="352">
      <formula>$F4=0</formula>
    </cfRule>
  </conditionalFormatting>
  <conditionalFormatting sqref="C53">
    <cfRule type="expression" dxfId="50" priority="353">
      <formula>$H4=0</formula>
    </cfRule>
  </conditionalFormatting>
  <conditionalFormatting sqref="C53">
    <cfRule type="expression" dxfId="49" priority="354">
      <formula>$H4=1</formula>
    </cfRule>
  </conditionalFormatting>
  <conditionalFormatting sqref="C54">
    <cfRule type="expression" dxfId="48" priority="355">
      <formula>$F4=0</formula>
    </cfRule>
  </conditionalFormatting>
  <conditionalFormatting sqref="C54">
    <cfRule type="expression" dxfId="47" priority="356">
      <formula>$H4=0</formula>
    </cfRule>
  </conditionalFormatting>
  <conditionalFormatting sqref="C54">
    <cfRule type="expression" dxfId="46" priority="357">
      <formula>$H4=1</formula>
    </cfRule>
  </conditionalFormatting>
  <conditionalFormatting sqref="C55">
    <cfRule type="expression" dxfId="45" priority="358">
      <formula>$F4=0</formula>
    </cfRule>
  </conditionalFormatting>
  <conditionalFormatting sqref="C55">
    <cfRule type="expression" dxfId="44" priority="359">
      <formula>$H4=0</formula>
    </cfRule>
  </conditionalFormatting>
  <conditionalFormatting sqref="C55">
    <cfRule type="expression" dxfId="43" priority="360">
      <formula>$H4=1</formula>
    </cfRule>
  </conditionalFormatting>
  <conditionalFormatting sqref="C56">
    <cfRule type="expression" dxfId="42" priority="361">
      <formula>$F4=0</formula>
    </cfRule>
  </conditionalFormatting>
  <conditionalFormatting sqref="C56">
    <cfRule type="expression" dxfId="41" priority="362">
      <formula>$H4=0</formula>
    </cfRule>
  </conditionalFormatting>
  <conditionalFormatting sqref="C56">
    <cfRule type="expression" dxfId="40" priority="363">
      <formula>$H4=1</formula>
    </cfRule>
  </conditionalFormatting>
  <conditionalFormatting sqref="C57">
    <cfRule type="expression" dxfId="39" priority="364">
      <formula>$F4=0</formula>
    </cfRule>
  </conditionalFormatting>
  <conditionalFormatting sqref="C57">
    <cfRule type="expression" dxfId="38" priority="365">
      <formula>$H4=0</formula>
    </cfRule>
  </conditionalFormatting>
  <conditionalFormatting sqref="C57">
    <cfRule type="expression" dxfId="37" priority="366">
      <formula>$H4=1</formula>
    </cfRule>
  </conditionalFormatting>
  <conditionalFormatting sqref="C58">
    <cfRule type="expression" dxfId="36" priority="367">
      <formula>$F4=0</formula>
    </cfRule>
  </conditionalFormatting>
  <conditionalFormatting sqref="C58">
    <cfRule type="expression" dxfId="35" priority="368">
      <formula>$H4=0</formula>
    </cfRule>
  </conditionalFormatting>
  <conditionalFormatting sqref="C58">
    <cfRule type="expression" dxfId="34" priority="369">
      <formula>$H4=1</formula>
    </cfRule>
  </conditionalFormatting>
  <conditionalFormatting sqref="C59">
    <cfRule type="expression" dxfId="33" priority="370">
      <formula>$F4=0</formula>
    </cfRule>
  </conditionalFormatting>
  <conditionalFormatting sqref="C59">
    <cfRule type="expression" dxfId="32" priority="371">
      <formula>$H4=0</formula>
    </cfRule>
  </conditionalFormatting>
  <conditionalFormatting sqref="C59">
    <cfRule type="expression" dxfId="31" priority="372">
      <formula>$H4=1</formula>
    </cfRule>
  </conditionalFormatting>
  <conditionalFormatting sqref="C60">
    <cfRule type="expression" dxfId="30" priority="373">
      <formula>$F4=0</formula>
    </cfRule>
  </conditionalFormatting>
  <conditionalFormatting sqref="C60">
    <cfRule type="expression" dxfId="29" priority="374">
      <formula>$H4=0</formula>
    </cfRule>
  </conditionalFormatting>
  <conditionalFormatting sqref="C60">
    <cfRule type="expression" dxfId="28" priority="375">
      <formula>$H4=1</formula>
    </cfRule>
  </conditionalFormatting>
  <conditionalFormatting sqref="C61">
    <cfRule type="expression" dxfId="27" priority="376">
      <formula>$F4=0</formula>
    </cfRule>
  </conditionalFormatting>
  <conditionalFormatting sqref="C61">
    <cfRule type="expression" dxfId="26" priority="377">
      <formula>$H4=0</formula>
    </cfRule>
  </conditionalFormatting>
  <conditionalFormatting sqref="C61">
    <cfRule type="expression" dxfId="25" priority="378">
      <formula>$H4=1</formula>
    </cfRule>
  </conditionalFormatting>
  <conditionalFormatting sqref="C62">
    <cfRule type="expression" dxfId="24" priority="379">
      <formula>$F4=0</formula>
    </cfRule>
  </conditionalFormatting>
  <conditionalFormatting sqref="C62">
    <cfRule type="expression" dxfId="23" priority="380">
      <formula>$H4=0</formula>
    </cfRule>
  </conditionalFormatting>
  <conditionalFormatting sqref="C62">
    <cfRule type="expression" dxfId="22" priority="381">
      <formula>$H4=1</formula>
    </cfRule>
  </conditionalFormatting>
  <conditionalFormatting sqref="C63">
    <cfRule type="expression" dxfId="21" priority="382">
      <formula>$F4=0</formula>
    </cfRule>
  </conditionalFormatting>
  <conditionalFormatting sqref="C63">
    <cfRule type="expression" dxfId="20" priority="383">
      <formula>$H4=0</formula>
    </cfRule>
  </conditionalFormatting>
  <conditionalFormatting sqref="C63">
    <cfRule type="expression" dxfId="19" priority="384">
      <formula>$H4=1</formula>
    </cfRule>
  </conditionalFormatting>
  <conditionalFormatting sqref="C64">
    <cfRule type="expression" dxfId="18" priority="385">
      <formula>$F4=0</formula>
    </cfRule>
  </conditionalFormatting>
  <conditionalFormatting sqref="C64">
    <cfRule type="expression" dxfId="17" priority="386">
      <formula>$H4=0</formula>
    </cfRule>
  </conditionalFormatting>
  <conditionalFormatting sqref="C64">
    <cfRule type="expression" dxfId="16" priority="387">
      <formula>$H4=1</formula>
    </cfRule>
  </conditionalFormatting>
  <conditionalFormatting sqref="C65">
    <cfRule type="expression" dxfId="15" priority="388">
      <formula>$F4=0</formula>
    </cfRule>
  </conditionalFormatting>
  <conditionalFormatting sqref="C65">
    <cfRule type="expression" dxfId="14" priority="389">
      <formula>$H4=0</formula>
    </cfRule>
  </conditionalFormatting>
  <conditionalFormatting sqref="C65">
    <cfRule type="expression" dxfId="13" priority="390">
      <formula>$H4=1</formula>
    </cfRule>
  </conditionalFormatting>
  <conditionalFormatting sqref="C66">
    <cfRule type="expression" dxfId="12" priority="391">
      <formula>$F4=0</formula>
    </cfRule>
  </conditionalFormatting>
  <conditionalFormatting sqref="C66">
    <cfRule type="expression" dxfId="11" priority="392">
      <formula>$H4=0</formula>
    </cfRule>
  </conditionalFormatting>
  <conditionalFormatting sqref="C66">
    <cfRule type="expression" dxfId="10" priority="393">
      <formula>$H4=1</formula>
    </cfRule>
  </conditionalFormatting>
  <conditionalFormatting sqref="C67">
    <cfRule type="expression" dxfId="9" priority="394">
      <formula>$F4=0</formula>
    </cfRule>
  </conditionalFormatting>
  <conditionalFormatting sqref="C67">
    <cfRule type="expression" dxfId="8" priority="395">
      <formula>$H4=0</formula>
    </cfRule>
  </conditionalFormatting>
  <conditionalFormatting sqref="C67">
    <cfRule type="expression" dxfId="7" priority="396">
      <formula>$H4=1</formula>
    </cfRule>
  </conditionalFormatting>
  <conditionalFormatting sqref="C68">
    <cfRule type="expression" dxfId="6" priority="397">
      <formula>$F4=0</formula>
    </cfRule>
  </conditionalFormatting>
  <conditionalFormatting sqref="C68">
    <cfRule type="expression" dxfId="5" priority="398">
      <formula>$H4=0</formula>
    </cfRule>
  </conditionalFormatting>
  <conditionalFormatting sqref="C68">
    <cfRule type="expression" dxfId="4" priority="399">
      <formula>$H4=1</formula>
    </cfRule>
  </conditionalFormatting>
  <conditionalFormatting sqref="C69">
    <cfRule type="expression" dxfId="3" priority="400">
      <formula>$F4=0</formula>
    </cfRule>
  </conditionalFormatting>
  <conditionalFormatting sqref="C69">
    <cfRule type="expression" dxfId="2" priority="401">
      <formula>$H4=0</formula>
    </cfRule>
  </conditionalFormatting>
  <conditionalFormatting sqref="C69">
    <cfRule type="expression" dxfId="1" priority="402">
      <formula>$H4=1</formula>
    </cfRule>
  </conditionalFormatting>
  <dataValidations count="5">
    <dataValidation type="list" allowBlank="1" showInputMessage="1" showErrorMessage="1" sqref="P5:P2504" xr:uid="{00000000-0002-0000-0500-000000000000}">
      <formula1>$AH$2:$AH$4</formula1>
    </dataValidation>
    <dataValidation type="list" allowBlank="1" showInputMessage="1" showErrorMessage="1" sqref="E5:E2504" xr:uid="{00000000-0002-0000-0500-000001000000}">
      <formula1>CL</formula1>
    </dataValidation>
    <dataValidation type="list" showInputMessage="1" showErrorMessage="1" sqref="C5:C2504" xr:uid="{00000000-0002-0000-0500-000002000000}">
      <formula1>SN</formula1>
    </dataValidation>
    <dataValidation allowBlank="1" showErrorMessage="1" sqref="F5:G2504" xr:uid="{00000000-0002-0000-0500-000003000000}"/>
    <dataValidation type="list" allowBlank="1" showInputMessage="1" showErrorMessage="1" sqref="B5:B2504" xr:uid="{00000000-0002-0000-0500-000004000000}">
      <formula1>Metal</formula1>
    </dataValidation>
  </dataValidations>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 location="Declaration!B15" display="Declaration!B15" xr:uid="{00000000-0004-0000-0500-00002D000000}"/>
    <hyperlink ref="D8" location="Declaration!B16" display="Declaration!B16" xr:uid="{00000000-0004-0000-0500-00002E000000}"/>
    <hyperlink ref="D9" location="Declaration!B17" display="Declaration!B17" xr:uid="{00000000-0004-0000-0500-00002F000000}"/>
    <hyperlink ref="D56" location="Declaration!G77" display="Declaration!G77" xr:uid="{00000000-0004-0000-0500-000030000000}"/>
    <hyperlink ref="D65" location="'Smelter List'!A1" display="'Smelter List'!A1" xr:uid="{00000000-0004-0000-0500-000031000000}"/>
    <hyperlink ref="D66" location="'Smelter List'!A1" display="'Smelter List'!A1" xr:uid="{00000000-0004-0000-0500-000032000000}"/>
    <hyperlink ref="D67" location="'Smelter List'!A1" display="'Smelter List'!A1" xr:uid="{00000000-0004-0000-0500-000033000000}"/>
    <hyperlink ref="D62" location="Declaration!B87" display="Declaration!B87" xr:uid="{00000000-0004-0000-0500-000034000000}"/>
    <hyperlink ref="D68" location="'Smelter List'!A1" display="'Smelter List'!A1" xr:uid="{00000000-0004-0000-0500-000035000000}"/>
    <hyperlink ref="D29" location="Declaration!B44" display="Declaration!B44" xr:uid="{00000000-0004-0000-0500-000036000000}"/>
    <hyperlink ref="D30" location="Declaration!B45" display="Declaration!B45" xr:uid="{00000000-0004-0000-0500-000037000000}"/>
    <hyperlink ref="D31" location="Declaration!B46" display="Declaration!B46" xr:uid="{00000000-0004-0000-0500-000038000000}"/>
    <hyperlink ref="D32" location="Declaration!B47" display="Declaration!B47" xr:uid="{00000000-0004-0000-0500-000039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sheetPr>
  <dimension ref="A1:F2007"/>
  <sheetViews>
    <sheetView workbookViewId="0">
      <selection activeCell="B6" sqref="B6"/>
    </sheetView>
  </sheetViews>
  <sheetFormatPr defaultColWidth="10.140625" defaultRowHeight="15"/>
  <cols>
    <col min="1" max="1" width="3.5703125" style="74" customWidth="1"/>
    <col min="2" max="2" width="45.5703125" style="77" customWidth="1"/>
    <col min="3" max="3" width="45.5703125" style="74" customWidth="1"/>
    <col min="4" max="4" width="67.28515625" style="74" customWidth="1"/>
    <col min="5" max="5" width="1.85546875" style="74" customWidth="1"/>
    <col min="6" max="6" width="10.28515625" style="74" customWidth="1"/>
    <col min="7" max="16384" width="10.140625" style="75"/>
  </cols>
  <sheetData>
    <row r="1" spans="1:6" s="44" customFormat="1" ht="35.1" customHeight="1" thickTop="1">
      <c r="A1" s="330" t="s">
        <v>1003</v>
      </c>
      <c r="B1" s="331"/>
      <c r="C1" s="331"/>
      <c r="D1" s="331"/>
      <c r="E1" s="43"/>
      <c r="F1"/>
    </row>
    <row r="2" spans="1:6" s="44" customFormat="1">
      <c r="A2" s="45"/>
      <c r="B2" s="42"/>
      <c r="C2" s="42"/>
      <c r="D2"/>
      <c r="E2" s="46"/>
      <c r="F2"/>
    </row>
    <row r="3" spans="1:6" s="44" customFormat="1">
      <c r="A3" s="45"/>
      <c r="B3" s="42"/>
      <c r="C3" s="42"/>
      <c r="D3" s="42"/>
      <c r="E3" s="46"/>
      <c r="F3"/>
    </row>
    <row r="4" spans="1:6" s="44" customFormat="1" ht="15.75" customHeight="1">
      <c r="A4" s="45"/>
      <c r="B4" s="332" t="s">
        <v>989</v>
      </c>
      <c r="C4" s="332"/>
      <c r="D4" s="332"/>
      <c r="E4" s="46"/>
      <c r="F4"/>
    </row>
    <row r="5" spans="1:6" s="44" customFormat="1" ht="15.75">
      <c r="A5" s="47"/>
      <c r="B5" s="48" t="s">
        <v>1004</v>
      </c>
      <c r="C5" s="48" t="s">
        <v>1005</v>
      </c>
      <c r="D5" s="90" t="s">
        <v>232</v>
      </c>
      <c r="E5" s="46"/>
      <c r="F5"/>
    </row>
    <row r="6" spans="1:6" ht="15.75">
      <c r="A6" s="91"/>
      <c r="B6" s="89"/>
      <c r="C6" s="80"/>
      <c r="D6" s="80"/>
      <c r="E6" s="73"/>
    </row>
    <row r="7" spans="1:6" ht="15.75">
      <c r="A7" s="49"/>
      <c r="B7" s="89"/>
      <c r="C7" s="80"/>
      <c r="D7" s="80"/>
      <c r="E7" s="73"/>
    </row>
    <row r="8" spans="1:6" ht="15.75">
      <c r="A8" s="49"/>
      <c r="B8" s="89"/>
      <c r="C8" s="80"/>
      <c r="D8" s="80"/>
      <c r="E8" s="73"/>
    </row>
    <row r="9" spans="1:6" ht="15.75">
      <c r="A9" s="49"/>
      <c r="B9" s="89"/>
      <c r="C9" s="80"/>
      <c r="D9" s="80"/>
      <c r="E9" s="73"/>
    </row>
    <row r="10" spans="1:6" ht="15.75">
      <c r="A10" s="49"/>
      <c r="B10" s="89"/>
      <c r="C10" s="80"/>
      <c r="D10" s="80"/>
      <c r="E10" s="73"/>
    </row>
    <row r="11" spans="1:6" ht="15.75">
      <c r="A11" s="49"/>
      <c r="B11" s="89"/>
      <c r="C11" s="80"/>
      <c r="D11" s="80"/>
      <c r="E11" s="73"/>
    </row>
    <row r="12" spans="1:6" ht="15.75">
      <c r="A12" s="49"/>
      <c r="B12" s="89"/>
      <c r="C12" s="80"/>
      <c r="D12" s="80"/>
      <c r="E12" s="73"/>
    </row>
    <row r="13" spans="1:6" ht="15.75">
      <c r="A13" s="49"/>
      <c r="B13" s="89"/>
      <c r="C13" s="80"/>
      <c r="D13" s="80"/>
      <c r="E13" s="73"/>
    </row>
    <row r="14" spans="1:6" ht="15.75">
      <c r="A14" s="49"/>
      <c r="B14" s="89"/>
      <c r="C14" s="80"/>
      <c r="D14" s="80"/>
      <c r="E14" s="73"/>
    </row>
    <row r="15" spans="1:6" ht="15.75">
      <c r="A15" s="49"/>
      <c r="B15" s="89"/>
      <c r="C15" s="80"/>
      <c r="D15" s="80"/>
      <c r="E15" s="73"/>
    </row>
    <row r="16" spans="1:6" ht="15.75">
      <c r="A16" s="49"/>
      <c r="B16" s="89"/>
      <c r="C16" s="80"/>
      <c r="D16" s="80"/>
      <c r="E16" s="73"/>
    </row>
    <row r="17" spans="1:5" ht="15.75">
      <c r="A17" s="49"/>
      <c r="B17" s="89"/>
      <c r="C17" s="80"/>
      <c r="D17" s="80"/>
      <c r="E17" s="73"/>
    </row>
    <row r="18" spans="1:5" ht="15.75">
      <c r="A18" s="49"/>
      <c r="B18" s="89"/>
      <c r="C18" s="80"/>
      <c r="D18" s="80"/>
      <c r="E18" s="73"/>
    </row>
    <row r="19" spans="1:5" ht="15.75">
      <c r="A19" s="49"/>
      <c r="B19" s="89"/>
      <c r="C19" s="80"/>
      <c r="D19" s="80"/>
      <c r="E19" s="73"/>
    </row>
    <row r="20" spans="1:5" ht="15.75">
      <c r="A20" s="49"/>
      <c r="B20" s="89"/>
      <c r="C20" s="80"/>
      <c r="D20" s="80"/>
      <c r="E20" s="73"/>
    </row>
    <row r="21" spans="1:5" ht="15.75">
      <c r="A21" s="49"/>
      <c r="B21" s="89"/>
      <c r="C21" s="80"/>
      <c r="D21" s="80"/>
      <c r="E21" s="73"/>
    </row>
    <row r="22" spans="1:5" ht="15.75">
      <c r="A22" s="49"/>
      <c r="B22" s="89"/>
      <c r="C22" s="80"/>
      <c r="D22" s="80"/>
      <c r="E22" s="73"/>
    </row>
    <row r="23" spans="1:5" ht="15.75">
      <c r="A23" s="49"/>
      <c r="B23" s="89"/>
      <c r="C23" s="80"/>
      <c r="D23" s="80"/>
      <c r="E23" s="73"/>
    </row>
    <row r="24" spans="1:5" ht="15.75">
      <c r="A24" s="49"/>
      <c r="B24" s="89"/>
      <c r="C24" s="80"/>
      <c r="D24" s="80"/>
      <c r="E24" s="73"/>
    </row>
    <row r="25" spans="1:5" ht="15.75">
      <c r="A25" s="49"/>
      <c r="B25" s="89"/>
      <c r="C25" s="80"/>
      <c r="D25" s="80"/>
      <c r="E25" s="73"/>
    </row>
    <row r="26" spans="1:5" ht="15.75">
      <c r="A26" s="49"/>
      <c r="B26" s="89"/>
      <c r="C26" s="80"/>
      <c r="D26" s="80"/>
      <c r="E26" s="73"/>
    </row>
    <row r="27" spans="1:5" ht="15.75">
      <c r="A27" s="49"/>
      <c r="B27" s="89"/>
      <c r="C27" s="80"/>
      <c r="D27" s="80"/>
      <c r="E27" s="73"/>
    </row>
    <row r="28" spans="1:5" ht="15.75">
      <c r="A28" s="49"/>
      <c r="B28" s="89"/>
      <c r="C28" s="80"/>
      <c r="D28" s="80"/>
      <c r="E28" s="73"/>
    </row>
    <row r="29" spans="1:5" ht="15.75">
      <c r="A29" s="49"/>
      <c r="B29" s="89"/>
      <c r="C29" s="80"/>
      <c r="D29" s="80"/>
      <c r="E29" s="73"/>
    </row>
    <row r="30" spans="1:5" ht="15.75">
      <c r="A30" s="49"/>
      <c r="B30" s="89"/>
      <c r="C30" s="80"/>
      <c r="D30" s="80"/>
      <c r="E30" s="73"/>
    </row>
    <row r="31" spans="1:5" ht="15.75">
      <c r="A31" s="49"/>
      <c r="B31" s="89"/>
      <c r="C31" s="80"/>
      <c r="D31" s="80"/>
      <c r="E31" s="73"/>
    </row>
    <row r="32" spans="1:5" ht="15.75">
      <c r="A32" s="49"/>
      <c r="B32" s="89"/>
      <c r="C32" s="80"/>
      <c r="D32" s="80"/>
      <c r="E32" s="73"/>
    </row>
    <row r="33" spans="1:5" ht="15.75">
      <c r="A33" s="49"/>
      <c r="B33" s="89"/>
      <c r="C33" s="80"/>
      <c r="D33" s="80"/>
      <c r="E33" s="73"/>
    </row>
    <row r="34" spans="1:5" ht="15.75">
      <c r="A34" s="49"/>
      <c r="B34" s="89"/>
      <c r="C34" s="80"/>
      <c r="D34" s="80"/>
      <c r="E34" s="73"/>
    </row>
    <row r="35" spans="1:5" ht="15.75">
      <c r="A35" s="49"/>
      <c r="B35" s="89"/>
      <c r="C35" s="80"/>
      <c r="D35" s="80"/>
      <c r="E35" s="73"/>
    </row>
    <row r="36" spans="1:5" ht="15.75">
      <c r="A36" s="49"/>
      <c r="B36" s="89"/>
      <c r="C36" s="80"/>
      <c r="D36" s="80"/>
      <c r="E36" s="73"/>
    </row>
    <row r="37" spans="1:5" ht="15.75">
      <c r="A37" s="49"/>
      <c r="B37" s="89"/>
      <c r="C37" s="80"/>
      <c r="D37" s="80"/>
      <c r="E37" s="73"/>
    </row>
    <row r="38" spans="1:5" ht="15.75">
      <c r="A38" s="49"/>
      <c r="B38" s="89"/>
      <c r="C38" s="80"/>
      <c r="D38" s="80"/>
      <c r="E38" s="73"/>
    </row>
    <row r="39" spans="1:5" ht="15.75">
      <c r="A39" s="49"/>
      <c r="B39" s="89"/>
      <c r="C39" s="80"/>
      <c r="D39" s="80"/>
      <c r="E39" s="73"/>
    </row>
    <row r="40" spans="1:5" ht="15.75">
      <c r="A40" s="49"/>
      <c r="B40" s="89"/>
      <c r="C40" s="80"/>
      <c r="D40" s="80"/>
      <c r="E40" s="73"/>
    </row>
    <row r="41" spans="1:5" ht="15.75">
      <c r="A41" s="49"/>
      <c r="B41" s="89"/>
      <c r="C41" s="80"/>
      <c r="D41" s="80"/>
      <c r="E41" s="73"/>
    </row>
    <row r="42" spans="1:5" ht="15.75">
      <c r="A42" s="49"/>
      <c r="B42" s="89"/>
      <c r="C42" s="80"/>
      <c r="D42" s="80"/>
      <c r="E42" s="73"/>
    </row>
    <row r="43" spans="1:5" ht="15.75">
      <c r="A43" s="49"/>
      <c r="B43" s="89"/>
      <c r="C43" s="80"/>
      <c r="D43" s="80"/>
      <c r="E43" s="73"/>
    </row>
    <row r="44" spans="1:5" ht="15.75">
      <c r="A44" s="49"/>
      <c r="B44" s="89"/>
      <c r="C44" s="80"/>
      <c r="D44" s="80"/>
      <c r="E44" s="73"/>
    </row>
    <row r="45" spans="1:5" ht="15.75">
      <c r="A45" s="49"/>
      <c r="B45" s="89"/>
      <c r="C45" s="80"/>
      <c r="D45" s="80"/>
      <c r="E45" s="73"/>
    </row>
    <row r="46" spans="1:5" ht="15.75">
      <c r="A46" s="49"/>
      <c r="B46" s="89"/>
      <c r="C46" s="80"/>
      <c r="D46" s="80"/>
      <c r="E46" s="73"/>
    </row>
    <row r="47" spans="1:5" ht="15.75">
      <c r="A47" s="49"/>
      <c r="B47" s="89"/>
      <c r="C47" s="80"/>
      <c r="D47" s="80"/>
      <c r="E47" s="73"/>
    </row>
    <row r="48" spans="1:5" ht="15.75">
      <c r="A48" s="49"/>
      <c r="B48" s="89"/>
      <c r="C48" s="80"/>
      <c r="D48" s="80"/>
      <c r="E48" s="73"/>
    </row>
    <row r="49" spans="1:5" ht="15.75">
      <c r="A49" s="49"/>
      <c r="B49" s="89"/>
      <c r="C49" s="80"/>
      <c r="D49" s="80"/>
      <c r="E49" s="73"/>
    </row>
    <row r="50" spans="1:5" ht="15.75">
      <c r="A50" s="49"/>
      <c r="B50" s="89"/>
      <c r="C50" s="80"/>
      <c r="D50" s="80"/>
      <c r="E50" s="73"/>
    </row>
    <row r="51" spans="1:5" ht="15.75">
      <c r="A51" s="49"/>
      <c r="B51" s="89"/>
      <c r="C51" s="80"/>
      <c r="D51" s="80"/>
      <c r="E51" s="73"/>
    </row>
    <row r="52" spans="1:5" ht="15.75">
      <c r="A52" s="49"/>
      <c r="B52" s="89"/>
      <c r="C52" s="80"/>
      <c r="D52" s="80"/>
      <c r="E52" s="73"/>
    </row>
    <row r="53" spans="1:5" ht="15.75">
      <c r="A53" s="49"/>
      <c r="B53" s="89"/>
      <c r="C53" s="80"/>
      <c r="D53" s="80"/>
      <c r="E53" s="73"/>
    </row>
    <row r="54" spans="1:5" ht="15.75">
      <c r="A54" s="49"/>
      <c r="B54" s="89"/>
      <c r="C54" s="80"/>
      <c r="D54" s="80"/>
      <c r="E54" s="73"/>
    </row>
    <row r="55" spans="1:5" ht="15.75">
      <c r="A55" s="49"/>
      <c r="B55" s="89"/>
      <c r="C55" s="80"/>
      <c r="D55" s="80"/>
      <c r="E55" s="73"/>
    </row>
    <row r="56" spans="1:5" ht="15.75">
      <c r="A56" s="49"/>
      <c r="B56" s="89"/>
      <c r="C56" s="80"/>
      <c r="D56" s="80"/>
      <c r="E56" s="73"/>
    </row>
    <row r="57" spans="1:5" ht="15.75">
      <c r="A57" s="49"/>
      <c r="B57" s="89"/>
      <c r="C57" s="80"/>
      <c r="D57" s="80"/>
      <c r="E57" s="73"/>
    </row>
    <row r="58" spans="1:5" ht="15.75">
      <c r="A58" s="49"/>
      <c r="B58" s="89"/>
      <c r="C58" s="80"/>
      <c r="D58" s="80"/>
      <c r="E58" s="73"/>
    </row>
    <row r="59" spans="1:5" ht="15.75">
      <c r="A59" s="49"/>
      <c r="B59" s="89"/>
      <c r="C59" s="80"/>
      <c r="D59" s="80"/>
      <c r="E59" s="73"/>
    </row>
    <row r="60" spans="1:5" ht="15.75">
      <c r="A60" s="49"/>
      <c r="B60" s="89"/>
      <c r="C60" s="80"/>
      <c r="D60" s="80"/>
      <c r="E60" s="73"/>
    </row>
    <row r="61" spans="1:5" ht="15.75">
      <c r="A61" s="49"/>
      <c r="B61" s="89"/>
      <c r="C61" s="80"/>
      <c r="D61" s="80"/>
      <c r="E61" s="73"/>
    </row>
    <row r="62" spans="1:5" ht="15.75">
      <c r="A62" s="49"/>
      <c r="B62" s="89"/>
      <c r="C62" s="80"/>
      <c r="D62" s="80"/>
      <c r="E62" s="73"/>
    </row>
    <row r="63" spans="1:5" ht="15.75">
      <c r="A63" s="49"/>
      <c r="B63" s="89"/>
      <c r="C63" s="80"/>
      <c r="D63" s="80"/>
      <c r="E63" s="73"/>
    </row>
    <row r="64" spans="1:5" ht="15.75">
      <c r="A64" s="49"/>
      <c r="B64" s="89"/>
      <c r="C64" s="80"/>
      <c r="D64" s="80"/>
      <c r="E64" s="73"/>
    </row>
    <row r="65" spans="1:5" ht="15.75">
      <c r="A65" s="49"/>
      <c r="B65" s="89"/>
      <c r="C65" s="80"/>
      <c r="D65" s="80"/>
      <c r="E65" s="73"/>
    </row>
    <row r="66" spans="1:5" ht="15.75">
      <c r="A66" s="49"/>
      <c r="B66" s="89"/>
      <c r="C66" s="80"/>
      <c r="D66" s="80"/>
      <c r="E66" s="73"/>
    </row>
    <row r="67" spans="1:5" ht="15.75">
      <c r="A67" s="49"/>
      <c r="B67" s="89"/>
      <c r="C67" s="80"/>
      <c r="D67" s="80"/>
      <c r="E67" s="73"/>
    </row>
    <row r="68" spans="1:5" ht="15.75">
      <c r="A68" s="49"/>
      <c r="B68" s="89"/>
      <c r="C68" s="80"/>
      <c r="D68" s="80"/>
      <c r="E68" s="73"/>
    </row>
    <row r="69" spans="1:5" ht="15.75">
      <c r="A69" s="49"/>
      <c r="B69" s="89"/>
      <c r="C69" s="80"/>
      <c r="D69" s="80"/>
      <c r="E69" s="73"/>
    </row>
    <row r="70" spans="1:5" ht="15.75">
      <c r="A70" s="49"/>
      <c r="B70" s="89"/>
      <c r="C70" s="80"/>
      <c r="D70" s="80"/>
      <c r="E70" s="73"/>
    </row>
    <row r="71" spans="1:5" ht="15.75">
      <c r="A71" s="49"/>
      <c r="B71" s="89"/>
      <c r="C71" s="80"/>
      <c r="D71" s="80"/>
      <c r="E71" s="73"/>
    </row>
    <row r="72" spans="1:5" ht="15.75">
      <c r="A72" s="49"/>
      <c r="B72" s="89"/>
      <c r="C72" s="80"/>
      <c r="D72" s="80"/>
      <c r="E72" s="73"/>
    </row>
    <row r="73" spans="1:5" ht="15.75">
      <c r="A73" s="49"/>
      <c r="B73" s="89"/>
      <c r="C73" s="80"/>
      <c r="D73" s="80"/>
      <c r="E73" s="73"/>
    </row>
    <row r="74" spans="1:5" ht="15.75">
      <c r="A74" s="49"/>
      <c r="B74" s="89"/>
      <c r="C74" s="80"/>
      <c r="D74" s="80"/>
      <c r="E74" s="73"/>
    </row>
    <row r="75" spans="1:5" ht="15.75">
      <c r="A75" s="49"/>
      <c r="B75" s="89"/>
      <c r="C75" s="80"/>
      <c r="D75" s="80"/>
      <c r="E75" s="73"/>
    </row>
    <row r="76" spans="1:5" ht="15.75">
      <c r="A76" s="49"/>
      <c r="B76" s="89"/>
      <c r="C76" s="80"/>
      <c r="D76" s="80"/>
      <c r="E76" s="73"/>
    </row>
    <row r="77" spans="1:5" ht="15.75">
      <c r="A77" s="49"/>
      <c r="B77" s="89"/>
      <c r="C77" s="80"/>
      <c r="D77" s="80"/>
      <c r="E77" s="73"/>
    </row>
    <row r="78" spans="1:5" ht="15.75">
      <c r="A78" s="49"/>
      <c r="B78" s="89"/>
      <c r="C78" s="80"/>
      <c r="D78" s="80"/>
      <c r="E78" s="73"/>
    </row>
    <row r="79" spans="1:5" ht="15.75">
      <c r="A79" s="49"/>
      <c r="B79" s="89"/>
      <c r="C79" s="80"/>
      <c r="D79" s="80"/>
      <c r="E79" s="73"/>
    </row>
    <row r="80" spans="1:5" ht="15.75">
      <c r="A80" s="49"/>
      <c r="B80" s="89"/>
      <c r="C80" s="80"/>
      <c r="D80" s="80"/>
      <c r="E80" s="73"/>
    </row>
    <row r="81" spans="1:5" ht="15.75">
      <c r="A81" s="49"/>
      <c r="B81" s="89"/>
      <c r="C81" s="80"/>
      <c r="D81" s="80"/>
      <c r="E81" s="73"/>
    </row>
    <row r="82" spans="1:5" ht="15.75">
      <c r="A82" s="49"/>
      <c r="B82" s="89"/>
      <c r="C82" s="80"/>
      <c r="D82" s="80"/>
      <c r="E82" s="73"/>
    </row>
    <row r="83" spans="1:5" ht="15.75">
      <c r="A83" s="49"/>
      <c r="B83" s="89"/>
      <c r="C83" s="80"/>
      <c r="D83" s="80"/>
      <c r="E83" s="73"/>
    </row>
    <row r="84" spans="1:5" ht="15.75">
      <c r="A84" s="49"/>
      <c r="B84" s="89"/>
      <c r="C84" s="80"/>
      <c r="D84" s="80"/>
      <c r="E84" s="73"/>
    </row>
    <row r="85" spans="1:5" ht="15.75">
      <c r="A85" s="49"/>
      <c r="B85" s="89"/>
      <c r="C85" s="80"/>
      <c r="D85" s="80"/>
      <c r="E85" s="73"/>
    </row>
    <row r="86" spans="1:5" ht="15.75">
      <c r="A86" s="49"/>
      <c r="B86" s="89"/>
      <c r="C86" s="80"/>
      <c r="D86" s="80"/>
      <c r="E86" s="73"/>
    </row>
    <row r="87" spans="1:5" ht="15.75">
      <c r="A87" s="49"/>
      <c r="B87" s="89"/>
      <c r="C87" s="80"/>
      <c r="D87" s="80"/>
      <c r="E87" s="73"/>
    </row>
    <row r="88" spans="1:5" ht="15.75">
      <c r="A88" s="49"/>
      <c r="B88" s="89"/>
      <c r="C88" s="80"/>
      <c r="D88" s="80"/>
      <c r="E88" s="73"/>
    </row>
    <row r="89" spans="1:5" ht="15.75">
      <c r="A89" s="49"/>
      <c r="B89" s="89"/>
      <c r="C89" s="80"/>
      <c r="D89" s="80"/>
      <c r="E89" s="73"/>
    </row>
    <row r="90" spans="1:5" ht="15.75">
      <c r="A90" s="49"/>
      <c r="B90" s="89"/>
      <c r="C90" s="80"/>
      <c r="D90" s="80"/>
      <c r="E90" s="73"/>
    </row>
    <row r="91" spans="1:5" ht="15.75">
      <c r="A91" s="49"/>
      <c r="B91" s="89"/>
      <c r="C91" s="80"/>
      <c r="D91" s="80"/>
      <c r="E91" s="73"/>
    </row>
    <row r="92" spans="1:5" ht="15.75">
      <c r="A92" s="49"/>
      <c r="B92" s="89"/>
      <c r="C92" s="80"/>
      <c r="D92" s="80"/>
      <c r="E92" s="73"/>
    </row>
    <row r="93" spans="1:5" ht="15.75">
      <c r="A93" s="49"/>
      <c r="B93" s="89"/>
      <c r="C93" s="80"/>
      <c r="D93" s="80"/>
      <c r="E93" s="73"/>
    </row>
    <row r="94" spans="1:5" ht="15.75">
      <c r="A94" s="49"/>
      <c r="B94" s="89"/>
      <c r="C94" s="80"/>
      <c r="D94" s="80"/>
      <c r="E94" s="73"/>
    </row>
    <row r="95" spans="1:5" ht="15.75">
      <c r="A95" s="49"/>
      <c r="B95" s="89"/>
      <c r="C95" s="80"/>
      <c r="D95" s="80"/>
      <c r="E95" s="73"/>
    </row>
    <row r="96" spans="1:5" ht="15.75">
      <c r="A96" s="49"/>
      <c r="B96" s="89"/>
      <c r="C96" s="80"/>
      <c r="D96" s="80"/>
      <c r="E96" s="73"/>
    </row>
    <row r="97" spans="1:5" ht="15.75">
      <c r="A97" s="49"/>
      <c r="B97" s="89"/>
      <c r="C97" s="80"/>
      <c r="D97" s="80"/>
      <c r="E97" s="73"/>
    </row>
    <row r="98" spans="1:5" ht="15.75">
      <c r="A98" s="49"/>
      <c r="B98" s="89"/>
      <c r="C98" s="80"/>
      <c r="D98" s="80"/>
      <c r="E98" s="73"/>
    </row>
    <row r="99" spans="1:5" ht="15.75">
      <c r="A99" s="49"/>
      <c r="B99" s="89"/>
      <c r="C99" s="80"/>
      <c r="D99" s="80"/>
      <c r="E99" s="73"/>
    </row>
    <row r="100" spans="1:5" ht="15.75">
      <c r="A100" s="49"/>
      <c r="B100" s="89"/>
      <c r="C100" s="80"/>
      <c r="D100" s="80"/>
      <c r="E100" s="73"/>
    </row>
    <row r="101" spans="1:5" ht="15.75">
      <c r="A101" s="49"/>
      <c r="B101" s="89"/>
      <c r="C101" s="80"/>
      <c r="D101" s="80"/>
      <c r="E101" s="73"/>
    </row>
    <row r="102" spans="1:5" ht="15.75">
      <c r="A102" s="49"/>
      <c r="B102" s="89"/>
      <c r="C102" s="80"/>
      <c r="D102" s="80"/>
      <c r="E102" s="73"/>
    </row>
    <row r="103" spans="1:5" ht="15.75">
      <c r="A103" s="49"/>
      <c r="B103" s="89"/>
      <c r="C103" s="80"/>
      <c r="D103" s="80"/>
      <c r="E103" s="73"/>
    </row>
    <row r="104" spans="1:5" ht="15.75">
      <c r="A104" s="49"/>
      <c r="B104" s="89"/>
      <c r="C104" s="80"/>
      <c r="D104" s="80"/>
      <c r="E104" s="73"/>
    </row>
    <row r="105" spans="1:5" ht="15.75">
      <c r="A105" s="49"/>
      <c r="B105" s="89"/>
      <c r="C105" s="80"/>
      <c r="D105" s="80"/>
      <c r="E105" s="73"/>
    </row>
    <row r="106" spans="1:5" ht="15.75">
      <c r="A106" s="49"/>
      <c r="B106" s="89"/>
      <c r="C106" s="80"/>
      <c r="D106" s="80"/>
      <c r="E106" s="73"/>
    </row>
    <row r="107" spans="1:5" ht="15.75">
      <c r="A107" s="49"/>
      <c r="B107" s="89"/>
      <c r="C107" s="80"/>
      <c r="D107" s="80"/>
      <c r="E107" s="73"/>
    </row>
    <row r="108" spans="1:5" ht="15.75">
      <c r="A108" s="49"/>
      <c r="B108" s="89"/>
      <c r="C108" s="80"/>
      <c r="D108" s="80"/>
      <c r="E108" s="73"/>
    </row>
    <row r="109" spans="1:5" ht="15.75">
      <c r="A109" s="49"/>
      <c r="B109" s="89"/>
      <c r="C109" s="80"/>
      <c r="D109" s="80"/>
      <c r="E109" s="73"/>
    </row>
    <row r="110" spans="1:5" ht="15.75">
      <c r="A110" s="49"/>
      <c r="B110" s="89"/>
      <c r="C110" s="80"/>
      <c r="D110" s="80"/>
      <c r="E110" s="73"/>
    </row>
    <row r="111" spans="1:5" ht="15.75">
      <c r="A111" s="49"/>
      <c r="B111" s="89"/>
      <c r="C111" s="80"/>
      <c r="D111" s="80"/>
      <c r="E111" s="73"/>
    </row>
    <row r="112" spans="1:5" ht="15.75">
      <c r="A112" s="49"/>
      <c r="B112" s="89"/>
      <c r="C112" s="80"/>
      <c r="D112" s="80"/>
      <c r="E112" s="73"/>
    </row>
    <row r="113" spans="1:5" ht="15.75">
      <c r="A113" s="49"/>
      <c r="B113" s="89"/>
      <c r="C113" s="80"/>
      <c r="D113" s="80"/>
      <c r="E113" s="73"/>
    </row>
    <row r="114" spans="1:5" ht="15.75">
      <c r="A114" s="49"/>
      <c r="B114" s="89"/>
      <c r="C114" s="80"/>
      <c r="D114" s="80"/>
      <c r="E114" s="73"/>
    </row>
    <row r="115" spans="1:5" ht="15.75">
      <c r="A115" s="49"/>
      <c r="B115" s="89"/>
      <c r="C115" s="80"/>
      <c r="D115" s="80"/>
      <c r="E115" s="73"/>
    </row>
    <row r="116" spans="1:5" ht="15.75">
      <c r="A116" s="49"/>
      <c r="B116" s="89"/>
      <c r="C116" s="80"/>
      <c r="D116" s="80"/>
      <c r="E116" s="73"/>
    </row>
    <row r="117" spans="1:5" ht="15.75">
      <c r="A117" s="49"/>
      <c r="B117" s="89"/>
      <c r="C117" s="80"/>
      <c r="D117" s="80"/>
      <c r="E117" s="73"/>
    </row>
    <row r="118" spans="1:5" ht="15.75">
      <c r="A118" s="49"/>
      <c r="B118" s="89"/>
      <c r="C118" s="80"/>
      <c r="D118" s="80"/>
      <c r="E118" s="73"/>
    </row>
    <row r="119" spans="1:5" ht="15.75">
      <c r="A119" s="49"/>
      <c r="B119" s="89"/>
      <c r="C119" s="80"/>
      <c r="D119" s="80"/>
      <c r="E119" s="73"/>
    </row>
    <row r="120" spans="1:5" ht="15.75">
      <c r="A120" s="49"/>
      <c r="B120" s="89"/>
      <c r="C120" s="80"/>
      <c r="D120" s="80"/>
      <c r="E120" s="73"/>
    </row>
    <row r="121" spans="1:5" ht="15.75">
      <c r="A121" s="49"/>
      <c r="B121" s="89"/>
      <c r="C121" s="80"/>
      <c r="D121" s="80"/>
      <c r="E121" s="73"/>
    </row>
    <row r="122" spans="1:5" ht="15.75">
      <c r="A122" s="49"/>
      <c r="B122" s="89"/>
      <c r="C122" s="80"/>
      <c r="D122" s="80"/>
      <c r="E122" s="73"/>
    </row>
    <row r="123" spans="1:5" ht="15.75">
      <c r="A123" s="49"/>
      <c r="B123" s="89"/>
      <c r="C123" s="80"/>
      <c r="D123" s="80"/>
      <c r="E123" s="73"/>
    </row>
    <row r="124" spans="1:5" ht="15.75">
      <c r="A124" s="49"/>
      <c r="B124" s="89"/>
      <c r="C124" s="80"/>
      <c r="D124" s="80"/>
      <c r="E124" s="73"/>
    </row>
    <row r="125" spans="1:5" ht="15.75">
      <c r="A125" s="49"/>
      <c r="B125" s="89"/>
      <c r="C125" s="80"/>
      <c r="D125" s="80"/>
      <c r="E125" s="73"/>
    </row>
    <row r="126" spans="1:5" ht="15.75">
      <c r="A126" s="49"/>
      <c r="B126" s="89"/>
      <c r="C126" s="80"/>
      <c r="D126" s="80"/>
      <c r="E126" s="73"/>
    </row>
    <row r="127" spans="1:5" ht="15.75">
      <c r="A127" s="49"/>
      <c r="B127" s="89"/>
      <c r="C127" s="80"/>
      <c r="D127" s="80"/>
      <c r="E127" s="73"/>
    </row>
    <row r="128" spans="1:5" ht="15.75">
      <c r="A128" s="49"/>
      <c r="B128" s="89"/>
      <c r="C128" s="80"/>
      <c r="D128" s="80"/>
      <c r="E128" s="73"/>
    </row>
    <row r="129" spans="1:5" ht="15.75">
      <c r="A129" s="49"/>
      <c r="B129" s="89"/>
      <c r="C129" s="80"/>
      <c r="D129" s="80"/>
      <c r="E129" s="73"/>
    </row>
    <row r="130" spans="1:5" ht="15.75">
      <c r="A130" s="49"/>
      <c r="B130" s="89"/>
      <c r="C130" s="80"/>
      <c r="D130" s="80"/>
      <c r="E130" s="73"/>
    </row>
    <row r="131" spans="1:5" ht="15.75">
      <c r="A131" s="49"/>
      <c r="B131" s="89"/>
      <c r="C131" s="80"/>
      <c r="D131" s="80"/>
      <c r="E131" s="73"/>
    </row>
    <row r="132" spans="1:5" ht="15.75">
      <c r="A132" s="49"/>
      <c r="B132" s="89"/>
      <c r="C132" s="80"/>
      <c r="D132" s="80"/>
      <c r="E132" s="73"/>
    </row>
    <row r="133" spans="1:5" ht="15.75">
      <c r="A133" s="49"/>
      <c r="B133" s="89"/>
      <c r="C133" s="80"/>
      <c r="D133" s="80"/>
      <c r="E133" s="73"/>
    </row>
    <row r="134" spans="1:5" ht="15.75">
      <c r="A134" s="49"/>
      <c r="B134" s="89"/>
      <c r="C134" s="80"/>
      <c r="D134" s="80"/>
      <c r="E134" s="73"/>
    </row>
    <row r="135" spans="1:5" ht="15.75">
      <c r="A135" s="49"/>
      <c r="B135" s="89"/>
      <c r="C135" s="80"/>
      <c r="D135" s="80"/>
      <c r="E135" s="73"/>
    </row>
    <row r="136" spans="1:5" ht="15.75">
      <c r="A136" s="49"/>
      <c r="B136" s="89"/>
      <c r="C136" s="80"/>
      <c r="D136" s="80"/>
      <c r="E136" s="73"/>
    </row>
    <row r="137" spans="1:5" ht="15.75">
      <c r="A137" s="49"/>
      <c r="B137" s="89"/>
      <c r="C137" s="80"/>
      <c r="D137" s="80"/>
      <c r="E137" s="73"/>
    </row>
    <row r="138" spans="1:5" ht="15.75">
      <c r="A138" s="49"/>
      <c r="B138" s="89"/>
      <c r="C138" s="80"/>
      <c r="D138" s="80"/>
      <c r="E138" s="73"/>
    </row>
    <row r="139" spans="1:5" ht="15.75">
      <c r="A139" s="49"/>
      <c r="B139" s="89"/>
      <c r="C139" s="80"/>
      <c r="D139" s="80"/>
      <c r="E139" s="73"/>
    </row>
    <row r="140" spans="1:5" ht="15.75">
      <c r="A140" s="49"/>
      <c r="B140" s="89"/>
      <c r="C140" s="80"/>
      <c r="D140" s="80"/>
      <c r="E140" s="73"/>
    </row>
    <row r="141" spans="1:5" ht="15.75">
      <c r="A141" s="49"/>
      <c r="B141" s="89"/>
      <c r="C141" s="80"/>
      <c r="D141" s="80"/>
      <c r="E141" s="73"/>
    </row>
    <row r="142" spans="1:5" ht="15.75">
      <c r="A142" s="49"/>
      <c r="B142" s="89"/>
      <c r="C142" s="80"/>
      <c r="D142" s="80"/>
      <c r="E142" s="73"/>
    </row>
    <row r="143" spans="1:5" ht="15.75">
      <c r="A143" s="49"/>
      <c r="B143" s="89"/>
      <c r="C143" s="80"/>
      <c r="D143" s="80"/>
      <c r="E143" s="73"/>
    </row>
    <row r="144" spans="1:5" ht="15.75">
      <c r="A144" s="49"/>
      <c r="B144" s="89"/>
      <c r="C144" s="80"/>
      <c r="D144" s="80"/>
      <c r="E144" s="73"/>
    </row>
    <row r="145" spans="1:5" ht="15.75">
      <c r="A145" s="49"/>
      <c r="B145" s="89"/>
      <c r="C145" s="80"/>
      <c r="D145" s="80"/>
      <c r="E145" s="73"/>
    </row>
    <row r="146" spans="1:5" ht="15.75">
      <c r="A146" s="49"/>
      <c r="B146" s="89"/>
      <c r="C146" s="80"/>
      <c r="D146" s="80"/>
      <c r="E146" s="73"/>
    </row>
    <row r="147" spans="1:5" ht="15.75">
      <c r="A147" s="49"/>
      <c r="B147" s="89"/>
      <c r="C147" s="80"/>
      <c r="D147" s="80"/>
      <c r="E147" s="73"/>
    </row>
    <row r="148" spans="1:5" ht="15.75">
      <c r="A148" s="49"/>
      <c r="B148" s="89"/>
      <c r="C148" s="80"/>
      <c r="D148" s="80"/>
      <c r="E148" s="73"/>
    </row>
    <row r="149" spans="1:5" ht="15.75">
      <c r="A149" s="49"/>
      <c r="B149" s="89"/>
      <c r="C149" s="80"/>
      <c r="D149" s="80"/>
      <c r="E149" s="73"/>
    </row>
    <row r="150" spans="1:5" ht="15.75">
      <c r="A150" s="49"/>
      <c r="B150" s="89"/>
      <c r="C150" s="80"/>
      <c r="D150" s="80"/>
      <c r="E150" s="73"/>
    </row>
    <row r="151" spans="1:5" ht="15.75">
      <c r="A151" s="49"/>
      <c r="B151" s="89"/>
      <c r="C151" s="80"/>
      <c r="D151" s="80"/>
      <c r="E151" s="73"/>
    </row>
    <row r="152" spans="1:5" ht="15.75">
      <c r="A152" s="49"/>
      <c r="B152" s="89"/>
      <c r="C152" s="80"/>
      <c r="D152" s="80"/>
      <c r="E152" s="73"/>
    </row>
    <row r="153" spans="1:5" ht="15.75">
      <c r="A153" s="49"/>
      <c r="B153" s="89"/>
      <c r="C153" s="80"/>
      <c r="D153" s="80"/>
      <c r="E153" s="73"/>
    </row>
    <row r="154" spans="1:5" ht="15.75">
      <c r="A154" s="49"/>
      <c r="B154" s="89"/>
      <c r="C154" s="80"/>
      <c r="D154" s="80"/>
      <c r="E154" s="73"/>
    </row>
    <row r="155" spans="1:5" ht="15.75">
      <c r="A155" s="49"/>
      <c r="B155" s="89"/>
      <c r="C155" s="80"/>
      <c r="D155" s="80"/>
      <c r="E155" s="73"/>
    </row>
    <row r="156" spans="1:5" ht="15.75">
      <c r="A156" s="49"/>
      <c r="B156" s="89"/>
      <c r="C156" s="80"/>
      <c r="D156" s="80"/>
      <c r="E156" s="73"/>
    </row>
    <row r="157" spans="1:5" ht="15.75">
      <c r="A157" s="49"/>
      <c r="B157" s="89"/>
      <c r="C157" s="80"/>
      <c r="D157" s="80"/>
      <c r="E157" s="73"/>
    </row>
    <row r="158" spans="1:5" ht="15.75">
      <c r="A158" s="49"/>
      <c r="B158" s="89"/>
      <c r="C158" s="80"/>
      <c r="D158" s="80"/>
      <c r="E158" s="73"/>
    </row>
    <row r="159" spans="1:5" ht="15.75">
      <c r="A159" s="49"/>
      <c r="B159" s="89"/>
      <c r="C159" s="80"/>
      <c r="D159" s="80"/>
      <c r="E159" s="73"/>
    </row>
    <row r="160" spans="1:5" ht="15.75">
      <c r="A160" s="49"/>
      <c r="B160" s="89"/>
      <c r="C160" s="80"/>
      <c r="D160" s="80"/>
      <c r="E160" s="73"/>
    </row>
    <row r="161" spans="1:5" ht="15.75">
      <c r="A161" s="49"/>
      <c r="B161" s="89"/>
      <c r="C161" s="80"/>
      <c r="D161" s="80"/>
      <c r="E161" s="73"/>
    </row>
    <row r="162" spans="1:5" ht="15.75">
      <c r="A162" s="49"/>
      <c r="B162" s="89"/>
      <c r="C162" s="80"/>
      <c r="D162" s="80"/>
      <c r="E162" s="73"/>
    </row>
    <row r="163" spans="1:5" ht="15.75">
      <c r="A163" s="49"/>
      <c r="B163" s="89"/>
      <c r="C163" s="80"/>
      <c r="D163" s="80"/>
      <c r="E163" s="73"/>
    </row>
    <row r="164" spans="1:5" ht="15.75">
      <c r="A164" s="49"/>
      <c r="B164" s="89"/>
      <c r="C164" s="80"/>
      <c r="D164" s="80"/>
      <c r="E164" s="73"/>
    </row>
    <row r="165" spans="1:5" ht="15.75">
      <c r="A165" s="49"/>
      <c r="B165" s="89"/>
      <c r="C165" s="80"/>
      <c r="D165" s="80"/>
      <c r="E165" s="73"/>
    </row>
    <row r="166" spans="1:5" ht="15.75">
      <c r="A166" s="49"/>
      <c r="B166" s="89"/>
      <c r="C166" s="80"/>
      <c r="D166" s="80"/>
      <c r="E166" s="73"/>
    </row>
    <row r="167" spans="1:5" ht="15.75">
      <c r="A167" s="49"/>
      <c r="B167" s="89"/>
      <c r="C167" s="80"/>
      <c r="D167" s="80"/>
      <c r="E167" s="73"/>
    </row>
    <row r="168" spans="1:5" ht="15.75">
      <c r="A168" s="49"/>
      <c r="B168" s="89"/>
      <c r="C168" s="80"/>
      <c r="D168" s="80"/>
      <c r="E168" s="73"/>
    </row>
    <row r="169" spans="1:5" ht="15.75">
      <c r="A169" s="49"/>
      <c r="B169" s="89"/>
      <c r="C169" s="80"/>
      <c r="D169" s="80"/>
      <c r="E169" s="73"/>
    </row>
    <row r="170" spans="1:5" ht="15.75">
      <c r="A170" s="49"/>
      <c r="B170" s="89"/>
      <c r="C170" s="80"/>
      <c r="D170" s="80"/>
      <c r="E170" s="73"/>
    </row>
    <row r="171" spans="1:5" ht="15.75">
      <c r="A171" s="49"/>
      <c r="B171" s="89"/>
      <c r="C171" s="80"/>
      <c r="D171" s="80"/>
      <c r="E171" s="73"/>
    </row>
    <row r="172" spans="1:5" ht="15.75">
      <c r="A172" s="49"/>
      <c r="B172" s="89"/>
      <c r="C172" s="80"/>
      <c r="D172" s="80"/>
      <c r="E172" s="73"/>
    </row>
    <row r="173" spans="1:5" ht="15.75">
      <c r="A173" s="49"/>
      <c r="B173" s="89"/>
      <c r="C173" s="80"/>
      <c r="D173" s="80"/>
      <c r="E173" s="73"/>
    </row>
    <row r="174" spans="1:5" ht="15.75">
      <c r="A174" s="49"/>
      <c r="B174" s="89"/>
      <c r="C174" s="80"/>
      <c r="D174" s="80"/>
      <c r="E174" s="73"/>
    </row>
    <row r="175" spans="1:5" ht="15.75">
      <c r="A175" s="49"/>
      <c r="B175" s="89"/>
      <c r="C175" s="80"/>
      <c r="D175" s="80"/>
      <c r="E175" s="73"/>
    </row>
    <row r="176" spans="1:5" ht="15.75">
      <c r="A176" s="49"/>
      <c r="B176" s="89"/>
      <c r="C176" s="80"/>
      <c r="D176" s="80"/>
      <c r="E176" s="73"/>
    </row>
    <row r="177" spans="1:5" ht="15.75">
      <c r="A177" s="49"/>
      <c r="B177" s="89"/>
      <c r="C177" s="80"/>
      <c r="D177" s="80"/>
      <c r="E177" s="73"/>
    </row>
    <row r="178" spans="1:5" ht="15.75">
      <c r="A178" s="49"/>
      <c r="B178" s="89"/>
      <c r="C178" s="80"/>
      <c r="D178" s="80"/>
      <c r="E178" s="73"/>
    </row>
    <row r="179" spans="1:5" ht="15.75">
      <c r="A179" s="49"/>
      <c r="B179" s="89"/>
      <c r="C179" s="80"/>
      <c r="D179" s="80"/>
      <c r="E179" s="73"/>
    </row>
    <row r="180" spans="1:5" ht="15.75">
      <c r="A180" s="49"/>
      <c r="B180" s="89"/>
      <c r="C180" s="80"/>
      <c r="D180" s="80"/>
      <c r="E180" s="73"/>
    </row>
    <row r="181" spans="1:5" ht="15.75">
      <c r="A181" s="49"/>
      <c r="B181" s="89"/>
      <c r="C181" s="80"/>
      <c r="D181" s="80"/>
      <c r="E181" s="73"/>
    </row>
    <row r="182" spans="1:5" ht="15.75">
      <c r="A182" s="49"/>
      <c r="B182" s="89"/>
      <c r="C182" s="80"/>
      <c r="D182" s="80"/>
      <c r="E182" s="73"/>
    </row>
    <row r="183" spans="1:5" ht="15.75">
      <c r="A183" s="49"/>
      <c r="B183" s="89"/>
      <c r="C183" s="80"/>
      <c r="D183" s="80"/>
      <c r="E183" s="73"/>
    </row>
    <row r="184" spans="1:5" ht="15.75">
      <c r="A184" s="49"/>
      <c r="B184" s="89"/>
      <c r="C184" s="80"/>
      <c r="D184" s="80"/>
      <c r="E184" s="73"/>
    </row>
    <row r="185" spans="1:5" ht="15.75">
      <c r="A185" s="49"/>
      <c r="B185" s="89"/>
      <c r="C185" s="80"/>
      <c r="D185" s="80"/>
      <c r="E185" s="73"/>
    </row>
    <row r="186" spans="1:5" ht="15.75">
      <c r="A186" s="49"/>
      <c r="B186" s="89"/>
      <c r="C186" s="80"/>
      <c r="D186" s="80"/>
      <c r="E186" s="73"/>
    </row>
    <row r="187" spans="1:5" ht="15.75">
      <c r="A187" s="49"/>
      <c r="B187" s="89"/>
      <c r="C187" s="80"/>
      <c r="D187" s="80"/>
      <c r="E187" s="73"/>
    </row>
    <row r="188" spans="1:5" ht="15.75">
      <c r="A188" s="49"/>
      <c r="B188" s="89"/>
      <c r="C188" s="80"/>
      <c r="D188" s="80"/>
      <c r="E188" s="73"/>
    </row>
    <row r="189" spans="1:5" ht="15.75">
      <c r="A189" s="49"/>
      <c r="B189" s="89"/>
      <c r="C189" s="80"/>
      <c r="D189" s="80"/>
      <c r="E189" s="73"/>
    </row>
    <row r="190" spans="1:5" ht="15.75">
      <c r="A190" s="49"/>
      <c r="B190" s="89"/>
      <c r="C190" s="80"/>
      <c r="D190" s="80"/>
      <c r="E190" s="73"/>
    </row>
    <row r="191" spans="1:5" ht="15.75">
      <c r="A191" s="49"/>
      <c r="B191" s="89"/>
      <c r="C191" s="80"/>
      <c r="D191" s="80"/>
      <c r="E191" s="73"/>
    </row>
    <row r="192" spans="1:5" ht="15.75">
      <c r="A192" s="49"/>
      <c r="B192" s="89"/>
      <c r="C192" s="80"/>
      <c r="D192" s="80"/>
      <c r="E192" s="73"/>
    </row>
    <row r="193" spans="1:5" ht="15.75">
      <c r="A193" s="49"/>
      <c r="B193" s="89"/>
      <c r="C193" s="80"/>
      <c r="D193" s="80"/>
      <c r="E193" s="73"/>
    </row>
    <row r="194" spans="1:5" ht="15.75">
      <c r="A194" s="49"/>
      <c r="B194" s="89"/>
      <c r="C194" s="80"/>
      <c r="D194" s="80"/>
      <c r="E194" s="73"/>
    </row>
    <row r="195" spans="1:5" ht="15.75">
      <c r="A195" s="49"/>
      <c r="B195" s="89"/>
      <c r="C195" s="80"/>
      <c r="D195" s="80"/>
      <c r="E195" s="73"/>
    </row>
    <row r="196" spans="1:5" ht="15.75">
      <c r="A196" s="49"/>
      <c r="B196" s="89"/>
      <c r="C196" s="80"/>
      <c r="D196" s="80"/>
      <c r="E196" s="73"/>
    </row>
    <row r="197" spans="1:5" ht="15.75">
      <c r="A197" s="49"/>
      <c r="B197" s="89"/>
      <c r="C197" s="80"/>
      <c r="D197" s="80"/>
      <c r="E197" s="73"/>
    </row>
    <row r="198" spans="1:5" ht="15.75">
      <c r="A198" s="49"/>
      <c r="B198" s="89"/>
      <c r="C198" s="80"/>
      <c r="D198" s="80"/>
      <c r="E198" s="73"/>
    </row>
    <row r="199" spans="1:5" ht="15.75">
      <c r="A199" s="49"/>
      <c r="B199" s="89"/>
      <c r="C199" s="80"/>
      <c r="D199" s="80"/>
      <c r="E199" s="73"/>
    </row>
    <row r="200" spans="1:5" ht="15.75">
      <c r="A200" s="49"/>
      <c r="B200" s="89"/>
      <c r="C200" s="80"/>
      <c r="D200" s="80"/>
      <c r="E200" s="73"/>
    </row>
    <row r="201" spans="1:5" ht="15.75">
      <c r="A201" s="49"/>
      <c r="B201" s="89"/>
      <c r="C201" s="80"/>
      <c r="D201" s="80"/>
      <c r="E201" s="73"/>
    </row>
    <row r="202" spans="1:5" ht="15.75">
      <c r="A202" s="49"/>
      <c r="B202" s="89"/>
      <c r="C202" s="80"/>
      <c r="D202" s="80"/>
      <c r="E202" s="73"/>
    </row>
    <row r="203" spans="1:5" ht="15.75">
      <c r="A203" s="49"/>
      <c r="B203" s="89"/>
      <c r="C203" s="80"/>
      <c r="D203" s="80"/>
      <c r="E203" s="73"/>
    </row>
    <row r="204" spans="1:5" ht="15.75">
      <c r="A204" s="49"/>
      <c r="B204" s="89"/>
      <c r="C204" s="80"/>
      <c r="D204" s="80"/>
      <c r="E204" s="73"/>
    </row>
    <row r="205" spans="1:5" ht="15.75">
      <c r="A205" s="49"/>
      <c r="B205" s="89"/>
      <c r="C205" s="80"/>
      <c r="D205" s="80"/>
      <c r="E205" s="73"/>
    </row>
    <row r="206" spans="1:5" ht="15.75">
      <c r="A206" s="49"/>
      <c r="B206" s="89"/>
      <c r="C206" s="80"/>
      <c r="D206" s="80"/>
      <c r="E206" s="73"/>
    </row>
    <row r="207" spans="1:5" ht="15.75">
      <c r="A207" s="49"/>
      <c r="B207" s="89"/>
      <c r="C207" s="80"/>
      <c r="D207" s="80"/>
      <c r="E207" s="73"/>
    </row>
    <row r="208" spans="1:5" ht="15.75">
      <c r="A208" s="49"/>
      <c r="B208" s="89"/>
      <c r="C208" s="80"/>
      <c r="D208" s="80"/>
      <c r="E208" s="73"/>
    </row>
    <row r="209" spans="1:5" ht="15.75">
      <c r="A209" s="49"/>
      <c r="B209" s="89"/>
      <c r="C209" s="80"/>
      <c r="D209" s="80"/>
      <c r="E209" s="73"/>
    </row>
    <row r="210" spans="1:5" ht="15.75">
      <c r="A210" s="49"/>
      <c r="B210" s="89"/>
      <c r="C210" s="80"/>
      <c r="D210" s="80"/>
      <c r="E210" s="73"/>
    </row>
    <row r="211" spans="1:5" ht="15.75">
      <c r="A211" s="49"/>
      <c r="B211" s="89"/>
      <c r="C211" s="80"/>
      <c r="D211" s="80"/>
      <c r="E211" s="73"/>
    </row>
    <row r="212" spans="1:5" ht="15.75">
      <c r="A212" s="49"/>
      <c r="B212" s="89"/>
      <c r="C212" s="80"/>
      <c r="D212" s="80"/>
      <c r="E212" s="73"/>
    </row>
    <row r="213" spans="1:5" ht="15.75">
      <c r="A213" s="49"/>
      <c r="B213" s="89"/>
      <c r="C213" s="80"/>
      <c r="D213" s="80"/>
      <c r="E213" s="73"/>
    </row>
    <row r="214" spans="1:5" ht="15.75">
      <c r="A214" s="49"/>
      <c r="B214" s="89"/>
      <c r="C214" s="80"/>
      <c r="D214" s="80"/>
      <c r="E214" s="73"/>
    </row>
    <row r="215" spans="1:5" ht="15.75">
      <c r="A215" s="49"/>
      <c r="B215" s="89"/>
      <c r="C215" s="80"/>
      <c r="D215" s="80"/>
      <c r="E215" s="73"/>
    </row>
    <row r="216" spans="1:5" ht="15.75">
      <c r="A216" s="49"/>
      <c r="B216" s="89"/>
      <c r="C216" s="80"/>
      <c r="D216" s="80"/>
      <c r="E216" s="73"/>
    </row>
    <row r="217" spans="1:5" ht="15.75">
      <c r="A217" s="49"/>
      <c r="B217" s="89"/>
      <c r="C217" s="80"/>
      <c r="D217" s="80"/>
      <c r="E217" s="73"/>
    </row>
    <row r="218" spans="1:5" ht="15.75">
      <c r="A218" s="49"/>
      <c r="B218" s="89"/>
      <c r="C218" s="80"/>
      <c r="D218" s="80"/>
      <c r="E218" s="73"/>
    </row>
    <row r="219" spans="1:5" ht="15.75">
      <c r="A219" s="49"/>
      <c r="B219" s="89"/>
      <c r="C219" s="80"/>
      <c r="D219" s="80"/>
      <c r="E219" s="73"/>
    </row>
    <row r="220" spans="1:5" ht="15.75">
      <c r="A220" s="49"/>
      <c r="B220" s="89"/>
      <c r="C220" s="80"/>
      <c r="D220" s="80"/>
      <c r="E220" s="73"/>
    </row>
    <row r="221" spans="1:5" ht="15.75">
      <c r="A221" s="49"/>
      <c r="B221" s="89"/>
      <c r="C221" s="80"/>
      <c r="D221" s="80"/>
      <c r="E221" s="73"/>
    </row>
    <row r="222" spans="1:5" ht="15.75">
      <c r="A222" s="49"/>
      <c r="B222" s="89"/>
      <c r="C222" s="80"/>
      <c r="D222" s="80"/>
      <c r="E222" s="73"/>
    </row>
    <row r="223" spans="1:5" ht="15.75">
      <c r="A223" s="49"/>
      <c r="B223" s="89"/>
      <c r="C223" s="80"/>
      <c r="D223" s="80"/>
      <c r="E223" s="73"/>
    </row>
    <row r="224" spans="1:5" ht="15.75">
      <c r="A224" s="49"/>
      <c r="B224" s="89"/>
      <c r="C224" s="80"/>
      <c r="D224" s="80"/>
      <c r="E224" s="73"/>
    </row>
    <row r="225" spans="1:5" ht="15.75">
      <c r="A225" s="49"/>
      <c r="B225" s="89"/>
      <c r="C225" s="80"/>
      <c r="D225" s="80"/>
      <c r="E225" s="73"/>
    </row>
    <row r="226" spans="1:5" ht="15.75">
      <c r="A226" s="49"/>
      <c r="B226" s="89"/>
      <c r="C226" s="80"/>
      <c r="D226" s="80"/>
      <c r="E226" s="73"/>
    </row>
    <row r="227" spans="1:5" ht="15.75">
      <c r="A227" s="49"/>
      <c r="B227" s="89"/>
      <c r="C227" s="80"/>
      <c r="D227" s="80"/>
      <c r="E227" s="73"/>
    </row>
    <row r="228" spans="1:5" ht="15.75">
      <c r="A228" s="49"/>
      <c r="B228" s="89"/>
      <c r="C228" s="80"/>
      <c r="D228" s="80"/>
      <c r="E228" s="73"/>
    </row>
    <row r="229" spans="1:5" ht="15.75">
      <c r="A229" s="49"/>
      <c r="B229" s="89"/>
      <c r="C229" s="80"/>
      <c r="D229" s="80"/>
      <c r="E229" s="73"/>
    </row>
    <row r="230" spans="1:5" ht="15.75">
      <c r="A230" s="49"/>
      <c r="B230" s="89"/>
      <c r="C230" s="80"/>
      <c r="D230" s="80"/>
      <c r="E230" s="73"/>
    </row>
    <row r="231" spans="1:5" ht="15.75">
      <c r="A231" s="49"/>
      <c r="B231" s="89"/>
      <c r="C231" s="80"/>
      <c r="D231" s="80"/>
      <c r="E231" s="73"/>
    </row>
    <row r="232" spans="1:5" ht="15.75">
      <c r="A232" s="49"/>
      <c r="B232" s="89"/>
      <c r="C232" s="80"/>
      <c r="D232" s="80"/>
      <c r="E232" s="73"/>
    </row>
    <row r="233" spans="1:5" ht="15.75">
      <c r="A233" s="49"/>
      <c r="B233" s="89"/>
      <c r="C233" s="80"/>
      <c r="D233" s="80"/>
      <c r="E233" s="73"/>
    </row>
    <row r="234" spans="1:5" ht="15.75">
      <c r="A234" s="49"/>
      <c r="B234" s="89"/>
      <c r="C234" s="80"/>
      <c r="D234" s="80"/>
      <c r="E234" s="73"/>
    </row>
    <row r="235" spans="1:5" ht="15.75">
      <c r="A235" s="49"/>
      <c r="B235" s="89"/>
      <c r="C235" s="80"/>
      <c r="D235" s="80"/>
      <c r="E235" s="73"/>
    </row>
    <row r="236" spans="1:5" ht="15.75">
      <c r="A236" s="49"/>
      <c r="B236" s="89"/>
      <c r="C236" s="80"/>
      <c r="D236" s="80"/>
      <c r="E236" s="73"/>
    </row>
    <row r="237" spans="1:5" ht="15.75">
      <c r="A237" s="49"/>
      <c r="B237" s="89"/>
      <c r="C237" s="80"/>
      <c r="D237" s="80"/>
      <c r="E237" s="73"/>
    </row>
    <row r="238" spans="1:5" ht="15.75">
      <c r="A238" s="49"/>
      <c r="B238" s="89"/>
      <c r="C238" s="80"/>
      <c r="D238" s="80"/>
      <c r="E238" s="73"/>
    </row>
    <row r="239" spans="1:5" ht="15.75">
      <c r="A239" s="49"/>
      <c r="B239" s="89"/>
      <c r="C239" s="80"/>
      <c r="D239" s="80"/>
      <c r="E239" s="73"/>
    </row>
    <row r="240" spans="1:5" ht="15.75">
      <c r="A240" s="49"/>
      <c r="B240" s="89"/>
      <c r="C240" s="80"/>
      <c r="D240" s="80"/>
      <c r="E240" s="73"/>
    </row>
    <row r="241" spans="1:5" ht="15.75">
      <c r="A241" s="49"/>
      <c r="B241" s="89"/>
      <c r="C241" s="80"/>
      <c r="D241" s="80"/>
      <c r="E241" s="73"/>
    </row>
    <row r="242" spans="1:5" ht="15.75">
      <c r="A242" s="49"/>
      <c r="B242" s="89"/>
      <c r="C242" s="80"/>
      <c r="D242" s="80"/>
      <c r="E242" s="73"/>
    </row>
    <row r="243" spans="1:5" ht="15.75">
      <c r="A243" s="49"/>
      <c r="B243" s="89"/>
      <c r="C243" s="80"/>
      <c r="D243" s="80"/>
      <c r="E243" s="73"/>
    </row>
    <row r="244" spans="1:5" ht="15.75">
      <c r="A244" s="49"/>
      <c r="B244" s="89"/>
      <c r="C244" s="80"/>
      <c r="D244" s="80"/>
      <c r="E244" s="73"/>
    </row>
    <row r="245" spans="1:5" ht="15.75">
      <c r="A245" s="49"/>
      <c r="B245" s="89"/>
      <c r="C245" s="80"/>
      <c r="D245" s="80"/>
      <c r="E245" s="73"/>
    </row>
    <row r="246" spans="1:5" ht="15.75">
      <c r="A246" s="49"/>
      <c r="B246" s="89"/>
      <c r="C246" s="80"/>
      <c r="D246" s="80"/>
      <c r="E246" s="73"/>
    </row>
    <row r="247" spans="1:5" ht="15.75">
      <c r="A247" s="49"/>
      <c r="B247" s="89"/>
      <c r="C247" s="80"/>
      <c r="D247" s="80"/>
      <c r="E247" s="73"/>
    </row>
    <row r="248" spans="1:5" ht="15.75">
      <c r="A248" s="49"/>
      <c r="B248" s="89"/>
      <c r="C248" s="80"/>
      <c r="D248" s="80"/>
      <c r="E248" s="73"/>
    </row>
    <row r="249" spans="1:5" ht="15.75">
      <c r="A249" s="49"/>
      <c r="B249" s="89"/>
      <c r="C249" s="80"/>
      <c r="D249" s="80"/>
      <c r="E249" s="73"/>
    </row>
    <row r="250" spans="1:5" ht="15.75">
      <c r="A250" s="49"/>
      <c r="B250" s="89"/>
      <c r="C250" s="80"/>
      <c r="D250" s="80"/>
      <c r="E250" s="73"/>
    </row>
    <row r="251" spans="1:5" ht="15.75">
      <c r="A251" s="49"/>
      <c r="B251" s="89"/>
      <c r="C251" s="80"/>
      <c r="D251" s="80"/>
      <c r="E251" s="73"/>
    </row>
    <row r="252" spans="1:5" ht="15.75">
      <c r="A252" s="49"/>
      <c r="B252" s="89"/>
      <c r="C252" s="80"/>
      <c r="D252" s="80"/>
      <c r="E252" s="73"/>
    </row>
    <row r="253" spans="1:5" ht="15.75">
      <c r="A253" s="49"/>
      <c r="B253" s="89"/>
      <c r="C253" s="80"/>
      <c r="D253" s="80"/>
      <c r="E253" s="73"/>
    </row>
    <row r="254" spans="1:5" ht="15.75">
      <c r="A254" s="49"/>
      <c r="B254" s="89"/>
      <c r="C254" s="80"/>
      <c r="D254" s="80"/>
      <c r="E254" s="73"/>
    </row>
    <row r="255" spans="1:5" ht="15.75">
      <c r="A255" s="49"/>
      <c r="B255" s="89"/>
      <c r="C255" s="80"/>
      <c r="D255" s="80"/>
      <c r="E255" s="73"/>
    </row>
    <row r="256" spans="1:5" ht="15.75">
      <c r="A256" s="49"/>
      <c r="B256" s="89"/>
      <c r="C256" s="80"/>
      <c r="D256" s="80"/>
      <c r="E256" s="73"/>
    </row>
    <row r="257" spans="1:5" ht="15.75">
      <c r="A257" s="49"/>
      <c r="B257" s="89"/>
      <c r="C257" s="80"/>
      <c r="D257" s="80"/>
      <c r="E257" s="73"/>
    </row>
    <row r="258" spans="1:5" ht="15.75">
      <c r="A258" s="49"/>
      <c r="B258" s="89"/>
      <c r="C258" s="80"/>
      <c r="D258" s="80"/>
      <c r="E258" s="73"/>
    </row>
    <row r="259" spans="1:5" ht="15.75">
      <c r="A259" s="49"/>
      <c r="B259" s="89"/>
      <c r="C259" s="80"/>
      <c r="D259" s="80"/>
      <c r="E259" s="73"/>
    </row>
    <row r="260" spans="1:5" ht="15.75">
      <c r="A260" s="49"/>
      <c r="B260" s="89"/>
      <c r="C260" s="80"/>
      <c r="D260" s="80"/>
      <c r="E260" s="73"/>
    </row>
    <row r="261" spans="1:5" ht="15.75">
      <c r="A261" s="49"/>
      <c r="B261" s="89"/>
      <c r="C261" s="80"/>
      <c r="D261" s="80"/>
      <c r="E261" s="73"/>
    </row>
    <row r="262" spans="1:5" ht="15.75">
      <c r="A262" s="49"/>
      <c r="B262" s="89"/>
      <c r="C262" s="80"/>
      <c r="D262" s="80"/>
      <c r="E262" s="73"/>
    </row>
    <row r="263" spans="1:5" ht="15.75">
      <c r="A263" s="49"/>
      <c r="B263" s="89"/>
      <c r="C263" s="80"/>
      <c r="D263" s="80"/>
      <c r="E263" s="73"/>
    </row>
    <row r="264" spans="1:5" ht="15.75">
      <c r="A264" s="49"/>
      <c r="B264" s="89"/>
      <c r="C264" s="80"/>
      <c r="D264" s="80"/>
      <c r="E264" s="73"/>
    </row>
    <row r="265" spans="1:5" ht="15.75">
      <c r="A265" s="49"/>
      <c r="B265" s="89"/>
      <c r="C265" s="80"/>
      <c r="D265" s="80"/>
      <c r="E265" s="73"/>
    </row>
    <row r="266" spans="1:5" ht="15.75">
      <c r="A266" s="49"/>
      <c r="B266" s="89"/>
      <c r="C266" s="80"/>
      <c r="D266" s="80"/>
      <c r="E266" s="73"/>
    </row>
    <row r="267" spans="1:5" ht="15.75">
      <c r="A267" s="49"/>
      <c r="B267" s="89"/>
      <c r="C267" s="80"/>
      <c r="D267" s="80"/>
      <c r="E267" s="73"/>
    </row>
    <row r="268" spans="1:5" ht="15.75">
      <c r="A268" s="49"/>
      <c r="B268" s="89"/>
      <c r="C268" s="80"/>
      <c r="D268" s="80"/>
      <c r="E268" s="73"/>
    </row>
    <row r="269" spans="1:5" ht="15.75">
      <c r="A269" s="49"/>
      <c r="B269" s="89"/>
      <c r="C269" s="80"/>
      <c r="D269" s="80"/>
      <c r="E269" s="73"/>
    </row>
    <row r="270" spans="1:5" ht="15.75">
      <c r="A270" s="49"/>
      <c r="B270" s="89"/>
      <c r="C270" s="80"/>
      <c r="D270" s="80"/>
      <c r="E270" s="73"/>
    </row>
    <row r="271" spans="1:5" ht="15.75">
      <c r="A271" s="49"/>
      <c r="B271" s="89"/>
      <c r="C271" s="80"/>
      <c r="D271" s="80"/>
      <c r="E271" s="73"/>
    </row>
    <row r="272" spans="1:5" ht="15.75">
      <c r="A272" s="49"/>
      <c r="B272" s="89"/>
      <c r="C272" s="80"/>
      <c r="D272" s="80"/>
      <c r="E272" s="73"/>
    </row>
    <row r="273" spans="1:5" ht="15.75">
      <c r="A273" s="49"/>
      <c r="B273" s="89"/>
      <c r="C273" s="80"/>
      <c r="D273" s="80"/>
      <c r="E273" s="73"/>
    </row>
    <row r="274" spans="1:5" ht="15.75">
      <c r="A274" s="49"/>
      <c r="B274" s="89"/>
      <c r="C274" s="80"/>
      <c r="D274" s="80"/>
      <c r="E274" s="73"/>
    </row>
    <row r="275" spans="1:5" ht="15.75">
      <c r="A275" s="49"/>
      <c r="B275" s="89"/>
      <c r="C275" s="80"/>
      <c r="D275" s="80"/>
      <c r="E275" s="73"/>
    </row>
    <row r="276" spans="1:5" ht="15.75">
      <c r="A276" s="49"/>
      <c r="B276" s="89"/>
      <c r="C276" s="80"/>
      <c r="D276" s="80"/>
      <c r="E276" s="73"/>
    </row>
    <row r="277" spans="1:5" ht="15.75">
      <c r="A277" s="49"/>
      <c r="B277" s="89"/>
      <c r="C277" s="80"/>
      <c r="D277" s="80"/>
      <c r="E277" s="73"/>
    </row>
    <row r="278" spans="1:5" ht="15.75">
      <c r="A278" s="49"/>
      <c r="B278" s="89"/>
      <c r="C278" s="80"/>
      <c r="D278" s="80"/>
      <c r="E278" s="73"/>
    </row>
    <row r="279" spans="1:5" ht="15.75">
      <c r="A279" s="49"/>
      <c r="B279" s="89"/>
      <c r="C279" s="80"/>
      <c r="D279" s="80"/>
      <c r="E279" s="73"/>
    </row>
    <row r="280" spans="1:5" ht="15.75">
      <c r="A280" s="49"/>
      <c r="B280" s="89"/>
      <c r="C280" s="80"/>
      <c r="D280" s="80"/>
      <c r="E280" s="73"/>
    </row>
    <row r="281" spans="1:5" ht="15.75">
      <c r="A281" s="49"/>
      <c r="B281" s="89"/>
      <c r="C281" s="80"/>
      <c r="D281" s="80"/>
      <c r="E281" s="73"/>
    </row>
    <row r="282" spans="1:5" ht="15.75">
      <c r="A282" s="49"/>
      <c r="B282" s="89"/>
      <c r="C282" s="80"/>
      <c r="D282" s="80"/>
      <c r="E282" s="73"/>
    </row>
    <row r="283" spans="1:5" ht="15.75">
      <c r="A283" s="49"/>
      <c r="B283" s="89"/>
      <c r="C283" s="80"/>
      <c r="D283" s="80"/>
      <c r="E283" s="73"/>
    </row>
    <row r="284" spans="1:5" ht="15.75">
      <c r="A284" s="49"/>
      <c r="B284" s="89"/>
      <c r="C284" s="80"/>
      <c r="D284" s="80"/>
      <c r="E284" s="73"/>
    </row>
    <row r="285" spans="1:5" ht="15.75">
      <c r="A285" s="49"/>
      <c r="B285" s="89"/>
      <c r="C285" s="80"/>
      <c r="D285" s="80"/>
      <c r="E285" s="73"/>
    </row>
    <row r="286" spans="1:5" ht="15.75">
      <c r="A286" s="49"/>
      <c r="B286" s="89"/>
      <c r="C286" s="80"/>
      <c r="D286" s="80"/>
      <c r="E286" s="73"/>
    </row>
    <row r="287" spans="1:5" ht="15.75">
      <c r="A287" s="49"/>
      <c r="B287" s="89"/>
      <c r="C287" s="80"/>
      <c r="D287" s="80"/>
      <c r="E287" s="73"/>
    </row>
    <row r="288" spans="1:5" ht="15.75">
      <c r="A288" s="49"/>
      <c r="B288" s="89"/>
      <c r="C288" s="80"/>
      <c r="D288" s="80"/>
      <c r="E288" s="73"/>
    </row>
    <row r="289" spans="1:5" ht="15.75">
      <c r="A289" s="49"/>
      <c r="B289" s="89"/>
      <c r="C289" s="80"/>
      <c r="D289" s="80"/>
      <c r="E289" s="73"/>
    </row>
    <row r="290" spans="1:5" ht="15.75">
      <c r="A290" s="49"/>
      <c r="B290" s="89"/>
      <c r="C290" s="80"/>
      <c r="D290" s="80"/>
      <c r="E290" s="73"/>
    </row>
    <row r="291" spans="1:5" ht="15.75">
      <c r="A291" s="49"/>
      <c r="B291" s="89"/>
      <c r="C291" s="80"/>
      <c r="D291" s="80"/>
      <c r="E291" s="73"/>
    </row>
    <row r="292" spans="1:5" ht="15.75">
      <c r="A292" s="49"/>
      <c r="B292" s="89"/>
      <c r="C292" s="80"/>
      <c r="D292" s="80"/>
      <c r="E292" s="73"/>
    </row>
    <row r="293" spans="1:5" ht="15.75">
      <c r="A293" s="49"/>
      <c r="B293" s="89"/>
      <c r="C293" s="80"/>
      <c r="D293" s="80"/>
      <c r="E293" s="73"/>
    </row>
    <row r="294" spans="1:5" ht="15.75">
      <c r="A294" s="49"/>
      <c r="B294" s="89"/>
      <c r="C294" s="80"/>
      <c r="D294" s="80"/>
      <c r="E294" s="73"/>
    </row>
    <row r="295" spans="1:5" ht="15.75">
      <c r="A295" s="49"/>
      <c r="B295" s="89"/>
      <c r="C295" s="80"/>
      <c r="D295" s="80"/>
      <c r="E295" s="73"/>
    </row>
    <row r="296" spans="1:5" ht="15.75">
      <c r="A296" s="49"/>
      <c r="B296" s="89"/>
      <c r="C296" s="80"/>
      <c r="D296" s="80"/>
      <c r="E296" s="73"/>
    </row>
    <row r="297" spans="1:5" ht="15.75">
      <c r="A297" s="49"/>
      <c r="B297" s="89"/>
      <c r="C297" s="80"/>
      <c r="D297" s="80"/>
      <c r="E297" s="73"/>
    </row>
    <row r="298" spans="1:5" ht="15.75">
      <c r="A298" s="49"/>
      <c r="B298" s="89"/>
      <c r="C298" s="80"/>
      <c r="D298" s="80"/>
      <c r="E298" s="73"/>
    </row>
    <row r="299" spans="1:5" ht="15.75">
      <c r="A299" s="49"/>
      <c r="B299" s="89"/>
      <c r="C299" s="80"/>
      <c r="D299" s="80"/>
      <c r="E299" s="73"/>
    </row>
    <row r="300" spans="1:5" ht="15.75">
      <c r="A300" s="49"/>
      <c r="B300" s="89"/>
      <c r="C300" s="80"/>
      <c r="D300" s="80"/>
      <c r="E300" s="73"/>
    </row>
    <row r="301" spans="1:5" ht="15.75">
      <c r="A301" s="49"/>
      <c r="B301" s="89"/>
      <c r="C301" s="80"/>
      <c r="D301" s="80"/>
      <c r="E301" s="73"/>
    </row>
    <row r="302" spans="1:5" ht="15.75">
      <c r="A302" s="49"/>
      <c r="B302" s="89"/>
      <c r="C302" s="80"/>
      <c r="D302" s="80"/>
      <c r="E302" s="73"/>
    </row>
    <row r="303" spans="1:5" ht="15.75">
      <c r="A303" s="49"/>
      <c r="B303" s="89"/>
      <c r="C303" s="80"/>
      <c r="D303" s="80"/>
      <c r="E303" s="73"/>
    </row>
    <row r="304" spans="1:5" ht="15.75">
      <c r="A304" s="49"/>
      <c r="B304" s="89"/>
      <c r="C304" s="80"/>
      <c r="D304" s="80"/>
      <c r="E304" s="73"/>
    </row>
    <row r="305" spans="1:5" ht="15.75">
      <c r="A305" s="49"/>
      <c r="B305" s="89"/>
      <c r="C305" s="80"/>
      <c r="D305" s="80"/>
      <c r="E305" s="73"/>
    </row>
    <row r="306" spans="1:5" ht="15.75">
      <c r="A306" s="49"/>
      <c r="B306" s="89"/>
      <c r="C306" s="80"/>
      <c r="D306" s="80"/>
      <c r="E306" s="73"/>
    </row>
    <row r="307" spans="1:5" ht="15.75">
      <c r="A307" s="49"/>
      <c r="B307" s="89"/>
      <c r="C307" s="80"/>
      <c r="D307" s="80"/>
      <c r="E307" s="73"/>
    </row>
    <row r="308" spans="1:5" ht="15.75">
      <c r="A308" s="49"/>
      <c r="B308" s="89"/>
      <c r="C308" s="80"/>
      <c r="D308" s="80"/>
      <c r="E308" s="73"/>
    </row>
    <row r="309" spans="1:5" ht="15.75">
      <c r="A309" s="49"/>
      <c r="B309" s="89"/>
      <c r="C309" s="80"/>
      <c r="D309" s="80"/>
      <c r="E309" s="73"/>
    </row>
    <row r="310" spans="1:5" ht="15.75">
      <c r="A310" s="49"/>
      <c r="B310" s="89"/>
      <c r="C310" s="80"/>
      <c r="D310" s="80"/>
      <c r="E310" s="73"/>
    </row>
    <row r="311" spans="1:5" ht="15.75">
      <c r="A311" s="49"/>
      <c r="B311" s="89"/>
      <c r="C311" s="80"/>
      <c r="D311" s="80"/>
      <c r="E311" s="73"/>
    </row>
    <row r="312" spans="1:5" ht="15.75">
      <c r="A312" s="49"/>
      <c r="B312" s="89"/>
      <c r="C312" s="80"/>
      <c r="D312" s="80"/>
      <c r="E312" s="73"/>
    </row>
    <row r="313" spans="1:5" ht="15.75">
      <c r="A313" s="49"/>
      <c r="B313" s="89"/>
      <c r="C313" s="80"/>
      <c r="D313" s="80"/>
      <c r="E313" s="73"/>
    </row>
    <row r="314" spans="1:5" ht="15.75">
      <c r="A314" s="49"/>
      <c r="B314" s="89"/>
      <c r="C314" s="80"/>
      <c r="D314" s="80"/>
      <c r="E314" s="73"/>
    </row>
    <row r="315" spans="1:5" ht="15.75">
      <c r="A315" s="49"/>
      <c r="B315" s="89"/>
      <c r="C315" s="80"/>
      <c r="D315" s="80"/>
      <c r="E315" s="73"/>
    </row>
    <row r="316" spans="1:5" ht="15.75">
      <c r="A316" s="49"/>
      <c r="B316" s="89"/>
      <c r="C316" s="80"/>
      <c r="D316" s="80"/>
      <c r="E316" s="73"/>
    </row>
    <row r="317" spans="1:5" ht="15.75">
      <c r="A317" s="49"/>
      <c r="B317" s="89"/>
      <c r="C317" s="80"/>
      <c r="D317" s="80"/>
      <c r="E317" s="73"/>
    </row>
    <row r="318" spans="1:5" ht="15.75">
      <c r="A318" s="49"/>
      <c r="B318" s="89"/>
      <c r="C318" s="80"/>
      <c r="D318" s="80"/>
      <c r="E318" s="73"/>
    </row>
    <row r="319" spans="1:5" ht="15.75">
      <c r="A319" s="49"/>
      <c r="B319" s="89"/>
      <c r="C319" s="80"/>
      <c r="D319" s="80"/>
      <c r="E319" s="73"/>
    </row>
    <row r="320" spans="1:5" ht="15.75">
      <c r="A320" s="49"/>
      <c r="B320" s="89"/>
      <c r="C320" s="80"/>
      <c r="D320" s="80"/>
      <c r="E320" s="73"/>
    </row>
    <row r="321" spans="1:5" ht="15.75">
      <c r="A321" s="49"/>
      <c r="B321" s="89"/>
      <c r="C321" s="80"/>
      <c r="D321" s="80"/>
      <c r="E321" s="73"/>
    </row>
    <row r="322" spans="1:5" ht="15.75">
      <c r="A322" s="49"/>
      <c r="B322" s="89"/>
      <c r="C322" s="80"/>
      <c r="D322" s="80"/>
      <c r="E322" s="73"/>
    </row>
    <row r="323" spans="1:5" ht="15.75">
      <c r="A323" s="49"/>
      <c r="B323" s="89"/>
      <c r="C323" s="80"/>
      <c r="D323" s="80"/>
      <c r="E323" s="73"/>
    </row>
    <row r="324" spans="1:5" ht="15.75">
      <c r="A324" s="49"/>
      <c r="B324" s="89"/>
      <c r="C324" s="80"/>
      <c r="D324" s="80"/>
      <c r="E324" s="73"/>
    </row>
    <row r="325" spans="1:5" ht="15.75">
      <c r="A325" s="49"/>
      <c r="B325" s="89"/>
      <c r="C325" s="80"/>
      <c r="D325" s="80"/>
      <c r="E325" s="73"/>
    </row>
    <row r="326" spans="1:5" ht="15.75">
      <c r="A326" s="49"/>
      <c r="B326" s="89"/>
      <c r="C326" s="80"/>
      <c r="D326" s="80"/>
      <c r="E326" s="73"/>
    </row>
    <row r="327" spans="1:5" ht="15.75">
      <c r="A327" s="49"/>
      <c r="B327" s="89"/>
      <c r="C327" s="80"/>
      <c r="D327" s="80"/>
      <c r="E327" s="73"/>
    </row>
    <row r="328" spans="1:5" ht="15.75">
      <c r="A328" s="49"/>
      <c r="B328" s="89"/>
      <c r="C328" s="80"/>
      <c r="D328" s="80"/>
      <c r="E328" s="73"/>
    </row>
    <row r="329" spans="1:5" ht="15.75">
      <c r="A329" s="49"/>
      <c r="B329" s="89"/>
      <c r="C329" s="80"/>
      <c r="D329" s="80"/>
      <c r="E329" s="73"/>
    </row>
    <row r="330" spans="1:5" ht="15.75">
      <c r="A330" s="49"/>
      <c r="B330" s="89"/>
      <c r="C330" s="80"/>
      <c r="D330" s="80"/>
      <c r="E330" s="73"/>
    </row>
    <row r="331" spans="1:5" ht="15.75">
      <c r="A331" s="49"/>
      <c r="B331" s="89"/>
      <c r="C331" s="80"/>
      <c r="D331" s="80"/>
      <c r="E331" s="73"/>
    </row>
    <row r="332" spans="1:5" ht="15.75">
      <c r="A332" s="49"/>
      <c r="B332" s="89"/>
      <c r="C332" s="80"/>
      <c r="D332" s="80"/>
      <c r="E332" s="73"/>
    </row>
    <row r="333" spans="1:5" ht="15.75">
      <c r="A333" s="49"/>
      <c r="B333" s="89"/>
      <c r="C333" s="80"/>
      <c r="D333" s="80"/>
      <c r="E333" s="73"/>
    </row>
    <row r="334" spans="1:5" ht="15.75">
      <c r="A334" s="49"/>
      <c r="B334" s="89"/>
      <c r="C334" s="80"/>
      <c r="D334" s="80"/>
      <c r="E334" s="73"/>
    </row>
    <row r="335" spans="1:5" ht="15.75">
      <c r="A335" s="49"/>
      <c r="B335" s="89"/>
      <c r="C335" s="80"/>
      <c r="D335" s="80"/>
      <c r="E335" s="73"/>
    </row>
    <row r="336" spans="1:5" ht="15.75">
      <c r="A336" s="49"/>
      <c r="B336" s="89"/>
      <c r="C336" s="80"/>
      <c r="D336" s="80"/>
      <c r="E336" s="73"/>
    </row>
    <row r="337" spans="1:5" ht="15.75">
      <c r="A337" s="49"/>
      <c r="B337" s="89"/>
      <c r="C337" s="80"/>
      <c r="D337" s="80"/>
      <c r="E337" s="73"/>
    </row>
    <row r="338" spans="1:5" ht="15.75">
      <c r="A338" s="49"/>
      <c r="B338" s="89"/>
      <c r="C338" s="80"/>
      <c r="D338" s="80"/>
      <c r="E338" s="73"/>
    </row>
    <row r="339" spans="1:5" ht="15.75">
      <c r="A339" s="49"/>
      <c r="B339" s="89"/>
      <c r="C339" s="80"/>
      <c r="D339" s="80"/>
      <c r="E339" s="73"/>
    </row>
    <row r="340" spans="1:5" ht="15.75">
      <c r="A340" s="49"/>
      <c r="B340" s="89"/>
      <c r="C340" s="80"/>
      <c r="D340" s="80"/>
      <c r="E340" s="73"/>
    </row>
    <row r="341" spans="1:5" ht="15.75">
      <c r="A341" s="49"/>
      <c r="B341" s="89"/>
      <c r="C341" s="80"/>
      <c r="D341" s="80"/>
      <c r="E341" s="73"/>
    </row>
    <row r="342" spans="1:5" ht="15.75">
      <c r="A342" s="49"/>
      <c r="B342" s="89"/>
      <c r="C342" s="80"/>
      <c r="D342" s="80"/>
      <c r="E342" s="73"/>
    </row>
    <row r="343" spans="1:5" ht="15.75">
      <c r="A343" s="49"/>
      <c r="B343" s="89"/>
      <c r="C343" s="80"/>
      <c r="D343" s="80"/>
      <c r="E343" s="73"/>
    </row>
    <row r="344" spans="1:5" ht="15.75">
      <c r="A344" s="49"/>
      <c r="B344" s="89"/>
      <c r="C344" s="80"/>
      <c r="D344" s="80"/>
      <c r="E344" s="73"/>
    </row>
    <row r="345" spans="1:5" ht="15.75">
      <c r="A345" s="49"/>
      <c r="B345" s="89"/>
      <c r="C345" s="80"/>
      <c r="D345" s="80"/>
      <c r="E345" s="73"/>
    </row>
    <row r="346" spans="1:5" ht="15.75">
      <c r="A346" s="49"/>
      <c r="B346" s="89"/>
      <c r="C346" s="80"/>
      <c r="D346" s="80"/>
      <c r="E346" s="73"/>
    </row>
    <row r="347" spans="1:5" ht="15.75">
      <c r="A347" s="49"/>
      <c r="B347" s="89"/>
      <c r="C347" s="80"/>
      <c r="D347" s="80"/>
      <c r="E347" s="73"/>
    </row>
    <row r="348" spans="1:5" ht="15.75">
      <c r="A348" s="49"/>
      <c r="B348" s="89"/>
      <c r="C348" s="80"/>
      <c r="D348" s="80"/>
      <c r="E348" s="73"/>
    </row>
    <row r="349" spans="1:5" ht="15.75">
      <c r="A349" s="49"/>
      <c r="B349" s="89"/>
      <c r="C349" s="80"/>
      <c r="D349" s="80"/>
      <c r="E349" s="73"/>
    </row>
    <row r="350" spans="1:5" ht="15.75">
      <c r="A350" s="49"/>
      <c r="B350" s="89"/>
      <c r="C350" s="80"/>
      <c r="D350" s="80"/>
      <c r="E350" s="73"/>
    </row>
    <row r="351" spans="1:5" ht="15.75">
      <c r="A351" s="49"/>
      <c r="B351" s="89"/>
      <c r="C351" s="80"/>
      <c r="D351" s="80"/>
      <c r="E351" s="73"/>
    </row>
    <row r="352" spans="1:5" ht="15.75">
      <c r="A352" s="49"/>
      <c r="B352" s="89"/>
      <c r="C352" s="80"/>
      <c r="D352" s="80"/>
      <c r="E352" s="73"/>
    </row>
    <row r="353" spans="1:5" ht="15.75">
      <c r="A353" s="49"/>
      <c r="B353" s="89"/>
      <c r="C353" s="80"/>
      <c r="D353" s="80"/>
      <c r="E353" s="73"/>
    </row>
    <row r="354" spans="1:5" ht="15.75">
      <c r="A354" s="49"/>
      <c r="B354" s="89"/>
      <c r="C354" s="80"/>
      <c r="D354" s="80"/>
      <c r="E354" s="73"/>
    </row>
    <row r="355" spans="1:5" ht="15.75">
      <c r="A355" s="49"/>
      <c r="B355" s="89"/>
      <c r="C355" s="80"/>
      <c r="D355" s="80"/>
      <c r="E355" s="73"/>
    </row>
    <row r="356" spans="1:5" ht="15.75">
      <c r="A356" s="49"/>
      <c r="B356" s="89"/>
      <c r="C356" s="80"/>
      <c r="D356" s="80"/>
      <c r="E356" s="73"/>
    </row>
    <row r="357" spans="1:5" ht="15.75">
      <c r="A357" s="49"/>
      <c r="B357" s="89"/>
      <c r="C357" s="80"/>
      <c r="D357" s="80"/>
      <c r="E357" s="73"/>
    </row>
    <row r="358" spans="1:5" ht="15.75">
      <c r="A358" s="49"/>
      <c r="B358" s="89"/>
      <c r="C358" s="80"/>
      <c r="D358" s="80"/>
      <c r="E358" s="73"/>
    </row>
    <row r="359" spans="1:5" ht="15.75">
      <c r="A359" s="49"/>
      <c r="B359" s="89"/>
      <c r="C359" s="80"/>
      <c r="D359" s="80"/>
      <c r="E359" s="73"/>
    </row>
    <row r="360" spans="1:5" ht="15.75">
      <c r="A360" s="49"/>
      <c r="B360" s="89"/>
      <c r="C360" s="80"/>
      <c r="D360" s="80"/>
      <c r="E360" s="73"/>
    </row>
    <row r="361" spans="1:5" ht="15.75">
      <c r="A361" s="49"/>
      <c r="B361" s="89"/>
      <c r="C361" s="80"/>
      <c r="D361" s="80"/>
      <c r="E361" s="73"/>
    </row>
    <row r="362" spans="1:5" ht="15.75">
      <c r="A362" s="49"/>
      <c r="B362" s="89"/>
      <c r="C362" s="80"/>
      <c r="D362" s="80"/>
      <c r="E362" s="73"/>
    </row>
    <row r="363" spans="1:5" ht="15.75">
      <c r="A363" s="49"/>
      <c r="B363" s="89"/>
      <c r="C363" s="80"/>
      <c r="D363" s="80"/>
      <c r="E363" s="73"/>
    </row>
    <row r="364" spans="1:5" ht="15.75">
      <c r="A364" s="49"/>
      <c r="B364" s="89"/>
      <c r="C364" s="80"/>
      <c r="D364" s="80"/>
      <c r="E364" s="73"/>
    </row>
    <row r="365" spans="1:5" ht="15.75">
      <c r="A365" s="49"/>
      <c r="B365" s="89"/>
      <c r="C365" s="80"/>
      <c r="D365" s="80"/>
      <c r="E365" s="73"/>
    </row>
    <row r="366" spans="1:5" ht="15.75">
      <c r="A366" s="49"/>
      <c r="B366" s="89"/>
      <c r="C366" s="80"/>
      <c r="D366" s="80"/>
      <c r="E366" s="73"/>
    </row>
    <row r="367" spans="1:5" ht="15.75">
      <c r="A367" s="49"/>
      <c r="B367" s="89"/>
      <c r="C367" s="80"/>
      <c r="D367" s="80"/>
      <c r="E367" s="73"/>
    </row>
    <row r="368" spans="1:5" ht="15.75">
      <c r="A368" s="49"/>
      <c r="B368" s="89"/>
      <c r="C368" s="80"/>
      <c r="D368" s="80"/>
      <c r="E368" s="73"/>
    </row>
    <row r="369" spans="1:5" ht="15.75">
      <c r="A369" s="49"/>
      <c r="B369" s="89"/>
      <c r="C369" s="80"/>
      <c r="D369" s="80"/>
      <c r="E369" s="73"/>
    </row>
    <row r="370" spans="1:5" ht="15.75">
      <c r="A370" s="49"/>
      <c r="B370" s="89"/>
      <c r="C370" s="80"/>
      <c r="D370" s="80"/>
      <c r="E370" s="73"/>
    </row>
    <row r="371" spans="1:5" ht="15.75">
      <c r="A371" s="49"/>
      <c r="B371" s="89"/>
      <c r="C371" s="80"/>
      <c r="D371" s="80"/>
      <c r="E371" s="73"/>
    </row>
    <row r="372" spans="1:5" ht="15.75">
      <c r="A372" s="49"/>
      <c r="B372" s="89"/>
      <c r="C372" s="80"/>
      <c r="D372" s="80"/>
      <c r="E372" s="73"/>
    </row>
    <row r="373" spans="1:5" ht="15.75">
      <c r="A373" s="49"/>
      <c r="B373" s="89"/>
      <c r="C373" s="80"/>
      <c r="D373" s="80"/>
      <c r="E373" s="73"/>
    </row>
    <row r="374" spans="1:5" ht="15.75">
      <c r="A374" s="49"/>
      <c r="B374" s="89"/>
      <c r="C374" s="80"/>
      <c r="D374" s="80"/>
      <c r="E374" s="73"/>
    </row>
    <row r="375" spans="1:5" ht="15.75">
      <c r="A375" s="49"/>
      <c r="B375" s="89"/>
      <c r="C375" s="80"/>
      <c r="D375" s="80"/>
      <c r="E375" s="73"/>
    </row>
    <row r="376" spans="1:5" ht="15.75">
      <c r="A376" s="49"/>
      <c r="B376" s="89"/>
      <c r="C376" s="80"/>
      <c r="D376" s="80"/>
      <c r="E376" s="73"/>
    </row>
    <row r="377" spans="1:5" ht="15.75">
      <c r="A377" s="49"/>
      <c r="B377" s="89"/>
      <c r="C377" s="80"/>
      <c r="D377" s="80"/>
      <c r="E377" s="73"/>
    </row>
    <row r="378" spans="1:5" ht="15.75">
      <c r="A378" s="49"/>
      <c r="B378" s="89"/>
      <c r="C378" s="80"/>
      <c r="D378" s="80"/>
      <c r="E378" s="73"/>
    </row>
    <row r="379" spans="1:5" ht="15.75">
      <c r="A379" s="49"/>
      <c r="B379" s="89"/>
      <c r="C379" s="80"/>
      <c r="D379" s="80"/>
      <c r="E379" s="73"/>
    </row>
    <row r="380" spans="1:5" ht="15.75">
      <c r="A380" s="49"/>
      <c r="B380" s="89"/>
      <c r="C380" s="80"/>
      <c r="D380" s="80"/>
      <c r="E380" s="73"/>
    </row>
    <row r="381" spans="1:5" ht="15.75">
      <c r="A381" s="49"/>
      <c r="B381" s="89"/>
      <c r="C381" s="80"/>
      <c r="D381" s="80"/>
      <c r="E381" s="73"/>
    </row>
    <row r="382" spans="1:5" ht="15.75">
      <c r="A382" s="49"/>
      <c r="B382" s="89"/>
      <c r="C382" s="80"/>
      <c r="D382" s="80"/>
      <c r="E382" s="73"/>
    </row>
    <row r="383" spans="1:5" ht="15.75">
      <c r="A383" s="49"/>
      <c r="B383" s="89"/>
      <c r="C383" s="80"/>
      <c r="D383" s="80"/>
      <c r="E383" s="73"/>
    </row>
    <row r="384" spans="1:5" ht="15.75">
      <c r="A384" s="49"/>
      <c r="B384" s="89"/>
      <c r="C384" s="80"/>
      <c r="D384" s="80"/>
      <c r="E384" s="73"/>
    </row>
    <row r="385" spans="1:5" ht="15.75">
      <c r="A385" s="49"/>
      <c r="B385" s="89"/>
      <c r="C385" s="80"/>
      <c r="D385" s="80"/>
      <c r="E385" s="73"/>
    </row>
    <row r="386" spans="1:5" ht="15.75">
      <c r="A386" s="49"/>
      <c r="B386" s="89"/>
      <c r="C386" s="80"/>
      <c r="D386" s="80"/>
      <c r="E386" s="73"/>
    </row>
    <row r="387" spans="1:5" ht="15.75">
      <c r="A387" s="49"/>
      <c r="B387" s="89"/>
      <c r="C387" s="80"/>
      <c r="D387" s="80"/>
      <c r="E387" s="73"/>
    </row>
    <row r="388" spans="1:5" ht="15.75">
      <c r="A388" s="49"/>
      <c r="B388" s="89"/>
      <c r="C388" s="80"/>
      <c r="D388" s="80"/>
      <c r="E388" s="73"/>
    </row>
    <row r="389" spans="1:5" ht="15.75">
      <c r="A389" s="49"/>
      <c r="B389" s="89"/>
      <c r="C389" s="80"/>
      <c r="D389" s="80"/>
      <c r="E389" s="73"/>
    </row>
    <row r="390" spans="1:5" ht="15.75">
      <c r="A390" s="49"/>
      <c r="B390" s="89"/>
      <c r="C390" s="80"/>
      <c r="D390" s="80"/>
      <c r="E390" s="73"/>
    </row>
    <row r="391" spans="1:5" ht="15.75">
      <c r="A391" s="49"/>
      <c r="B391" s="89"/>
      <c r="C391" s="80"/>
      <c r="D391" s="80"/>
      <c r="E391" s="73"/>
    </row>
    <row r="392" spans="1:5" ht="15.75">
      <c r="A392" s="49"/>
      <c r="B392" s="89"/>
      <c r="C392" s="80"/>
      <c r="D392" s="80"/>
      <c r="E392" s="73"/>
    </row>
    <row r="393" spans="1:5" ht="15.75">
      <c r="A393" s="49"/>
      <c r="B393" s="89"/>
      <c r="C393" s="80"/>
      <c r="D393" s="80"/>
      <c r="E393" s="73"/>
    </row>
    <row r="394" spans="1:5" ht="15.75">
      <c r="A394" s="49"/>
      <c r="B394" s="89"/>
      <c r="C394" s="80"/>
      <c r="D394" s="80"/>
      <c r="E394" s="73"/>
    </row>
    <row r="395" spans="1:5" ht="15.75">
      <c r="A395" s="49"/>
      <c r="B395" s="89"/>
      <c r="C395" s="80"/>
      <c r="D395" s="80"/>
      <c r="E395" s="73"/>
    </row>
    <row r="396" spans="1:5" ht="15.75">
      <c r="A396" s="49"/>
      <c r="B396" s="89"/>
      <c r="C396" s="80"/>
      <c r="D396" s="80"/>
      <c r="E396" s="73"/>
    </row>
    <row r="397" spans="1:5" ht="15.75">
      <c r="A397" s="49"/>
      <c r="B397" s="89"/>
      <c r="C397" s="80"/>
      <c r="D397" s="80"/>
      <c r="E397" s="73"/>
    </row>
    <row r="398" spans="1:5" ht="15.75">
      <c r="A398" s="49"/>
      <c r="B398" s="89"/>
      <c r="C398" s="80"/>
      <c r="D398" s="80"/>
      <c r="E398" s="73"/>
    </row>
    <row r="399" spans="1:5" ht="15.75">
      <c r="A399" s="49"/>
      <c r="B399" s="89"/>
      <c r="C399" s="80"/>
      <c r="D399" s="80"/>
      <c r="E399" s="73"/>
    </row>
    <row r="400" spans="1:5" ht="15.75">
      <c r="A400" s="49"/>
      <c r="B400" s="89"/>
      <c r="C400" s="80"/>
      <c r="D400" s="80"/>
      <c r="E400" s="73"/>
    </row>
    <row r="401" spans="1:5" ht="15.75">
      <c r="A401" s="49"/>
      <c r="B401" s="89"/>
      <c r="C401" s="80"/>
      <c r="D401" s="80"/>
      <c r="E401" s="73"/>
    </row>
    <row r="402" spans="1:5" ht="15.75">
      <c r="A402" s="49"/>
      <c r="B402" s="89"/>
      <c r="C402" s="80"/>
      <c r="D402" s="80"/>
      <c r="E402" s="73"/>
    </row>
    <row r="403" spans="1:5" ht="15.75">
      <c r="A403" s="49"/>
      <c r="B403" s="89"/>
      <c r="C403" s="80"/>
      <c r="D403" s="80"/>
      <c r="E403" s="73"/>
    </row>
    <row r="404" spans="1:5" ht="15.75">
      <c r="A404" s="49"/>
      <c r="B404" s="89"/>
      <c r="C404" s="80"/>
      <c r="D404" s="80"/>
      <c r="E404" s="73"/>
    </row>
    <row r="405" spans="1:5" ht="15.75">
      <c r="A405" s="49"/>
      <c r="B405" s="89"/>
      <c r="C405" s="80"/>
      <c r="D405" s="80"/>
      <c r="E405" s="73"/>
    </row>
    <row r="406" spans="1:5" ht="15.75">
      <c r="A406" s="49"/>
      <c r="B406" s="89"/>
      <c r="C406" s="80"/>
      <c r="D406" s="80"/>
      <c r="E406" s="73"/>
    </row>
    <row r="407" spans="1:5" ht="15.75">
      <c r="A407" s="49"/>
      <c r="B407" s="89"/>
      <c r="C407" s="80"/>
      <c r="D407" s="80"/>
      <c r="E407" s="73"/>
    </row>
    <row r="408" spans="1:5" ht="15.75">
      <c r="A408" s="49"/>
      <c r="B408" s="89"/>
      <c r="C408" s="80"/>
      <c r="D408" s="80"/>
      <c r="E408" s="73"/>
    </row>
    <row r="409" spans="1:5" ht="15.75">
      <c r="A409" s="49"/>
      <c r="B409" s="89"/>
      <c r="C409" s="80"/>
      <c r="D409" s="80"/>
      <c r="E409" s="73"/>
    </row>
    <row r="410" spans="1:5" ht="15.75">
      <c r="A410" s="49"/>
      <c r="B410" s="89"/>
      <c r="C410" s="80"/>
      <c r="D410" s="80"/>
      <c r="E410" s="73"/>
    </row>
    <row r="411" spans="1:5" ht="15.75">
      <c r="A411" s="49"/>
      <c r="B411" s="89"/>
      <c r="C411" s="80"/>
      <c r="D411" s="80"/>
      <c r="E411" s="73"/>
    </row>
    <row r="412" spans="1:5" ht="15.75">
      <c r="A412" s="49"/>
      <c r="B412" s="89"/>
      <c r="C412" s="80"/>
      <c r="D412" s="80"/>
      <c r="E412" s="73"/>
    </row>
    <row r="413" spans="1:5" ht="15.75">
      <c r="A413" s="49"/>
      <c r="B413" s="89"/>
      <c r="C413" s="80"/>
      <c r="D413" s="80"/>
      <c r="E413" s="73"/>
    </row>
    <row r="414" spans="1:5" ht="15.75">
      <c r="A414" s="49"/>
      <c r="B414" s="89"/>
      <c r="C414" s="80"/>
      <c r="D414" s="80"/>
      <c r="E414" s="73"/>
    </row>
    <row r="415" spans="1:5" ht="15.75">
      <c r="A415" s="49"/>
      <c r="B415" s="89"/>
      <c r="C415" s="80"/>
      <c r="D415" s="80"/>
      <c r="E415" s="73"/>
    </row>
    <row r="416" spans="1:5" ht="15.75">
      <c r="A416" s="49"/>
      <c r="B416" s="89"/>
      <c r="C416" s="80"/>
      <c r="D416" s="80"/>
      <c r="E416" s="73"/>
    </row>
    <row r="417" spans="1:5" ht="15.75">
      <c r="A417" s="49"/>
      <c r="B417" s="89"/>
      <c r="C417" s="80"/>
      <c r="D417" s="80"/>
      <c r="E417" s="73"/>
    </row>
    <row r="418" spans="1:5" ht="15.75">
      <c r="A418" s="49"/>
      <c r="B418" s="89"/>
      <c r="C418" s="80"/>
      <c r="D418" s="80"/>
      <c r="E418" s="73"/>
    </row>
    <row r="419" spans="1:5" ht="15.75">
      <c r="A419" s="49"/>
      <c r="B419" s="89"/>
      <c r="C419" s="80"/>
      <c r="D419" s="80"/>
      <c r="E419" s="73"/>
    </row>
    <row r="420" spans="1:5" ht="15.75">
      <c r="A420" s="49"/>
      <c r="B420" s="89"/>
      <c r="C420" s="80"/>
      <c r="D420" s="80"/>
      <c r="E420" s="73"/>
    </row>
    <row r="421" spans="1:5" ht="15.75">
      <c r="A421" s="49"/>
      <c r="B421" s="89"/>
      <c r="C421" s="80"/>
      <c r="D421" s="80"/>
      <c r="E421" s="73"/>
    </row>
    <row r="422" spans="1:5" ht="15.75">
      <c r="A422" s="49"/>
      <c r="B422" s="89"/>
      <c r="C422" s="80"/>
      <c r="D422" s="80"/>
      <c r="E422" s="73"/>
    </row>
    <row r="423" spans="1:5" ht="15.75">
      <c r="A423" s="49"/>
      <c r="B423" s="89"/>
      <c r="C423" s="80"/>
      <c r="D423" s="80"/>
      <c r="E423" s="73"/>
    </row>
    <row r="424" spans="1:5" ht="15.75">
      <c r="A424" s="49"/>
      <c r="B424" s="89"/>
      <c r="C424" s="80"/>
      <c r="D424" s="80"/>
      <c r="E424" s="73"/>
    </row>
    <row r="425" spans="1:5" ht="15.75">
      <c r="A425" s="49"/>
      <c r="B425" s="89"/>
      <c r="C425" s="80"/>
      <c r="D425" s="80"/>
      <c r="E425" s="73"/>
    </row>
    <row r="426" spans="1:5" ht="15.75">
      <c r="A426" s="49"/>
      <c r="B426" s="89"/>
      <c r="C426" s="80"/>
      <c r="D426" s="80"/>
      <c r="E426" s="73"/>
    </row>
    <row r="427" spans="1:5" ht="15.75">
      <c r="A427" s="49"/>
      <c r="B427" s="89"/>
      <c r="C427" s="80"/>
      <c r="D427" s="80"/>
      <c r="E427" s="73"/>
    </row>
    <row r="428" spans="1:5" ht="15.75">
      <c r="A428" s="49"/>
      <c r="B428" s="89"/>
      <c r="C428" s="80"/>
      <c r="D428" s="80"/>
      <c r="E428" s="73"/>
    </row>
    <row r="429" spans="1:5" ht="15.75">
      <c r="A429" s="49"/>
      <c r="B429" s="89"/>
      <c r="C429" s="80"/>
      <c r="D429" s="80"/>
      <c r="E429" s="73"/>
    </row>
    <row r="430" spans="1:5" ht="15.75">
      <c r="A430" s="49"/>
      <c r="B430" s="89"/>
      <c r="C430" s="80"/>
      <c r="D430" s="80"/>
      <c r="E430" s="73"/>
    </row>
    <row r="431" spans="1:5" ht="15.75">
      <c r="A431" s="49"/>
      <c r="B431" s="89"/>
      <c r="C431" s="80"/>
      <c r="D431" s="80"/>
      <c r="E431" s="73"/>
    </row>
    <row r="432" spans="1:5" ht="15.75">
      <c r="A432" s="49"/>
      <c r="B432" s="89"/>
      <c r="C432" s="80"/>
      <c r="D432" s="80"/>
      <c r="E432" s="73"/>
    </row>
    <row r="433" spans="1:5" ht="15.75">
      <c r="A433" s="49"/>
      <c r="B433" s="89"/>
      <c r="C433" s="80"/>
      <c r="D433" s="80"/>
      <c r="E433" s="73"/>
    </row>
    <row r="434" spans="1:5" ht="15.75">
      <c r="A434" s="49"/>
      <c r="B434" s="89"/>
      <c r="C434" s="80"/>
      <c r="D434" s="80"/>
      <c r="E434" s="73"/>
    </row>
    <row r="435" spans="1:5" ht="15.75">
      <c r="A435" s="49"/>
      <c r="B435" s="89"/>
      <c r="C435" s="80"/>
      <c r="D435" s="80"/>
      <c r="E435" s="73"/>
    </row>
    <row r="436" spans="1:5" ht="15.75">
      <c r="A436" s="49"/>
      <c r="B436" s="89"/>
      <c r="C436" s="80"/>
      <c r="D436" s="80"/>
      <c r="E436" s="73"/>
    </row>
    <row r="437" spans="1:5" ht="15.75">
      <c r="A437" s="49"/>
      <c r="B437" s="89"/>
      <c r="C437" s="80"/>
      <c r="D437" s="80"/>
      <c r="E437" s="73"/>
    </row>
    <row r="438" spans="1:5" ht="15.75">
      <c r="A438" s="49"/>
      <c r="B438" s="89"/>
      <c r="C438" s="80"/>
      <c r="D438" s="80"/>
      <c r="E438" s="73"/>
    </row>
    <row r="439" spans="1:5" ht="15.75">
      <c r="A439" s="49"/>
      <c r="B439" s="89"/>
      <c r="C439" s="80"/>
      <c r="D439" s="80"/>
      <c r="E439" s="73"/>
    </row>
    <row r="440" spans="1:5" ht="15.75">
      <c r="A440" s="49"/>
      <c r="B440" s="89"/>
      <c r="C440" s="80"/>
      <c r="D440" s="80"/>
      <c r="E440" s="73"/>
    </row>
    <row r="441" spans="1:5" ht="15.75">
      <c r="A441" s="49"/>
      <c r="B441" s="89"/>
      <c r="C441" s="80"/>
      <c r="D441" s="80"/>
      <c r="E441" s="73"/>
    </row>
    <row r="442" spans="1:5" ht="15.75">
      <c r="A442" s="49"/>
      <c r="B442" s="89"/>
      <c r="C442" s="80"/>
      <c r="D442" s="80"/>
      <c r="E442" s="73"/>
    </row>
    <row r="443" spans="1:5" ht="15.75">
      <c r="A443" s="49"/>
      <c r="B443" s="89"/>
      <c r="C443" s="80"/>
      <c r="D443" s="80"/>
      <c r="E443" s="73"/>
    </row>
    <row r="444" spans="1:5" ht="15.75">
      <c r="A444" s="49"/>
      <c r="B444" s="89"/>
      <c r="C444" s="80"/>
      <c r="D444" s="80"/>
      <c r="E444" s="73"/>
    </row>
    <row r="445" spans="1:5" ht="15.75">
      <c r="A445" s="49"/>
      <c r="B445" s="89"/>
      <c r="C445" s="80"/>
      <c r="D445" s="80"/>
      <c r="E445" s="73"/>
    </row>
    <row r="446" spans="1:5" ht="15.75">
      <c r="A446" s="49"/>
      <c r="B446" s="89"/>
      <c r="C446" s="80"/>
      <c r="D446" s="80"/>
      <c r="E446" s="73"/>
    </row>
    <row r="447" spans="1:5" ht="15.75">
      <c r="A447" s="49"/>
      <c r="B447" s="89"/>
      <c r="C447" s="80"/>
      <c r="D447" s="80"/>
      <c r="E447" s="73"/>
    </row>
    <row r="448" spans="1:5" ht="15.75">
      <c r="A448" s="49"/>
      <c r="B448" s="89"/>
      <c r="C448" s="80"/>
      <c r="D448" s="80"/>
      <c r="E448" s="73"/>
    </row>
    <row r="449" spans="1:5" ht="15.75">
      <c r="A449" s="49"/>
      <c r="B449" s="89"/>
      <c r="C449" s="80"/>
      <c r="D449" s="80"/>
      <c r="E449" s="73"/>
    </row>
    <row r="450" spans="1:5" ht="15.75">
      <c r="A450" s="49"/>
      <c r="B450" s="89"/>
      <c r="C450" s="80"/>
      <c r="D450" s="80"/>
      <c r="E450" s="73"/>
    </row>
    <row r="451" spans="1:5" ht="15.75">
      <c r="A451" s="49"/>
      <c r="B451" s="89"/>
      <c r="C451" s="80"/>
      <c r="D451" s="80"/>
      <c r="E451" s="73"/>
    </row>
    <row r="452" spans="1:5" ht="15.75">
      <c r="A452" s="49"/>
      <c r="B452" s="89"/>
      <c r="C452" s="80"/>
      <c r="D452" s="80"/>
      <c r="E452" s="73"/>
    </row>
    <row r="453" spans="1:5" ht="15.75">
      <c r="A453" s="49"/>
      <c r="B453" s="89"/>
      <c r="C453" s="80"/>
      <c r="D453" s="80"/>
      <c r="E453" s="73"/>
    </row>
    <row r="454" spans="1:5" ht="15.75">
      <c r="A454" s="49"/>
      <c r="B454" s="89"/>
      <c r="C454" s="80"/>
      <c r="D454" s="80"/>
      <c r="E454" s="73"/>
    </row>
    <row r="455" spans="1:5" ht="15.75">
      <c r="A455" s="49"/>
      <c r="B455" s="89"/>
      <c r="C455" s="80"/>
      <c r="D455" s="80"/>
      <c r="E455" s="73"/>
    </row>
    <row r="456" spans="1:5" ht="15.75">
      <c r="A456" s="49"/>
      <c r="B456" s="89"/>
      <c r="C456" s="80"/>
      <c r="D456" s="80"/>
      <c r="E456" s="73"/>
    </row>
    <row r="457" spans="1:5" ht="15.75">
      <c r="A457" s="49"/>
      <c r="B457" s="89"/>
      <c r="C457" s="80"/>
      <c r="D457" s="80"/>
      <c r="E457" s="73"/>
    </row>
    <row r="458" spans="1:5" ht="15.75">
      <c r="A458" s="49"/>
      <c r="B458" s="89"/>
      <c r="C458" s="80"/>
      <c r="D458" s="80"/>
      <c r="E458" s="73"/>
    </row>
    <row r="459" spans="1:5" ht="15.75">
      <c r="A459" s="49"/>
      <c r="B459" s="89"/>
      <c r="C459" s="80"/>
      <c r="D459" s="80"/>
      <c r="E459" s="73"/>
    </row>
    <row r="460" spans="1:5" ht="15.75">
      <c r="A460" s="49"/>
      <c r="B460" s="89"/>
      <c r="C460" s="80"/>
      <c r="D460" s="80"/>
      <c r="E460" s="73"/>
    </row>
    <row r="461" spans="1:5" ht="15.75">
      <c r="A461" s="49"/>
      <c r="B461" s="89"/>
      <c r="C461" s="80"/>
      <c r="D461" s="80"/>
      <c r="E461" s="73"/>
    </row>
    <row r="462" spans="1:5" ht="15.75">
      <c r="A462" s="49"/>
      <c r="B462" s="89"/>
      <c r="C462" s="80"/>
      <c r="D462" s="80"/>
      <c r="E462" s="73"/>
    </row>
    <row r="463" spans="1:5" ht="15.75">
      <c r="A463" s="49"/>
      <c r="B463" s="89"/>
      <c r="C463" s="80"/>
      <c r="D463" s="80"/>
      <c r="E463" s="73"/>
    </row>
    <row r="464" spans="1:5" ht="15.75">
      <c r="A464" s="49"/>
      <c r="B464" s="89"/>
      <c r="C464" s="80"/>
      <c r="D464" s="80"/>
      <c r="E464" s="73"/>
    </row>
    <row r="465" spans="1:5" ht="15.75">
      <c r="A465" s="49"/>
      <c r="B465" s="89"/>
      <c r="C465" s="80"/>
      <c r="D465" s="80"/>
      <c r="E465" s="73"/>
    </row>
    <row r="466" spans="1:5" ht="15.75">
      <c r="A466" s="49"/>
      <c r="B466" s="89"/>
      <c r="C466" s="80"/>
      <c r="D466" s="80"/>
      <c r="E466" s="73"/>
    </row>
    <row r="467" spans="1:5" ht="15.75">
      <c r="A467" s="49"/>
      <c r="B467" s="89"/>
      <c r="C467" s="80"/>
      <c r="D467" s="80"/>
      <c r="E467" s="73"/>
    </row>
    <row r="468" spans="1:5" ht="15.75">
      <c r="A468" s="49"/>
      <c r="B468" s="89"/>
      <c r="C468" s="80"/>
      <c r="D468" s="80"/>
      <c r="E468" s="73"/>
    </row>
    <row r="469" spans="1:5" ht="15.75">
      <c r="A469" s="49"/>
      <c r="B469" s="89"/>
      <c r="C469" s="80"/>
      <c r="D469" s="80"/>
      <c r="E469" s="73"/>
    </row>
    <row r="470" spans="1:5" ht="15.75">
      <c r="A470" s="49"/>
      <c r="B470" s="89"/>
      <c r="C470" s="80"/>
      <c r="D470" s="80"/>
      <c r="E470" s="73"/>
    </row>
    <row r="471" spans="1:5" ht="15.75">
      <c r="A471" s="49"/>
      <c r="B471" s="89"/>
      <c r="C471" s="80"/>
      <c r="D471" s="80"/>
      <c r="E471" s="73"/>
    </row>
    <row r="472" spans="1:5" ht="15.75">
      <c r="A472" s="49"/>
      <c r="B472" s="89"/>
      <c r="C472" s="80"/>
      <c r="D472" s="80"/>
      <c r="E472" s="73"/>
    </row>
    <row r="473" spans="1:5" ht="15.75">
      <c r="A473" s="49"/>
      <c r="B473" s="89"/>
      <c r="C473" s="80"/>
      <c r="D473" s="80"/>
      <c r="E473" s="73"/>
    </row>
    <row r="474" spans="1:5" ht="15.75">
      <c r="A474" s="49"/>
      <c r="B474" s="89"/>
      <c r="C474" s="80"/>
      <c r="D474" s="80"/>
      <c r="E474" s="73"/>
    </row>
    <row r="475" spans="1:5" ht="15.75">
      <c r="A475" s="49"/>
      <c r="B475" s="89"/>
      <c r="C475" s="80"/>
      <c r="D475" s="80"/>
      <c r="E475" s="73"/>
    </row>
    <row r="476" spans="1:5" ht="15.75">
      <c r="A476" s="49"/>
      <c r="B476" s="89"/>
      <c r="C476" s="80"/>
      <c r="D476" s="80"/>
      <c r="E476" s="73"/>
    </row>
    <row r="477" spans="1:5" ht="15.75">
      <c r="A477" s="49"/>
      <c r="B477" s="89"/>
      <c r="C477" s="80"/>
      <c r="D477" s="80"/>
      <c r="E477" s="73"/>
    </row>
    <row r="478" spans="1:5" ht="15.75">
      <c r="A478" s="49"/>
      <c r="B478" s="89"/>
      <c r="C478" s="80"/>
      <c r="D478" s="80"/>
      <c r="E478" s="73"/>
    </row>
    <row r="479" spans="1:5" ht="15.75">
      <c r="A479" s="49"/>
      <c r="B479" s="89"/>
      <c r="C479" s="80"/>
      <c r="D479" s="80"/>
      <c r="E479" s="73"/>
    </row>
    <row r="480" spans="1:5" ht="15.75">
      <c r="A480" s="49"/>
      <c r="B480" s="89"/>
      <c r="C480" s="80"/>
      <c r="D480" s="80"/>
      <c r="E480" s="73"/>
    </row>
    <row r="481" spans="1:5" ht="15.75">
      <c r="A481" s="49"/>
      <c r="B481" s="89"/>
      <c r="C481" s="80"/>
      <c r="D481" s="80"/>
      <c r="E481" s="73"/>
    </row>
    <row r="482" spans="1:5" ht="15.75">
      <c r="A482" s="49"/>
      <c r="B482" s="89"/>
      <c r="C482" s="80"/>
      <c r="D482" s="80"/>
      <c r="E482" s="73"/>
    </row>
    <row r="483" spans="1:5" ht="15.75">
      <c r="A483" s="49"/>
      <c r="B483" s="89"/>
      <c r="C483" s="80"/>
      <c r="D483" s="80"/>
      <c r="E483" s="73"/>
    </row>
    <row r="484" spans="1:5" ht="15.75">
      <c r="A484" s="49"/>
      <c r="B484" s="89"/>
      <c r="C484" s="80"/>
      <c r="D484" s="80"/>
      <c r="E484" s="73"/>
    </row>
    <row r="485" spans="1:5" ht="15.75">
      <c r="A485" s="49"/>
      <c r="B485" s="89"/>
      <c r="C485" s="80"/>
      <c r="D485" s="80"/>
      <c r="E485" s="73"/>
    </row>
    <row r="486" spans="1:5" ht="15.75">
      <c r="A486" s="49"/>
      <c r="B486" s="89"/>
      <c r="C486" s="80"/>
      <c r="D486" s="80"/>
      <c r="E486" s="73"/>
    </row>
    <row r="487" spans="1:5" ht="15.75">
      <c r="A487" s="49"/>
      <c r="B487" s="89"/>
      <c r="C487" s="80"/>
      <c r="D487" s="80"/>
      <c r="E487" s="73"/>
    </row>
    <row r="488" spans="1:5" ht="15.75">
      <c r="A488" s="49"/>
      <c r="B488" s="89"/>
      <c r="C488" s="80"/>
      <c r="D488" s="80"/>
      <c r="E488" s="73"/>
    </row>
    <row r="489" spans="1:5" ht="15.75">
      <c r="A489" s="49"/>
      <c r="B489" s="89"/>
      <c r="C489" s="80"/>
      <c r="D489" s="80"/>
      <c r="E489" s="73"/>
    </row>
    <row r="490" spans="1:5" ht="15.75">
      <c r="A490" s="49"/>
      <c r="B490" s="89"/>
      <c r="C490" s="80"/>
      <c r="D490" s="80"/>
      <c r="E490" s="73"/>
    </row>
    <row r="491" spans="1:5" ht="15.75">
      <c r="A491" s="49"/>
      <c r="B491" s="89"/>
      <c r="C491" s="80"/>
      <c r="D491" s="80"/>
      <c r="E491" s="73"/>
    </row>
    <row r="492" spans="1:5" ht="15.75">
      <c r="A492" s="49"/>
      <c r="B492" s="89"/>
      <c r="C492" s="80"/>
      <c r="D492" s="80"/>
      <c r="E492" s="73"/>
    </row>
    <row r="493" spans="1:5" ht="15.75">
      <c r="A493" s="49"/>
      <c r="B493" s="89"/>
      <c r="C493" s="80"/>
      <c r="D493" s="80"/>
      <c r="E493" s="73"/>
    </row>
    <row r="494" spans="1:5" ht="15.75">
      <c r="A494" s="49"/>
      <c r="B494" s="89"/>
      <c r="C494" s="80"/>
      <c r="D494" s="80"/>
      <c r="E494" s="73"/>
    </row>
    <row r="495" spans="1:5" ht="15.75">
      <c r="A495" s="49"/>
      <c r="B495" s="89"/>
      <c r="C495" s="80"/>
      <c r="D495" s="80"/>
      <c r="E495" s="73"/>
    </row>
    <row r="496" spans="1:5" ht="15.75">
      <c r="A496" s="49"/>
      <c r="B496" s="89"/>
      <c r="C496" s="80"/>
      <c r="D496" s="80"/>
      <c r="E496" s="73"/>
    </row>
    <row r="497" spans="1:5" ht="15.75">
      <c r="A497" s="49"/>
      <c r="B497" s="89"/>
      <c r="C497" s="80"/>
      <c r="D497" s="80"/>
      <c r="E497" s="73"/>
    </row>
    <row r="498" spans="1:5" ht="15.75">
      <c r="A498" s="49"/>
      <c r="B498" s="89"/>
      <c r="C498" s="80"/>
      <c r="D498" s="80"/>
      <c r="E498" s="73"/>
    </row>
    <row r="499" spans="1:5" ht="15.75">
      <c r="A499" s="49"/>
      <c r="B499" s="89"/>
      <c r="C499" s="80"/>
      <c r="D499" s="80"/>
      <c r="E499" s="73"/>
    </row>
    <row r="500" spans="1:5" ht="15.75">
      <c r="A500" s="49"/>
      <c r="B500" s="89"/>
      <c r="C500" s="80"/>
      <c r="D500" s="80"/>
      <c r="E500" s="73"/>
    </row>
    <row r="501" spans="1:5" ht="15.75">
      <c r="A501" s="49"/>
      <c r="B501" s="89"/>
      <c r="C501" s="80"/>
      <c r="D501" s="80"/>
      <c r="E501" s="73"/>
    </row>
    <row r="502" spans="1:5" ht="15.75">
      <c r="A502" s="49"/>
      <c r="B502" s="89"/>
      <c r="C502" s="80"/>
      <c r="D502" s="80"/>
      <c r="E502" s="73"/>
    </row>
    <row r="503" spans="1:5" ht="15.75">
      <c r="A503" s="49"/>
      <c r="B503" s="89"/>
      <c r="C503" s="80"/>
      <c r="D503" s="80"/>
      <c r="E503" s="73"/>
    </row>
    <row r="504" spans="1:5" ht="15.75">
      <c r="A504" s="49"/>
      <c r="B504" s="89"/>
      <c r="C504" s="80"/>
      <c r="D504" s="80"/>
      <c r="E504" s="73"/>
    </row>
    <row r="505" spans="1:5" ht="15.75">
      <c r="A505" s="49"/>
      <c r="B505" s="89"/>
      <c r="C505" s="80"/>
      <c r="D505" s="80"/>
      <c r="E505" s="73"/>
    </row>
    <row r="506" spans="1:5" ht="15.75">
      <c r="A506" s="49"/>
      <c r="B506" s="89"/>
      <c r="C506" s="80"/>
      <c r="D506" s="80"/>
      <c r="E506" s="73"/>
    </row>
    <row r="507" spans="1:5" ht="15.75">
      <c r="A507" s="49"/>
      <c r="B507" s="89"/>
      <c r="C507" s="80"/>
      <c r="D507" s="80"/>
      <c r="E507" s="73"/>
    </row>
    <row r="508" spans="1:5" ht="15.75">
      <c r="A508" s="49"/>
      <c r="B508" s="89"/>
      <c r="C508" s="80"/>
      <c r="D508" s="80"/>
      <c r="E508" s="73"/>
    </row>
    <row r="509" spans="1:5" ht="15.75">
      <c r="A509" s="49"/>
      <c r="B509" s="89"/>
      <c r="C509" s="80"/>
      <c r="D509" s="80"/>
      <c r="E509" s="73"/>
    </row>
    <row r="510" spans="1:5" ht="15.75">
      <c r="A510" s="49"/>
      <c r="B510" s="89"/>
      <c r="C510" s="80"/>
      <c r="D510" s="80"/>
      <c r="E510" s="73"/>
    </row>
    <row r="511" spans="1:5" ht="15.75">
      <c r="A511" s="49"/>
      <c r="B511" s="89"/>
      <c r="C511" s="80"/>
      <c r="D511" s="80"/>
      <c r="E511" s="73"/>
    </row>
    <row r="512" spans="1:5" ht="15.75">
      <c r="A512" s="49"/>
      <c r="B512" s="89"/>
      <c r="C512" s="80"/>
      <c r="D512" s="80"/>
      <c r="E512" s="73"/>
    </row>
    <row r="513" spans="1:5" ht="15.75">
      <c r="A513" s="49"/>
      <c r="B513" s="89"/>
      <c r="C513" s="80"/>
      <c r="D513" s="80"/>
      <c r="E513" s="73"/>
    </row>
    <row r="514" spans="1:5" ht="15.75">
      <c r="A514" s="49"/>
      <c r="B514" s="89"/>
      <c r="C514" s="80"/>
      <c r="D514" s="80"/>
      <c r="E514" s="73"/>
    </row>
    <row r="515" spans="1:5" ht="15.75">
      <c r="A515" s="49"/>
      <c r="B515" s="89"/>
      <c r="C515" s="80"/>
      <c r="D515" s="80"/>
      <c r="E515" s="73"/>
    </row>
    <row r="516" spans="1:5" ht="15.75">
      <c r="A516" s="49"/>
      <c r="B516" s="89"/>
      <c r="C516" s="80"/>
      <c r="D516" s="80"/>
      <c r="E516" s="73"/>
    </row>
    <row r="517" spans="1:5" ht="15.75">
      <c r="A517" s="49"/>
      <c r="B517" s="89"/>
      <c r="C517" s="80"/>
      <c r="D517" s="80"/>
      <c r="E517" s="73"/>
    </row>
    <row r="518" spans="1:5" ht="15.75">
      <c r="A518" s="49"/>
      <c r="B518" s="89"/>
      <c r="C518" s="80"/>
      <c r="D518" s="80"/>
      <c r="E518" s="73"/>
    </row>
    <row r="519" spans="1:5" ht="15.75">
      <c r="A519" s="49"/>
      <c r="B519" s="89"/>
      <c r="C519" s="80"/>
      <c r="D519" s="80"/>
      <c r="E519" s="73"/>
    </row>
    <row r="520" spans="1:5" ht="15.75">
      <c r="A520" s="49"/>
      <c r="B520" s="89"/>
      <c r="C520" s="80"/>
      <c r="D520" s="80"/>
      <c r="E520" s="73"/>
    </row>
    <row r="521" spans="1:5" ht="15.75">
      <c r="A521" s="49"/>
      <c r="B521" s="89"/>
      <c r="C521" s="80"/>
      <c r="D521" s="80"/>
      <c r="E521" s="73"/>
    </row>
    <row r="522" spans="1:5" ht="15.75">
      <c r="A522" s="49"/>
      <c r="B522" s="89"/>
      <c r="C522" s="80"/>
      <c r="D522" s="80"/>
      <c r="E522" s="73"/>
    </row>
    <row r="523" spans="1:5" ht="15.75">
      <c r="A523" s="49"/>
      <c r="B523" s="89"/>
      <c r="C523" s="80"/>
      <c r="D523" s="80"/>
      <c r="E523" s="73"/>
    </row>
    <row r="524" spans="1:5" ht="15.75">
      <c r="A524" s="49"/>
      <c r="B524" s="89"/>
      <c r="C524" s="80"/>
      <c r="D524" s="80"/>
      <c r="E524" s="73"/>
    </row>
    <row r="525" spans="1:5" ht="15.75">
      <c r="A525" s="49"/>
      <c r="B525" s="89"/>
      <c r="C525" s="80"/>
      <c r="D525" s="80"/>
      <c r="E525" s="73"/>
    </row>
    <row r="526" spans="1:5" ht="15.75">
      <c r="A526" s="49"/>
      <c r="B526" s="89"/>
      <c r="C526" s="80"/>
      <c r="D526" s="80"/>
      <c r="E526" s="73"/>
    </row>
    <row r="527" spans="1:5" ht="15.75">
      <c r="A527" s="49"/>
      <c r="B527" s="89"/>
      <c r="C527" s="80"/>
      <c r="D527" s="80"/>
      <c r="E527" s="73"/>
    </row>
    <row r="528" spans="1:5" ht="15.75">
      <c r="A528" s="49"/>
      <c r="B528" s="89"/>
      <c r="C528" s="80"/>
      <c r="D528" s="80"/>
      <c r="E528" s="73"/>
    </row>
    <row r="529" spans="1:5" ht="15.75">
      <c r="A529" s="49"/>
      <c r="B529" s="89"/>
      <c r="C529" s="80"/>
      <c r="D529" s="80"/>
      <c r="E529" s="73"/>
    </row>
    <row r="530" spans="1:5" ht="15.75">
      <c r="A530" s="49"/>
      <c r="B530" s="89"/>
      <c r="C530" s="80"/>
      <c r="D530" s="80"/>
      <c r="E530" s="73"/>
    </row>
    <row r="531" spans="1:5" ht="15.75">
      <c r="A531" s="49"/>
      <c r="B531" s="89"/>
      <c r="C531" s="80"/>
      <c r="D531" s="80"/>
      <c r="E531" s="73"/>
    </row>
    <row r="532" spans="1:5" ht="15.75">
      <c r="A532" s="49"/>
      <c r="B532" s="89"/>
      <c r="C532" s="80"/>
      <c r="D532" s="80"/>
      <c r="E532" s="73"/>
    </row>
    <row r="533" spans="1:5" ht="15.75">
      <c r="A533" s="49"/>
      <c r="B533" s="89"/>
      <c r="C533" s="80"/>
      <c r="D533" s="80"/>
      <c r="E533" s="73"/>
    </row>
    <row r="534" spans="1:5" ht="15.75">
      <c r="A534" s="49"/>
      <c r="B534" s="89"/>
      <c r="C534" s="80"/>
      <c r="D534" s="80"/>
      <c r="E534" s="73"/>
    </row>
    <row r="535" spans="1:5" ht="15.75">
      <c r="A535" s="49"/>
      <c r="B535" s="89"/>
      <c r="C535" s="80"/>
      <c r="D535" s="80"/>
      <c r="E535" s="73"/>
    </row>
    <row r="536" spans="1:5" ht="15.75">
      <c r="A536" s="49"/>
      <c r="B536" s="89"/>
      <c r="C536" s="80"/>
      <c r="D536" s="80"/>
      <c r="E536" s="73"/>
    </row>
    <row r="537" spans="1:5" ht="15.75">
      <c r="A537" s="49"/>
      <c r="B537" s="89"/>
      <c r="C537" s="80"/>
      <c r="D537" s="80"/>
      <c r="E537" s="73"/>
    </row>
    <row r="538" spans="1:5" ht="15.75">
      <c r="A538" s="49"/>
      <c r="B538" s="89"/>
      <c r="C538" s="80"/>
      <c r="D538" s="80"/>
      <c r="E538" s="73"/>
    </row>
    <row r="539" spans="1:5" ht="15.75">
      <c r="A539" s="49"/>
      <c r="B539" s="89"/>
      <c r="C539" s="80"/>
      <c r="D539" s="80"/>
      <c r="E539" s="73"/>
    </row>
    <row r="540" spans="1:5" ht="15.75">
      <c r="A540" s="49"/>
      <c r="B540" s="89"/>
      <c r="C540" s="80"/>
      <c r="D540" s="80"/>
      <c r="E540" s="73"/>
    </row>
    <row r="541" spans="1:5" ht="15.75">
      <c r="A541" s="49"/>
      <c r="B541" s="89"/>
      <c r="C541" s="80"/>
      <c r="D541" s="80"/>
      <c r="E541" s="73"/>
    </row>
    <row r="542" spans="1:5" ht="15.75">
      <c r="A542" s="49"/>
      <c r="B542" s="89"/>
      <c r="C542" s="80"/>
      <c r="D542" s="80"/>
      <c r="E542" s="73"/>
    </row>
    <row r="543" spans="1:5" ht="15.75">
      <c r="A543" s="49"/>
      <c r="B543" s="89"/>
      <c r="C543" s="80"/>
      <c r="D543" s="80"/>
      <c r="E543" s="73"/>
    </row>
    <row r="544" spans="1:5" ht="15.75">
      <c r="A544" s="49"/>
      <c r="B544" s="89"/>
      <c r="C544" s="80"/>
      <c r="D544" s="80"/>
      <c r="E544" s="73"/>
    </row>
    <row r="545" spans="1:5" ht="15.75">
      <c r="A545" s="49"/>
      <c r="B545" s="89"/>
      <c r="C545" s="80"/>
      <c r="D545" s="80"/>
      <c r="E545" s="73"/>
    </row>
    <row r="546" spans="1:5" ht="15.75">
      <c r="A546" s="49"/>
      <c r="B546" s="89"/>
      <c r="C546" s="80"/>
      <c r="D546" s="80"/>
      <c r="E546" s="73"/>
    </row>
    <row r="547" spans="1:5" ht="15.75">
      <c r="A547" s="49"/>
      <c r="B547" s="89"/>
      <c r="C547" s="80"/>
      <c r="D547" s="80"/>
      <c r="E547" s="73"/>
    </row>
    <row r="548" spans="1:5" ht="15.75">
      <c r="A548" s="49"/>
      <c r="B548" s="89"/>
      <c r="C548" s="80"/>
      <c r="D548" s="80"/>
      <c r="E548" s="73"/>
    </row>
    <row r="549" spans="1:5" ht="15.75">
      <c r="A549" s="49"/>
      <c r="B549" s="89"/>
      <c r="C549" s="80"/>
      <c r="D549" s="80"/>
      <c r="E549" s="73"/>
    </row>
    <row r="550" spans="1:5" ht="15.75">
      <c r="A550" s="49"/>
      <c r="B550" s="89"/>
      <c r="C550" s="80"/>
      <c r="D550" s="80"/>
      <c r="E550" s="73"/>
    </row>
    <row r="551" spans="1:5" ht="15.75">
      <c r="A551" s="49"/>
      <c r="B551" s="89"/>
      <c r="C551" s="80"/>
      <c r="D551" s="80"/>
      <c r="E551" s="73"/>
    </row>
    <row r="552" spans="1:5" ht="15.75">
      <c r="A552" s="49"/>
      <c r="B552" s="89"/>
      <c r="C552" s="80"/>
      <c r="D552" s="80"/>
      <c r="E552" s="73"/>
    </row>
    <row r="553" spans="1:5" ht="15.75">
      <c r="A553" s="49"/>
      <c r="B553" s="89"/>
      <c r="C553" s="80"/>
      <c r="D553" s="80"/>
      <c r="E553" s="73"/>
    </row>
    <row r="554" spans="1:5" ht="15.75">
      <c r="A554" s="49"/>
      <c r="B554" s="89"/>
      <c r="C554" s="80"/>
      <c r="D554" s="80"/>
      <c r="E554" s="73"/>
    </row>
    <row r="555" spans="1:5" ht="15.75">
      <c r="A555" s="49"/>
      <c r="B555" s="89"/>
      <c r="C555" s="80"/>
      <c r="D555" s="80"/>
      <c r="E555" s="73"/>
    </row>
    <row r="556" spans="1:5" ht="15.75">
      <c r="A556" s="49"/>
      <c r="B556" s="89"/>
      <c r="C556" s="80"/>
      <c r="D556" s="80"/>
      <c r="E556" s="73"/>
    </row>
    <row r="557" spans="1:5" ht="15.75">
      <c r="A557" s="49"/>
      <c r="B557" s="89"/>
      <c r="C557" s="80"/>
      <c r="D557" s="80"/>
      <c r="E557" s="73"/>
    </row>
    <row r="558" spans="1:5" ht="15.75">
      <c r="A558" s="49"/>
      <c r="B558" s="89"/>
      <c r="C558" s="80"/>
      <c r="D558" s="80"/>
      <c r="E558" s="73"/>
    </row>
    <row r="559" spans="1:5" ht="15.75">
      <c r="A559" s="49"/>
      <c r="B559" s="89"/>
      <c r="C559" s="80"/>
      <c r="D559" s="80"/>
      <c r="E559" s="73"/>
    </row>
    <row r="560" spans="1:5" ht="15.75">
      <c r="A560" s="49"/>
      <c r="B560" s="89"/>
      <c r="C560" s="80"/>
      <c r="D560" s="80"/>
      <c r="E560" s="73"/>
    </row>
    <row r="561" spans="1:5" ht="15.75">
      <c r="A561" s="49"/>
      <c r="B561" s="89"/>
      <c r="C561" s="80"/>
      <c r="D561" s="80"/>
      <c r="E561" s="73"/>
    </row>
    <row r="562" spans="1:5" ht="15.75">
      <c r="A562" s="49"/>
      <c r="B562" s="89"/>
      <c r="C562" s="80"/>
      <c r="D562" s="80"/>
      <c r="E562" s="73"/>
    </row>
    <row r="563" spans="1:5" ht="15.75">
      <c r="A563" s="49"/>
      <c r="B563" s="89"/>
      <c r="C563" s="80"/>
      <c r="D563" s="80"/>
      <c r="E563" s="73"/>
    </row>
    <row r="564" spans="1:5" ht="15.75">
      <c r="A564" s="49"/>
      <c r="B564" s="89"/>
      <c r="C564" s="80"/>
      <c r="D564" s="80"/>
      <c r="E564" s="73"/>
    </row>
    <row r="565" spans="1:5" ht="15.75">
      <c r="A565" s="49"/>
      <c r="B565" s="89"/>
      <c r="C565" s="80"/>
      <c r="D565" s="80"/>
      <c r="E565" s="73"/>
    </row>
    <row r="566" spans="1:5" ht="15.75">
      <c r="A566" s="49"/>
      <c r="B566" s="89"/>
      <c r="C566" s="80"/>
      <c r="D566" s="80"/>
      <c r="E566" s="73"/>
    </row>
    <row r="567" spans="1:5" ht="15.75">
      <c r="A567" s="49"/>
      <c r="B567" s="89"/>
      <c r="C567" s="80"/>
      <c r="D567" s="80"/>
      <c r="E567" s="73"/>
    </row>
    <row r="568" spans="1:5" ht="15.75">
      <c r="A568" s="49"/>
      <c r="B568" s="89"/>
      <c r="C568" s="80"/>
      <c r="D568" s="80"/>
      <c r="E568" s="73"/>
    </row>
    <row r="569" spans="1:5" ht="15.75">
      <c r="A569" s="49"/>
      <c r="B569" s="89"/>
      <c r="C569" s="80"/>
      <c r="D569" s="80"/>
      <c r="E569" s="73"/>
    </row>
    <row r="570" spans="1:5" ht="15.75">
      <c r="A570" s="49"/>
      <c r="B570" s="89"/>
      <c r="C570" s="80"/>
      <c r="D570" s="80"/>
      <c r="E570" s="73"/>
    </row>
    <row r="571" spans="1:5" ht="15.75">
      <c r="A571" s="49"/>
      <c r="B571" s="89"/>
      <c r="C571" s="80"/>
      <c r="D571" s="80"/>
      <c r="E571" s="73"/>
    </row>
    <row r="572" spans="1:5" ht="15.75">
      <c r="A572" s="49"/>
      <c r="B572" s="89"/>
      <c r="C572" s="80"/>
      <c r="D572" s="80"/>
      <c r="E572" s="73"/>
    </row>
    <row r="573" spans="1:5" ht="15.75">
      <c r="A573" s="49"/>
      <c r="B573" s="89"/>
      <c r="C573" s="80"/>
      <c r="D573" s="80"/>
      <c r="E573" s="73"/>
    </row>
    <row r="574" spans="1:5" ht="15.75">
      <c r="A574" s="49"/>
      <c r="B574" s="89"/>
      <c r="C574" s="80"/>
      <c r="D574" s="80"/>
      <c r="E574" s="73"/>
    </row>
    <row r="575" spans="1:5" ht="15.75">
      <c r="A575" s="49"/>
      <c r="B575" s="89"/>
      <c r="C575" s="80"/>
      <c r="D575" s="80"/>
      <c r="E575" s="73"/>
    </row>
    <row r="576" spans="1:5" ht="15.75">
      <c r="A576" s="49"/>
      <c r="B576" s="89"/>
      <c r="C576" s="80"/>
      <c r="D576" s="80"/>
      <c r="E576" s="73"/>
    </row>
    <row r="577" spans="1:5" ht="15.75">
      <c r="A577" s="49"/>
      <c r="B577" s="89"/>
      <c r="C577" s="80"/>
      <c r="D577" s="80"/>
      <c r="E577" s="73"/>
    </row>
    <row r="578" spans="1:5" ht="15.75">
      <c r="A578" s="49"/>
      <c r="B578" s="89"/>
      <c r="C578" s="80"/>
      <c r="D578" s="80"/>
      <c r="E578" s="73"/>
    </row>
    <row r="579" spans="1:5" ht="15.75">
      <c r="A579" s="49"/>
      <c r="B579" s="89"/>
      <c r="C579" s="80"/>
      <c r="D579" s="80"/>
      <c r="E579" s="73"/>
    </row>
    <row r="580" spans="1:5" ht="15.75">
      <c r="A580" s="49"/>
      <c r="B580" s="89"/>
      <c r="C580" s="80"/>
      <c r="D580" s="80"/>
      <c r="E580" s="73"/>
    </row>
    <row r="581" spans="1:5" ht="15.75">
      <c r="A581" s="49"/>
      <c r="B581" s="89"/>
      <c r="C581" s="80"/>
      <c r="D581" s="80"/>
      <c r="E581" s="73"/>
    </row>
    <row r="582" spans="1:5" ht="15.75">
      <c r="A582" s="49"/>
      <c r="B582" s="89"/>
      <c r="C582" s="80"/>
      <c r="D582" s="80"/>
      <c r="E582" s="73"/>
    </row>
    <row r="583" spans="1:5" ht="15.75">
      <c r="A583" s="49"/>
      <c r="B583" s="89"/>
      <c r="C583" s="80"/>
      <c r="D583" s="80"/>
      <c r="E583" s="73"/>
    </row>
    <row r="584" spans="1:5" ht="15.75">
      <c r="A584" s="49"/>
      <c r="B584" s="89"/>
      <c r="C584" s="80"/>
      <c r="D584" s="80"/>
      <c r="E584" s="73"/>
    </row>
    <row r="585" spans="1:5" ht="15.75">
      <c r="A585" s="49"/>
      <c r="B585" s="89"/>
      <c r="C585" s="80"/>
      <c r="D585" s="80"/>
      <c r="E585" s="73"/>
    </row>
    <row r="586" spans="1:5" ht="15.75">
      <c r="A586" s="49"/>
      <c r="B586" s="89"/>
      <c r="C586" s="80"/>
      <c r="D586" s="80"/>
      <c r="E586" s="73"/>
    </row>
    <row r="587" spans="1:5" ht="15.75">
      <c r="A587" s="49"/>
      <c r="B587" s="89"/>
      <c r="C587" s="80"/>
      <c r="D587" s="80"/>
      <c r="E587" s="73"/>
    </row>
    <row r="588" spans="1:5" ht="15.75">
      <c r="A588" s="49"/>
      <c r="B588" s="89"/>
      <c r="C588" s="80"/>
      <c r="D588" s="80"/>
      <c r="E588" s="73"/>
    </row>
    <row r="589" spans="1:5" ht="15.75">
      <c r="A589" s="49"/>
      <c r="B589" s="89"/>
      <c r="C589" s="80"/>
      <c r="D589" s="80"/>
      <c r="E589" s="73"/>
    </row>
    <row r="590" spans="1:5" ht="15.75">
      <c r="A590" s="49"/>
      <c r="B590" s="89"/>
      <c r="C590" s="80"/>
      <c r="D590" s="80"/>
      <c r="E590" s="73"/>
    </row>
    <row r="591" spans="1:5" ht="15.75">
      <c r="A591" s="49"/>
      <c r="B591" s="89"/>
      <c r="C591" s="80"/>
      <c r="D591" s="80"/>
      <c r="E591" s="73"/>
    </row>
    <row r="592" spans="1:5" ht="15.75">
      <c r="A592" s="49"/>
      <c r="B592" s="89"/>
      <c r="C592" s="80"/>
      <c r="D592" s="80"/>
      <c r="E592" s="73"/>
    </row>
    <row r="593" spans="1:5" ht="15.75">
      <c r="A593" s="49"/>
      <c r="B593" s="89"/>
      <c r="C593" s="80"/>
      <c r="D593" s="80"/>
      <c r="E593" s="73"/>
    </row>
    <row r="594" spans="1:5" ht="15.75">
      <c r="A594" s="49"/>
      <c r="B594" s="89"/>
      <c r="C594" s="80"/>
      <c r="D594" s="80"/>
      <c r="E594" s="73"/>
    </row>
    <row r="595" spans="1:5" ht="15.75">
      <c r="A595" s="49"/>
      <c r="B595" s="89"/>
      <c r="C595" s="80"/>
      <c r="D595" s="80"/>
      <c r="E595" s="73"/>
    </row>
    <row r="596" spans="1:5" ht="15.75">
      <c r="A596" s="49"/>
      <c r="B596" s="89"/>
      <c r="C596" s="80"/>
      <c r="D596" s="80"/>
      <c r="E596" s="73"/>
    </row>
    <row r="597" spans="1:5" ht="15.75">
      <c r="A597" s="49"/>
      <c r="B597" s="89"/>
      <c r="C597" s="80"/>
      <c r="D597" s="80"/>
      <c r="E597" s="73"/>
    </row>
    <row r="598" spans="1:5" ht="15.75">
      <c r="A598" s="49"/>
      <c r="B598" s="89"/>
      <c r="C598" s="80"/>
      <c r="D598" s="80"/>
      <c r="E598" s="73"/>
    </row>
    <row r="599" spans="1:5" ht="15.75">
      <c r="A599" s="49"/>
      <c r="B599" s="89"/>
      <c r="C599" s="80"/>
      <c r="D599" s="80"/>
      <c r="E599" s="73"/>
    </row>
    <row r="600" spans="1:5" ht="15.75">
      <c r="A600" s="49"/>
      <c r="B600" s="89"/>
      <c r="C600" s="80"/>
      <c r="D600" s="80"/>
      <c r="E600" s="73"/>
    </row>
    <row r="601" spans="1:5" ht="15.75">
      <c r="A601" s="49"/>
      <c r="B601" s="89"/>
      <c r="C601" s="80"/>
      <c r="D601" s="80"/>
      <c r="E601" s="73"/>
    </row>
    <row r="602" spans="1:5" ht="15.75">
      <c r="A602" s="49"/>
      <c r="B602" s="89"/>
      <c r="C602" s="80"/>
      <c r="D602" s="80"/>
      <c r="E602" s="73"/>
    </row>
    <row r="603" spans="1:5" ht="15.75">
      <c r="A603" s="49"/>
      <c r="B603" s="89"/>
      <c r="C603" s="80"/>
      <c r="D603" s="80"/>
      <c r="E603" s="73"/>
    </row>
    <row r="604" spans="1:5" ht="15.75">
      <c r="A604" s="49"/>
      <c r="B604" s="89"/>
      <c r="C604" s="80"/>
      <c r="D604" s="80"/>
      <c r="E604" s="73"/>
    </row>
    <row r="605" spans="1:5" ht="15.75">
      <c r="A605" s="49"/>
      <c r="B605" s="89"/>
      <c r="C605" s="80"/>
      <c r="D605" s="80"/>
      <c r="E605" s="73"/>
    </row>
    <row r="606" spans="1:5" ht="15.75">
      <c r="A606" s="49"/>
      <c r="B606" s="89"/>
      <c r="C606" s="80"/>
      <c r="D606" s="80"/>
      <c r="E606" s="73"/>
    </row>
    <row r="607" spans="1:5" ht="15.75">
      <c r="A607" s="49"/>
      <c r="B607" s="89"/>
      <c r="C607" s="80"/>
      <c r="D607" s="80"/>
      <c r="E607" s="73"/>
    </row>
    <row r="608" spans="1:5" ht="15.75">
      <c r="A608" s="49"/>
      <c r="B608" s="89"/>
      <c r="C608" s="80"/>
      <c r="D608" s="80"/>
      <c r="E608" s="73"/>
    </row>
    <row r="609" spans="1:5" ht="15.75">
      <c r="A609" s="49"/>
      <c r="B609" s="89"/>
      <c r="C609" s="80"/>
      <c r="D609" s="80"/>
      <c r="E609" s="73"/>
    </row>
    <row r="610" spans="1:5" ht="15.75">
      <c r="A610" s="49"/>
      <c r="B610" s="89"/>
      <c r="C610" s="80"/>
      <c r="D610" s="80"/>
      <c r="E610" s="73"/>
    </row>
    <row r="611" spans="1:5" ht="15.75">
      <c r="A611" s="49"/>
      <c r="B611" s="89"/>
      <c r="C611" s="80"/>
      <c r="D611" s="80"/>
      <c r="E611" s="73"/>
    </row>
    <row r="612" spans="1:5" ht="15.75">
      <c r="A612" s="49"/>
      <c r="B612" s="89"/>
      <c r="C612" s="80"/>
      <c r="D612" s="80"/>
      <c r="E612" s="73"/>
    </row>
    <row r="613" spans="1:5" ht="15.75">
      <c r="A613" s="49"/>
      <c r="B613" s="89"/>
      <c r="C613" s="80"/>
      <c r="D613" s="80"/>
      <c r="E613" s="73"/>
    </row>
    <row r="614" spans="1:5" ht="15.75">
      <c r="A614" s="49"/>
      <c r="B614" s="89"/>
      <c r="C614" s="80"/>
      <c r="D614" s="80"/>
      <c r="E614" s="73"/>
    </row>
    <row r="615" spans="1:5" ht="15.75">
      <c r="A615" s="49"/>
      <c r="B615" s="89"/>
      <c r="C615" s="80"/>
      <c r="D615" s="80"/>
      <c r="E615" s="73"/>
    </row>
    <row r="616" spans="1:5" ht="15.75">
      <c r="A616" s="49"/>
      <c r="B616" s="89"/>
      <c r="C616" s="80"/>
      <c r="D616" s="80"/>
      <c r="E616" s="73"/>
    </row>
    <row r="617" spans="1:5" ht="15.75">
      <c r="A617" s="49"/>
      <c r="B617" s="89"/>
      <c r="C617" s="80"/>
      <c r="D617" s="80"/>
      <c r="E617" s="73"/>
    </row>
    <row r="618" spans="1:5" ht="15.75">
      <c r="A618" s="49"/>
      <c r="B618" s="89"/>
      <c r="C618" s="80"/>
      <c r="D618" s="80"/>
      <c r="E618" s="73"/>
    </row>
    <row r="619" spans="1:5" ht="15.75">
      <c r="A619" s="49"/>
      <c r="B619" s="89"/>
      <c r="C619" s="80"/>
      <c r="D619" s="80"/>
      <c r="E619" s="73"/>
    </row>
    <row r="620" spans="1:5" ht="15.75">
      <c r="A620" s="49"/>
      <c r="B620" s="89"/>
      <c r="C620" s="80"/>
      <c r="D620" s="80"/>
      <c r="E620" s="73"/>
    </row>
    <row r="621" spans="1:5" ht="15.75">
      <c r="A621" s="49"/>
      <c r="B621" s="89"/>
      <c r="C621" s="80"/>
      <c r="D621" s="80"/>
      <c r="E621" s="73"/>
    </row>
    <row r="622" spans="1:5" ht="15.75">
      <c r="A622" s="49"/>
      <c r="B622" s="89"/>
      <c r="C622" s="80"/>
      <c r="D622" s="80"/>
      <c r="E622" s="73"/>
    </row>
    <row r="623" spans="1:5" ht="15.75">
      <c r="A623" s="49"/>
      <c r="B623" s="89"/>
      <c r="C623" s="80"/>
      <c r="D623" s="80"/>
      <c r="E623" s="73"/>
    </row>
    <row r="624" spans="1:5" ht="15.75">
      <c r="A624" s="49"/>
      <c r="B624" s="89"/>
      <c r="C624" s="80"/>
      <c r="D624" s="80"/>
      <c r="E624" s="73"/>
    </row>
    <row r="625" spans="1:5" ht="15.75">
      <c r="A625" s="49"/>
      <c r="B625" s="89"/>
      <c r="C625" s="80"/>
      <c r="D625" s="80"/>
      <c r="E625" s="73"/>
    </row>
    <row r="626" spans="1:5" ht="15.75">
      <c r="A626" s="49"/>
      <c r="B626" s="89"/>
      <c r="C626" s="80"/>
      <c r="D626" s="80"/>
      <c r="E626" s="73"/>
    </row>
    <row r="627" spans="1:5" ht="15.75">
      <c r="A627" s="49"/>
      <c r="B627" s="89"/>
      <c r="C627" s="80"/>
      <c r="D627" s="80"/>
      <c r="E627" s="73"/>
    </row>
    <row r="628" spans="1:5" ht="15.75">
      <c r="A628" s="49"/>
      <c r="B628" s="89"/>
      <c r="C628" s="80"/>
      <c r="D628" s="80"/>
      <c r="E628" s="73"/>
    </row>
    <row r="629" spans="1:5" ht="15.75">
      <c r="A629" s="49"/>
      <c r="B629" s="89"/>
      <c r="C629" s="80"/>
      <c r="D629" s="80"/>
      <c r="E629" s="73"/>
    </row>
    <row r="630" spans="1:5" ht="15.75">
      <c r="A630" s="49"/>
      <c r="B630" s="89"/>
      <c r="C630" s="80"/>
      <c r="D630" s="80"/>
      <c r="E630" s="73"/>
    </row>
    <row r="631" spans="1:5" ht="15.75">
      <c r="A631" s="49"/>
      <c r="B631" s="89"/>
      <c r="C631" s="80"/>
      <c r="D631" s="80"/>
      <c r="E631" s="73"/>
    </row>
    <row r="632" spans="1:5" ht="15.75">
      <c r="A632" s="49"/>
      <c r="B632" s="89"/>
      <c r="C632" s="80"/>
      <c r="D632" s="80"/>
      <c r="E632" s="73"/>
    </row>
    <row r="633" spans="1:5" ht="15.75">
      <c r="A633" s="49"/>
      <c r="B633" s="89"/>
      <c r="C633" s="80"/>
      <c r="D633" s="80"/>
      <c r="E633" s="73"/>
    </row>
    <row r="634" spans="1:5" ht="15.75">
      <c r="A634" s="49"/>
      <c r="B634" s="89"/>
      <c r="C634" s="80"/>
      <c r="D634" s="80"/>
      <c r="E634" s="73"/>
    </row>
    <row r="635" spans="1:5" ht="15.75">
      <c r="A635" s="49"/>
      <c r="B635" s="89"/>
      <c r="C635" s="80"/>
      <c r="D635" s="80"/>
      <c r="E635" s="73"/>
    </row>
    <row r="636" spans="1:5" ht="15.75">
      <c r="A636" s="49"/>
      <c r="B636" s="89"/>
      <c r="C636" s="80"/>
      <c r="D636" s="80"/>
      <c r="E636" s="73"/>
    </row>
    <row r="637" spans="1:5" ht="15.75">
      <c r="A637" s="49"/>
      <c r="B637" s="89"/>
      <c r="C637" s="80"/>
      <c r="D637" s="80"/>
      <c r="E637" s="73"/>
    </row>
    <row r="638" spans="1:5" ht="15.75">
      <c r="A638" s="49"/>
      <c r="B638" s="89"/>
      <c r="C638" s="80"/>
      <c r="D638" s="80"/>
      <c r="E638" s="73"/>
    </row>
    <row r="639" spans="1:5" ht="15.75">
      <c r="A639" s="49"/>
      <c r="B639" s="89"/>
      <c r="C639" s="80"/>
      <c r="D639" s="80"/>
      <c r="E639" s="73"/>
    </row>
    <row r="640" spans="1:5" ht="15.75">
      <c r="A640" s="49"/>
      <c r="B640" s="89"/>
      <c r="C640" s="80"/>
      <c r="D640" s="80"/>
      <c r="E640" s="73"/>
    </row>
    <row r="641" spans="1:5" ht="15.75">
      <c r="A641" s="49"/>
      <c r="B641" s="89"/>
      <c r="C641" s="80"/>
      <c r="D641" s="80"/>
      <c r="E641" s="73"/>
    </row>
    <row r="642" spans="1:5" ht="15.75">
      <c r="A642" s="49"/>
      <c r="B642" s="89"/>
      <c r="C642" s="80"/>
      <c r="D642" s="80"/>
      <c r="E642" s="73"/>
    </row>
    <row r="643" spans="1:5" ht="15.75">
      <c r="A643" s="49"/>
      <c r="B643" s="89"/>
      <c r="C643" s="80"/>
      <c r="D643" s="80"/>
      <c r="E643" s="73"/>
    </row>
    <row r="644" spans="1:5" ht="15.75">
      <c r="A644" s="49"/>
      <c r="B644" s="89"/>
      <c r="C644" s="80"/>
      <c r="D644" s="80"/>
      <c r="E644" s="73"/>
    </row>
    <row r="645" spans="1:5" ht="15.75">
      <c r="A645" s="49"/>
      <c r="B645" s="89"/>
      <c r="C645" s="80"/>
      <c r="D645" s="80"/>
      <c r="E645" s="73"/>
    </row>
    <row r="646" spans="1:5" ht="15.75">
      <c r="A646" s="49"/>
      <c r="B646" s="89"/>
      <c r="C646" s="80"/>
      <c r="D646" s="80"/>
      <c r="E646" s="73"/>
    </row>
    <row r="647" spans="1:5" ht="15.75">
      <c r="A647" s="49"/>
      <c r="B647" s="89"/>
      <c r="C647" s="80"/>
      <c r="D647" s="80"/>
      <c r="E647" s="73"/>
    </row>
    <row r="648" spans="1:5" ht="15.75">
      <c r="A648" s="49"/>
      <c r="B648" s="89"/>
      <c r="C648" s="80"/>
      <c r="D648" s="80"/>
      <c r="E648" s="73"/>
    </row>
    <row r="649" spans="1:5" ht="15.75">
      <c r="A649" s="49"/>
      <c r="B649" s="89"/>
      <c r="C649" s="80"/>
      <c r="D649" s="80"/>
      <c r="E649" s="73"/>
    </row>
    <row r="650" spans="1:5" ht="15.75">
      <c r="A650" s="49"/>
      <c r="B650" s="89"/>
      <c r="C650" s="80"/>
      <c r="D650" s="80"/>
      <c r="E650" s="73"/>
    </row>
    <row r="651" spans="1:5" ht="15.75">
      <c r="A651" s="49"/>
      <c r="B651" s="89"/>
      <c r="C651" s="80"/>
      <c r="D651" s="80"/>
      <c r="E651" s="73"/>
    </row>
    <row r="652" spans="1:5" ht="15.75">
      <c r="A652" s="49"/>
      <c r="B652" s="89"/>
      <c r="C652" s="80"/>
      <c r="D652" s="80"/>
      <c r="E652" s="73"/>
    </row>
    <row r="653" spans="1:5" ht="15.75">
      <c r="A653" s="49"/>
      <c r="B653" s="89"/>
      <c r="C653" s="80"/>
      <c r="D653" s="80"/>
      <c r="E653" s="73"/>
    </row>
    <row r="654" spans="1:5" ht="15.75">
      <c r="A654" s="49"/>
      <c r="B654" s="89"/>
      <c r="C654" s="80"/>
      <c r="D654" s="80"/>
      <c r="E654" s="73"/>
    </row>
    <row r="655" spans="1:5" ht="15.75">
      <c r="A655" s="49"/>
      <c r="B655" s="89"/>
      <c r="C655" s="80"/>
      <c r="D655" s="80"/>
      <c r="E655" s="73"/>
    </row>
    <row r="656" spans="1:5" ht="15.75">
      <c r="A656" s="49"/>
      <c r="B656" s="89"/>
      <c r="C656" s="80"/>
      <c r="D656" s="80"/>
      <c r="E656" s="73"/>
    </row>
    <row r="657" spans="1:5" ht="15.75">
      <c r="A657" s="49"/>
      <c r="B657" s="89"/>
      <c r="C657" s="80"/>
      <c r="D657" s="80"/>
      <c r="E657" s="73"/>
    </row>
    <row r="658" spans="1:5" ht="15.75">
      <c r="A658" s="49"/>
      <c r="B658" s="89"/>
      <c r="C658" s="80"/>
      <c r="D658" s="80"/>
      <c r="E658" s="73"/>
    </row>
    <row r="659" spans="1:5" ht="15.75">
      <c r="A659" s="49"/>
      <c r="B659" s="89"/>
      <c r="C659" s="80"/>
      <c r="D659" s="80"/>
      <c r="E659" s="73"/>
    </row>
    <row r="660" spans="1:5" ht="15.75">
      <c r="A660" s="49"/>
      <c r="B660" s="89"/>
      <c r="C660" s="80"/>
      <c r="D660" s="80"/>
      <c r="E660" s="73"/>
    </row>
    <row r="661" spans="1:5" ht="15.75">
      <c r="A661" s="49"/>
      <c r="B661" s="89"/>
      <c r="C661" s="80"/>
      <c r="D661" s="80"/>
      <c r="E661" s="73"/>
    </row>
    <row r="662" spans="1:5" ht="15.75">
      <c r="A662" s="49"/>
      <c r="B662" s="89"/>
      <c r="C662" s="80"/>
      <c r="D662" s="80"/>
      <c r="E662" s="73"/>
    </row>
    <row r="663" spans="1:5" ht="15.75">
      <c r="A663" s="49"/>
      <c r="B663" s="89"/>
      <c r="C663" s="80"/>
      <c r="D663" s="80"/>
      <c r="E663" s="73"/>
    </row>
    <row r="664" spans="1:5" ht="15.75">
      <c r="A664" s="49"/>
      <c r="B664" s="89"/>
      <c r="C664" s="80"/>
      <c r="D664" s="80"/>
      <c r="E664" s="73"/>
    </row>
    <row r="665" spans="1:5" ht="15.75">
      <c r="A665" s="49"/>
      <c r="B665" s="89"/>
      <c r="C665" s="80"/>
      <c r="D665" s="80"/>
      <c r="E665" s="73"/>
    </row>
    <row r="666" spans="1:5" ht="15.75">
      <c r="A666" s="49"/>
      <c r="B666" s="89"/>
      <c r="C666" s="80"/>
      <c r="D666" s="80"/>
      <c r="E666" s="73"/>
    </row>
    <row r="667" spans="1:5" ht="15.75">
      <c r="A667" s="49"/>
      <c r="B667" s="89"/>
      <c r="C667" s="80"/>
      <c r="D667" s="80"/>
      <c r="E667" s="73"/>
    </row>
    <row r="668" spans="1:5" ht="15.75">
      <c r="A668" s="49"/>
      <c r="B668" s="89"/>
      <c r="C668" s="80"/>
      <c r="D668" s="80"/>
      <c r="E668" s="73"/>
    </row>
    <row r="669" spans="1:5" ht="15.75">
      <c r="A669" s="49"/>
      <c r="B669" s="89"/>
      <c r="C669" s="80"/>
      <c r="D669" s="80"/>
      <c r="E669" s="73"/>
    </row>
    <row r="670" spans="1:5" ht="15.75">
      <c r="A670" s="49"/>
      <c r="B670" s="89"/>
      <c r="C670" s="80"/>
      <c r="D670" s="80"/>
      <c r="E670" s="73"/>
    </row>
    <row r="671" spans="1:5" ht="15.75">
      <c r="A671" s="49"/>
      <c r="B671" s="89"/>
      <c r="C671" s="80"/>
      <c r="D671" s="80"/>
      <c r="E671" s="73"/>
    </row>
    <row r="672" spans="1:5" ht="15.75">
      <c r="A672" s="49"/>
      <c r="B672" s="89"/>
      <c r="C672" s="80"/>
      <c r="D672" s="80"/>
      <c r="E672" s="73"/>
    </row>
    <row r="673" spans="1:5" ht="15.75">
      <c r="A673" s="49"/>
      <c r="B673" s="89"/>
      <c r="C673" s="80"/>
      <c r="D673" s="80"/>
      <c r="E673" s="73"/>
    </row>
    <row r="674" spans="1:5" ht="15.75">
      <c r="A674" s="49"/>
      <c r="B674" s="89"/>
      <c r="C674" s="80"/>
      <c r="D674" s="80"/>
      <c r="E674" s="73"/>
    </row>
    <row r="675" spans="1:5" ht="15.75">
      <c r="A675" s="49"/>
      <c r="B675" s="89"/>
      <c r="C675" s="80"/>
      <c r="D675" s="80"/>
      <c r="E675" s="73"/>
    </row>
    <row r="676" spans="1:5" ht="15.75">
      <c r="A676" s="49"/>
      <c r="B676" s="89"/>
      <c r="C676" s="80"/>
      <c r="D676" s="80"/>
      <c r="E676" s="73"/>
    </row>
    <row r="677" spans="1:5" ht="15.75">
      <c r="A677" s="49"/>
      <c r="B677" s="89"/>
      <c r="C677" s="80"/>
      <c r="D677" s="80"/>
      <c r="E677" s="73"/>
    </row>
    <row r="678" spans="1:5" ht="15.75">
      <c r="A678" s="49"/>
      <c r="B678" s="89"/>
      <c r="C678" s="80"/>
      <c r="D678" s="80"/>
      <c r="E678" s="73"/>
    </row>
    <row r="679" spans="1:5" ht="15.75">
      <c r="A679" s="49"/>
      <c r="B679" s="89"/>
      <c r="C679" s="80"/>
      <c r="D679" s="80"/>
      <c r="E679" s="73"/>
    </row>
    <row r="680" spans="1:5" ht="15.75">
      <c r="A680" s="49"/>
      <c r="B680" s="89"/>
      <c r="C680" s="80"/>
      <c r="D680" s="80"/>
      <c r="E680" s="73"/>
    </row>
    <row r="681" spans="1:5" ht="15.75">
      <c r="A681" s="49"/>
      <c r="B681" s="89"/>
      <c r="C681" s="80"/>
      <c r="D681" s="80"/>
      <c r="E681" s="73"/>
    </row>
    <row r="682" spans="1:5" ht="15.75">
      <c r="A682" s="49"/>
      <c r="B682" s="89"/>
      <c r="C682" s="80"/>
      <c r="D682" s="80"/>
      <c r="E682" s="73"/>
    </row>
    <row r="683" spans="1:5" ht="15.75">
      <c r="A683" s="49"/>
      <c r="B683" s="89"/>
      <c r="C683" s="80"/>
      <c r="D683" s="80"/>
      <c r="E683" s="73"/>
    </row>
    <row r="684" spans="1:5" ht="15.75">
      <c r="A684" s="49"/>
      <c r="B684" s="89"/>
      <c r="C684" s="80"/>
      <c r="D684" s="80"/>
      <c r="E684" s="73"/>
    </row>
    <row r="685" spans="1:5" ht="15.75">
      <c r="A685" s="49"/>
      <c r="B685" s="89"/>
      <c r="C685" s="80"/>
      <c r="D685" s="80"/>
      <c r="E685" s="73"/>
    </row>
    <row r="686" spans="1:5" ht="15.75">
      <c r="A686" s="49"/>
      <c r="B686" s="89"/>
      <c r="C686" s="80"/>
      <c r="D686" s="80"/>
      <c r="E686" s="73"/>
    </row>
    <row r="687" spans="1:5" ht="15.75">
      <c r="A687" s="49"/>
      <c r="B687" s="89"/>
      <c r="C687" s="80"/>
      <c r="D687" s="80"/>
      <c r="E687" s="73"/>
    </row>
    <row r="688" spans="1:5" ht="15.75">
      <c r="A688" s="49"/>
      <c r="B688" s="89"/>
      <c r="C688" s="80"/>
      <c r="D688" s="80"/>
      <c r="E688" s="73"/>
    </row>
    <row r="689" spans="1:5" ht="15.75">
      <c r="A689" s="49"/>
      <c r="B689" s="89"/>
      <c r="C689" s="80"/>
      <c r="D689" s="80"/>
      <c r="E689" s="73"/>
    </row>
    <row r="690" spans="1:5" ht="15.75">
      <c r="A690" s="49"/>
      <c r="B690" s="89"/>
      <c r="C690" s="80"/>
      <c r="D690" s="80"/>
      <c r="E690" s="73"/>
    </row>
    <row r="691" spans="1:5" ht="15.75">
      <c r="A691" s="49"/>
      <c r="B691" s="89"/>
      <c r="C691" s="80"/>
      <c r="D691" s="80"/>
      <c r="E691" s="73"/>
    </row>
    <row r="692" spans="1:5" ht="15.75">
      <c r="A692" s="49"/>
      <c r="B692" s="89"/>
      <c r="C692" s="80"/>
      <c r="D692" s="80"/>
      <c r="E692" s="73"/>
    </row>
    <row r="693" spans="1:5" ht="15.75">
      <c r="A693" s="49"/>
      <c r="B693" s="89"/>
      <c r="C693" s="80"/>
      <c r="D693" s="80"/>
      <c r="E693" s="73"/>
    </row>
    <row r="694" spans="1:5" ht="15.75">
      <c r="A694" s="49"/>
      <c r="B694" s="89"/>
      <c r="C694" s="80"/>
      <c r="D694" s="80"/>
      <c r="E694" s="73"/>
    </row>
    <row r="695" spans="1:5" ht="15.75">
      <c r="A695" s="49"/>
      <c r="B695" s="89"/>
      <c r="C695" s="80"/>
      <c r="D695" s="80"/>
      <c r="E695" s="73"/>
    </row>
    <row r="696" spans="1:5" ht="15.75">
      <c r="A696" s="49"/>
      <c r="B696" s="89"/>
      <c r="C696" s="80"/>
      <c r="D696" s="80"/>
      <c r="E696" s="73"/>
    </row>
    <row r="697" spans="1:5" ht="15.75">
      <c r="A697" s="49"/>
      <c r="B697" s="89"/>
      <c r="C697" s="80"/>
      <c r="D697" s="80"/>
      <c r="E697" s="73"/>
    </row>
    <row r="698" spans="1:5" ht="15.75">
      <c r="A698" s="49"/>
      <c r="B698" s="89"/>
      <c r="C698" s="80"/>
      <c r="D698" s="80"/>
      <c r="E698" s="73"/>
    </row>
    <row r="699" spans="1:5" ht="15.75">
      <c r="A699" s="49"/>
      <c r="B699" s="89"/>
      <c r="C699" s="80"/>
      <c r="D699" s="80"/>
      <c r="E699" s="73"/>
    </row>
    <row r="700" spans="1:5" ht="15.75">
      <c r="A700" s="49"/>
      <c r="B700" s="89"/>
      <c r="C700" s="80"/>
      <c r="D700" s="80"/>
      <c r="E700" s="73"/>
    </row>
    <row r="701" spans="1:5" ht="15.75">
      <c r="A701" s="49"/>
      <c r="B701" s="89"/>
      <c r="C701" s="80"/>
      <c r="D701" s="80"/>
      <c r="E701" s="73"/>
    </row>
    <row r="702" spans="1:5" ht="15.75">
      <c r="A702" s="49"/>
      <c r="B702" s="89"/>
      <c r="C702" s="80"/>
      <c r="D702" s="80"/>
      <c r="E702" s="73"/>
    </row>
    <row r="703" spans="1:5" ht="15.75">
      <c r="A703" s="49"/>
      <c r="B703" s="89"/>
      <c r="C703" s="80"/>
      <c r="D703" s="80"/>
      <c r="E703" s="73"/>
    </row>
    <row r="704" spans="1:5" ht="15.75">
      <c r="A704" s="49"/>
      <c r="B704" s="89"/>
      <c r="C704" s="80"/>
      <c r="D704" s="80"/>
      <c r="E704" s="73"/>
    </row>
    <row r="705" spans="1:5" ht="15.75">
      <c r="A705" s="49"/>
      <c r="B705" s="89"/>
      <c r="C705" s="80"/>
      <c r="D705" s="80"/>
      <c r="E705" s="73"/>
    </row>
    <row r="706" spans="1:5" ht="15.75">
      <c r="A706" s="49"/>
      <c r="B706" s="89"/>
      <c r="C706" s="80"/>
      <c r="D706" s="80"/>
      <c r="E706" s="73"/>
    </row>
    <row r="707" spans="1:5" ht="15.75">
      <c r="A707" s="49"/>
      <c r="B707" s="89"/>
      <c r="C707" s="80"/>
      <c r="D707" s="80"/>
      <c r="E707" s="73"/>
    </row>
    <row r="708" spans="1:5" ht="15.75">
      <c r="A708" s="49"/>
      <c r="B708" s="89"/>
      <c r="C708" s="80"/>
      <c r="D708" s="80"/>
      <c r="E708" s="73"/>
    </row>
    <row r="709" spans="1:5" ht="15.75">
      <c r="A709" s="49"/>
      <c r="B709" s="89"/>
      <c r="C709" s="80"/>
      <c r="D709" s="80"/>
      <c r="E709" s="73"/>
    </row>
    <row r="710" spans="1:5" ht="15.75">
      <c r="A710" s="49"/>
      <c r="B710" s="89"/>
      <c r="C710" s="80"/>
      <c r="D710" s="80"/>
      <c r="E710" s="73"/>
    </row>
    <row r="711" spans="1:5" ht="15.75">
      <c r="A711" s="49"/>
      <c r="B711" s="89"/>
      <c r="C711" s="80"/>
      <c r="D711" s="80"/>
      <c r="E711" s="73"/>
    </row>
    <row r="712" spans="1:5" ht="15.75">
      <c r="A712" s="49"/>
      <c r="B712" s="89"/>
      <c r="C712" s="80"/>
      <c r="D712" s="80"/>
      <c r="E712" s="73"/>
    </row>
    <row r="713" spans="1:5" ht="15.75">
      <c r="A713" s="49"/>
      <c r="B713" s="89"/>
      <c r="C713" s="80"/>
      <c r="D713" s="80"/>
      <c r="E713" s="73"/>
    </row>
    <row r="714" spans="1:5" ht="15.75">
      <c r="A714" s="49"/>
      <c r="B714" s="89"/>
      <c r="C714" s="80"/>
      <c r="D714" s="80"/>
      <c r="E714" s="73"/>
    </row>
    <row r="715" spans="1:5" ht="15.75">
      <c r="A715" s="49"/>
      <c r="B715" s="89"/>
      <c r="C715" s="80"/>
      <c r="D715" s="80"/>
      <c r="E715" s="73"/>
    </row>
    <row r="716" spans="1:5" ht="15.75">
      <c r="A716" s="49"/>
      <c r="B716" s="89"/>
      <c r="C716" s="80"/>
      <c r="D716" s="80"/>
      <c r="E716" s="73"/>
    </row>
    <row r="717" spans="1:5" ht="15.75">
      <c r="A717" s="49"/>
      <c r="B717" s="89"/>
      <c r="C717" s="80"/>
      <c r="D717" s="80"/>
      <c r="E717" s="73"/>
    </row>
    <row r="718" spans="1:5" ht="15.75">
      <c r="A718" s="49"/>
      <c r="B718" s="89"/>
      <c r="C718" s="80"/>
      <c r="D718" s="80"/>
      <c r="E718" s="73"/>
    </row>
    <row r="719" spans="1:5" ht="15.75">
      <c r="A719" s="49"/>
      <c r="B719" s="89"/>
      <c r="C719" s="80"/>
      <c r="D719" s="80"/>
      <c r="E719" s="73"/>
    </row>
    <row r="720" spans="1:5" ht="15.75">
      <c r="A720" s="49"/>
      <c r="B720" s="89"/>
      <c r="C720" s="80"/>
      <c r="D720" s="80"/>
      <c r="E720" s="73"/>
    </row>
    <row r="721" spans="1:5" ht="15.75">
      <c r="A721" s="49"/>
      <c r="B721" s="89"/>
      <c r="C721" s="80"/>
      <c r="D721" s="80"/>
      <c r="E721" s="73"/>
    </row>
    <row r="722" spans="1:5" ht="15.75">
      <c r="A722" s="49"/>
      <c r="B722" s="89"/>
      <c r="C722" s="80"/>
      <c r="D722" s="80"/>
      <c r="E722" s="73"/>
    </row>
    <row r="723" spans="1:5" ht="15.75">
      <c r="A723" s="49"/>
      <c r="B723" s="89"/>
      <c r="C723" s="80"/>
      <c r="D723" s="80"/>
      <c r="E723" s="73"/>
    </row>
    <row r="724" spans="1:5" ht="15.75">
      <c r="A724" s="49"/>
      <c r="B724" s="89"/>
      <c r="C724" s="80"/>
      <c r="D724" s="80"/>
      <c r="E724" s="73"/>
    </row>
    <row r="725" spans="1:5" ht="15.75">
      <c r="A725" s="49"/>
      <c r="B725" s="89"/>
      <c r="C725" s="80"/>
      <c r="D725" s="80"/>
      <c r="E725" s="73"/>
    </row>
    <row r="726" spans="1:5" ht="15.75">
      <c r="A726" s="49"/>
      <c r="B726" s="89"/>
      <c r="C726" s="80"/>
      <c r="D726" s="80"/>
      <c r="E726" s="73"/>
    </row>
    <row r="727" spans="1:5" ht="15.75">
      <c r="A727" s="49"/>
      <c r="B727" s="89"/>
      <c r="C727" s="80"/>
      <c r="D727" s="80"/>
      <c r="E727" s="73"/>
    </row>
    <row r="728" spans="1:5" ht="15.75">
      <c r="A728" s="49"/>
      <c r="B728" s="89"/>
      <c r="C728" s="80"/>
      <c r="D728" s="80"/>
      <c r="E728" s="73"/>
    </row>
    <row r="729" spans="1:5" ht="15.75">
      <c r="A729" s="49"/>
      <c r="B729" s="89"/>
      <c r="C729" s="80"/>
      <c r="D729" s="80"/>
      <c r="E729" s="73"/>
    </row>
    <row r="730" spans="1:5" ht="15.75">
      <c r="A730" s="49"/>
      <c r="B730" s="89"/>
      <c r="C730" s="80"/>
      <c r="D730" s="80"/>
      <c r="E730" s="73"/>
    </row>
    <row r="731" spans="1:5" ht="15.75">
      <c r="A731" s="49"/>
      <c r="B731" s="89"/>
      <c r="C731" s="80"/>
      <c r="D731" s="80"/>
      <c r="E731" s="73"/>
    </row>
    <row r="732" spans="1:5" ht="15.75">
      <c r="A732" s="49"/>
      <c r="B732" s="89"/>
      <c r="C732" s="80"/>
      <c r="D732" s="80"/>
      <c r="E732" s="73"/>
    </row>
    <row r="733" spans="1:5" ht="15.75">
      <c r="A733" s="49"/>
      <c r="B733" s="89"/>
      <c r="C733" s="80"/>
      <c r="D733" s="80"/>
      <c r="E733" s="73"/>
    </row>
    <row r="734" spans="1:5" ht="15.75">
      <c r="A734" s="49"/>
      <c r="B734" s="89"/>
      <c r="C734" s="80"/>
      <c r="D734" s="80"/>
      <c r="E734" s="73"/>
    </row>
    <row r="735" spans="1:5" ht="15.75">
      <c r="A735" s="49"/>
      <c r="B735" s="89"/>
      <c r="C735" s="80"/>
      <c r="D735" s="80"/>
      <c r="E735" s="73"/>
    </row>
    <row r="736" spans="1:5" ht="15.75">
      <c r="A736" s="49"/>
      <c r="B736" s="89"/>
      <c r="C736" s="80"/>
      <c r="D736" s="80"/>
      <c r="E736" s="73"/>
    </row>
    <row r="737" spans="1:5" ht="15.75">
      <c r="A737" s="49"/>
      <c r="B737" s="89"/>
      <c r="C737" s="80"/>
      <c r="D737" s="80"/>
      <c r="E737" s="73"/>
    </row>
    <row r="738" spans="1:5" ht="15.75">
      <c r="A738" s="49"/>
      <c r="B738" s="89"/>
      <c r="C738" s="80"/>
      <c r="D738" s="80"/>
      <c r="E738" s="73"/>
    </row>
    <row r="739" spans="1:5" ht="15.75">
      <c r="A739" s="49"/>
      <c r="B739" s="89"/>
      <c r="C739" s="80"/>
      <c r="D739" s="80"/>
      <c r="E739" s="73"/>
    </row>
    <row r="740" spans="1:5" ht="15.75">
      <c r="A740" s="49"/>
      <c r="B740" s="89"/>
      <c r="C740" s="80"/>
      <c r="D740" s="80"/>
      <c r="E740" s="73"/>
    </row>
    <row r="741" spans="1:5" ht="15.75">
      <c r="A741" s="49"/>
      <c r="B741" s="89"/>
      <c r="C741" s="80"/>
      <c r="D741" s="80"/>
      <c r="E741" s="73"/>
    </row>
    <row r="742" spans="1:5" ht="15.75">
      <c r="A742" s="49"/>
      <c r="B742" s="89"/>
      <c r="C742" s="80"/>
      <c r="D742" s="80"/>
      <c r="E742" s="73"/>
    </row>
    <row r="743" spans="1:5" ht="15.75">
      <c r="A743" s="49"/>
      <c r="B743" s="89"/>
      <c r="C743" s="80"/>
      <c r="D743" s="80"/>
      <c r="E743" s="73"/>
    </row>
    <row r="744" spans="1:5" ht="15.75">
      <c r="A744" s="49"/>
      <c r="B744" s="89"/>
      <c r="C744" s="80"/>
      <c r="D744" s="80"/>
      <c r="E744" s="73"/>
    </row>
    <row r="745" spans="1:5" ht="15.75">
      <c r="A745" s="49"/>
      <c r="B745" s="89"/>
      <c r="C745" s="80"/>
      <c r="D745" s="80"/>
      <c r="E745" s="73"/>
    </row>
    <row r="746" spans="1:5" ht="15.75">
      <c r="A746" s="49"/>
      <c r="B746" s="89"/>
      <c r="C746" s="80"/>
      <c r="D746" s="80"/>
      <c r="E746" s="73"/>
    </row>
    <row r="747" spans="1:5" ht="15.75">
      <c r="A747" s="49"/>
      <c r="B747" s="89"/>
      <c r="C747" s="80"/>
      <c r="D747" s="80"/>
      <c r="E747" s="73"/>
    </row>
    <row r="748" spans="1:5" ht="15.75">
      <c r="A748" s="49"/>
      <c r="B748" s="89"/>
      <c r="C748" s="80"/>
      <c r="D748" s="80"/>
      <c r="E748" s="73"/>
    </row>
    <row r="749" spans="1:5" ht="15.75">
      <c r="A749" s="49"/>
      <c r="B749" s="89"/>
      <c r="C749" s="80"/>
      <c r="D749" s="80"/>
      <c r="E749" s="73"/>
    </row>
    <row r="750" spans="1:5" ht="15.75">
      <c r="A750" s="49"/>
      <c r="B750" s="89"/>
      <c r="C750" s="80"/>
      <c r="D750" s="80"/>
      <c r="E750" s="73"/>
    </row>
    <row r="751" spans="1:5" ht="15.75">
      <c r="A751" s="49"/>
      <c r="B751" s="89"/>
      <c r="C751" s="80"/>
      <c r="D751" s="80"/>
      <c r="E751" s="73"/>
    </row>
    <row r="752" spans="1:5" ht="15.75">
      <c r="A752" s="49"/>
      <c r="B752" s="89"/>
      <c r="C752" s="80"/>
      <c r="D752" s="80"/>
      <c r="E752" s="73"/>
    </row>
    <row r="753" spans="1:5" ht="15.75">
      <c r="A753" s="49"/>
      <c r="B753" s="89"/>
      <c r="C753" s="80"/>
      <c r="D753" s="80"/>
      <c r="E753" s="73"/>
    </row>
    <row r="754" spans="1:5" ht="15.75">
      <c r="A754" s="49"/>
      <c r="B754" s="89"/>
      <c r="C754" s="80"/>
      <c r="D754" s="80"/>
      <c r="E754" s="73"/>
    </row>
    <row r="755" spans="1:5" ht="15.75">
      <c r="A755" s="49"/>
      <c r="B755" s="89"/>
      <c r="C755" s="80"/>
      <c r="D755" s="80"/>
      <c r="E755" s="73"/>
    </row>
    <row r="756" spans="1:5" ht="15.75">
      <c r="A756" s="49"/>
      <c r="B756" s="89"/>
      <c r="C756" s="80"/>
      <c r="D756" s="80"/>
      <c r="E756" s="73"/>
    </row>
    <row r="757" spans="1:5" ht="15.75">
      <c r="A757" s="49"/>
      <c r="B757" s="89"/>
      <c r="C757" s="80"/>
      <c r="D757" s="80"/>
      <c r="E757" s="73"/>
    </row>
    <row r="758" spans="1:5" ht="15.75">
      <c r="A758" s="49"/>
      <c r="B758" s="89"/>
      <c r="C758" s="80"/>
      <c r="D758" s="80"/>
      <c r="E758" s="73"/>
    </row>
    <row r="759" spans="1:5" ht="15.75">
      <c r="A759" s="49"/>
      <c r="B759" s="89"/>
      <c r="C759" s="80"/>
      <c r="D759" s="80"/>
      <c r="E759" s="73"/>
    </row>
    <row r="760" spans="1:5" ht="15.75">
      <c r="A760" s="49"/>
      <c r="B760" s="89"/>
      <c r="C760" s="80"/>
      <c r="D760" s="80"/>
      <c r="E760" s="73"/>
    </row>
    <row r="761" spans="1:5" ht="15.75">
      <c r="A761" s="49"/>
      <c r="B761" s="89"/>
      <c r="C761" s="80"/>
      <c r="D761" s="80"/>
      <c r="E761" s="73"/>
    </row>
    <row r="762" spans="1:5" ht="15.75">
      <c r="A762" s="49"/>
      <c r="B762" s="89"/>
      <c r="C762" s="80"/>
      <c r="D762" s="80"/>
      <c r="E762" s="73"/>
    </row>
    <row r="763" spans="1:5" ht="15.75">
      <c r="A763" s="49"/>
      <c r="B763" s="89"/>
      <c r="C763" s="80"/>
      <c r="D763" s="80"/>
      <c r="E763" s="73"/>
    </row>
    <row r="764" spans="1:5" ht="15.75">
      <c r="A764" s="49"/>
      <c r="B764" s="89"/>
      <c r="C764" s="80"/>
      <c r="D764" s="80"/>
      <c r="E764" s="73"/>
    </row>
    <row r="765" spans="1:5" ht="15.75">
      <c r="A765" s="49"/>
      <c r="B765" s="89"/>
      <c r="C765" s="80"/>
      <c r="D765" s="80"/>
      <c r="E765" s="73"/>
    </row>
    <row r="766" spans="1:5" ht="15.75">
      <c r="A766" s="49"/>
      <c r="B766" s="89"/>
      <c r="C766" s="80"/>
      <c r="D766" s="80"/>
      <c r="E766" s="73"/>
    </row>
    <row r="767" spans="1:5" ht="15.75">
      <c r="A767" s="49"/>
      <c r="B767" s="89"/>
      <c r="C767" s="80"/>
      <c r="D767" s="80"/>
      <c r="E767" s="73"/>
    </row>
    <row r="768" spans="1:5" ht="15.75">
      <c r="A768" s="49"/>
      <c r="B768" s="89"/>
      <c r="C768" s="80"/>
      <c r="D768" s="80"/>
      <c r="E768" s="73"/>
    </row>
    <row r="769" spans="1:5" ht="15.75">
      <c r="A769" s="49"/>
      <c r="B769" s="89"/>
      <c r="C769" s="80"/>
      <c r="D769" s="80"/>
      <c r="E769" s="73"/>
    </row>
    <row r="770" spans="1:5" ht="15.75">
      <c r="A770" s="49"/>
      <c r="B770" s="89"/>
      <c r="C770" s="80"/>
      <c r="D770" s="80"/>
      <c r="E770" s="73"/>
    </row>
    <row r="771" spans="1:5" ht="15.75">
      <c r="A771" s="49"/>
      <c r="B771" s="89"/>
      <c r="C771" s="80"/>
      <c r="D771" s="80"/>
      <c r="E771" s="73"/>
    </row>
    <row r="772" spans="1:5" ht="15.75">
      <c r="A772" s="49"/>
      <c r="B772" s="89"/>
      <c r="C772" s="80"/>
      <c r="D772" s="80"/>
      <c r="E772" s="73"/>
    </row>
    <row r="773" spans="1:5" ht="15.75">
      <c r="A773" s="49"/>
      <c r="B773" s="89"/>
      <c r="C773" s="80"/>
      <c r="D773" s="80"/>
      <c r="E773" s="73"/>
    </row>
    <row r="774" spans="1:5" ht="15.75">
      <c r="A774" s="49"/>
      <c r="B774" s="89"/>
      <c r="C774" s="80"/>
      <c r="D774" s="80"/>
      <c r="E774" s="73"/>
    </row>
    <row r="775" spans="1:5" ht="15.75">
      <c r="A775" s="49"/>
      <c r="B775" s="89"/>
      <c r="C775" s="80"/>
      <c r="D775" s="80"/>
      <c r="E775" s="73"/>
    </row>
    <row r="776" spans="1:5" ht="15.75">
      <c r="A776" s="49"/>
      <c r="B776" s="89"/>
      <c r="C776" s="80"/>
      <c r="D776" s="80"/>
      <c r="E776" s="73"/>
    </row>
    <row r="777" spans="1:5" ht="15.75">
      <c r="A777" s="49"/>
      <c r="B777" s="89"/>
      <c r="C777" s="80"/>
      <c r="D777" s="80"/>
      <c r="E777" s="73"/>
    </row>
    <row r="778" spans="1:5" ht="15.75">
      <c r="A778" s="49"/>
      <c r="B778" s="89"/>
      <c r="C778" s="80"/>
      <c r="D778" s="80"/>
      <c r="E778" s="73"/>
    </row>
    <row r="779" spans="1:5" ht="15.75">
      <c r="A779" s="49"/>
      <c r="B779" s="89"/>
      <c r="C779" s="80"/>
      <c r="D779" s="80"/>
      <c r="E779" s="73"/>
    </row>
    <row r="780" spans="1:5" ht="15.75">
      <c r="A780" s="49"/>
      <c r="B780" s="89"/>
      <c r="C780" s="80"/>
      <c r="D780" s="80"/>
      <c r="E780" s="73"/>
    </row>
    <row r="781" spans="1:5" ht="15.75">
      <c r="A781" s="49"/>
      <c r="B781" s="89"/>
      <c r="C781" s="80"/>
      <c r="D781" s="80"/>
      <c r="E781" s="73"/>
    </row>
    <row r="782" spans="1:5" ht="15.75">
      <c r="A782" s="49"/>
      <c r="B782" s="89"/>
      <c r="C782" s="80"/>
      <c r="D782" s="80"/>
      <c r="E782" s="73"/>
    </row>
    <row r="783" spans="1:5" ht="15.75">
      <c r="A783" s="49"/>
      <c r="B783" s="89"/>
      <c r="C783" s="80"/>
      <c r="D783" s="80"/>
      <c r="E783" s="73"/>
    </row>
    <row r="784" spans="1:5" ht="15.75">
      <c r="A784" s="49"/>
      <c r="B784" s="89"/>
      <c r="C784" s="80"/>
      <c r="D784" s="80"/>
      <c r="E784" s="73"/>
    </row>
    <row r="785" spans="1:5" ht="15.75">
      <c r="A785" s="49"/>
      <c r="B785" s="89"/>
      <c r="C785" s="80"/>
      <c r="D785" s="80"/>
      <c r="E785" s="73"/>
    </row>
    <row r="786" spans="1:5" ht="15.75">
      <c r="A786" s="49"/>
      <c r="B786" s="89"/>
      <c r="C786" s="80"/>
      <c r="D786" s="80"/>
      <c r="E786" s="73"/>
    </row>
    <row r="787" spans="1:5" ht="15.75">
      <c r="A787" s="49"/>
      <c r="B787" s="89"/>
      <c r="C787" s="80"/>
      <c r="D787" s="80"/>
      <c r="E787" s="73"/>
    </row>
    <row r="788" spans="1:5" ht="15.75">
      <c r="A788" s="49"/>
      <c r="B788" s="89"/>
      <c r="C788" s="80"/>
      <c r="D788" s="80"/>
      <c r="E788" s="73"/>
    </row>
    <row r="789" spans="1:5" ht="15.75">
      <c r="A789" s="49"/>
      <c r="B789" s="89"/>
      <c r="C789" s="80"/>
      <c r="D789" s="80"/>
      <c r="E789" s="73"/>
    </row>
    <row r="790" spans="1:5" ht="15.75">
      <c r="A790" s="49"/>
      <c r="B790" s="89"/>
      <c r="C790" s="80"/>
      <c r="D790" s="80"/>
      <c r="E790" s="73"/>
    </row>
    <row r="791" spans="1:5" ht="15.75">
      <c r="A791" s="49"/>
      <c r="B791" s="89"/>
      <c r="C791" s="80"/>
      <c r="D791" s="80"/>
      <c r="E791" s="73"/>
    </row>
    <row r="792" spans="1:5" ht="15.75">
      <c r="A792" s="49"/>
      <c r="B792" s="89"/>
      <c r="C792" s="80"/>
      <c r="D792" s="80"/>
      <c r="E792" s="73"/>
    </row>
    <row r="793" spans="1:5" ht="15.75">
      <c r="A793" s="49"/>
      <c r="B793" s="89"/>
      <c r="C793" s="80"/>
      <c r="D793" s="80"/>
      <c r="E793" s="73"/>
    </row>
    <row r="794" spans="1:5" ht="15.75">
      <c r="A794" s="49"/>
      <c r="B794" s="89"/>
      <c r="C794" s="80"/>
      <c r="D794" s="80"/>
      <c r="E794" s="73"/>
    </row>
    <row r="795" spans="1:5" ht="15.75">
      <c r="A795" s="49"/>
      <c r="B795" s="89"/>
      <c r="C795" s="80"/>
      <c r="D795" s="80"/>
      <c r="E795" s="73"/>
    </row>
    <row r="796" spans="1:5" ht="15.75">
      <c r="A796" s="49"/>
      <c r="B796" s="89"/>
      <c r="C796" s="80"/>
      <c r="D796" s="80"/>
      <c r="E796" s="73"/>
    </row>
    <row r="797" spans="1:5" ht="15.75">
      <c r="A797" s="49"/>
      <c r="B797" s="89"/>
      <c r="C797" s="80"/>
      <c r="D797" s="80"/>
      <c r="E797" s="73"/>
    </row>
    <row r="798" spans="1:5" ht="15.75">
      <c r="A798" s="49"/>
      <c r="B798" s="89"/>
      <c r="C798" s="80"/>
      <c r="D798" s="80"/>
      <c r="E798" s="73"/>
    </row>
    <row r="799" spans="1:5" ht="15.75">
      <c r="A799" s="49"/>
      <c r="B799" s="89"/>
      <c r="C799" s="80"/>
      <c r="D799" s="80"/>
      <c r="E799" s="73"/>
    </row>
    <row r="800" spans="1:5" ht="15.75">
      <c r="A800" s="49"/>
      <c r="B800" s="89"/>
      <c r="C800" s="80"/>
      <c r="D800" s="80"/>
      <c r="E800" s="73"/>
    </row>
    <row r="801" spans="1:5" ht="15.75">
      <c r="A801" s="49"/>
      <c r="B801" s="89"/>
      <c r="C801" s="80"/>
      <c r="D801" s="80"/>
      <c r="E801" s="73"/>
    </row>
    <row r="802" spans="1:5" ht="15.75">
      <c r="A802" s="49"/>
      <c r="B802" s="89"/>
      <c r="C802" s="80"/>
      <c r="D802" s="80"/>
      <c r="E802" s="73"/>
    </row>
    <row r="803" spans="1:5" ht="15.75">
      <c r="A803" s="49"/>
      <c r="B803" s="89"/>
      <c r="C803" s="80"/>
      <c r="D803" s="80"/>
      <c r="E803" s="73"/>
    </row>
    <row r="804" spans="1:5" ht="15.75">
      <c r="A804" s="49"/>
      <c r="B804" s="89"/>
      <c r="C804" s="80"/>
      <c r="D804" s="80"/>
      <c r="E804" s="73"/>
    </row>
    <row r="805" spans="1:5" ht="15.75">
      <c r="A805" s="49"/>
      <c r="B805" s="89"/>
      <c r="C805" s="80"/>
      <c r="D805" s="80"/>
      <c r="E805" s="73"/>
    </row>
    <row r="806" spans="1:5" ht="15.75">
      <c r="A806" s="49"/>
      <c r="B806" s="89"/>
      <c r="C806" s="80"/>
      <c r="D806" s="80"/>
      <c r="E806" s="73"/>
    </row>
    <row r="807" spans="1:5" ht="15.75">
      <c r="A807" s="49"/>
      <c r="B807" s="89"/>
      <c r="C807" s="80"/>
      <c r="D807" s="80"/>
      <c r="E807" s="73"/>
    </row>
    <row r="808" spans="1:5" ht="15.75">
      <c r="A808" s="49"/>
      <c r="B808" s="89"/>
      <c r="C808" s="80"/>
      <c r="D808" s="80"/>
      <c r="E808" s="73"/>
    </row>
    <row r="809" spans="1:5" ht="15.75">
      <c r="A809" s="49"/>
      <c r="B809" s="89"/>
      <c r="C809" s="80"/>
      <c r="D809" s="80"/>
      <c r="E809" s="73"/>
    </row>
    <row r="810" spans="1:5" ht="15.75">
      <c r="A810" s="49"/>
      <c r="B810" s="89"/>
      <c r="C810" s="80"/>
      <c r="D810" s="80"/>
      <c r="E810" s="73"/>
    </row>
    <row r="811" spans="1:5" ht="15.75">
      <c r="A811" s="49"/>
      <c r="B811" s="89"/>
      <c r="C811" s="80"/>
      <c r="D811" s="80"/>
      <c r="E811" s="73"/>
    </row>
    <row r="812" spans="1:5" ht="15.75">
      <c r="A812" s="49"/>
      <c r="B812" s="89"/>
      <c r="C812" s="80"/>
      <c r="D812" s="80"/>
      <c r="E812" s="73"/>
    </row>
    <row r="813" spans="1:5" ht="15.75">
      <c r="A813" s="49"/>
      <c r="B813" s="89"/>
      <c r="C813" s="80"/>
      <c r="D813" s="80"/>
      <c r="E813" s="73"/>
    </row>
    <row r="814" spans="1:5" ht="15.75">
      <c r="A814" s="49"/>
      <c r="B814" s="89"/>
      <c r="C814" s="80"/>
      <c r="D814" s="80"/>
      <c r="E814" s="73"/>
    </row>
    <row r="815" spans="1:5" ht="15.75">
      <c r="A815" s="49"/>
      <c r="B815" s="89"/>
      <c r="C815" s="80"/>
      <c r="D815" s="80"/>
      <c r="E815" s="73"/>
    </row>
    <row r="816" spans="1:5" ht="15.75">
      <c r="A816" s="49"/>
      <c r="B816" s="89"/>
      <c r="C816" s="80"/>
      <c r="D816" s="80"/>
      <c r="E816" s="73"/>
    </row>
    <row r="817" spans="1:5" ht="15.75">
      <c r="A817" s="49"/>
      <c r="B817" s="89"/>
      <c r="C817" s="80"/>
      <c r="D817" s="80"/>
      <c r="E817" s="73"/>
    </row>
    <row r="818" spans="1:5" ht="15.75">
      <c r="A818" s="49"/>
      <c r="B818" s="89"/>
      <c r="C818" s="80"/>
      <c r="D818" s="80"/>
      <c r="E818" s="73"/>
    </row>
    <row r="819" spans="1:5" ht="15.75">
      <c r="A819" s="49"/>
      <c r="B819" s="89"/>
      <c r="C819" s="80"/>
      <c r="D819" s="80"/>
      <c r="E819" s="73"/>
    </row>
    <row r="820" spans="1:5" ht="15.75">
      <c r="A820" s="49"/>
      <c r="B820" s="89"/>
      <c r="C820" s="80"/>
      <c r="D820" s="80"/>
      <c r="E820" s="73"/>
    </row>
    <row r="821" spans="1:5" ht="15.75">
      <c r="A821" s="49"/>
      <c r="B821" s="89"/>
      <c r="C821" s="80"/>
      <c r="D821" s="80"/>
      <c r="E821" s="73"/>
    </row>
    <row r="822" spans="1:5" ht="15.75">
      <c r="A822" s="49"/>
      <c r="B822" s="89"/>
      <c r="C822" s="80"/>
      <c r="D822" s="80"/>
      <c r="E822" s="73"/>
    </row>
    <row r="823" spans="1:5" ht="15.75">
      <c r="A823" s="49"/>
      <c r="B823" s="89"/>
      <c r="C823" s="80"/>
      <c r="D823" s="80"/>
      <c r="E823" s="73"/>
    </row>
    <row r="824" spans="1:5" ht="15.75">
      <c r="A824" s="49"/>
      <c r="B824" s="89"/>
      <c r="C824" s="80"/>
      <c r="D824" s="80"/>
      <c r="E824" s="73"/>
    </row>
    <row r="825" spans="1:5" ht="15.75">
      <c r="A825" s="49"/>
      <c r="B825" s="89"/>
      <c r="C825" s="80"/>
      <c r="D825" s="80"/>
      <c r="E825" s="73"/>
    </row>
    <row r="826" spans="1:5" ht="15.75">
      <c r="A826" s="49"/>
      <c r="B826" s="89"/>
      <c r="C826" s="80"/>
      <c r="D826" s="80"/>
      <c r="E826" s="73"/>
    </row>
    <row r="827" spans="1:5" ht="15.75">
      <c r="A827" s="49"/>
      <c r="B827" s="89"/>
      <c r="C827" s="80"/>
      <c r="D827" s="80"/>
      <c r="E827" s="73"/>
    </row>
    <row r="828" spans="1:5" ht="15.75">
      <c r="A828" s="49"/>
      <c r="B828" s="89"/>
      <c r="C828" s="80"/>
      <c r="D828" s="80"/>
      <c r="E828" s="73"/>
    </row>
    <row r="829" spans="1:5" ht="15.75">
      <c r="A829" s="49"/>
      <c r="B829" s="89"/>
      <c r="C829" s="80"/>
      <c r="D829" s="80"/>
      <c r="E829" s="73"/>
    </row>
    <row r="830" spans="1:5" ht="15.75">
      <c r="A830" s="49"/>
      <c r="B830" s="89"/>
      <c r="C830" s="80"/>
      <c r="D830" s="80"/>
      <c r="E830" s="73"/>
    </row>
    <row r="831" spans="1:5" ht="15.75">
      <c r="A831" s="49"/>
      <c r="B831" s="89"/>
      <c r="C831" s="80"/>
      <c r="D831" s="80"/>
      <c r="E831" s="73"/>
    </row>
    <row r="832" spans="1:5" ht="15.75">
      <c r="A832" s="49"/>
      <c r="B832" s="89"/>
      <c r="C832" s="80"/>
      <c r="D832" s="80"/>
      <c r="E832" s="73"/>
    </row>
    <row r="833" spans="1:5" ht="15.75">
      <c r="A833" s="49"/>
      <c r="B833" s="89"/>
      <c r="C833" s="80"/>
      <c r="D833" s="80"/>
      <c r="E833" s="73"/>
    </row>
    <row r="834" spans="1:5" ht="15.75">
      <c r="A834" s="49"/>
      <c r="B834" s="89"/>
      <c r="C834" s="80"/>
      <c r="D834" s="80"/>
      <c r="E834" s="73"/>
    </row>
    <row r="835" spans="1:5" ht="15.75">
      <c r="A835" s="49"/>
      <c r="B835" s="89"/>
      <c r="C835" s="80"/>
      <c r="D835" s="80"/>
      <c r="E835" s="73"/>
    </row>
    <row r="836" spans="1:5" ht="15.75">
      <c r="A836" s="49"/>
      <c r="B836" s="89"/>
      <c r="C836" s="80"/>
      <c r="D836" s="80"/>
      <c r="E836" s="73"/>
    </row>
    <row r="837" spans="1:5" ht="15.75">
      <c r="A837" s="49"/>
      <c r="B837" s="89"/>
      <c r="C837" s="80"/>
      <c r="D837" s="80"/>
      <c r="E837" s="73"/>
    </row>
    <row r="838" spans="1:5" ht="15.75">
      <c r="A838" s="49"/>
      <c r="B838" s="89"/>
      <c r="C838" s="80"/>
      <c r="D838" s="80"/>
      <c r="E838" s="73"/>
    </row>
    <row r="839" spans="1:5" ht="15.75">
      <c r="A839" s="49"/>
      <c r="B839" s="89"/>
      <c r="C839" s="80"/>
      <c r="D839" s="80"/>
      <c r="E839" s="73"/>
    </row>
    <row r="840" spans="1:5" ht="15.75">
      <c r="A840" s="49"/>
      <c r="B840" s="89"/>
      <c r="C840" s="80"/>
      <c r="D840" s="80"/>
      <c r="E840" s="73"/>
    </row>
    <row r="841" spans="1:5" ht="15.75">
      <c r="A841" s="49"/>
      <c r="B841" s="89"/>
      <c r="C841" s="80"/>
      <c r="D841" s="80"/>
      <c r="E841" s="73"/>
    </row>
    <row r="842" spans="1:5" ht="15.75">
      <c r="A842" s="49"/>
      <c r="B842" s="89"/>
      <c r="C842" s="80"/>
      <c r="D842" s="80"/>
      <c r="E842" s="73"/>
    </row>
    <row r="843" spans="1:5" ht="15.75">
      <c r="A843" s="49"/>
      <c r="B843" s="89"/>
      <c r="C843" s="80"/>
      <c r="D843" s="80"/>
      <c r="E843" s="73"/>
    </row>
    <row r="844" spans="1:5" ht="15.75">
      <c r="A844" s="49"/>
      <c r="B844" s="89"/>
      <c r="C844" s="80"/>
      <c r="D844" s="80"/>
      <c r="E844" s="73"/>
    </row>
    <row r="845" spans="1:5" ht="15.75">
      <c r="A845" s="49"/>
      <c r="B845" s="89"/>
      <c r="C845" s="80"/>
      <c r="D845" s="80"/>
      <c r="E845" s="73"/>
    </row>
    <row r="846" spans="1:5" ht="15.75">
      <c r="A846" s="49"/>
      <c r="B846" s="89"/>
      <c r="C846" s="80"/>
      <c r="D846" s="80"/>
      <c r="E846" s="73"/>
    </row>
    <row r="847" spans="1:5" ht="15.75">
      <c r="A847" s="49"/>
      <c r="B847" s="89"/>
      <c r="C847" s="80"/>
      <c r="D847" s="80"/>
      <c r="E847" s="73"/>
    </row>
    <row r="848" spans="1:5" ht="15.75">
      <c r="A848" s="49"/>
      <c r="B848" s="89"/>
      <c r="C848" s="80"/>
      <c r="D848" s="80"/>
      <c r="E848" s="73"/>
    </row>
    <row r="849" spans="1:5" ht="15.75">
      <c r="A849" s="49"/>
      <c r="B849" s="89"/>
      <c r="C849" s="80"/>
      <c r="D849" s="80"/>
      <c r="E849" s="73"/>
    </row>
    <row r="850" spans="1:5" ht="15.75">
      <c r="A850" s="49"/>
      <c r="B850" s="89"/>
      <c r="C850" s="80"/>
      <c r="D850" s="80"/>
      <c r="E850" s="73"/>
    </row>
    <row r="851" spans="1:5" ht="15.75">
      <c r="A851" s="49"/>
      <c r="B851" s="89"/>
      <c r="C851" s="80"/>
      <c r="D851" s="80"/>
      <c r="E851" s="73"/>
    </row>
    <row r="852" spans="1:5" ht="15.75">
      <c r="A852" s="49"/>
      <c r="B852" s="89"/>
      <c r="C852" s="80"/>
      <c r="D852" s="80"/>
      <c r="E852" s="73"/>
    </row>
    <row r="853" spans="1:5" ht="15.75">
      <c r="A853" s="49"/>
      <c r="B853" s="89"/>
      <c r="C853" s="80"/>
      <c r="D853" s="80"/>
      <c r="E853" s="73"/>
    </row>
    <row r="854" spans="1:5" ht="15.75">
      <c r="A854" s="49"/>
      <c r="B854" s="89"/>
      <c r="C854" s="80"/>
      <c r="D854" s="80"/>
      <c r="E854" s="73"/>
    </row>
    <row r="855" spans="1:5" ht="15.75">
      <c r="A855" s="49"/>
      <c r="B855" s="89"/>
      <c r="C855" s="80"/>
      <c r="D855" s="80"/>
      <c r="E855" s="73"/>
    </row>
    <row r="856" spans="1:5" ht="15.75">
      <c r="A856" s="49"/>
      <c r="B856" s="89"/>
      <c r="C856" s="80"/>
      <c r="D856" s="80"/>
      <c r="E856" s="73"/>
    </row>
    <row r="857" spans="1:5" ht="15.75">
      <c r="A857" s="49"/>
      <c r="B857" s="89"/>
      <c r="C857" s="80"/>
      <c r="D857" s="80"/>
      <c r="E857" s="73"/>
    </row>
    <row r="858" spans="1:5" ht="15.75">
      <c r="A858" s="49"/>
      <c r="B858" s="89"/>
      <c r="C858" s="80"/>
      <c r="D858" s="80"/>
      <c r="E858" s="73"/>
    </row>
    <row r="859" spans="1:5" ht="15.75">
      <c r="A859" s="49"/>
      <c r="B859" s="89"/>
      <c r="C859" s="80"/>
      <c r="D859" s="80"/>
      <c r="E859" s="73"/>
    </row>
    <row r="860" spans="1:5" ht="15.75">
      <c r="A860" s="49"/>
      <c r="B860" s="89"/>
      <c r="C860" s="80"/>
      <c r="D860" s="80"/>
      <c r="E860" s="73"/>
    </row>
    <row r="861" spans="1:5" ht="15.75">
      <c r="A861" s="49"/>
      <c r="B861" s="89"/>
      <c r="C861" s="80"/>
      <c r="D861" s="80"/>
      <c r="E861" s="73"/>
    </row>
    <row r="862" spans="1:5" ht="15.75">
      <c r="A862" s="49"/>
      <c r="B862" s="89"/>
      <c r="C862" s="80"/>
      <c r="D862" s="80"/>
      <c r="E862" s="73"/>
    </row>
    <row r="863" spans="1:5" ht="15.75">
      <c r="A863" s="49"/>
      <c r="B863" s="89"/>
      <c r="C863" s="80"/>
      <c r="D863" s="80"/>
      <c r="E863" s="73"/>
    </row>
    <row r="864" spans="1:5" ht="15.75">
      <c r="A864" s="49"/>
      <c r="B864" s="89"/>
      <c r="C864" s="80"/>
      <c r="D864" s="80"/>
      <c r="E864" s="73"/>
    </row>
    <row r="865" spans="1:5" ht="15.75">
      <c r="A865" s="49"/>
      <c r="B865" s="89"/>
      <c r="C865" s="80"/>
      <c r="D865" s="80"/>
      <c r="E865" s="73"/>
    </row>
    <row r="866" spans="1:5" ht="15.75">
      <c r="A866" s="49"/>
      <c r="B866" s="89"/>
      <c r="C866" s="80"/>
      <c r="D866" s="80"/>
      <c r="E866" s="73"/>
    </row>
    <row r="867" spans="1:5" ht="15.75">
      <c r="A867" s="49"/>
      <c r="B867" s="89"/>
      <c r="C867" s="80"/>
      <c r="D867" s="80"/>
      <c r="E867" s="73"/>
    </row>
    <row r="868" spans="1:5" ht="15.75">
      <c r="A868" s="49"/>
      <c r="B868" s="89"/>
      <c r="C868" s="80"/>
      <c r="D868" s="80"/>
      <c r="E868" s="73"/>
    </row>
    <row r="869" spans="1:5" ht="15.75">
      <c r="A869" s="49"/>
      <c r="B869" s="89"/>
      <c r="C869" s="80"/>
      <c r="D869" s="80"/>
      <c r="E869" s="73"/>
    </row>
    <row r="870" spans="1:5" ht="15.75">
      <c r="A870" s="49"/>
      <c r="B870" s="89"/>
      <c r="C870" s="80"/>
      <c r="D870" s="80"/>
      <c r="E870" s="73"/>
    </row>
    <row r="871" spans="1:5" ht="15.75">
      <c r="A871" s="49"/>
      <c r="B871" s="89"/>
      <c r="C871" s="80"/>
      <c r="D871" s="80"/>
      <c r="E871" s="73"/>
    </row>
    <row r="872" spans="1:5" ht="15.75">
      <c r="A872" s="49"/>
      <c r="B872" s="89"/>
      <c r="C872" s="80"/>
      <c r="D872" s="80"/>
      <c r="E872" s="73"/>
    </row>
    <row r="873" spans="1:5" ht="15.75">
      <c r="A873" s="49"/>
      <c r="B873" s="89"/>
      <c r="C873" s="80"/>
      <c r="D873" s="80"/>
      <c r="E873" s="73"/>
    </row>
    <row r="874" spans="1:5" ht="15.75">
      <c r="A874" s="49"/>
      <c r="B874" s="89"/>
      <c r="C874" s="80"/>
      <c r="D874" s="80"/>
      <c r="E874" s="73"/>
    </row>
    <row r="875" spans="1:5" ht="15.75">
      <c r="A875" s="49"/>
      <c r="B875" s="89"/>
      <c r="C875" s="80"/>
      <c r="D875" s="80"/>
      <c r="E875" s="73"/>
    </row>
    <row r="876" spans="1:5" ht="15.75">
      <c r="A876" s="49"/>
      <c r="B876" s="89"/>
      <c r="C876" s="80"/>
      <c r="D876" s="80"/>
      <c r="E876" s="73"/>
    </row>
    <row r="877" spans="1:5" ht="15.75">
      <c r="A877" s="49"/>
      <c r="B877" s="89"/>
      <c r="C877" s="80"/>
      <c r="D877" s="80"/>
      <c r="E877" s="73"/>
    </row>
    <row r="878" spans="1:5" ht="15.75">
      <c r="A878" s="49"/>
      <c r="B878" s="89"/>
      <c r="C878" s="80"/>
      <c r="D878" s="80"/>
      <c r="E878" s="73"/>
    </row>
    <row r="879" spans="1:5" ht="15.75">
      <c r="A879" s="49"/>
      <c r="B879" s="89"/>
      <c r="C879" s="80"/>
      <c r="D879" s="80"/>
      <c r="E879" s="73"/>
    </row>
    <row r="880" spans="1:5" ht="15.75">
      <c r="A880" s="49"/>
      <c r="B880" s="89"/>
      <c r="C880" s="80"/>
      <c r="D880" s="80"/>
      <c r="E880" s="73"/>
    </row>
    <row r="881" spans="1:5" ht="15.75">
      <c r="A881" s="49"/>
      <c r="B881" s="89"/>
      <c r="C881" s="80"/>
      <c r="D881" s="80"/>
      <c r="E881" s="73"/>
    </row>
    <row r="882" spans="1:5" ht="15.75">
      <c r="A882" s="49"/>
      <c r="B882" s="89"/>
      <c r="C882" s="80"/>
      <c r="D882" s="80"/>
      <c r="E882" s="73"/>
    </row>
    <row r="883" spans="1:5" ht="15.75">
      <c r="A883" s="49"/>
      <c r="B883" s="89"/>
      <c r="C883" s="80"/>
      <c r="D883" s="80"/>
      <c r="E883" s="73"/>
    </row>
    <row r="884" spans="1:5" ht="15.75">
      <c r="A884" s="49"/>
      <c r="B884" s="89"/>
      <c r="C884" s="80"/>
      <c r="D884" s="80"/>
      <c r="E884" s="73"/>
    </row>
    <row r="885" spans="1:5" ht="15.75">
      <c r="A885" s="49"/>
      <c r="B885" s="89"/>
      <c r="C885" s="80"/>
      <c r="D885" s="80"/>
      <c r="E885" s="73"/>
    </row>
    <row r="886" spans="1:5" ht="15.75">
      <c r="A886" s="49"/>
      <c r="B886" s="89"/>
      <c r="C886" s="80"/>
      <c r="D886" s="80"/>
      <c r="E886" s="73"/>
    </row>
    <row r="887" spans="1:5" ht="15.75">
      <c r="A887" s="49"/>
      <c r="B887" s="89"/>
      <c r="C887" s="80"/>
      <c r="D887" s="80"/>
      <c r="E887" s="73"/>
    </row>
    <row r="888" spans="1:5" ht="15.75">
      <c r="A888" s="49"/>
      <c r="B888" s="89"/>
      <c r="C888" s="80"/>
      <c r="D888" s="80"/>
      <c r="E888" s="73"/>
    </row>
    <row r="889" spans="1:5" ht="15.75">
      <c r="A889" s="49"/>
      <c r="B889" s="89"/>
      <c r="C889" s="80"/>
      <c r="D889" s="80"/>
      <c r="E889" s="73"/>
    </row>
    <row r="890" spans="1:5" ht="15.75">
      <c r="A890" s="49"/>
      <c r="B890" s="89"/>
      <c r="C890" s="80"/>
      <c r="D890" s="80"/>
      <c r="E890" s="73"/>
    </row>
    <row r="891" spans="1:5" ht="15.75">
      <c r="A891" s="49"/>
      <c r="B891" s="89"/>
      <c r="C891" s="80"/>
      <c r="D891" s="80"/>
      <c r="E891" s="73"/>
    </row>
    <row r="892" spans="1:5" ht="15.75">
      <c r="A892" s="49"/>
      <c r="B892" s="89"/>
      <c r="C892" s="80"/>
      <c r="D892" s="80"/>
      <c r="E892" s="73"/>
    </row>
    <row r="893" spans="1:5" ht="15.75">
      <c r="A893" s="49"/>
      <c r="B893" s="89"/>
      <c r="C893" s="80"/>
      <c r="D893" s="80"/>
      <c r="E893" s="73"/>
    </row>
    <row r="894" spans="1:5" ht="15.75">
      <c r="A894" s="49"/>
      <c r="B894" s="89"/>
      <c r="C894" s="80"/>
      <c r="D894" s="80"/>
      <c r="E894" s="73"/>
    </row>
    <row r="895" spans="1:5" ht="15.75">
      <c r="A895" s="49"/>
      <c r="B895" s="89"/>
      <c r="C895" s="80"/>
      <c r="D895" s="80"/>
      <c r="E895" s="73"/>
    </row>
    <row r="896" spans="1:5" ht="15.75">
      <c r="A896" s="49"/>
      <c r="B896" s="89"/>
      <c r="C896" s="80"/>
      <c r="D896" s="80"/>
      <c r="E896" s="73"/>
    </row>
    <row r="897" spans="1:5" ht="15.75">
      <c r="A897" s="49"/>
      <c r="B897" s="89"/>
      <c r="C897" s="80"/>
      <c r="D897" s="80"/>
      <c r="E897" s="73"/>
    </row>
    <row r="898" spans="1:5" ht="15.75">
      <c r="A898" s="49"/>
      <c r="B898" s="89"/>
      <c r="C898" s="80"/>
      <c r="D898" s="80"/>
      <c r="E898" s="73"/>
    </row>
    <row r="899" spans="1:5" ht="15.75">
      <c r="A899" s="49"/>
      <c r="B899" s="89"/>
      <c r="C899" s="80"/>
      <c r="D899" s="80"/>
      <c r="E899" s="73"/>
    </row>
    <row r="900" spans="1:5" ht="15.75">
      <c r="A900" s="49"/>
      <c r="B900" s="89"/>
      <c r="C900" s="80"/>
      <c r="D900" s="80"/>
      <c r="E900" s="73"/>
    </row>
    <row r="901" spans="1:5" ht="15.75">
      <c r="A901" s="49"/>
      <c r="B901" s="89"/>
      <c r="C901" s="80"/>
      <c r="D901" s="80"/>
      <c r="E901" s="73"/>
    </row>
    <row r="902" spans="1:5" ht="15.75">
      <c r="A902" s="49"/>
      <c r="B902" s="89"/>
      <c r="C902" s="80"/>
      <c r="D902" s="80"/>
      <c r="E902" s="73"/>
    </row>
    <row r="903" spans="1:5" ht="15.75">
      <c r="A903" s="49"/>
      <c r="B903" s="89"/>
      <c r="C903" s="80"/>
      <c r="D903" s="80"/>
      <c r="E903" s="73"/>
    </row>
    <row r="904" spans="1:5" ht="15.75">
      <c r="A904" s="49"/>
      <c r="B904" s="89"/>
      <c r="C904" s="80"/>
      <c r="D904" s="80"/>
      <c r="E904" s="73"/>
    </row>
    <row r="905" spans="1:5" ht="15.75">
      <c r="A905" s="49"/>
      <c r="B905" s="89"/>
      <c r="C905" s="80"/>
      <c r="D905" s="80"/>
      <c r="E905" s="73"/>
    </row>
    <row r="906" spans="1:5" ht="15.75">
      <c r="A906" s="49"/>
      <c r="B906" s="89"/>
      <c r="C906" s="80"/>
      <c r="D906" s="80"/>
      <c r="E906" s="73"/>
    </row>
    <row r="907" spans="1:5" ht="15.75">
      <c r="A907" s="49"/>
      <c r="B907" s="89"/>
      <c r="C907" s="80"/>
      <c r="D907" s="80"/>
      <c r="E907" s="73"/>
    </row>
    <row r="908" spans="1:5" ht="15.75">
      <c r="A908" s="49"/>
      <c r="B908" s="89"/>
      <c r="C908" s="80"/>
      <c r="D908" s="80"/>
      <c r="E908" s="73"/>
    </row>
    <row r="909" spans="1:5" ht="15.75">
      <c r="A909" s="49"/>
      <c r="B909" s="89"/>
      <c r="C909" s="80"/>
      <c r="D909" s="80"/>
      <c r="E909" s="73"/>
    </row>
    <row r="910" spans="1:5" ht="15.75">
      <c r="A910" s="49"/>
      <c r="B910" s="89"/>
      <c r="C910" s="80"/>
      <c r="D910" s="80"/>
      <c r="E910" s="73"/>
    </row>
    <row r="911" spans="1:5" ht="15.75">
      <c r="A911" s="49"/>
      <c r="B911" s="89"/>
      <c r="C911" s="80"/>
      <c r="D911" s="80"/>
      <c r="E911" s="73"/>
    </row>
    <row r="912" spans="1:5" ht="15.75">
      <c r="A912" s="49"/>
      <c r="B912" s="89"/>
      <c r="C912" s="80"/>
      <c r="D912" s="80"/>
      <c r="E912" s="73"/>
    </row>
    <row r="913" spans="1:5" ht="15.75">
      <c r="A913" s="49"/>
      <c r="B913" s="89"/>
      <c r="C913" s="80"/>
      <c r="D913" s="80"/>
      <c r="E913" s="73"/>
    </row>
    <row r="914" spans="1:5" ht="15.75">
      <c r="A914" s="49"/>
      <c r="B914" s="89"/>
      <c r="C914" s="80"/>
      <c r="D914" s="80"/>
      <c r="E914" s="73"/>
    </row>
    <row r="915" spans="1:5" ht="15.75">
      <c r="A915" s="49"/>
      <c r="B915" s="89"/>
      <c r="C915" s="80"/>
      <c r="D915" s="80"/>
      <c r="E915" s="73"/>
    </row>
    <row r="916" spans="1:5" ht="15.75">
      <c r="A916" s="49"/>
      <c r="B916" s="89"/>
      <c r="C916" s="80"/>
      <c r="D916" s="80"/>
      <c r="E916" s="73"/>
    </row>
    <row r="917" spans="1:5" ht="15.75">
      <c r="A917" s="49"/>
      <c r="B917" s="89"/>
      <c r="C917" s="80"/>
      <c r="D917" s="80"/>
      <c r="E917" s="73"/>
    </row>
    <row r="918" spans="1:5" ht="15.75">
      <c r="A918" s="49"/>
      <c r="B918" s="89"/>
      <c r="C918" s="80"/>
      <c r="D918" s="80"/>
      <c r="E918" s="73"/>
    </row>
    <row r="919" spans="1:5" ht="15.75">
      <c r="A919" s="49"/>
      <c r="B919" s="89"/>
      <c r="C919" s="80"/>
      <c r="D919" s="80"/>
      <c r="E919" s="73"/>
    </row>
    <row r="920" spans="1:5" ht="15.75">
      <c r="A920" s="49"/>
      <c r="B920" s="89"/>
      <c r="C920" s="80"/>
      <c r="D920" s="80"/>
      <c r="E920" s="73"/>
    </row>
    <row r="921" spans="1:5" ht="15.75">
      <c r="A921" s="49"/>
      <c r="B921" s="89"/>
      <c r="C921" s="80"/>
      <c r="D921" s="80"/>
      <c r="E921" s="73"/>
    </row>
    <row r="922" spans="1:5" ht="15.75">
      <c r="A922" s="49"/>
      <c r="B922" s="89"/>
      <c r="C922" s="80"/>
      <c r="D922" s="80"/>
      <c r="E922" s="73"/>
    </row>
    <row r="923" spans="1:5" ht="15.75">
      <c r="A923" s="49"/>
      <c r="B923" s="89"/>
      <c r="C923" s="80"/>
      <c r="D923" s="80"/>
      <c r="E923" s="73"/>
    </row>
    <row r="924" spans="1:5" ht="15.75">
      <c r="A924" s="49"/>
      <c r="B924" s="89"/>
      <c r="C924" s="80"/>
      <c r="D924" s="80"/>
      <c r="E924" s="73"/>
    </row>
    <row r="925" spans="1:5" ht="15.75">
      <c r="A925" s="49"/>
      <c r="B925" s="89"/>
      <c r="C925" s="80"/>
      <c r="D925" s="80"/>
      <c r="E925" s="73"/>
    </row>
    <row r="926" spans="1:5" ht="15.75">
      <c r="A926" s="49"/>
      <c r="B926" s="89"/>
      <c r="C926" s="80"/>
      <c r="D926" s="80"/>
      <c r="E926" s="73"/>
    </row>
    <row r="927" spans="1:5" ht="15.75">
      <c r="A927" s="49"/>
      <c r="B927" s="89"/>
      <c r="C927" s="80"/>
      <c r="D927" s="80"/>
      <c r="E927" s="73"/>
    </row>
    <row r="928" spans="1:5" ht="15.75">
      <c r="A928" s="49"/>
      <c r="B928" s="89"/>
      <c r="C928" s="80"/>
      <c r="D928" s="80"/>
      <c r="E928" s="73"/>
    </row>
    <row r="929" spans="1:5" ht="15.75">
      <c r="A929" s="49"/>
      <c r="B929" s="89"/>
      <c r="C929" s="80"/>
      <c r="D929" s="80"/>
      <c r="E929" s="73"/>
    </row>
    <row r="930" spans="1:5" ht="15.75">
      <c r="A930" s="49"/>
      <c r="B930" s="89"/>
      <c r="C930" s="80"/>
      <c r="D930" s="80"/>
      <c r="E930" s="73"/>
    </row>
    <row r="931" spans="1:5" ht="15.75">
      <c r="A931" s="49"/>
      <c r="B931" s="89"/>
      <c r="C931" s="80"/>
      <c r="D931" s="80"/>
      <c r="E931" s="73"/>
    </row>
    <row r="932" spans="1:5" ht="15.75">
      <c r="A932" s="49"/>
      <c r="B932" s="89"/>
      <c r="C932" s="80"/>
      <c r="D932" s="80"/>
      <c r="E932" s="73"/>
    </row>
    <row r="933" spans="1:5" ht="15.75">
      <c r="A933" s="49"/>
      <c r="B933" s="89"/>
      <c r="C933" s="80"/>
      <c r="D933" s="80"/>
      <c r="E933" s="73"/>
    </row>
    <row r="934" spans="1:5" ht="15.75">
      <c r="A934" s="49"/>
      <c r="B934" s="89"/>
      <c r="C934" s="80"/>
      <c r="D934" s="80"/>
      <c r="E934" s="73"/>
    </row>
    <row r="935" spans="1:5" ht="15.75">
      <c r="A935" s="49"/>
      <c r="B935" s="89"/>
      <c r="C935" s="80"/>
      <c r="D935" s="80"/>
      <c r="E935" s="73"/>
    </row>
    <row r="936" spans="1:5" ht="15.75">
      <c r="A936" s="49"/>
      <c r="B936" s="89"/>
      <c r="C936" s="80"/>
      <c r="D936" s="80"/>
      <c r="E936" s="73"/>
    </row>
    <row r="937" spans="1:5" ht="15.75">
      <c r="A937" s="49"/>
      <c r="B937" s="89"/>
      <c r="C937" s="80"/>
      <c r="D937" s="80"/>
      <c r="E937" s="73"/>
    </row>
    <row r="938" spans="1:5" ht="15.75">
      <c r="A938" s="49"/>
      <c r="B938" s="89"/>
      <c r="C938" s="80"/>
      <c r="D938" s="80"/>
      <c r="E938" s="73"/>
    </row>
    <row r="939" spans="1:5" ht="15.75">
      <c r="A939" s="49"/>
      <c r="B939" s="89"/>
      <c r="C939" s="80"/>
      <c r="D939" s="80"/>
      <c r="E939" s="73"/>
    </row>
    <row r="940" spans="1:5" ht="15.75">
      <c r="A940" s="49"/>
      <c r="B940" s="89"/>
      <c r="C940" s="80"/>
      <c r="D940" s="80"/>
      <c r="E940" s="73"/>
    </row>
    <row r="941" spans="1:5" ht="15.75">
      <c r="A941" s="49"/>
      <c r="B941" s="89"/>
      <c r="C941" s="80"/>
      <c r="D941" s="80"/>
      <c r="E941" s="73"/>
    </row>
    <row r="942" spans="1:5" ht="15.75">
      <c r="A942" s="49"/>
      <c r="B942" s="89"/>
      <c r="C942" s="80"/>
      <c r="D942" s="80"/>
      <c r="E942" s="73"/>
    </row>
    <row r="943" spans="1:5" ht="15.75">
      <c r="A943" s="49"/>
      <c r="B943" s="89"/>
      <c r="C943" s="80"/>
      <c r="D943" s="80"/>
      <c r="E943" s="73"/>
    </row>
    <row r="944" spans="1:5" ht="15.75">
      <c r="A944" s="49"/>
      <c r="B944" s="89"/>
      <c r="C944" s="80"/>
      <c r="D944" s="80"/>
      <c r="E944" s="73"/>
    </row>
    <row r="945" spans="1:5" ht="15.75">
      <c r="A945" s="49"/>
      <c r="B945" s="89"/>
      <c r="C945" s="80"/>
      <c r="D945" s="80"/>
      <c r="E945" s="73"/>
    </row>
    <row r="946" spans="1:5" ht="15.75">
      <c r="A946" s="49"/>
      <c r="B946" s="89"/>
      <c r="C946" s="80"/>
      <c r="D946" s="80"/>
      <c r="E946" s="73"/>
    </row>
    <row r="947" spans="1:5" ht="15.75">
      <c r="A947" s="49"/>
      <c r="B947" s="89"/>
      <c r="C947" s="80"/>
      <c r="D947" s="80"/>
      <c r="E947" s="73"/>
    </row>
    <row r="948" spans="1:5" ht="15.75">
      <c r="A948" s="49"/>
      <c r="B948" s="89"/>
      <c r="C948" s="80"/>
      <c r="D948" s="80"/>
      <c r="E948" s="73"/>
    </row>
    <row r="949" spans="1:5" ht="15.75">
      <c r="A949" s="49"/>
      <c r="B949" s="89"/>
      <c r="C949" s="80"/>
      <c r="D949" s="80"/>
      <c r="E949" s="73"/>
    </row>
    <row r="950" spans="1:5" ht="15.75">
      <c r="A950" s="49"/>
      <c r="B950" s="89"/>
      <c r="C950" s="80"/>
      <c r="D950" s="80"/>
      <c r="E950" s="73"/>
    </row>
    <row r="951" spans="1:5" ht="15.75">
      <c r="A951" s="49"/>
      <c r="B951" s="89"/>
      <c r="C951" s="80"/>
      <c r="D951" s="80"/>
      <c r="E951" s="73"/>
    </row>
    <row r="952" spans="1:5" ht="15.75">
      <c r="A952" s="49"/>
      <c r="B952" s="89"/>
      <c r="C952" s="80"/>
      <c r="D952" s="80"/>
      <c r="E952" s="73"/>
    </row>
    <row r="953" spans="1:5" ht="15.75">
      <c r="A953" s="49"/>
      <c r="B953" s="89"/>
      <c r="C953" s="80"/>
      <c r="D953" s="80"/>
      <c r="E953" s="73"/>
    </row>
    <row r="954" spans="1:5" ht="15.75">
      <c r="A954" s="49"/>
      <c r="B954" s="89"/>
      <c r="C954" s="80"/>
      <c r="D954" s="80"/>
      <c r="E954" s="73"/>
    </row>
    <row r="955" spans="1:5" ht="15.75">
      <c r="A955" s="49"/>
      <c r="B955" s="89"/>
      <c r="C955" s="80"/>
      <c r="D955" s="80"/>
      <c r="E955" s="73"/>
    </row>
    <row r="956" spans="1:5" ht="15.75">
      <c r="A956" s="49"/>
      <c r="B956" s="89"/>
      <c r="C956" s="80"/>
      <c r="D956" s="80"/>
      <c r="E956" s="73"/>
    </row>
    <row r="957" spans="1:5" ht="15.75">
      <c r="A957" s="49"/>
      <c r="B957" s="89"/>
      <c r="C957" s="80"/>
      <c r="D957" s="80"/>
      <c r="E957" s="73"/>
    </row>
    <row r="958" spans="1:5" ht="15.75">
      <c r="A958" s="49"/>
      <c r="B958" s="89"/>
      <c r="C958" s="80"/>
      <c r="D958" s="80"/>
      <c r="E958" s="73"/>
    </row>
    <row r="959" spans="1:5" ht="15.75">
      <c r="A959" s="49"/>
      <c r="B959" s="89"/>
      <c r="C959" s="80"/>
      <c r="D959" s="80"/>
      <c r="E959" s="73"/>
    </row>
    <row r="960" spans="1:5" ht="15.75">
      <c r="A960" s="49"/>
      <c r="B960" s="89"/>
      <c r="C960" s="80"/>
      <c r="D960" s="80"/>
      <c r="E960" s="73"/>
    </row>
    <row r="961" spans="1:5" ht="15.75">
      <c r="A961" s="49"/>
      <c r="B961" s="89"/>
      <c r="C961" s="80"/>
      <c r="D961" s="80"/>
      <c r="E961" s="73"/>
    </row>
    <row r="962" spans="1:5" ht="15.75">
      <c r="A962" s="49"/>
      <c r="B962" s="89"/>
      <c r="C962" s="80"/>
      <c r="D962" s="80"/>
      <c r="E962" s="73"/>
    </row>
    <row r="963" spans="1:5" ht="15.75">
      <c r="A963" s="49"/>
      <c r="B963" s="89"/>
      <c r="C963" s="80"/>
      <c r="D963" s="80"/>
      <c r="E963" s="73"/>
    </row>
    <row r="964" spans="1:5" ht="15.75">
      <c r="A964" s="49"/>
      <c r="B964" s="89"/>
      <c r="C964" s="80"/>
      <c r="D964" s="80"/>
      <c r="E964" s="73"/>
    </row>
    <row r="965" spans="1:5" ht="15.75">
      <c r="A965" s="49"/>
      <c r="B965" s="89"/>
      <c r="C965" s="80"/>
      <c r="D965" s="80"/>
      <c r="E965" s="73"/>
    </row>
    <row r="966" spans="1:5" ht="15.75">
      <c r="A966" s="49"/>
      <c r="B966" s="89"/>
      <c r="C966" s="80"/>
      <c r="D966" s="80"/>
      <c r="E966" s="73"/>
    </row>
    <row r="967" spans="1:5" ht="15.75">
      <c r="A967" s="49"/>
      <c r="B967" s="89"/>
      <c r="C967" s="80"/>
      <c r="D967" s="80"/>
      <c r="E967" s="73"/>
    </row>
    <row r="968" spans="1:5" ht="15.75">
      <c r="A968" s="49"/>
      <c r="B968" s="89"/>
      <c r="C968" s="80"/>
      <c r="D968" s="80"/>
      <c r="E968" s="73"/>
    </row>
    <row r="969" spans="1:5" ht="15.75">
      <c r="A969" s="49"/>
      <c r="B969" s="89"/>
      <c r="C969" s="80"/>
      <c r="D969" s="80"/>
      <c r="E969" s="73"/>
    </row>
    <row r="970" spans="1:5" ht="15.75">
      <c r="A970" s="49"/>
      <c r="B970" s="89"/>
      <c r="C970" s="80"/>
      <c r="D970" s="80"/>
      <c r="E970" s="73"/>
    </row>
    <row r="971" spans="1:5" ht="15.75">
      <c r="A971" s="49"/>
      <c r="B971" s="89"/>
      <c r="C971" s="80"/>
      <c r="D971" s="80"/>
      <c r="E971" s="73"/>
    </row>
    <row r="972" spans="1:5" ht="15.75">
      <c r="A972" s="49"/>
      <c r="B972" s="89"/>
      <c r="C972" s="80"/>
      <c r="D972" s="80"/>
      <c r="E972" s="73"/>
    </row>
    <row r="973" spans="1:5" ht="15.75">
      <c r="A973" s="49"/>
      <c r="B973" s="89"/>
      <c r="C973" s="80"/>
      <c r="D973" s="80"/>
      <c r="E973" s="73"/>
    </row>
    <row r="974" spans="1:5" ht="15.75">
      <c r="A974" s="49"/>
      <c r="B974" s="89"/>
      <c r="C974" s="80"/>
      <c r="D974" s="80"/>
      <c r="E974" s="73"/>
    </row>
    <row r="975" spans="1:5" ht="15.75">
      <c r="A975" s="49"/>
      <c r="B975" s="89"/>
      <c r="C975" s="80"/>
      <c r="D975" s="80"/>
      <c r="E975" s="73"/>
    </row>
    <row r="976" spans="1:5" ht="15.75">
      <c r="A976" s="49"/>
      <c r="B976" s="89"/>
      <c r="C976" s="80"/>
      <c r="D976" s="80"/>
      <c r="E976" s="73"/>
    </row>
    <row r="977" spans="1:5" ht="15.75">
      <c r="A977" s="49"/>
      <c r="B977" s="89"/>
      <c r="C977" s="80"/>
      <c r="D977" s="80"/>
      <c r="E977" s="73"/>
    </row>
    <row r="978" spans="1:5" ht="15.75">
      <c r="A978" s="49"/>
      <c r="B978" s="89"/>
      <c r="C978" s="80"/>
      <c r="D978" s="80"/>
      <c r="E978" s="73"/>
    </row>
    <row r="979" spans="1:5" ht="15.75">
      <c r="A979" s="49"/>
      <c r="B979" s="89"/>
      <c r="C979" s="80"/>
      <c r="D979" s="80"/>
      <c r="E979" s="73"/>
    </row>
    <row r="980" spans="1:5" ht="15.75">
      <c r="A980" s="49"/>
      <c r="B980" s="89"/>
      <c r="C980" s="80"/>
      <c r="D980" s="80"/>
      <c r="E980" s="73"/>
    </row>
    <row r="981" spans="1:5" ht="15.75">
      <c r="A981" s="49"/>
      <c r="B981" s="89"/>
      <c r="C981" s="80"/>
      <c r="D981" s="80"/>
      <c r="E981" s="73"/>
    </row>
    <row r="982" spans="1:5" ht="15.75">
      <c r="A982" s="49"/>
      <c r="B982" s="89"/>
      <c r="C982" s="80"/>
      <c r="D982" s="80"/>
      <c r="E982" s="73"/>
    </row>
    <row r="983" spans="1:5" ht="15.75">
      <c r="A983" s="49"/>
      <c r="B983" s="89"/>
      <c r="C983" s="80"/>
      <c r="D983" s="80"/>
      <c r="E983" s="73"/>
    </row>
    <row r="984" spans="1:5" ht="15.75">
      <c r="A984" s="49"/>
      <c r="B984" s="89"/>
      <c r="C984" s="80"/>
      <c r="D984" s="80"/>
      <c r="E984" s="73"/>
    </row>
    <row r="985" spans="1:5" ht="15.75">
      <c r="A985" s="49"/>
      <c r="B985" s="89"/>
      <c r="C985" s="80"/>
      <c r="D985" s="80"/>
      <c r="E985" s="73"/>
    </row>
    <row r="986" spans="1:5" ht="15.75">
      <c r="A986" s="49"/>
      <c r="B986" s="89"/>
      <c r="C986" s="80"/>
      <c r="D986" s="80"/>
      <c r="E986" s="73"/>
    </row>
    <row r="987" spans="1:5" ht="15.75">
      <c r="A987" s="49"/>
      <c r="B987" s="89"/>
      <c r="C987" s="80"/>
      <c r="D987" s="80"/>
      <c r="E987" s="73"/>
    </row>
    <row r="988" spans="1:5" ht="15.75">
      <c r="A988" s="49"/>
      <c r="B988" s="89"/>
      <c r="C988" s="80"/>
      <c r="D988" s="80"/>
      <c r="E988" s="73"/>
    </row>
    <row r="989" spans="1:5" ht="15.75">
      <c r="A989" s="49"/>
      <c r="B989" s="89"/>
      <c r="C989" s="80"/>
      <c r="D989" s="80"/>
      <c r="E989" s="73"/>
    </row>
    <row r="990" spans="1:5" ht="15.75">
      <c r="A990" s="49"/>
      <c r="B990" s="89"/>
      <c r="C990" s="80"/>
      <c r="D990" s="80"/>
      <c r="E990" s="73"/>
    </row>
    <row r="991" spans="1:5" ht="15.75">
      <c r="A991" s="49"/>
      <c r="B991" s="89"/>
      <c r="C991" s="80"/>
      <c r="D991" s="80"/>
      <c r="E991" s="73"/>
    </row>
    <row r="992" spans="1:5" ht="15.75">
      <c r="A992" s="49"/>
      <c r="B992" s="89"/>
      <c r="C992" s="80"/>
      <c r="D992" s="80"/>
      <c r="E992" s="73"/>
    </row>
    <row r="993" spans="1:5" ht="15.75">
      <c r="A993" s="49"/>
      <c r="B993" s="89"/>
      <c r="C993" s="80"/>
      <c r="D993" s="80"/>
      <c r="E993" s="73"/>
    </row>
    <row r="994" spans="1:5" ht="15.75">
      <c r="A994" s="49"/>
      <c r="B994" s="89"/>
      <c r="C994" s="80"/>
      <c r="D994" s="80"/>
      <c r="E994" s="73"/>
    </row>
    <row r="995" spans="1:5" ht="15.75">
      <c r="A995" s="49"/>
      <c r="B995" s="89"/>
      <c r="C995" s="80"/>
      <c r="D995" s="80"/>
      <c r="E995" s="73"/>
    </row>
    <row r="996" spans="1:5" ht="15.75">
      <c r="A996" s="49"/>
      <c r="B996" s="89"/>
      <c r="C996" s="80"/>
      <c r="D996" s="80"/>
      <c r="E996" s="73"/>
    </row>
    <row r="997" spans="1:5" ht="15.75">
      <c r="A997" s="49"/>
      <c r="B997" s="89"/>
      <c r="C997" s="80"/>
      <c r="D997" s="80"/>
      <c r="E997" s="73"/>
    </row>
    <row r="998" spans="1:5" ht="15.75">
      <c r="A998" s="49"/>
      <c r="B998" s="89"/>
      <c r="C998" s="80"/>
      <c r="D998" s="80"/>
      <c r="E998" s="73"/>
    </row>
    <row r="999" spans="1:5" ht="15.75">
      <c r="A999" s="49"/>
      <c r="B999" s="89"/>
      <c r="C999" s="80"/>
      <c r="D999" s="80"/>
      <c r="E999" s="73"/>
    </row>
    <row r="1000" spans="1:5" ht="15.75">
      <c r="A1000" s="49"/>
      <c r="B1000" s="89"/>
      <c r="C1000" s="80"/>
      <c r="D1000" s="80"/>
      <c r="E1000" s="73"/>
    </row>
    <row r="1001" spans="1:5" ht="15.75">
      <c r="A1001" s="49"/>
      <c r="B1001" s="89"/>
      <c r="C1001" s="80"/>
      <c r="D1001" s="80"/>
      <c r="E1001" s="73"/>
    </row>
    <row r="1002" spans="1:5" ht="15.75">
      <c r="A1002" s="49"/>
      <c r="B1002" s="89"/>
      <c r="C1002" s="80"/>
      <c r="D1002" s="80"/>
      <c r="E1002" s="73"/>
    </row>
    <row r="1003" spans="1:5" ht="15.75">
      <c r="A1003" s="49"/>
      <c r="B1003" s="89"/>
      <c r="C1003" s="80"/>
      <c r="D1003" s="80"/>
      <c r="E1003" s="73"/>
    </row>
    <row r="1004" spans="1:5" ht="15.75">
      <c r="A1004" s="49"/>
      <c r="B1004" s="89"/>
      <c r="C1004" s="80"/>
      <c r="D1004" s="80"/>
      <c r="E1004" s="73"/>
    </row>
    <row r="1005" spans="1:5" ht="15.75">
      <c r="A1005" s="49"/>
      <c r="B1005" s="89"/>
      <c r="C1005" s="80"/>
      <c r="D1005" s="80"/>
      <c r="E1005" s="73"/>
    </row>
    <row r="1006" spans="1:5" ht="15.75">
      <c r="A1006" s="49"/>
      <c r="B1006" s="89"/>
      <c r="C1006" s="80"/>
      <c r="D1006" s="80"/>
      <c r="E1006" s="73"/>
    </row>
    <row r="1007" spans="1:5" ht="15.75">
      <c r="A1007" s="49"/>
      <c r="B1007" s="89"/>
      <c r="C1007" s="80"/>
      <c r="D1007" s="80"/>
      <c r="E1007" s="73"/>
    </row>
    <row r="1008" spans="1:5" ht="15.75">
      <c r="A1008" s="49"/>
      <c r="B1008" s="89"/>
      <c r="C1008" s="80"/>
      <c r="D1008" s="80"/>
      <c r="E1008" s="73"/>
    </row>
    <row r="1009" spans="1:5" ht="15.75">
      <c r="A1009" s="49"/>
      <c r="B1009" s="89"/>
      <c r="C1009" s="80"/>
      <c r="D1009" s="80"/>
      <c r="E1009" s="73"/>
    </row>
    <row r="1010" spans="1:5" ht="15.75">
      <c r="A1010" s="49"/>
      <c r="B1010" s="89"/>
      <c r="C1010" s="80"/>
      <c r="D1010" s="80"/>
      <c r="E1010" s="73"/>
    </row>
    <row r="1011" spans="1:5" ht="15.75">
      <c r="A1011" s="49"/>
      <c r="B1011" s="89"/>
      <c r="C1011" s="80"/>
      <c r="D1011" s="80"/>
      <c r="E1011" s="73"/>
    </row>
    <row r="1012" spans="1:5" ht="15.75">
      <c r="A1012" s="49"/>
      <c r="B1012" s="89"/>
      <c r="C1012" s="80"/>
      <c r="D1012" s="80"/>
      <c r="E1012" s="73"/>
    </row>
    <row r="1013" spans="1:5" ht="15.75">
      <c r="A1013" s="49"/>
      <c r="B1013" s="89"/>
      <c r="C1013" s="80"/>
      <c r="D1013" s="80"/>
      <c r="E1013" s="73"/>
    </row>
    <row r="1014" spans="1:5" ht="15.75">
      <c r="A1014" s="49"/>
      <c r="B1014" s="89"/>
      <c r="C1014" s="80"/>
      <c r="D1014" s="80"/>
      <c r="E1014" s="73"/>
    </row>
    <row r="1015" spans="1:5" ht="15.75">
      <c r="A1015" s="49"/>
      <c r="B1015" s="89"/>
      <c r="C1015" s="80"/>
      <c r="D1015" s="80"/>
      <c r="E1015" s="73"/>
    </row>
    <row r="1016" spans="1:5" ht="15.75">
      <c r="A1016" s="49"/>
      <c r="B1016" s="89"/>
      <c r="C1016" s="80"/>
      <c r="D1016" s="80"/>
      <c r="E1016" s="73"/>
    </row>
    <row r="1017" spans="1:5" ht="15.75">
      <c r="A1017" s="49"/>
      <c r="B1017" s="89"/>
      <c r="C1017" s="80"/>
      <c r="D1017" s="80"/>
      <c r="E1017" s="73"/>
    </row>
    <row r="1018" spans="1:5" ht="15.75">
      <c r="A1018" s="49"/>
      <c r="B1018" s="89"/>
      <c r="C1018" s="80"/>
      <c r="D1018" s="80"/>
      <c r="E1018" s="73"/>
    </row>
    <row r="1019" spans="1:5" ht="15.75">
      <c r="A1019" s="49"/>
      <c r="B1019" s="89"/>
      <c r="C1019" s="80"/>
      <c r="D1019" s="80"/>
      <c r="E1019" s="73"/>
    </row>
    <row r="1020" spans="1:5" ht="15.75">
      <c r="A1020" s="49"/>
      <c r="B1020" s="89"/>
      <c r="C1020" s="80"/>
      <c r="D1020" s="80"/>
      <c r="E1020" s="73"/>
    </row>
    <row r="1021" spans="1:5" ht="15.75">
      <c r="A1021" s="49"/>
      <c r="B1021" s="89"/>
      <c r="C1021" s="80"/>
      <c r="D1021" s="80"/>
      <c r="E1021" s="73"/>
    </row>
    <row r="1022" spans="1:5" ht="15.75">
      <c r="A1022" s="49"/>
      <c r="B1022" s="89"/>
      <c r="C1022" s="80"/>
      <c r="D1022" s="80"/>
      <c r="E1022" s="73"/>
    </row>
    <row r="1023" spans="1:5" ht="15.75">
      <c r="A1023" s="49"/>
      <c r="B1023" s="89"/>
      <c r="C1023" s="80"/>
      <c r="D1023" s="80"/>
      <c r="E1023" s="73"/>
    </row>
    <row r="1024" spans="1:5" ht="15.75">
      <c r="A1024" s="49"/>
      <c r="B1024" s="89"/>
      <c r="C1024" s="80"/>
      <c r="D1024" s="80"/>
      <c r="E1024" s="73"/>
    </row>
    <row r="1025" spans="1:5" ht="15.75">
      <c r="A1025" s="49"/>
      <c r="B1025" s="89"/>
      <c r="C1025" s="80"/>
      <c r="D1025" s="80"/>
      <c r="E1025" s="73"/>
    </row>
    <row r="1026" spans="1:5" ht="15.75">
      <c r="A1026" s="49"/>
      <c r="B1026" s="89"/>
      <c r="C1026" s="80"/>
      <c r="D1026" s="80"/>
      <c r="E1026" s="73"/>
    </row>
    <row r="1027" spans="1:5" ht="15.75">
      <c r="A1027" s="49"/>
      <c r="B1027" s="89"/>
      <c r="C1027" s="80"/>
      <c r="D1027" s="80"/>
      <c r="E1027" s="73"/>
    </row>
    <row r="1028" spans="1:5" ht="15.75">
      <c r="A1028" s="49"/>
      <c r="B1028" s="89"/>
      <c r="C1028" s="80"/>
      <c r="D1028" s="80"/>
      <c r="E1028" s="73"/>
    </row>
    <row r="1029" spans="1:5" ht="15.75">
      <c r="A1029" s="49"/>
      <c r="B1029" s="89"/>
      <c r="C1029" s="80"/>
      <c r="D1029" s="80"/>
      <c r="E1029" s="73"/>
    </row>
    <row r="1030" spans="1:5" ht="15.75">
      <c r="A1030" s="49"/>
      <c r="B1030" s="89"/>
      <c r="C1030" s="80"/>
      <c r="D1030" s="80"/>
      <c r="E1030" s="73"/>
    </row>
    <row r="1031" spans="1:5" ht="15.75">
      <c r="A1031" s="49"/>
      <c r="B1031" s="89"/>
      <c r="C1031" s="80"/>
      <c r="D1031" s="80"/>
      <c r="E1031" s="73"/>
    </row>
    <row r="1032" spans="1:5" ht="15.75">
      <c r="A1032" s="49"/>
      <c r="B1032" s="89"/>
      <c r="C1032" s="80"/>
      <c r="D1032" s="80"/>
      <c r="E1032" s="73"/>
    </row>
    <row r="1033" spans="1:5" ht="15.75">
      <c r="A1033" s="49"/>
      <c r="B1033" s="89"/>
      <c r="C1033" s="80"/>
      <c r="D1033" s="80"/>
      <c r="E1033" s="73"/>
    </row>
    <row r="1034" spans="1:5" ht="15.75">
      <c r="A1034" s="49"/>
      <c r="B1034" s="89"/>
      <c r="C1034" s="80"/>
      <c r="D1034" s="80"/>
      <c r="E1034" s="73"/>
    </row>
    <row r="1035" spans="1:5" ht="15.75">
      <c r="A1035" s="49"/>
      <c r="B1035" s="89"/>
      <c r="C1035" s="80"/>
      <c r="D1035" s="80"/>
      <c r="E1035" s="73"/>
    </row>
    <row r="1036" spans="1:5" ht="15.75">
      <c r="A1036" s="49"/>
      <c r="B1036" s="89"/>
      <c r="C1036" s="80"/>
      <c r="D1036" s="80"/>
      <c r="E1036" s="73"/>
    </row>
    <row r="1037" spans="1:5" ht="15.75">
      <c r="A1037" s="49"/>
      <c r="B1037" s="89"/>
      <c r="C1037" s="80"/>
      <c r="D1037" s="80"/>
      <c r="E1037" s="73"/>
    </row>
    <row r="1038" spans="1:5" ht="15.75">
      <c r="A1038" s="49"/>
      <c r="B1038" s="89"/>
      <c r="C1038" s="80"/>
      <c r="D1038" s="80"/>
      <c r="E1038" s="73"/>
    </row>
    <row r="1039" spans="1:5" ht="15.75">
      <c r="A1039" s="49"/>
      <c r="B1039" s="89"/>
      <c r="C1039" s="80"/>
      <c r="D1039" s="80"/>
      <c r="E1039" s="73"/>
    </row>
    <row r="1040" spans="1:5" ht="15.75">
      <c r="A1040" s="49"/>
      <c r="B1040" s="89"/>
      <c r="C1040" s="80"/>
      <c r="D1040" s="80"/>
      <c r="E1040" s="73"/>
    </row>
    <row r="1041" spans="1:5" ht="15.75">
      <c r="A1041" s="49"/>
      <c r="B1041" s="89"/>
      <c r="C1041" s="80"/>
      <c r="D1041" s="80"/>
      <c r="E1041" s="73"/>
    </row>
    <row r="1042" spans="1:5" ht="15.75">
      <c r="A1042" s="49"/>
      <c r="B1042" s="89"/>
      <c r="C1042" s="80"/>
      <c r="D1042" s="80"/>
      <c r="E1042" s="73"/>
    </row>
    <row r="1043" spans="1:5" ht="15.75">
      <c r="A1043" s="49"/>
      <c r="B1043" s="89"/>
      <c r="C1043" s="80"/>
      <c r="D1043" s="80"/>
      <c r="E1043" s="73"/>
    </row>
    <row r="1044" spans="1:5" ht="15.75">
      <c r="A1044" s="49"/>
      <c r="B1044" s="89"/>
      <c r="C1044" s="80"/>
      <c r="D1044" s="80"/>
      <c r="E1044" s="73"/>
    </row>
    <row r="1045" spans="1:5" ht="15.75">
      <c r="A1045" s="49"/>
      <c r="B1045" s="89"/>
      <c r="C1045" s="80"/>
      <c r="D1045" s="80"/>
      <c r="E1045" s="73"/>
    </row>
    <row r="1046" spans="1:5" ht="15.75">
      <c r="A1046" s="49"/>
      <c r="B1046" s="89"/>
      <c r="C1046" s="80"/>
      <c r="D1046" s="80"/>
      <c r="E1046" s="73"/>
    </row>
    <row r="1047" spans="1:5" ht="15.75">
      <c r="A1047" s="49"/>
      <c r="B1047" s="89"/>
      <c r="C1047" s="80"/>
      <c r="D1047" s="80"/>
      <c r="E1047" s="73"/>
    </row>
    <row r="1048" spans="1:5" ht="15.75">
      <c r="A1048" s="49"/>
      <c r="B1048" s="89"/>
      <c r="C1048" s="80"/>
      <c r="D1048" s="80"/>
      <c r="E1048" s="73"/>
    </row>
    <row r="1049" spans="1:5" ht="15.75">
      <c r="A1049" s="49"/>
      <c r="B1049" s="89"/>
      <c r="C1049" s="80"/>
      <c r="D1049" s="80"/>
      <c r="E1049" s="73"/>
    </row>
    <row r="1050" spans="1:5" ht="15.75">
      <c r="A1050" s="49"/>
      <c r="B1050" s="89"/>
      <c r="C1050" s="80"/>
      <c r="D1050" s="80"/>
      <c r="E1050" s="73"/>
    </row>
    <row r="1051" spans="1:5" ht="15.75">
      <c r="A1051" s="49"/>
      <c r="B1051" s="89"/>
      <c r="C1051" s="80"/>
      <c r="D1051" s="80"/>
      <c r="E1051" s="73"/>
    </row>
    <row r="1052" spans="1:5" ht="15.75">
      <c r="A1052" s="49"/>
      <c r="B1052" s="89"/>
      <c r="C1052" s="80"/>
      <c r="D1052" s="80"/>
      <c r="E1052" s="73"/>
    </row>
    <row r="1053" spans="1:5" ht="15.75">
      <c r="A1053" s="49"/>
      <c r="B1053" s="89"/>
      <c r="C1053" s="80"/>
      <c r="D1053" s="80"/>
      <c r="E1053" s="73"/>
    </row>
    <row r="1054" spans="1:5" ht="15.75">
      <c r="A1054" s="49"/>
      <c r="B1054" s="89"/>
      <c r="C1054" s="80"/>
      <c r="D1054" s="80"/>
      <c r="E1054" s="73"/>
    </row>
    <row r="1055" spans="1:5" ht="15.75">
      <c r="A1055" s="49"/>
      <c r="B1055" s="89"/>
      <c r="C1055" s="80"/>
      <c r="D1055" s="80"/>
      <c r="E1055" s="73"/>
    </row>
    <row r="1056" spans="1:5" ht="15.75">
      <c r="A1056" s="49"/>
      <c r="B1056" s="89"/>
      <c r="C1056" s="80"/>
      <c r="D1056" s="80"/>
      <c r="E1056" s="73"/>
    </row>
    <row r="1057" spans="1:5" ht="15.75">
      <c r="A1057" s="49"/>
      <c r="B1057" s="89"/>
      <c r="C1057" s="80"/>
      <c r="D1057" s="80"/>
      <c r="E1057" s="73"/>
    </row>
    <row r="1058" spans="1:5" ht="15.75">
      <c r="A1058" s="49"/>
      <c r="B1058" s="89"/>
      <c r="C1058" s="80"/>
      <c r="D1058" s="80"/>
      <c r="E1058" s="73"/>
    </row>
    <row r="1059" spans="1:5" ht="15.75">
      <c r="A1059" s="49"/>
      <c r="B1059" s="89"/>
      <c r="C1059" s="80"/>
      <c r="D1059" s="80"/>
      <c r="E1059" s="73"/>
    </row>
    <row r="1060" spans="1:5" ht="15.75">
      <c r="A1060" s="49"/>
      <c r="B1060" s="89"/>
      <c r="C1060" s="80"/>
      <c r="D1060" s="80"/>
      <c r="E1060" s="73"/>
    </row>
    <row r="1061" spans="1:5" ht="15.75">
      <c r="A1061" s="49"/>
      <c r="B1061" s="89"/>
      <c r="C1061" s="80"/>
      <c r="D1061" s="80"/>
      <c r="E1061" s="73"/>
    </row>
    <row r="1062" spans="1:5" ht="15.75">
      <c r="A1062" s="49"/>
      <c r="B1062" s="89"/>
      <c r="C1062" s="80"/>
      <c r="D1062" s="80"/>
      <c r="E1062" s="73"/>
    </row>
    <row r="1063" spans="1:5" ht="15.75">
      <c r="A1063" s="49"/>
      <c r="B1063" s="89"/>
      <c r="C1063" s="80"/>
      <c r="D1063" s="80"/>
      <c r="E1063" s="73"/>
    </row>
    <row r="1064" spans="1:5" ht="15.75">
      <c r="A1064" s="49"/>
      <c r="B1064" s="89"/>
      <c r="C1064" s="80"/>
      <c r="D1064" s="80"/>
      <c r="E1064" s="73"/>
    </row>
    <row r="1065" spans="1:5" ht="15.75">
      <c r="A1065" s="49"/>
      <c r="B1065" s="89"/>
      <c r="C1065" s="80"/>
      <c r="D1065" s="80"/>
      <c r="E1065" s="73"/>
    </row>
    <row r="1066" spans="1:5" ht="15.75">
      <c r="A1066" s="49"/>
      <c r="B1066" s="89"/>
      <c r="C1066" s="80"/>
      <c r="D1066" s="80"/>
      <c r="E1066" s="73"/>
    </row>
    <row r="1067" spans="1:5" ht="15.75">
      <c r="A1067" s="49"/>
      <c r="B1067" s="89"/>
      <c r="C1067" s="80"/>
      <c r="D1067" s="80"/>
      <c r="E1067" s="73"/>
    </row>
    <row r="1068" spans="1:5" ht="15.75">
      <c r="A1068" s="49"/>
      <c r="B1068" s="89"/>
      <c r="C1068" s="80"/>
      <c r="D1068" s="80"/>
      <c r="E1068" s="73"/>
    </row>
    <row r="1069" spans="1:5" ht="15.75">
      <c r="A1069" s="49"/>
      <c r="B1069" s="89"/>
      <c r="C1069" s="80"/>
      <c r="D1069" s="80"/>
      <c r="E1069" s="73"/>
    </row>
    <row r="1070" spans="1:5" ht="15.75">
      <c r="A1070" s="49"/>
      <c r="B1070" s="89"/>
      <c r="C1070" s="80"/>
      <c r="D1070" s="80"/>
      <c r="E1070" s="73"/>
    </row>
    <row r="1071" spans="1:5" ht="15.75">
      <c r="A1071" s="49"/>
      <c r="B1071" s="89"/>
      <c r="C1071" s="80"/>
      <c r="D1071" s="80"/>
      <c r="E1071" s="73"/>
    </row>
    <row r="1072" spans="1:5" ht="15.75">
      <c r="A1072" s="49"/>
      <c r="B1072" s="89"/>
      <c r="C1072" s="80"/>
      <c r="D1072" s="80"/>
      <c r="E1072" s="73"/>
    </row>
    <row r="1073" spans="1:5" ht="15.75">
      <c r="A1073" s="49"/>
      <c r="B1073" s="89"/>
      <c r="C1073" s="80"/>
      <c r="D1073" s="80"/>
      <c r="E1073" s="73"/>
    </row>
    <row r="1074" spans="1:5" ht="15.75">
      <c r="A1074" s="49"/>
      <c r="B1074" s="89"/>
      <c r="C1074" s="80"/>
      <c r="D1074" s="80"/>
      <c r="E1074" s="73"/>
    </row>
    <row r="1075" spans="1:5" ht="15.75">
      <c r="A1075" s="49"/>
      <c r="B1075" s="89"/>
      <c r="C1075" s="80"/>
      <c r="D1075" s="80"/>
      <c r="E1075" s="73"/>
    </row>
    <row r="1076" spans="1:5" ht="15.75">
      <c r="A1076" s="49"/>
      <c r="B1076" s="89"/>
      <c r="C1076" s="80"/>
      <c r="D1076" s="80"/>
      <c r="E1076" s="73"/>
    </row>
    <row r="1077" spans="1:5" ht="15.75">
      <c r="A1077" s="49"/>
      <c r="B1077" s="89"/>
      <c r="C1077" s="80"/>
      <c r="D1077" s="80"/>
      <c r="E1077" s="73"/>
    </row>
    <row r="1078" spans="1:5" ht="15.75">
      <c r="A1078" s="49"/>
      <c r="B1078" s="89"/>
      <c r="C1078" s="80"/>
      <c r="D1078" s="80"/>
      <c r="E1078" s="73"/>
    </row>
    <row r="1079" spans="1:5" ht="15.75">
      <c r="A1079" s="49"/>
      <c r="B1079" s="89"/>
      <c r="C1079" s="80"/>
      <c r="D1079" s="80"/>
      <c r="E1079" s="73"/>
    </row>
    <row r="1080" spans="1:5" ht="15.75">
      <c r="A1080" s="49"/>
      <c r="B1080" s="89"/>
      <c r="C1080" s="80"/>
      <c r="D1080" s="80"/>
      <c r="E1080" s="73"/>
    </row>
    <row r="1081" spans="1:5" ht="15.75">
      <c r="A1081" s="49"/>
      <c r="B1081" s="89"/>
      <c r="C1081" s="80"/>
      <c r="D1081" s="80"/>
      <c r="E1081" s="73"/>
    </row>
    <row r="1082" spans="1:5" ht="15.75">
      <c r="A1082" s="49"/>
      <c r="B1082" s="89"/>
      <c r="C1082" s="80"/>
      <c r="D1082" s="80"/>
      <c r="E1082" s="73"/>
    </row>
    <row r="1083" spans="1:5" ht="15.75">
      <c r="A1083" s="49"/>
      <c r="B1083" s="89"/>
      <c r="C1083" s="80"/>
      <c r="D1083" s="80"/>
      <c r="E1083" s="73"/>
    </row>
    <row r="1084" spans="1:5" ht="15.75">
      <c r="A1084" s="49"/>
      <c r="B1084" s="89"/>
      <c r="C1084" s="80"/>
      <c r="D1084" s="80"/>
      <c r="E1084" s="73"/>
    </row>
    <row r="1085" spans="1:5" ht="15.75">
      <c r="A1085" s="49"/>
      <c r="B1085" s="89"/>
      <c r="C1085" s="80"/>
      <c r="D1085" s="80"/>
      <c r="E1085" s="73"/>
    </row>
    <row r="1086" spans="1:5" ht="15.75">
      <c r="A1086" s="49"/>
      <c r="B1086" s="89"/>
      <c r="C1086" s="80"/>
      <c r="D1086" s="80"/>
      <c r="E1086" s="73"/>
    </row>
    <row r="1087" spans="1:5" ht="15.75">
      <c r="A1087" s="49"/>
      <c r="B1087" s="89"/>
      <c r="C1087" s="80"/>
      <c r="D1087" s="80"/>
      <c r="E1087" s="73"/>
    </row>
    <row r="1088" spans="1:5" ht="15.75">
      <c r="A1088" s="49"/>
      <c r="B1088" s="89"/>
      <c r="C1088" s="80"/>
      <c r="D1088" s="80"/>
      <c r="E1088" s="73"/>
    </row>
    <row r="1089" spans="1:5" ht="15.75">
      <c r="A1089" s="49"/>
      <c r="B1089" s="89"/>
      <c r="C1089" s="80"/>
      <c r="D1089" s="80"/>
      <c r="E1089" s="73"/>
    </row>
    <row r="1090" spans="1:5" ht="15.75">
      <c r="A1090" s="49"/>
      <c r="B1090" s="89"/>
      <c r="C1090" s="80"/>
      <c r="D1090" s="80"/>
      <c r="E1090" s="73"/>
    </row>
    <row r="1091" spans="1:5" ht="15.75">
      <c r="A1091" s="49"/>
      <c r="B1091" s="89"/>
      <c r="C1091" s="80"/>
      <c r="D1091" s="80"/>
      <c r="E1091" s="73"/>
    </row>
    <row r="1092" spans="1:5" ht="15.75">
      <c r="A1092" s="49"/>
      <c r="B1092" s="89"/>
      <c r="C1092" s="80"/>
      <c r="D1092" s="80"/>
      <c r="E1092" s="73"/>
    </row>
    <row r="1093" spans="1:5" ht="15.75">
      <c r="A1093" s="49"/>
      <c r="B1093" s="89"/>
      <c r="C1093" s="80"/>
      <c r="D1093" s="80"/>
      <c r="E1093" s="73"/>
    </row>
    <row r="1094" spans="1:5" ht="15.75">
      <c r="A1094" s="49"/>
      <c r="B1094" s="89"/>
      <c r="C1094" s="80"/>
      <c r="D1094" s="80"/>
      <c r="E1094" s="73"/>
    </row>
    <row r="1095" spans="1:5" ht="15.75">
      <c r="A1095" s="49"/>
      <c r="B1095" s="89"/>
      <c r="C1095" s="80"/>
      <c r="D1095" s="80"/>
      <c r="E1095" s="73"/>
    </row>
    <row r="1096" spans="1:5" ht="15.75">
      <c r="A1096" s="49"/>
      <c r="B1096" s="89"/>
      <c r="C1096" s="80"/>
      <c r="D1096" s="80"/>
      <c r="E1096" s="73"/>
    </row>
    <row r="1097" spans="1:5" ht="15.75">
      <c r="A1097" s="49"/>
      <c r="B1097" s="89"/>
      <c r="C1097" s="80"/>
      <c r="D1097" s="80"/>
      <c r="E1097" s="73"/>
    </row>
    <row r="1098" spans="1:5" ht="15.75">
      <c r="A1098" s="49"/>
      <c r="B1098" s="89"/>
      <c r="C1098" s="80"/>
      <c r="D1098" s="80"/>
      <c r="E1098" s="73"/>
    </row>
    <row r="1099" spans="1:5" ht="15.75">
      <c r="A1099" s="49"/>
      <c r="B1099" s="89"/>
      <c r="C1099" s="80"/>
      <c r="D1099" s="80"/>
      <c r="E1099" s="73"/>
    </row>
    <row r="1100" spans="1:5" ht="15.75">
      <c r="A1100" s="49"/>
      <c r="B1100" s="89"/>
      <c r="C1100" s="80"/>
      <c r="D1100" s="80"/>
      <c r="E1100" s="73"/>
    </row>
    <row r="1101" spans="1:5" ht="15.75">
      <c r="A1101" s="49"/>
      <c r="B1101" s="89"/>
      <c r="C1101" s="80"/>
      <c r="D1101" s="80"/>
      <c r="E1101" s="73"/>
    </row>
    <row r="1102" spans="1:5" ht="15.75">
      <c r="A1102" s="49"/>
      <c r="B1102" s="89"/>
      <c r="C1102" s="80"/>
      <c r="D1102" s="80"/>
      <c r="E1102" s="73"/>
    </row>
    <row r="1103" spans="1:5" ht="15.75">
      <c r="A1103" s="49"/>
      <c r="B1103" s="89"/>
      <c r="C1103" s="80"/>
      <c r="D1103" s="80"/>
      <c r="E1103" s="73"/>
    </row>
    <row r="1104" spans="1:5" ht="15.75">
      <c r="A1104" s="49"/>
      <c r="B1104" s="89"/>
      <c r="C1104" s="80"/>
      <c r="D1104" s="80"/>
      <c r="E1104" s="73"/>
    </row>
    <row r="1105" spans="1:5" ht="15.75">
      <c r="A1105" s="49"/>
      <c r="B1105" s="89"/>
      <c r="C1105" s="80"/>
      <c r="D1105" s="80"/>
      <c r="E1105" s="73"/>
    </row>
    <row r="1106" spans="1:5" ht="15.75">
      <c r="A1106" s="49"/>
      <c r="B1106" s="89"/>
      <c r="C1106" s="80"/>
      <c r="D1106" s="80"/>
      <c r="E1106" s="73"/>
    </row>
    <row r="1107" spans="1:5" ht="15.75">
      <c r="A1107" s="49"/>
      <c r="B1107" s="89"/>
      <c r="C1107" s="80"/>
      <c r="D1107" s="80"/>
      <c r="E1107" s="73"/>
    </row>
    <row r="1108" spans="1:5" ht="15.75">
      <c r="A1108" s="49"/>
      <c r="B1108" s="89"/>
      <c r="C1108" s="80"/>
      <c r="D1108" s="80"/>
      <c r="E1108" s="73"/>
    </row>
    <row r="1109" spans="1:5" ht="15.75">
      <c r="A1109" s="49"/>
      <c r="B1109" s="89"/>
      <c r="C1109" s="80"/>
      <c r="D1109" s="80"/>
      <c r="E1109" s="73"/>
    </row>
    <row r="1110" spans="1:5" ht="15.75">
      <c r="A1110" s="49"/>
      <c r="B1110" s="89"/>
      <c r="C1110" s="80"/>
      <c r="D1110" s="80"/>
      <c r="E1110" s="73"/>
    </row>
    <row r="1111" spans="1:5" ht="15.75">
      <c r="A1111" s="49"/>
      <c r="B1111" s="89"/>
      <c r="C1111" s="80"/>
      <c r="D1111" s="80"/>
      <c r="E1111" s="73"/>
    </row>
    <row r="1112" spans="1:5" ht="15.75">
      <c r="A1112" s="49"/>
      <c r="B1112" s="89"/>
      <c r="C1112" s="80"/>
      <c r="D1112" s="80"/>
      <c r="E1112" s="73"/>
    </row>
    <row r="1113" spans="1:5" ht="15.75">
      <c r="A1113" s="49"/>
      <c r="B1113" s="89"/>
      <c r="C1113" s="80"/>
      <c r="D1113" s="80"/>
      <c r="E1113" s="73"/>
    </row>
    <row r="1114" spans="1:5" ht="15.75">
      <c r="A1114" s="49"/>
      <c r="B1114" s="89"/>
      <c r="C1114" s="80"/>
      <c r="D1114" s="80"/>
      <c r="E1114" s="73"/>
    </row>
    <row r="1115" spans="1:5" ht="15.75">
      <c r="A1115" s="49"/>
      <c r="B1115" s="89"/>
      <c r="C1115" s="80"/>
      <c r="D1115" s="80"/>
      <c r="E1115" s="73"/>
    </row>
    <row r="1116" spans="1:5" ht="15.75">
      <c r="A1116" s="49"/>
      <c r="B1116" s="89"/>
      <c r="C1116" s="80"/>
      <c r="D1116" s="80"/>
      <c r="E1116" s="73"/>
    </row>
    <row r="1117" spans="1:5" ht="15.75">
      <c r="A1117" s="49"/>
      <c r="B1117" s="89"/>
      <c r="C1117" s="80"/>
      <c r="D1117" s="80"/>
      <c r="E1117" s="73"/>
    </row>
    <row r="1118" spans="1:5" ht="15.75">
      <c r="A1118" s="49"/>
      <c r="B1118" s="89"/>
      <c r="C1118" s="80"/>
      <c r="D1118" s="80"/>
      <c r="E1118" s="73"/>
    </row>
    <row r="1119" spans="1:5" ht="15.75">
      <c r="A1119" s="49"/>
      <c r="B1119" s="89"/>
      <c r="C1119" s="80"/>
      <c r="D1119" s="80"/>
      <c r="E1119" s="73"/>
    </row>
    <row r="1120" spans="1:5" ht="15.75">
      <c r="A1120" s="49"/>
      <c r="B1120" s="89"/>
      <c r="C1120" s="80"/>
      <c r="D1120" s="80"/>
      <c r="E1120" s="73"/>
    </row>
    <row r="1121" spans="1:5" ht="15.75">
      <c r="A1121" s="49"/>
      <c r="B1121" s="89"/>
      <c r="C1121" s="80"/>
      <c r="D1121" s="80"/>
      <c r="E1121" s="73"/>
    </row>
    <row r="1122" spans="1:5" ht="15.75">
      <c r="A1122" s="49"/>
      <c r="B1122" s="89"/>
      <c r="C1122" s="80"/>
      <c r="D1122" s="80"/>
      <c r="E1122" s="73"/>
    </row>
    <row r="1123" spans="1:5" ht="15.75">
      <c r="A1123" s="49"/>
      <c r="B1123" s="89"/>
      <c r="C1123" s="80"/>
      <c r="D1123" s="80"/>
      <c r="E1123" s="73"/>
    </row>
    <row r="1124" spans="1:5" ht="15.75">
      <c r="A1124" s="49"/>
      <c r="B1124" s="89"/>
      <c r="C1124" s="80"/>
      <c r="D1124" s="80"/>
      <c r="E1124" s="73"/>
    </row>
    <row r="1125" spans="1:5" ht="15.75">
      <c r="A1125" s="49"/>
      <c r="B1125" s="89"/>
      <c r="C1125" s="80"/>
      <c r="D1125" s="80"/>
      <c r="E1125" s="73"/>
    </row>
    <row r="1126" spans="1:5" ht="15.75">
      <c r="A1126" s="49"/>
      <c r="B1126" s="89"/>
      <c r="C1126" s="80"/>
      <c r="D1126" s="80"/>
      <c r="E1126" s="73"/>
    </row>
    <row r="1127" spans="1:5" ht="15.75">
      <c r="A1127" s="49"/>
      <c r="B1127" s="89"/>
      <c r="C1127" s="80"/>
      <c r="D1127" s="80"/>
      <c r="E1127" s="73"/>
    </row>
    <row r="1128" spans="1:5" ht="15.75">
      <c r="A1128" s="49"/>
      <c r="B1128" s="89"/>
      <c r="C1128" s="80"/>
      <c r="D1128" s="80"/>
      <c r="E1128" s="73"/>
    </row>
    <row r="1129" spans="1:5" ht="15.75">
      <c r="A1129" s="49"/>
      <c r="B1129" s="89"/>
      <c r="C1129" s="80"/>
      <c r="D1129" s="80"/>
      <c r="E1129" s="73"/>
    </row>
    <row r="1130" spans="1:5" ht="15.75">
      <c r="A1130" s="49"/>
      <c r="B1130" s="89"/>
      <c r="C1130" s="80"/>
      <c r="D1130" s="80"/>
      <c r="E1130" s="73"/>
    </row>
    <row r="1131" spans="1:5" ht="15.75">
      <c r="A1131" s="49"/>
      <c r="B1131" s="89"/>
      <c r="C1131" s="80"/>
      <c r="D1131" s="80"/>
      <c r="E1131" s="73"/>
    </row>
    <row r="1132" spans="1:5" ht="15.75">
      <c r="A1132" s="49"/>
      <c r="B1132" s="89"/>
      <c r="C1132" s="80"/>
      <c r="D1132" s="80"/>
      <c r="E1132" s="73"/>
    </row>
    <row r="1133" spans="1:5" ht="15.75">
      <c r="A1133" s="49"/>
      <c r="B1133" s="89"/>
      <c r="C1133" s="80"/>
      <c r="D1133" s="80"/>
      <c r="E1133" s="73"/>
    </row>
    <row r="1134" spans="1:5" ht="15.75">
      <c r="A1134" s="49"/>
      <c r="B1134" s="89"/>
      <c r="C1134" s="80"/>
      <c r="D1134" s="80"/>
      <c r="E1134" s="73"/>
    </row>
    <row r="1135" spans="1:5" ht="15.75">
      <c r="A1135" s="49"/>
      <c r="B1135" s="89"/>
      <c r="C1135" s="80"/>
      <c r="D1135" s="80"/>
      <c r="E1135" s="73"/>
    </row>
    <row r="1136" spans="1:5" ht="15.75">
      <c r="A1136" s="49"/>
      <c r="B1136" s="89"/>
      <c r="C1136" s="80"/>
      <c r="D1136" s="80"/>
      <c r="E1136" s="73"/>
    </row>
    <row r="1137" spans="1:5" ht="15.75">
      <c r="A1137" s="49"/>
      <c r="B1137" s="89"/>
      <c r="C1137" s="80"/>
      <c r="D1137" s="80"/>
      <c r="E1137" s="73"/>
    </row>
    <row r="1138" spans="1:5" ht="15.75">
      <c r="A1138" s="49"/>
      <c r="B1138" s="89"/>
      <c r="C1138" s="80"/>
      <c r="D1138" s="80"/>
      <c r="E1138" s="73"/>
    </row>
    <row r="1139" spans="1:5" ht="15.75">
      <c r="A1139" s="49"/>
      <c r="B1139" s="89"/>
      <c r="C1139" s="80"/>
      <c r="D1139" s="80"/>
      <c r="E1139" s="73"/>
    </row>
    <row r="1140" spans="1:5" ht="15.75">
      <c r="A1140" s="49"/>
      <c r="B1140" s="89"/>
      <c r="C1140" s="80"/>
      <c r="D1140" s="80"/>
      <c r="E1140" s="73"/>
    </row>
    <row r="1141" spans="1:5" ht="15.75">
      <c r="A1141" s="49"/>
      <c r="B1141" s="89"/>
      <c r="C1141" s="80"/>
      <c r="D1141" s="80"/>
      <c r="E1141" s="73"/>
    </row>
    <row r="1142" spans="1:5" ht="15.75">
      <c r="A1142" s="49"/>
      <c r="B1142" s="89"/>
      <c r="C1142" s="80"/>
      <c r="D1142" s="80"/>
      <c r="E1142" s="73"/>
    </row>
    <row r="1143" spans="1:5" ht="15.75">
      <c r="A1143" s="49"/>
      <c r="B1143" s="89"/>
      <c r="C1143" s="80"/>
      <c r="D1143" s="80"/>
      <c r="E1143" s="73"/>
    </row>
    <row r="1144" spans="1:5" ht="15.75">
      <c r="A1144" s="49"/>
      <c r="B1144" s="89"/>
      <c r="C1144" s="80"/>
      <c r="D1144" s="80"/>
      <c r="E1144" s="73"/>
    </row>
    <row r="1145" spans="1:5" ht="15.75">
      <c r="A1145" s="49"/>
      <c r="B1145" s="89"/>
      <c r="C1145" s="80"/>
      <c r="D1145" s="80"/>
      <c r="E1145" s="73"/>
    </row>
    <row r="1146" spans="1:5" ht="15.75">
      <c r="A1146" s="49"/>
      <c r="B1146" s="89"/>
      <c r="C1146" s="80"/>
      <c r="D1146" s="80"/>
      <c r="E1146" s="73"/>
    </row>
    <row r="1147" spans="1:5" ht="15.75">
      <c r="A1147" s="49"/>
      <c r="B1147" s="89"/>
      <c r="C1147" s="80"/>
      <c r="D1147" s="80"/>
      <c r="E1147" s="73"/>
    </row>
    <row r="1148" spans="1:5" ht="15.75">
      <c r="A1148" s="49"/>
      <c r="B1148" s="89"/>
      <c r="C1148" s="80"/>
      <c r="D1148" s="80"/>
      <c r="E1148" s="73"/>
    </row>
    <row r="1149" spans="1:5" ht="15.75">
      <c r="A1149" s="49"/>
      <c r="B1149" s="89"/>
      <c r="C1149" s="80"/>
      <c r="D1149" s="80"/>
      <c r="E1149" s="73"/>
    </row>
    <row r="1150" spans="1:5" ht="15.75">
      <c r="A1150" s="49"/>
      <c r="B1150" s="89"/>
      <c r="C1150" s="80"/>
      <c r="D1150" s="80"/>
      <c r="E1150" s="73"/>
    </row>
    <row r="1151" spans="1:5" ht="15.75">
      <c r="A1151" s="49"/>
      <c r="B1151" s="89"/>
      <c r="C1151" s="80"/>
      <c r="D1151" s="80"/>
      <c r="E1151" s="73"/>
    </row>
    <row r="1152" spans="1:5" ht="15.75">
      <c r="A1152" s="49"/>
      <c r="B1152" s="89"/>
      <c r="C1152" s="80"/>
      <c r="D1152" s="80"/>
      <c r="E1152" s="73"/>
    </row>
    <row r="1153" spans="1:5" ht="15.75">
      <c r="A1153" s="49"/>
      <c r="B1153" s="89"/>
      <c r="C1153" s="80"/>
      <c r="D1153" s="80"/>
      <c r="E1153" s="73"/>
    </row>
    <row r="1154" spans="1:5" ht="15.75">
      <c r="A1154" s="49"/>
      <c r="B1154" s="89"/>
      <c r="C1154" s="80"/>
      <c r="D1154" s="80"/>
      <c r="E1154" s="73"/>
    </row>
    <row r="1155" spans="1:5" ht="15.75">
      <c r="A1155" s="49"/>
      <c r="B1155" s="89"/>
      <c r="C1155" s="80"/>
      <c r="D1155" s="80"/>
      <c r="E1155" s="73"/>
    </row>
    <row r="1156" spans="1:5" ht="15.75">
      <c r="A1156" s="49"/>
      <c r="B1156" s="89"/>
      <c r="C1156" s="80"/>
      <c r="D1156" s="80"/>
      <c r="E1156" s="73"/>
    </row>
    <row r="1157" spans="1:5" ht="15.75">
      <c r="A1157" s="49"/>
      <c r="B1157" s="89"/>
      <c r="C1157" s="80"/>
      <c r="D1157" s="80"/>
      <c r="E1157" s="73"/>
    </row>
    <row r="1158" spans="1:5" ht="15.75">
      <c r="A1158" s="49"/>
      <c r="B1158" s="89"/>
      <c r="C1158" s="80"/>
      <c r="D1158" s="80"/>
      <c r="E1158" s="73"/>
    </row>
    <row r="1159" spans="1:5" ht="15.75">
      <c r="A1159" s="49"/>
      <c r="B1159" s="89"/>
      <c r="C1159" s="80"/>
      <c r="D1159" s="80"/>
      <c r="E1159" s="73"/>
    </row>
    <row r="1160" spans="1:5" ht="15.75">
      <c r="A1160" s="49"/>
      <c r="B1160" s="89"/>
      <c r="C1160" s="80"/>
      <c r="D1160" s="80"/>
      <c r="E1160" s="73"/>
    </row>
    <row r="1161" spans="1:5" ht="15.75">
      <c r="A1161" s="49"/>
      <c r="B1161" s="89"/>
      <c r="C1161" s="80"/>
      <c r="D1161" s="80"/>
      <c r="E1161" s="73"/>
    </row>
    <row r="1162" spans="1:5" ht="15.75">
      <c r="A1162" s="49"/>
      <c r="B1162" s="89"/>
      <c r="C1162" s="80"/>
      <c r="D1162" s="80"/>
      <c r="E1162" s="73"/>
    </row>
    <row r="1163" spans="1:5" ht="15.75">
      <c r="A1163" s="49"/>
      <c r="B1163" s="89"/>
      <c r="C1163" s="80"/>
      <c r="D1163" s="80"/>
      <c r="E1163" s="73"/>
    </row>
    <row r="1164" spans="1:5" ht="15.75">
      <c r="A1164" s="49"/>
      <c r="B1164" s="89"/>
      <c r="C1164" s="80"/>
      <c r="D1164" s="80"/>
      <c r="E1164" s="73"/>
    </row>
    <row r="1165" spans="1:5" ht="15.75">
      <c r="A1165" s="49"/>
      <c r="B1165" s="89"/>
      <c r="C1165" s="80"/>
      <c r="D1165" s="80"/>
      <c r="E1165" s="73"/>
    </row>
    <row r="1166" spans="1:5" ht="15.75">
      <c r="A1166" s="49"/>
      <c r="B1166" s="89"/>
      <c r="C1166" s="80"/>
      <c r="D1166" s="80"/>
      <c r="E1166" s="73"/>
    </row>
    <row r="1167" spans="1:5" ht="15.75">
      <c r="A1167" s="49"/>
      <c r="B1167" s="89"/>
      <c r="C1167" s="80"/>
      <c r="D1167" s="80"/>
      <c r="E1167" s="73"/>
    </row>
    <row r="1168" spans="1:5" ht="15.75">
      <c r="A1168" s="49"/>
      <c r="B1168" s="89"/>
      <c r="C1168" s="80"/>
      <c r="D1168" s="80"/>
      <c r="E1168" s="73"/>
    </row>
    <row r="1169" spans="1:5" ht="15.75">
      <c r="A1169" s="49"/>
      <c r="B1169" s="89"/>
      <c r="C1169" s="80"/>
      <c r="D1169" s="80"/>
      <c r="E1169" s="73"/>
    </row>
    <row r="1170" spans="1:5" ht="15.75">
      <c r="A1170" s="49"/>
      <c r="B1170" s="89"/>
      <c r="C1170" s="80"/>
      <c r="D1170" s="80"/>
      <c r="E1170" s="73"/>
    </row>
    <row r="1171" spans="1:5" ht="15.75">
      <c r="A1171" s="49"/>
      <c r="B1171" s="89"/>
      <c r="C1171" s="80"/>
      <c r="D1171" s="80"/>
      <c r="E1171" s="73"/>
    </row>
    <row r="1172" spans="1:5" ht="15.75">
      <c r="A1172" s="49"/>
      <c r="B1172" s="89"/>
      <c r="C1172" s="80"/>
      <c r="D1172" s="80"/>
      <c r="E1172" s="73"/>
    </row>
    <row r="1173" spans="1:5" ht="15.75">
      <c r="A1173" s="49"/>
      <c r="B1173" s="89"/>
      <c r="C1173" s="80"/>
      <c r="D1173" s="80"/>
      <c r="E1173" s="73"/>
    </row>
    <row r="1174" spans="1:5" ht="15.75">
      <c r="A1174" s="49"/>
      <c r="B1174" s="89"/>
      <c r="C1174" s="80"/>
      <c r="D1174" s="80"/>
      <c r="E1174" s="73"/>
    </row>
    <row r="1175" spans="1:5" ht="15.75">
      <c r="A1175" s="49"/>
      <c r="B1175" s="89"/>
      <c r="C1175" s="80"/>
      <c r="D1175" s="80"/>
      <c r="E1175" s="73"/>
    </row>
    <row r="1176" spans="1:5" ht="15.75">
      <c r="A1176" s="49"/>
      <c r="B1176" s="89"/>
      <c r="C1176" s="80"/>
      <c r="D1176" s="80"/>
      <c r="E1176" s="73"/>
    </row>
    <row r="1177" spans="1:5" ht="15.75">
      <c r="A1177" s="49"/>
      <c r="B1177" s="89"/>
      <c r="C1177" s="80"/>
      <c r="D1177" s="80"/>
      <c r="E1177" s="73"/>
    </row>
    <row r="1178" spans="1:5" ht="15.75">
      <c r="A1178" s="49"/>
      <c r="B1178" s="89"/>
      <c r="C1178" s="80"/>
      <c r="D1178" s="80"/>
      <c r="E1178" s="73"/>
    </row>
    <row r="1179" spans="1:5" ht="15.75">
      <c r="A1179" s="49"/>
      <c r="B1179" s="89"/>
      <c r="C1179" s="80"/>
      <c r="D1179" s="80"/>
      <c r="E1179" s="73"/>
    </row>
    <row r="1180" spans="1:5" ht="15.75">
      <c r="A1180" s="49"/>
      <c r="B1180" s="89"/>
      <c r="C1180" s="80"/>
      <c r="D1180" s="80"/>
      <c r="E1180" s="73"/>
    </row>
    <row r="1181" spans="1:5" ht="15.75">
      <c r="A1181" s="49"/>
      <c r="B1181" s="89"/>
      <c r="C1181" s="80"/>
      <c r="D1181" s="80"/>
      <c r="E1181" s="73"/>
    </row>
    <row r="1182" spans="1:5" ht="15.75">
      <c r="A1182" s="49"/>
      <c r="B1182" s="89"/>
      <c r="C1182" s="80"/>
      <c r="D1182" s="80"/>
      <c r="E1182" s="73"/>
    </row>
    <row r="1183" spans="1:5" ht="15.75">
      <c r="A1183" s="49"/>
      <c r="B1183" s="89"/>
      <c r="C1183" s="80"/>
      <c r="D1183" s="80"/>
      <c r="E1183" s="73"/>
    </row>
    <row r="1184" spans="1:5" ht="15.75">
      <c r="A1184" s="49"/>
      <c r="B1184" s="89"/>
      <c r="C1184" s="80"/>
      <c r="D1184" s="80"/>
      <c r="E1184" s="73"/>
    </row>
    <row r="1185" spans="1:5" ht="15.75">
      <c r="A1185" s="49"/>
      <c r="B1185" s="89"/>
      <c r="C1185" s="80"/>
      <c r="D1185" s="80"/>
      <c r="E1185" s="73"/>
    </row>
    <row r="1186" spans="1:5" ht="15.75">
      <c r="A1186" s="49"/>
      <c r="B1186" s="89"/>
      <c r="C1186" s="80"/>
      <c r="D1186" s="80"/>
      <c r="E1186" s="73"/>
    </row>
    <row r="1187" spans="1:5" ht="15.75">
      <c r="A1187" s="49"/>
      <c r="B1187" s="89"/>
      <c r="C1187" s="80"/>
      <c r="D1187" s="80"/>
      <c r="E1187" s="73"/>
    </row>
    <row r="1188" spans="1:5" ht="15.75">
      <c r="A1188" s="49"/>
      <c r="B1188" s="89"/>
      <c r="C1188" s="80"/>
      <c r="D1188" s="80"/>
      <c r="E1188" s="73"/>
    </row>
    <row r="1189" spans="1:5" ht="15.75">
      <c r="A1189" s="49"/>
      <c r="B1189" s="89"/>
      <c r="C1189" s="80"/>
      <c r="D1189" s="80"/>
      <c r="E1189" s="73"/>
    </row>
    <row r="1190" spans="1:5" ht="15.75">
      <c r="A1190" s="49"/>
      <c r="B1190" s="89"/>
      <c r="C1190" s="80"/>
      <c r="D1190" s="80"/>
      <c r="E1190" s="73"/>
    </row>
    <row r="1191" spans="1:5" ht="15.75">
      <c r="A1191" s="49"/>
      <c r="B1191" s="89"/>
      <c r="C1191" s="80"/>
      <c r="D1191" s="80"/>
      <c r="E1191" s="73"/>
    </row>
    <row r="1192" spans="1:5" ht="15.75">
      <c r="A1192" s="49"/>
      <c r="B1192" s="89"/>
      <c r="C1192" s="80"/>
      <c r="D1192" s="80"/>
      <c r="E1192" s="73"/>
    </row>
    <row r="1193" spans="1:5" ht="15.75">
      <c r="A1193" s="49"/>
      <c r="B1193" s="89"/>
      <c r="C1193" s="80"/>
      <c r="D1193" s="80"/>
      <c r="E1193" s="73"/>
    </row>
    <row r="1194" spans="1:5" ht="15.75">
      <c r="A1194" s="49"/>
      <c r="B1194" s="89"/>
      <c r="C1194" s="80"/>
      <c r="D1194" s="80"/>
      <c r="E1194" s="73"/>
    </row>
    <row r="1195" spans="1:5" ht="15.75">
      <c r="A1195" s="49"/>
      <c r="B1195" s="89"/>
      <c r="C1195" s="80"/>
      <c r="D1195" s="80"/>
      <c r="E1195" s="73"/>
    </row>
    <row r="1196" spans="1:5" ht="15.75">
      <c r="A1196" s="49"/>
      <c r="B1196" s="89"/>
      <c r="C1196" s="80"/>
      <c r="D1196" s="80"/>
      <c r="E1196" s="73"/>
    </row>
    <row r="1197" spans="1:5" ht="15.75">
      <c r="A1197" s="49"/>
      <c r="B1197" s="89"/>
      <c r="C1197" s="80"/>
      <c r="D1197" s="80"/>
      <c r="E1197" s="73"/>
    </row>
    <row r="1198" spans="1:5" ht="15.75">
      <c r="A1198" s="49"/>
      <c r="B1198" s="89"/>
      <c r="C1198" s="80"/>
      <c r="D1198" s="80"/>
      <c r="E1198" s="73"/>
    </row>
    <row r="1199" spans="1:5" ht="15.75">
      <c r="A1199" s="49"/>
      <c r="B1199" s="89"/>
      <c r="C1199" s="80"/>
      <c r="D1199" s="80"/>
      <c r="E1199" s="73"/>
    </row>
    <row r="1200" spans="1:5" ht="15.75">
      <c r="A1200" s="49"/>
      <c r="B1200" s="89"/>
      <c r="C1200" s="80"/>
      <c r="D1200" s="80"/>
      <c r="E1200" s="73"/>
    </row>
    <row r="1201" spans="1:5" ht="15.75">
      <c r="A1201" s="49"/>
      <c r="B1201" s="89"/>
      <c r="C1201" s="80"/>
      <c r="D1201" s="80"/>
      <c r="E1201" s="73"/>
    </row>
    <row r="1202" spans="1:5" ht="15.75">
      <c r="A1202" s="49"/>
      <c r="B1202" s="89"/>
      <c r="C1202" s="80"/>
      <c r="D1202" s="80"/>
      <c r="E1202" s="73"/>
    </row>
    <row r="1203" spans="1:5" ht="15.75">
      <c r="A1203" s="49"/>
      <c r="B1203" s="89"/>
      <c r="C1203" s="80"/>
      <c r="D1203" s="80"/>
      <c r="E1203" s="73"/>
    </row>
    <row r="1204" spans="1:5" ht="15.75">
      <c r="A1204" s="49"/>
      <c r="B1204" s="89"/>
      <c r="C1204" s="80"/>
      <c r="D1204" s="80"/>
      <c r="E1204" s="73"/>
    </row>
    <row r="1205" spans="1:5" ht="15.75">
      <c r="A1205" s="49"/>
      <c r="B1205" s="89"/>
      <c r="C1205" s="80"/>
      <c r="D1205" s="80"/>
      <c r="E1205" s="73"/>
    </row>
    <row r="1206" spans="1:5" ht="15.75">
      <c r="A1206" s="49"/>
      <c r="B1206" s="89"/>
      <c r="C1206" s="80"/>
      <c r="D1206" s="80"/>
      <c r="E1206" s="73"/>
    </row>
    <row r="1207" spans="1:5" ht="15.75">
      <c r="A1207" s="49"/>
      <c r="B1207" s="89"/>
      <c r="C1207" s="80"/>
      <c r="D1207" s="80"/>
      <c r="E1207" s="73"/>
    </row>
    <row r="1208" spans="1:5" ht="15.75">
      <c r="A1208" s="49"/>
      <c r="B1208" s="89"/>
      <c r="C1208" s="80"/>
      <c r="D1208" s="80"/>
      <c r="E1208" s="73"/>
    </row>
    <row r="1209" spans="1:5" ht="15.75">
      <c r="A1209" s="49"/>
      <c r="B1209" s="89"/>
      <c r="C1209" s="80"/>
      <c r="D1209" s="80"/>
      <c r="E1209" s="73"/>
    </row>
    <row r="1210" spans="1:5" ht="15.75">
      <c r="A1210" s="49"/>
      <c r="B1210" s="89"/>
      <c r="C1210" s="80"/>
      <c r="D1210" s="80"/>
      <c r="E1210" s="73"/>
    </row>
    <row r="1211" spans="1:5" ht="15.75">
      <c r="A1211" s="49"/>
      <c r="B1211" s="89"/>
      <c r="C1211" s="80"/>
      <c r="D1211" s="80"/>
      <c r="E1211" s="73"/>
    </row>
    <row r="1212" spans="1:5" ht="15.75">
      <c r="A1212" s="49"/>
      <c r="B1212" s="89"/>
      <c r="C1212" s="80"/>
      <c r="D1212" s="80"/>
      <c r="E1212" s="73"/>
    </row>
    <row r="1213" spans="1:5" ht="15.75">
      <c r="A1213" s="49"/>
      <c r="B1213" s="89"/>
      <c r="C1213" s="80"/>
      <c r="D1213" s="80"/>
      <c r="E1213" s="73"/>
    </row>
    <row r="1214" spans="1:5" ht="15.75">
      <c r="A1214" s="49"/>
      <c r="B1214" s="89"/>
      <c r="C1214" s="80"/>
      <c r="D1214" s="80"/>
      <c r="E1214" s="73"/>
    </row>
    <row r="1215" spans="1:5" ht="15.75">
      <c r="A1215" s="49"/>
      <c r="B1215" s="89"/>
      <c r="C1215" s="80"/>
      <c r="D1215" s="80"/>
      <c r="E1215" s="73"/>
    </row>
    <row r="1216" spans="1:5" ht="15.75">
      <c r="A1216" s="49"/>
      <c r="B1216" s="89"/>
      <c r="C1216" s="80"/>
      <c r="D1216" s="80"/>
      <c r="E1216" s="73"/>
    </row>
    <row r="1217" spans="1:5" ht="15.75">
      <c r="A1217" s="49"/>
      <c r="B1217" s="89"/>
      <c r="C1217" s="80"/>
      <c r="D1217" s="80"/>
      <c r="E1217" s="73"/>
    </row>
    <row r="1218" spans="1:5" ht="15.75">
      <c r="A1218" s="49"/>
      <c r="B1218" s="89"/>
      <c r="C1218" s="80"/>
      <c r="D1218" s="80"/>
      <c r="E1218" s="73"/>
    </row>
    <row r="1219" spans="1:5" ht="15.75">
      <c r="A1219" s="49"/>
      <c r="B1219" s="89"/>
      <c r="C1219" s="80"/>
      <c r="D1219" s="80"/>
      <c r="E1219" s="73"/>
    </row>
    <row r="1220" spans="1:5" ht="15.75">
      <c r="A1220" s="49"/>
      <c r="B1220" s="89"/>
      <c r="C1220" s="80"/>
      <c r="D1220" s="80"/>
      <c r="E1220" s="73"/>
    </row>
    <row r="1221" spans="1:5" ht="15.75">
      <c r="A1221" s="49"/>
      <c r="B1221" s="89"/>
      <c r="C1221" s="80"/>
      <c r="D1221" s="80"/>
      <c r="E1221" s="73"/>
    </row>
    <row r="1222" spans="1:5" ht="15.75">
      <c r="A1222" s="49"/>
      <c r="B1222" s="89"/>
      <c r="C1222" s="80"/>
      <c r="D1222" s="80"/>
      <c r="E1222" s="73"/>
    </row>
    <row r="1223" spans="1:5" ht="15.75">
      <c r="A1223" s="49"/>
      <c r="B1223" s="89"/>
      <c r="C1223" s="80"/>
      <c r="D1223" s="80"/>
      <c r="E1223" s="73"/>
    </row>
    <row r="1224" spans="1:5" ht="15.75">
      <c r="A1224" s="49"/>
      <c r="B1224" s="89"/>
      <c r="C1224" s="80"/>
      <c r="D1224" s="80"/>
      <c r="E1224" s="73"/>
    </row>
    <row r="1225" spans="1:5" ht="15.75">
      <c r="A1225" s="49"/>
      <c r="B1225" s="89"/>
      <c r="C1225" s="80"/>
      <c r="D1225" s="80"/>
      <c r="E1225" s="73"/>
    </row>
    <row r="1226" spans="1:5" ht="15.75">
      <c r="A1226" s="49"/>
      <c r="B1226" s="89"/>
      <c r="C1226" s="80"/>
      <c r="D1226" s="80"/>
      <c r="E1226" s="73"/>
    </row>
    <row r="1227" spans="1:5" ht="15.75">
      <c r="A1227" s="49"/>
      <c r="B1227" s="89"/>
      <c r="C1227" s="80"/>
      <c r="D1227" s="80"/>
      <c r="E1227" s="73"/>
    </row>
    <row r="1228" spans="1:5" ht="15.75">
      <c r="A1228" s="49"/>
      <c r="B1228" s="89"/>
      <c r="C1228" s="80"/>
      <c r="D1228" s="80"/>
      <c r="E1228" s="73"/>
    </row>
    <row r="1229" spans="1:5" ht="15.75">
      <c r="A1229" s="49"/>
      <c r="B1229" s="89"/>
      <c r="C1229" s="80"/>
      <c r="D1229" s="80"/>
      <c r="E1229" s="73"/>
    </row>
    <row r="1230" spans="1:5" ht="15.75">
      <c r="A1230" s="49"/>
      <c r="B1230" s="89"/>
      <c r="C1230" s="80"/>
      <c r="D1230" s="80"/>
      <c r="E1230" s="73"/>
    </row>
    <row r="1231" spans="1:5" ht="15.75">
      <c r="A1231" s="49"/>
      <c r="B1231" s="89"/>
      <c r="C1231" s="80"/>
      <c r="D1231" s="80"/>
      <c r="E1231" s="73"/>
    </row>
    <row r="1232" spans="1:5" ht="15.75">
      <c r="A1232" s="49"/>
      <c r="B1232" s="89"/>
      <c r="C1232" s="80"/>
      <c r="D1232" s="80"/>
      <c r="E1232" s="73"/>
    </row>
    <row r="1233" spans="1:5" ht="15.75">
      <c r="A1233" s="49"/>
      <c r="B1233" s="89"/>
      <c r="C1233" s="80"/>
      <c r="D1233" s="80"/>
      <c r="E1233" s="73"/>
    </row>
    <row r="1234" spans="1:5" ht="15.75">
      <c r="A1234" s="49"/>
      <c r="B1234" s="89"/>
      <c r="C1234" s="80"/>
      <c r="D1234" s="80"/>
      <c r="E1234" s="73"/>
    </row>
    <row r="1235" spans="1:5" ht="15.75">
      <c r="A1235" s="49"/>
      <c r="B1235" s="89"/>
      <c r="C1235" s="80"/>
      <c r="D1235" s="80"/>
      <c r="E1235" s="73"/>
    </row>
    <row r="1236" spans="1:5" ht="15.75">
      <c r="A1236" s="49"/>
      <c r="B1236" s="89"/>
      <c r="C1236" s="80"/>
      <c r="D1236" s="80"/>
      <c r="E1236" s="73"/>
    </row>
    <row r="1237" spans="1:5" ht="15.75">
      <c r="A1237" s="49"/>
      <c r="B1237" s="89"/>
      <c r="C1237" s="80"/>
      <c r="D1237" s="80"/>
      <c r="E1237" s="73"/>
    </row>
    <row r="1238" spans="1:5" ht="15.75">
      <c r="A1238" s="49"/>
      <c r="B1238" s="89"/>
      <c r="C1238" s="80"/>
      <c r="D1238" s="80"/>
      <c r="E1238" s="73"/>
    </row>
    <row r="1239" spans="1:5" ht="15.75">
      <c r="A1239" s="49"/>
      <c r="B1239" s="89"/>
      <c r="C1239" s="80"/>
      <c r="D1239" s="80"/>
      <c r="E1239" s="73"/>
    </row>
    <row r="1240" spans="1:5" ht="15.75">
      <c r="A1240" s="49"/>
      <c r="B1240" s="89"/>
      <c r="C1240" s="80"/>
      <c r="D1240" s="80"/>
      <c r="E1240" s="73"/>
    </row>
    <row r="1241" spans="1:5" ht="15.75">
      <c r="A1241" s="49"/>
      <c r="B1241" s="89"/>
      <c r="C1241" s="80"/>
      <c r="D1241" s="80"/>
      <c r="E1241" s="73"/>
    </row>
    <row r="1242" spans="1:5" ht="15.75">
      <c r="A1242" s="49"/>
      <c r="B1242" s="89"/>
      <c r="C1242" s="80"/>
      <c r="D1242" s="80"/>
      <c r="E1242" s="73"/>
    </row>
    <row r="1243" spans="1:5" ht="15.75">
      <c r="A1243" s="49"/>
      <c r="B1243" s="89"/>
      <c r="C1243" s="80"/>
      <c r="D1243" s="80"/>
      <c r="E1243" s="73"/>
    </row>
    <row r="1244" spans="1:5" ht="15.75">
      <c r="A1244" s="49"/>
      <c r="B1244" s="89"/>
      <c r="C1244" s="80"/>
      <c r="D1244" s="80"/>
      <c r="E1244" s="73"/>
    </row>
    <row r="1245" spans="1:5" ht="15.75">
      <c r="A1245" s="49"/>
      <c r="B1245" s="89"/>
      <c r="C1245" s="80"/>
      <c r="D1245" s="80"/>
      <c r="E1245" s="73"/>
    </row>
    <row r="1246" spans="1:5" ht="15.75">
      <c r="A1246" s="49"/>
      <c r="B1246" s="89"/>
      <c r="C1246" s="80"/>
      <c r="D1246" s="80"/>
      <c r="E1246" s="73"/>
    </row>
    <row r="1247" spans="1:5" ht="15.75">
      <c r="A1247" s="49"/>
      <c r="B1247" s="89"/>
      <c r="C1247" s="80"/>
      <c r="D1247" s="80"/>
      <c r="E1247" s="73"/>
    </row>
    <row r="1248" spans="1:5" ht="15.75">
      <c r="A1248" s="49"/>
      <c r="B1248" s="89"/>
      <c r="C1248" s="80"/>
      <c r="D1248" s="80"/>
      <c r="E1248" s="73"/>
    </row>
    <row r="1249" spans="1:5" ht="15.75">
      <c r="A1249" s="49"/>
      <c r="B1249" s="89"/>
      <c r="C1249" s="80"/>
      <c r="D1249" s="80"/>
      <c r="E1249" s="73"/>
    </row>
    <row r="1250" spans="1:5" ht="15.75">
      <c r="A1250" s="49"/>
      <c r="B1250" s="89"/>
      <c r="C1250" s="80"/>
      <c r="D1250" s="80"/>
      <c r="E1250" s="73"/>
    </row>
    <row r="1251" spans="1:5" ht="15.75">
      <c r="A1251" s="49"/>
      <c r="B1251" s="89"/>
      <c r="C1251" s="80"/>
      <c r="D1251" s="80"/>
      <c r="E1251" s="73"/>
    </row>
    <row r="1252" spans="1:5" ht="15.75">
      <c r="A1252" s="49"/>
      <c r="B1252" s="89"/>
      <c r="C1252" s="80"/>
      <c r="D1252" s="80"/>
      <c r="E1252" s="73"/>
    </row>
    <row r="1253" spans="1:5" ht="15.75">
      <c r="A1253" s="49"/>
      <c r="B1253" s="89"/>
      <c r="C1253" s="80"/>
      <c r="D1253" s="80"/>
      <c r="E1253" s="73"/>
    </row>
    <row r="1254" spans="1:5" ht="15.75">
      <c r="A1254" s="49"/>
      <c r="B1254" s="89"/>
      <c r="C1254" s="80"/>
      <c r="D1254" s="80"/>
      <c r="E1254" s="73"/>
    </row>
    <row r="1255" spans="1:5" ht="15.75">
      <c r="A1255" s="49"/>
      <c r="B1255" s="89"/>
      <c r="C1255" s="80"/>
      <c r="D1255" s="80"/>
      <c r="E1255" s="73"/>
    </row>
    <row r="1256" spans="1:5" ht="15.75">
      <c r="A1256" s="49"/>
      <c r="B1256" s="89"/>
      <c r="C1256" s="80"/>
      <c r="D1256" s="80"/>
      <c r="E1256" s="73"/>
    </row>
    <row r="1257" spans="1:5" ht="15.75">
      <c r="A1257" s="49"/>
      <c r="B1257" s="89"/>
      <c r="C1257" s="80"/>
      <c r="D1257" s="80"/>
      <c r="E1257" s="73"/>
    </row>
    <row r="1258" spans="1:5" ht="15.75">
      <c r="A1258" s="49"/>
      <c r="B1258" s="89"/>
      <c r="C1258" s="80"/>
      <c r="D1258" s="80"/>
      <c r="E1258" s="73"/>
    </row>
    <row r="1259" spans="1:5" ht="15.75">
      <c r="A1259" s="49"/>
      <c r="B1259" s="89"/>
      <c r="C1259" s="80"/>
      <c r="D1259" s="80"/>
      <c r="E1259" s="73"/>
    </row>
    <row r="1260" spans="1:5" ht="15.75">
      <c r="A1260" s="49"/>
      <c r="B1260" s="89"/>
      <c r="C1260" s="80"/>
      <c r="D1260" s="80"/>
      <c r="E1260" s="73"/>
    </row>
    <row r="1261" spans="1:5" ht="15.75">
      <c r="A1261" s="49"/>
      <c r="B1261" s="89"/>
      <c r="C1261" s="80"/>
      <c r="D1261" s="80"/>
      <c r="E1261" s="73"/>
    </row>
    <row r="1262" spans="1:5" ht="15.75">
      <c r="A1262" s="49"/>
      <c r="B1262" s="89"/>
      <c r="C1262" s="80"/>
      <c r="D1262" s="80"/>
      <c r="E1262" s="73"/>
    </row>
    <row r="1263" spans="1:5" ht="15.75">
      <c r="A1263" s="49"/>
      <c r="B1263" s="89"/>
      <c r="C1263" s="80"/>
      <c r="D1263" s="80"/>
      <c r="E1263" s="73"/>
    </row>
    <row r="1264" spans="1:5" ht="15.75">
      <c r="A1264" s="49"/>
      <c r="B1264" s="89"/>
      <c r="C1264" s="80"/>
      <c r="D1264" s="80"/>
      <c r="E1264" s="73"/>
    </row>
    <row r="1265" spans="1:5" ht="15.75">
      <c r="A1265" s="49"/>
      <c r="B1265" s="89"/>
      <c r="C1265" s="80"/>
      <c r="D1265" s="80"/>
      <c r="E1265" s="73"/>
    </row>
    <row r="1266" spans="1:5" ht="15.75">
      <c r="A1266" s="49"/>
      <c r="B1266" s="89"/>
      <c r="C1266" s="80"/>
      <c r="D1266" s="80"/>
      <c r="E1266" s="73"/>
    </row>
    <row r="1267" spans="1:5" ht="15.75">
      <c r="A1267" s="49"/>
      <c r="B1267" s="89"/>
      <c r="C1267" s="80"/>
      <c r="D1267" s="80"/>
      <c r="E1267" s="73"/>
    </row>
    <row r="1268" spans="1:5" ht="15.75">
      <c r="A1268" s="49"/>
      <c r="B1268" s="89"/>
      <c r="C1268" s="80"/>
      <c r="D1268" s="80"/>
      <c r="E1268" s="73"/>
    </row>
    <row r="1269" spans="1:5" ht="15.75">
      <c r="A1269" s="49"/>
      <c r="B1269" s="89"/>
      <c r="C1269" s="80"/>
      <c r="D1269" s="80"/>
      <c r="E1269" s="73"/>
    </row>
    <row r="1270" spans="1:5" ht="15.75">
      <c r="A1270" s="49"/>
      <c r="B1270" s="89"/>
      <c r="C1270" s="80"/>
      <c r="D1270" s="80"/>
      <c r="E1270" s="73"/>
    </row>
    <row r="1271" spans="1:5" ht="15.75">
      <c r="A1271" s="49"/>
      <c r="B1271" s="89"/>
      <c r="C1271" s="80"/>
      <c r="D1271" s="80"/>
      <c r="E1271" s="73"/>
    </row>
    <row r="1272" spans="1:5" ht="15.75">
      <c r="A1272" s="49"/>
      <c r="B1272" s="89"/>
      <c r="C1272" s="80"/>
      <c r="D1272" s="80"/>
      <c r="E1272" s="73"/>
    </row>
    <row r="1273" spans="1:5" ht="15.75">
      <c r="A1273" s="49"/>
      <c r="B1273" s="89"/>
      <c r="C1273" s="80"/>
      <c r="D1273" s="80"/>
      <c r="E1273" s="73"/>
    </row>
    <row r="1274" spans="1:5" ht="15.75">
      <c r="A1274" s="49"/>
      <c r="B1274" s="89"/>
      <c r="C1274" s="80"/>
      <c r="D1274" s="80"/>
      <c r="E1274" s="73"/>
    </row>
    <row r="1275" spans="1:5" ht="15.75">
      <c r="A1275" s="49"/>
      <c r="B1275" s="89"/>
      <c r="C1275" s="80"/>
      <c r="D1275" s="80"/>
      <c r="E1275" s="73"/>
    </row>
    <row r="1276" spans="1:5" ht="15.75">
      <c r="A1276" s="49"/>
      <c r="B1276" s="89"/>
      <c r="C1276" s="80"/>
      <c r="D1276" s="80"/>
      <c r="E1276" s="73"/>
    </row>
    <row r="1277" spans="1:5" ht="15.75">
      <c r="A1277" s="49"/>
      <c r="B1277" s="89"/>
      <c r="C1277" s="80"/>
      <c r="D1277" s="80"/>
      <c r="E1277" s="73"/>
    </row>
    <row r="1278" spans="1:5" ht="15.75">
      <c r="A1278" s="49"/>
      <c r="B1278" s="89"/>
      <c r="C1278" s="80"/>
      <c r="D1278" s="80"/>
      <c r="E1278" s="73"/>
    </row>
    <row r="1279" spans="1:5" ht="15.75">
      <c r="A1279" s="49"/>
      <c r="B1279" s="89"/>
      <c r="C1279" s="80"/>
      <c r="D1279" s="80"/>
      <c r="E1279" s="73"/>
    </row>
    <row r="1280" spans="1:5" ht="15.75">
      <c r="A1280" s="49"/>
      <c r="B1280" s="89"/>
      <c r="C1280" s="80"/>
      <c r="D1280" s="80"/>
      <c r="E1280" s="73"/>
    </row>
    <row r="1281" spans="1:5" ht="15.75">
      <c r="A1281" s="49"/>
      <c r="B1281" s="89"/>
      <c r="C1281" s="80"/>
      <c r="D1281" s="80"/>
      <c r="E1281" s="73"/>
    </row>
    <row r="1282" spans="1:5" ht="15.75">
      <c r="A1282" s="49"/>
      <c r="B1282" s="89"/>
      <c r="C1282" s="80"/>
      <c r="D1282" s="80"/>
      <c r="E1282" s="73"/>
    </row>
    <row r="1283" spans="1:5" ht="15.75">
      <c r="A1283" s="49"/>
      <c r="B1283" s="89"/>
      <c r="C1283" s="80"/>
      <c r="D1283" s="80"/>
      <c r="E1283" s="73"/>
    </row>
    <row r="1284" spans="1:5" ht="15.75">
      <c r="A1284" s="49"/>
      <c r="B1284" s="89"/>
      <c r="C1284" s="80"/>
      <c r="D1284" s="80"/>
      <c r="E1284" s="73"/>
    </row>
    <row r="1285" spans="1:5" ht="15.75">
      <c r="A1285" s="49"/>
      <c r="B1285" s="89"/>
      <c r="C1285" s="80"/>
      <c r="D1285" s="80"/>
      <c r="E1285" s="73"/>
    </row>
    <row r="1286" spans="1:5" ht="15.75">
      <c r="A1286" s="49"/>
      <c r="B1286" s="89"/>
      <c r="C1286" s="80"/>
      <c r="D1286" s="80"/>
      <c r="E1286" s="73"/>
    </row>
    <row r="1287" spans="1:5" ht="15.75">
      <c r="A1287" s="49"/>
      <c r="B1287" s="89"/>
      <c r="C1287" s="80"/>
      <c r="D1287" s="80"/>
      <c r="E1287" s="73"/>
    </row>
    <row r="1288" spans="1:5" ht="15.75">
      <c r="A1288" s="49"/>
      <c r="B1288" s="89"/>
      <c r="C1288" s="80"/>
      <c r="D1288" s="80"/>
      <c r="E1288" s="73"/>
    </row>
    <row r="1289" spans="1:5" ht="15.75">
      <c r="A1289" s="49"/>
      <c r="B1289" s="89"/>
      <c r="C1289" s="80"/>
      <c r="D1289" s="80"/>
      <c r="E1289" s="73"/>
    </row>
    <row r="1290" spans="1:5" ht="15.75">
      <c r="A1290" s="49"/>
      <c r="B1290" s="89"/>
      <c r="C1290" s="80"/>
      <c r="D1290" s="80"/>
      <c r="E1290" s="73"/>
    </row>
    <row r="1291" spans="1:5" ht="15.75">
      <c r="A1291" s="49"/>
      <c r="B1291" s="89"/>
      <c r="C1291" s="80"/>
      <c r="D1291" s="80"/>
      <c r="E1291" s="73"/>
    </row>
    <row r="1292" spans="1:5" ht="15.75">
      <c r="A1292" s="49"/>
      <c r="B1292" s="89"/>
      <c r="C1292" s="80"/>
      <c r="D1292" s="80"/>
      <c r="E1292" s="73"/>
    </row>
    <row r="1293" spans="1:5" ht="15.75">
      <c r="A1293" s="49"/>
      <c r="B1293" s="89"/>
      <c r="C1293" s="80"/>
      <c r="D1293" s="80"/>
      <c r="E1293" s="73"/>
    </row>
    <row r="1294" spans="1:5" ht="15.75">
      <c r="A1294" s="49"/>
      <c r="B1294" s="89"/>
      <c r="C1294" s="80"/>
      <c r="D1294" s="80"/>
      <c r="E1294" s="73"/>
    </row>
    <row r="1295" spans="1:5" ht="15.75">
      <c r="A1295" s="49"/>
      <c r="B1295" s="89"/>
      <c r="C1295" s="80"/>
      <c r="D1295" s="80"/>
      <c r="E1295" s="73"/>
    </row>
    <row r="1296" spans="1:5" ht="15.75">
      <c r="A1296" s="49"/>
      <c r="B1296" s="89"/>
      <c r="C1296" s="80"/>
      <c r="D1296" s="80"/>
      <c r="E1296" s="73"/>
    </row>
    <row r="1297" spans="1:5" ht="15.75">
      <c r="A1297" s="49"/>
      <c r="B1297" s="89"/>
      <c r="C1297" s="80"/>
      <c r="D1297" s="80"/>
      <c r="E1297" s="73"/>
    </row>
    <row r="1298" spans="1:5" ht="15.75">
      <c r="A1298" s="49"/>
      <c r="B1298" s="89"/>
      <c r="C1298" s="80"/>
      <c r="D1298" s="80"/>
      <c r="E1298" s="73"/>
    </row>
    <row r="1299" spans="1:5" ht="15.75">
      <c r="A1299" s="49"/>
      <c r="B1299" s="89"/>
      <c r="C1299" s="80"/>
      <c r="D1299" s="80"/>
      <c r="E1299" s="73"/>
    </row>
    <row r="1300" spans="1:5" ht="15.75">
      <c r="A1300" s="49"/>
      <c r="B1300" s="89"/>
      <c r="C1300" s="80"/>
      <c r="D1300" s="80"/>
      <c r="E1300" s="73"/>
    </row>
    <row r="1301" spans="1:5" ht="15.75">
      <c r="A1301" s="49"/>
      <c r="B1301" s="89"/>
      <c r="C1301" s="80"/>
      <c r="D1301" s="80"/>
      <c r="E1301" s="73"/>
    </row>
    <row r="1302" spans="1:5" ht="15.75">
      <c r="A1302" s="49"/>
      <c r="B1302" s="89"/>
      <c r="C1302" s="80"/>
      <c r="D1302" s="80"/>
      <c r="E1302" s="73"/>
    </row>
    <row r="1303" spans="1:5" ht="15.75">
      <c r="A1303" s="49"/>
      <c r="B1303" s="89"/>
      <c r="C1303" s="80"/>
      <c r="D1303" s="80"/>
      <c r="E1303" s="73"/>
    </row>
    <row r="1304" spans="1:5" ht="15.75">
      <c r="A1304" s="49"/>
      <c r="B1304" s="89"/>
      <c r="C1304" s="80"/>
      <c r="D1304" s="80"/>
      <c r="E1304" s="73"/>
    </row>
    <row r="1305" spans="1:5" ht="15.75">
      <c r="A1305" s="49"/>
      <c r="B1305" s="89"/>
      <c r="C1305" s="80"/>
      <c r="D1305" s="80"/>
      <c r="E1305" s="73"/>
    </row>
    <row r="1306" spans="1:5" ht="15.75">
      <c r="A1306" s="49"/>
      <c r="B1306" s="89"/>
      <c r="C1306" s="80"/>
      <c r="D1306" s="80"/>
      <c r="E1306" s="73"/>
    </row>
    <row r="1307" spans="1:5" ht="15.75">
      <c r="A1307" s="49"/>
      <c r="B1307" s="89"/>
      <c r="C1307" s="80"/>
      <c r="D1307" s="80"/>
      <c r="E1307" s="73"/>
    </row>
    <row r="1308" spans="1:5" ht="15.75">
      <c r="A1308" s="49"/>
      <c r="B1308" s="89"/>
      <c r="C1308" s="80"/>
      <c r="D1308" s="80"/>
      <c r="E1308" s="73"/>
    </row>
    <row r="1309" spans="1:5" ht="15.75">
      <c r="A1309" s="49"/>
      <c r="B1309" s="89"/>
      <c r="C1309" s="80"/>
      <c r="D1309" s="80"/>
      <c r="E1309" s="73"/>
    </row>
    <row r="1310" spans="1:5" ht="15.75">
      <c r="A1310" s="49"/>
      <c r="B1310" s="89"/>
      <c r="C1310" s="80"/>
      <c r="D1310" s="80"/>
      <c r="E1310" s="73"/>
    </row>
    <row r="1311" spans="1:5" ht="15.75">
      <c r="A1311" s="49"/>
      <c r="B1311" s="89"/>
      <c r="C1311" s="80"/>
      <c r="D1311" s="80"/>
      <c r="E1311" s="73"/>
    </row>
    <row r="1312" spans="1:5" ht="15.75">
      <c r="A1312" s="49"/>
      <c r="B1312" s="89"/>
      <c r="C1312" s="80"/>
      <c r="D1312" s="80"/>
      <c r="E1312" s="73"/>
    </row>
    <row r="1313" spans="1:5" ht="15.75">
      <c r="A1313" s="49"/>
      <c r="B1313" s="89"/>
      <c r="C1313" s="80"/>
      <c r="D1313" s="80"/>
      <c r="E1313" s="73"/>
    </row>
    <row r="1314" spans="1:5" ht="15.75">
      <c r="A1314" s="49"/>
      <c r="B1314" s="89"/>
      <c r="C1314" s="80"/>
      <c r="D1314" s="80"/>
      <c r="E1314" s="73"/>
    </row>
    <row r="1315" spans="1:5" ht="15.75">
      <c r="A1315" s="49"/>
      <c r="B1315" s="89"/>
      <c r="C1315" s="80"/>
      <c r="D1315" s="80"/>
      <c r="E1315" s="73"/>
    </row>
    <row r="1316" spans="1:5" ht="15.75">
      <c r="A1316" s="49"/>
      <c r="B1316" s="89"/>
      <c r="C1316" s="80"/>
      <c r="D1316" s="80"/>
      <c r="E1316" s="73"/>
    </row>
    <row r="1317" spans="1:5" ht="15.75">
      <c r="A1317" s="49"/>
      <c r="B1317" s="89"/>
      <c r="C1317" s="80"/>
      <c r="D1317" s="80"/>
      <c r="E1317" s="73"/>
    </row>
    <row r="1318" spans="1:5" ht="15.75">
      <c r="A1318" s="49"/>
      <c r="B1318" s="89"/>
      <c r="C1318" s="80"/>
      <c r="D1318" s="80"/>
      <c r="E1318" s="73"/>
    </row>
    <row r="1319" spans="1:5" ht="15.75">
      <c r="A1319" s="49"/>
      <c r="B1319" s="89"/>
      <c r="C1319" s="80"/>
      <c r="D1319" s="80"/>
      <c r="E1319" s="73"/>
    </row>
    <row r="1320" spans="1:5" ht="15.75">
      <c r="A1320" s="49"/>
      <c r="B1320" s="89"/>
      <c r="C1320" s="80"/>
      <c r="D1320" s="80"/>
      <c r="E1320" s="73"/>
    </row>
    <row r="1321" spans="1:5" ht="15.75">
      <c r="A1321" s="49"/>
      <c r="B1321" s="89"/>
      <c r="C1321" s="80"/>
      <c r="D1321" s="80"/>
      <c r="E1321" s="73"/>
    </row>
    <row r="1322" spans="1:5" ht="15.75">
      <c r="A1322" s="49"/>
      <c r="B1322" s="89"/>
      <c r="C1322" s="80"/>
      <c r="D1322" s="80"/>
      <c r="E1322" s="73"/>
    </row>
    <row r="1323" spans="1:5" ht="15.75">
      <c r="A1323" s="49"/>
      <c r="B1323" s="89"/>
      <c r="C1323" s="80"/>
      <c r="D1323" s="80"/>
      <c r="E1323" s="73"/>
    </row>
    <row r="1324" spans="1:5" ht="15.75">
      <c r="A1324" s="49"/>
      <c r="B1324" s="89"/>
      <c r="C1324" s="80"/>
      <c r="D1324" s="80"/>
      <c r="E1324" s="73"/>
    </row>
    <row r="1325" spans="1:5" ht="15.75">
      <c r="A1325" s="49"/>
      <c r="B1325" s="89"/>
      <c r="C1325" s="80"/>
      <c r="D1325" s="80"/>
      <c r="E1325" s="73"/>
    </row>
    <row r="1326" spans="1:5" ht="15.75">
      <c r="A1326" s="49"/>
      <c r="B1326" s="89"/>
      <c r="C1326" s="80"/>
      <c r="D1326" s="80"/>
      <c r="E1326" s="73"/>
    </row>
    <row r="1327" spans="1:5" ht="15.75">
      <c r="A1327" s="49"/>
      <c r="B1327" s="89"/>
      <c r="C1327" s="80"/>
      <c r="D1327" s="80"/>
      <c r="E1327" s="73"/>
    </row>
    <row r="1328" spans="1:5" ht="15.75">
      <c r="A1328" s="49"/>
      <c r="B1328" s="89"/>
      <c r="C1328" s="80"/>
      <c r="D1328" s="80"/>
      <c r="E1328" s="73"/>
    </row>
    <row r="1329" spans="1:5" ht="15.75">
      <c r="A1329" s="49"/>
      <c r="B1329" s="89"/>
      <c r="C1329" s="80"/>
      <c r="D1329" s="80"/>
      <c r="E1329" s="73"/>
    </row>
    <row r="1330" spans="1:5" ht="15.75">
      <c r="A1330" s="49"/>
      <c r="B1330" s="89"/>
      <c r="C1330" s="80"/>
      <c r="D1330" s="80"/>
      <c r="E1330" s="73"/>
    </row>
    <row r="1331" spans="1:5" ht="15.75">
      <c r="A1331" s="49"/>
      <c r="B1331" s="89"/>
      <c r="C1331" s="80"/>
      <c r="D1331" s="80"/>
      <c r="E1331" s="73"/>
    </row>
    <row r="1332" spans="1:5" ht="15.75">
      <c r="A1332" s="49"/>
      <c r="B1332" s="89"/>
      <c r="C1332" s="80"/>
      <c r="D1332" s="80"/>
      <c r="E1332" s="73"/>
    </row>
    <row r="1333" spans="1:5" ht="15.75">
      <c r="A1333" s="49"/>
      <c r="B1333" s="89"/>
      <c r="C1333" s="80"/>
      <c r="D1333" s="80"/>
      <c r="E1333" s="73"/>
    </row>
    <row r="1334" spans="1:5" ht="15.75">
      <c r="A1334" s="49"/>
      <c r="B1334" s="89"/>
      <c r="C1334" s="80"/>
      <c r="D1334" s="80"/>
      <c r="E1334" s="73"/>
    </row>
    <row r="1335" spans="1:5" ht="15.75">
      <c r="A1335" s="49"/>
      <c r="B1335" s="89"/>
      <c r="C1335" s="80"/>
      <c r="D1335" s="80"/>
      <c r="E1335" s="73"/>
    </row>
    <row r="1336" spans="1:5" ht="15.75">
      <c r="A1336" s="49"/>
      <c r="B1336" s="89"/>
      <c r="C1336" s="80"/>
      <c r="D1336" s="80"/>
      <c r="E1336" s="73"/>
    </row>
    <row r="1337" spans="1:5" ht="15.75">
      <c r="A1337" s="49"/>
      <c r="B1337" s="89"/>
      <c r="C1337" s="80"/>
      <c r="D1337" s="80"/>
      <c r="E1337" s="73"/>
    </row>
    <row r="1338" spans="1:5" ht="15.75">
      <c r="A1338" s="49"/>
      <c r="B1338" s="89"/>
      <c r="C1338" s="80"/>
      <c r="D1338" s="80"/>
      <c r="E1338" s="73"/>
    </row>
    <row r="1339" spans="1:5" ht="15.75">
      <c r="A1339" s="49"/>
      <c r="B1339" s="89"/>
      <c r="C1339" s="80"/>
      <c r="D1339" s="80"/>
      <c r="E1339" s="73"/>
    </row>
    <row r="1340" spans="1:5" ht="15.75">
      <c r="A1340" s="49"/>
      <c r="B1340" s="89"/>
      <c r="C1340" s="80"/>
      <c r="D1340" s="80"/>
      <c r="E1340" s="73"/>
    </row>
    <row r="1341" spans="1:5" ht="15.75">
      <c r="A1341" s="49"/>
      <c r="B1341" s="89"/>
      <c r="C1341" s="80"/>
      <c r="D1341" s="80"/>
      <c r="E1341" s="73"/>
    </row>
    <row r="1342" spans="1:5" ht="15.75">
      <c r="A1342" s="49"/>
      <c r="B1342" s="89"/>
      <c r="C1342" s="80"/>
      <c r="D1342" s="80"/>
      <c r="E1342" s="73"/>
    </row>
    <row r="1343" spans="1:5" ht="15.75">
      <c r="A1343" s="49"/>
      <c r="B1343" s="89"/>
      <c r="C1343" s="80"/>
      <c r="D1343" s="80"/>
      <c r="E1343" s="73"/>
    </row>
    <row r="1344" spans="1:5" ht="15.75">
      <c r="A1344" s="49"/>
      <c r="B1344" s="89"/>
      <c r="C1344" s="80"/>
      <c r="D1344" s="80"/>
      <c r="E1344" s="73"/>
    </row>
    <row r="1345" spans="1:5" ht="15.75">
      <c r="A1345" s="49"/>
      <c r="B1345" s="89"/>
      <c r="C1345" s="80"/>
      <c r="D1345" s="80"/>
      <c r="E1345" s="73"/>
    </row>
    <row r="1346" spans="1:5" ht="15.75">
      <c r="A1346" s="49"/>
      <c r="B1346" s="89"/>
      <c r="C1346" s="80"/>
      <c r="D1346" s="80"/>
      <c r="E1346" s="73"/>
    </row>
    <row r="1347" spans="1:5" ht="15.75">
      <c r="A1347" s="49"/>
      <c r="B1347" s="89"/>
      <c r="C1347" s="80"/>
      <c r="D1347" s="80"/>
      <c r="E1347" s="73"/>
    </row>
    <row r="1348" spans="1:5" ht="15.75">
      <c r="A1348" s="49"/>
      <c r="B1348" s="89"/>
      <c r="C1348" s="80"/>
      <c r="D1348" s="80"/>
      <c r="E1348" s="73"/>
    </row>
    <row r="1349" spans="1:5" ht="15.75">
      <c r="A1349" s="49"/>
      <c r="B1349" s="89"/>
      <c r="C1349" s="80"/>
      <c r="D1349" s="80"/>
      <c r="E1349" s="73"/>
    </row>
    <row r="1350" spans="1:5" ht="15.75">
      <c r="A1350" s="49"/>
      <c r="B1350" s="89"/>
      <c r="C1350" s="80"/>
      <c r="D1350" s="80"/>
      <c r="E1350" s="73"/>
    </row>
    <row r="1351" spans="1:5" ht="15.75">
      <c r="A1351" s="49"/>
      <c r="B1351" s="89"/>
      <c r="C1351" s="80"/>
      <c r="D1351" s="80"/>
      <c r="E1351" s="73"/>
    </row>
    <row r="1352" spans="1:5" ht="15.75">
      <c r="A1352" s="49"/>
      <c r="B1352" s="89"/>
      <c r="C1352" s="80"/>
      <c r="D1352" s="80"/>
      <c r="E1352" s="73"/>
    </row>
    <row r="1353" spans="1:5" ht="15.75">
      <c r="A1353" s="49"/>
      <c r="B1353" s="89"/>
      <c r="C1353" s="80"/>
      <c r="D1353" s="80"/>
      <c r="E1353" s="73"/>
    </row>
    <row r="1354" spans="1:5" ht="15.75">
      <c r="A1354" s="49"/>
      <c r="B1354" s="89"/>
      <c r="C1354" s="80"/>
      <c r="D1354" s="80"/>
      <c r="E1354" s="73"/>
    </row>
    <row r="1355" spans="1:5" ht="15.75">
      <c r="A1355" s="49"/>
      <c r="B1355" s="89"/>
      <c r="C1355" s="80"/>
      <c r="D1355" s="80"/>
      <c r="E1355" s="73"/>
    </row>
    <row r="1356" spans="1:5" ht="15.75">
      <c r="A1356" s="49"/>
      <c r="B1356" s="89"/>
      <c r="C1356" s="80"/>
      <c r="D1356" s="80"/>
      <c r="E1356" s="73"/>
    </row>
    <row r="1357" spans="1:5" ht="15.75">
      <c r="A1357" s="49"/>
      <c r="B1357" s="89"/>
      <c r="C1357" s="80"/>
      <c r="D1357" s="80"/>
      <c r="E1357" s="73"/>
    </row>
    <row r="1358" spans="1:5" ht="15.75">
      <c r="A1358" s="49"/>
      <c r="B1358" s="89"/>
      <c r="C1358" s="80"/>
      <c r="D1358" s="80"/>
      <c r="E1358" s="73"/>
    </row>
    <row r="1359" spans="1:5" ht="15.75">
      <c r="A1359" s="49"/>
      <c r="B1359" s="89"/>
      <c r="C1359" s="80"/>
      <c r="D1359" s="80"/>
      <c r="E1359" s="73"/>
    </row>
    <row r="1360" spans="1:5" ht="15.75">
      <c r="A1360" s="49"/>
      <c r="B1360" s="89"/>
      <c r="C1360" s="80"/>
      <c r="D1360" s="80"/>
      <c r="E1360" s="73"/>
    </row>
    <row r="1361" spans="1:5" ht="15.75">
      <c r="A1361" s="49"/>
      <c r="B1361" s="89"/>
      <c r="C1361" s="80"/>
      <c r="D1361" s="80"/>
      <c r="E1361" s="73"/>
    </row>
    <row r="1362" spans="1:5" ht="15.75">
      <c r="A1362" s="49"/>
      <c r="B1362" s="89"/>
      <c r="C1362" s="80"/>
      <c r="D1362" s="80"/>
      <c r="E1362" s="73"/>
    </row>
    <row r="1363" spans="1:5" ht="15.75">
      <c r="A1363" s="49"/>
      <c r="B1363" s="89"/>
      <c r="C1363" s="80"/>
      <c r="D1363" s="80"/>
      <c r="E1363" s="73"/>
    </row>
    <row r="1364" spans="1:5" ht="15.75">
      <c r="A1364" s="49"/>
      <c r="B1364" s="89"/>
      <c r="C1364" s="80"/>
      <c r="D1364" s="80"/>
      <c r="E1364" s="73"/>
    </row>
    <row r="1365" spans="1:5" ht="15.75">
      <c r="A1365" s="49"/>
      <c r="B1365" s="89"/>
      <c r="C1365" s="80"/>
      <c r="D1365" s="80"/>
      <c r="E1365" s="73"/>
    </row>
    <row r="1366" spans="1:5" ht="15.75">
      <c r="A1366" s="49"/>
      <c r="B1366" s="89"/>
      <c r="C1366" s="80"/>
      <c r="D1366" s="80"/>
      <c r="E1366" s="73"/>
    </row>
    <row r="1367" spans="1:5" ht="15.75">
      <c r="A1367" s="49"/>
      <c r="B1367" s="89"/>
      <c r="C1367" s="80"/>
      <c r="D1367" s="80"/>
      <c r="E1367" s="73"/>
    </row>
    <row r="1368" spans="1:5" ht="15.75">
      <c r="A1368" s="49"/>
      <c r="B1368" s="89"/>
      <c r="C1368" s="80"/>
      <c r="D1368" s="80"/>
      <c r="E1368" s="73"/>
    </row>
    <row r="1369" spans="1:5" ht="15.75">
      <c r="A1369" s="49"/>
      <c r="B1369" s="89"/>
      <c r="C1369" s="80"/>
      <c r="D1369" s="80"/>
      <c r="E1369" s="73"/>
    </row>
    <row r="1370" spans="1:5" ht="15.75">
      <c r="A1370" s="49"/>
      <c r="B1370" s="89"/>
      <c r="C1370" s="80"/>
      <c r="D1370" s="80"/>
      <c r="E1370" s="73"/>
    </row>
    <row r="1371" spans="1:5" ht="15.75">
      <c r="A1371" s="49"/>
      <c r="B1371" s="89"/>
      <c r="C1371" s="80"/>
      <c r="D1371" s="80"/>
      <c r="E1371" s="73"/>
    </row>
    <row r="1372" spans="1:5" ht="15.75">
      <c r="A1372" s="49"/>
      <c r="B1372" s="89"/>
      <c r="C1372" s="80"/>
      <c r="D1372" s="80"/>
      <c r="E1372" s="73"/>
    </row>
    <row r="1373" spans="1:5" ht="15.75">
      <c r="A1373" s="49"/>
      <c r="B1373" s="89"/>
      <c r="C1373" s="80"/>
      <c r="D1373" s="80"/>
      <c r="E1373" s="73"/>
    </row>
    <row r="1374" spans="1:5" ht="15.75">
      <c r="A1374" s="49"/>
      <c r="B1374" s="89"/>
      <c r="C1374" s="80"/>
      <c r="D1374" s="80"/>
      <c r="E1374" s="73"/>
    </row>
    <row r="1375" spans="1:5" ht="15.75">
      <c r="A1375" s="49"/>
      <c r="B1375" s="89"/>
      <c r="C1375" s="80"/>
      <c r="D1375" s="80"/>
      <c r="E1375" s="73"/>
    </row>
    <row r="1376" spans="1:5" ht="15.75">
      <c r="A1376" s="49"/>
      <c r="B1376" s="89"/>
      <c r="C1376" s="80"/>
      <c r="D1376" s="80"/>
      <c r="E1376" s="73"/>
    </row>
    <row r="1377" spans="1:5" ht="15.75">
      <c r="A1377" s="49"/>
      <c r="B1377" s="89"/>
      <c r="C1377" s="80"/>
      <c r="D1377" s="80"/>
      <c r="E1377" s="73"/>
    </row>
    <row r="1378" spans="1:5" ht="15.75">
      <c r="A1378" s="49"/>
      <c r="B1378" s="89"/>
      <c r="C1378" s="80"/>
      <c r="D1378" s="80"/>
      <c r="E1378" s="73"/>
    </row>
    <row r="1379" spans="1:5" ht="15.75">
      <c r="A1379" s="49"/>
      <c r="B1379" s="89"/>
      <c r="C1379" s="80"/>
      <c r="D1379" s="80"/>
      <c r="E1379" s="73"/>
    </row>
    <row r="1380" spans="1:5" ht="15.75">
      <c r="A1380" s="49"/>
      <c r="B1380" s="89"/>
      <c r="C1380" s="80"/>
      <c r="D1380" s="80"/>
      <c r="E1380" s="73"/>
    </row>
    <row r="1381" spans="1:5" ht="15.75">
      <c r="A1381" s="49"/>
      <c r="B1381" s="89"/>
      <c r="C1381" s="80"/>
      <c r="D1381" s="80"/>
      <c r="E1381" s="73"/>
    </row>
    <row r="1382" spans="1:5" ht="15.75">
      <c r="A1382" s="49"/>
      <c r="B1382" s="89"/>
      <c r="C1382" s="80"/>
      <c r="D1382" s="80"/>
      <c r="E1382" s="73"/>
    </row>
    <row r="1383" spans="1:5" ht="15.75">
      <c r="A1383" s="49"/>
      <c r="B1383" s="89"/>
      <c r="C1383" s="80"/>
      <c r="D1383" s="80"/>
      <c r="E1383" s="73"/>
    </row>
    <row r="1384" spans="1:5" ht="15.75">
      <c r="A1384" s="49"/>
      <c r="B1384" s="89"/>
      <c r="C1384" s="80"/>
      <c r="D1384" s="80"/>
      <c r="E1384" s="73"/>
    </row>
    <row r="1385" spans="1:5" ht="15.75">
      <c r="A1385" s="49"/>
      <c r="B1385" s="89"/>
      <c r="C1385" s="80"/>
      <c r="D1385" s="80"/>
      <c r="E1385" s="73"/>
    </row>
    <row r="1386" spans="1:5" ht="15.75">
      <c r="A1386" s="49"/>
      <c r="B1386" s="89"/>
      <c r="C1386" s="80"/>
      <c r="D1386" s="80"/>
      <c r="E1386" s="73"/>
    </row>
    <row r="1387" spans="1:5" ht="15.75">
      <c r="A1387" s="49"/>
      <c r="B1387" s="89"/>
      <c r="C1387" s="80"/>
      <c r="D1387" s="80"/>
      <c r="E1387" s="73"/>
    </row>
    <row r="1388" spans="1:5" ht="15.75">
      <c r="A1388" s="49"/>
      <c r="B1388" s="89"/>
      <c r="C1388" s="80"/>
      <c r="D1388" s="80"/>
      <c r="E1388" s="73"/>
    </row>
    <row r="1389" spans="1:5" ht="15.75">
      <c r="A1389" s="49"/>
      <c r="B1389" s="89"/>
      <c r="C1389" s="80"/>
      <c r="D1389" s="80"/>
      <c r="E1389" s="73"/>
    </row>
    <row r="1390" spans="1:5" ht="15.75">
      <c r="A1390" s="49"/>
      <c r="B1390" s="89"/>
      <c r="C1390" s="80"/>
      <c r="D1390" s="80"/>
      <c r="E1390" s="73"/>
    </row>
    <row r="1391" spans="1:5" ht="15.75">
      <c r="A1391" s="49"/>
      <c r="B1391" s="89"/>
      <c r="C1391" s="80"/>
      <c r="D1391" s="80"/>
      <c r="E1391" s="73"/>
    </row>
    <row r="1392" spans="1:5" ht="15.75">
      <c r="A1392" s="49"/>
      <c r="B1392" s="89"/>
      <c r="C1392" s="80"/>
      <c r="D1392" s="80"/>
      <c r="E1392" s="73"/>
    </row>
    <row r="1393" spans="1:5" ht="15.75">
      <c r="A1393" s="49"/>
      <c r="B1393" s="89"/>
      <c r="C1393" s="80"/>
      <c r="D1393" s="80"/>
      <c r="E1393" s="73"/>
    </row>
    <row r="1394" spans="1:5" ht="15.75">
      <c r="A1394" s="49"/>
      <c r="B1394" s="89"/>
      <c r="C1394" s="80"/>
      <c r="D1394" s="80"/>
      <c r="E1394" s="73"/>
    </row>
    <row r="1395" spans="1:5" ht="15.75">
      <c r="A1395" s="49"/>
      <c r="B1395" s="89"/>
      <c r="C1395" s="80"/>
      <c r="D1395" s="80"/>
      <c r="E1395" s="73"/>
    </row>
    <row r="1396" spans="1:5" ht="15.75">
      <c r="A1396" s="49"/>
      <c r="B1396" s="89"/>
      <c r="C1396" s="80"/>
      <c r="D1396" s="80"/>
      <c r="E1396" s="73"/>
    </row>
    <row r="1397" spans="1:5" ht="15.75">
      <c r="A1397" s="49"/>
      <c r="B1397" s="89"/>
      <c r="C1397" s="80"/>
      <c r="D1397" s="80"/>
      <c r="E1397" s="73"/>
    </row>
    <row r="1398" spans="1:5" ht="15.75">
      <c r="A1398" s="49"/>
      <c r="B1398" s="89"/>
      <c r="C1398" s="80"/>
      <c r="D1398" s="80"/>
      <c r="E1398" s="73"/>
    </row>
    <row r="1399" spans="1:5" ht="15.75">
      <c r="A1399" s="49"/>
      <c r="B1399" s="89"/>
      <c r="C1399" s="80"/>
      <c r="D1399" s="80"/>
      <c r="E1399" s="73"/>
    </row>
    <row r="1400" spans="1:5" ht="15.75">
      <c r="A1400" s="49"/>
      <c r="B1400" s="89"/>
      <c r="C1400" s="80"/>
      <c r="D1400" s="80"/>
      <c r="E1400" s="73"/>
    </row>
    <row r="1401" spans="1:5" ht="15.75">
      <c r="A1401" s="49"/>
      <c r="B1401" s="89"/>
      <c r="C1401" s="80"/>
      <c r="D1401" s="80"/>
      <c r="E1401" s="73"/>
    </row>
    <row r="1402" spans="1:5" ht="15.75">
      <c r="A1402" s="49"/>
      <c r="B1402" s="89"/>
      <c r="C1402" s="80"/>
      <c r="D1402" s="80"/>
      <c r="E1402" s="73"/>
    </row>
    <row r="1403" spans="1:5" ht="15.75">
      <c r="A1403" s="49"/>
      <c r="B1403" s="89"/>
      <c r="C1403" s="80"/>
      <c r="D1403" s="80"/>
      <c r="E1403" s="73"/>
    </row>
    <row r="1404" spans="1:5" ht="15.75">
      <c r="A1404" s="49"/>
      <c r="B1404" s="89"/>
      <c r="C1404" s="80"/>
      <c r="D1404" s="80"/>
      <c r="E1404" s="73"/>
    </row>
    <row r="1405" spans="1:5" ht="15.75">
      <c r="A1405" s="49"/>
      <c r="B1405" s="89"/>
      <c r="C1405" s="80"/>
      <c r="D1405" s="80"/>
      <c r="E1405" s="73"/>
    </row>
    <row r="1406" spans="1:5" ht="15.75">
      <c r="A1406" s="49"/>
      <c r="B1406" s="89"/>
      <c r="C1406" s="80"/>
      <c r="D1406" s="80"/>
      <c r="E1406" s="73"/>
    </row>
    <row r="1407" spans="1:5" ht="15.75">
      <c r="A1407" s="49"/>
      <c r="B1407" s="89"/>
      <c r="C1407" s="80"/>
      <c r="D1407" s="80"/>
      <c r="E1407" s="73"/>
    </row>
    <row r="1408" spans="1:5" ht="15.75">
      <c r="A1408" s="49"/>
      <c r="B1408" s="89"/>
      <c r="C1408" s="80"/>
      <c r="D1408" s="80"/>
      <c r="E1408" s="73"/>
    </row>
    <row r="1409" spans="1:5" ht="15.75">
      <c r="A1409" s="49"/>
      <c r="B1409" s="89"/>
      <c r="C1409" s="80"/>
      <c r="D1409" s="80"/>
      <c r="E1409" s="73"/>
    </row>
    <row r="1410" spans="1:5" ht="15.75">
      <c r="A1410" s="49"/>
      <c r="B1410" s="89"/>
      <c r="C1410" s="80"/>
      <c r="D1410" s="80"/>
      <c r="E1410" s="73"/>
    </row>
    <row r="1411" spans="1:5" ht="15.75">
      <c r="A1411" s="49"/>
      <c r="B1411" s="89"/>
      <c r="C1411" s="80"/>
      <c r="D1411" s="80"/>
      <c r="E1411" s="73"/>
    </row>
    <row r="1412" spans="1:5" ht="15.75">
      <c r="A1412" s="49"/>
      <c r="B1412" s="89"/>
      <c r="C1412" s="80"/>
      <c r="D1412" s="80"/>
      <c r="E1412" s="73"/>
    </row>
    <row r="1413" spans="1:5" ht="15.75">
      <c r="A1413" s="49"/>
      <c r="B1413" s="89"/>
      <c r="C1413" s="80"/>
      <c r="D1413" s="80"/>
      <c r="E1413" s="73"/>
    </row>
    <row r="1414" spans="1:5" ht="15.75">
      <c r="A1414" s="49"/>
      <c r="B1414" s="89"/>
      <c r="C1414" s="80"/>
      <c r="D1414" s="80"/>
      <c r="E1414" s="73"/>
    </row>
    <row r="1415" spans="1:5" ht="15.75">
      <c r="A1415" s="49"/>
      <c r="B1415" s="89"/>
      <c r="C1415" s="80"/>
      <c r="D1415" s="80"/>
      <c r="E1415" s="73"/>
    </row>
    <row r="1416" spans="1:5" ht="15.75">
      <c r="A1416" s="49"/>
      <c r="B1416" s="89"/>
      <c r="C1416" s="80"/>
      <c r="D1416" s="80"/>
      <c r="E1416" s="73"/>
    </row>
    <row r="1417" spans="1:5" ht="15.75">
      <c r="A1417" s="49"/>
      <c r="B1417" s="89"/>
      <c r="C1417" s="80"/>
      <c r="D1417" s="80"/>
      <c r="E1417" s="73"/>
    </row>
    <row r="1418" spans="1:5" ht="15.75">
      <c r="A1418" s="49"/>
      <c r="B1418" s="89"/>
      <c r="C1418" s="80"/>
      <c r="D1418" s="80"/>
      <c r="E1418" s="73"/>
    </row>
    <row r="1419" spans="1:5" ht="15.75">
      <c r="A1419" s="49"/>
      <c r="B1419" s="89"/>
      <c r="C1419" s="80"/>
      <c r="D1419" s="80"/>
      <c r="E1419" s="73"/>
    </row>
    <row r="1420" spans="1:5" ht="15.75">
      <c r="A1420" s="49"/>
      <c r="B1420" s="89"/>
      <c r="C1420" s="80"/>
      <c r="D1420" s="80"/>
      <c r="E1420" s="73"/>
    </row>
    <row r="1421" spans="1:5" ht="15.75">
      <c r="A1421" s="49"/>
      <c r="B1421" s="89"/>
      <c r="C1421" s="80"/>
      <c r="D1421" s="80"/>
      <c r="E1421" s="73"/>
    </row>
    <row r="1422" spans="1:5" ht="15.75">
      <c r="A1422" s="49"/>
      <c r="B1422" s="89"/>
      <c r="C1422" s="80"/>
      <c r="D1422" s="80"/>
      <c r="E1422" s="73"/>
    </row>
    <row r="1423" spans="1:5" ht="15.75">
      <c r="A1423" s="49"/>
      <c r="B1423" s="89"/>
      <c r="C1423" s="80"/>
      <c r="D1423" s="80"/>
      <c r="E1423" s="73"/>
    </row>
    <row r="1424" spans="1:5" ht="15.75">
      <c r="A1424" s="49"/>
      <c r="B1424" s="89"/>
      <c r="C1424" s="80"/>
      <c r="D1424" s="80"/>
      <c r="E1424" s="73"/>
    </row>
    <row r="1425" spans="1:5" ht="15.75">
      <c r="A1425" s="49"/>
      <c r="B1425" s="89"/>
      <c r="C1425" s="80"/>
      <c r="D1425" s="80"/>
      <c r="E1425" s="73"/>
    </row>
    <row r="1426" spans="1:5" ht="15.75">
      <c r="A1426" s="49"/>
      <c r="B1426" s="89"/>
      <c r="C1426" s="80"/>
      <c r="D1426" s="80"/>
      <c r="E1426" s="73"/>
    </row>
    <row r="1427" spans="1:5" ht="15.75">
      <c r="A1427" s="49"/>
      <c r="B1427" s="89"/>
      <c r="C1427" s="80"/>
      <c r="D1427" s="80"/>
      <c r="E1427" s="73"/>
    </row>
    <row r="1428" spans="1:5" ht="15.75">
      <c r="A1428" s="49"/>
      <c r="B1428" s="89"/>
      <c r="C1428" s="80"/>
      <c r="D1428" s="80"/>
      <c r="E1428" s="73"/>
    </row>
    <row r="1429" spans="1:5" ht="15.75">
      <c r="A1429" s="49"/>
      <c r="B1429" s="89"/>
      <c r="C1429" s="80"/>
      <c r="D1429" s="80"/>
      <c r="E1429" s="73"/>
    </row>
    <row r="1430" spans="1:5" ht="15.75">
      <c r="A1430" s="49"/>
      <c r="B1430" s="89"/>
      <c r="C1430" s="80"/>
      <c r="D1430" s="80"/>
      <c r="E1430" s="73"/>
    </row>
    <row r="1431" spans="1:5" ht="15.75">
      <c r="A1431" s="49"/>
      <c r="B1431" s="89"/>
      <c r="C1431" s="80"/>
      <c r="D1431" s="80"/>
      <c r="E1431" s="73"/>
    </row>
    <row r="1432" spans="1:5" ht="15.75">
      <c r="A1432" s="49"/>
      <c r="B1432" s="89"/>
      <c r="C1432" s="80"/>
      <c r="D1432" s="80"/>
      <c r="E1432" s="73"/>
    </row>
    <row r="1433" spans="1:5" ht="15.75">
      <c r="A1433" s="49"/>
      <c r="B1433" s="89"/>
      <c r="C1433" s="80"/>
      <c r="D1433" s="80"/>
      <c r="E1433" s="73"/>
    </row>
    <row r="1434" spans="1:5" ht="15.75">
      <c r="A1434" s="49"/>
      <c r="B1434" s="89"/>
      <c r="C1434" s="80"/>
      <c r="D1434" s="80"/>
      <c r="E1434" s="73"/>
    </row>
    <row r="1435" spans="1:5" ht="15.75">
      <c r="A1435" s="49"/>
      <c r="B1435" s="89"/>
      <c r="C1435" s="80"/>
      <c r="D1435" s="80"/>
      <c r="E1435" s="73"/>
    </row>
    <row r="1436" spans="1:5" ht="15.75">
      <c r="A1436" s="49"/>
      <c r="B1436" s="89"/>
      <c r="C1436" s="80"/>
      <c r="D1436" s="80"/>
      <c r="E1436" s="73"/>
    </row>
    <row r="1437" spans="1:5" ht="15.75">
      <c r="A1437" s="49"/>
      <c r="B1437" s="89"/>
      <c r="C1437" s="80"/>
      <c r="D1437" s="80"/>
      <c r="E1437" s="73"/>
    </row>
    <row r="1438" spans="1:5" ht="15.75">
      <c r="A1438" s="49"/>
      <c r="B1438" s="89"/>
      <c r="C1438" s="80"/>
      <c r="D1438" s="80"/>
      <c r="E1438" s="73"/>
    </row>
    <row r="1439" spans="1:5" ht="15.75">
      <c r="A1439" s="49"/>
      <c r="B1439" s="89"/>
      <c r="C1439" s="80"/>
      <c r="D1439" s="80"/>
      <c r="E1439" s="73"/>
    </row>
    <row r="1440" spans="1:5" ht="15.75">
      <c r="A1440" s="49"/>
      <c r="B1440" s="89"/>
      <c r="C1440" s="80"/>
      <c r="D1440" s="80"/>
      <c r="E1440" s="73"/>
    </row>
    <row r="1441" spans="1:5" ht="15.75">
      <c r="A1441" s="49"/>
      <c r="B1441" s="89"/>
      <c r="C1441" s="80"/>
      <c r="D1441" s="80"/>
      <c r="E1441" s="73"/>
    </row>
    <row r="1442" spans="1:5" ht="15.75">
      <c r="A1442" s="49"/>
      <c r="B1442" s="89"/>
      <c r="C1442" s="80"/>
      <c r="D1442" s="80"/>
      <c r="E1442" s="73"/>
    </row>
    <row r="1443" spans="1:5" ht="15.75">
      <c r="A1443" s="49"/>
      <c r="B1443" s="89"/>
      <c r="C1443" s="80"/>
      <c r="D1443" s="80"/>
      <c r="E1443" s="73"/>
    </row>
    <row r="1444" spans="1:5" ht="15.75">
      <c r="A1444" s="49"/>
      <c r="B1444" s="89"/>
      <c r="C1444" s="80"/>
      <c r="D1444" s="80"/>
      <c r="E1444" s="73"/>
    </row>
    <row r="1445" spans="1:5" ht="15.75">
      <c r="A1445" s="49"/>
      <c r="B1445" s="89"/>
      <c r="C1445" s="80"/>
      <c r="D1445" s="80"/>
      <c r="E1445" s="73"/>
    </row>
    <row r="1446" spans="1:5" ht="15.75">
      <c r="A1446" s="49"/>
      <c r="B1446" s="89"/>
      <c r="C1446" s="80"/>
      <c r="D1446" s="80"/>
      <c r="E1446" s="73"/>
    </row>
    <row r="1447" spans="1:5" ht="15.75">
      <c r="A1447" s="49"/>
      <c r="B1447" s="89"/>
      <c r="C1447" s="80"/>
      <c r="D1447" s="80"/>
      <c r="E1447" s="73"/>
    </row>
    <row r="1448" spans="1:5" ht="15.75">
      <c r="A1448" s="49"/>
      <c r="B1448" s="89"/>
      <c r="C1448" s="80"/>
      <c r="D1448" s="80"/>
      <c r="E1448" s="73"/>
    </row>
    <row r="1449" spans="1:5" ht="15.75">
      <c r="A1449" s="49"/>
      <c r="B1449" s="89"/>
      <c r="C1449" s="80"/>
      <c r="D1449" s="80"/>
      <c r="E1449" s="73"/>
    </row>
    <row r="1450" spans="1:5" ht="15.75">
      <c r="A1450" s="49"/>
      <c r="B1450" s="89"/>
      <c r="C1450" s="80"/>
      <c r="D1450" s="80"/>
      <c r="E1450" s="73"/>
    </row>
    <row r="1451" spans="1:5" ht="15.75">
      <c r="A1451" s="49"/>
      <c r="B1451" s="89"/>
      <c r="C1451" s="80"/>
      <c r="D1451" s="80"/>
      <c r="E1451" s="73"/>
    </row>
    <row r="1452" spans="1:5" ht="15.75">
      <c r="A1452" s="49"/>
      <c r="B1452" s="89"/>
      <c r="C1452" s="80"/>
      <c r="D1452" s="80"/>
      <c r="E1452" s="73"/>
    </row>
    <row r="1453" spans="1:5" ht="15.75">
      <c r="A1453" s="49"/>
      <c r="B1453" s="89"/>
      <c r="C1453" s="80"/>
      <c r="D1453" s="80"/>
      <c r="E1453" s="73"/>
    </row>
    <row r="1454" spans="1:5" ht="15.75">
      <c r="A1454" s="49"/>
      <c r="B1454" s="89"/>
      <c r="C1454" s="80"/>
      <c r="D1454" s="80"/>
      <c r="E1454" s="73"/>
    </row>
    <row r="1455" spans="1:5" ht="15.75">
      <c r="A1455" s="49"/>
      <c r="B1455" s="89"/>
      <c r="C1455" s="80"/>
      <c r="D1455" s="80"/>
      <c r="E1455" s="73"/>
    </row>
    <row r="1456" spans="1:5" ht="15.75">
      <c r="A1456" s="49"/>
      <c r="B1456" s="89"/>
      <c r="C1456" s="80"/>
      <c r="D1456" s="80"/>
      <c r="E1456" s="73"/>
    </row>
    <row r="1457" spans="1:5" ht="15.75">
      <c r="A1457" s="49"/>
      <c r="B1457" s="89"/>
      <c r="C1457" s="80"/>
      <c r="D1457" s="80"/>
      <c r="E1457" s="73"/>
    </row>
    <row r="1458" spans="1:5" ht="15.75">
      <c r="A1458" s="49"/>
      <c r="B1458" s="89"/>
      <c r="C1458" s="80"/>
      <c r="D1458" s="80"/>
      <c r="E1458" s="73"/>
    </row>
    <row r="1459" spans="1:5" ht="15.75">
      <c r="A1459" s="49"/>
      <c r="B1459" s="89"/>
      <c r="C1459" s="80"/>
      <c r="D1459" s="80"/>
      <c r="E1459" s="73"/>
    </row>
    <row r="1460" spans="1:5" ht="15.75">
      <c r="A1460" s="49"/>
      <c r="B1460" s="89"/>
      <c r="C1460" s="80"/>
      <c r="D1460" s="80"/>
      <c r="E1460" s="73"/>
    </row>
    <row r="1461" spans="1:5" ht="15.75">
      <c r="A1461" s="49"/>
      <c r="B1461" s="89"/>
      <c r="C1461" s="80"/>
      <c r="D1461" s="80"/>
      <c r="E1461" s="73"/>
    </row>
    <row r="1462" spans="1:5" ht="15.75">
      <c r="A1462" s="49"/>
      <c r="B1462" s="89"/>
      <c r="C1462" s="80"/>
      <c r="D1462" s="80"/>
      <c r="E1462" s="73"/>
    </row>
    <row r="1463" spans="1:5" ht="15.75">
      <c r="A1463" s="49"/>
      <c r="B1463" s="89"/>
      <c r="C1463" s="80"/>
      <c r="D1463" s="80"/>
      <c r="E1463" s="73"/>
    </row>
    <row r="1464" spans="1:5" ht="15.75">
      <c r="A1464" s="49"/>
      <c r="B1464" s="89"/>
      <c r="C1464" s="80"/>
      <c r="D1464" s="80"/>
      <c r="E1464" s="73"/>
    </row>
    <row r="1465" spans="1:5" ht="15.75">
      <c r="A1465" s="49"/>
      <c r="B1465" s="89"/>
      <c r="C1465" s="80"/>
      <c r="D1465" s="80"/>
      <c r="E1465" s="73"/>
    </row>
    <row r="1466" spans="1:5" ht="15.75">
      <c r="A1466" s="49"/>
      <c r="B1466" s="89"/>
      <c r="C1466" s="80"/>
      <c r="D1466" s="80"/>
      <c r="E1466" s="73"/>
    </row>
    <row r="1467" spans="1:5" ht="15.75">
      <c r="A1467" s="49"/>
      <c r="B1467" s="89"/>
      <c r="C1467" s="80"/>
      <c r="D1467" s="80"/>
      <c r="E1467" s="73"/>
    </row>
    <row r="1468" spans="1:5" ht="15.75">
      <c r="A1468" s="49"/>
      <c r="B1468" s="89"/>
      <c r="C1468" s="80"/>
      <c r="D1468" s="80"/>
      <c r="E1468" s="73"/>
    </row>
    <row r="1469" spans="1:5" ht="15.75">
      <c r="A1469" s="49"/>
      <c r="B1469" s="89"/>
      <c r="C1469" s="80"/>
      <c r="D1469" s="80"/>
      <c r="E1469" s="73"/>
    </row>
    <row r="1470" spans="1:5" ht="15.75">
      <c r="A1470" s="49"/>
      <c r="B1470" s="89"/>
      <c r="C1470" s="80"/>
      <c r="D1470" s="80"/>
      <c r="E1470" s="73"/>
    </row>
    <row r="1471" spans="1:5" ht="15.75">
      <c r="A1471" s="49"/>
      <c r="B1471" s="89"/>
      <c r="C1471" s="80"/>
      <c r="D1471" s="80"/>
      <c r="E1471" s="73"/>
    </row>
    <row r="1472" spans="1:5" ht="15.75">
      <c r="A1472" s="49"/>
      <c r="B1472" s="89"/>
      <c r="C1472" s="80"/>
      <c r="D1472" s="80"/>
      <c r="E1472" s="73"/>
    </row>
    <row r="1473" spans="1:5" ht="15.75">
      <c r="A1473" s="49"/>
      <c r="B1473" s="89"/>
      <c r="C1473" s="80"/>
      <c r="D1473" s="80"/>
      <c r="E1473" s="73"/>
    </row>
    <row r="1474" spans="1:5" ht="15.75">
      <c r="A1474" s="49"/>
      <c r="B1474" s="89"/>
      <c r="C1474" s="80"/>
      <c r="D1474" s="80"/>
      <c r="E1474" s="73"/>
    </row>
    <row r="1475" spans="1:5" ht="15.75">
      <c r="A1475" s="49"/>
      <c r="B1475" s="89"/>
      <c r="C1475" s="80"/>
      <c r="D1475" s="80"/>
      <c r="E1475" s="73"/>
    </row>
    <row r="1476" spans="1:5" ht="15.75">
      <c r="A1476" s="49"/>
      <c r="B1476" s="89"/>
      <c r="C1476" s="80"/>
      <c r="D1476" s="80"/>
      <c r="E1476" s="73"/>
    </row>
    <row r="1477" spans="1:5" ht="15.75">
      <c r="A1477" s="49"/>
      <c r="B1477" s="89"/>
      <c r="C1477" s="80"/>
      <c r="D1477" s="80"/>
      <c r="E1477" s="73"/>
    </row>
    <row r="1478" spans="1:5" ht="15.75">
      <c r="A1478" s="49"/>
      <c r="B1478" s="89"/>
      <c r="C1478" s="80"/>
      <c r="D1478" s="80"/>
      <c r="E1478" s="73"/>
    </row>
    <row r="1479" spans="1:5" ht="15.75">
      <c r="A1479" s="49"/>
      <c r="B1479" s="89"/>
      <c r="C1479" s="80"/>
      <c r="D1479" s="80"/>
      <c r="E1479" s="73"/>
    </row>
    <row r="1480" spans="1:5" ht="15.75">
      <c r="A1480" s="49"/>
      <c r="B1480" s="89"/>
      <c r="C1480" s="80"/>
      <c r="D1480" s="80"/>
      <c r="E1480" s="73"/>
    </row>
    <row r="1481" spans="1:5" ht="15.75">
      <c r="A1481" s="49"/>
      <c r="B1481" s="89"/>
      <c r="C1481" s="80"/>
      <c r="D1481" s="80"/>
      <c r="E1481" s="73"/>
    </row>
    <row r="1482" spans="1:5" ht="15.75">
      <c r="A1482" s="49"/>
      <c r="B1482" s="89"/>
      <c r="C1482" s="80"/>
      <c r="D1482" s="80"/>
      <c r="E1482" s="73"/>
    </row>
    <row r="1483" spans="1:5" ht="15.75">
      <c r="A1483" s="49"/>
      <c r="B1483" s="89"/>
      <c r="C1483" s="80"/>
      <c r="D1483" s="80"/>
      <c r="E1483" s="73"/>
    </row>
    <row r="1484" spans="1:5" ht="15.75">
      <c r="A1484" s="49"/>
      <c r="B1484" s="89"/>
      <c r="C1484" s="80"/>
      <c r="D1484" s="80"/>
      <c r="E1484" s="73"/>
    </row>
    <row r="1485" spans="1:5" ht="15.75">
      <c r="A1485" s="49"/>
      <c r="B1485" s="89"/>
      <c r="C1485" s="80"/>
      <c r="D1485" s="80"/>
      <c r="E1485" s="73"/>
    </row>
    <row r="1486" spans="1:5" ht="15.75">
      <c r="A1486" s="49"/>
      <c r="B1486" s="89"/>
      <c r="C1486" s="80"/>
      <c r="D1486" s="80"/>
      <c r="E1486" s="73"/>
    </row>
    <row r="1487" spans="1:5" ht="15.75">
      <c r="A1487" s="49"/>
      <c r="B1487" s="89"/>
      <c r="C1487" s="80"/>
      <c r="D1487" s="80"/>
      <c r="E1487" s="73"/>
    </row>
    <row r="1488" spans="1:5" ht="15.75">
      <c r="A1488" s="49"/>
      <c r="B1488" s="89"/>
      <c r="C1488" s="80"/>
      <c r="D1488" s="80"/>
      <c r="E1488" s="73"/>
    </row>
    <row r="1489" spans="1:5" ht="15.75">
      <c r="A1489" s="49"/>
      <c r="B1489" s="89"/>
      <c r="C1489" s="80"/>
      <c r="D1489" s="80"/>
      <c r="E1489" s="73"/>
    </row>
    <row r="1490" spans="1:5" ht="15.75">
      <c r="A1490" s="49"/>
      <c r="B1490" s="89"/>
      <c r="C1490" s="80"/>
      <c r="D1490" s="80"/>
      <c r="E1490" s="73"/>
    </row>
    <row r="1491" spans="1:5" ht="15.75">
      <c r="A1491" s="49"/>
      <c r="B1491" s="89"/>
      <c r="C1491" s="80"/>
      <c r="D1491" s="80"/>
      <c r="E1491" s="73"/>
    </row>
    <row r="1492" spans="1:5" ht="15.75">
      <c r="A1492" s="49"/>
      <c r="B1492" s="89"/>
      <c r="C1492" s="80"/>
      <c r="D1492" s="80"/>
      <c r="E1492" s="73"/>
    </row>
    <row r="1493" spans="1:5" ht="15.75">
      <c r="A1493" s="49"/>
      <c r="B1493" s="89"/>
      <c r="C1493" s="80"/>
      <c r="D1493" s="80"/>
      <c r="E1493" s="73"/>
    </row>
    <row r="1494" spans="1:5" ht="15.75">
      <c r="A1494" s="49"/>
      <c r="B1494" s="89"/>
      <c r="C1494" s="80"/>
      <c r="D1494" s="80"/>
      <c r="E1494" s="73"/>
    </row>
    <row r="1495" spans="1:5" ht="15.75">
      <c r="A1495" s="49"/>
      <c r="B1495" s="89"/>
      <c r="C1495" s="80"/>
      <c r="D1495" s="80"/>
      <c r="E1495" s="73"/>
    </row>
    <row r="1496" spans="1:5" ht="15.75">
      <c r="A1496" s="49"/>
      <c r="B1496" s="89"/>
      <c r="C1496" s="80"/>
      <c r="D1496" s="80"/>
      <c r="E1496" s="73"/>
    </row>
    <row r="1497" spans="1:5" ht="15.75">
      <c r="A1497" s="49"/>
      <c r="B1497" s="89"/>
      <c r="C1497" s="80"/>
      <c r="D1497" s="80"/>
      <c r="E1497" s="73"/>
    </row>
    <row r="1498" spans="1:5" ht="15.75">
      <c r="A1498" s="49"/>
      <c r="B1498" s="89"/>
      <c r="C1498" s="80"/>
      <c r="D1498" s="80"/>
      <c r="E1498" s="73"/>
    </row>
    <row r="1499" spans="1:5" ht="15.75">
      <c r="A1499" s="49"/>
      <c r="B1499" s="89"/>
      <c r="C1499" s="80"/>
      <c r="D1499" s="80"/>
      <c r="E1499" s="73"/>
    </row>
    <row r="1500" spans="1:5" ht="15.75">
      <c r="A1500" s="49"/>
      <c r="B1500" s="89"/>
      <c r="C1500" s="80"/>
      <c r="D1500" s="80"/>
      <c r="E1500" s="73"/>
    </row>
    <row r="1501" spans="1:5" ht="15.75">
      <c r="A1501" s="49"/>
      <c r="B1501" s="89"/>
      <c r="C1501" s="80"/>
      <c r="D1501" s="80"/>
      <c r="E1501" s="73"/>
    </row>
    <row r="1502" spans="1:5" ht="15.75">
      <c r="A1502" s="49"/>
      <c r="B1502" s="89"/>
      <c r="C1502" s="80"/>
      <c r="D1502" s="80"/>
      <c r="E1502" s="73"/>
    </row>
    <row r="1503" spans="1:5" ht="15.75">
      <c r="A1503" s="49"/>
      <c r="B1503" s="89"/>
      <c r="C1503" s="80"/>
      <c r="D1503" s="80"/>
      <c r="E1503" s="73"/>
    </row>
    <row r="1504" spans="1:5" ht="15.75">
      <c r="A1504" s="49"/>
      <c r="B1504" s="89"/>
      <c r="C1504" s="80"/>
      <c r="D1504" s="80"/>
      <c r="E1504" s="73"/>
    </row>
    <row r="1505" spans="1:5" ht="15.75">
      <c r="A1505" s="49"/>
      <c r="B1505" s="89"/>
      <c r="C1505" s="80"/>
      <c r="D1505" s="80"/>
      <c r="E1505" s="73"/>
    </row>
    <row r="1506" spans="1:5" ht="15.75">
      <c r="A1506" s="49"/>
      <c r="B1506" s="89"/>
      <c r="C1506" s="80"/>
      <c r="D1506" s="80"/>
      <c r="E1506" s="73"/>
    </row>
    <row r="1507" spans="1:5" ht="15.75">
      <c r="A1507" s="49"/>
      <c r="B1507" s="89"/>
      <c r="C1507" s="80"/>
      <c r="D1507" s="80"/>
      <c r="E1507" s="73"/>
    </row>
    <row r="1508" spans="1:5" ht="15.75">
      <c r="A1508" s="49"/>
      <c r="B1508" s="89"/>
      <c r="C1508" s="80"/>
      <c r="D1508" s="80"/>
      <c r="E1508" s="73"/>
    </row>
    <row r="1509" spans="1:5" ht="15.75">
      <c r="A1509" s="49"/>
      <c r="B1509" s="89"/>
      <c r="C1509" s="80"/>
      <c r="D1509" s="80"/>
      <c r="E1509" s="73"/>
    </row>
    <row r="1510" spans="1:5" ht="15.75">
      <c r="A1510" s="49"/>
      <c r="B1510" s="89"/>
      <c r="C1510" s="80"/>
      <c r="D1510" s="80"/>
      <c r="E1510" s="73"/>
    </row>
    <row r="1511" spans="1:5" ht="15.75">
      <c r="A1511" s="49"/>
      <c r="B1511" s="89"/>
      <c r="C1511" s="80"/>
      <c r="D1511" s="80"/>
      <c r="E1511" s="73"/>
    </row>
    <row r="1512" spans="1:5" ht="15.75">
      <c r="A1512" s="49"/>
      <c r="B1512" s="89"/>
      <c r="C1512" s="80"/>
      <c r="D1512" s="80"/>
      <c r="E1512" s="73"/>
    </row>
    <row r="1513" spans="1:5" ht="15.75">
      <c r="A1513" s="49"/>
      <c r="B1513" s="89"/>
      <c r="C1513" s="80"/>
      <c r="D1513" s="80"/>
      <c r="E1513" s="73"/>
    </row>
    <row r="1514" spans="1:5" ht="15.75">
      <c r="A1514" s="49"/>
      <c r="B1514" s="89"/>
      <c r="C1514" s="80"/>
      <c r="D1514" s="80"/>
      <c r="E1514" s="73"/>
    </row>
    <row r="1515" spans="1:5" ht="15.75">
      <c r="A1515" s="49"/>
      <c r="B1515" s="89"/>
      <c r="C1515" s="80"/>
      <c r="D1515" s="80"/>
      <c r="E1515" s="73"/>
    </row>
    <row r="1516" spans="1:5" ht="15.75">
      <c r="A1516" s="49"/>
      <c r="B1516" s="89"/>
      <c r="C1516" s="80"/>
      <c r="D1516" s="80"/>
      <c r="E1516" s="73"/>
    </row>
    <row r="1517" spans="1:5" ht="15.75">
      <c r="A1517" s="49"/>
      <c r="B1517" s="89"/>
      <c r="C1517" s="80"/>
      <c r="D1517" s="80"/>
      <c r="E1517" s="73"/>
    </row>
    <row r="1518" spans="1:5" ht="15.75">
      <c r="A1518" s="49"/>
      <c r="B1518" s="89"/>
      <c r="C1518" s="80"/>
      <c r="D1518" s="80"/>
      <c r="E1518" s="73"/>
    </row>
    <row r="1519" spans="1:5" ht="15.75">
      <c r="A1519" s="49"/>
      <c r="B1519" s="89"/>
      <c r="C1519" s="80"/>
      <c r="D1519" s="80"/>
      <c r="E1519" s="73"/>
    </row>
    <row r="1520" spans="1:5" ht="15.75">
      <c r="A1520" s="49"/>
      <c r="B1520" s="89"/>
      <c r="C1520" s="80"/>
      <c r="D1520" s="80"/>
      <c r="E1520" s="73"/>
    </row>
    <row r="1521" spans="1:5" ht="15.75">
      <c r="A1521" s="49"/>
      <c r="B1521" s="89"/>
      <c r="C1521" s="80"/>
      <c r="D1521" s="80"/>
      <c r="E1521" s="73"/>
    </row>
    <row r="1522" spans="1:5" ht="15.75">
      <c r="A1522" s="49"/>
      <c r="B1522" s="89"/>
      <c r="C1522" s="80"/>
      <c r="D1522" s="80"/>
      <c r="E1522" s="73"/>
    </row>
    <row r="1523" spans="1:5" ht="15.75">
      <c r="A1523" s="49"/>
      <c r="B1523" s="89"/>
      <c r="C1523" s="80"/>
      <c r="D1523" s="80"/>
      <c r="E1523" s="73"/>
    </row>
    <row r="1524" spans="1:5" ht="15.75">
      <c r="A1524" s="49"/>
      <c r="B1524" s="89"/>
      <c r="C1524" s="80"/>
      <c r="D1524" s="80"/>
      <c r="E1524" s="73"/>
    </row>
    <row r="1525" spans="1:5" ht="15.75">
      <c r="A1525" s="49"/>
      <c r="B1525" s="89"/>
      <c r="C1525" s="80"/>
      <c r="D1525" s="80"/>
      <c r="E1525" s="73"/>
    </row>
    <row r="1526" spans="1:5" ht="15.75">
      <c r="A1526" s="49"/>
      <c r="B1526" s="89"/>
      <c r="C1526" s="80"/>
      <c r="D1526" s="80"/>
      <c r="E1526" s="73"/>
    </row>
    <row r="1527" spans="1:5" ht="15.75">
      <c r="A1527" s="49"/>
      <c r="B1527" s="89"/>
      <c r="C1527" s="80"/>
      <c r="D1527" s="80"/>
      <c r="E1527" s="73"/>
    </row>
    <row r="1528" spans="1:5" ht="15.75">
      <c r="A1528" s="49"/>
      <c r="B1528" s="89"/>
      <c r="C1528" s="80"/>
      <c r="D1528" s="80"/>
      <c r="E1528" s="73"/>
    </row>
    <row r="1529" spans="1:5" ht="15.75">
      <c r="A1529" s="49"/>
      <c r="B1529" s="89"/>
      <c r="C1529" s="80"/>
      <c r="D1529" s="80"/>
      <c r="E1529" s="73"/>
    </row>
    <row r="1530" spans="1:5" ht="15.75">
      <c r="A1530" s="49"/>
      <c r="B1530" s="89"/>
      <c r="C1530" s="80"/>
      <c r="D1530" s="80"/>
      <c r="E1530" s="73"/>
    </row>
    <row r="1531" spans="1:5" ht="15.75">
      <c r="A1531" s="49"/>
      <c r="B1531" s="89"/>
      <c r="C1531" s="80"/>
      <c r="D1531" s="80"/>
      <c r="E1531" s="73"/>
    </row>
    <row r="1532" spans="1:5" ht="15.75">
      <c r="A1532" s="49"/>
      <c r="B1532" s="89"/>
      <c r="C1532" s="80"/>
      <c r="D1532" s="80"/>
      <c r="E1532" s="73"/>
    </row>
    <row r="1533" spans="1:5" ht="15.75">
      <c r="A1533" s="49"/>
      <c r="B1533" s="89"/>
      <c r="C1533" s="80"/>
      <c r="D1533" s="80"/>
      <c r="E1533" s="73"/>
    </row>
    <row r="1534" spans="1:5" ht="15.75">
      <c r="A1534" s="49"/>
      <c r="B1534" s="89"/>
      <c r="C1534" s="80"/>
      <c r="D1534" s="80"/>
      <c r="E1534" s="73"/>
    </row>
    <row r="1535" spans="1:5" ht="15.75">
      <c r="A1535" s="49"/>
      <c r="B1535" s="89"/>
      <c r="C1535" s="80"/>
      <c r="D1535" s="80"/>
      <c r="E1535" s="73"/>
    </row>
    <row r="1536" spans="1:5" ht="15.75">
      <c r="A1536" s="49"/>
      <c r="B1536" s="89"/>
      <c r="C1536" s="80"/>
      <c r="D1536" s="80"/>
      <c r="E1536" s="73"/>
    </row>
    <row r="1537" spans="1:5" ht="15.75">
      <c r="A1537" s="49"/>
      <c r="B1537" s="89"/>
      <c r="C1537" s="80"/>
      <c r="D1537" s="80"/>
      <c r="E1537" s="73"/>
    </row>
    <row r="1538" spans="1:5" ht="15.75">
      <c r="A1538" s="49"/>
      <c r="B1538" s="89"/>
      <c r="C1538" s="80"/>
      <c r="D1538" s="80"/>
      <c r="E1538" s="73"/>
    </row>
    <row r="1539" spans="1:5" ht="15.75">
      <c r="A1539" s="49"/>
      <c r="B1539" s="89"/>
      <c r="C1539" s="80"/>
      <c r="D1539" s="80"/>
      <c r="E1539" s="73"/>
    </row>
    <row r="1540" spans="1:5" ht="15.75">
      <c r="A1540" s="49"/>
      <c r="B1540" s="89"/>
      <c r="C1540" s="80"/>
      <c r="D1540" s="80"/>
      <c r="E1540" s="73"/>
    </row>
    <row r="1541" spans="1:5" ht="15.75">
      <c r="A1541" s="49"/>
      <c r="B1541" s="89"/>
      <c r="C1541" s="80"/>
      <c r="D1541" s="80"/>
      <c r="E1541" s="73"/>
    </row>
    <row r="1542" spans="1:5" ht="15.75">
      <c r="A1542" s="49"/>
      <c r="B1542" s="89"/>
      <c r="C1542" s="80"/>
      <c r="D1542" s="80"/>
      <c r="E1542" s="73"/>
    </row>
    <row r="1543" spans="1:5" ht="15.75">
      <c r="A1543" s="49"/>
      <c r="B1543" s="89"/>
      <c r="C1543" s="80"/>
      <c r="D1543" s="80"/>
      <c r="E1543" s="73"/>
    </row>
    <row r="1544" spans="1:5" ht="15.75">
      <c r="A1544" s="49"/>
      <c r="B1544" s="89"/>
      <c r="C1544" s="80"/>
      <c r="D1544" s="80"/>
      <c r="E1544" s="73"/>
    </row>
    <row r="1545" spans="1:5" ht="15.75">
      <c r="A1545" s="49"/>
      <c r="B1545" s="89"/>
      <c r="C1545" s="80"/>
      <c r="D1545" s="80"/>
      <c r="E1545" s="73"/>
    </row>
    <row r="1546" spans="1:5" ht="15.75">
      <c r="A1546" s="49"/>
      <c r="B1546" s="89"/>
      <c r="C1546" s="80"/>
      <c r="D1546" s="80"/>
      <c r="E1546" s="73"/>
    </row>
    <row r="1547" spans="1:5" ht="15.75">
      <c r="A1547" s="49"/>
      <c r="B1547" s="89"/>
      <c r="C1547" s="80"/>
      <c r="D1547" s="80"/>
      <c r="E1547" s="73"/>
    </row>
    <row r="1548" spans="1:5" ht="15.75">
      <c r="A1548" s="49"/>
      <c r="B1548" s="89"/>
      <c r="C1548" s="80"/>
      <c r="D1548" s="80"/>
      <c r="E1548" s="73"/>
    </row>
    <row r="1549" spans="1:5" ht="15.75">
      <c r="A1549" s="49"/>
      <c r="B1549" s="89"/>
      <c r="C1549" s="80"/>
      <c r="D1549" s="80"/>
      <c r="E1549" s="73"/>
    </row>
    <row r="1550" spans="1:5" ht="15.75">
      <c r="A1550" s="49"/>
      <c r="B1550" s="89"/>
      <c r="C1550" s="80"/>
      <c r="D1550" s="80"/>
      <c r="E1550" s="73"/>
    </row>
    <row r="1551" spans="1:5" ht="15.75">
      <c r="A1551" s="49"/>
      <c r="B1551" s="89"/>
      <c r="C1551" s="80"/>
      <c r="D1551" s="80"/>
      <c r="E1551" s="73"/>
    </row>
    <row r="1552" spans="1:5" ht="15.75">
      <c r="A1552" s="49"/>
      <c r="B1552" s="89"/>
      <c r="C1552" s="80"/>
      <c r="D1552" s="80"/>
      <c r="E1552" s="73"/>
    </row>
    <row r="1553" spans="1:5" ht="15.75">
      <c r="A1553" s="49"/>
      <c r="B1553" s="89"/>
      <c r="C1553" s="80"/>
      <c r="D1553" s="80"/>
      <c r="E1553" s="73"/>
    </row>
    <row r="1554" spans="1:5" ht="15.75">
      <c r="A1554" s="49"/>
      <c r="B1554" s="89"/>
      <c r="C1554" s="80"/>
      <c r="D1554" s="80"/>
      <c r="E1554" s="73"/>
    </row>
    <row r="1555" spans="1:5" ht="15.75">
      <c r="A1555" s="49"/>
      <c r="B1555" s="89"/>
      <c r="C1555" s="80"/>
      <c r="D1555" s="80"/>
      <c r="E1555" s="73"/>
    </row>
    <row r="1556" spans="1:5" ht="15.75">
      <c r="A1556" s="49"/>
      <c r="B1556" s="89"/>
      <c r="C1556" s="80"/>
      <c r="D1556" s="80"/>
      <c r="E1556" s="73"/>
    </row>
    <row r="1557" spans="1:5" ht="15.75">
      <c r="A1557" s="49"/>
      <c r="B1557" s="89"/>
      <c r="C1557" s="80"/>
      <c r="D1557" s="80"/>
      <c r="E1557" s="73"/>
    </row>
    <row r="1558" spans="1:5" ht="15.75">
      <c r="A1558" s="49"/>
      <c r="B1558" s="89"/>
      <c r="C1558" s="80"/>
      <c r="D1558" s="80"/>
      <c r="E1558" s="73"/>
    </row>
    <row r="1559" spans="1:5" ht="15.75">
      <c r="A1559" s="49"/>
      <c r="B1559" s="89"/>
      <c r="C1559" s="80"/>
      <c r="D1559" s="80"/>
      <c r="E1559" s="73"/>
    </row>
    <row r="1560" spans="1:5" ht="15.75">
      <c r="A1560" s="49"/>
      <c r="B1560" s="89"/>
      <c r="C1560" s="80"/>
      <c r="D1560" s="80"/>
      <c r="E1560" s="73"/>
    </row>
    <row r="1561" spans="1:5" ht="15.75">
      <c r="A1561" s="49"/>
      <c r="B1561" s="89"/>
      <c r="C1561" s="80"/>
      <c r="D1561" s="80"/>
      <c r="E1561" s="73"/>
    </row>
    <row r="1562" spans="1:5" ht="15.75">
      <c r="A1562" s="49"/>
      <c r="B1562" s="89"/>
      <c r="C1562" s="80"/>
      <c r="D1562" s="80"/>
      <c r="E1562" s="73"/>
    </row>
    <row r="1563" spans="1:5" ht="15.75">
      <c r="A1563" s="49"/>
      <c r="B1563" s="89"/>
      <c r="C1563" s="80"/>
      <c r="D1563" s="80"/>
      <c r="E1563" s="73"/>
    </row>
    <row r="1564" spans="1:5" ht="15.75">
      <c r="A1564" s="49"/>
      <c r="B1564" s="89"/>
      <c r="C1564" s="80"/>
      <c r="D1564" s="80"/>
      <c r="E1564" s="73"/>
    </row>
    <row r="1565" spans="1:5" ht="15.75">
      <c r="A1565" s="49"/>
      <c r="B1565" s="89"/>
      <c r="C1565" s="80"/>
      <c r="D1565" s="80"/>
      <c r="E1565" s="73"/>
    </row>
    <row r="1566" spans="1:5" ht="15.75">
      <c r="A1566" s="49"/>
      <c r="B1566" s="89"/>
      <c r="C1566" s="80"/>
      <c r="D1566" s="80"/>
      <c r="E1566" s="73"/>
    </row>
    <row r="1567" spans="1:5" ht="15.75">
      <c r="A1567" s="49"/>
      <c r="B1567" s="89"/>
      <c r="C1567" s="80"/>
      <c r="D1567" s="80"/>
      <c r="E1567" s="73"/>
    </row>
    <row r="1568" spans="1:5" ht="15.75">
      <c r="A1568" s="49"/>
      <c r="B1568" s="89"/>
      <c r="C1568" s="80"/>
      <c r="D1568" s="80"/>
      <c r="E1568" s="73"/>
    </row>
    <row r="1569" spans="1:5" ht="15.75">
      <c r="A1569" s="49"/>
      <c r="B1569" s="89"/>
      <c r="C1569" s="80"/>
      <c r="D1569" s="80"/>
      <c r="E1569" s="73"/>
    </row>
    <row r="1570" spans="1:5" ht="15.75">
      <c r="A1570" s="49"/>
      <c r="B1570" s="89"/>
      <c r="C1570" s="80"/>
      <c r="D1570" s="80"/>
      <c r="E1570" s="73"/>
    </row>
    <row r="1571" spans="1:5" ht="15.75">
      <c r="A1571" s="49"/>
      <c r="B1571" s="89"/>
      <c r="C1571" s="80"/>
      <c r="D1571" s="80"/>
      <c r="E1571" s="73"/>
    </row>
    <row r="1572" spans="1:5" ht="15.75">
      <c r="A1572" s="49"/>
      <c r="B1572" s="89"/>
      <c r="C1572" s="80"/>
      <c r="D1572" s="80"/>
      <c r="E1572" s="73"/>
    </row>
    <row r="1573" spans="1:5" ht="15.75">
      <c r="A1573" s="49"/>
      <c r="B1573" s="89"/>
      <c r="C1573" s="80"/>
      <c r="D1573" s="80"/>
      <c r="E1573" s="73"/>
    </row>
    <row r="1574" spans="1:5" ht="15.75">
      <c r="A1574" s="49"/>
      <c r="B1574" s="89"/>
      <c r="C1574" s="80"/>
      <c r="D1574" s="80"/>
      <c r="E1574" s="73"/>
    </row>
    <row r="1575" spans="1:5" ht="15.75">
      <c r="A1575" s="49"/>
      <c r="B1575" s="89"/>
      <c r="C1575" s="80"/>
      <c r="D1575" s="80"/>
      <c r="E1575" s="73"/>
    </row>
    <row r="1576" spans="1:5" ht="15.75">
      <c r="A1576" s="49"/>
      <c r="B1576" s="89"/>
      <c r="C1576" s="80"/>
      <c r="D1576" s="80"/>
      <c r="E1576" s="73"/>
    </row>
    <row r="1577" spans="1:5" ht="15.75">
      <c r="A1577" s="49"/>
      <c r="B1577" s="89"/>
      <c r="C1577" s="80"/>
      <c r="D1577" s="80"/>
      <c r="E1577" s="73"/>
    </row>
    <row r="1578" spans="1:5" ht="15.75">
      <c r="A1578" s="49"/>
      <c r="B1578" s="89"/>
      <c r="C1578" s="80"/>
      <c r="D1578" s="80"/>
      <c r="E1578" s="73"/>
    </row>
    <row r="1579" spans="1:5" ht="15.75">
      <c r="A1579" s="49"/>
      <c r="B1579" s="89"/>
      <c r="C1579" s="80"/>
      <c r="D1579" s="80"/>
      <c r="E1579" s="73"/>
    </row>
    <row r="1580" spans="1:5" ht="15.75">
      <c r="A1580" s="49"/>
      <c r="B1580" s="89"/>
      <c r="C1580" s="80"/>
      <c r="D1580" s="80"/>
      <c r="E1580" s="73"/>
    </row>
    <row r="1581" spans="1:5" ht="15.75">
      <c r="A1581" s="49"/>
      <c r="B1581" s="89"/>
      <c r="C1581" s="80"/>
      <c r="D1581" s="80"/>
      <c r="E1581" s="73"/>
    </row>
    <row r="1582" spans="1:5" ht="15.75">
      <c r="A1582" s="49"/>
      <c r="B1582" s="89"/>
      <c r="C1582" s="80"/>
      <c r="D1582" s="80"/>
      <c r="E1582" s="73"/>
    </row>
    <row r="1583" spans="1:5" ht="15.75">
      <c r="A1583" s="49"/>
      <c r="B1583" s="89"/>
      <c r="C1583" s="80"/>
      <c r="D1583" s="80"/>
      <c r="E1583" s="73"/>
    </row>
    <row r="1584" spans="1:5" ht="15.75">
      <c r="A1584" s="49"/>
      <c r="B1584" s="89"/>
      <c r="C1584" s="80"/>
      <c r="D1584" s="80"/>
      <c r="E1584" s="73"/>
    </row>
    <row r="1585" spans="1:5" ht="15.75">
      <c r="A1585" s="49"/>
      <c r="B1585" s="89"/>
      <c r="C1585" s="80"/>
      <c r="D1585" s="80"/>
      <c r="E1585" s="73"/>
    </row>
    <row r="1586" spans="1:5" ht="15.75">
      <c r="A1586" s="49"/>
      <c r="B1586" s="89"/>
      <c r="C1586" s="80"/>
      <c r="D1586" s="80"/>
      <c r="E1586" s="73"/>
    </row>
    <row r="1587" spans="1:5" ht="15.75">
      <c r="A1587" s="49"/>
      <c r="B1587" s="89"/>
      <c r="C1587" s="80"/>
      <c r="D1587" s="80"/>
      <c r="E1587" s="73"/>
    </row>
    <row r="1588" spans="1:5" ht="15.75">
      <c r="A1588" s="49"/>
      <c r="B1588" s="89"/>
      <c r="C1588" s="80"/>
      <c r="D1588" s="80"/>
      <c r="E1588" s="73"/>
    </row>
    <row r="1589" spans="1:5" ht="15.75">
      <c r="A1589" s="49"/>
      <c r="B1589" s="89"/>
      <c r="C1589" s="80"/>
      <c r="D1589" s="80"/>
      <c r="E1589" s="73"/>
    </row>
    <row r="1590" spans="1:5" ht="15.75">
      <c r="A1590" s="49"/>
      <c r="B1590" s="89"/>
      <c r="C1590" s="80"/>
      <c r="D1590" s="80"/>
      <c r="E1590" s="73"/>
    </row>
    <row r="1591" spans="1:5" ht="15.75">
      <c r="A1591" s="49"/>
      <c r="B1591" s="89"/>
      <c r="C1591" s="80"/>
      <c r="D1591" s="80"/>
      <c r="E1591" s="73"/>
    </row>
    <row r="1592" spans="1:5" ht="15.75">
      <c r="A1592" s="49"/>
      <c r="B1592" s="89"/>
      <c r="C1592" s="80"/>
      <c r="D1592" s="80"/>
      <c r="E1592" s="73"/>
    </row>
    <row r="1593" spans="1:5" ht="15.75">
      <c r="A1593" s="49"/>
      <c r="B1593" s="89"/>
      <c r="C1593" s="80"/>
      <c r="D1593" s="80"/>
      <c r="E1593" s="73"/>
    </row>
    <row r="1594" spans="1:5" ht="15.75">
      <c r="A1594" s="49"/>
      <c r="B1594" s="89"/>
      <c r="C1594" s="80"/>
      <c r="D1594" s="80"/>
      <c r="E1594" s="73"/>
    </row>
    <row r="1595" spans="1:5" ht="15.75">
      <c r="A1595" s="49"/>
      <c r="B1595" s="89"/>
      <c r="C1595" s="80"/>
      <c r="D1595" s="80"/>
      <c r="E1595" s="73"/>
    </row>
    <row r="1596" spans="1:5" ht="15.75">
      <c r="A1596" s="49"/>
      <c r="B1596" s="89"/>
      <c r="C1596" s="80"/>
      <c r="D1596" s="80"/>
      <c r="E1596" s="73"/>
    </row>
    <row r="1597" spans="1:5" ht="15.75">
      <c r="A1597" s="49"/>
      <c r="B1597" s="89"/>
      <c r="C1597" s="80"/>
      <c r="D1597" s="80"/>
      <c r="E1597" s="73"/>
    </row>
    <row r="1598" spans="1:5" ht="15.75">
      <c r="A1598" s="49"/>
      <c r="B1598" s="89"/>
      <c r="C1598" s="80"/>
      <c r="D1598" s="80"/>
      <c r="E1598" s="73"/>
    </row>
    <row r="1599" spans="1:5" ht="15.75">
      <c r="A1599" s="49"/>
      <c r="B1599" s="89"/>
      <c r="C1599" s="80"/>
      <c r="D1599" s="80"/>
      <c r="E1599" s="73"/>
    </row>
    <row r="1600" spans="1:5" ht="15.75">
      <c r="A1600" s="49"/>
      <c r="B1600" s="89"/>
      <c r="C1600" s="80"/>
      <c r="D1600" s="80"/>
      <c r="E1600" s="73"/>
    </row>
    <row r="1601" spans="1:5" ht="15.75">
      <c r="A1601" s="49"/>
      <c r="B1601" s="89"/>
      <c r="C1601" s="80"/>
      <c r="D1601" s="80"/>
      <c r="E1601" s="73"/>
    </row>
    <row r="1602" spans="1:5" ht="15.75">
      <c r="A1602" s="49"/>
      <c r="B1602" s="89"/>
      <c r="C1602" s="80"/>
      <c r="D1602" s="80"/>
      <c r="E1602" s="73"/>
    </row>
    <row r="1603" spans="1:5" ht="15.75">
      <c r="A1603" s="49"/>
      <c r="B1603" s="89"/>
      <c r="C1603" s="80"/>
      <c r="D1603" s="80"/>
      <c r="E1603" s="73"/>
    </row>
    <row r="1604" spans="1:5" ht="15.75">
      <c r="A1604" s="49"/>
      <c r="B1604" s="89"/>
      <c r="C1604" s="80"/>
      <c r="D1604" s="80"/>
      <c r="E1604" s="73"/>
    </row>
    <row r="1605" spans="1:5" ht="15.75">
      <c r="A1605" s="49"/>
      <c r="B1605" s="89"/>
      <c r="C1605" s="80"/>
      <c r="D1605" s="80"/>
      <c r="E1605" s="73"/>
    </row>
    <row r="1606" spans="1:5" ht="15.75">
      <c r="A1606" s="49"/>
      <c r="B1606" s="89"/>
      <c r="C1606" s="80"/>
      <c r="D1606" s="80"/>
      <c r="E1606" s="73"/>
    </row>
    <row r="1607" spans="1:5" ht="15.75">
      <c r="A1607" s="49"/>
      <c r="B1607" s="89"/>
      <c r="C1607" s="80"/>
      <c r="D1607" s="80"/>
      <c r="E1607" s="73"/>
    </row>
    <row r="1608" spans="1:5" ht="15.75">
      <c r="A1608" s="49"/>
      <c r="B1608" s="89"/>
      <c r="C1608" s="80"/>
      <c r="D1608" s="80"/>
      <c r="E1608" s="73"/>
    </row>
    <row r="1609" spans="1:5" ht="15.75">
      <c r="A1609" s="49"/>
      <c r="B1609" s="89"/>
      <c r="C1609" s="80"/>
      <c r="D1609" s="80"/>
      <c r="E1609" s="73"/>
    </row>
    <row r="1610" spans="1:5" ht="15.75">
      <c r="A1610" s="49"/>
      <c r="B1610" s="89"/>
      <c r="C1610" s="80"/>
      <c r="D1610" s="80"/>
      <c r="E1610" s="73"/>
    </row>
    <row r="1611" spans="1:5" ht="15.75">
      <c r="A1611" s="49"/>
      <c r="B1611" s="89"/>
      <c r="C1611" s="80"/>
      <c r="D1611" s="80"/>
      <c r="E1611" s="73"/>
    </row>
    <row r="1612" spans="1:5" ht="15.75">
      <c r="A1612" s="49"/>
      <c r="B1612" s="89"/>
      <c r="C1612" s="80"/>
      <c r="D1612" s="80"/>
      <c r="E1612" s="73"/>
    </row>
    <row r="1613" spans="1:5" ht="15.75">
      <c r="A1613" s="49"/>
      <c r="B1613" s="89"/>
      <c r="C1613" s="80"/>
      <c r="D1613" s="80"/>
      <c r="E1613" s="73"/>
    </row>
    <row r="1614" spans="1:5" ht="15.75">
      <c r="A1614" s="49"/>
      <c r="B1614" s="89"/>
      <c r="C1614" s="80"/>
      <c r="D1614" s="80"/>
      <c r="E1614" s="73"/>
    </row>
    <row r="1615" spans="1:5" ht="15.75">
      <c r="A1615" s="49"/>
      <c r="B1615" s="89"/>
      <c r="C1615" s="80"/>
      <c r="D1615" s="80"/>
      <c r="E1615" s="73"/>
    </row>
    <row r="1616" spans="1:5" ht="15.75">
      <c r="A1616" s="49"/>
      <c r="B1616" s="89"/>
      <c r="C1616" s="80"/>
      <c r="D1616" s="80"/>
      <c r="E1616" s="73"/>
    </row>
    <row r="1617" spans="1:5" ht="15.75">
      <c r="A1617" s="49"/>
      <c r="B1617" s="89"/>
      <c r="C1617" s="80"/>
      <c r="D1617" s="80"/>
      <c r="E1617" s="73"/>
    </row>
    <row r="1618" spans="1:5" ht="15.75">
      <c r="A1618" s="49"/>
      <c r="B1618" s="89"/>
      <c r="C1618" s="80"/>
      <c r="D1618" s="80"/>
      <c r="E1618" s="73"/>
    </row>
    <row r="1619" spans="1:5" ht="15.75">
      <c r="A1619" s="49"/>
      <c r="B1619" s="89"/>
      <c r="C1619" s="80"/>
      <c r="D1619" s="80"/>
      <c r="E1619" s="73"/>
    </row>
    <row r="1620" spans="1:5" ht="15.75">
      <c r="A1620" s="49"/>
      <c r="B1620" s="89"/>
      <c r="C1620" s="80"/>
      <c r="D1620" s="80"/>
      <c r="E1620" s="73"/>
    </row>
    <row r="1621" spans="1:5" ht="15.75">
      <c r="A1621" s="49"/>
      <c r="B1621" s="89"/>
      <c r="C1621" s="80"/>
      <c r="D1621" s="80"/>
      <c r="E1621" s="73"/>
    </row>
    <row r="1622" spans="1:5" ht="15.75">
      <c r="A1622" s="49"/>
      <c r="B1622" s="89"/>
      <c r="C1622" s="80"/>
      <c r="D1622" s="80"/>
      <c r="E1622" s="73"/>
    </row>
    <row r="1623" spans="1:5" ht="15.75">
      <c r="A1623" s="49"/>
      <c r="B1623" s="89"/>
      <c r="C1623" s="80"/>
      <c r="D1623" s="80"/>
      <c r="E1623" s="73"/>
    </row>
    <row r="1624" spans="1:5" ht="15.75">
      <c r="A1624" s="49"/>
      <c r="B1624" s="89"/>
      <c r="C1624" s="80"/>
      <c r="D1624" s="80"/>
      <c r="E1624" s="73"/>
    </row>
    <row r="1625" spans="1:5" ht="15.75">
      <c r="A1625" s="49"/>
      <c r="B1625" s="89"/>
      <c r="C1625" s="80"/>
      <c r="D1625" s="80"/>
      <c r="E1625" s="73"/>
    </row>
    <row r="1626" spans="1:5" ht="15.75">
      <c r="A1626" s="49"/>
      <c r="B1626" s="89"/>
      <c r="C1626" s="80"/>
      <c r="D1626" s="80"/>
      <c r="E1626" s="73"/>
    </row>
    <row r="1627" spans="1:5" ht="15.75">
      <c r="A1627" s="49"/>
      <c r="B1627" s="89"/>
      <c r="C1627" s="80"/>
      <c r="D1627" s="80"/>
      <c r="E1627" s="73"/>
    </row>
    <row r="1628" spans="1:5" ht="15.75">
      <c r="A1628" s="49"/>
      <c r="B1628" s="89"/>
      <c r="C1628" s="80"/>
      <c r="D1628" s="80"/>
      <c r="E1628" s="73"/>
    </row>
    <row r="1629" spans="1:5" ht="15.75">
      <c r="A1629" s="49"/>
      <c r="B1629" s="89"/>
      <c r="C1629" s="80"/>
      <c r="D1629" s="80"/>
      <c r="E1629" s="73"/>
    </row>
    <row r="1630" spans="1:5" ht="15.75">
      <c r="A1630" s="49"/>
      <c r="B1630" s="89"/>
      <c r="C1630" s="80"/>
      <c r="D1630" s="80"/>
      <c r="E1630" s="73"/>
    </row>
    <row r="1631" spans="1:5" ht="15.75">
      <c r="A1631" s="49"/>
      <c r="B1631" s="89"/>
      <c r="C1631" s="80"/>
      <c r="D1631" s="80"/>
      <c r="E1631" s="73"/>
    </row>
    <row r="1632" spans="1:5" ht="15.75">
      <c r="A1632" s="49"/>
      <c r="B1632" s="89"/>
      <c r="C1632" s="80"/>
      <c r="D1632" s="80"/>
      <c r="E1632" s="73"/>
    </row>
    <row r="1633" spans="1:5" ht="15.75">
      <c r="A1633" s="49"/>
      <c r="B1633" s="89"/>
      <c r="C1633" s="80"/>
      <c r="D1633" s="80"/>
      <c r="E1633" s="73"/>
    </row>
    <row r="1634" spans="1:5" ht="15.75">
      <c r="A1634" s="49"/>
      <c r="B1634" s="89"/>
      <c r="C1634" s="80"/>
      <c r="D1634" s="80"/>
      <c r="E1634" s="73"/>
    </row>
    <row r="1635" spans="1:5" ht="15.75">
      <c r="A1635" s="49"/>
      <c r="B1635" s="89"/>
      <c r="C1635" s="80"/>
      <c r="D1635" s="80"/>
      <c r="E1635" s="73"/>
    </row>
    <row r="1636" spans="1:5" ht="15.75">
      <c r="A1636" s="49"/>
      <c r="B1636" s="89"/>
      <c r="C1636" s="80"/>
      <c r="D1636" s="80"/>
      <c r="E1636" s="73"/>
    </row>
    <row r="1637" spans="1:5" ht="15.75">
      <c r="A1637" s="49"/>
      <c r="B1637" s="89"/>
      <c r="C1637" s="80"/>
      <c r="D1637" s="80"/>
      <c r="E1637" s="73"/>
    </row>
    <row r="1638" spans="1:5" ht="15.75">
      <c r="A1638" s="49"/>
      <c r="B1638" s="89"/>
      <c r="C1638" s="80"/>
      <c r="D1638" s="80"/>
      <c r="E1638" s="73"/>
    </row>
    <row r="1639" spans="1:5" ht="15.75">
      <c r="A1639" s="49"/>
      <c r="B1639" s="89"/>
      <c r="C1639" s="80"/>
      <c r="D1639" s="80"/>
      <c r="E1639" s="73"/>
    </row>
    <row r="1640" spans="1:5" ht="15.75">
      <c r="A1640" s="49"/>
      <c r="B1640" s="89"/>
      <c r="C1640" s="80"/>
      <c r="D1640" s="80"/>
      <c r="E1640" s="73"/>
    </row>
    <row r="1641" spans="1:5" ht="15.75">
      <c r="A1641" s="49"/>
      <c r="B1641" s="89"/>
      <c r="C1641" s="80"/>
      <c r="D1641" s="80"/>
      <c r="E1641" s="73"/>
    </row>
    <row r="1642" spans="1:5" ht="15.75">
      <c r="A1642" s="49"/>
      <c r="B1642" s="89"/>
      <c r="C1642" s="80"/>
      <c r="D1642" s="80"/>
      <c r="E1642" s="73"/>
    </row>
    <row r="1643" spans="1:5" ht="15.75">
      <c r="A1643" s="49"/>
      <c r="B1643" s="89"/>
      <c r="C1643" s="80"/>
      <c r="D1643" s="80"/>
      <c r="E1643" s="73"/>
    </row>
    <row r="1644" spans="1:5" ht="15.75">
      <c r="A1644" s="49"/>
      <c r="B1644" s="89"/>
      <c r="C1644" s="80"/>
      <c r="D1644" s="80"/>
      <c r="E1644" s="73"/>
    </row>
    <row r="1645" spans="1:5" ht="15.75">
      <c r="A1645" s="49"/>
      <c r="B1645" s="89"/>
      <c r="C1645" s="80"/>
      <c r="D1645" s="80"/>
      <c r="E1645" s="73"/>
    </row>
    <row r="1646" spans="1:5" ht="15.75">
      <c r="A1646" s="49"/>
      <c r="B1646" s="89"/>
      <c r="C1646" s="80"/>
      <c r="D1646" s="80"/>
      <c r="E1646" s="73"/>
    </row>
    <row r="1647" spans="1:5" ht="15.75">
      <c r="A1647" s="49"/>
      <c r="B1647" s="89"/>
      <c r="C1647" s="80"/>
      <c r="D1647" s="80"/>
      <c r="E1647" s="73"/>
    </row>
    <row r="1648" spans="1:5" ht="15.75">
      <c r="A1648" s="49"/>
      <c r="B1648" s="89"/>
      <c r="C1648" s="80"/>
      <c r="D1648" s="80"/>
      <c r="E1648" s="73"/>
    </row>
    <row r="1649" spans="1:5" ht="15.75">
      <c r="A1649" s="49"/>
      <c r="B1649" s="89"/>
      <c r="C1649" s="80"/>
      <c r="D1649" s="80"/>
      <c r="E1649" s="73"/>
    </row>
    <row r="1650" spans="1:5" ht="15.75">
      <c r="A1650" s="49"/>
      <c r="B1650" s="89"/>
      <c r="C1650" s="80"/>
      <c r="D1650" s="80"/>
      <c r="E1650" s="73"/>
    </row>
    <row r="1651" spans="1:5" ht="15.75">
      <c r="A1651" s="49"/>
      <c r="B1651" s="89"/>
      <c r="C1651" s="80"/>
      <c r="D1651" s="80"/>
      <c r="E1651" s="73"/>
    </row>
    <row r="1652" spans="1:5" ht="15.75">
      <c r="A1652" s="49"/>
      <c r="B1652" s="89"/>
      <c r="C1652" s="80"/>
      <c r="D1652" s="80"/>
      <c r="E1652" s="73"/>
    </row>
    <row r="1653" spans="1:5" ht="15.75">
      <c r="A1653" s="49"/>
      <c r="B1653" s="89"/>
      <c r="C1653" s="80"/>
      <c r="D1653" s="80"/>
      <c r="E1653" s="73"/>
    </row>
    <row r="1654" spans="1:5" ht="15.75">
      <c r="A1654" s="49"/>
      <c r="B1654" s="89"/>
      <c r="C1654" s="80"/>
      <c r="D1654" s="80"/>
      <c r="E1654" s="73"/>
    </row>
    <row r="1655" spans="1:5" ht="15.75">
      <c r="A1655" s="49"/>
      <c r="B1655" s="89"/>
      <c r="C1655" s="80"/>
      <c r="D1655" s="80"/>
      <c r="E1655" s="73"/>
    </row>
    <row r="1656" spans="1:5" ht="15.75">
      <c r="A1656" s="49"/>
      <c r="B1656" s="89"/>
      <c r="C1656" s="80"/>
      <c r="D1656" s="80"/>
      <c r="E1656" s="73"/>
    </row>
    <row r="1657" spans="1:5" ht="15.75">
      <c r="A1657" s="49"/>
      <c r="B1657" s="89"/>
      <c r="C1657" s="80"/>
      <c r="D1657" s="80"/>
      <c r="E1657" s="73"/>
    </row>
    <row r="1658" spans="1:5" ht="15.75">
      <c r="A1658" s="49"/>
      <c r="B1658" s="89"/>
      <c r="C1658" s="80"/>
      <c r="D1658" s="80"/>
      <c r="E1658" s="73"/>
    </row>
    <row r="1659" spans="1:5" ht="15.75">
      <c r="A1659" s="49"/>
      <c r="B1659" s="89"/>
      <c r="C1659" s="80"/>
      <c r="D1659" s="80"/>
      <c r="E1659" s="73"/>
    </row>
    <row r="1660" spans="1:5" ht="15.75">
      <c r="A1660" s="49"/>
      <c r="B1660" s="89"/>
      <c r="C1660" s="80"/>
      <c r="D1660" s="80"/>
      <c r="E1660" s="73"/>
    </row>
    <row r="1661" spans="1:5" ht="15.75">
      <c r="A1661" s="49"/>
      <c r="B1661" s="89"/>
      <c r="C1661" s="80"/>
      <c r="D1661" s="80"/>
      <c r="E1661" s="73"/>
    </row>
    <row r="1662" spans="1:5" ht="15.75">
      <c r="A1662" s="49"/>
      <c r="B1662" s="89"/>
      <c r="C1662" s="80"/>
      <c r="D1662" s="80"/>
      <c r="E1662" s="73"/>
    </row>
    <row r="1663" spans="1:5" ht="15.75">
      <c r="A1663" s="49"/>
      <c r="B1663" s="89"/>
      <c r="C1663" s="80"/>
      <c r="D1663" s="80"/>
      <c r="E1663" s="73"/>
    </row>
    <row r="1664" spans="1:5" ht="15.75">
      <c r="A1664" s="49"/>
      <c r="B1664" s="89"/>
      <c r="C1664" s="80"/>
      <c r="D1664" s="80"/>
      <c r="E1664" s="73"/>
    </row>
    <row r="1665" spans="1:5" ht="15.75">
      <c r="A1665" s="49"/>
      <c r="B1665" s="89"/>
      <c r="C1665" s="80"/>
      <c r="D1665" s="80"/>
      <c r="E1665" s="73"/>
    </row>
    <row r="1666" spans="1:5" ht="15.75">
      <c r="A1666" s="49"/>
      <c r="B1666" s="89"/>
      <c r="C1666" s="80"/>
      <c r="D1666" s="80"/>
      <c r="E1666" s="73"/>
    </row>
    <row r="1667" spans="1:5" ht="15.75">
      <c r="A1667" s="49"/>
      <c r="B1667" s="89"/>
      <c r="C1667" s="80"/>
      <c r="D1667" s="80"/>
      <c r="E1667" s="73"/>
    </row>
    <row r="1668" spans="1:5" ht="15.75">
      <c r="A1668" s="49"/>
      <c r="B1668" s="89"/>
      <c r="C1668" s="80"/>
      <c r="D1668" s="80"/>
      <c r="E1668" s="73"/>
    </row>
    <row r="1669" spans="1:5" ht="15.75">
      <c r="A1669" s="49"/>
      <c r="B1669" s="89"/>
      <c r="C1669" s="80"/>
      <c r="D1669" s="80"/>
      <c r="E1669" s="73"/>
    </row>
    <row r="1670" spans="1:5" ht="15.75">
      <c r="A1670" s="49"/>
      <c r="B1670" s="89"/>
      <c r="C1670" s="80"/>
      <c r="D1670" s="80"/>
      <c r="E1670" s="73"/>
    </row>
    <row r="1671" spans="1:5" ht="15.75">
      <c r="A1671" s="49"/>
      <c r="B1671" s="89"/>
      <c r="C1671" s="80"/>
      <c r="D1671" s="80"/>
      <c r="E1671" s="73"/>
    </row>
    <row r="1672" spans="1:5" ht="15.75">
      <c r="A1672" s="49"/>
      <c r="B1672" s="89"/>
      <c r="C1672" s="80"/>
      <c r="D1672" s="80"/>
      <c r="E1672" s="73"/>
    </row>
    <row r="1673" spans="1:5" ht="15.75">
      <c r="A1673" s="49"/>
      <c r="B1673" s="89"/>
      <c r="C1673" s="80"/>
      <c r="D1673" s="80"/>
      <c r="E1673" s="73"/>
    </row>
    <row r="1674" spans="1:5" ht="15.75">
      <c r="A1674" s="49"/>
      <c r="B1674" s="89"/>
      <c r="C1674" s="80"/>
      <c r="D1674" s="80"/>
      <c r="E1674" s="73"/>
    </row>
    <row r="1675" spans="1:5" ht="15.75">
      <c r="A1675" s="49"/>
      <c r="B1675" s="89"/>
      <c r="C1675" s="80"/>
      <c r="D1675" s="80"/>
      <c r="E1675" s="73"/>
    </row>
    <row r="1676" spans="1:5" ht="15.75">
      <c r="A1676" s="49"/>
      <c r="B1676" s="89"/>
      <c r="C1676" s="80"/>
      <c r="D1676" s="80"/>
      <c r="E1676" s="73"/>
    </row>
    <row r="1677" spans="1:5" ht="15.75">
      <c r="A1677" s="49"/>
      <c r="B1677" s="89"/>
      <c r="C1677" s="80"/>
      <c r="D1677" s="80"/>
      <c r="E1677" s="73"/>
    </row>
    <row r="1678" spans="1:5" ht="15.75">
      <c r="A1678" s="49"/>
      <c r="B1678" s="89"/>
      <c r="C1678" s="80"/>
      <c r="D1678" s="80"/>
      <c r="E1678" s="73"/>
    </row>
    <row r="1679" spans="1:5" ht="15.75">
      <c r="A1679" s="49"/>
      <c r="B1679" s="89"/>
      <c r="C1679" s="80"/>
      <c r="D1679" s="80"/>
      <c r="E1679" s="73"/>
    </row>
    <row r="1680" spans="1:5" ht="15.75">
      <c r="A1680" s="49"/>
      <c r="B1680" s="89"/>
      <c r="C1680" s="80"/>
      <c r="D1680" s="80"/>
      <c r="E1680" s="73"/>
    </row>
    <row r="1681" spans="1:5" ht="15.75">
      <c r="A1681" s="49"/>
      <c r="B1681" s="89"/>
      <c r="C1681" s="80"/>
      <c r="D1681" s="80"/>
      <c r="E1681" s="73"/>
    </row>
    <row r="1682" spans="1:5" ht="15.75">
      <c r="A1682" s="49"/>
      <c r="B1682" s="89"/>
      <c r="C1682" s="80"/>
      <c r="D1682" s="80"/>
      <c r="E1682" s="73"/>
    </row>
    <row r="1683" spans="1:5" ht="15.75">
      <c r="A1683" s="49"/>
      <c r="B1683" s="89"/>
      <c r="C1683" s="80"/>
      <c r="D1683" s="80"/>
      <c r="E1683" s="73"/>
    </row>
    <row r="1684" spans="1:5" ht="15.75">
      <c r="A1684" s="49"/>
      <c r="B1684" s="89"/>
      <c r="C1684" s="80"/>
      <c r="D1684" s="80"/>
      <c r="E1684" s="73"/>
    </row>
    <row r="1685" spans="1:5" ht="15.75">
      <c r="A1685" s="49"/>
      <c r="B1685" s="89"/>
      <c r="C1685" s="80"/>
      <c r="D1685" s="80"/>
      <c r="E1685" s="73"/>
    </row>
    <row r="1686" spans="1:5" ht="15.75">
      <c r="A1686" s="49"/>
      <c r="B1686" s="89"/>
      <c r="C1686" s="80"/>
      <c r="D1686" s="80"/>
      <c r="E1686" s="73"/>
    </row>
    <row r="1687" spans="1:5" ht="15.75">
      <c r="A1687" s="49"/>
      <c r="B1687" s="89"/>
      <c r="C1687" s="80"/>
      <c r="D1687" s="80"/>
      <c r="E1687" s="73"/>
    </row>
    <row r="1688" spans="1:5" ht="15.75">
      <c r="A1688" s="49"/>
      <c r="B1688" s="89"/>
      <c r="C1688" s="80"/>
      <c r="D1688" s="80"/>
      <c r="E1688" s="73"/>
    </row>
    <row r="1689" spans="1:5" ht="15.75">
      <c r="A1689" s="49"/>
      <c r="B1689" s="89"/>
      <c r="C1689" s="80"/>
      <c r="D1689" s="80"/>
      <c r="E1689" s="73"/>
    </row>
    <row r="1690" spans="1:5" ht="15.75">
      <c r="A1690" s="49"/>
      <c r="B1690" s="89"/>
      <c r="C1690" s="80"/>
      <c r="D1690" s="80"/>
      <c r="E1690" s="73"/>
    </row>
    <row r="1691" spans="1:5" ht="15.75">
      <c r="A1691" s="49"/>
      <c r="B1691" s="89"/>
      <c r="C1691" s="80"/>
      <c r="D1691" s="80"/>
      <c r="E1691" s="73"/>
    </row>
    <row r="1692" spans="1:5" ht="15.75">
      <c r="A1692" s="49"/>
      <c r="B1692" s="89"/>
      <c r="C1692" s="80"/>
      <c r="D1692" s="80"/>
      <c r="E1692" s="73"/>
    </row>
    <row r="1693" spans="1:5" ht="15.75">
      <c r="A1693" s="49"/>
      <c r="B1693" s="89"/>
      <c r="C1693" s="80"/>
      <c r="D1693" s="80"/>
      <c r="E1693" s="73"/>
    </row>
    <row r="1694" spans="1:5" ht="15.75">
      <c r="A1694" s="49"/>
      <c r="B1694" s="89"/>
      <c r="C1694" s="80"/>
      <c r="D1694" s="80"/>
      <c r="E1694" s="73"/>
    </row>
    <row r="1695" spans="1:5" ht="15.75">
      <c r="A1695" s="49"/>
      <c r="B1695" s="89"/>
      <c r="C1695" s="80"/>
      <c r="D1695" s="80"/>
      <c r="E1695" s="73"/>
    </row>
    <row r="1696" spans="1:5" ht="15.75">
      <c r="A1696" s="49"/>
      <c r="B1696" s="89"/>
      <c r="C1696" s="80"/>
      <c r="D1696" s="80"/>
      <c r="E1696" s="73"/>
    </row>
    <row r="1697" spans="1:5" ht="15.75">
      <c r="A1697" s="49"/>
      <c r="B1697" s="89"/>
      <c r="C1697" s="80"/>
      <c r="D1697" s="80"/>
      <c r="E1697" s="73"/>
    </row>
    <row r="1698" spans="1:5" ht="15.75">
      <c r="A1698" s="49"/>
      <c r="B1698" s="89"/>
      <c r="C1698" s="80"/>
      <c r="D1698" s="80"/>
      <c r="E1698" s="73"/>
    </row>
    <row r="1699" spans="1:5" ht="15.75">
      <c r="A1699" s="49"/>
      <c r="B1699" s="89"/>
      <c r="C1699" s="80"/>
      <c r="D1699" s="80"/>
      <c r="E1699" s="73"/>
    </row>
    <row r="1700" spans="1:5" ht="15.75">
      <c r="A1700" s="49"/>
      <c r="B1700" s="89"/>
      <c r="C1700" s="80"/>
      <c r="D1700" s="80"/>
      <c r="E1700" s="73"/>
    </row>
    <row r="1701" spans="1:5" ht="15.75">
      <c r="A1701" s="49"/>
      <c r="B1701" s="89"/>
      <c r="C1701" s="80"/>
      <c r="D1701" s="80"/>
      <c r="E1701" s="73"/>
    </row>
    <row r="1702" spans="1:5" ht="15.75">
      <c r="A1702" s="49"/>
      <c r="B1702" s="89"/>
      <c r="C1702" s="80"/>
      <c r="D1702" s="80"/>
      <c r="E1702" s="73"/>
    </row>
    <row r="1703" spans="1:5" ht="15.75">
      <c r="A1703" s="49"/>
      <c r="B1703" s="89"/>
      <c r="C1703" s="80"/>
      <c r="D1703" s="80"/>
      <c r="E1703" s="73"/>
    </row>
    <row r="1704" spans="1:5" ht="15.75">
      <c r="A1704" s="49"/>
      <c r="B1704" s="89"/>
      <c r="C1704" s="80"/>
      <c r="D1704" s="80"/>
      <c r="E1704" s="73"/>
    </row>
    <row r="1705" spans="1:5" ht="15.75">
      <c r="A1705" s="49"/>
      <c r="B1705" s="89"/>
      <c r="C1705" s="80"/>
      <c r="D1705" s="80"/>
      <c r="E1705" s="73"/>
    </row>
    <row r="1706" spans="1:5" ht="15.75">
      <c r="A1706" s="49"/>
      <c r="B1706" s="89"/>
      <c r="C1706" s="80"/>
      <c r="D1706" s="80"/>
      <c r="E1706" s="73"/>
    </row>
    <row r="1707" spans="1:5" ht="15.75">
      <c r="A1707" s="49"/>
      <c r="B1707" s="89"/>
      <c r="C1707" s="80"/>
      <c r="D1707" s="80"/>
      <c r="E1707" s="73"/>
    </row>
    <row r="1708" spans="1:5" ht="15.75">
      <c r="A1708" s="49"/>
      <c r="B1708" s="89"/>
      <c r="C1708" s="80"/>
      <c r="D1708" s="80"/>
      <c r="E1708" s="73"/>
    </row>
    <row r="1709" spans="1:5" ht="15.75">
      <c r="A1709" s="49"/>
      <c r="B1709" s="89"/>
      <c r="C1709" s="80"/>
      <c r="D1709" s="80"/>
      <c r="E1709" s="73"/>
    </row>
    <row r="1710" spans="1:5" ht="15.75">
      <c r="A1710" s="49"/>
      <c r="B1710" s="89"/>
      <c r="C1710" s="80"/>
      <c r="D1710" s="80"/>
      <c r="E1710" s="73"/>
    </row>
    <row r="1711" spans="1:5" ht="15.75">
      <c r="A1711" s="49"/>
      <c r="B1711" s="89"/>
      <c r="C1711" s="80"/>
      <c r="D1711" s="80"/>
      <c r="E1711" s="73"/>
    </row>
    <row r="1712" spans="1:5" ht="15.75">
      <c r="A1712" s="49"/>
      <c r="B1712" s="89"/>
      <c r="C1712" s="80"/>
      <c r="D1712" s="80"/>
      <c r="E1712" s="73"/>
    </row>
    <row r="1713" spans="1:5" ht="15.75">
      <c r="A1713" s="49"/>
      <c r="B1713" s="89"/>
      <c r="C1713" s="80"/>
      <c r="D1713" s="80"/>
      <c r="E1713" s="73"/>
    </row>
    <row r="1714" spans="1:5" ht="15.75">
      <c r="A1714" s="49"/>
      <c r="B1714" s="89"/>
      <c r="C1714" s="80"/>
      <c r="D1714" s="80"/>
      <c r="E1714" s="73"/>
    </row>
    <row r="1715" spans="1:5" ht="15.75">
      <c r="A1715" s="49"/>
      <c r="B1715" s="89"/>
      <c r="C1715" s="80"/>
      <c r="D1715" s="80"/>
      <c r="E1715" s="73"/>
    </row>
    <row r="1716" spans="1:5" ht="15.75">
      <c r="A1716" s="49"/>
      <c r="B1716" s="89"/>
      <c r="C1716" s="80"/>
      <c r="D1716" s="80"/>
      <c r="E1716" s="73"/>
    </row>
    <row r="1717" spans="1:5" ht="15.75">
      <c r="A1717" s="49"/>
      <c r="B1717" s="89"/>
      <c r="C1717" s="80"/>
      <c r="D1717" s="80"/>
      <c r="E1717" s="73"/>
    </row>
    <row r="1718" spans="1:5" ht="15.75">
      <c r="A1718" s="49"/>
      <c r="B1718" s="89"/>
      <c r="C1718" s="80"/>
      <c r="D1718" s="80"/>
      <c r="E1718" s="73"/>
    </row>
    <row r="1719" spans="1:5" ht="15.75">
      <c r="A1719" s="49"/>
      <c r="B1719" s="89"/>
      <c r="C1719" s="80"/>
      <c r="D1719" s="80"/>
      <c r="E1719" s="73"/>
    </row>
    <row r="1720" spans="1:5" ht="15.75">
      <c r="A1720" s="49"/>
      <c r="B1720" s="89"/>
      <c r="C1720" s="80"/>
      <c r="D1720" s="80"/>
      <c r="E1720" s="73"/>
    </row>
    <row r="1721" spans="1:5" ht="15.75">
      <c r="A1721" s="49"/>
      <c r="B1721" s="89"/>
      <c r="C1721" s="80"/>
      <c r="D1721" s="80"/>
      <c r="E1721" s="73"/>
    </row>
    <row r="1722" spans="1:5" ht="15.75">
      <c r="A1722" s="49"/>
      <c r="B1722" s="89"/>
      <c r="C1722" s="80"/>
      <c r="D1722" s="80"/>
      <c r="E1722" s="73"/>
    </row>
    <row r="1723" spans="1:5" ht="15.75">
      <c r="A1723" s="49"/>
      <c r="B1723" s="89"/>
      <c r="C1723" s="80"/>
      <c r="D1723" s="80"/>
      <c r="E1723" s="73"/>
    </row>
    <row r="1724" spans="1:5" ht="15.75">
      <c r="A1724" s="49"/>
      <c r="B1724" s="89"/>
      <c r="C1724" s="80"/>
      <c r="D1724" s="80"/>
      <c r="E1724" s="73"/>
    </row>
    <row r="1725" spans="1:5" ht="15.75">
      <c r="A1725" s="49"/>
      <c r="B1725" s="89"/>
      <c r="C1725" s="80"/>
      <c r="D1725" s="80"/>
      <c r="E1725" s="73"/>
    </row>
    <row r="1726" spans="1:5" ht="15.75">
      <c r="A1726" s="49"/>
      <c r="B1726" s="89"/>
      <c r="C1726" s="80"/>
      <c r="D1726" s="80"/>
      <c r="E1726" s="73"/>
    </row>
    <row r="1727" spans="1:5" ht="15.75">
      <c r="A1727" s="49"/>
      <c r="B1727" s="89"/>
      <c r="C1727" s="80"/>
      <c r="D1727" s="80"/>
      <c r="E1727" s="73"/>
    </row>
    <row r="1728" spans="1:5" ht="15.75">
      <c r="A1728" s="49"/>
      <c r="B1728" s="89"/>
      <c r="C1728" s="80"/>
      <c r="D1728" s="80"/>
      <c r="E1728" s="73"/>
    </row>
    <row r="1729" spans="1:5" ht="15.75">
      <c r="A1729" s="49"/>
      <c r="B1729" s="89"/>
      <c r="C1729" s="80"/>
      <c r="D1729" s="80"/>
      <c r="E1729" s="73"/>
    </row>
    <row r="1730" spans="1:5" ht="15.75">
      <c r="A1730" s="49"/>
      <c r="B1730" s="89"/>
      <c r="C1730" s="80"/>
      <c r="D1730" s="80"/>
      <c r="E1730" s="73"/>
    </row>
    <row r="1731" spans="1:5" ht="15.75">
      <c r="A1731" s="49"/>
      <c r="B1731" s="89"/>
      <c r="C1731" s="80"/>
      <c r="D1731" s="80"/>
      <c r="E1731" s="73"/>
    </row>
    <row r="1732" spans="1:5" ht="15.75">
      <c r="A1732" s="49"/>
      <c r="B1732" s="89"/>
      <c r="C1732" s="80"/>
      <c r="D1732" s="80"/>
      <c r="E1732" s="73"/>
    </row>
    <row r="1733" spans="1:5" ht="15.75">
      <c r="A1733" s="49"/>
      <c r="B1733" s="89"/>
      <c r="C1733" s="80"/>
      <c r="D1733" s="80"/>
      <c r="E1733" s="73"/>
    </row>
    <row r="1734" spans="1:5" ht="15.75">
      <c r="A1734" s="49"/>
      <c r="B1734" s="89"/>
      <c r="C1734" s="80"/>
      <c r="D1734" s="80"/>
      <c r="E1734" s="73"/>
    </row>
    <row r="1735" spans="1:5" ht="15.75">
      <c r="A1735" s="49"/>
      <c r="B1735" s="89"/>
      <c r="C1735" s="80"/>
      <c r="D1735" s="80"/>
      <c r="E1735" s="73"/>
    </row>
    <row r="1736" spans="1:5" ht="15.75">
      <c r="A1736" s="49"/>
      <c r="B1736" s="89"/>
      <c r="C1736" s="80"/>
      <c r="D1736" s="80"/>
      <c r="E1736" s="73"/>
    </row>
    <row r="1737" spans="1:5" ht="15.75">
      <c r="A1737" s="49"/>
      <c r="B1737" s="89"/>
      <c r="C1737" s="80"/>
      <c r="D1737" s="80"/>
      <c r="E1737" s="73"/>
    </row>
    <row r="1738" spans="1:5" ht="15.75">
      <c r="A1738" s="49"/>
      <c r="B1738" s="89"/>
      <c r="C1738" s="80"/>
      <c r="D1738" s="80"/>
      <c r="E1738" s="73"/>
    </row>
    <row r="1739" spans="1:5" ht="15.75">
      <c r="A1739" s="49"/>
      <c r="B1739" s="89"/>
      <c r="C1739" s="80"/>
      <c r="D1739" s="80"/>
      <c r="E1739" s="73"/>
    </row>
    <row r="1740" spans="1:5" ht="15.75">
      <c r="A1740" s="49"/>
      <c r="B1740" s="89"/>
      <c r="C1740" s="80"/>
      <c r="D1740" s="80"/>
      <c r="E1740" s="73"/>
    </row>
    <row r="1741" spans="1:5" ht="15.75">
      <c r="A1741" s="49"/>
      <c r="B1741" s="89"/>
      <c r="C1741" s="80"/>
      <c r="D1741" s="80"/>
      <c r="E1741" s="73"/>
    </row>
    <row r="1742" spans="1:5" ht="15.75">
      <c r="A1742" s="49"/>
      <c r="B1742" s="89"/>
      <c r="C1742" s="80"/>
      <c r="D1742" s="80"/>
      <c r="E1742" s="73"/>
    </row>
    <row r="1743" spans="1:5" ht="15.75">
      <c r="A1743" s="49"/>
      <c r="B1743" s="89"/>
      <c r="C1743" s="80"/>
      <c r="D1743" s="80"/>
      <c r="E1743" s="73"/>
    </row>
    <row r="1744" spans="1:5" ht="15.75">
      <c r="A1744" s="49"/>
      <c r="B1744" s="89"/>
      <c r="C1744" s="80"/>
      <c r="D1744" s="80"/>
      <c r="E1744" s="73"/>
    </row>
    <row r="1745" spans="1:5" ht="15.75">
      <c r="A1745" s="49"/>
      <c r="B1745" s="89"/>
      <c r="C1745" s="80"/>
      <c r="D1745" s="80"/>
      <c r="E1745" s="73"/>
    </row>
    <row r="1746" spans="1:5" ht="15.75">
      <c r="A1746" s="49"/>
      <c r="B1746" s="89"/>
      <c r="C1746" s="80"/>
      <c r="D1746" s="80"/>
      <c r="E1746" s="73"/>
    </row>
    <row r="1747" spans="1:5" ht="15.75">
      <c r="A1747" s="49"/>
      <c r="B1747" s="89"/>
      <c r="C1747" s="80"/>
      <c r="D1747" s="80"/>
      <c r="E1747" s="73"/>
    </row>
    <row r="1748" spans="1:5" ht="15.75">
      <c r="A1748" s="49"/>
      <c r="B1748" s="89"/>
      <c r="C1748" s="80"/>
      <c r="D1748" s="80"/>
      <c r="E1748" s="73"/>
    </row>
    <row r="1749" spans="1:5" ht="15.75">
      <c r="A1749" s="49"/>
      <c r="B1749" s="89"/>
      <c r="C1749" s="80"/>
      <c r="D1749" s="80"/>
      <c r="E1749" s="73"/>
    </row>
    <row r="1750" spans="1:5" ht="15.75">
      <c r="A1750" s="49"/>
      <c r="B1750" s="89"/>
      <c r="C1750" s="80"/>
      <c r="D1750" s="80"/>
      <c r="E1750" s="73"/>
    </row>
    <row r="1751" spans="1:5" ht="15.75">
      <c r="A1751" s="49"/>
      <c r="B1751" s="89"/>
      <c r="C1751" s="80"/>
      <c r="D1751" s="80"/>
      <c r="E1751" s="73"/>
    </row>
    <row r="1752" spans="1:5" ht="15.75">
      <c r="A1752" s="49"/>
      <c r="B1752" s="89"/>
      <c r="C1752" s="80"/>
      <c r="D1752" s="80"/>
      <c r="E1752" s="73"/>
    </row>
    <row r="1753" spans="1:5" ht="15.75">
      <c r="A1753" s="49"/>
      <c r="B1753" s="89"/>
      <c r="C1753" s="80"/>
      <c r="D1753" s="80"/>
      <c r="E1753" s="73"/>
    </row>
    <row r="1754" spans="1:5" ht="15.75">
      <c r="A1754" s="49"/>
      <c r="B1754" s="89"/>
      <c r="C1754" s="80"/>
      <c r="D1754" s="80"/>
      <c r="E1754" s="73"/>
    </row>
    <row r="1755" spans="1:5" ht="15.75">
      <c r="A1755" s="49"/>
      <c r="B1755" s="89"/>
      <c r="C1755" s="80"/>
      <c r="D1755" s="80"/>
      <c r="E1755" s="73"/>
    </row>
    <row r="1756" spans="1:5" ht="15.75">
      <c r="A1756" s="49"/>
      <c r="B1756" s="89"/>
      <c r="C1756" s="80"/>
      <c r="D1756" s="80"/>
      <c r="E1756" s="73"/>
    </row>
    <row r="1757" spans="1:5" ht="15.75">
      <c r="A1757" s="49"/>
      <c r="B1757" s="89"/>
      <c r="C1757" s="80"/>
      <c r="D1757" s="80"/>
      <c r="E1757" s="73"/>
    </row>
    <row r="1758" spans="1:5" ht="15.75">
      <c r="A1758" s="49"/>
      <c r="B1758" s="89"/>
      <c r="C1758" s="80"/>
      <c r="D1758" s="80"/>
      <c r="E1758" s="73"/>
    </row>
    <row r="1759" spans="1:5" ht="15.75">
      <c r="A1759" s="49"/>
      <c r="B1759" s="89"/>
      <c r="C1759" s="80"/>
      <c r="D1759" s="80"/>
      <c r="E1759" s="73"/>
    </row>
    <row r="1760" spans="1:5" ht="15.75">
      <c r="A1760" s="49"/>
      <c r="B1760" s="89"/>
      <c r="C1760" s="80"/>
      <c r="D1760" s="80"/>
      <c r="E1760" s="73"/>
    </row>
    <row r="1761" spans="1:5" ht="15.75">
      <c r="A1761" s="49"/>
      <c r="B1761" s="89"/>
      <c r="C1761" s="80"/>
      <c r="D1761" s="80"/>
      <c r="E1761" s="73"/>
    </row>
    <row r="1762" spans="1:5" ht="15.75">
      <c r="A1762" s="49"/>
      <c r="B1762" s="89"/>
      <c r="C1762" s="80"/>
      <c r="D1762" s="80"/>
      <c r="E1762" s="73"/>
    </row>
    <row r="1763" spans="1:5" ht="15.75">
      <c r="A1763" s="49"/>
      <c r="B1763" s="89"/>
      <c r="C1763" s="80"/>
      <c r="D1763" s="80"/>
      <c r="E1763" s="73"/>
    </row>
    <row r="1764" spans="1:5" ht="15.75">
      <c r="A1764" s="49"/>
      <c r="B1764" s="89"/>
      <c r="C1764" s="80"/>
      <c r="D1764" s="80"/>
      <c r="E1764" s="73"/>
    </row>
    <row r="1765" spans="1:5" ht="15.75">
      <c r="A1765" s="49"/>
      <c r="B1765" s="89"/>
      <c r="C1765" s="80"/>
      <c r="D1765" s="80"/>
      <c r="E1765" s="73"/>
    </row>
    <row r="1766" spans="1:5" ht="15.75">
      <c r="A1766" s="49"/>
      <c r="B1766" s="89"/>
      <c r="C1766" s="80"/>
      <c r="D1766" s="80"/>
      <c r="E1766" s="73"/>
    </row>
    <row r="1767" spans="1:5" ht="15.75">
      <c r="A1767" s="49"/>
      <c r="B1767" s="89"/>
      <c r="C1767" s="80"/>
      <c r="D1767" s="80"/>
      <c r="E1767" s="73"/>
    </row>
    <row r="1768" spans="1:5" ht="15.75">
      <c r="A1768" s="49"/>
      <c r="B1768" s="89"/>
      <c r="C1768" s="80"/>
      <c r="D1768" s="80"/>
      <c r="E1768" s="73"/>
    </row>
    <row r="1769" spans="1:5" ht="15.75">
      <c r="A1769" s="49"/>
      <c r="B1769" s="89"/>
      <c r="C1769" s="80"/>
      <c r="D1769" s="80"/>
      <c r="E1769" s="73"/>
    </row>
    <row r="1770" spans="1:5" ht="15.75">
      <c r="A1770" s="49"/>
      <c r="B1770" s="89"/>
      <c r="C1770" s="80"/>
      <c r="D1770" s="80"/>
      <c r="E1770" s="73"/>
    </row>
    <row r="1771" spans="1:5" ht="15.75">
      <c r="A1771" s="49"/>
      <c r="B1771" s="89"/>
      <c r="C1771" s="80"/>
      <c r="D1771" s="80"/>
      <c r="E1771" s="73"/>
    </row>
    <row r="1772" spans="1:5" ht="15.75">
      <c r="A1772" s="49"/>
      <c r="B1772" s="89"/>
      <c r="C1772" s="80"/>
      <c r="D1772" s="80"/>
      <c r="E1772" s="73"/>
    </row>
    <row r="1773" spans="1:5" ht="15.75">
      <c r="A1773" s="49"/>
      <c r="B1773" s="89"/>
      <c r="C1773" s="80"/>
      <c r="D1773" s="80"/>
      <c r="E1773" s="73"/>
    </row>
    <row r="1774" spans="1:5" ht="15.75">
      <c r="A1774" s="49"/>
      <c r="B1774" s="89"/>
      <c r="C1774" s="80"/>
      <c r="D1774" s="80"/>
      <c r="E1774" s="73"/>
    </row>
    <row r="1775" spans="1:5" ht="15.75">
      <c r="A1775" s="49"/>
      <c r="B1775" s="89"/>
      <c r="C1775" s="80"/>
      <c r="D1775" s="80"/>
      <c r="E1775" s="73"/>
    </row>
    <row r="1776" spans="1:5" ht="15.75">
      <c r="A1776" s="49"/>
      <c r="B1776" s="89"/>
      <c r="C1776" s="80"/>
      <c r="D1776" s="80"/>
      <c r="E1776" s="73"/>
    </row>
    <row r="1777" spans="1:5" ht="15.75">
      <c r="A1777" s="49"/>
      <c r="B1777" s="89"/>
      <c r="C1777" s="80"/>
      <c r="D1777" s="80"/>
      <c r="E1777" s="73"/>
    </row>
    <row r="1778" spans="1:5" ht="15.75">
      <c r="A1778" s="49"/>
      <c r="B1778" s="89"/>
      <c r="C1778" s="80"/>
      <c r="D1778" s="80"/>
      <c r="E1778" s="73"/>
    </row>
    <row r="1779" spans="1:5" ht="15.75">
      <c r="A1779" s="49"/>
      <c r="B1779" s="89"/>
      <c r="C1779" s="80"/>
      <c r="D1779" s="80"/>
      <c r="E1779" s="73"/>
    </row>
    <row r="1780" spans="1:5" ht="15.75">
      <c r="A1780" s="49"/>
      <c r="B1780" s="89"/>
      <c r="C1780" s="80"/>
      <c r="D1780" s="80"/>
      <c r="E1780" s="73"/>
    </row>
    <row r="1781" spans="1:5" ht="15.75">
      <c r="A1781" s="49"/>
      <c r="B1781" s="89"/>
      <c r="C1781" s="80"/>
      <c r="D1781" s="80"/>
      <c r="E1781" s="73"/>
    </row>
    <row r="1782" spans="1:5" ht="15.75">
      <c r="A1782" s="49"/>
      <c r="B1782" s="89"/>
      <c r="C1782" s="80"/>
      <c r="D1782" s="80"/>
      <c r="E1782" s="73"/>
    </row>
    <row r="1783" spans="1:5" ht="15.75">
      <c r="A1783" s="49"/>
      <c r="B1783" s="89"/>
      <c r="C1783" s="80"/>
      <c r="D1783" s="80"/>
      <c r="E1783" s="73"/>
    </row>
    <row r="1784" spans="1:5" ht="15.75">
      <c r="A1784" s="49"/>
      <c r="B1784" s="89"/>
      <c r="C1784" s="80"/>
      <c r="D1784" s="80"/>
      <c r="E1784" s="73"/>
    </row>
    <row r="1785" spans="1:5" ht="15.75">
      <c r="A1785" s="49"/>
      <c r="B1785" s="89"/>
      <c r="C1785" s="80"/>
      <c r="D1785" s="80"/>
      <c r="E1785" s="73"/>
    </row>
    <row r="1786" spans="1:5" ht="15.75">
      <c r="A1786" s="49"/>
      <c r="B1786" s="89"/>
      <c r="C1786" s="80"/>
      <c r="D1786" s="80"/>
      <c r="E1786" s="73"/>
    </row>
    <row r="1787" spans="1:5" ht="15.75">
      <c r="A1787" s="49"/>
      <c r="B1787" s="89"/>
      <c r="C1787" s="80"/>
      <c r="D1787" s="80"/>
      <c r="E1787" s="73"/>
    </row>
    <row r="1788" spans="1:5" ht="15.75">
      <c r="A1788" s="49"/>
      <c r="B1788" s="89"/>
      <c r="C1788" s="80"/>
      <c r="D1788" s="80"/>
      <c r="E1788" s="73"/>
    </row>
    <row r="1789" spans="1:5" ht="15.75">
      <c r="A1789" s="49"/>
      <c r="B1789" s="89"/>
      <c r="C1789" s="80"/>
      <c r="D1789" s="80"/>
      <c r="E1789" s="73"/>
    </row>
    <row r="1790" spans="1:5" ht="15.75">
      <c r="A1790" s="49"/>
      <c r="B1790" s="89"/>
      <c r="C1790" s="80"/>
      <c r="D1790" s="80"/>
      <c r="E1790" s="73"/>
    </row>
    <row r="1791" spans="1:5" ht="15.75">
      <c r="A1791" s="49"/>
      <c r="B1791" s="89"/>
      <c r="C1791" s="80"/>
      <c r="D1791" s="80"/>
      <c r="E1791" s="73"/>
    </row>
    <row r="1792" spans="1:5" ht="15.75">
      <c r="A1792" s="49"/>
      <c r="B1792" s="89"/>
      <c r="C1792" s="80"/>
      <c r="D1792" s="80"/>
      <c r="E1792" s="73"/>
    </row>
    <row r="1793" spans="1:5" ht="15.75">
      <c r="A1793" s="49"/>
      <c r="B1793" s="89"/>
      <c r="C1793" s="80"/>
      <c r="D1793" s="80"/>
      <c r="E1793" s="73"/>
    </row>
    <row r="1794" spans="1:5" ht="15.75">
      <c r="A1794" s="49"/>
      <c r="B1794" s="89"/>
      <c r="C1794" s="80"/>
      <c r="D1794" s="80"/>
      <c r="E1794" s="73"/>
    </row>
    <row r="1795" spans="1:5" ht="15.75">
      <c r="A1795" s="49"/>
      <c r="B1795" s="89"/>
      <c r="C1795" s="80"/>
      <c r="D1795" s="80"/>
      <c r="E1795" s="73"/>
    </row>
    <row r="1796" spans="1:5" ht="15.75">
      <c r="A1796" s="49"/>
      <c r="B1796" s="89"/>
      <c r="C1796" s="80"/>
      <c r="D1796" s="80"/>
      <c r="E1796" s="73"/>
    </row>
    <row r="1797" spans="1:5" ht="15.75">
      <c r="A1797" s="49"/>
      <c r="B1797" s="89"/>
      <c r="C1797" s="80"/>
      <c r="D1797" s="80"/>
      <c r="E1797" s="73"/>
    </row>
    <row r="1798" spans="1:5" ht="15.75">
      <c r="A1798" s="49"/>
      <c r="B1798" s="89"/>
      <c r="C1798" s="80"/>
      <c r="D1798" s="80"/>
      <c r="E1798" s="73"/>
    </row>
    <row r="1799" spans="1:5" ht="15.75">
      <c r="A1799" s="49"/>
      <c r="B1799" s="89"/>
      <c r="C1799" s="80"/>
      <c r="D1799" s="80"/>
      <c r="E1799" s="73"/>
    </row>
    <row r="1800" spans="1:5" ht="15.75">
      <c r="A1800" s="49"/>
      <c r="B1800" s="89"/>
      <c r="C1800" s="80"/>
      <c r="D1800" s="80"/>
      <c r="E1800" s="73"/>
    </row>
    <row r="1801" spans="1:5" ht="15.75">
      <c r="A1801" s="49"/>
      <c r="B1801" s="89"/>
      <c r="C1801" s="80"/>
      <c r="D1801" s="80"/>
      <c r="E1801" s="73"/>
    </row>
    <row r="1802" spans="1:5" ht="15.75">
      <c r="A1802" s="49"/>
      <c r="B1802" s="89"/>
      <c r="C1802" s="80"/>
      <c r="D1802" s="80"/>
      <c r="E1802" s="73"/>
    </row>
    <row r="1803" spans="1:5" ht="15.75">
      <c r="A1803" s="49"/>
      <c r="B1803" s="89"/>
      <c r="C1803" s="80"/>
      <c r="D1803" s="80"/>
      <c r="E1803" s="73"/>
    </row>
    <row r="1804" spans="1:5" ht="15.75">
      <c r="A1804" s="49"/>
      <c r="B1804" s="89"/>
      <c r="C1804" s="80"/>
      <c r="D1804" s="80"/>
      <c r="E1804" s="73"/>
    </row>
    <row r="1805" spans="1:5" ht="15.75">
      <c r="A1805" s="49"/>
      <c r="B1805" s="89"/>
      <c r="C1805" s="80"/>
      <c r="D1805" s="80"/>
      <c r="E1805" s="73"/>
    </row>
    <row r="1806" spans="1:5" ht="15.75">
      <c r="A1806" s="49"/>
      <c r="B1806" s="89"/>
      <c r="C1806" s="80"/>
      <c r="D1806" s="80"/>
      <c r="E1806" s="73"/>
    </row>
    <row r="1807" spans="1:5" ht="15.75">
      <c r="A1807" s="49"/>
      <c r="B1807" s="89"/>
      <c r="C1807" s="80"/>
      <c r="D1807" s="80"/>
      <c r="E1807" s="73"/>
    </row>
    <row r="1808" spans="1:5" ht="15.75">
      <c r="A1808" s="49"/>
      <c r="B1808" s="89"/>
      <c r="C1808" s="80"/>
      <c r="D1808" s="80"/>
      <c r="E1808" s="73"/>
    </row>
    <row r="1809" spans="1:5" ht="15.75">
      <c r="A1809" s="49"/>
      <c r="B1809" s="89"/>
      <c r="C1809" s="80"/>
      <c r="D1809" s="80"/>
      <c r="E1809" s="73"/>
    </row>
    <row r="1810" spans="1:5" ht="15.75">
      <c r="A1810" s="49"/>
      <c r="B1810" s="89"/>
      <c r="C1810" s="80"/>
      <c r="D1810" s="80"/>
      <c r="E1810" s="73"/>
    </row>
    <row r="1811" spans="1:5" ht="15.75">
      <c r="A1811" s="49"/>
      <c r="B1811" s="89"/>
      <c r="C1811" s="80"/>
      <c r="D1811" s="80"/>
      <c r="E1811" s="73"/>
    </row>
    <row r="1812" spans="1:5" ht="15.75">
      <c r="A1812" s="49"/>
      <c r="B1812" s="89"/>
      <c r="C1812" s="80"/>
      <c r="D1812" s="80"/>
      <c r="E1812" s="73"/>
    </row>
    <row r="1813" spans="1:5" ht="15.75">
      <c r="A1813" s="49"/>
      <c r="B1813" s="89"/>
      <c r="C1813" s="80"/>
      <c r="D1813" s="80"/>
      <c r="E1813" s="73"/>
    </row>
    <row r="1814" spans="1:5" ht="15.75">
      <c r="A1814" s="49"/>
      <c r="B1814" s="89"/>
      <c r="C1814" s="80"/>
      <c r="D1814" s="80"/>
      <c r="E1814" s="73"/>
    </row>
    <row r="1815" spans="1:5" ht="15.75">
      <c r="A1815" s="49"/>
      <c r="B1815" s="89"/>
      <c r="C1815" s="80"/>
      <c r="D1815" s="80"/>
      <c r="E1815" s="73"/>
    </row>
    <row r="1816" spans="1:5" ht="15.75">
      <c r="A1816" s="49"/>
      <c r="B1816" s="89"/>
      <c r="C1816" s="80"/>
      <c r="D1816" s="80"/>
      <c r="E1816" s="73"/>
    </row>
    <row r="1817" spans="1:5" ht="15.75">
      <c r="A1817" s="49"/>
      <c r="B1817" s="89"/>
      <c r="C1817" s="80"/>
      <c r="D1817" s="80"/>
      <c r="E1817" s="73"/>
    </row>
    <row r="1818" spans="1:5" ht="15.75">
      <c r="A1818" s="49"/>
      <c r="B1818" s="89"/>
      <c r="C1818" s="80"/>
      <c r="D1818" s="80"/>
      <c r="E1818" s="73"/>
    </row>
    <row r="1819" spans="1:5" ht="15.75">
      <c r="A1819" s="49"/>
      <c r="B1819" s="89"/>
      <c r="C1819" s="80"/>
      <c r="D1819" s="80"/>
      <c r="E1819" s="73"/>
    </row>
    <row r="1820" spans="1:5" ht="15.75">
      <c r="A1820" s="49"/>
      <c r="B1820" s="89"/>
      <c r="C1820" s="80"/>
      <c r="D1820" s="80"/>
      <c r="E1820" s="73"/>
    </row>
    <row r="1821" spans="1:5" ht="15.75">
      <c r="A1821" s="49"/>
      <c r="B1821" s="89"/>
      <c r="C1821" s="80"/>
      <c r="D1821" s="80"/>
      <c r="E1821" s="73"/>
    </row>
    <row r="1822" spans="1:5" ht="15.75">
      <c r="A1822" s="49"/>
      <c r="B1822" s="89"/>
      <c r="C1822" s="80"/>
      <c r="D1822" s="80"/>
      <c r="E1822" s="73"/>
    </row>
    <row r="1823" spans="1:5" ht="15.75">
      <c r="A1823" s="49"/>
      <c r="B1823" s="89"/>
      <c r="C1823" s="80"/>
      <c r="D1823" s="80"/>
      <c r="E1823" s="73"/>
    </row>
    <row r="1824" spans="1:5" ht="15.75">
      <c r="A1824" s="49"/>
      <c r="B1824" s="89"/>
      <c r="C1824" s="80"/>
      <c r="D1824" s="80"/>
      <c r="E1824" s="73"/>
    </row>
    <row r="1825" spans="1:5" ht="15.75">
      <c r="A1825" s="49"/>
      <c r="B1825" s="89"/>
      <c r="C1825" s="80"/>
      <c r="D1825" s="80"/>
      <c r="E1825" s="73"/>
    </row>
    <row r="1826" spans="1:5" ht="15.75">
      <c r="A1826" s="49"/>
      <c r="B1826" s="89"/>
      <c r="C1826" s="80"/>
      <c r="D1826" s="80"/>
      <c r="E1826" s="73"/>
    </row>
    <row r="1827" spans="1:5" ht="15.75">
      <c r="A1827" s="49"/>
      <c r="B1827" s="89"/>
      <c r="C1827" s="80"/>
      <c r="D1827" s="80"/>
      <c r="E1827" s="73"/>
    </row>
    <row r="1828" spans="1:5" ht="15.75">
      <c r="A1828" s="49"/>
      <c r="B1828" s="89"/>
      <c r="C1828" s="80"/>
      <c r="D1828" s="80"/>
      <c r="E1828" s="73"/>
    </row>
    <row r="1829" spans="1:5" ht="15.75">
      <c r="A1829" s="49"/>
      <c r="B1829" s="89"/>
      <c r="C1829" s="80"/>
      <c r="D1829" s="80"/>
      <c r="E1829" s="73"/>
    </row>
    <row r="1830" spans="1:5" ht="15.75">
      <c r="A1830" s="49"/>
      <c r="B1830" s="89"/>
      <c r="C1830" s="80"/>
      <c r="D1830" s="80"/>
      <c r="E1830" s="73"/>
    </row>
    <row r="1831" spans="1:5" ht="15.75">
      <c r="A1831" s="49"/>
      <c r="B1831" s="89"/>
      <c r="C1831" s="80"/>
      <c r="D1831" s="80"/>
      <c r="E1831" s="73"/>
    </row>
    <row r="1832" spans="1:5" ht="15.75">
      <c r="A1832" s="49"/>
      <c r="B1832" s="89"/>
      <c r="C1832" s="80"/>
      <c r="D1832" s="80"/>
      <c r="E1832" s="73"/>
    </row>
    <row r="1833" spans="1:5" ht="15.75">
      <c r="A1833" s="49"/>
      <c r="B1833" s="89"/>
      <c r="C1833" s="80"/>
      <c r="D1833" s="80"/>
      <c r="E1833" s="73"/>
    </row>
    <row r="1834" spans="1:5" ht="15.75">
      <c r="A1834" s="49"/>
      <c r="B1834" s="89"/>
      <c r="C1834" s="80"/>
      <c r="D1834" s="80"/>
      <c r="E1834" s="73"/>
    </row>
    <row r="1835" spans="1:5" ht="15.75">
      <c r="A1835" s="49"/>
      <c r="B1835" s="89"/>
      <c r="C1835" s="80"/>
      <c r="D1835" s="80"/>
      <c r="E1835" s="73"/>
    </row>
    <row r="1836" spans="1:5" ht="15.75">
      <c r="A1836" s="49"/>
      <c r="B1836" s="89"/>
      <c r="C1836" s="80"/>
      <c r="D1836" s="80"/>
      <c r="E1836" s="73"/>
    </row>
    <row r="1837" spans="1:5" ht="15.75">
      <c r="A1837" s="49"/>
      <c r="B1837" s="89"/>
      <c r="C1837" s="80"/>
      <c r="D1837" s="80"/>
      <c r="E1837" s="73"/>
    </row>
    <row r="1838" spans="1:5" ht="15.75">
      <c r="A1838" s="49"/>
      <c r="B1838" s="89"/>
      <c r="C1838" s="80"/>
      <c r="D1838" s="80"/>
      <c r="E1838" s="73"/>
    </row>
    <row r="1839" spans="1:5" ht="15.75">
      <c r="A1839" s="49"/>
      <c r="B1839" s="89"/>
      <c r="C1839" s="80"/>
      <c r="D1839" s="80"/>
      <c r="E1839" s="73"/>
    </row>
    <row r="1840" spans="1:5" ht="15.75">
      <c r="A1840" s="49"/>
      <c r="B1840" s="89"/>
      <c r="C1840" s="80"/>
      <c r="D1840" s="80"/>
      <c r="E1840" s="73"/>
    </row>
    <row r="1841" spans="1:5" ht="15.75">
      <c r="A1841" s="49"/>
      <c r="B1841" s="89"/>
      <c r="C1841" s="80"/>
      <c r="D1841" s="80"/>
      <c r="E1841" s="73"/>
    </row>
    <row r="1842" spans="1:5" ht="15.75">
      <c r="A1842" s="49"/>
      <c r="B1842" s="89"/>
      <c r="C1842" s="80"/>
      <c r="D1842" s="80"/>
      <c r="E1842" s="73"/>
    </row>
    <row r="1843" spans="1:5" ht="15.75">
      <c r="A1843" s="49"/>
      <c r="B1843" s="89"/>
      <c r="C1843" s="80"/>
      <c r="D1843" s="80"/>
      <c r="E1843" s="73"/>
    </row>
    <row r="1844" spans="1:5" ht="15.75">
      <c r="A1844" s="49"/>
      <c r="B1844" s="89"/>
      <c r="C1844" s="80"/>
      <c r="D1844" s="80"/>
      <c r="E1844" s="73"/>
    </row>
    <row r="1845" spans="1:5" ht="15.75">
      <c r="A1845" s="49"/>
      <c r="B1845" s="89"/>
      <c r="C1845" s="80"/>
      <c r="D1845" s="80"/>
      <c r="E1845" s="73"/>
    </row>
    <row r="1846" spans="1:5" ht="15.75">
      <c r="A1846" s="49"/>
      <c r="B1846" s="89"/>
      <c r="C1846" s="80"/>
      <c r="D1846" s="80"/>
      <c r="E1846" s="73"/>
    </row>
    <row r="1847" spans="1:5" ht="15.75">
      <c r="A1847" s="49"/>
      <c r="B1847" s="89"/>
      <c r="C1847" s="80"/>
      <c r="D1847" s="80"/>
      <c r="E1847" s="73"/>
    </row>
    <row r="1848" spans="1:5" ht="15.75">
      <c r="A1848" s="49"/>
      <c r="B1848" s="89"/>
      <c r="C1848" s="80"/>
      <c r="D1848" s="80"/>
      <c r="E1848" s="73"/>
    </row>
    <row r="1849" spans="1:5" ht="15.75">
      <c r="A1849" s="49"/>
      <c r="B1849" s="89"/>
      <c r="C1849" s="80"/>
      <c r="D1849" s="80"/>
      <c r="E1849" s="73"/>
    </row>
    <row r="1850" spans="1:5" ht="15.75">
      <c r="A1850" s="49"/>
      <c r="B1850" s="89"/>
      <c r="C1850" s="80"/>
      <c r="D1850" s="80"/>
      <c r="E1850" s="73"/>
    </row>
    <row r="1851" spans="1:5" ht="15.75">
      <c r="A1851" s="49"/>
      <c r="B1851" s="89"/>
      <c r="C1851" s="80"/>
      <c r="D1851" s="80"/>
      <c r="E1851" s="73"/>
    </row>
    <row r="1852" spans="1:5" ht="15.75">
      <c r="A1852" s="49"/>
      <c r="B1852" s="89"/>
      <c r="C1852" s="80"/>
      <c r="D1852" s="80"/>
      <c r="E1852" s="73"/>
    </row>
    <row r="1853" spans="1:5" ht="15.75">
      <c r="A1853" s="49"/>
      <c r="B1853" s="89"/>
      <c r="C1853" s="80"/>
      <c r="D1853" s="80"/>
      <c r="E1853" s="73"/>
    </row>
    <row r="1854" spans="1:5" ht="15.75">
      <c r="A1854" s="49"/>
      <c r="B1854" s="89"/>
      <c r="C1854" s="80"/>
      <c r="D1854" s="80"/>
      <c r="E1854" s="73"/>
    </row>
    <row r="1855" spans="1:5" ht="15.75">
      <c r="A1855" s="49"/>
      <c r="B1855" s="89"/>
      <c r="C1855" s="80"/>
      <c r="D1855" s="80"/>
      <c r="E1855" s="73"/>
    </row>
    <row r="1856" spans="1:5" ht="15.75">
      <c r="A1856" s="49"/>
      <c r="B1856" s="89"/>
      <c r="C1856" s="80"/>
      <c r="D1856" s="80"/>
      <c r="E1856" s="73"/>
    </row>
    <row r="1857" spans="1:5" ht="15.75">
      <c r="A1857" s="49"/>
      <c r="B1857" s="89"/>
      <c r="C1857" s="80"/>
      <c r="D1857" s="80"/>
      <c r="E1857" s="73"/>
    </row>
    <row r="1858" spans="1:5" ht="15.75">
      <c r="A1858" s="49"/>
      <c r="B1858" s="89"/>
      <c r="C1858" s="80"/>
      <c r="D1858" s="80"/>
      <c r="E1858" s="73"/>
    </row>
    <row r="1859" spans="1:5" ht="15.75">
      <c r="A1859" s="49"/>
      <c r="B1859" s="89"/>
      <c r="C1859" s="80"/>
      <c r="D1859" s="80"/>
      <c r="E1859" s="73"/>
    </row>
    <row r="1860" spans="1:5" ht="15.75">
      <c r="A1860" s="49"/>
      <c r="B1860" s="89"/>
      <c r="C1860" s="80"/>
      <c r="D1860" s="80"/>
      <c r="E1860" s="73"/>
    </row>
    <row r="1861" spans="1:5" ht="15.75">
      <c r="A1861" s="49"/>
      <c r="B1861" s="89"/>
      <c r="C1861" s="80"/>
      <c r="D1861" s="80"/>
      <c r="E1861" s="73"/>
    </row>
    <row r="1862" spans="1:5" ht="15.75">
      <c r="A1862" s="49"/>
      <c r="B1862" s="89"/>
      <c r="C1862" s="80"/>
      <c r="D1862" s="80"/>
      <c r="E1862" s="73"/>
    </row>
    <row r="1863" spans="1:5" ht="15.75">
      <c r="A1863" s="49"/>
      <c r="B1863" s="89"/>
      <c r="C1863" s="80"/>
      <c r="D1863" s="80"/>
      <c r="E1863" s="73"/>
    </row>
    <row r="1864" spans="1:5" ht="15.75">
      <c r="A1864" s="49"/>
      <c r="B1864" s="89"/>
      <c r="C1864" s="80"/>
      <c r="D1864" s="80"/>
      <c r="E1864" s="73"/>
    </row>
    <row r="1865" spans="1:5" ht="15.75">
      <c r="A1865" s="49"/>
      <c r="B1865" s="89"/>
      <c r="C1865" s="80"/>
      <c r="D1865" s="80"/>
      <c r="E1865" s="73"/>
    </row>
    <row r="1866" spans="1:5" ht="15.75">
      <c r="A1866" s="49"/>
      <c r="B1866" s="89"/>
      <c r="C1866" s="80"/>
      <c r="D1866" s="80"/>
      <c r="E1866" s="73"/>
    </row>
    <row r="1867" spans="1:5" ht="15.75">
      <c r="A1867" s="49"/>
      <c r="B1867" s="89"/>
      <c r="C1867" s="80"/>
      <c r="D1867" s="80"/>
      <c r="E1867" s="73"/>
    </row>
    <row r="1868" spans="1:5" ht="15.75">
      <c r="A1868" s="49"/>
      <c r="B1868" s="89"/>
      <c r="C1868" s="80"/>
      <c r="D1868" s="80"/>
      <c r="E1868" s="73"/>
    </row>
    <row r="1869" spans="1:5" ht="15.75">
      <c r="A1869" s="49"/>
      <c r="B1869" s="89"/>
      <c r="C1869" s="80"/>
      <c r="D1869" s="80"/>
      <c r="E1869" s="73"/>
    </row>
    <row r="1870" spans="1:5" ht="15.75">
      <c r="A1870" s="49"/>
      <c r="B1870" s="89"/>
      <c r="C1870" s="80"/>
      <c r="D1870" s="80"/>
      <c r="E1870" s="73"/>
    </row>
    <row r="1871" spans="1:5" ht="15.75">
      <c r="A1871" s="49"/>
      <c r="B1871" s="89"/>
      <c r="C1871" s="80"/>
      <c r="D1871" s="80"/>
      <c r="E1871" s="73"/>
    </row>
    <row r="1872" spans="1:5" ht="15.75">
      <c r="A1872" s="49"/>
      <c r="B1872" s="89"/>
      <c r="C1872" s="80"/>
      <c r="D1872" s="80"/>
      <c r="E1872" s="73"/>
    </row>
    <row r="1873" spans="1:5" ht="15.75">
      <c r="A1873" s="49"/>
      <c r="B1873" s="89"/>
      <c r="C1873" s="80"/>
      <c r="D1873" s="80"/>
      <c r="E1873" s="73"/>
    </row>
    <row r="1874" spans="1:5" ht="15.75">
      <c r="A1874" s="49"/>
      <c r="B1874" s="89"/>
      <c r="C1874" s="80"/>
      <c r="D1874" s="80"/>
      <c r="E1874" s="73"/>
    </row>
    <row r="1875" spans="1:5" ht="15.75">
      <c r="A1875" s="49"/>
      <c r="B1875" s="89"/>
      <c r="C1875" s="80"/>
      <c r="D1875" s="80"/>
      <c r="E1875" s="73"/>
    </row>
    <row r="1876" spans="1:5" ht="15.75">
      <c r="A1876" s="49"/>
      <c r="B1876" s="89"/>
      <c r="C1876" s="80"/>
      <c r="D1876" s="80"/>
      <c r="E1876" s="73"/>
    </row>
    <row r="1877" spans="1:5" ht="15.75">
      <c r="A1877" s="49"/>
      <c r="B1877" s="89"/>
      <c r="C1877" s="80"/>
      <c r="D1877" s="80"/>
      <c r="E1877" s="73"/>
    </row>
    <row r="1878" spans="1:5" ht="15.75">
      <c r="A1878" s="49"/>
      <c r="B1878" s="89"/>
      <c r="C1878" s="80"/>
      <c r="D1878" s="80"/>
      <c r="E1878" s="73"/>
    </row>
    <row r="1879" spans="1:5" ht="15.75">
      <c r="A1879" s="49"/>
      <c r="B1879" s="89"/>
      <c r="C1879" s="80"/>
      <c r="D1879" s="80"/>
      <c r="E1879" s="73"/>
    </row>
    <row r="1880" spans="1:5" ht="15.75">
      <c r="A1880" s="49"/>
      <c r="B1880" s="89"/>
      <c r="C1880" s="80"/>
      <c r="D1880" s="80"/>
      <c r="E1880" s="73"/>
    </row>
    <row r="1881" spans="1:5" ht="15.75">
      <c r="A1881" s="49"/>
      <c r="B1881" s="89"/>
      <c r="C1881" s="80"/>
      <c r="D1881" s="80"/>
      <c r="E1881" s="73"/>
    </row>
    <row r="1882" spans="1:5" ht="15.75">
      <c r="A1882" s="49"/>
      <c r="B1882" s="89"/>
      <c r="C1882" s="80"/>
      <c r="D1882" s="80"/>
      <c r="E1882" s="73"/>
    </row>
    <row r="1883" spans="1:5" ht="15.75">
      <c r="A1883" s="49"/>
      <c r="B1883" s="89"/>
      <c r="C1883" s="80"/>
      <c r="D1883" s="80"/>
      <c r="E1883" s="73"/>
    </row>
    <row r="1884" spans="1:5" ht="15.75">
      <c r="A1884" s="49"/>
      <c r="B1884" s="89"/>
      <c r="C1884" s="80"/>
      <c r="D1884" s="80"/>
      <c r="E1884" s="73"/>
    </row>
    <row r="1885" spans="1:5" ht="15.75">
      <c r="A1885" s="49"/>
      <c r="B1885" s="89"/>
      <c r="C1885" s="80"/>
      <c r="D1885" s="80"/>
      <c r="E1885" s="73"/>
    </row>
    <row r="1886" spans="1:5" ht="15.75">
      <c r="A1886" s="49"/>
      <c r="B1886" s="89"/>
      <c r="C1886" s="80"/>
      <c r="D1886" s="80"/>
      <c r="E1886" s="73"/>
    </row>
    <row r="1887" spans="1:5" ht="15.75">
      <c r="A1887" s="49"/>
      <c r="B1887" s="89"/>
      <c r="C1887" s="80"/>
      <c r="D1887" s="80"/>
      <c r="E1887" s="73"/>
    </row>
    <row r="1888" spans="1:5" ht="15.75">
      <c r="A1888" s="49"/>
      <c r="B1888" s="89"/>
      <c r="C1888" s="80"/>
      <c r="D1888" s="80"/>
      <c r="E1888" s="73"/>
    </row>
    <row r="1889" spans="1:5" ht="15.75">
      <c r="A1889" s="49"/>
      <c r="B1889" s="89"/>
      <c r="C1889" s="80"/>
      <c r="D1889" s="80"/>
      <c r="E1889" s="73"/>
    </row>
    <row r="1890" spans="1:5" ht="15.75">
      <c r="A1890" s="49"/>
      <c r="B1890" s="89"/>
      <c r="C1890" s="80"/>
      <c r="D1890" s="80"/>
      <c r="E1890" s="73"/>
    </row>
    <row r="1891" spans="1:5" ht="15.75">
      <c r="A1891" s="49"/>
      <c r="B1891" s="89"/>
      <c r="C1891" s="80"/>
      <c r="D1891" s="80"/>
      <c r="E1891" s="73"/>
    </row>
    <row r="1892" spans="1:5" ht="15.75">
      <c r="A1892" s="49"/>
      <c r="B1892" s="89"/>
      <c r="C1892" s="80"/>
      <c r="D1892" s="80"/>
      <c r="E1892" s="73"/>
    </row>
    <row r="1893" spans="1:5" ht="15.75">
      <c r="A1893" s="49"/>
      <c r="B1893" s="89"/>
      <c r="C1893" s="80"/>
      <c r="D1893" s="80"/>
      <c r="E1893" s="73"/>
    </row>
    <row r="1894" spans="1:5" ht="15.75">
      <c r="A1894" s="49"/>
      <c r="B1894" s="89"/>
      <c r="C1894" s="80"/>
      <c r="D1894" s="80"/>
      <c r="E1894" s="73"/>
    </row>
    <row r="1895" spans="1:5" ht="15.75">
      <c r="A1895" s="49"/>
      <c r="B1895" s="89"/>
      <c r="C1895" s="80"/>
      <c r="D1895" s="80"/>
      <c r="E1895" s="73"/>
    </row>
    <row r="1896" spans="1:5" ht="15.75">
      <c r="A1896" s="49"/>
      <c r="B1896" s="89"/>
      <c r="C1896" s="80"/>
      <c r="D1896" s="80"/>
      <c r="E1896" s="73"/>
    </row>
    <row r="1897" spans="1:5" ht="15.75">
      <c r="A1897" s="49"/>
      <c r="B1897" s="89"/>
      <c r="C1897" s="80"/>
      <c r="D1897" s="80"/>
      <c r="E1897" s="73"/>
    </row>
    <row r="1898" spans="1:5" ht="15.75">
      <c r="A1898" s="49"/>
      <c r="B1898" s="89"/>
      <c r="C1898" s="80"/>
      <c r="D1898" s="80"/>
      <c r="E1898" s="73"/>
    </row>
    <row r="1899" spans="1:5" ht="15.75">
      <c r="A1899" s="49"/>
      <c r="B1899" s="89"/>
      <c r="C1899" s="80"/>
      <c r="D1899" s="80"/>
      <c r="E1899" s="73"/>
    </row>
    <row r="1900" spans="1:5" ht="15.75">
      <c r="A1900" s="49"/>
      <c r="B1900" s="89"/>
      <c r="C1900" s="80"/>
      <c r="D1900" s="80"/>
      <c r="E1900" s="73"/>
    </row>
    <row r="1901" spans="1:5" ht="15.75">
      <c r="A1901" s="49"/>
      <c r="B1901" s="89"/>
      <c r="C1901" s="80"/>
      <c r="D1901" s="80"/>
      <c r="E1901" s="73"/>
    </row>
    <row r="1902" spans="1:5" ht="15.75">
      <c r="A1902" s="49"/>
      <c r="B1902" s="89"/>
      <c r="C1902" s="80"/>
      <c r="D1902" s="80"/>
      <c r="E1902" s="73"/>
    </row>
    <row r="1903" spans="1:5" ht="15.75">
      <c r="A1903" s="49"/>
      <c r="B1903" s="89"/>
      <c r="C1903" s="80"/>
      <c r="D1903" s="80"/>
      <c r="E1903" s="73"/>
    </row>
    <row r="1904" spans="1:5" ht="15.75">
      <c r="A1904" s="49"/>
      <c r="B1904" s="89"/>
      <c r="C1904" s="80"/>
      <c r="D1904" s="80"/>
      <c r="E1904" s="73"/>
    </row>
    <row r="1905" spans="1:5" ht="15.75">
      <c r="A1905" s="49"/>
      <c r="B1905" s="89"/>
      <c r="C1905" s="80"/>
      <c r="D1905" s="80"/>
      <c r="E1905" s="73"/>
    </row>
    <row r="1906" spans="1:5" ht="15.75">
      <c r="A1906" s="49"/>
      <c r="B1906" s="89"/>
      <c r="C1906" s="80"/>
      <c r="D1906" s="80"/>
      <c r="E1906" s="73"/>
    </row>
    <row r="1907" spans="1:5" ht="15.75">
      <c r="A1907" s="49"/>
      <c r="B1907" s="89"/>
      <c r="C1907" s="80"/>
      <c r="D1907" s="80"/>
      <c r="E1907" s="73"/>
    </row>
    <row r="1908" spans="1:5" ht="15.75">
      <c r="A1908" s="49"/>
      <c r="B1908" s="89"/>
      <c r="C1908" s="80"/>
      <c r="D1908" s="80"/>
      <c r="E1908" s="73"/>
    </row>
    <row r="1909" spans="1:5" ht="15.75">
      <c r="A1909" s="49"/>
      <c r="B1909" s="89"/>
      <c r="C1909" s="80"/>
      <c r="D1909" s="80"/>
      <c r="E1909" s="73"/>
    </row>
    <row r="1910" spans="1:5" ht="15.75">
      <c r="A1910" s="49"/>
      <c r="B1910" s="89"/>
      <c r="C1910" s="80"/>
      <c r="D1910" s="80"/>
      <c r="E1910" s="73"/>
    </row>
    <row r="1911" spans="1:5" ht="15.75">
      <c r="A1911" s="49"/>
      <c r="B1911" s="89"/>
      <c r="C1911" s="80"/>
      <c r="D1911" s="80"/>
      <c r="E1911" s="73"/>
    </row>
    <row r="1912" spans="1:5" ht="15.75">
      <c r="A1912" s="49"/>
      <c r="B1912" s="89"/>
      <c r="C1912" s="80"/>
      <c r="D1912" s="80"/>
      <c r="E1912" s="73"/>
    </row>
    <row r="1913" spans="1:5" ht="15.75">
      <c r="A1913" s="49"/>
      <c r="B1913" s="89"/>
      <c r="C1913" s="80"/>
      <c r="D1913" s="80"/>
      <c r="E1913" s="73"/>
    </row>
    <row r="1914" spans="1:5" ht="15.75">
      <c r="A1914" s="49"/>
      <c r="B1914" s="89"/>
      <c r="C1914" s="80"/>
      <c r="D1914" s="80"/>
      <c r="E1914" s="73"/>
    </row>
    <row r="1915" spans="1:5" ht="15.75">
      <c r="A1915" s="49"/>
      <c r="B1915" s="89"/>
      <c r="C1915" s="80"/>
      <c r="D1915" s="80"/>
      <c r="E1915" s="73"/>
    </row>
    <row r="1916" spans="1:5" ht="15.75">
      <c r="A1916" s="49"/>
      <c r="B1916" s="89"/>
      <c r="C1916" s="80"/>
      <c r="D1916" s="80"/>
      <c r="E1916" s="73"/>
    </row>
    <row r="1917" spans="1:5" ht="15.75">
      <c r="A1917" s="49"/>
      <c r="B1917" s="89"/>
      <c r="C1917" s="80"/>
      <c r="D1917" s="80"/>
      <c r="E1917" s="73"/>
    </row>
    <row r="1918" spans="1:5" ht="15.75">
      <c r="A1918" s="49"/>
      <c r="B1918" s="89"/>
      <c r="C1918" s="80"/>
      <c r="D1918" s="80"/>
      <c r="E1918" s="73"/>
    </row>
    <row r="1919" spans="1:5" ht="15.75">
      <c r="A1919" s="49"/>
      <c r="B1919" s="89"/>
      <c r="C1919" s="80"/>
      <c r="D1919" s="80"/>
      <c r="E1919" s="73"/>
    </row>
    <row r="1920" spans="1:5" ht="15.75">
      <c r="A1920" s="49"/>
      <c r="B1920" s="89"/>
      <c r="C1920" s="80"/>
      <c r="D1920" s="80"/>
      <c r="E1920" s="73"/>
    </row>
    <row r="1921" spans="1:5" ht="15.75">
      <c r="A1921" s="49"/>
      <c r="B1921" s="89"/>
      <c r="C1921" s="80"/>
      <c r="D1921" s="80"/>
      <c r="E1921" s="73"/>
    </row>
    <row r="1922" spans="1:5" ht="15.75">
      <c r="A1922" s="49"/>
      <c r="B1922" s="89"/>
      <c r="C1922" s="80"/>
      <c r="D1922" s="80"/>
      <c r="E1922" s="73"/>
    </row>
    <row r="1923" spans="1:5" ht="15.75">
      <c r="A1923" s="49"/>
      <c r="B1923" s="89"/>
      <c r="C1923" s="80"/>
      <c r="D1923" s="80"/>
      <c r="E1923" s="73"/>
    </row>
    <row r="1924" spans="1:5" ht="15.75">
      <c r="A1924" s="49"/>
      <c r="B1924" s="89"/>
      <c r="C1924" s="80"/>
      <c r="D1924" s="80"/>
      <c r="E1924" s="73"/>
    </row>
    <row r="1925" spans="1:5" ht="15.75">
      <c r="A1925" s="49"/>
      <c r="B1925" s="89"/>
      <c r="C1925" s="80"/>
      <c r="D1925" s="80"/>
      <c r="E1925" s="73"/>
    </row>
    <row r="1926" spans="1:5" ht="15.75">
      <c r="A1926" s="49"/>
      <c r="B1926" s="89"/>
      <c r="C1926" s="80"/>
      <c r="D1926" s="80"/>
      <c r="E1926" s="73"/>
    </row>
    <row r="1927" spans="1:5" ht="15.75">
      <c r="A1927" s="49"/>
      <c r="B1927" s="89"/>
      <c r="C1927" s="80"/>
      <c r="D1927" s="80"/>
      <c r="E1927" s="73"/>
    </row>
    <row r="1928" spans="1:5" ht="15.75">
      <c r="A1928" s="49"/>
      <c r="B1928" s="89"/>
      <c r="C1928" s="80"/>
      <c r="D1928" s="80"/>
      <c r="E1928" s="73"/>
    </row>
    <row r="1929" spans="1:5" ht="15.75">
      <c r="A1929" s="49"/>
      <c r="B1929" s="89"/>
      <c r="C1929" s="80"/>
      <c r="D1929" s="80"/>
      <c r="E1929" s="73"/>
    </row>
    <row r="1930" spans="1:5" ht="15.75">
      <c r="A1930" s="49"/>
      <c r="B1930" s="89"/>
      <c r="C1930" s="80"/>
      <c r="D1930" s="80"/>
      <c r="E1930" s="73"/>
    </row>
    <row r="1931" spans="1:5" ht="15.75">
      <c r="A1931" s="49"/>
      <c r="B1931" s="89"/>
      <c r="C1931" s="80"/>
      <c r="D1931" s="80"/>
      <c r="E1931" s="73"/>
    </row>
    <row r="1932" spans="1:5" ht="15.75">
      <c r="A1932" s="49"/>
      <c r="B1932" s="89"/>
      <c r="C1932" s="80"/>
      <c r="D1932" s="80"/>
      <c r="E1932" s="73"/>
    </row>
    <row r="1933" spans="1:5" ht="15.75">
      <c r="A1933" s="49"/>
      <c r="B1933" s="89"/>
      <c r="C1933" s="80"/>
      <c r="D1933" s="80"/>
      <c r="E1933" s="73"/>
    </row>
    <row r="1934" spans="1:5" ht="15.75">
      <c r="A1934" s="49"/>
      <c r="B1934" s="89"/>
      <c r="C1934" s="80"/>
      <c r="D1934" s="80"/>
      <c r="E1934" s="73"/>
    </row>
    <row r="1935" spans="1:5" ht="15.75">
      <c r="A1935" s="49"/>
      <c r="B1935" s="89"/>
      <c r="C1935" s="80"/>
      <c r="D1935" s="80"/>
      <c r="E1935" s="73"/>
    </row>
    <row r="1936" spans="1:5" ht="15.75">
      <c r="A1936" s="49"/>
      <c r="B1936" s="89"/>
      <c r="C1936" s="80"/>
      <c r="D1936" s="80"/>
      <c r="E1936" s="73"/>
    </row>
    <row r="1937" spans="1:5" ht="15.75">
      <c r="A1937" s="49"/>
      <c r="B1937" s="89"/>
      <c r="C1937" s="80"/>
      <c r="D1937" s="80"/>
      <c r="E1937" s="73"/>
    </row>
    <row r="1938" spans="1:5" ht="15.75">
      <c r="A1938" s="49"/>
      <c r="B1938" s="89"/>
      <c r="C1938" s="80"/>
      <c r="D1938" s="80"/>
      <c r="E1938" s="73"/>
    </row>
    <row r="1939" spans="1:5" ht="15.75">
      <c r="A1939" s="49"/>
      <c r="B1939" s="89"/>
      <c r="C1939" s="80"/>
      <c r="D1939" s="80"/>
      <c r="E1939" s="73"/>
    </row>
    <row r="1940" spans="1:5" ht="15.75">
      <c r="A1940" s="49"/>
      <c r="B1940" s="89"/>
      <c r="C1940" s="80"/>
      <c r="D1940" s="80"/>
      <c r="E1940" s="73"/>
    </row>
    <row r="1941" spans="1:5" ht="15.75">
      <c r="A1941" s="49"/>
      <c r="B1941" s="89"/>
      <c r="C1941" s="80"/>
      <c r="D1941" s="80"/>
      <c r="E1941" s="73"/>
    </row>
    <row r="1942" spans="1:5" ht="15.75">
      <c r="A1942" s="49"/>
      <c r="B1942" s="89"/>
      <c r="C1942" s="80"/>
      <c r="D1942" s="80"/>
      <c r="E1942" s="73"/>
    </row>
    <row r="1943" spans="1:5" ht="15.75">
      <c r="A1943" s="49"/>
      <c r="B1943" s="89"/>
      <c r="C1943" s="80"/>
      <c r="D1943" s="80"/>
      <c r="E1943" s="73"/>
    </row>
    <row r="1944" spans="1:5" ht="15.75">
      <c r="A1944" s="49"/>
      <c r="B1944" s="89"/>
      <c r="C1944" s="80"/>
      <c r="D1944" s="80"/>
      <c r="E1944" s="73"/>
    </row>
    <row r="1945" spans="1:5" ht="15.75">
      <c r="A1945" s="49"/>
      <c r="B1945" s="89"/>
      <c r="C1945" s="80"/>
      <c r="D1945" s="80"/>
      <c r="E1945" s="73"/>
    </row>
    <row r="1946" spans="1:5" ht="15.75">
      <c r="A1946" s="49"/>
      <c r="B1946" s="89"/>
      <c r="C1946" s="80"/>
      <c r="D1946" s="80"/>
      <c r="E1946" s="73"/>
    </row>
    <row r="1947" spans="1:5" ht="15.75">
      <c r="A1947" s="49"/>
      <c r="B1947" s="89"/>
      <c r="C1947" s="80"/>
      <c r="D1947" s="80"/>
      <c r="E1947" s="73"/>
    </row>
    <row r="1948" spans="1:5" ht="15.75">
      <c r="A1948" s="49"/>
      <c r="B1948" s="89"/>
      <c r="C1948" s="80"/>
      <c r="D1948" s="80"/>
      <c r="E1948" s="73"/>
    </row>
    <row r="1949" spans="1:5" ht="15.75">
      <c r="A1949" s="49"/>
      <c r="B1949" s="89"/>
      <c r="C1949" s="80"/>
      <c r="D1949" s="80"/>
      <c r="E1949" s="73"/>
    </row>
    <row r="1950" spans="1:5" ht="15.75">
      <c r="A1950" s="49"/>
      <c r="B1950" s="89"/>
      <c r="C1950" s="80"/>
      <c r="D1950" s="80"/>
      <c r="E1950" s="73"/>
    </row>
    <row r="1951" spans="1:5" ht="15.75">
      <c r="A1951" s="49"/>
      <c r="B1951" s="89"/>
      <c r="C1951" s="80"/>
      <c r="D1951" s="80"/>
      <c r="E1951" s="73"/>
    </row>
    <row r="1952" spans="1:5" ht="15.75">
      <c r="A1952" s="49"/>
      <c r="B1952" s="89"/>
      <c r="C1952" s="80"/>
      <c r="D1952" s="80"/>
      <c r="E1952" s="73"/>
    </row>
    <row r="1953" spans="1:5" ht="15.75">
      <c r="A1953" s="49"/>
      <c r="B1953" s="89"/>
      <c r="C1953" s="80"/>
      <c r="D1953" s="80"/>
      <c r="E1953" s="73"/>
    </row>
    <row r="1954" spans="1:5" ht="15.75">
      <c r="A1954" s="49"/>
      <c r="B1954" s="89"/>
      <c r="C1954" s="80"/>
      <c r="D1954" s="80"/>
      <c r="E1954" s="73"/>
    </row>
    <row r="1955" spans="1:5" ht="15.75">
      <c r="A1955" s="49"/>
      <c r="B1955" s="89"/>
      <c r="C1955" s="80"/>
      <c r="D1955" s="80"/>
      <c r="E1955" s="73"/>
    </row>
    <row r="1956" spans="1:5" ht="15.75">
      <c r="A1956" s="49"/>
      <c r="B1956" s="89"/>
      <c r="C1956" s="80"/>
      <c r="D1956" s="80"/>
      <c r="E1956" s="73"/>
    </row>
    <row r="1957" spans="1:5" ht="15.75">
      <c r="A1957" s="49"/>
      <c r="B1957" s="89"/>
      <c r="C1957" s="80"/>
      <c r="D1957" s="80"/>
      <c r="E1957" s="73"/>
    </row>
    <row r="1958" spans="1:5" ht="15.75">
      <c r="A1958" s="49"/>
      <c r="B1958" s="89"/>
      <c r="C1958" s="80"/>
      <c r="D1958" s="80"/>
      <c r="E1958" s="73"/>
    </row>
    <row r="1959" spans="1:5" ht="15.75">
      <c r="A1959" s="49"/>
      <c r="B1959" s="89"/>
      <c r="C1959" s="80"/>
      <c r="D1959" s="80"/>
      <c r="E1959" s="73"/>
    </row>
    <row r="1960" spans="1:5" ht="15.75">
      <c r="A1960" s="49"/>
      <c r="B1960" s="89"/>
      <c r="C1960" s="80"/>
      <c r="D1960" s="80"/>
      <c r="E1960" s="73"/>
    </row>
    <row r="1961" spans="1:5" ht="15.75">
      <c r="A1961" s="49"/>
      <c r="B1961" s="89"/>
      <c r="C1961" s="80"/>
      <c r="D1961" s="80"/>
      <c r="E1961" s="73"/>
    </row>
    <row r="1962" spans="1:5" ht="15.75">
      <c r="A1962" s="49"/>
      <c r="B1962" s="89"/>
      <c r="C1962" s="80"/>
      <c r="D1962" s="80"/>
      <c r="E1962" s="73"/>
    </row>
    <row r="1963" spans="1:5" ht="15.75">
      <c r="A1963" s="49"/>
      <c r="B1963" s="89"/>
      <c r="C1963" s="80"/>
      <c r="D1963" s="80"/>
      <c r="E1963" s="73"/>
    </row>
    <row r="1964" spans="1:5" ht="15.75">
      <c r="A1964" s="49"/>
      <c r="B1964" s="89"/>
      <c r="C1964" s="80"/>
      <c r="D1964" s="80"/>
      <c r="E1964" s="73"/>
    </row>
    <row r="1965" spans="1:5" ht="15.75">
      <c r="A1965" s="49"/>
      <c r="B1965" s="89"/>
      <c r="C1965" s="80"/>
      <c r="D1965" s="80"/>
      <c r="E1965" s="73"/>
    </row>
    <row r="1966" spans="1:5" ht="15.75">
      <c r="A1966" s="49"/>
      <c r="B1966" s="89"/>
      <c r="C1966" s="80"/>
      <c r="D1966" s="80"/>
      <c r="E1966" s="73"/>
    </row>
    <row r="1967" spans="1:5" ht="15.75">
      <c r="A1967" s="49"/>
      <c r="B1967" s="89"/>
      <c r="C1967" s="80"/>
      <c r="D1967" s="80"/>
      <c r="E1967" s="73"/>
    </row>
    <row r="1968" spans="1:5" ht="15.75">
      <c r="A1968" s="49"/>
      <c r="B1968" s="89"/>
      <c r="C1968" s="80"/>
      <c r="D1968" s="80"/>
      <c r="E1968" s="73"/>
    </row>
    <row r="1969" spans="1:5" ht="15.75">
      <c r="A1969" s="49"/>
      <c r="B1969" s="89"/>
      <c r="C1969" s="80"/>
      <c r="D1969" s="80"/>
      <c r="E1969" s="73"/>
    </row>
    <row r="1970" spans="1:5" ht="15.75">
      <c r="A1970" s="49"/>
      <c r="B1970" s="89"/>
      <c r="C1970" s="80"/>
      <c r="D1970" s="80"/>
      <c r="E1970" s="73"/>
    </row>
    <row r="1971" spans="1:5" ht="15.75">
      <c r="A1971" s="49"/>
      <c r="B1971" s="89"/>
      <c r="C1971" s="80"/>
      <c r="D1971" s="80"/>
      <c r="E1971" s="73"/>
    </row>
    <row r="1972" spans="1:5" ht="15.75">
      <c r="A1972" s="49"/>
      <c r="B1972" s="89"/>
      <c r="C1972" s="80"/>
      <c r="D1972" s="80"/>
      <c r="E1972" s="73"/>
    </row>
    <row r="1973" spans="1:5" ht="15.75">
      <c r="A1973" s="49"/>
      <c r="B1973" s="89"/>
      <c r="C1973" s="80"/>
      <c r="D1973" s="80"/>
      <c r="E1973" s="73"/>
    </row>
    <row r="1974" spans="1:5" ht="15.75">
      <c r="A1974" s="49"/>
      <c r="B1974" s="89"/>
      <c r="C1974" s="80"/>
      <c r="D1974" s="80"/>
      <c r="E1974" s="73"/>
    </row>
    <row r="1975" spans="1:5" ht="15.75">
      <c r="A1975" s="49"/>
      <c r="B1975" s="89"/>
      <c r="C1975" s="80"/>
      <c r="D1975" s="80"/>
      <c r="E1975" s="73"/>
    </row>
    <row r="1976" spans="1:5" ht="15.75">
      <c r="A1976" s="49"/>
      <c r="B1976" s="89"/>
      <c r="C1976" s="80"/>
      <c r="D1976" s="80"/>
      <c r="E1976" s="73"/>
    </row>
    <row r="1977" spans="1:5" ht="15.75">
      <c r="A1977" s="49"/>
      <c r="B1977" s="89"/>
      <c r="C1977" s="80"/>
      <c r="D1977" s="80"/>
      <c r="E1977" s="73"/>
    </row>
    <row r="1978" spans="1:5" ht="15.75">
      <c r="A1978" s="49"/>
      <c r="B1978" s="89"/>
      <c r="C1978" s="80"/>
      <c r="D1978" s="80"/>
      <c r="E1978" s="73"/>
    </row>
    <row r="1979" spans="1:5" ht="15.75">
      <c r="A1979" s="49"/>
      <c r="B1979" s="89"/>
      <c r="C1979" s="80"/>
      <c r="D1979" s="80"/>
      <c r="E1979" s="73"/>
    </row>
    <row r="1980" spans="1:5" ht="15.75">
      <c r="A1980" s="49"/>
      <c r="B1980" s="89"/>
      <c r="C1980" s="80"/>
      <c r="D1980" s="80"/>
      <c r="E1980" s="73"/>
    </row>
    <row r="1981" spans="1:5" ht="15.75">
      <c r="A1981" s="49"/>
      <c r="B1981" s="89"/>
      <c r="C1981" s="80"/>
      <c r="D1981" s="80"/>
      <c r="E1981" s="73"/>
    </row>
    <row r="1982" spans="1:5" ht="15.75">
      <c r="A1982" s="49"/>
      <c r="B1982" s="89"/>
      <c r="C1982" s="80"/>
      <c r="D1982" s="80"/>
      <c r="E1982" s="73"/>
    </row>
    <row r="1983" spans="1:5" ht="15.75">
      <c r="A1983" s="49"/>
      <c r="B1983" s="89"/>
      <c r="C1983" s="80"/>
      <c r="D1983" s="80"/>
      <c r="E1983" s="73"/>
    </row>
    <row r="1984" spans="1:5" ht="15.75">
      <c r="A1984" s="49"/>
      <c r="B1984" s="89"/>
      <c r="C1984" s="80"/>
      <c r="D1984" s="80"/>
      <c r="E1984" s="73"/>
    </row>
    <row r="1985" spans="1:5" ht="15.75">
      <c r="A1985" s="49"/>
      <c r="B1985" s="89"/>
      <c r="C1985" s="80"/>
      <c r="D1985" s="80"/>
      <c r="E1985" s="73"/>
    </row>
    <row r="1986" spans="1:5" ht="15.75">
      <c r="A1986" s="49"/>
      <c r="B1986" s="89"/>
      <c r="C1986" s="80"/>
      <c r="D1986" s="80"/>
      <c r="E1986" s="73"/>
    </row>
    <row r="1987" spans="1:5" ht="15.75">
      <c r="A1987" s="49"/>
      <c r="B1987" s="89"/>
      <c r="C1987" s="80"/>
      <c r="D1987" s="80"/>
      <c r="E1987" s="73"/>
    </row>
    <row r="1988" spans="1:5" ht="15.75">
      <c r="A1988" s="49"/>
      <c r="B1988" s="89"/>
      <c r="C1988" s="80"/>
      <c r="D1988" s="80"/>
      <c r="E1988" s="73"/>
    </row>
    <row r="1989" spans="1:5" ht="15.75">
      <c r="A1989" s="49"/>
      <c r="B1989" s="89"/>
      <c r="C1989" s="80"/>
      <c r="D1989" s="80"/>
      <c r="E1989" s="73"/>
    </row>
    <row r="1990" spans="1:5" ht="15.75">
      <c r="A1990" s="49"/>
      <c r="B1990" s="89"/>
      <c r="C1990" s="80"/>
      <c r="D1990" s="80"/>
      <c r="E1990" s="73"/>
    </row>
    <row r="1991" spans="1:5" ht="15.75">
      <c r="A1991" s="49"/>
      <c r="B1991" s="89"/>
      <c r="C1991" s="80"/>
      <c r="D1991" s="80"/>
      <c r="E1991" s="73"/>
    </row>
    <row r="1992" spans="1:5" ht="15.75">
      <c r="A1992" s="49"/>
      <c r="B1992" s="89"/>
      <c r="C1992" s="80"/>
      <c r="D1992" s="80"/>
      <c r="E1992" s="73"/>
    </row>
    <row r="1993" spans="1:5" ht="15.75">
      <c r="A1993" s="49"/>
      <c r="B1993" s="89"/>
      <c r="C1993" s="80"/>
      <c r="D1993" s="80"/>
      <c r="E1993" s="73"/>
    </row>
    <row r="1994" spans="1:5" ht="15.75">
      <c r="A1994" s="49"/>
      <c r="B1994" s="89"/>
      <c r="C1994" s="80"/>
      <c r="D1994" s="80"/>
      <c r="E1994" s="73"/>
    </row>
    <row r="1995" spans="1:5" ht="15.75">
      <c r="A1995" s="49"/>
      <c r="B1995" s="89"/>
      <c r="C1995" s="80"/>
      <c r="D1995" s="80"/>
      <c r="E1995" s="73"/>
    </row>
    <row r="1996" spans="1:5" ht="15.75">
      <c r="A1996" s="49"/>
      <c r="B1996" s="89"/>
      <c r="C1996" s="80"/>
      <c r="D1996" s="80"/>
      <c r="E1996" s="73"/>
    </row>
    <row r="1997" spans="1:5" ht="15.75">
      <c r="A1997" s="49"/>
      <c r="B1997" s="89"/>
      <c r="C1997" s="80"/>
      <c r="D1997" s="80"/>
      <c r="E1997" s="73"/>
    </row>
    <row r="1998" spans="1:5" ht="15.75">
      <c r="A1998" s="49"/>
      <c r="B1998" s="89"/>
      <c r="C1998" s="80"/>
      <c r="D1998" s="80"/>
      <c r="E1998" s="73"/>
    </row>
    <row r="1999" spans="1:5" ht="15.75">
      <c r="A1999" s="49"/>
      <c r="B1999" s="89"/>
      <c r="C1999" s="80"/>
      <c r="D1999" s="80"/>
      <c r="E1999" s="73"/>
    </row>
    <row r="2000" spans="1:5" ht="15.75">
      <c r="A2000" s="49"/>
      <c r="B2000" s="89"/>
      <c r="C2000" s="80"/>
      <c r="D2000" s="80"/>
      <c r="E2000" s="73"/>
    </row>
    <row r="2001" spans="1:5" ht="15.75">
      <c r="A2001" s="49"/>
      <c r="B2001" s="89"/>
      <c r="C2001" s="80"/>
      <c r="D2001" s="80"/>
      <c r="E2001" s="73"/>
    </row>
    <row r="2002" spans="1:5" ht="15.75">
      <c r="A2002" s="49"/>
      <c r="B2002" s="89"/>
      <c r="C2002" s="80"/>
      <c r="D2002" s="80"/>
      <c r="E2002" s="73"/>
    </row>
    <row r="2003" spans="1:5" ht="15.75">
      <c r="A2003" s="49"/>
      <c r="B2003" s="89"/>
      <c r="C2003" s="80"/>
      <c r="D2003" s="80"/>
      <c r="E2003" s="73"/>
    </row>
    <row r="2004" spans="1:5" ht="15.75">
      <c r="A2004" s="49"/>
      <c r="B2004" s="89"/>
      <c r="C2004" s="80"/>
      <c r="D2004" s="80"/>
      <c r="E2004" s="73"/>
    </row>
    <row r="2005" spans="1:5" ht="15.75">
      <c r="A2005" s="49"/>
      <c r="B2005" s="89"/>
      <c r="C2005" s="80"/>
      <c r="D2005" s="80"/>
      <c r="E2005" s="73"/>
    </row>
    <row r="2006" spans="1:5" ht="13.35" customHeight="1" thickBot="1">
      <c r="A2006" s="50"/>
      <c r="B2006" s="333" t="e">
        <f ca="1">OFFSET([4]L!$C$1,MATCH("General"&amp;"Cpy",[4]L!$A:$A,0)-1,SL,,)</f>
        <v>#VALUE!</v>
      </c>
      <c r="C2006" s="333"/>
      <c r="D2006" s="333"/>
      <c r="E2006" s="76"/>
    </row>
    <row r="2007" spans="1:5" ht="15.75" thickTop="1">
      <c r="D2007" s="78"/>
    </row>
  </sheetData>
  <mergeCells count="3">
    <mergeCell ref="A1:D1"/>
    <mergeCell ref="B4:D4"/>
    <mergeCell ref="B2006:D2006"/>
  </mergeCells>
  <hyperlinks>
    <hyperlink ref="B4:D4" location="Declaration!A1" display="Click here to return to Declaration tab" xr:uid="{00000000-0004-0000-0600-000000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632"/>
  <sheetViews>
    <sheetView workbookViewId="0">
      <selection sqref="A1:G1"/>
    </sheetView>
  </sheetViews>
  <sheetFormatPr defaultColWidth="10.140625" defaultRowHeight="15"/>
  <cols>
    <col min="1" max="1" width="10.42578125" style="51" customWidth="1"/>
    <col min="2" max="2" width="49" style="51" customWidth="1"/>
    <col min="3" max="3" width="73" style="51" customWidth="1"/>
    <col min="4" max="4" width="29.28515625" style="51" customWidth="1"/>
    <col min="5" max="5" width="14.42578125" style="51" customWidth="1"/>
    <col min="6" max="6" width="14.42578125" style="79" customWidth="1"/>
    <col min="7" max="7" width="17.5703125" style="51" customWidth="1"/>
    <col min="8" max="8" width="27.28515625" style="51" customWidth="1"/>
    <col min="9" max="9" width="32.140625" style="51" customWidth="1"/>
    <col min="10" max="10" width="55.140625" style="51" hidden="1" customWidth="1"/>
    <col min="11" max="11" width="56.85546875" style="51" hidden="1" customWidth="1"/>
    <col min="12" max="12" width="10.140625" style="51" customWidth="1"/>
    <col min="13" max="16384" width="10.140625" style="51"/>
  </cols>
  <sheetData>
    <row r="1" spans="1:11" ht="168.6" customHeight="1">
      <c r="A1" s="334" t="s">
        <v>1006</v>
      </c>
      <c r="B1" s="334"/>
      <c r="C1" s="334"/>
      <c r="D1" s="334"/>
      <c r="E1" s="334"/>
      <c r="F1" s="334"/>
      <c r="G1" s="334"/>
    </row>
    <row r="2" spans="1:11">
      <c r="A2" s="335"/>
      <c r="B2" s="335"/>
      <c r="C2" s="335"/>
      <c r="D2" s="335"/>
      <c r="E2" s="335"/>
      <c r="F2" s="335"/>
      <c r="G2" s="335"/>
      <c r="H2" s="335"/>
      <c r="I2" s="335"/>
    </row>
    <row r="3" spans="1:11">
      <c r="A3" s="335"/>
      <c r="B3" s="335"/>
      <c r="C3" s="335"/>
      <c r="D3" s="335"/>
      <c r="E3" s="335"/>
      <c r="F3" s="335"/>
      <c r="G3" s="335"/>
      <c r="H3" s="335"/>
      <c r="I3" s="335"/>
    </row>
    <row r="4" spans="1:11" s="53" customFormat="1" ht="51">
      <c r="A4" s="52" t="s">
        <v>1007</v>
      </c>
      <c r="B4" s="52" t="s">
        <v>252</v>
      </c>
      <c r="C4" s="52" t="s">
        <v>1008</v>
      </c>
      <c r="D4" s="52" t="s">
        <v>1009</v>
      </c>
      <c r="E4" s="52" t="s">
        <v>1010</v>
      </c>
      <c r="F4" s="52" t="s">
        <v>253</v>
      </c>
      <c r="G4" s="52" t="s">
        <v>254</v>
      </c>
      <c r="H4" s="52" t="s">
        <v>255</v>
      </c>
      <c r="I4" s="52" t="s">
        <v>256</v>
      </c>
      <c r="J4" s="52" t="s">
        <v>1011</v>
      </c>
      <c r="K4" s="52" t="s">
        <v>1011</v>
      </c>
    </row>
    <row r="5" spans="1:11" ht="13.5" customHeight="1">
      <c r="A5" s="54" t="s">
        <v>251</v>
      </c>
      <c r="B5" s="54" t="s">
        <v>263</v>
      </c>
      <c r="C5" s="54" t="s">
        <v>263</v>
      </c>
      <c r="D5" s="54" t="s">
        <v>264</v>
      </c>
      <c r="E5" s="54" t="s">
        <v>262</v>
      </c>
      <c r="F5" s="54" t="s">
        <v>265</v>
      </c>
      <c r="G5" s="54"/>
      <c r="H5" s="54" t="s">
        <v>266</v>
      </c>
      <c r="I5" s="54" t="s">
        <v>267</v>
      </c>
      <c r="J5" s="55" t="str">
        <f t="shared" ref="J5:J68" si="0">A5&amp;B5</f>
        <v>Gold8853 S.p.A.</v>
      </c>
      <c r="K5" s="55" t="str">
        <f t="shared" ref="K5:K68" si="1">A5&amp;B5</f>
        <v>Gold8853 S.p.A.</v>
      </c>
    </row>
    <row r="6" spans="1:11" ht="13.5" customHeight="1">
      <c r="A6" s="54" t="s">
        <v>251</v>
      </c>
      <c r="B6" s="54" t="s">
        <v>1743</v>
      </c>
      <c r="C6" s="54" t="s">
        <v>1743</v>
      </c>
      <c r="D6" s="54" t="s">
        <v>811</v>
      </c>
      <c r="E6" s="54" t="s">
        <v>1744</v>
      </c>
      <c r="F6" s="54" t="s">
        <v>265</v>
      </c>
      <c r="G6" s="54"/>
      <c r="H6" s="54" t="s">
        <v>1745</v>
      </c>
      <c r="I6" s="54" t="s">
        <v>1746</v>
      </c>
      <c r="J6" s="55" t="str">
        <f t="shared" si="0"/>
        <v>GoldABC Refinery Pty Ltd.</v>
      </c>
      <c r="K6" s="55" t="str">
        <f t="shared" si="1"/>
        <v>GoldABC Refinery Pty Ltd.</v>
      </c>
    </row>
    <row r="7" spans="1:11" ht="13.5" customHeight="1">
      <c r="A7" s="54" t="s">
        <v>251</v>
      </c>
      <c r="B7" s="54" t="s">
        <v>269</v>
      </c>
      <c r="C7" s="54" t="s">
        <v>269</v>
      </c>
      <c r="D7" s="54" t="s">
        <v>270</v>
      </c>
      <c r="E7" s="54" t="s">
        <v>268</v>
      </c>
      <c r="F7" s="54" t="s">
        <v>265</v>
      </c>
      <c r="G7" s="54"/>
      <c r="H7" s="54" t="s">
        <v>271</v>
      </c>
      <c r="I7" s="54" t="s">
        <v>272</v>
      </c>
      <c r="J7" s="55" t="str">
        <f t="shared" si="0"/>
        <v>GoldAbington Reldan Metals, LLC</v>
      </c>
      <c r="K7" s="55" t="str">
        <f t="shared" si="1"/>
        <v>GoldAbington Reldan Metals, LLC</v>
      </c>
    </row>
    <row r="8" spans="1:11" ht="13.5" customHeight="1">
      <c r="A8" s="54" t="s">
        <v>251</v>
      </c>
      <c r="B8" s="54" t="s">
        <v>274</v>
      </c>
      <c r="C8" s="54" t="s">
        <v>274</v>
      </c>
      <c r="D8" s="54" t="s">
        <v>270</v>
      </c>
      <c r="E8" s="54" t="s">
        <v>273</v>
      </c>
      <c r="F8" s="54" t="s">
        <v>265</v>
      </c>
      <c r="G8" s="54"/>
      <c r="H8" s="54" t="s">
        <v>275</v>
      </c>
      <c r="I8" s="54" t="s">
        <v>276</v>
      </c>
      <c r="J8" s="55" t="str">
        <f t="shared" si="0"/>
        <v>GoldAdvanced Chemical Company</v>
      </c>
      <c r="K8" s="55" t="str">
        <f t="shared" si="1"/>
        <v>GoldAdvanced Chemical Company</v>
      </c>
    </row>
    <row r="9" spans="1:11" ht="13.5" customHeight="1">
      <c r="A9" s="54" t="s">
        <v>251</v>
      </c>
      <c r="B9" s="54" t="s">
        <v>278</v>
      </c>
      <c r="C9" s="54" t="s">
        <v>278</v>
      </c>
      <c r="D9" s="54" t="s">
        <v>279</v>
      </c>
      <c r="E9" s="54" t="s">
        <v>277</v>
      </c>
      <c r="F9" s="54" t="s">
        <v>265</v>
      </c>
      <c r="G9" s="54"/>
      <c r="H9" s="54" t="s">
        <v>280</v>
      </c>
      <c r="I9" s="54" t="s">
        <v>281</v>
      </c>
      <c r="J9" s="55" t="str">
        <f t="shared" si="0"/>
        <v>GoldAfrican Gold Refinery</v>
      </c>
      <c r="K9" s="55" t="str">
        <f t="shared" si="1"/>
        <v>GoldAfrican Gold Refinery</v>
      </c>
    </row>
    <row r="10" spans="1:11" ht="13.5" customHeight="1">
      <c r="A10" s="54" t="s">
        <v>251</v>
      </c>
      <c r="B10" s="54" t="s">
        <v>1747</v>
      </c>
      <c r="C10" s="54" t="s">
        <v>1747</v>
      </c>
      <c r="D10" s="54" t="s">
        <v>294</v>
      </c>
      <c r="E10" s="54" t="s">
        <v>292</v>
      </c>
      <c r="F10" s="54" t="s">
        <v>265</v>
      </c>
      <c r="G10" s="54"/>
      <c r="H10" s="54" t="s">
        <v>295</v>
      </c>
      <c r="I10" s="54" t="s">
        <v>296</v>
      </c>
      <c r="J10" s="55" t="str">
        <f t="shared" si="0"/>
        <v>GoldAgosi AG</v>
      </c>
      <c r="K10" s="55" t="str">
        <f t="shared" si="1"/>
        <v>GoldAgosi AG</v>
      </c>
    </row>
    <row r="11" spans="1:11" ht="13.5" customHeight="1">
      <c r="A11" s="54" t="s">
        <v>251</v>
      </c>
      <c r="B11" s="54" t="s">
        <v>1012</v>
      </c>
      <c r="C11" s="54" t="s">
        <v>810</v>
      </c>
      <c r="D11" s="54" t="s">
        <v>811</v>
      </c>
      <c r="E11" s="54" t="s">
        <v>809</v>
      </c>
      <c r="F11" s="54" t="s">
        <v>265</v>
      </c>
      <c r="G11" s="54"/>
      <c r="H11" s="54" t="s">
        <v>812</v>
      </c>
      <c r="I11" s="54" t="s">
        <v>813</v>
      </c>
      <c r="J11" s="55" t="str">
        <f t="shared" si="0"/>
        <v>GoldAGR (Perth Mint Australia)</v>
      </c>
      <c r="K11" s="55" t="str">
        <f t="shared" si="1"/>
        <v>GoldAGR (Perth Mint Australia)</v>
      </c>
    </row>
    <row r="12" spans="1:11">
      <c r="A12" s="54" t="s">
        <v>251</v>
      </c>
      <c r="B12" s="54" t="s">
        <v>1013</v>
      </c>
      <c r="C12" s="54" t="s">
        <v>810</v>
      </c>
      <c r="D12" s="54" t="s">
        <v>811</v>
      </c>
      <c r="E12" s="54" t="s">
        <v>809</v>
      </c>
      <c r="F12" s="54" t="s">
        <v>265</v>
      </c>
      <c r="G12" s="54"/>
      <c r="H12" s="54" t="s">
        <v>812</v>
      </c>
      <c r="I12" s="54" t="s">
        <v>813</v>
      </c>
      <c r="J12" s="55" t="str">
        <f t="shared" si="0"/>
        <v>GoldAGR Mathey</v>
      </c>
      <c r="K12" s="55" t="str">
        <f t="shared" si="1"/>
        <v>GoldAGR Mathey</v>
      </c>
    </row>
    <row r="13" spans="1:11">
      <c r="A13" s="54" t="s">
        <v>251</v>
      </c>
      <c r="B13" s="54" t="s">
        <v>283</v>
      </c>
      <c r="C13" s="54" t="s">
        <v>283</v>
      </c>
      <c r="D13" s="54" t="s">
        <v>284</v>
      </c>
      <c r="E13" s="54" t="s">
        <v>282</v>
      </c>
      <c r="F13" s="54" t="s">
        <v>265</v>
      </c>
      <c r="G13" s="54"/>
      <c r="H13" s="54" t="s">
        <v>285</v>
      </c>
      <c r="I13" s="54" t="s">
        <v>286</v>
      </c>
      <c r="J13" s="55" t="str">
        <f t="shared" si="0"/>
        <v>GoldAida Chemical Industries Co., Ltd.</v>
      </c>
      <c r="K13" s="55" t="str">
        <f t="shared" si="1"/>
        <v>GoldAida Chemical Industries Co., Ltd.</v>
      </c>
    </row>
    <row r="14" spans="1:11">
      <c r="A14" s="54" t="s">
        <v>251</v>
      </c>
      <c r="B14" s="54" t="s">
        <v>1629</v>
      </c>
      <c r="C14" s="54" t="s">
        <v>397</v>
      </c>
      <c r="D14" s="54" t="s">
        <v>284</v>
      </c>
      <c r="E14" s="54" t="s">
        <v>396</v>
      </c>
      <c r="F14" s="54" t="s">
        <v>265</v>
      </c>
      <c r="G14" s="54"/>
      <c r="H14" s="54" t="s">
        <v>398</v>
      </c>
      <c r="I14" s="54" t="s">
        <v>399</v>
      </c>
      <c r="J14" s="55" t="str">
        <f t="shared" si="0"/>
        <v>GoldAKITA Seiren</v>
      </c>
      <c r="K14" s="55" t="str">
        <f t="shared" si="1"/>
        <v>GoldAKITA Seiren</v>
      </c>
    </row>
    <row r="15" spans="1:11">
      <c r="A15" s="54" t="s">
        <v>251</v>
      </c>
      <c r="B15" s="54" t="s">
        <v>1014</v>
      </c>
      <c r="C15" s="54" t="s">
        <v>288</v>
      </c>
      <c r="D15" s="54" t="s">
        <v>289</v>
      </c>
      <c r="E15" s="54" t="s">
        <v>287</v>
      </c>
      <c r="F15" s="54" t="s">
        <v>265</v>
      </c>
      <c r="G15" s="54"/>
      <c r="H15" s="54" t="s">
        <v>290</v>
      </c>
      <c r="I15" s="54" t="s">
        <v>291</v>
      </c>
      <c r="J15" s="55" t="str">
        <f t="shared" si="0"/>
        <v>GoldAl Etihad Gold LLC</v>
      </c>
      <c r="K15" s="55" t="str">
        <f t="shared" si="1"/>
        <v>GoldAl Etihad Gold LLC</v>
      </c>
    </row>
    <row r="16" spans="1:11">
      <c r="A16" s="54" t="s">
        <v>251</v>
      </c>
      <c r="B16" s="54" t="s">
        <v>288</v>
      </c>
      <c r="C16" s="54" t="s">
        <v>288</v>
      </c>
      <c r="D16" s="54" t="s">
        <v>289</v>
      </c>
      <c r="E16" s="54" t="s">
        <v>287</v>
      </c>
      <c r="F16" s="54" t="s">
        <v>265</v>
      </c>
      <c r="G16" s="54"/>
      <c r="H16" s="54" t="s">
        <v>290</v>
      </c>
      <c r="I16" s="54" t="s">
        <v>291</v>
      </c>
      <c r="J16" s="55" t="str">
        <f t="shared" si="0"/>
        <v>GoldAl Etihad Gold Refinery DMCC</v>
      </c>
      <c r="K16" s="55" t="str">
        <f t="shared" si="1"/>
        <v>GoldAl Etihad Gold Refinery DMCC</v>
      </c>
    </row>
    <row r="17" spans="1:11">
      <c r="A17" s="54" t="s">
        <v>251</v>
      </c>
      <c r="B17" s="54" t="s">
        <v>1748</v>
      </c>
      <c r="C17" s="54" t="s">
        <v>1748</v>
      </c>
      <c r="D17" s="54" t="s">
        <v>1749</v>
      </c>
      <c r="E17" s="54" t="s">
        <v>1750</v>
      </c>
      <c r="F17" s="54" t="s">
        <v>265</v>
      </c>
      <c r="G17" s="54"/>
      <c r="H17" s="54" t="s">
        <v>1751</v>
      </c>
      <c r="I17" s="54" t="s">
        <v>1752</v>
      </c>
      <c r="J17" s="55" t="str">
        <f t="shared" si="0"/>
        <v>GoldAlbino Mountinho Lda.</v>
      </c>
      <c r="K17" s="55" t="str">
        <f t="shared" si="1"/>
        <v>GoldAlbino Mountinho Lda.</v>
      </c>
    </row>
    <row r="18" spans="1:11">
      <c r="A18" s="54" t="s">
        <v>251</v>
      </c>
      <c r="B18" s="54" t="s">
        <v>1553</v>
      </c>
      <c r="C18" s="54" t="s">
        <v>1553</v>
      </c>
      <c r="D18" s="54" t="s">
        <v>270</v>
      </c>
      <c r="E18" s="54" t="s">
        <v>1554</v>
      </c>
      <c r="F18" s="54" t="s">
        <v>265</v>
      </c>
      <c r="G18" s="54"/>
      <c r="H18" s="54" t="s">
        <v>1555</v>
      </c>
      <c r="I18" s="54" t="s">
        <v>674</v>
      </c>
      <c r="J18" s="55" t="str">
        <f t="shared" si="0"/>
        <v>GoldAlexy Metals</v>
      </c>
      <c r="K18" s="55" t="str">
        <f t="shared" si="1"/>
        <v>GoldAlexy Metals</v>
      </c>
    </row>
    <row r="19" spans="1:11">
      <c r="A19" s="54" t="s">
        <v>251</v>
      </c>
      <c r="B19" s="54" t="s">
        <v>293</v>
      </c>
      <c r="C19" s="54" t="s">
        <v>1747</v>
      </c>
      <c r="D19" s="54" t="s">
        <v>294</v>
      </c>
      <c r="E19" s="54" t="s">
        <v>292</v>
      </c>
      <c r="F19" s="54" t="s">
        <v>265</v>
      </c>
      <c r="G19" s="54"/>
      <c r="H19" s="54" t="s">
        <v>295</v>
      </c>
      <c r="I19" s="54" t="s">
        <v>296</v>
      </c>
      <c r="J19" s="55" t="str">
        <f t="shared" si="0"/>
        <v>GoldAllgemeine Gold-und Silberscheideanstalt A.G.</v>
      </c>
      <c r="K19" s="55" t="str">
        <f t="shared" si="1"/>
        <v>GoldAllgemeine Gold-und Silberscheideanstalt A.G.</v>
      </c>
    </row>
    <row r="20" spans="1:11">
      <c r="A20" s="54" t="s">
        <v>251</v>
      </c>
      <c r="B20" s="54" t="s">
        <v>298</v>
      </c>
      <c r="C20" s="54" t="s">
        <v>298</v>
      </c>
      <c r="D20" s="54" t="s">
        <v>299</v>
      </c>
      <c r="E20" s="54" t="s">
        <v>297</v>
      </c>
      <c r="F20" s="54" t="s">
        <v>265</v>
      </c>
      <c r="G20" s="54"/>
      <c r="H20" s="54" t="s">
        <v>300</v>
      </c>
      <c r="I20" s="54" t="s">
        <v>301</v>
      </c>
      <c r="J20" s="55" t="str">
        <f t="shared" si="0"/>
        <v>GoldAlmalyk Mining and Metallurgical Complex (AMMC)</v>
      </c>
      <c r="K20" s="55" t="str">
        <f t="shared" si="1"/>
        <v>GoldAlmalyk Mining and Metallurgical Complex (AMMC)</v>
      </c>
    </row>
    <row r="21" spans="1:11">
      <c r="A21" s="54" t="s">
        <v>251</v>
      </c>
      <c r="B21" s="54" t="s">
        <v>1015</v>
      </c>
      <c r="C21" s="54" t="s">
        <v>313</v>
      </c>
      <c r="D21" s="54" t="s">
        <v>284</v>
      </c>
      <c r="E21" s="54" t="s">
        <v>312</v>
      </c>
      <c r="F21" s="54" t="s">
        <v>265</v>
      </c>
      <c r="G21" s="54"/>
      <c r="H21" s="54" t="s">
        <v>314</v>
      </c>
      <c r="I21" s="54" t="s">
        <v>315</v>
      </c>
      <c r="J21" s="55" t="str">
        <f t="shared" si="0"/>
        <v>GoldAmagasaki Factory, Hyogo Prefecture, Japan</v>
      </c>
      <c r="K21" s="55" t="str">
        <f t="shared" si="1"/>
        <v>GoldAmagasaki Factory, Hyogo Prefecture, Japan</v>
      </c>
    </row>
    <row r="22" spans="1:11">
      <c r="A22" s="54" t="s">
        <v>251</v>
      </c>
      <c r="B22" s="54" t="s">
        <v>1016</v>
      </c>
      <c r="C22" s="54" t="s">
        <v>303</v>
      </c>
      <c r="D22" s="54" t="s">
        <v>304</v>
      </c>
      <c r="E22" s="54" t="s">
        <v>302</v>
      </c>
      <c r="F22" s="54" t="s">
        <v>265</v>
      </c>
      <c r="G22" s="54"/>
      <c r="H22" s="54" t="s">
        <v>305</v>
      </c>
      <c r="I22" s="54" t="s">
        <v>306</v>
      </c>
      <c r="J22" s="55" t="str">
        <f t="shared" si="0"/>
        <v>GoldAngloGold Ashanti Brazil</v>
      </c>
      <c r="K22" s="55" t="str">
        <f t="shared" si="1"/>
        <v>GoldAngloGold Ashanti Brazil</v>
      </c>
    </row>
    <row r="23" spans="1:11">
      <c r="A23" s="54" t="s">
        <v>251</v>
      </c>
      <c r="B23" s="54" t="s">
        <v>303</v>
      </c>
      <c r="C23" s="54" t="s">
        <v>303</v>
      </c>
      <c r="D23" s="54" t="s">
        <v>304</v>
      </c>
      <c r="E23" s="54" t="s">
        <v>302</v>
      </c>
      <c r="F23" s="54" t="s">
        <v>265</v>
      </c>
      <c r="G23" s="54"/>
      <c r="H23" s="54" t="s">
        <v>305</v>
      </c>
      <c r="I23" s="54" t="s">
        <v>306</v>
      </c>
      <c r="J23" s="55" t="str">
        <f t="shared" si="0"/>
        <v>GoldAngloGold Ashanti Corrego do Sitio Mineracao</v>
      </c>
      <c r="K23" s="55" t="str">
        <f t="shared" si="1"/>
        <v>GoldAngloGold Ashanti Corrego do Sitio Mineracao</v>
      </c>
    </row>
    <row r="24" spans="1:11">
      <c r="A24" s="54" t="s">
        <v>251</v>
      </c>
      <c r="B24" s="54" t="s">
        <v>1017</v>
      </c>
      <c r="C24" s="54" t="s">
        <v>303</v>
      </c>
      <c r="D24" s="54" t="s">
        <v>304</v>
      </c>
      <c r="E24" s="54" t="s">
        <v>302</v>
      </c>
      <c r="F24" s="54" t="s">
        <v>265</v>
      </c>
      <c r="G24" s="54"/>
      <c r="H24" s="54" t="s">
        <v>305</v>
      </c>
      <c r="I24" s="54" t="s">
        <v>306</v>
      </c>
      <c r="J24" s="55" t="str">
        <f t="shared" si="0"/>
        <v>GoldAngloGold Ashanti Córrego do Sítio Mineração</v>
      </c>
      <c r="K24" s="55" t="str">
        <f t="shared" si="1"/>
        <v>GoldAngloGold Ashanti Córrego do Sítio Mineração</v>
      </c>
    </row>
    <row r="25" spans="1:11">
      <c r="A25" s="54" t="s">
        <v>251</v>
      </c>
      <c r="B25" s="54" t="s">
        <v>1018</v>
      </c>
      <c r="C25" s="54" t="s">
        <v>779</v>
      </c>
      <c r="D25" s="54" t="s">
        <v>385</v>
      </c>
      <c r="E25" s="54" t="s">
        <v>778</v>
      </c>
      <c r="F25" s="54" t="s">
        <v>265</v>
      </c>
      <c r="G25" s="54"/>
      <c r="H25" s="54" t="s">
        <v>780</v>
      </c>
      <c r="I25" s="54" t="s">
        <v>781</v>
      </c>
      <c r="J25" s="55" t="str">
        <f t="shared" si="0"/>
        <v>GoldAnhui Tongling Nonferrous Metal Mining Co., Ltd.</v>
      </c>
      <c r="K25" s="55" t="str">
        <f t="shared" si="1"/>
        <v>GoldAnhui Tongling Nonferrous Metal Mining Co., Ltd.</v>
      </c>
    </row>
    <row r="26" spans="1:11">
      <c r="A26" s="54" t="s">
        <v>251</v>
      </c>
      <c r="B26" s="54" t="s">
        <v>1019</v>
      </c>
      <c r="C26" s="54" t="s">
        <v>810</v>
      </c>
      <c r="D26" s="54" t="s">
        <v>811</v>
      </c>
      <c r="E26" s="54" t="s">
        <v>809</v>
      </c>
      <c r="F26" s="54" t="s">
        <v>265</v>
      </c>
      <c r="G26" s="54"/>
      <c r="H26" s="54" t="s">
        <v>812</v>
      </c>
      <c r="I26" s="54" t="s">
        <v>813</v>
      </c>
      <c r="J26" s="55" t="str">
        <f t="shared" si="0"/>
        <v>GoldANZ (Perth Mint 4N)</v>
      </c>
      <c r="K26" s="55" t="str">
        <f t="shared" si="1"/>
        <v>GoldANZ (Perth Mint 4N)</v>
      </c>
    </row>
    <row r="27" spans="1:11">
      <c r="A27" s="54" t="s">
        <v>251</v>
      </c>
      <c r="B27" s="54" t="s">
        <v>1020</v>
      </c>
      <c r="C27" s="54" t="s">
        <v>810</v>
      </c>
      <c r="D27" s="54" t="s">
        <v>811</v>
      </c>
      <c r="E27" s="54" t="s">
        <v>809</v>
      </c>
      <c r="F27" s="54" t="s">
        <v>265</v>
      </c>
      <c r="G27" s="54"/>
      <c r="H27" s="54" t="s">
        <v>812</v>
      </c>
      <c r="I27" s="54" t="s">
        <v>813</v>
      </c>
      <c r="J27" s="55" t="str">
        <f t="shared" si="0"/>
        <v>GoldANZ Bank</v>
      </c>
      <c r="K27" s="55" t="str">
        <f t="shared" si="1"/>
        <v>GoldANZ Bank</v>
      </c>
    </row>
    <row r="28" spans="1:11">
      <c r="A28" s="54" t="s">
        <v>251</v>
      </c>
      <c r="B28" s="54" t="s">
        <v>308</v>
      </c>
      <c r="C28" s="54" t="s">
        <v>308</v>
      </c>
      <c r="D28" s="54" t="s">
        <v>309</v>
      </c>
      <c r="E28" s="54" t="s">
        <v>307</v>
      </c>
      <c r="F28" s="54" t="s">
        <v>265</v>
      </c>
      <c r="G28" s="54"/>
      <c r="H28" s="54" t="s">
        <v>310</v>
      </c>
      <c r="I28" s="54" t="s">
        <v>311</v>
      </c>
      <c r="J28" s="55" t="str">
        <f t="shared" si="0"/>
        <v>GoldArgor-Heraeus S.A.</v>
      </c>
      <c r="K28" s="55" t="str">
        <f t="shared" si="1"/>
        <v>GoldArgor-Heraeus S.A.</v>
      </c>
    </row>
    <row r="29" spans="1:11">
      <c r="A29" s="54" t="s">
        <v>251</v>
      </c>
      <c r="B29" s="54" t="s">
        <v>313</v>
      </c>
      <c r="C29" s="54" t="s">
        <v>313</v>
      </c>
      <c r="D29" s="54" t="s">
        <v>284</v>
      </c>
      <c r="E29" s="54" t="s">
        <v>312</v>
      </c>
      <c r="F29" s="54" t="s">
        <v>265</v>
      </c>
      <c r="G29" s="54"/>
      <c r="H29" s="54" t="s">
        <v>314</v>
      </c>
      <c r="I29" s="54" t="s">
        <v>315</v>
      </c>
      <c r="J29" s="55" t="str">
        <f t="shared" si="0"/>
        <v>GoldAsahi Pretec Corp.</v>
      </c>
      <c r="K29" s="55" t="str">
        <f t="shared" si="1"/>
        <v>GoldAsahi Pretec Corp.</v>
      </c>
    </row>
    <row r="30" spans="1:11">
      <c r="A30" s="54" t="s">
        <v>251</v>
      </c>
      <c r="B30" s="54" t="s">
        <v>317</v>
      </c>
      <c r="C30" s="54" t="s">
        <v>317</v>
      </c>
      <c r="D30" s="54" t="s">
        <v>318</v>
      </c>
      <c r="E30" s="54" t="s">
        <v>316</v>
      </c>
      <c r="F30" s="54" t="s">
        <v>265</v>
      </c>
      <c r="G30" s="54"/>
      <c r="H30" s="54" t="s">
        <v>319</v>
      </c>
      <c r="I30" s="54" t="s">
        <v>320</v>
      </c>
      <c r="J30" s="55" t="str">
        <f t="shared" si="0"/>
        <v>GoldAsahi Refining Canada Ltd.</v>
      </c>
      <c r="K30" s="55" t="str">
        <f t="shared" si="1"/>
        <v>GoldAsahi Refining Canada Ltd.</v>
      </c>
    </row>
    <row r="31" spans="1:11">
      <c r="A31" s="54" t="s">
        <v>251</v>
      </c>
      <c r="B31" s="54" t="s">
        <v>322</v>
      </c>
      <c r="C31" s="54" t="s">
        <v>322</v>
      </c>
      <c r="D31" s="54" t="s">
        <v>270</v>
      </c>
      <c r="E31" s="54" t="s">
        <v>321</v>
      </c>
      <c r="F31" s="54" t="s">
        <v>265</v>
      </c>
      <c r="G31" s="54"/>
      <c r="H31" s="54" t="s">
        <v>323</v>
      </c>
      <c r="I31" s="54" t="s">
        <v>324</v>
      </c>
      <c r="J31" s="55" t="str">
        <f t="shared" si="0"/>
        <v>GoldAsahi Refining USA Inc.</v>
      </c>
      <c r="K31" s="55" t="str">
        <f t="shared" si="1"/>
        <v>GoldAsahi Refining USA Inc.</v>
      </c>
    </row>
    <row r="32" spans="1:11">
      <c r="A32" s="54" t="s">
        <v>251</v>
      </c>
      <c r="B32" s="54" t="s">
        <v>326</v>
      </c>
      <c r="C32" s="54" t="s">
        <v>326</v>
      </c>
      <c r="D32" s="54" t="s">
        <v>284</v>
      </c>
      <c r="E32" s="54" t="s">
        <v>325</v>
      </c>
      <c r="F32" s="54" t="s">
        <v>265</v>
      </c>
      <c r="G32" s="54"/>
      <c r="H32" s="54" t="s">
        <v>327</v>
      </c>
      <c r="I32" s="54" t="s">
        <v>328</v>
      </c>
      <c r="J32" s="55" t="str">
        <f t="shared" si="0"/>
        <v>GoldAsaka Riken Co., Ltd.</v>
      </c>
      <c r="K32" s="55" t="str">
        <f t="shared" si="1"/>
        <v>GoldAsaka Riken Co., Ltd.</v>
      </c>
    </row>
    <row r="33" spans="1:11">
      <c r="A33" s="54" t="s">
        <v>251</v>
      </c>
      <c r="B33" s="54" t="s">
        <v>1021</v>
      </c>
      <c r="C33" s="54" t="s">
        <v>330</v>
      </c>
      <c r="D33" s="54" t="s">
        <v>331</v>
      </c>
      <c r="E33" s="54" t="s">
        <v>329</v>
      </c>
      <c r="F33" s="54" t="s">
        <v>265</v>
      </c>
      <c r="G33" s="54"/>
      <c r="H33" s="54" t="s">
        <v>332</v>
      </c>
      <c r="I33" s="54" t="s">
        <v>333</v>
      </c>
      <c r="J33" s="55" t="str">
        <f t="shared" si="0"/>
        <v>GoldATAkulche</v>
      </c>
      <c r="K33" s="55" t="str">
        <f t="shared" si="1"/>
        <v>GoldATAkulche</v>
      </c>
    </row>
    <row r="34" spans="1:11">
      <c r="A34" s="54" t="s">
        <v>251</v>
      </c>
      <c r="B34" s="54" t="s">
        <v>330</v>
      </c>
      <c r="C34" s="54" t="s">
        <v>330</v>
      </c>
      <c r="D34" s="54" t="s">
        <v>331</v>
      </c>
      <c r="E34" s="54" t="s">
        <v>329</v>
      </c>
      <c r="F34" s="54" t="s">
        <v>265</v>
      </c>
      <c r="G34" s="54"/>
      <c r="H34" s="54" t="s">
        <v>332</v>
      </c>
      <c r="I34" s="54" t="s">
        <v>333</v>
      </c>
      <c r="J34" s="55" t="str">
        <f t="shared" si="0"/>
        <v>GoldAtasay Kuyumculuk Sanayi Ve Ticaret A.S.</v>
      </c>
      <c r="K34" s="55" t="str">
        <f t="shared" si="1"/>
        <v>GoldAtasay Kuyumculuk Sanayi Ve Ticaret A.S.</v>
      </c>
    </row>
    <row r="35" spans="1:11">
      <c r="A35" s="54" t="s">
        <v>251</v>
      </c>
      <c r="B35" s="54" t="s">
        <v>335</v>
      </c>
      <c r="C35" s="54" t="s">
        <v>335</v>
      </c>
      <c r="D35" s="54" t="s">
        <v>336</v>
      </c>
      <c r="E35" s="54" t="s">
        <v>334</v>
      </c>
      <c r="F35" s="54" t="s">
        <v>265</v>
      </c>
      <c r="G35" s="54"/>
      <c r="H35" s="54" t="s">
        <v>337</v>
      </c>
      <c r="I35" s="54" t="s">
        <v>338</v>
      </c>
      <c r="J35" s="55" t="str">
        <f t="shared" si="0"/>
        <v>GoldAU Traders and Refiners</v>
      </c>
      <c r="K35" s="55" t="str">
        <f t="shared" si="1"/>
        <v>GoldAU Traders and Refiners</v>
      </c>
    </row>
    <row r="36" spans="1:11">
      <c r="A36" s="54" t="s">
        <v>251</v>
      </c>
      <c r="B36" s="54" t="s">
        <v>1022</v>
      </c>
      <c r="C36" s="54" t="s">
        <v>1022</v>
      </c>
      <c r="D36" s="54" t="s">
        <v>344</v>
      </c>
      <c r="E36" s="54" t="s">
        <v>1023</v>
      </c>
      <c r="F36" s="54" t="s">
        <v>265</v>
      </c>
      <c r="G36" s="54"/>
      <c r="H36" s="54" t="s">
        <v>1024</v>
      </c>
      <c r="I36" s="54" t="s">
        <v>1753</v>
      </c>
      <c r="J36" s="55" t="str">
        <f t="shared" si="0"/>
        <v>GoldAugmont Enterprises Private Limited</v>
      </c>
      <c r="K36" s="55" t="str">
        <f t="shared" si="1"/>
        <v>GoldAugmont Enterprises Private Limited</v>
      </c>
    </row>
    <row r="37" spans="1:11">
      <c r="A37" s="54" t="s">
        <v>251</v>
      </c>
      <c r="B37" s="54" t="s">
        <v>340</v>
      </c>
      <c r="C37" s="54" t="s">
        <v>340</v>
      </c>
      <c r="D37" s="54" t="s">
        <v>294</v>
      </c>
      <c r="E37" s="54" t="s">
        <v>339</v>
      </c>
      <c r="F37" s="54" t="s">
        <v>265</v>
      </c>
      <c r="G37" s="54"/>
      <c r="H37" s="54" t="s">
        <v>341</v>
      </c>
      <c r="I37" s="54" t="s">
        <v>341</v>
      </c>
      <c r="J37" s="55" t="str">
        <f t="shared" si="0"/>
        <v>GoldAurubis AG</v>
      </c>
      <c r="K37" s="55" t="str">
        <f t="shared" si="1"/>
        <v>GoldAurubis AG</v>
      </c>
    </row>
    <row r="38" spans="1:11">
      <c r="A38" s="54" t="s">
        <v>251</v>
      </c>
      <c r="B38" s="54" t="s">
        <v>1026</v>
      </c>
      <c r="C38" s="54" t="s">
        <v>343</v>
      </c>
      <c r="D38" s="54" t="s">
        <v>344</v>
      </c>
      <c r="E38" s="54" t="s">
        <v>342</v>
      </c>
      <c r="F38" s="54" t="s">
        <v>265</v>
      </c>
      <c r="G38" s="54"/>
      <c r="H38" s="54" t="s">
        <v>345</v>
      </c>
      <c r="I38" s="54" t="s">
        <v>346</v>
      </c>
      <c r="J38" s="55" t="str">
        <f t="shared" si="0"/>
        <v>GoldBALORE REFINERSGA</v>
      </c>
      <c r="K38" s="55" t="str">
        <f t="shared" si="1"/>
        <v>GoldBALORE REFINERSGA</v>
      </c>
    </row>
    <row r="39" spans="1:11">
      <c r="A39" s="54" t="s">
        <v>251</v>
      </c>
      <c r="B39" s="54" t="s">
        <v>343</v>
      </c>
      <c r="C39" s="54" t="s">
        <v>343</v>
      </c>
      <c r="D39" s="54" t="s">
        <v>344</v>
      </c>
      <c r="E39" s="54" t="s">
        <v>342</v>
      </c>
      <c r="F39" s="54" t="s">
        <v>265</v>
      </c>
      <c r="G39" s="54"/>
      <c r="H39" s="54" t="s">
        <v>345</v>
      </c>
      <c r="I39" s="54" t="s">
        <v>346</v>
      </c>
      <c r="J39" s="55" t="str">
        <f t="shared" si="0"/>
        <v>GoldBangalore Refinery</v>
      </c>
      <c r="K39" s="55" t="str">
        <f t="shared" si="1"/>
        <v>GoldBangalore Refinery</v>
      </c>
    </row>
    <row r="40" spans="1:11">
      <c r="A40" s="54" t="s">
        <v>251</v>
      </c>
      <c r="B40" s="54" t="s">
        <v>1027</v>
      </c>
      <c r="C40" s="54" t="s">
        <v>343</v>
      </c>
      <c r="D40" s="54" t="s">
        <v>344</v>
      </c>
      <c r="E40" s="54" t="s">
        <v>342</v>
      </c>
      <c r="F40" s="54" t="s">
        <v>265</v>
      </c>
      <c r="G40" s="54"/>
      <c r="H40" s="54" t="s">
        <v>345</v>
      </c>
      <c r="I40" s="54" t="s">
        <v>346</v>
      </c>
      <c r="J40" s="55" t="str">
        <f t="shared" si="0"/>
        <v>GoldBangalore Refinery Pvt Ltd</v>
      </c>
      <c r="K40" s="55" t="str">
        <f t="shared" si="1"/>
        <v>GoldBangalore Refinery Pvt Ltd</v>
      </c>
    </row>
    <row r="41" spans="1:11">
      <c r="A41" s="54" t="s">
        <v>251</v>
      </c>
      <c r="B41" s="54" t="s">
        <v>348</v>
      </c>
      <c r="C41" s="54" t="s">
        <v>348</v>
      </c>
      <c r="D41" s="54" t="s">
        <v>349</v>
      </c>
      <c r="E41" s="54" t="s">
        <v>347</v>
      </c>
      <c r="F41" s="54" t="s">
        <v>265</v>
      </c>
      <c r="G41" s="54"/>
      <c r="H41" s="54" t="s">
        <v>350</v>
      </c>
      <c r="I41" s="54" t="s">
        <v>351</v>
      </c>
      <c r="J41" s="55" t="str">
        <f t="shared" si="0"/>
        <v>GoldBangko Sentral ng Pilipinas (Central Bank of the Philippines)</v>
      </c>
      <c r="K41" s="55" t="str">
        <f t="shared" si="1"/>
        <v>GoldBangko Sentral ng Pilipinas (Central Bank of the Philippines)</v>
      </c>
    </row>
    <row r="42" spans="1:11">
      <c r="A42" s="54" t="s">
        <v>251</v>
      </c>
      <c r="B42" s="54" t="s">
        <v>353</v>
      </c>
      <c r="C42" s="54" t="s">
        <v>353</v>
      </c>
      <c r="D42" s="54" t="s">
        <v>354</v>
      </c>
      <c r="E42" s="54" t="s">
        <v>352</v>
      </c>
      <c r="F42" s="54" t="s">
        <v>265</v>
      </c>
      <c r="G42" s="54"/>
      <c r="H42" s="54" t="s">
        <v>355</v>
      </c>
      <c r="I42" s="54" t="s">
        <v>356</v>
      </c>
      <c r="J42" s="55" t="str">
        <f t="shared" si="0"/>
        <v>GoldBoliden AB</v>
      </c>
      <c r="K42" s="55" t="str">
        <f t="shared" si="1"/>
        <v>GoldBoliden AB</v>
      </c>
    </row>
    <row r="43" spans="1:11">
      <c r="A43" s="54" t="s">
        <v>251</v>
      </c>
      <c r="B43" s="54" t="s">
        <v>358</v>
      </c>
      <c r="C43" s="54" t="s">
        <v>358</v>
      </c>
      <c r="D43" s="54" t="s">
        <v>294</v>
      </c>
      <c r="E43" s="54" t="s">
        <v>357</v>
      </c>
      <c r="F43" s="54" t="s">
        <v>265</v>
      </c>
      <c r="G43" s="54"/>
      <c r="H43" s="54" t="s">
        <v>295</v>
      </c>
      <c r="I43" s="54" t="s">
        <v>296</v>
      </c>
      <c r="J43" s="55" t="str">
        <f t="shared" si="0"/>
        <v>GoldC. Hafner GmbH + Co. KG</v>
      </c>
      <c r="K43" s="55" t="str">
        <f t="shared" si="1"/>
        <v>GoldC. Hafner GmbH + Co. KG</v>
      </c>
    </row>
    <row r="44" spans="1:11">
      <c r="A44" s="54" t="s">
        <v>251</v>
      </c>
      <c r="B44" s="54" t="s">
        <v>1028</v>
      </c>
      <c r="C44" s="54" t="s">
        <v>1028</v>
      </c>
      <c r="D44" s="54" t="s">
        <v>1029</v>
      </c>
      <c r="E44" s="54" t="s">
        <v>1030</v>
      </c>
      <c r="F44" s="54" t="s">
        <v>265</v>
      </c>
      <c r="G44" s="54"/>
      <c r="H44" s="54" t="s">
        <v>1031</v>
      </c>
      <c r="I44" s="54" t="s">
        <v>1032</v>
      </c>
      <c r="J44" s="55" t="str">
        <f t="shared" si="0"/>
        <v>GoldC.I Metales Procesados Industriales SAS</v>
      </c>
      <c r="K44" s="55" t="str">
        <f t="shared" si="1"/>
        <v>GoldC.I Metales Procesados Industriales SAS</v>
      </c>
    </row>
    <row r="45" spans="1:11">
      <c r="A45" s="54" t="s">
        <v>251</v>
      </c>
      <c r="B45" s="54" t="s">
        <v>360</v>
      </c>
      <c r="C45" s="54" t="s">
        <v>360</v>
      </c>
      <c r="D45" s="54" t="s">
        <v>361</v>
      </c>
      <c r="E45" s="54" t="s">
        <v>359</v>
      </c>
      <c r="F45" s="54" t="s">
        <v>265</v>
      </c>
      <c r="G45" s="54"/>
      <c r="H45" s="54" t="s">
        <v>362</v>
      </c>
      <c r="I45" s="54" t="s">
        <v>363</v>
      </c>
      <c r="J45" s="55" t="str">
        <f t="shared" si="0"/>
        <v>GoldCaridad</v>
      </c>
      <c r="K45" s="55" t="str">
        <f t="shared" si="1"/>
        <v>GoldCaridad</v>
      </c>
    </row>
    <row r="46" spans="1:11">
      <c r="A46" s="54" t="s">
        <v>251</v>
      </c>
      <c r="B46" s="54" t="s">
        <v>1033</v>
      </c>
      <c r="C46" s="54" t="s">
        <v>365</v>
      </c>
      <c r="D46" s="54" t="s">
        <v>318</v>
      </c>
      <c r="E46" s="54" t="s">
        <v>364</v>
      </c>
      <c r="F46" s="54" t="s">
        <v>265</v>
      </c>
      <c r="G46" s="54"/>
      <c r="H46" s="54" t="s">
        <v>366</v>
      </c>
      <c r="I46" s="54" t="s">
        <v>367</v>
      </c>
      <c r="J46" s="55" t="str">
        <f t="shared" si="0"/>
        <v>GoldCCR</v>
      </c>
      <c r="K46" s="55" t="str">
        <f t="shared" si="1"/>
        <v>GoldCCR</v>
      </c>
    </row>
    <row r="47" spans="1:11">
      <c r="A47" s="54" t="s">
        <v>251</v>
      </c>
      <c r="B47" s="54" t="s">
        <v>365</v>
      </c>
      <c r="C47" s="54" t="s">
        <v>365</v>
      </c>
      <c r="D47" s="54" t="s">
        <v>318</v>
      </c>
      <c r="E47" s="54" t="s">
        <v>364</v>
      </c>
      <c r="F47" s="54" t="s">
        <v>265</v>
      </c>
      <c r="G47" s="54"/>
      <c r="H47" s="54" t="s">
        <v>366</v>
      </c>
      <c r="I47" s="54" t="s">
        <v>367</v>
      </c>
      <c r="J47" s="55" t="str">
        <f t="shared" si="0"/>
        <v>GoldCCR Refinery - Glencore Canada Corporation</v>
      </c>
      <c r="K47" s="55" t="str">
        <f t="shared" si="1"/>
        <v>GoldCCR Refinery - Glencore Canada Corporation</v>
      </c>
    </row>
    <row r="48" spans="1:11">
      <c r="A48" s="54" t="s">
        <v>251</v>
      </c>
      <c r="B48" s="54" t="s">
        <v>1034</v>
      </c>
      <c r="C48" s="54" t="s">
        <v>369</v>
      </c>
      <c r="D48" s="54" t="s">
        <v>309</v>
      </c>
      <c r="E48" s="54" t="s">
        <v>368</v>
      </c>
      <c r="F48" s="54" t="s">
        <v>265</v>
      </c>
      <c r="G48" s="54"/>
      <c r="H48" s="54" t="s">
        <v>370</v>
      </c>
      <c r="I48" s="54" t="s">
        <v>371</v>
      </c>
      <c r="J48" s="55" t="str">
        <f t="shared" si="0"/>
        <v>GoldCendres + M?taux SA</v>
      </c>
      <c r="K48" s="55" t="str">
        <f t="shared" si="1"/>
        <v>GoldCendres + M?taux SA</v>
      </c>
    </row>
    <row r="49" spans="1:11">
      <c r="A49" s="54" t="s">
        <v>251</v>
      </c>
      <c r="B49" s="54" t="s">
        <v>369</v>
      </c>
      <c r="C49" s="54" t="s">
        <v>369</v>
      </c>
      <c r="D49" s="54" t="s">
        <v>309</v>
      </c>
      <c r="E49" s="54" t="s">
        <v>368</v>
      </c>
      <c r="F49" s="54" t="s">
        <v>265</v>
      </c>
      <c r="G49" s="54"/>
      <c r="H49" s="54" t="s">
        <v>370</v>
      </c>
      <c r="I49" s="54" t="s">
        <v>371</v>
      </c>
      <c r="J49" s="55" t="str">
        <f t="shared" si="0"/>
        <v>GoldCendres + Metaux S.A.</v>
      </c>
      <c r="K49" s="55" t="str">
        <f t="shared" si="1"/>
        <v>GoldCendres + Metaux S.A.</v>
      </c>
    </row>
    <row r="50" spans="1:11">
      <c r="A50" s="54" t="s">
        <v>251</v>
      </c>
      <c r="B50" s="54" t="s">
        <v>1035</v>
      </c>
      <c r="C50" s="54" t="s">
        <v>369</v>
      </c>
      <c r="D50" s="54" t="s">
        <v>309</v>
      </c>
      <c r="E50" s="54" t="s">
        <v>368</v>
      </c>
      <c r="F50" s="54" t="s">
        <v>265</v>
      </c>
      <c r="G50" s="54"/>
      <c r="H50" s="54" t="s">
        <v>370</v>
      </c>
      <c r="I50" s="54" t="s">
        <v>371</v>
      </c>
      <c r="J50" s="55" t="str">
        <f t="shared" si="0"/>
        <v>GoldCendres + Métaux S.A.</v>
      </c>
      <c r="K50" s="55" t="str">
        <f t="shared" si="1"/>
        <v>GoldCendres + Métaux S.A.</v>
      </c>
    </row>
    <row r="51" spans="1:11">
      <c r="A51" s="54" t="s">
        <v>251</v>
      </c>
      <c r="B51" s="54" t="s">
        <v>1036</v>
      </c>
      <c r="C51" s="54" t="s">
        <v>348</v>
      </c>
      <c r="D51" s="54" t="s">
        <v>349</v>
      </c>
      <c r="E51" s="54" t="s">
        <v>347</v>
      </c>
      <c r="F51" s="54" t="s">
        <v>265</v>
      </c>
      <c r="G51" s="54"/>
      <c r="H51" s="54" t="s">
        <v>350</v>
      </c>
      <c r="I51" s="54" t="s">
        <v>351</v>
      </c>
      <c r="J51" s="55" t="str">
        <f t="shared" si="0"/>
        <v>GoldCentral Bank of the Philippines Gold Refinery &amp; Mint</v>
      </c>
      <c r="K51" s="55" t="str">
        <f t="shared" si="1"/>
        <v>GoldCentral Bank of the Philippines Gold Refinery &amp; Mint</v>
      </c>
    </row>
    <row r="52" spans="1:11">
      <c r="A52" s="54" t="s">
        <v>251</v>
      </c>
      <c r="B52" s="54" t="s">
        <v>373</v>
      </c>
      <c r="C52" s="54" t="s">
        <v>373</v>
      </c>
      <c r="D52" s="54" t="s">
        <v>344</v>
      </c>
      <c r="E52" s="54" t="s">
        <v>372</v>
      </c>
      <c r="F52" s="54" t="s">
        <v>265</v>
      </c>
      <c r="G52" s="54"/>
      <c r="H52" s="54" t="s">
        <v>374</v>
      </c>
      <c r="I52" s="54" t="s">
        <v>375</v>
      </c>
      <c r="J52" s="55" t="str">
        <f t="shared" si="0"/>
        <v>GoldCGR Metalloys Pvt Ltd.</v>
      </c>
      <c r="K52" s="55" t="str">
        <f t="shared" si="1"/>
        <v>GoldCGR Metalloys Pvt Ltd.</v>
      </c>
    </row>
    <row r="53" spans="1:11">
      <c r="A53" s="54" t="s">
        <v>251</v>
      </c>
      <c r="B53" s="54" t="s">
        <v>1037</v>
      </c>
      <c r="C53" s="54" t="s">
        <v>824</v>
      </c>
      <c r="D53" s="54" t="s">
        <v>385</v>
      </c>
      <c r="E53" s="54" t="s">
        <v>823</v>
      </c>
      <c r="F53" s="54" t="s">
        <v>265</v>
      </c>
      <c r="G53" s="54"/>
      <c r="H53" s="54" t="s">
        <v>825</v>
      </c>
      <c r="I53" s="54" t="s">
        <v>826</v>
      </c>
      <c r="J53" s="55" t="str">
        <f t="shared" si="0"/>
        <v>GoldCHALCO Yunnan Copper Co. Ltd.</v>
      </c>
      <c r="K53" s="55" t="str">
        <f t="shared" si="1"/>
        <v>GoldCHALCO Yunnan Copper Co. Ltd.</v>
      </c>
    </row>
    <row r="54" spans="1:11">
      <c r="A54" s="54" t="s">
        <v>251</v>
      </c>
      <c r="B54" s="54" t="s">
        <v>1630</v>
      </c>
      <c r="C54" s="54" t="s">
        <v>373</v>
      </c>
      <c r="D54" s="54" t="s">
        <v>344</v>
      </c>
      <c r="E54" s="54" t="s">
        <v>372</v>
      </c>
      <c r="F54" s="54" t="s">
        <v>265</v>
      </c>
      <c r="G54" s="54"/>
      <c r="H54" s="54" t="s">
        <v>374</v>
      </c>
      <c r="I54" s="54" t="s">
        <v>375</v>
      </c>
      <c r="J54" s="55" t="str">
        <f t="shared" si="0"/>
        <v>GoldChemmanur Gold Refinery</v>
      </c>
      <c r="K54" s="55" t="str">
        <f t="shared" si="1"/>
        <v>GoldChemmanur Gold Refinery</v>
      </c>
    </row>
    <row r="55" spans="1:11">
      <c r="A55" s="54" t="s">
        <v>251</v>
      </c>
      <c r="B55" s="54" t="s">
        <v>377</v>
      </c>
      <c r="C55" s="54" t="s">
        <v>377</v>
      </c>
      <c r="D55" s="54" t="s">
        <v>264</v>
      </c>
      <c r="E55" s="54" t="s">
        <v>376</v>
      </c>
      <c r="F55" s="54" t="s">
        <v>265</v>
      </c>
      <c r="G55" s="54"/>
      <c r="H55" s="54" t="s">
        <v>378</v>
      </c>
      <c r="I55" s="54" t="s">
        <v>379</v>
      </c>
      <c r="J55" s="55" t="str">
        <f t="shared" si="0"/>
        <v>GoldChimet S.p.A.</v>
      </c>
      <c r="K55" s="55" t="str">
        <f t="shared" si="1"/>
        <v>GoldChimet S.p.A.</v>
      </c>
    </row>
    <row r="56" spans="1:11">
      <c r="A56" s="54" t="s">
        <v>251</v>
      </c>
      <c r="B56" s="54" t="s">
        <v>1038</v>
      </c>
      <c r="C56" s="54" t="s">
        <v>828</v>
      </c>
      <c r="D56" s="54" t="s">
        <v>385</v>
      </c>
      <c r="E56" s="54" t="s">
        <v>827</v>
      </c>
      <c r="F56" s="54" t="s">
        <v>265</v>
      </c>
      <c r="G56" s="54"/>
      <c r="H56" s="54" t="s">
        <v>829</v>
      </c>
      <c r="I56" s="54" t="s">
        <v>538</v>
      </c>
      <c r="J56" s="55" t="str">
        <f t="shared" si="0"/>
        <v>GoldChina Henan Zhongyuan Gold Smelter</v>
      </c>
      <c r="K56" s="55" t="str">
        <f t="shared" si="1"/>
        <v>GoldChina Henan Zhongyuan Gold Smelter</v>
      </c>
    </row>
    <row r="57" spans="1:11">
      <c r="A57" s="54" t="s">
        <v>251</v>
      </c>
      <c r="B57" s="54" t="s">
        <v>1039</v>
      </c>
      <c r="C57" s="54" t="s">
        <v>1589</v>
      </c>
      <c r="D57" s="54" t="s">
        <v>385</v>
      </c>
      <c r="E57" s="54" t="s">
        <v>773</v>
      </c>
      <c r="F57" s="54" t="s">
        <v>265</v>
      </c>
      <c r="G57" s="54"/>
      <c r="H57" s="54" t="s">
        <v>728</v>
      </c>
      <c r="I57" s="54" t="s">
        <v>439</v>
      </c>
      <c r="J57" s="55" t="str">
        <f t="shared" si="0"/>
        <v>GoldChina's Shandong Gold Mining Co., Ltd</v>
      </c>
      <c r="K57" s="55" t="str">
        <f t="shared" si="1"/>
        <v>GoldChina's Shandong Gold Mining Co., Ltd</v>
      </c>
    </row>
    <row r="58" spans="1:11">
      <c r="A58" s="54" t="s">
        <v>251</v>
      </c>
      <c r="B58" s="54" t="s">
        <v>381</v>
      </c>
      <c r="C58" s="54" t="s">
        <v>381</v>
      </c>
      <c r="D58" s="54" t="s">
        <v>284</v>
      </c>
      <c r="E58" s="54" t="s">
        <v>380</v>
      </c>
      <c r="F58" s="54" t="s">
        <v>265</v>
      </c>
      <c r="G58" s="54"/>
      <c r="H58" s="54" t="s">
        <v>382</v>
      </c>
      <c r="I58" s="54" t="s">
        <v>286</v>
      </c>
      <c r="J58" s="55" t="str">
        <f t="shared" si="0"/>
        <v>GoldChugai Mining</v>
      </c>
      <c r="K58" s="55" t="str">
        <f t="shared" si="1"/>
        <v>GoldChugai Mining</v>
      </c>
    </row>
    <row r="59" spans="1:11">
      <c r="A59" s="54" t="s">
        <v>251</v>
      </c>
      <c r="B59" s="54" t="s">
        <v>384</v>
      </c>
      <c r="C59" s="54" t="s">
        <v>384</v>
      </c>
      <c r="D59" s="54" t="s">
        <v>385</v>
      </c>
      <c r="E59" s="54" t="s">
        <v>383</v>
      </c>
      <c r="F59" s="54" t="s">
        <v>265</v>
      </c>
      <c r="G59" s="54"/>
      <c r="H59" s="54" t="s">
        <v>386</v>
      </c>
      <c r="I59" s="54" t="s">
        <v>387</v>
      </c>
      <c r="J59" s="55" t="str">
        <f t="shared" si="0"/>
        <v>GoldDaye Non-Ferrous Metals Mining Ltd.</v>
      </c>
      <c r="K59" s="55" t="str">
        <f t="shared" si="1"/>
        <v>GoldDaye Non-Ferrous Metals Mining Ltd.</v>
      </c>
    </row>
    <row r="60" spans="1:11">
      <c r="A60" s="54" t="s">
        <v>251</v>
      </c>
      <c r="B60" s="54" t="s">
        <v>1040</v>
      </c>
      <c r="C60" s="54" t="s">
        <v>389</v>
      </c>
      <c r="D60" s="54" t="s">
        <v>294</v>
      </c>
      <c r="E60" s="54" t="s">
        <v>388</v>
      </c>
      <c r="F60" s="54" t="s">
        <v>265</v>
      </c>
      <c r="G60" s="54"/>
      <c r="H60" s="54" t="s">
        <v>295</v>
      </c>
      <c r="I60" s="54" t="s">
        <v>296</v>
      </c>
      <c r="J60" s="55" t="str">
        <f t="shared" si="0"/>
        <v>GoldDEGUSSA</v>
      </c>
      <c r="K60" s="55" t="str">
        <f t="shared" si="1"/>
        <v>GoldDEGUSSA</v>
      </c>
    </row>
    <row r="61" spans="1:11">
      <c r="A61" s="54" t="s">
        <v>251</v>
      </c>
      <c r="B61" s="54" t="s">
        <v>389</v>
      </c>
      <c r="C61" s="54" t="s">
        <v>389</v>
      </c>
      <c r="D61" s="54" t="s">
        <v>294</v>
      </c>
      <c r="E61" s="54" t="s">
        <v>388</v>
      </c>
      <c r="F61" s="54" t="s">
        <v>265</v>
      </c>
      <c r="G61" s="54"/>
      <c r="H61" s="54" t="s">
        <v>295</v>
      </c>
      <c r="I61" s="54" t="s">
        <v>296</v>
      </c>
      <c r="J61" s="55" t="str">
        <f t="shared" si="0"/>
        <v>GoldDegussa Sonne / Mond Goldhandel GmbH</v>
      </c>
      <c r="K61" s="55" t="str">
        <f t="shared" si="1"/>
        <v>GoldDegussa Sonne / Mond Goldhandel GmbH</v>
      </c>
    </row>
    <row r="62" spans="1:11">
      <c r="A62" s="54" t="s">
        <v>251</v>
      </c>
      <c r="B62" s="54" t="s">
        <v>391</v>
      </c>
      <c r="C62" s="54" t="s">
        <v>391</v>
      </c>
      <c r="D62" s="54" t="s">
        <v>289</v>
      </c>
      <c r="E62" s="54" t="s">
        <v>390</v>
      </c>
      <c r="F62" s="54" t="s">
        <v>265</v>
      </c>
      <c r="G62" s="54"/>
      <c r="H62" s="54" t="s">
        <v>392</v>
      </c>
      <c r="I62" s="54" t="s">
        <v>393</v>
      </c>
      <c r="J62" s="55" t="str">
        <f t="shared" si="0"/>
        <v>GoldDijllah Gold Refinery FZC</v>
      </c>
      <c r="K62" s="55" t="str">
        <f t="shared" si="1"/>
        <v>GoldDijllah Gold Refinery FZC</v>
      </c>
    </row>
    <row r="63" spans="1:11">
      <c r="A63" s="54" t="s">
        <v>251</v>
      </c>
      <c r="B63" s="54" t="s">
        <v>1041</v>
      </c>
      <c r="C63" s="54" t="s">
        <v>402</v>
      </c>
      <c r="D63" s="54" t="s">
        <v>400</v>
      </c>
      <c r="E63" s="54" t="s">
        <v>401</v>
      </c>
      <c r="F63" s="54" t="s">
        <v>265</v>
      </c>
      <c r="G63" s="54"/>
      <c r="H63" s="54" t="s">
        <v>403</v>
      </c>
      <c r="I63" s="54" t="s">
        <v>404</v>
      </c>
      <c r="J63" s="55" t="str">
        <f t="shared" si="0"/>
        <v>GoldDo Sung Corporation</v>
      </c>
      <c r="K63" s="55" t="str">
        <f t="shared" si="1"/>
        <v>GoldDo Sung Corporation</v>
      </c>
    </row>
    <row r="64" spans="1:11">
      <c r="A64" s="54" t="s">
        <v>251</v>
      </c>
      <c r="B64" s="54" t="s">
        <v>1042</v>
      </c>
      <c r="C64" s="54" t="s">
        <v>395</v>
      </c>
      <c r="D64" s="54" t="s">
        <v>294</v>
      </c>
      <c r="E64" s="54" t="s">
        <v>394</v>
      </c>
      <c r="F64" s="54" t="s">
        <v>265</v>
      </c>
      <c r="G64" s="54"/>
      <c r="H64" s="54" t="s">
        <v>295</v>
      </c>
      <c r="I64" s="54" t="s">
        <v>296</v>
      </c>
      <c r="J64" s="55" t="str">
        <f t="shared" si="0"/>
        <v>GoldDoduco</v>
      </c>
      <c r="K64" s="55" t="str">
        <f t="shared" si="1"/>
        <v>GoldDoduco</v>
      </c>
    </row>
    <row r="65" spans="1:11">
      <c r="A65" s="54" t="s">
        <v>251</v>
      </c>
      <c r="B65" s="54" t="s">
        <v>395</v>
      </c>
      <c r="C65" s="54" t="s">
        <v>395</v>
      </c>
      <c r="D65" s="54" t="s">
        <v>294</v>
      </c>
      <c r="E65" s="54" t="s">
        <v>394</v>
      </c>
      <c r="F65" s="54" t="s">
        <v>265</v>
      </c>
      <c r="G65" s="54"/>
      <c r="H65" s="54" t="s">
        <v>295</v>
      </c>
      <c r="I65" s="54" t="s">
        <v>296</v>
      </c>
      <c r="J65" s="55" t="str">
        <f t="shared" si="0"/>
        <v>GoldDODUCO Contacts and Refining GmbH</v>
      </c>
      <c r="K65" s="55" t="str">
        <f t="shared" si="1"/>
        <v>GoldDODUCO Contacts and Refining GmbH</v>
      </c>
    </row>
    <row r="66" spans="1:11">
      <c r="A66" s="54" t="s">
        <v>251</v>
      </c>
      <c r="B66" s="54" t="s">
        <v>1754</v>
      </c>
      <c r="C66" s="54" t="s">
        <v>1754</v>
      </c>
      <c r="D66" s="54" t="s">
        <v>385</v>
      </c>
      <c r="E66" s="54" t="s">
        <v>1755</v>
      </c>
      <c r="F66" s="54" t="s">
        <v>265</v>
      </c>
      <c r="G66" s="54"/>
      <c r="H66" s="54" t="s">
        <v>1756</v>
      </c>
      <c r="I66" s="54" t="s">
        <v>578</v>
      </c>
      <c r="J66" s="55" t="str">
        <f t="shared" si="0"/>
        <v>GoldDongwu Gold Group</v>
      </c>
      <c r="K66" s="55" t="str">
        <f t="shared" si="1"/>
        <v>GoldDongwu Gold Group</v>
      </c>
    </row>
    <row r="67" spans="1:11">
      <c r="A67" s="54" t="s">
        <v>251</v>
      </c>
      <c r="B67" s="54" t="s">
        <v>1043</v>
      </c>
      <c r="C67" s="54" t="s">
        <v>402</v>
      </c>
      <c r="D67" s="54" t="s">
        <v>400</v>
      </c>
      <c r="E67" s="54" t="s">
        <v>401</v>
      </c>
      <c r="F67" s="54" t="s">
        <v>265</v>
      </c>
      <c r="G67" s="54"/>
      <c r="H67" s="54" t="s">
        <v>403</v>
      </c>
      <c r="I67" s="54" t="s">
        <v>404</v>
      </c>
      <c r="J67" s="55" t="str">
        <f t="shared" si="0"/>
        <v>GoldDosung metal</v>
      </c>
      <c r="K67" s="55" t="str">
        <f t="shared" si="1"/>
        <v>GoldDosung metal</v>
      </c>
    </row>
    <row r="68" spans="1:11">
      <c r="A68" s="54" t="s">
        <v>251</v>
      </c>
      <c r="B68" s="54" t="s">
        <v>397</v>
      </c>
      <c r="C68" s="54" t="s">
        <v>397</v>
      </c>
      <c r="D68" s="54" t="s">
        <v>284</v>
      </c>
      <c r="E68" s="54" t="s">
        <v>396</v>
      </c>
      <c r="F68" s="54" t="s">
        <v>265</v>
      </c>
      <c r="G68" s="54"/>
      <c r="H68" s="54" t="s">
        <v>398</v>
      </c>
      <c r="I68" s="54" t="s">
        <v>399</v>
      </c>
      <c r="J68" s="55" t="str">
        <f t="shared" si="0"/>
        <v>GoldDowa</v>
      </c>
      <c r="K68" s="55" t="str">
        <f t="shared" si="1"/>
        <v>GoldDowa</v>
      </c>
    </row>
    <row r="69" spans="1:11">
      <c r="A69" s="54" t="s">
        <v>251</v>
      </c>
      <c r="B69" s="54" t="s">
        <v>1044</v>
      </c>
      <c r="C69" s="54" t="s">
        <v>397</v>
      </c>
      <c r="D69" s="54" t="s">
        <v>284</v>
      </c>
      <c r="E69" s="54" t="s">
        <v>396</v>
      </c>
      <c r="F69" s="54" t="s">
        <v>265</v>
      </c>
      <c r="G69" s="54"/>
      <c r="H69" s="54" t="s">
        <v>398</v>
      </c>
      <c r="I69" s="54" t="s">
        <v>399</v>
      </c>
      <c r="J69" s="55" t="str">
        <f t="shared" ref="J69:J132" si="2">A69&amp;B69</f>
        <v>GoldDowa Kogyo k.k.</v>
      </c>
      <c r="K69" s="55" t="str">
        <f t="shared" ref="K69:K132" si="3">A69&amp;B69</f>
        <v>GoldDowa Kogyo k.k.</v>
      </c>
    </row>
    <row r="70" spans="1:11">
      <c r="A70" s="54" t="s">
        <v>251</v>
      </c>
      <c r="B70" s="54" t="s">
        <v>1045</v>
      </c>
      <c r="C70" s="54" t="s">
        <v>397</v>
      </c>
      <c r="D70" s="54" t="s">
        <v>284</v>
      </c>
      <c r="E70" s="54" t="s">
        <v>396</v>
      </c>
      <c r="F70" s="54" t="s">
        <v>265</v>
      </c>
      <c r="G70" s="54"/>
      <c r="H70" s="54" t="s">
        <v>398</v>
      </c>
      <c r="I70" s="54" t="s">
        <v>399</v>
      </c>
      <c r="J70" s="55" t="str">
        <f t="shared" si="2"/>
        <v>GoldDowa Metalmine Co. Ltd</v>
      </c>
      <c r="K70" s="55" t="str">
        <f t="shared" si="3"/>
        <v>GoldDowa Metalmine Co. Ltd</v>
      </c>
    </row>
    <row r="71" spans="1:11">
      <c r="A71" s="54" t="s">
        <v>251</v>
      </c>
      <c r="B71" s="54" t="s">
        <v>1046</v>
      </c>
      <c r="C71" s="54" t="s">
        <v>397</v>
      </c>
      <c r="D71" s="54" t="s">
        <v>284</v>
      </c>
      <c r="E71" s="54" t="s">
        <v>396</v>
      </c>
      <c r="F71" s="54" t="s">
        <v>265</v>
      </c>
      <c r="G71" s="54"/>
      <c r="H71" s="54" t="s">
        <v>398</v>
      </c>
      <c r="I71" s="54" t="s">
        <v>399</v>
      </c>
      <c r="J71" s="55" t="str">
        <f t="shared" si="2"/>
        <v>GoldDowa Metals &amp; Mining Co. Ltd</v>
      </c>
      <c r="K71" s="55" t="str">
        <f t="shared" si="3"/>
        <v>GoldDowa Metals &amp; Mining Co. Ltd</v>
      </c>
    </row>
    <row r="72" spans="1:11">
      <c r="A72" s="54" t="s">
        <v>251</v>
      </c>
      <c r="B72" s="54" t="s">
        <v>402</v>
      </c>
      <c r="C72" s="54" t="s">
        <v>402</v>
      </c>
      <c r="D72" s="54" t="s">
        <v>400</v>
      </c>
      <c r="E72" s="54" t="s">
        <v>401</v>
      </c>
      <c r="F72" s="54" t="s">
        <v>265</v>
      </c>
      <c r="G72" s="54"/>
      <c r="H72" s="54" t="s">
        <v>403</v>
      </c>
      <c r="I72" s="54" t="s">
        <v>404</v>
      </c>
      <c r="J72" s="55" t="str">
        <f t="shared" si="2"/>
        <v>GoldDSC (Do Sung Corporation)</v>
      </c>
      <c r="K72" s="55" t="str">
        <f t="shared" si="3"/>
        <v>GoldDSC (Do Sung Corporation)</v>
      </c>
    </row>
    <row r="73" spans="1:11">
      <c r="A73" s="54" t="s">
        <v>251</v>
      </c>
      <c r="B73" s="54" t="s">
        <v>1047</v>
      </c>
      <c r="C73" s="54" t="s">
        <v>1047</v>
      </c>
      <c r="D73" s="54" t="s">
        <v>284</v>
      </c>
      <c r="E73" s="54" t="s">
        <v>405</v>
      </c>
      <c r="F73" s="54" t="s">
        <v>265</v>
      </c>
      <c r="G73" s="54"/>
      <c r="H73" s="54" t="s">
        <v>406</v>
      </c>
      <c r="I73" s="54" t="s">
        <v>407</v>
      </c>
      <c r="J73" s="55" t="str">
        <f t="shared" si="2"/>
        <v>GoldEco-System Recycling Co., Ltd. East Plant</v>
      </c>
      <c r="K73" s="55" t="str">
        <f t="shared" si="3"/>
        <v>GoldEco-System Recycling Co., Ltd. East Plant</v>
      </c>
    </row>
    <row r="74" spans="1:11">
      <c r="A74" s="54" t="s">
        <v>251</v>
      </c>
      <c r="B74" s="54" t="s">
        <v>1048</v>
      </c>
      <c r="C74" s="54" t="s">
        <v>1048</v>
      </c>
      <c r="D74" s="54" t="s">
        <v>284</v>
      </c>
      <c r="E74" s="54" t="s">
        <v>1049</v>
      </c>
      <c r="F74" s="54" t="s">
        <v>265</v>
      </c>
      <c r="G74" s="54"/>
      <c r="H74" s="54" t="s">
        <v>1050</v>
      </c>
      <c r="I74" s="54" t="s">
        <v>399</v>
      </c>
      <c r="J74" s="55" t="str">
        <f t="shared" si="2"/>
        <v>GoldEco-System Recycling Co., Ltd. North Plant</v>
      </c>
      <c r="K74" s="55" t="str">
        <f t="shared" si="3"/>
        <v>GoldEco-System Recycling Co., Ltd. North Plant</v>
      </c>
    </row>
    <row r="75" spans="1:11">
      <c r="A75" s="54" t="s">
        <v>251</v>
      </c>
      <c r="B75" s="54" t="s">
        <v>1051</v>
      </c>
      <c r="C75" s="54" t="s">
        <v>1051</v>
      </c>
      <c r="D75" s="54" t="s">
        <v>284</v>
      </c>
      <c r="E75" s="54" t="s">
        <v>1052</v>
      </c>
      <c r="F75" s="54" t="s">
        <v>265</v>
      </c>
      <c r="G75" s="54"/>
      <c r="H75" s="54" t="s">
        <v>1053</v>
      </c>
      <c r="I75" s="54" t="s">
        <v>1053</v>
      </c>
      <c r="J75" s="55" t="str">
        <f t="shared" si="2"/>
        <v>GoldEco-System Recycling Co., Ltd. West Plant</v>
      </c>
      <c r="K75" s="55" t="str">
        <f t="shared" si="3"/>
        <v>GoldEco-System Recycling Co., Ltd. West Plant</v>
      </c>
    </row>
    <row r="76" spans="1:11">
      <c r="A76" s="54" t="s">
        <v>251</v>
      </c>
      <c r="B76" s="54" t="s">
        <v>1054</v>
      </c>
      <c r="C76" s="54" t="s">
        <v>486</v>
      </c>
      <c r="D76" s="54" t="s">
        <v>487</v>
      </c>
      <c r="E76" s="54" t="s">
        <v>485</v>
      </c>
      <c r="F76" s="54" t="s">
        <v>265</v>
      </c>
      <c r="G76" s="54"/>
      <c r="H76" s="54" t="s">
        <v>488</v>
      </c>
      <c r="I76" s="54" t="s">
        <v>489</v>
      </c>
      <c r="J76" s="55" t="str">
        <f t="shared" si="2"/>
        <v>GoldEkaterinburg</v>
      </c>
      <c r="K76" s="55" t="str">
        <f t="shared" si="3"/>
        <v>GoldEkaterinburg</v>
      </c>
    </row>
    <row r="77" spans="1:11">
      <c r="A77" s="54" t="s">
        <v>251</v>
      </c>
      <c r="B77" s="54" t="s">
        <v>1556</v>
      </c>
      <c r="C77" s="54" t="s">
        <v>1556</v>
      </c>
      <c r="D77" s="54" t="s">
        <v>344</v>
      </c>
      <c r="E77" s="54" t="s">
        <v>1557</v>
      </c>
      <c r="F77" s="54" t="s">
        <v>265</v>
      </c>
      <c r="G77" s="54"/>
      <c r="H77" s="54" t="s">
        <v>1558</v>
      </c>
      <c r="I77" s="54" t="s">
        <v>1559</v>
      </c>
      <c r="J77" s="55" t="str">
        <f t="shared" si="2"/>
        <v>GoldEmerald Jewel Industry India Limited (Unit 1)</v>
      </c>
      <c r="K77" s="55" t="str">
        <f t="shared" si="3"/>
        <v>GoldEmerald Jewel Industry India Limited (Unit 1)</v>
      </c>
    </row>
    <row r="78" spans="1:11">
      <c r="A78" s="54" t="s">
        <v>251</v>
      </c>
      <c r="B78" s="54" t="s">
        <v>1560</v>
      </c>
      <c r="C78" s="54" t="s">
        <v>1560</v>
      </c>
      <c r="D78" s="54" t="s">
        <v>344</v>
      </c>
      <c r="E78" s="54" t="s">
        <v>1561</v>
      </c>
      <c r="F78" s="54" t="s">
        <v>265</v>
      </c>
      <c r="G78" s="54"/>
      <c r="H78" s="54" t="s">
        <v>1558</v>
      </c>
      <c r="I78" s="54" t="s">
        <v>1559</v>
      </c>
      <c r="J78" s="55" t="str">
        <f t="shared" si="2"/>
        <v>GoldEmerald Jewel Industry India Limited (Unit 2)</v>
      </c>
      <c r="K78" s="55" t="str">
        <f t="shared" si="3"/>
        <v>GoldEmerald Jewel Industry India Limited (Unit 2)</v>
      </c>
    </row>
    <row r="79" spans="1:11">
      <c r="A79" s="54" t="s">
        <v>251</v>
      </c>
      <c r="B79" s="54" t="s">
        <v>1562</v>
      </c>
      <c r="C79" s="54" t="s">
        <v>1562</v>
      </c>
      <c r="D79" s="54" t="s">
        <v>344</v>
      </c>
      <c r="E79" s="54" t="s">
        <v>1563</v>
      </c>
      <c r="F79" s="54" t="s">
        <v>265</v>
      </c>
      <c r="G79" s="54"/>
      <c r="H79" s="54" t="s">
        <v>1558</v>
      </c>
      <c r="I79" s="54" t="s">
        <v>1559</v>
      </c>
      <c r="J79" s="55" t="str">
        <f t="shared" si="2"/>
        <v>GoldEmerald Jewel Industry India Limited (Unit 3)</v>
      </c>
      <c r="K79" s="55" t="str">
        <f t="shared" si="3"/>
        <v>GoldEmerald Jewel Industry India Limited (Unit 3)</v>
      </c>
    </row>
    <row r="80" spans="1:11">
      <c r="A80" s="54" t="s">
        <v>251</v>
      </c>
      <c r="B80" s="54" t="s">
        <v>1564</v>
      </c>
      <c r="C80" s="54" t="s">
        <v>1564</v>
      </c>
      <c r="D80" s="54" t="s">
        <v>344</v>
      </c>
      <c r="E80" s="54" t="s">
        <v>1565</v>
      </c>
      <c r="F80" s="54" t="s">
        <v>265</v>
      </c>
      <c r="G80" s="54"/>
      <c r="H80" s="54" t="s">
        <v>1558</v>
      </c>
      <c r="I80" s="54" t="s">
        <v>1559</v>
      </c>
      <c r="J80" s="55" t="str">
        <f t="shared" si="2"/>
        <v>GoldEmerald Jewel Industry India Limited (Unit 4)</v>
      </c>
      <c r="K80" s="55" t="str">
        <f t="shared" si="3"/>
        <v>GoldEmerald Jewel Industry India Limited (Unit 4)</v>
      </c>
    </row>
    <row r="81" spans="1:11">
      <c r="A81" s="54" t="s">
        <v>251</v>
      </c>
      <c r="B81" s="54" t="s">
        <v>409</v>
      </c>
      <c r="C81" s="54" t="s">
        <v>409</v>
      </c>
      <c r="D81" s="54" t="s">
        <v>289</v>
      </c>
      <c r="E81" s="54" t="s">
        <v>408</v>
      </c>
      <c r="F81" s="54" t="s">
        <v>265</v>
      </c>
      <c r="G81" s="54"/>
      <c r="H81" s="54" t="s">
        <v>290</v>
      </c>
      <c r="I81" s="54" t="s">
        <v>291</v>
      </c>
      <c r="J81" s="55" t="str">
        <f t="shared" si="2"/>
        <v>GoldEmirates Gold DMCC</v>
      </c>
      <c r="K81" s="55" t="str">
        <f t="shared" si="3"/>
        <v>GoldEmirates Gold DMCC</v>
      </c>
    </row>
    <row r="82" spans="1:11">
      <c r="A82" s="54" t="s">
        <v>251</v>
      </c>
      <c r="B82" s="54" t="s">
        <v>1055</v>
      </c>
      <c r="C82" s="54" t="s">
        <v>612</v>
      </c>
      <c r="D82" s="54" t="s">
        <v>487</v>
      </c>
      <c r="E82" s="54" t="s">
        <v>611</v>
      </c>
      <c r="F82" s="54" t="s">
        <v>265</v>
      </c>
      <c r="G82" s="54"/>
      <c r="H82" s="54" t="s">
        <v>613</v>
      </c>
      <c r="I82" s="54" t="s">
        <v>614</v>
      </c>
      <c r="J82" s="55" t="str">
        <f t="shared" si="2"/>
        <v>GoldFederal State Unitary Enterprise Moscow Special Processing Plant (FSUE MZSS)</v>
      </c>
      <c r="K82" s="55" t="str">
        <f t="shared" si="3"/>
        <v>GoldFederal State Unitary Enterprise Moscow Special Processing Plant (FSUE MZSS)</v>
      </c>
    </row>
    <row r="83" spans="1:11">
      <c r="A83" s="54" t="s">
        <v>251</v>
      </c>
      <c r="B83" s="54" t="s">
        <v>411</v>
      </c>
      <c r="C83" s="54" t="s">
        <v>411</v>
      </c>
      <c r="D83" s="54" t="s">
        <v>412</v>
      </c>
      <c r="E83" s="54" t="s">
        <v>410</v>
      </c>
      <c r="F83" s="54" t="s">
        <v>265</v>
      </c>
      <c r="G83" s="54"/>
      <c r="H83" s="54" t="s">
        <v>413</v>
      </c>
      <c r="I83" s="54" t="s">
        <v>414</v>
      </c>
      <c r="J83" s="55" t="str">
        <f t="shared" si="2"/>
        <v>GoldFidelity Printers and Refiners Ltd.</v>
      </c>
      <c r="K83" s="55" t="str">
        <f t="shared" si="3"/>
        <v>GoldFidelity Printers and Refiners Ltd.</v>
      </c>
    </row>
    <row r="84" spans="1:11">
      <c r="A84" s="54" t="s">
        <v>251</v>
      </c>
      <c r="B84" s="54" t="s">
        <v>1056</v>
      </c>
      <c r="C84" s="54" t="s">
        <v>1579</v>
      </c>
      <c r="D84" s="54" t="s">
        <v>487</v>
      </c>
      <c r="E84" s="54" t="s">
        <v>642</v>
      </c>
      <c r="F84" s="54" t="s">
        <v>265</v>
      </c>
      <c r="G84" s="54"/>
      <c r="H84" s="54" t="s">
        <v>644</v>
      </c>
      <c r="I84" s="54" t="s">
        <v>645</v>
      </c>
      <c r="J84" s="55" t="str">
        <f t="shared" si="2"/>
        <v>GoldFSE Novosibirsk Refinery</v>
      </c>
      <c r="K84" s="55" t="str">
        <f t="shared" si="3"/>
        <v>GoldFSE Novosibirsk Refinery</v>
      </c>
    </row>
    <row r="85" spans="1:11">
      <c r="A85" s="54" t="s">
        <v>251</v>
      </c>
      <c r="B85" s="54" t="s">
        <v>416</v>
      </c>
      <c r="C85" s="54" t="s">
        <v>416</v>
      </c>
      <c r="D85" s="54" t="s">
        <v>289</v>
      </c>
      <c r="E85" s="54" t="s">
        <v>415</v>
      </c>
      <c r="F85" s="54" t="s">
        <v>265</v>
      </c>
      <c r="G85" s="54"/>
      <c r="H85" s="54" t="s">
        <v>417</v>
      </c>
      <c r="I85" s="54" t="s">
        <v>418</v>
      </c>
      <c r="J85" s="55" t="str">
        <f t="shared" si="2"/>
        <v>GoldFujairah Gold FZC</v>
      </c>
      <c r="K85" s="55" t="str">
        <f t="shared" si="3"/>
        <v>GoldFujairah Gold FZC</v>
      </c>
    </row>
    <row r="86" spans="1:11">
      <c r="A86" s="54" t="s">
        <v>251</v>
      </c>
      <c r="B86" s="54" t="s">
        <v>1757</v>
      </c>
      <c r="C86" s="54" t="s">
        <v>416</v>
      </c>
      <c r="D86" s="54" t="s">
        <v>289</v>
      </c>
      <c r="E86" s="54" t="s">
        <v>415</v>
      </c>
      <c r="F86" s="54" t="s">
        <v>265</v>
      </c>
      <c r="G86" s="54"/>
      <c r="H86" s="54" t="s">
        <v>417</v>
      </c>
      <c r="I86" s="54" t="s">
        <v>418</v>
      </c>
      <c r="J86" s="55" t="str">
        <f t="shared" si="2"/>
        <v>GoldFujhara Refinery</v>
      </c>
      <c r="K86" s="55" t="str">
        <f t="shared" si="3"/>
        <v>GoldFujhara Refinery</v>
      </c>
    </row>
    <row r="87" spans="1:11">
      <c r="A87" s="54" t="s">
        <v>251</v>
      </c>
      <c r="B87" s="54" t="s">
        <v>1057</v>
      </c>
      <c r="C87" s="54" t="s">
        <v>425</v>
      </c>
      <c r="D87" s="54" t="s">
        <v>385</v>
      </c>
      <c r="E87" s="54" t="s">
        <v>424</v>
      </c>
      <c r="F87" s="54" t="s">
        <v>265</v>
      </c>
      <c r="G87" s="54"/>
      <c r="H87" s="54" t="s">
        <v>426</v>
      </c>
      <c r="I87" s="54" t="s">
        <v>427</v>
      </c>
      <c r="J87" s="55" t="str">
        <f t="shared" si="2"/>
        <v>GoldFujian Zijin mining stock company gold smelter</v>
      </c>
      <c r="K87" s="55" t="str">
        <f t="shared" si="3"/>
        <v>GoldFujian Zijin mining stock company gold smelter</v>
      </c>
    </row>
    <row r="88" spans="1:11">
      <c r="A88" s="54" t="s">
        <v>251</v>
      </c>
      <c r="B88" s="54" t="s">
        <v>423</v>
      </c>
      <c r="C88" s="54" t="s">
        <v>423</v>
      </c>
      <c r="D88" s="54" t="s">
        <v>270</v>
      </c>
      <c r="E88" s="54" t="s">
        <v>422</v>
      </c>
      <c r="F88" s="54" t="s">
        <v>265</v>
      </c>
      <c r="G88" s="54"/>
      <c r="H88" s="54" t="s">
        <v>275</v>
      </c>
      <c r="I88" s="54" t="s">
        <v>276</v>
      </c>
      <c r="J88" s="55" t="str">
        <f t="shared" si="2"/>
        <v>GoldGeib Refining Corporation</v>
      </c>
      <c r="K88" s="55" t="str">
        <f t="shared" si="3"/>
        <v>GoldGeib Refining Corporation</v>
      </c>
    </row>
    <row r="89" spans="1:11">
      <c r="A89" s="54" t="s">
        <v>251</v>
      </c>
      <c r="B89" s="54" t="s">
        <v>1758</v>
      </c>
      <c r="C89" s="54" t="s">
        <v>1758</v>
      </c>
      <c r="D89" s="54" t="s">
        <v>344</v>
      </c>
      <c r="E89" s="54" t="s">
        <v>419</v>
      </c>
      <c r="F89" s="54" t="s">
        <v>265</v>
      </c>
      <c r="G89" s="54"/>
      <c r="H89" s="54" t="s">
        <v>420</v>
      </c>
      <c r="I89" s="54" t="s">
        <v>421</v>
      </c>
      <c r="J89" s="55" t="str">
        <f t="shared" si="2"/>
        <v>GoldGGC Gujrat Gold Centre Pvt. Ltd.</v>
      </c>
      <c r="K89" s="55" t="str">
        <f t="shared" si="3"/>
        <v>GoldGGC Gujrat Gold Centre Pvt. Ltd.</v>
      </c>
    </row>
    <row r="90" spans="1:11">
      <c r="A90" s="54" t="s">
        <v>251</v>
      </c>
      <c r="B90" s="54" t="s">
        <v>1759</v>
      </c>
      <c r="C90" s="54" t="s">
        <v>1759</v>
      </c>
      <c r="D90" s="54" t="s">
        <v>1029</v>
      </c>
      <c r="E90" s="54" t="s">
        <v>1760</v>
      </c>
      <c r="F90" s="54" t="s">
        <v>265</v>
      </c>
      <c r="G90" s="54"/>
      <c r="H90" s="54" t="s">
        <v>1761</v>
      </c>
      <c r="I90" s="54" t="s">
        <v>1762</v>
      </c>
      <c r="J90" s="55" t="str">
        <f t="shared" si="2"/>
        <v>GoldGold by Gold Colombia</v>
      </c>
      <c r="K90" s="55" t="str">
        <f t="shared" si="3"/>
        <v>GoldGold by Gold Colombia</v>
      </c>
    </row>
    <row r="91" spans="1:11">
      <c r="A91" s="54" t="s">
        <v>251</v>
      </c>
      <c r="B91" s="54" t="s">
        <v>1058</v>
      </c>
      <c r="C91" s="54" t="s">
        <v>1058</v>
      </c>
      <c r="D91" s="54" t="s">
        <v>1059</v>
      </c>
      <c r="E91" s="54" t="s">
        <v>1060</v>
      </c>
      <c r="F91" s="54" t="s">
        <v>265</v>
      </c>
      <c r="G91" s="54"/>
      <c r="H91" s="54" t="s">
        <v>1061</v>
      </c>
      <c r="I91" s="54" t="s">
        <v>1061</v>
      </c>
      <c r="J91" s="55" t="str">
        <f t="shared" si="2"/>
        <v>GoldGold Coast Refinery</v>
      </c>
      <c r="K91" s="55" t="str">
        <f t="shared" si="3"/>
        <v>GoldGold Coast Refinery</v>
      </c>
    </row>
    <row r="92" spans="1:11">
      <c r="A92" s="54" t="s">
        <v>251</v>
      </c>
      <c r="B92" s="54" t="s">
        <v>1062</v>
      </c>
      <c r="C92" s="54" t="s">
        <v>1589</v>
      </c>
      <c r="D92" s="54" t="s">
        <v>385</v>
      </c>
      <c r="E92" s="54" t="s">
        <v>773</v>
      </c>
      <c r="F92" s="54" t="s">
        <v>265</v>
      </c>
      <c r="G92" s="54"/>
      <c r="H92" s="54" t="s">
        <v>728</v>
      </c>
      <c r="I92" s="54" t="s">
        <v>439</v>
      </c>
      <c r="J92" s="55" t="str">
        <f t="shared" si="2"/>
        <v>GoldGold Mining in Shandong (Laizhou) Limited Company</v>
      </c>
      <c r="K92" s="55" t="str">
        <f t="shared" si="3"/>
        <v>GoldGold Mining in Shandong (Laizhou) Limited Company</v>
      </c>
    </row>
    <row r="93" spans="1:11">
      <c r="A93" s="54" t="s">
        <v>251</v>
      </c>
      <c r="B93" s="54" t="s">
        <v>425</v>
      </c>
      <c r="C93" s="54" t="s">
        <v>425</v>
      </c>
      <c r="D93" s="54" t="s">
        <v>385</v>
      </c>
      <c r="E93" s="54" t="s">
        <v>424</v>
      </c>
      <c r="F93" s="54" t="s">
        <v>265</v>
      </c>
      <c r="G93" s="54"/>
      <c r="H93" s="54" t="s">
        <v>426</v>
      </c>
      <c r="I93" s="54" t="s">
        <v>427</v>
      </c>
      <c r="J93" s="55" t="str">
        <f t="shared" si="2"/>
        <v>GoldGold Refinery of Zijin Mining Group Co., Ltd.</v>
      </c>
      <c r="K93" s="55" t="str">
        <f t="shared" si="3"/>
        <v>GoldGold Refinery of Zijin Mining Group Co., Ltd.</v>
      </c>
    </row>
    <row r="94" spans="1:11">
      <c r="A94" s="54" t="s">
        <v>251</v>
      </c>
      <c r="B94" s="54" t="s">
        <v>1063</v>
      </c>
      <c r="C94" s="54" t="s">
        <v>429</v>
      </c>
      <c r="D94" s="54" t="s">
        <v>385</v>
      </c>
      <c r="E94" s="54" t="s">
        <v>428</v>
      </c>
      <c r="F94" s="54" t="s">
        <v>265</v>
      </c>
      <c r="G94" s="54"/>
      <c r="H94" s="54" t="s">
        <v>430</v>
      </c>
      <c r="I94" s="54" t="s">
        <v>431</v>
      </c>
      <c r="J94" s="55" t="str">
        <f t="shared" si="2"/>
        <v>GoldGreat Wall Precious Metals Co,. LTD.</v>
      </c>
      <c r="K94" s="55" t="str">
        <f t="shared" si="3"/>
        <v>GoldGreat Wall Precious Metals Co,. LTD.</v>
      </c>
    </row>
    <row r="95" spans="1:11">
      <c r="A95" s="54" t="s">
        <v>251</v>
      </c>
      <c r="B95" s="54" t="s">
        <v>429</v>
      </c>
      <c r="C95" s="54" t="s">
        <v>429</v>
      </c>
      <c r="D95" s="54" t="s">
        <v>385</v>
      </c>
      <c r="E95" s="54" t="s">
        <v>428</v>
      </c>
      <c r="F95" s="54" t="s">
        <v>265</v>
      </c>
      <c r="G95" s="54"/>
      <c r="H95" s="54" t="s">
        <v>430</v>
      </c>
      <c r="I95" s="54" t="s">
        <v>431</v>
      </c>
      <c r="J95" s="55" t="str">
        <f t="shared" si="2"/>
        <v>GoldGreat Wall Precious Metals Co., Ltd. of CBPM</v>
      </c>
      <c r="K95" s="55" t="str">
        <f t="shared" si="3"/>
        <v>GoldGreat Wall Precious Metals Co., Ltd. of CBPM</v>
      </c>
    </row>
    <row r="96" spans="1:11">
      <c r="A96" s="54" t="s">
        <v>251</v>
      </c>
      <c r="B96" s="54" t="s">
        <v>1064</v>
      </c>
      <c r="C96" s="54" t="s">
        <v>433</v>
      </c>
      <c r="D96" s="54" t="s">
        <v>385</v>
      </c>
      <c r="E96" s="54" t="s">
        <v>432</v>
      </c>
      <c r="F96" s="54" t="s">
        <v>265</v>
      </c>
      <c r="G96" s="54"/>
      <c r="H96" s="54" t="s">
        <v>434</v>
      </c>
      <c r="I96" s="54" t="s">
        <v>435</v>
      </c>
      <c r="J96" s="55" t="str">
        <f t="shared" si="2"/>
        <v>GoldGuangdong Gaoyao Co</v>
      </c>
      <c r="K96" s="55" t="str">
        <f t="shared" si="3"/>
        <v>GoldGuangdong Gaoyao Co</v>
      </c>
    </row>
    <row r="97" spans="1:11">
      <c r="A97" s="54" t="s">
        <v>251</v>
      </c>
      <c r="B97" s="54" t="s">
        <v>433</v>
      </c>
      <c r="C97" s="54" t="s">
        <v>433</v>
      </c>
      <c r="D97" s="54" t="s">
        <v>385</v>
      </c>
      <c r="E97" s="54" t="s">
        <v>432</v>
      </c>
      <c r="F97" s="54" t="s">
        <v>265</v>
      </c>
      <c r="G97" s="54"/>
      <c r="H97" s="54" t="s">
        <v>434</v>
      </c>
      <c r="I97" s="54" t="s">
        <v>435</v>
      </c>
      <c r="J97" s="55" t="str">
        <f t="shared" si="2"/>
        <v>GoldGuangdong Jinding Gold Limited</v>
      </c>
      <c r="K97" s="55" t="str">
        <f t="shared" si="3"/>
        <v>GoldGuangdong Jinding Gold Limited</v>
      </c>
    </row>
    <row r="98" spans="1:11">
      <c r="A98" s="54" t="s">
        <v>251</v>
      </c>
      <c r="B98" s="54" t="s">
        <v>1065</v>
      </c>
      <c r="C98" s="54" t="s">
        <v>1758</v>
      </c>
      <c r="D98" s="54" t="s">
        <v>344</v>
      </c>
      <c r="E98" s="54" t="s">
        <v>419</v>
      </c>
      <c r="F98" s="54" t="s">
        <v>265</v>
      </c>
      <c r="G98" s="54"/>
      <c r="H98" s="54" t="s">
        <v>420</v>
      </c>
      <c r="I98" s="54" t="s">
        <v>421</v>
      </c>
      <c r="J98" s="55" t="str">
        <f t="shared" si="2"/>
        <v>GoldGujarat Gold Centre</v>
      </c>
      <c r="K98" s="55" t="str">
        <f t="shared" si="3"/>
        <v>GoldGujarat Gold Centre</v>
      </c>
    </row>
    <row r="99" spans="1:11">
      <c r="A99" s="54" t="s">
        <v>251</v>
      </c>
      <c r="B99" s="54" t="s">
        <v>437</v>
      </c>
      <c r="C99" s="54" t="s">
        <v>437</v>
      </c>
      <c r="D99" s="54" t="s">
        <v>385</v>
      </c>
      <c r="E99" s="54" t="s">
        <v>436</v>
      </c>
      <c r="F99" s="54" t="s">
        <v>265</v>
      </c>
      <c r="G99" s="54"/>
      <c r="H99" s="54" t="s">
        <v>438</v>
      </c>
      <c r="I99" s="54" t="s">
        <v>439</v>
      </c>
      <c r="J99" s="55" t="str">
        <f t="shared" si="2"/>
        <v>GoldGuoda Safina High-Tech Environmental Refinery Co., Ltd.</v>
      </c>
      <c r="K99" s="55" t="str">
        <f t="shared" si="3"/>
        <v>GoldGuoda Safina High-Tech Environmental Refinery Co., Ltd.</v>
      </c>
    </row>
    <row r="100" spans="1:11">
      <c r="A100" s="54" t="s">
        <v>251</v>
      </c>
      <c r="B100" s="54" t="s">
        <v>441</v>
      </c>
      <c r="C100" s="54" t="s">
        <v>441</v>
      </c>
      <c r="D100" s="54" t="s">
        <v>385</v>
      </c>
      <c r="E100" s="54" t="s">
        <v>440</v>
      </c>
      <c r="F100" s="54" t="s">
        <v>265</v>
      </c>
      <c r="G100" s="54"/>
      <c r="H100" s="54" t="s">
        <v>442</v>
      </c>
      <c r="I100" s="54" t="s">
        <v>443</v>
      </c>
      <c r="J100" s="55" t="str">
        <f t="shared" si="2"/>
        <v>GoldHangzhou Fuchunjiang Smelting Co., Ltd.</v>
      </c>
      <c r="K100" s="55" t="str">
        <f t="shared" si="3"/>
        <v>GoldHangzhou Fuchunjiang Smelting Co., Ltd.</v>
      </c>
    </row>
    <row r="101" spans="1:11">
      <c r="A101" s="54" t="s">
        <v>251</v>
      </c>
      <c r="B101" s="54" t="s">
        <v>550</v>
      </c>
      <c r="C101" s="54" t="s">
        <v>1066</v>
      </c>
      <c r="D101" s="54" t="s">
        <v>400</v>
      </c>
      <c r="E101" s="54" t="s">
        <v>549</v>
      </c>
      <c r="F101" s="54" t="s">
        <v>265</v>
      </c>
      <c r="G101" s="54"/>
      <c r="H101" s="54" t="s">
        <v>551</v>
      </c>
      <c r="I101" s="54" t="s">
        <v>552</v>
      </c>
      <c r="J101" s="55" t="str">
        <f t="shared" si="2"/>
        <v>GoldHeeSung Metal Ltd.</v>
      </c>
      <c r="K101" s="55" t="str">
        <f t="shared" si="3"/>
        <v>GoldHeeSung Metal Ltd.</v>
      </c>
    </row>
    <row r="102" spans="1:11">
      <c r="A102" s="54" t="s">
        <v>251</v>
      </c>
      <c r="B102" s="54" t="s">
        <v>445</v>
      </c>
      <c r="C102" s="54" t="s">
        <v>445</v>
      </c>
      <c r="D102" s="54" t="s">
        <v>294</v>
      </c>
      <c r="E102" s="54" t="s">
        <v>444</v>
      </c>
      <c r="F102" s="54" t="s">
        <v>265</v>
      </c>
      <c r="G102" s="54"/>
      <c r="H102" s="54" t="s">
        <v>295</v>
      </c>
      <c r="I102" s="54" t="s">
        <v>296</v>
      </c>
      <c r="J102" s="55" t="str">
        <f t="shared" si="2"/>
        <v>GoldHeimerle + Meule GmbH</v>
      </c>
      <c r="K102" s="55" t="str">
        <f t="shared" si="3"/>
        <v>GoldHeimerle + Meule GmbH</v>
      </c>
    </row>
    <row r="103" spans="1:11">
      <c r="A103" s="54" t="s">
        <v>251</v>
      </c>
      <c r="B103" s="54" t="s">
        <v>1067</v>
      </c>
      <c r="C103" s="54" t="s">
        <v>828</v>
      </c>
      <c r="D103" s="54" t="s">
        <v>385</v>
      </c>
      <c r="E103" s="54" t="s">
        <v>827</v>
      </c>
      <c r="F103" s="54" t="s">
        <v>265</v>
      </c>
      <c r="G103" s="54"/>
      <c r="H103" s="54" t="s">
        <v>829</v>
      </c>
      <c r="I103" s="54" t="s">
        <v>538</v>
      </c>
      <c r="J103" s="55" t="str">
        <f t="shared" si="2"/>
        <v>GoldHenan Zhongyuan Gold Refinery Co., Ltd.</v>
      </c>
      <c r="K103" s="55" t="str">
        <f t="shared" si="3"/>
        <v>GoldHenan Zhongyuan Gold Refinery Co., Ltd.</v>
      </c>
    </row>
    <row r="104" spans="1:11">
      <c r="A104" s="54" t="s">
        <v>251</v>
      </c>
      <c r="B104" s="54" t="s">
        <v>1068</v>
      </c>
      <c r="C104" s="54" t="s">
        <v>828</v>
      </c>
      <c r="D104" s="54" t="s">
        <v>385</v>
      </c>
      <c r="E104" s="54" t="s">
        <v>827</v>
      </c>
      <c r="F104" s="54" t="s">
        <v>265</v>
      </c>
      <c r="G104" s="54"/>
      <c r="H104" s="54" t="s">
        <v>829</v>
      </c>
      <c r="I104" s="54" t="s">
        <v>538</v>
      </c>
      <c r="J104" s="55" t="str">
        <f t="shared" si="2"/>
        <v>GoldHenan Zhongyuan Gold Smelter of Zhongjin Gold Co. Ltd.</v>
      </c>
      <c r="K104" s="55" t="str">
        <f t="shared" si="3"/>
        <v>GoldHenan Zhongyuan Gold Smelter of Zhongjin Gold Co. Ltd.</v>
      </c>
    </row>
    <row r="105" spans="1:11">
      <c r="A105" s="54" t="s">
        <v>251</v>
      </c>
      <c r="B105" s="54" t="s">
        <v>1069</v>
      </c>
      <c r="C105" s="54" t="s">
        <v>828</v>
      </c>
      <c r="D105" s="54" t="s">
        <v>385</v>
      </c>
      <c r="E105" s="54" t="s">
        <v>827</v>
      </c>
      <c r="F105" s="54" t="s">
        <v>265</v>
      </c>
      <c r="G105" s="54"/>
      <c r="H105" s="54" t="s">
        <v>829</v>
      </c>
      <c r="I105" s="54" t="s">
        <v>538</v>
      </c>
      <c r="J105" s="55" t="str">
        <f t="shared" si="2"/>
        <v>GoldHenan Zhongyuan Gold Smelter of Zhongjin Gold Corporation Limited</v>
      </c>
      <c r="K105" s="55" t="str">
        <f t="shared" si="3"/>
        <v>GoldHenan Zhongyuan Gold Smelter of Zhongjin Gold Corporation Limited</v>
      </c>
    </row>
    <row r="106" spans="1:11">
      <c r="A106" s="54" t="s">
        <v>251</v>
      </c>
      <c r="B106" s="54" t="s">
        <v>1631</v>
      </c>
      <c r="C106" s="54" t="s">
        <v>1631</v>
      </c>
      <c r="D106" s="54" t="s">
        <v>294</v>
      </c>
      <c r="E106" s="54" t="s">
        <v>450</v>
      </c>
      <c r="F106" s="54" t="s">
        <v>265</v>
      </c>
      <c r="G106" s="54"/>
      <c r="H106" s="54" t="s">
        <v>452</v>
      </c>
      <c r="I106" s="54" t="s">
        <v>453</v>
      </c>
      <c r="J106" s="55" t="str">
        <f t="shared" si="2"/>
        <v>GoldHeraeus Germany GmbH Co. KG</v>
      </c>
      <c r="K106" s="55" t="str">
        <f t="shared" si="3"/>
        <v>GoldHeraeus Germany GmbH Co. KG</v>
      </c>
    </row>
    <row r="107" spans="1:11">
      <c r="A107" s="54" t="s">
        <v>251</v>
      </c>
      <c r="B107" s="54" t="s">
        <v>1070</v>
      </c>
      <c r="C107" s="54" t="s">
        <v>447</v>
      </c>
      <c r="D107" s="54" t="s">
        <v>385</v>
      </c>
      <c r="E107" s="54" t="s">
        <v>446</v>
      </c>
      <c r="F107" s="54" t="s">
        <v>265</v>
      </c>
      <c r="G107" s="54"/>
      <c r="H107" s="54" t="s">
        <v>448</v>
      </c>
      <c r="I107" s="54" t="s">
        <v>449</v>
      </c>
      <c r="J107" s="55" t="str">
        <f t="shared" si="2"/>
        <v>GoldHeraeus Ltd. Hong Kong</v>
      </c>
      <c r="K107" s="55" t="str">
        <f t="shared" si="3"/>
        <v>GoldHeraeus Ltd. Hong Kong</v>
      </c>
    </row>
    <row r="108" spans="1:11">
      <c r="A108" s="54" t="s">
        <v>251</v>
      </c>
      <c r="B108" s="54" t="s">
        <v>447</v>
      </c>
      <c r="C108" s="54" t="s">
        <v>447</v>
      </c>
      <c r="D108" s="54" t="s">
        <v>385</v>
      </c>
      <c r="E108" s="54" t="s">
        <v>446</v>
      </c>
      <c r="F108" s="54" t="s">
        <v>265</v>
      </c>
      <c r="G108" s="54"/>
      <c r="H108" s="54" t="s">
        <v>448</v>
      </c>
      <c r="I108" s="54" t="s">
        <v>449</v>
      </c>
      <c r="J108" s="55" t="str">
        <f t="shared" si="2"/>
        <v>GoldHeraeus Metals Hong Kong Ltd.</v>
      </c>
      <c r="K108" s="55" t="str">
        <f t="shared" si="3"/>
        <v>GoldHeraeus Metals Hong Kong Ltd.</v>
      </c>
    </row>
    <row r="109" spans="1:11">
      <c r="A109" s="54" t="s">
        <v>251</v>
      </c>
      <c r="B109" s="54" t="s">
        <v>451</v>
      </c>
      <c r="C109" s="54" t="s">
        <v>1631</v>
      </c>
      <c r="D109" s="54" t="s">
        <v>294</v>
      </c>
      <c r="E109" s="54" t="s">
        <v>450</v>
      </c>
      <c r="F109" s="54" t="s">
        <v>265</v>
      </c>
      <c r="G109" s="54"/>
      <c r="H109" s="54" t="s">
        <v>452</v>
      </c>
      <c r="I109" s="54" t="s">
        <v>453</v>
      </c>
      <c r="J109" s="55" t="str">
        <f t="shared" si="2"/>
        <v>GoldHeraeus Precious Metals GmbH &amp; Co. KG</v>
      </c>
      <c r="K109" s="55" t="str">
        <f t="shared" si="3"/>
        <v>GoldHeraeus Precious Metals GmbH &amp; Co. KG</v>
      </c>
    </row>
    <row r="110" spans="1:11">
      <c r="A110" s="54" t="s">
        <v>251</v>
      </c>
      <c r="B110" s="54" t="s">
        <v>455</v>
      </c>
      <c r="C110" s="54" t="s">
        <v>455</v>
      </c>
      <c r="D110" s="54" t="s">
        <v>385</v>
      </c>
      <c r="E110" s="54" t="s">
        <v>454</v>
      </c>
      <c r="F110" s="54" t="s">
        <v>265</v>
      </c>
      <c r="G110" s="54"/>
      <c r="H110" s="54" t="s">
        <v>456</v>
      </c>
      <c r="I110" s="54" t="s">
        <v>457</v>
      </c>
      <c r="J110" s="55" t="str">
        <f t="shared" si="2"/>
        <v>GoldHunan Chenzhou Mining Co., Ltd.</v>
      </c>
      <c r="K110" s="55" t="str">
        <f t="shared" si="3"/>
        <v>GoldHunan Chenzhou Mining Co., Ltd.</v>
      </c>
    </row>
    <row r="111" spans="1:11">
      <c r="A111" s="54" t="s">
        <v>251</v>
      </c>
      <c r="B111" s="54" t="s">
        <v>1071</v>
      </c>
      <c r="C111" s="54" t="s">
        <v>455</v>
      </c>
      <c r="D111" s="54" t="s">
        <v>385</v>
      </c>
      <c r="E111" s="54" t="s">
        <v>454</v>
      </c>
      <c r="F111" s="54" t="s">
        <v>265</v>
      </c>
      <c r="G111" s="54"/>
      <c r="H111" s="54" t="s">
        <v>456</v>
      </c>
      <c r="I111" s="54" t="s">
        <v>457</v>
      </c>
      <c r="J111" s="55" t="str">
        <f t="shared" si="2"/>
        <v>GoldHunan Chenzhou Mining Group Co., Ltd.</v>
      </c>
      <c r="K111" s="55" t="str">
        <f t="shared" si="3"/>
        <v>GoldHunan Chenzhou Mining Group Co., Ltd.</v>
      </c>
    </row>
    <row r="112" spans="1:11">
      <c r="A112" s="54" t="s">
        <v>251</v>
      </c>
      <c r="B112" s="54" t="s">
        <v>1072</v>
      </c>
      <c r="C112" s="54" t="s">
        <v>455</v>
      </c>
      <c r="D112" s="54" t="s">
        <v>385</v>
      </c>
      <c r="E112" s="54" t="s">
        <v>454</v>
      </c>
      <c r="F112" s="54" t="s">
        <v>265</v>
      </c>
      <c r="G112" s="54"/>
      <c r="H112" s="54" t="s">
        <v>456</v>
      </c>
      <c r="I112" s="54" t="s">
        <v>457</v>
      </c>
      <c r="J112" s="55" t="str">
        <f t="shared" si="2"/>
        <v>GoldHunan Chenzhou Mining Industry Co. Ltd.</v>
      </c>
      <c r="K112" s="55" t="str">
        <f t="shared" si="3"/>
        <v>GoldHunan Chenzhou Mining Industry Co. Ltd.</v>
      </c>
    </row>
    <row r="113" spans="1:11">
      <c r="A113" s="54" t="s">
        <v>251</v>
      </c>
      <c r="B113" s="54" t="s">
        <v>459</v>
      </c>
      <c r="C113" s="54" t="s">
        <v>459</v>
      </c>
      <c r="D113" s="54" t="s">
        <v>385</v>
      </c>
      <c r="E113" s="54" t="s">
        <v>458</v>
      </c>
      <c r="F113" s="54" t="s">
        <v>265</v>
      </c>
      <c r="G113" s="54"/>
      <c r="H113" s="54" t="s">
        <v>460</v>
      </c>
      <c r="I113" s="54" t="s">
        <v>457</v>
      </c>
      <c r="J113" s="55" t="str">
        <f t="shared" si="2"/>
        <v>GoldHunan Guiyang yinxing Nonferrous Smelting Co., Ltd.</v>
      </c>
      <c r="K113" s="55" t="str">
        <f t="shared" si="3"/>
        <v>GoldHunan Guiyang yinxing Nonferrous Smelting Co., Ltd.</v>
      </c>
    </row>
    <row r="114" spans="1:11">
      <c r="A114" s="54" t="s">
        <v>251</v>
      </c>
      <c r="B114" s="54" t="s">
        <v>1073</v>
      </c>
      <c r="C114" s="54" t="s">
        <v>459</v>
      </c>
      <c r="D114" s="54" t="s">
        <v>385</v>
      </c>
      <c r="E114" s="54" t="s">
        <v>458</v>
      </c>
      <c r="F114" s="54" t="s">
        <v>265</v>
      </c>
      <c r="G114" s="54"/>
      <c r="H114" s="54" t="s">
        <v>460</v>
      </c>
      <c r="I114" s="54" t="s">
        <v>457</v>
      </c>
      <c r="J114" s="55" t="str">
        <f t="shared" si="2"/>
        <v>GoldHunan Yu Teng Non-Ferrous Metals Co., Ltd.</v>
      </c>
      <c r="K114" s="55" t="str">
        <f t="shared" si="3"/>
        <v>GoldHunan Yu Teng Non-Ferrous Metals Co., Ltd.</v>
      </c>
    </row>
    <row r="115" spans="1:11">
      <c r="A115" s="54" t="s">
        <v>251</v>
      </c>
      <c r="B115" s="54" t="s">
        <v>462</v>
      </c>
      <c r="C115" s="54" t="s">
        <v>462</v>
      </c>
      <c r="D115" s="54" t="s">
        <v>400</v>
      </c>
      <c r="E115" s="54" t="s">
        <v>461</v>
      </c>
      <c r="F115" s="54" t="s">
        <v>265</v>
      </c>
      <c r="G115" s="54"/>
      <c r="H115" s="54" t="s">
        <v>463</v>
      </c>
      <c r="I115" s="54" t="s">
        <v>404</v>
      </c>
      <c r="J115" s="55" t="str">
        <f t="shared" si="2"/>
        <v>GoldHwaSeong CJ CO., LTD.</v>
      </c>
      <c r="K115" s="55" t="str">
        <f t="shared" si="3"/>
        <v>GoldHwaSeong CJ CO., LTD.</v>
      </c>
    </row>
    <row r="116" spans="1:11">
      <c r="A116" s="54" t="s">
        <v>251</v>
      </c>
      <c r="B116" s="54" t="s">
        <v>1632</v>
      </c>
      <c r="C116" s="54" t="s">
        <v>1632</v>
      </c>
      <c r="D116" s="54" t="s">
        <v>784</v>
      </c>
      <c r="E116" s="54" t="s">
        <v>782</v>
      </c>
      <c r="F116" s="54" t="s">
        <v>265</v>
      </c>
      <c r="G116" s="54"/>
      <c r="H116" s="54" t="s">
        <v>785</v>
      </c>
      <c r="I116" s="54" t="s">
        <v>786</v>
      </c>
      <c r="J116" s="55" t="str">
        <f t="shared" si="2"/>
        <v>GoldIndustrial Refining Company</v>
      </c>
      <c r="K116" s="55" t="str">
        <f t="shared" si="3"/>
        <v>GoldIndustrial Refining Company</v>
      </c>
    </row>
    <row r="117" spans="1:11">
      <c r="A117" s="54" t="s">
        <v>251</v>
      </c>
      <c r="B117" s="54" t="s">
        <v>465</v>
      </c>
      <c r="C117" s="54" t="s">
        <v>465</v>
      </c>
      <c r="D117" s="54" t="s">
        <v>385</v>
      </c>
      <c r="E117" s="54" t="s">
        <v>464</v>
      </c>
      <c r="F117" s="54" t="s">
        <v>265</v>
      </c>
      <c r="G117" s="54"/>
      <c r="H117" s="54" t="s">
        <v>466</v>
      </c>
      <c r="I117" s="54" t="s">
        <v>467</v>
      </c>
      <c r="J117" s="55" t="str">
        <f t="shared" si="2"/>
        <v>GoldInner Mongolia Qiankun Gold and Silver Refinery Share Co., Ltd.</v>
      </c>
      <c r="K117" s="55" t="str">
        <f t="shared" si="3"/>
        <v>GoldInner Mongolia Qiankun Gold and Silver Refinery Share Co., Ltd.</v>
      </c>
    </row>
    <row r="118" spans="1:11">
      <c r="A118" s="54" t="s">
        <v>251</v>
      </c>
      <c r="B118" s="54" t="s">
        <v>469</v>
      </c>
      <c r="C118" s="54" t="s">
        <v>469</v>
      </c>
      <c r="D118" s="54" t="s">
        <v>289</v>
      </c>
      <c r="E118" s="54" t="s">
        <v>468</v>
      </c>
      <c r="F118" s="54" t="s">
        <v>265</v>
      </c>
      <c r="G118" s="54"/>
      <c r="H118" s="54" t="s">
        <v>290</v>
      </c>
      <c r="I118" s="54" t="s">
        <v>291</v>
      </c>
      <c r="J118" s="55" t="str">
        <f t="shared" si="2"/>
        <v>GoldInternational Precious Metal Refiners</v>
      </c>
      <c r="K118" s="55" t="str">
        <f t="shared" si="3"/>
        <v>GoldInternational Precious Metal Refiners</v>
      </c>
    </row>
    <row r="119" spans="1:11">
      <c r="A119" s="54" t="s">
        <v>251</v>
      </c>
      <c r="B119" s="54" t="s">
        <v>471</v>
      </c>
      <c r="C119" s="54" t="s">
        <v>471</v>
      </c>
      <c r="D119" s="54" t="s">
        <v>284</v>
      </c>
      <c r="E119" s="54" t="s">
        <v>470</v>
      </c>
      <c r="F119" s="54" t="s">
        <v>265</v>
      </c>
      <c r="G119" s="54"/>
      <c r="H119" s="54" t="s">
        <v>472</v>
      </c>
      <c r="I119" s="54" t="s">
        <v>407</v>
      </c>
      <c r="J119" s="55" t="str">
        <f t="shared" si="2"/>
        <v>GoldIshifuku Metal Industry Co., Ltd.</v>
      </c>
      <c r="K119" s="55" t="str">
        <f t="shared" si="3"/>
        <v>GoldIshifuku Metal Industry Co., Ltd.</v>
      </c>
    </row>
    <row r="120" spans="1:11">
      <c r="A120" s="54" t="s">
        <v>251</v>
      </c>
      <c r="B120" s="54" t="s">
        <v>474</v>
      </c>
      <c r="C120" s="54" t="s">
        <v>474</v>
      </c>
      <c r="D120" s="54" t="s">
        <v>331</v>
      </c>
      <c r="E120" s="54" t="s">
        <v>473</v>
      </c>
      <c r="F120" s="54" t="s">
        <v>265</v>
      </c>
      <c r="G120" s="54"/>
      <c r="H120" s="54" t="s">
        <v>475</v>
      </c>
      <c r="I120" s="54" t="s">
        <v>333</v>
      </c>
      <c r="J120" s="55" t="str">
        <f t="shared" si="2"/>
        <v>GoldIstanbul Gold Refinery</v>
      </c>
      <c r="K120" s="55" t="str">
        <f t="shared" si="3"/>
        <v>GoldIstanbul Gold Refinery</v>
      </c>
    </row>
    <row r="121" spans="1:11">
      <c r="A121" s="54" t="s">
        <v>251</v>
      </c>
      <c r="B121" s="54" t="s">
        <v>477</v>
      </c>
      <c r="C121" s="54" t="s">
        <v>477</v>
      </c>
      <c r="D121" s="54" t="s">
        <v>264</v>
      </c>
      <c r="E121" s="54" t="s">
        <v>476</v>
      </c>
      <c r="F121" s="54" t="s">
        <v>265</v>
      </c>
      <c r="G121" s="54"/>
      <c r="H121" s="54" t="s">
        <v>378</v>
      </c>
      <c r="I121" s="54" t="s">
        <v>379</v>
      </c>
      <c r="J121" s="55" t="str">
        <f t="shared" si="2"/>
        <v>GoldItalpreziosi</v>
      </c>
      <c r="K121" s="55" t="str">
        <f t="shared" si="3"/>
        <v>GoldItalpreziosi</v>
      </c>
    </row>
    <row r="122" spans="1:11">
      <c r="A122" s="54" t="s">
        <v>251</v>
      </c>
      <c r="B122" s="54" t="s">
        <v>1074</v>
      </c>
      <c r="C122" s="54" t="s">
        <v>1074</v>
      </c>
      <c r="D122" s="54" t="s">
        <v>344</v>
      </c>
      <c r="E122" s="54" t="s">
        <v>1075</v>
      </c>
      <c r="F122" s="54" t="s">
        <v>265</v>
      </c>
      <c r="G122" s="54"/>
      <c r="H122" s="54" t="s">
        <v>1076</v>
      </c>
      <c r="I122" s="54" t="s">
        <v>1077</v>
      </c>
      <c r="J122" s="55" t="str">
        <f t="shared" si="2"/>
        <v>GoldJALAN &amp; Company</v>
      </c>
      <c r="K122" s="55" t="str">
        <f t="shared" si="3"/>
        <v>GoldJALAN &amp; Company</v>
      </c>
    </row>
    <row r="123" spans="1:11">
      <c r="A123" s="54" t="s">
        <v>251</v>
      </c>
      <c r="B123" s="54" t="s">
        <v>479</v>
      </c>
      <c r="C123" s="54" t="s">
        <v>479</v>
      </c>
      <c r="D123" s="54" t="s">
        <v>284</v>
      </c>
      <c r="E123" s="54" t="s">
        <v>478</v>
      </c>
      <c r="F123" s="54" t="s">
        <v>265</v>
      </c>
      <c r="G123" s="54"/>
      <c r="H123" s="54" t="s">
        <v>480</v>
      </c>
      <c r="I123" s="54" t="s">
        <v>480</v>
      </c>
      <c r="J123" s="55" t="str">
        <f t="shared" si="2"/>
        <v>GoldJapan Mint</v>
      </c>
      <c r="K123" s="55" t="str">
        <f t="shared" si="3"/>
        <v>GoldJapan Mint</v>
      </c>
    </row>
    <row r="124" spans="1:11">
      <c r="A124" s="54" t="s">
        <v>251</v>
      </c>
      <c r="B124" s="54" t="s">
        <v>1078</v>
      </c>
      <c r="C124" s="54" t="s">
        <v>482</v>
      </c>
      <c r="D124" s="54" t="s">
        <v>385</v>
      </c>
      <c r="E124" s="54" t="s">
        <v>481</v>
      </c>
      <c r="F124" s="54" t="s">
        <v>265</v>
      </c>
      <c r="G124" s="54"/>
      <c r="H124" s="54" t="s">
        <v>483</v>
      </c>
      <c r="I124" s="54" t="s">
        <v>484</v>
      </c>
      <c r="J124" s="55" t="str">
        <f t="shared" si="2"/>
        <v>GoldJCC</v>
      </c>
      <c r="K124" s="55" t="str">
        <f t="shared" si="3"/>
        <v>GoldJCC</v>
      </c>
    </row>
    <row r="125" spans="1:11">
      <c r="A125" s="54" t="s">
        <v>251</v>
      </c>
      <c r="B125" s="54" t="s">
        <v>482</v>
      </c>
      <c r="C125" s="54" t="s">
        <v>482</v>
      </c>
      <c r="D125" s="54" t="s">
        <v>385</v>
      </c>
      <c r="E125" s="54" t="s">
        <v>481</v>
      </c>
      <c r="F125" s="54" t="s">
        <v>265</v>
      </c>
      <c r="G125" s="54"/>
      <c r="H125" s="54" t="s">
        <v>483</v>
      </c>
      <c r="I125" s="54" t="s">
        <v>484</v>
      </c>
      <c r="J125" s="55" t="str">
        <f t="shared" si="2"/>
        <v>GoldJiangxi Copper Co., Ltd.</v>
      </c>
      <c r="K125" s="55" t="str">
        <f t="shared" si="3"/>
        <v>GoldJiangxi Copper Co., Ltd.</v>
      </c>
    </row>
    <row r="126" spans="1:11">
      <c r="A126" s="54" t="s">
        <v>251</v>
      </c>
      <c r="B126" s="54" t="s">
        <v>1079</v>
      </c>
      <c r="C126" s="54" t="s">
        <v>317</v>
      </c>
      <c r="D126" s="54" t="s">
        <v>318</v>
      </c>
      <c r="E126" s="54" t="s">
        <v>316</v>
      </c>
      <c r="F126" s="54" t="s">
        <v>265</v>
      </c>
      <c r="G126" s="54"/>
      <c r="H126" s="54" t="s">
        <v>319</v>
      </c>
      <c r="I126" s="54" t="s">
        <v>320</v>
      </c>
      <c r="J126" s="55" t="str">
        <f t="shared" si="2"/>
        <v>GoldJohnson Matthey Canada</v>
      </c>
      <c r="K126" s="55" t="str">
        <f t="shared" si="3"/>
        <v>GoldJohnson Matthey Canada</v>
      </c>
    </row>
    <row r="127" spans="1:11">
      <c r="A127" s="54" t="s">
        <v>251</v>
      </c>
      <c r="B127" s="54" t="s">
        <v>1080</v>
      </c>
      <c r="C127" s="54" t="s">
        <v>322</v>
      </c>
      <c r="D127" s="54" t="s">
        <v>270</v>
      </c>
      <c r="E127" s="54" t="s">
        <v>321</v>
      </c>
      <c r="F127" s="54" t="s">
        <v>265</v>
      </c>
      <c r="G127" s="54"/>
      <c r="H127" s="54" t="s">
        <v>323</v>
      </c>
      <c r="I127" s="54" t="s">
        <v>324</v>
      </c>
      <c r="J127" s="55" t="str">
        <f t="shared" si="2"/>
        <v>GoldJohnson Matthey Inc.</v>
      </c>
      <c r="K127" s="55" t="str">
        <f t="shared" si="3"/>
        <v>GoldJohnson Matthey Inc.</v>
      </c>
    </row>
    <row r="128" spans="1:11">
      <c r="A128" s="54" t="s">
        <v>251</v>
      </c>
      <c r="B128" s="54" t="s">
        <v>1081</v>
      </c>
      <c r="C128" s="54" t="s">
        <v>322</v>
      </c>
      <c r="D128" s="54" t="s">
        <v>270</v>
      </c>
      <c r="E128" s="54" t="s">
        <v>321</v>
      </c>
      <c r="F128" s="54" t="s">
        <v>265</v>
      </c>
      <c r="G128" s="54"/>
      <c r="H128" s="54" t="s">
        <v>323</v>
      </c>
      <c r="I128" s="54" t="s">
        <v>324</v>
      </c>
      <c r="J128" s="55" t="str">
        <f t="shared" si="2"/>
        <v>GoldJohnson Matthey Inc. (USA)</v>
      </c>
      <c r="K128" s="55" t="str">
        <f t="shared" si="3"/>
        <v>GoldJohnson Matthey Inc. (USA)</v>
      </c>
    </row>
    <row r="129" spans="1:11">
      <c r="A129" s="54" t="s">
        <v>251</v>
      </c>
      <c r="B129" s="54" t="s">
        <v>1082</v>
      </c>
      <c r="C129" s="54" t="s">
        <v>317</v>
      </c>
      <c r="D129" s="54" t="s">
        <v>318</v>
      </c>
      <c r="E129" s="54" t="s">
        <v>316</v>
      </c>
      <c r="F129" s="54" t="s">
        <v>265</v>
      </c>
      <c r="G129" s="54"/>
      <c r="H129" s="54" t="s">
        <v>319</v>
      </c>
      <c r="I129" s="54" t="s">
        <v>320</v>
      </c>
      <c r="J129" s="55" t="str">
        <f t="shared" si="2"/>
        <v>GoldJohnson Matthey Limited</v>
      </c>
      <c r="K129" s="55" t="str">
        <f t="shared" si="3"/>
        <v>GoldJohnson Matthey Limited</v>
      </c>
    </row>
    <row r="130" spans="1:11">
      <c r="A130" s="54" t="s">
        <v>251</v>
      </c>
      <c r="B130" s="54" t="s">
        <v>486</v>
      </c>
      <c r="C130" s="54" t="s">
        <v>486</v>
      </c>
      <c r="D130" s="54" t="s">
        <v>487</v>
      </c>
      <c r="E130" s="54" t="s">
        <v>485</v>
      </c>
      <c r="F130" s="54" t="s">
        <v>265</v>
      </c>
      <c r="G130" s="54"/>
      <c r="H130" s="54" t="s">
        <v>488</v>
      </c>
      <c r="I130" s="54" t="s">
        <v>489</v>
      </c>
      <c r="J130" s="55" t="str">
        <f t="shared" si="2"/>
        <v>GoldJSC Ekaterinburg Non-Ferrous Metal Processing Plant</v>
      </c>
      <c r="K130" s="55" t="str">
        <f t="shared" si="3"/>
        <v>GoldJSC Ekaterinburg Non-Ferrous Metal Processing Plant</v>
      </c>
    </row>
    <row r="131" spans="1:11">
      <c r="A131" s="54" t="s">
        <v>251</v>
      </c>
      <c r="B131" s="54" t="s">
        <v>1579</v>
      </c>
      <c r="C131" s="54" t="s">
        <v>1579</v>
      </c>
      <c r="D131" s="54" t="s">
        <v>487</v>
      </c>
      <c r="E131" s="54" t="s">
        <v>642</v>
      </c>
      <c r="F131" s="54" t="s">
        <v>265</v>
      </c>
      <c r="G131" s="54"/>
      <c r="H131" s="54" t="s">
        <v>644</v>
      </c>
      <c r="I131" s="54" t="s">
        <v>645</v>
      </c>
      <c r="J131" s="55" t="str">
        <f t="shared" si="2"/>
        <v>GoldJSC Novosibirsk Refinery</v>
      </c>
      <c r="K131" s="55" t="str">
        <f t="shared" si="3"/>
        <v>GoldJSC Novosibirsk Refinery</v>
      </c>
    </row>
    <row r="132" spans="1:11">
      <c r="A132" s="54" t="s">
        <v>251</v>
      </c>
      <c r="B132" s="54" t="s">
        <v>491</v>
      </c>
      <c r="C132" s="54" t="s">
        <v>491</v>
      </c>
      <c r="D132" s="54" t="s">
        <v>487</v>
      </c>
      <c r="E132" s="54" t="s">
        <v>490</v>
      </c>
      <c r="F132" s="54" t="s">
        <v>265</v>
      </c>
      <c r="G132" s="54"/>
      <c r="H132" s="54" t="s">
        <v>488</v>
      </c>
      <c r="I132" s="54" t="s">
        <v>489</v>
      </c>
      <c r="J132" s="55" t="str">
        <f t="shared" si="2"/>
        <v>GoldJSC Uralelectromed</v>
      </c>
      <c r="K132" s="55" t="str">
        <f t="shared" si="3"/>
        <v>GoldJSC Uralelectromed</v>
      </c>
    </row>
    <row r="133" spans="1:11">
      <c r="A133" s="54" t="s">
        <v>251</v>
      </c>
      <c r="B133" s="54" t="s">
        <v>493</v>
      </c>
      <c r="C133" s="54" t="s">
        <v>493</v>
      </c>
      <c r="D133" s="54" t="s">
        <v>284</v>
      </c>
      <c r="E133" s="54" t="s">
        <v>492</v>
      </c>
      <c r="F133" s="54" t="s">
        <v>265</v>
      </c>
      <c r="G133" s="54"/>
      <c r="H133" s="54" t="s">
        <v>494</v>
      </c>
      <c r="I133" s="54" t="s">
        <v>495</v>
      </c>
      <c r="J133" s="55" t="str">
        <f t="shared" ref="J133:J196" si="4">A133&amp;B133</f>
        <v>GoldJX Nippon Mining &amp; Metals Co., Ltd.</v>
      </c>
      <c r="K133" s="55" t="str">
        <f t="shared" ref="K133:K196" si="5">A133&amp;B133</f>
        <v>GoldJX Nippon Mining &amp; Metals Co., Ltd.</v>
      </c>
    </row>
    <row r="134" spans="1:11">
      <c r="A134" s="54" t="s">
        <v>251</v>
      </c>
      <c r="B134" s="54" t="s">
        <v>1566</v>
      </c>
      <c r="C134" s="54" t="s">
        <v>1566</v>
      </c>
      <c r="D134" s="54" t="s">
        <v>1567</v>
      </c>
      <c r="E134" s="54" t="s">
        <v>1568</v>
      </c>
      <c r="F134" s="54" t="s">
        <v>265</v>
      </c>
      <c r="G134" s="54"/>
      <c r="H134" s="54" t="s">
        <v>1569</v>
      </c>
      <c r="I134" s="54" t="s">
        <v>1570</v>
      </c>
      <c r="J134" s="55" t="str">
        <f t="shared" si="4"/>
        <v>GoldK.A. Rasmussen</v>
      </c>
      <c r="K134" s="55" t="str">
        <f t="shared" si="5"/>
        <v>GoldK.A. Rasmussen</v>
      </c>
    </row>
    <row r="135" spans="1:11">
      <c r="A135" s="54" t="s">
        <v>251</v>
      </c>
      <c r="B135" s="54" t="s">
        <v>497</v>
      </c>
      <c r="C135" s="54" t="s">
        <v>497</v>
      </c>
      <c r="D135" s="54" t="s">
        <v>289</v>
      </c>
      <c r="E135" s="54" t="s">
        <v>496</v>
      </c>
      <c r="F135" s="54" t="s">
        <v>265</v>
      </c>
      <c r="G135" s="54"/>
      <c r="H135" s="54" t="s">
        <v>290</v>
      </c>
      <c r="I135" s="54" t="s">
        <v>291</v>
      </c>
      <c r="J135" s="55" t="str">
        <f t="shared" si="4"/>
        <v>GoldKaloti Precious Metals</v>
      </c>
      <c r="K135" s="55" t="str">
        <f t="shared" si="5"/>
        <v>GoldKaloti Precious Metals</v>
      </c>
    </row>
    <row r="136" spans="1:11">
      <c r="A136" s="54" t="s">
        <v>251</v>
      </c>
      <c r="B136" s="54" t="s">
        <v>499</v>
      </c>
      <c r="C136" s="54" t="s">
        <v>499</v>
      </c>
      <c r="D136" s="54" t="s">
        <v>500</v>
      </c>
      <c r="E136" s="54" t="s">
        <v>498</v>
      </c>
      <c r="F136" s="54" t="s">
        <v>265</v>
      </c>
      <c r="G136" s="54"/>
      <c r="H136" s="54" t="s">
        <v>501</v>
      </c>
      <c r="I136" s="54" t="s">
        <v>502</v>
      </c>
      <c r="J136" s="55" t="str">
        <f t="shared" si="4"/>
        <v>GoldKazakhmys Smelting LLC</v>
      </c>
      <c r="K136" s="55" t="str">
        <f t="shared" si="5"/>
        <v>GoldKazakhmys Smelting LLC</v>
      </c>
    </row>
    <row r="137" spans="1:11">
      <c r="A137" s="54" t="s">
        <v>251</v>
      </c>
      <c r="B137" s="54" t="s">
        <v>504</v>
      </c>
      <c r="C137" s="54" t="s">
        <v>504</v>
      </c>
      <c r="D137" s="54" t="s">
        <v>500</v>
      </c>
      <c r="E137" s="54" t="s">
        <v>503</v>
      </c>
      <c r="F137" s="54" t="s">
        <v>265</v>
      </c>
      <c r="G137" s="54"/>
      <c r="H137" s="54" t="s">
        <v>505</v>
      </c>
      <c r="I137" s="54" t="s">
        <v>502</v>
      </c>
      <c r="J137" s="55" t="str">
        <f t="shared" si="4"/>
        <v>GoldKazzinc</v>
      </c>
      <c r="K137" s="55" t="str">
        <f t="shared" si="5"/>
        <v>GoldKazzinc</v>
      </c>
    </row>
    <row r="138" spans="1:11">
      <c r="A138" s="54" t="s">
        <v>251</v>
      </c>
      <c r="B138" s="54" t="s">
        <v>507</v>
      </c>
      <c r="C138" s="54" t="s">
        <v>507</v>
      </c>
      <c r="D138" s="54" t="s">
        <v>270</v>
      </c>
      <c r="E138" s="54" t="s">
        <v>506</v>
      </c>
      <c r="F138" s="54" t="s">
        <v>265</v>
      </c>
      <c r="G138" s="54"/>
      <c r="H138" s="54" t="s">
        <v>508</v>
      </c>
      <c r="I138" s="54" t="s">
        <v>324</v>
      </c>
      <c r="J138" s="55" t="str">
        <f t="shared" si="4"/>
        <v>GoldKennecott Utah Copper LLC</v>
      </c>
      <c r="K138" s="55" t="str">
        <f t="shared" si="5"/>
        <v>GoldKennecott Utah Copper LLC</v>
      </c>
    </row>
    <row r="139" spans="1:11">
      <c r="A139" s="54" t="s">
        <v>251</v>
      </c>
      <c r="B139" s="54" t="s">
        <v>1083</v>
      </c>
      <c r="C139" s="54" t="s">
        <v>510</v>
      </c>
      <c r="D139" s="54" t="s">
        <v>511</v>
      </c>
      <c r="E139" s="54" t="s">
        <v>509</v>
      </c>
      <c r="F139" s="54" t="s">
        <v>265</v>
      </c>
      <c r="G139" s="54"/>
      <c r="H139" s="54" t="s">
        <v>512</v>
      </c>
      <c r="I139" s="54" t="s">
        <v>513</v>
      </c>
      <c r="J139" s="55" t="str">
        <f t="shared" si="4"/>
        <v>GoldKGHM Polska Miedz S.A.</v>
      </c>
      <c r="K139" s="55" t="str">
        <f t="shared" si="5"/>
        <v>GoldKGHM Polska Miedz S.A.</v>
      </c>
    </row>
    <row r="140" spans="1:11">
      <c r="A140" s="54" t="s">
        <v>251</v>
      </c>
      <c r="B140" s="54" t="s">
        <v>510</v>
      </c>
      <c r="C140" s="54" t="s">
        <v>510</v>
      </c>
      <c r="D140" s="54" t="s">
        <v>511</v>
      </c>
      <c r="E140" s="54" t="s">
        <v>509</v>
      </c>
      <c r="F140" s="54" t="s">
        <v>265</v>
      </c>
      <c r="G140" s="54"/>
      <c r="H140" s="54" t="s">
        <v>512</v>
      </c>
      <c r="I140" s="54" t="s">
        <v>513</v>
      </c>
      <c r="J140" s="55" t="str">
        <f t="shared" si="4"/>
        <v>GoldKGHM Polska Miedz Spolka Akcyjna</v>
      </c>
      <c r="K140" s="55" t="str">
        <f t="shared" si="5"/>
        <v>GoldKGHM Polska Miedz Spolka Akcyjna</v>
      </c>
    </row>
    <row r="141" spans="1:11">
      <c r="A141" s="54" t="s">
        <v>251</v>
      </c>
      <c r="B141" s="54" t="s">
        <v>1084</v>
      </c>
      <c r="C141" s="54" t="s">
        <v>510</v>
      </c>
      <c r="D141" s="54" t="s">
        <v>511</v>
      </c>
      <c r="E141" s="54" t="s">
        <v>509</v>
      </c>
      <c r="F141" s="54" t="s">
        <v>265</v>
      </c>
      <c r="G141" s="54"/>
      <c r="H141" s="54" t="s">
        <v>512</v>
      </c>
      <c r="I141" s="54" t="s">
        <v>513</v>
      </c>
      <c r="J141" s="55" t="str">
        <f t="shared" si="4"/>
        <v>GoldKGHM Polska Miedź Spółka Akcyjna</v>
      </c>
      <c r="K141" s="55" t="str">
        <f t="shared" si="5"/>
        <v>GoldKGHM Polska Miedź Spółka Akcyjna</v>
      </c>
    </row>
    <row r="142" spans="1:11">
      <c r="A142" s="54" t="s">
        <v>251</v>
      </c>
      <c r="B142" s="54" t="s">
        <v>515</v>
      </c>
      <c r="C142" s="54" t="s">
        <v>515</v>
      </c>
      <c r="D142" s="54" t="s">
        <v>284</v>
      </c>
      <c r="E142" s="54" t="s">
        <v>514</v>
      </c>
      <c r="F142" s="54" t="s">
        <v>265</v>
      </c>
      <c r="G142" s="54"/>
      <c r="H142" s="54" t="s">
        <v>516</v>
      </c>
      <c r="I142" s="54" t="s">
        <v>407</v>
      </c>
      <c r="J142" s="55" t="str">
        <f t="shared" si="4"/>
        <v>GoldKojima Chemicals Co., Ltd.</v>
      </c>
      <c r="K142" s="55" t="str">
        <f t="shared" si="5"/>
        <v>GoldKojima Chemicals Co., Ltd.</v>
      </c>
    </row>
    <row r="143" spans="1:11">
      <c r="A143" s="54" t="s">
        <v>251</v>
      </c>
      <c r="B143" s="54" t="s">
        <v>1085</v>
      </c>
      <c r="C143" s="54" t="s">
        <v>515</v>
      </c>
      <c r="D143" s="54" t="s">
        <v>284</v>
      </c>
      <c r="E143" s="54" t="s">
        <v>514</v>
      </c>
      <c r="F143" s="54" t="s">
        <v>265</v>
      </c>
      <c r="G143" s="54"/>
      <c r="H143" s="54" t="s">
        <v>516</v>
      </c>
      <c r="I143" s="54" t="s">
        <v>407</v>
      </c>
      <c r="J143" s="55" t="str">
        <f t="shared" si="4"/>
        <v>GoldKojima Kagaku Yakuhin Co., Ltd</v>
      </c>
      <c r="K143" s="55" t="str">
        <f t="shared" si="5"/>
        <v>GoldKojima Kagaku Yakuhin Co., Ltd</v>
      </c>
    </row>
    <row r="144" spans="1:11">
      <c r="A144" s="54" t="s">
        <v>251</v>
      </c>
      <c r="B144" s="54" t="s">
        <v>1086</v>
      </c>
      <c r="C144" s="54" t="s">
        <v>510</v>
      </c>
      <c r="D144" s="54" t="s">
        <v>511</v>
      </c>
      <c r="E144" s="54" t="s">
        <v>509</v>
      </c>
      <c r="F144" s="54" t="s">
        <v>265</v>
      </c>
      <c r="G144" s="54"/>
      <c r="H144" s="54" t="s">
        <v>512</v>
      </c>
      <c r="I144" s="54" t="s">
        <v>513</v>
      </c>
      <c r="J144" s="55" t="str">
        <f t="shared" si="4"/>
        <v>GoldKombinat Gorniczo Hutniczy Miedz Polska Miedz S.A.</v>
      </c>
      <c r="K144" s="55" t="str">
        <f t="shared" si="5"/>
        <v>GoldKombinat Gorniczo Hutniczy Miedz Polska Miedz S.A.</v>
      </c>
    </row>
    <row r="145" spans="1:11">
      <c r="A145" s="54" t="s">
        <v>251</v>
      </c>
      <c r="B145" s="54" t="s">
        <v>518</v>
      </c>
      <c r="C145" s="54" t="s">
        <v>518</v>
      </c>
      <c r="D145" s="54" t="s">
        <v>400</v>
      </c>
      <c r="E145" s="54" t="s">
        <v>517</v>
      </c>
      <c r="F145" s="54" t="s">
        <v>265</v>
      </c>
      <c r="G145" s="54"/>
      <c r="H145" s="54" t="s">
        <v>519</v>
      </c>
      <c r="I145" s="54" t="s">
        <v>520</v>
      </c>
      <c r="J145" s="55" t="str">
        <f t="shared" si="4"/>
        <v>GoldKorea Zinc Co., Ltd.</v>
      </c>
      <c r="K145" s="55" t="str">
        <f t="shared" si="5"/>
        <v>GoldKorea Zinc Co., Ltd.</v>
      </c>
    </row>
    <row r="146" spans="1:11">
      <c r="A146" s="54" t="s">
        <v>251</v>
      </c>
      <c r="B146" s="54" t="s">
        <v>1633</v>
      </c>
      <c r="C146" s="54" t="s">
        <v>397</v>
      </c>
      <c r="D146" s="54" t="s">
        <v>284</v>
      </c>
      <c r="E146" s="54" t="s">
        <v>396</v>
      </c>
      <c r="F146" s="54" t="s">
        <v>265</v>
      </c>
      <c r="G146" s="54"/>
      <c r="H146" s="54" t="s">
        <v>398</v>
      </c>
      <c r="I146" s="54" t="s">
        <v>399</v>
      </c>
      <c r="J146" s="55" t="str">
        <f t="shared" si="4"/>
        <v>GoldKosak Seiren</v>
      </c>
      <c r="K146" s="55" t="str">
        <f t="shared" si="5"/>
        <v>GoldKosak Seiren</v>
      </c>
    </row>
    <row r="147" spans="1:11">
      <c r="A147" s="54" t="s">
        <v>251</v>
      </c>
      <c r="B147" s="54" t="s">
        <v>1087</v>
      </c>
      <c r="C147" s="54" t="s">
        <v>507</v>
      </c>
      <c r="D147" s="54" t="s">
        <v>270</v>
      </c>
      <c r="E147" s="54" t="s">
        <v>506</v>
      </c>
      <c r="F147" s="54" t="s">
        <v>265</v>
      </c>
      <c r="G147" s="54"/>
      <c r="H147" s="54" t="s">
        <v>508</v>
      </c>
      <c r="I147" s="54" t="s">
        <v>324</v>
      </c>
      <c r="J147" s="55" t="str">
        <f t="shared" si="4"/>
        <v>GoldKUC</v>
      </c>
      <c r="K147" s="55" t="str">
        <f t="shared" si="5"/>
        <v>GoldKUC</v>
      </c>
    </row>
    <row r="148" spans="1:11">
      <c r="A148" s="54" t="s">
        <v>251</v>
      </c>
      <c r="B148" s="54" t="s">
        <v>1088</v>
      </c>
      <c r="C148" s="54" t="s">
        <v>1088</v>
      </c>
      <c r="D148" s="54" t="s">
        <v>344</v>
      </c>
      <c r="E148" s="54" t="s">
        <v>1089</v>
      </c>
      <c r="F148" s="54" t="s">
        <v>265</v>
      </c>
      <c r="G148" s="54"/>
      <c r="H148" s="54" t="s">
        <v>1090</v>
      </c>
      <c r="I148" s="54" t="s">
        <v>1091</v>
      </c>
      <c r="J148" s="55" t="str">
        <f t="shared" si="4"/>
        <v>GoldKundan Care Products Ltd.</v>
      </c>
      <c r="K148" s="55" t="str">
        <f t="shared" si="5"/>
        <v>GoldKundan Care Products Ltd.</v>
      </c>
    </row>
    <row r="149" spans="1:11">
      <c r="A149" s="54" t="s">
        <v>251</v>
      </c>
      <c r="B149" s="54" t="s">
        <v>522</v>
      </c>
      <c r="C149" s="54" t="s">
        <v>522</v>
      </c>
      <c r="D149" s="54" t="s">
        <v>523</v>
      </c>
      <c r="E149" s="54" t="s">
        <v>521</v>
      </c>
      <c r="F149" s="54" t="s">
        <v>265</v>
      </c>
      <c r="G149" s="54"/>
      <c r="H149" s="54" t="s">
        <v>524</v>
      </c>
      <c r="I149" s="54" t="s">
        <v>525</v>
      </c>
      <c r="J149" s="55" t="str">
        <f t="shared" si="4"/>
        <v>GoldKyrgyzaltyn JSC</v>
      </c>
      <c r="K149" s="55" t="str">
        <f t="shared" si="5"/>
        <v>GoldKyrgyzaltyn JSC</v>
      </c>
    </row>
    <row r="150" spans="1:11">
      <c r="A150" s="54" t="s">
        <v>251</v>
      </c>
      <c r="B150" s="54" t="s">
        <v>527</v>
      </c>
      <c r="C150" s="54" t="s">
        <v>527</v>
      </c>
      <c r="D150" s="54" t="s">
        <v>487</v>
      </c>
      <c r="E150" s="54" t="s">
        <v>526</v>
      </c>
      <c r="F150" s="54" t="s">
        <v>265</v>
      </c>
      <c r="G150" s="54"/>
      <c r="H150" s="54" t="s">
        <v>528</v>
      </c>
      <c r="I150" s="54" t="s">
        <v>529</v>
      </c>
      <c r="J150" s="55" t="str">
        <f t="shared" si="4"/>
        <v>GoldKyshtym Copper-Electrolytic Plant ZAO</v>
      </c>
      <c r="K150" s="55" t="str">
        <f t="shared" si="5"/>
        <v>GoldKyshtym Copper-Electrolytic Plant ZAO</v>
      </c>
    </row>
    <row r="151" spans="1:11">
      <c r="A151" s="54" t="s">
        <v>251</v>
      </c>
      <c r="B151" s="54" t="s">
        <v>1092</v>
      </c>
      <c r="C151" s="54" t="s">
        <v>360</v>
      </c>
      <c r="D151" s="54" t="s">
        <v>361</v>
      </c>
      <c r="E151" s="54" t="s">
        <v>359</v>
      </c>
      <c r="F151" s="54" t="s">
        <v>265</v>
      </c>
      <c r="G151" s="54"/>
      <c r="H151" s="54" t="s">
        <v>362</v>
      </c>
      <c r="I151" s="54" t="s">
        <v>363</v>
      </c>
      <c r="J151" s="55" t="str">
        <f t="shared" si="4"/>
        <v>GoldLa Caridad</v>
      </c>
      <c r="K151" s="55" t="str">
        <f t="shared" si="5"/>
        <v>GoldLa Caridad</v>
      </c>
    </row>
    <row r="152" spans="1:11">
      <c r="A152" s="54" t="s">
        <v>251</v>
      </c>
      <c r="B152" s="54" t="s">
        <v>1093</v>
      </c>
      <c r="C152" s="54" t="s">
        <v>1589</v>
      </c>
      <c r="D152" s="54" t="s">
        <v>385</v>
      </c>
      <c r="E152" s="54" t="s">
        <v>773</v>
      </c>
      <c r="F152" s="54" t="s">
        <v>265</v>
      </c>
      <c r="G152" s="54"/>
      <c r="H152" s="54" t="s">
        <v>728</v>
      </c>
      <c r="I152" s="54" t="s">
        <v>439</v>
      </c>
      <c r="J152" s="55" t="str">
        <f t="shared" si="4"/>
        <v>GoldLAIZHOU SHANDONG</v>
      </c>
      <c r="K152" s="55" t="str">
        <f t="shared" si="5"/>
        <v>GoldLAIZHOU SHANDONG</v>
      </c>
    </row>
    <row r="153" spans="1:11">
      <c r="A153" s="54" t="s">
        <v>251</v>
      </c>
      <c r="B153" s="54" t="s">
        <v>531</v>
      </c>
      <c r="C153" s="54" t="s">
        <v>531</v>
      </c>
      <c r="D153" s="54" t="s">
        <v>532</v>
      </c>
      <c r="E153" s="54" t="s">
        <v>530</v>
      </c>
      <c r="F153" s="54" t="s">
        <v>265</v>
      </c>
      <c r="G153" s="54"/>
      <c r="H153" s="54" t="s">
        <v>533</v>
      </c>
      <c r="I153" s="54" t="s">
        <v>534</v>
      </c>
      <c r="J153" s="55" t="str">
        <f t="shared" si="4"/>
        <v>GoldL'azurde Company For Jewelry</v>
      </c>
      <c r="K153" s="55" t="str">
        <f t="shared" si="5"/>
        <v>GoldL'azurde Company For Jewelry</v>
      </c>
    </row>
    <row r="154" spans="1:11">
      <c r="A154" s="54" t="s">
        <v>251</v>
      </c>
      <c r="B154" s="54" t="s">
        <v>1094</v>
      </c>
      <c r="C154" s="54" t="s">
        <v>536</v>
      </c>
      <c r="D154" s="54" t="s">
        <v>385</v>
      </c>
      <c r="E154" s="54" t="s">
        <v>535</v>
      </c>
      <c r="F154" s="54" t="s">
        <v>265</v>
      </c>
      <c r="G154" s="54"/>
      <c r="H154" s="54" t="s">
        <v>537</v>
      </c>
      <c r="I154" s="54" t="s">
        <v>538</v>
      </c>
      <c r="J154" s="55" t="str">
        <f t="shared" si="4"/>
        <v>GoldLinBao Gold Mining</v>
      </c>
      <c r="K154" s="55" t="str">
        <f t="shared" si="5"/>
        <v>GoldLinBao Gold Mining</v>
      </c>
    </row>
    <row r="155" spans="1:11">
      <c r="A155" s="54" t="s">
        <v>251</v>
      </c>
      <c r="B155" s="54" t="s">
        <v>536</v>
      </c>
      <c r="C155" s="54" t="s">
        <v>536</v>
      </c>
      <c r="D155" s="54" t="s">
        <v>385</v>
      </c>
      <c r="E155" s="54" t="s">
        <v>535</v>
      </c>
      <c r="F155" s="54" t="s">
        <v>265</v>
      </c>
      <c r="G155" s="54"/>
      <c r="H155" s="54" t="s">
        <v>537</v>
      </c>
      <c r="I155" s="54" t="s">
        <v>538</v>
      </c>
      <c r="J155" s="55" t="str">
        <f t="shared" si="4"/>
        <v>GoldLingbao Gold Co., Ltd.</v>
      </c>
      <c r="K155" s="55" t="str">
        <f t="shared" si="5"/>
        <v>GoldLingbao Gold Co., Ltd.</v>
      </c>
    </row>
    <row r="156" spans="1:11">
      <c r="A156" s="54" t="s">
        <v>251</v>
      </c>
      <c r="B156" s="54" t="s">
        <v>540</v>
      </c>
      <c r="C156" s="54" t="s">
        <v>540</v>
      </c>
      <c r="D156" s="54" t="s">
        <v>385</v>
      </c>
      <c r="E156" s="54" t="s">
        <v>539</v>
      </c>
      <c r="F156" s="54" t="s">
        <v>265</v>
      </c>
      <c r="G156" s="54"/>
      <c r="H156" s="54" t="s">
        <v>537</v>
      </c>
      <c r="I156" s="54" t="s">
        <v>538</v>
      </c>
      <c r="J156" s="55" t="str">
        <f t="shared" si="4"/>
        <v>GoldLingbao Jinyuan Tonghui Refinery Co., Ltd.</v>
      </c>
      <c r="K156" s="55" t="str">
        <f t="shared" si="5"/>
        <v>GoldLingbao Jinyuan Tonghui Refinery Co., Ltd.</v>
      </c>
    </row>
    <row r="157" spans="1:11">
      <c r="A157" s="54" t="s">
        <v>251</v>
      </c>
      <c r="B157" s="54" t="s">
        <v>542</v>
      </c>
      <c r="C157" s="54" t="s">
        <v>542</v>
      </c>
      <c r="D157" s="54" t="s">
        <v>543</v>
      </c>
      <c r="E157" s="54" t="s">
        <v>541</v>
      </c>
      <c r="F157" s="54" t="s">
        <v>265</v>
      </c>
      <c r="G157" s="54"/>
      <c r="H157" s="54" t="s">
        <v>544</v>
      </c>
      <c r="I157" s="54" t="s">
        <v>544</v>
      </c>
      <c r="J157" s="55" t="str">
        <f t="shared" si="4"/>
        <v>GoldL'Orfebre S.A.</v>
      </c>
      <c r="K157" s="55" t="str">
        <f t="shared" si="5"/>
        <v>GoldL'Orfebre S.A.</v>
      </c>
    </row>
    <row r="158" spans="1:11">
      <c r="A158" s="54" t="s">
        <v>251</v>
      </c>
      <c r="B158" s="54" t="s">
        <v>546</v>
      </c>
      <c r="C158" s="54" t="s">
        <v>546</v>
      </c>
      <c r="D158" s="54" t="s">
        <v>400</v>
      </c>
      <c r="E158" s="54" t="s">
        <v>545</v>
      </c>
      <c r="F158" s="54" t="s">
        <v>265</v>
      </c>
      <c r="G158" s="54"/>
      <c r="H158" s="54" t="s">
        <v>547</v>
      </c>
      <c r="I158" s="54" t="s">
        <v>548</v>
      </c>
      <c r="J158" s="55" t="str">
        <f t="shared" si="4"/>
        <v>GoldLS-NIKKO Copper Inc.</v>
      </c>
      <c r="K158" s="55" t="str">
        <f t="shared" si="5"/>
        <v>GoldLS-NIKKO Copper Inc.</v>
      </c>
    </row>
    <row r="159" spans="1:11">
      <c r="A159" s="54" t="s">
        <v>251</v>
      </c>
      <c r="B159" s="54" t="s">
        <v>1066</v>
      </c>
      <c r="C159" s="54" t="s">
        <v>1066</v>
      </c>
      <c r="D159" s="54" t="s">
        <v>400</v>
      </c>
      <c r="E159" s="54" t="s">
        <v>549</v>
      </c>
      <c r="F159" s="54" t="s">
        <v>265</v>
      </c>
      <c r="G159" s="54"/>
      <c r="H159" s="54" t="s">
        <v>551</v>
      </c>
      <c r="I159" s="54" t="s">
        <v>552</v>
      </c>
      <c r="J159" s="55" t="str">
        <f t="shared" si="4"/>
        <v>GoldLT Metal Ltd.</v>
      </c>
      <c r="K159" s="55" t="str">
        <f t="shared" si="5"/>
        <v>GoldLT Metal Ltd.</v>
      </c>
    </row>
    <row r="160" spans="1:11">
      <c r="A160" s="54" t="s">
        <v>251</v>
      </c>
      <c r="B160" s="54" t="s">
        <v>554</v>
      </c>
      <c r="C160" s="54" t="s">
        <v>554</v>
      </c>
      <c r="D160" s="54" t="s">
        <v>385</v>
      </c>
      <c r="E160" s="54" t="s">
        <v>553</v>
      </c>
      <c r="F160" s="54" t="s">
        <v>265</v>
      </c>
      <c r="G160" s="54"/>
      <c r="H160" s="54" t="s">
        <v>555</v>
      </c>
      <c r="I160" s="54" t="s">
        <v>538</v>
      </c>
      <c r="J160" s="55" t="str">
        <f t="shared" si="4"/>
        <v>GoldLuoyang Zijin Yinhui Gold Refinery Co., Ltd.</v>
      </c>
      <c r="K160" s="55" t="str">
        <f t="shared" si="5"/>
        <v>GoldLuoyang Zijin Yinhui Gold Refinery Co., Ltd.</v>
      </c>
    </row>
    <row r="161" spans="1:11">
      <c r="A161" s="54" t="s">
        <v>251</v>
      </c>
      <c r="B161" s="54" t="s">
        <v>1095</v>
      </c>
      <c r="C161" s="54" t="s">
        <v>554</v>
      </c>
      <c r="D161" s="54" t="s">
        <v>385</v>
      </c>
      <c r="E161" s="54" t="s">
        <v>553</v>
      </c>
      <c r="F161" s="54" t="s">
        <v>265</v>
      </c>
      <c r="G161" s="54"/>
      <c r="H161" s="54" t="s">
        <v>555</v>
      </c>
      <c r="I161" s="54" t="s">
        <v>538</v>
      </c>
      <c r="J161" s="55" t="str">
        <f t="shared" si="4"/>
        <v>GoldLuoyang Zijin Yinhui Gold Smelting</v>
      </c>
      <c r="K161" s="55" t="str">
        <f t="shared" si="5"/>
        <v>GoldLuoyang Zijin Yinhui Gold Smelting</v>
      </c>
    </row>
    <row r="162" spans="1:11">
      <c r="A162" s="54" t="s">
        <v>251</v>
      </c>
      <c r="B162" s="54" t="s">
        <v>1096</v>
      </c>
      <c r="C162" s="54" t="s">
        <v>554</v>
      </c>
      <c r="D162" s="54" t="s">
        <v>385</v>
      </c>
      <c r="E162" s="54" t="s">
        <v>553</v>
      </c>
      <c r="F162" s="54" t="s">
        <v>265</v>
      </c>
      <c r="G162" s="54"/>
      <c r="H162" s="54" t="s">
        <v>555</v>
      </c>
      <c r="I162" s="54" t="s">
        <v>538</v>
      </c>
      <c r="J162" s="55" t="str">
        <f t="shared" si="4"/>
        <v>GoldLuoyang Zijin Yinhui Metal Smelt Co Ltd</v>
      </c>
      <c r="K162" s="55" t="str">
        <f t="shared" si="5"/>
        <v>GoldLuoyang Zijin Yinhui Metal Smelt Co Ltd</v>
      </c>
    </row>
    <row r="163" spans="1:11">
      <c r="A163" s="54" t="s">
        <v>251</v>
      </c>
      <c r="B163" s="54" t="s">
        <v>557</v>
      </c>
      <c r="C163" s="54" t="s">
        <v>557</v>
      </c>
      <c r="D163" s="54" t="s">
        <v>304</v>
      </c>
      <c r="E163" s="54" t="s">
        <v>556</v>
      </c>
      <c r="F163" s="54" t="s">
        <v>265</v>
      </c>
      <c r="G163" s="54"/>
      <c r="H163" s="54" t="s">
        <v>558</v>
      </c>
      <c r="I163" s="54" t="s">
        <v>559</v>
      </c>
      <c r="J163" s="55" t="str">
        <f t="shared" si="4"/>
        <v>GoldMarsam Metals</v>
      </c>
      <c r="K163" s="55" t="str">
        <f t="shared" si="5"/>
        <v>GoldMarsam Metals</v>
      </c>
    </row>
    <row r="164" spans="1:11">
      <c r="A164" s="54" t="s">
        <v>251</v>
      </c>
      <c r="B164" s="54" t="s">
        <v>561</v>
      </c>
      <c r="C164" s="54" t="s">
        <v>561</v>
      </c>
      <c r="D164" s="54" t="s">
        <v>270</v>
      </c>
      <c r="E164" s="54" t="s">
        <v>560</v>
      </c>
      <c r="F164" s="54" t="s">
        <v>265</v>
      </c>
      <c r="G164" s="54"/>
      <c r="H164" s="54" t="s">
        <v>562</v>
      </c>
      <c r="I164" s="54" t="s">
        <v>563</v>
      </c>
      <c r="J164" s="55" t="str">
        <f t="shared" si="4"/>
        <v>GoldMaterion</v>
      </c>
      <c r="K164" s="55" t="str">
        <f t="shared" si="5"/>
        <v>GoldMaterion</v>
      </c>
    </row>
    <row r="165" spans="1:11">
      <c r="A165" s="54" t="s">
        <v>251</v>
      </c>
      <c r="B165" s="54" t="s">
        <v>565</v>
      </c>
      <c r="C165" s="54" t="s">
        <v>565</v>
      </c>
      <c r="D165" s="54" t="s">
        <v>284</v>
      </c>
      <c r="E165" s="54" t="s">
        <v>564</v>
      </c>
      <c r="F165" s="54" t="s">
        <v>265</v>
      </c>
      <c r="G165" s="54"/>
      <c r="H165" s="54" t="s">
        <v>566</v>
      </c>
      <c r="I165" s="54" t="s">
        <v>407</v>
      </c>
      <c r="J165" s="55" t="str">
        <f t="shared" si="4"/>
        <v>GoldMatsuda Sangyo Co., Ltd.</v>
      </c>
      <c r="K165" s="55" t="str">
        <f t="shared" si="5"/>
        <v>GoldMatsuda Sangyo Co., Ltd.</v>
      </c>
    </row>
    <row r="166" spans="1:11">
      <c r="A166" s="54" t="s">
        <v>251</v>
      </c>
      <c r="B166" s="54" t="s">
        <v>1571</v>
      </c>
      <c r="C166" s="54" t="s">
        <v>1571</v>
      </c>
      <c r="D166" s="54" t="s">
        <v>344</v>
      </c>
      <c r="E166" s="54" t="s">
        <v>1572</v>
      </c>
      <c r="F166" s="54" t="s">
        <v>265</v>
      </c>
      <c r="G166" s="54"/>
      <c r="H166" s="54" t="s">
        <v>1573</v>
      </c>
      <c r="I166" s="54" t="s">
        <v>1091</v>
      </c>
      <c r="J166" s="55" t="str">
        <f t="shared" si="4"/>
        <v>GoldMD Overseas</v>
      </c>
      <c r="K166" s="55" t="str">
        <f t="shared" si="5"/>
        <v>GoldMD Overseas</v>
      </c>
    </row>
    <row r="167" spans="1:11">
      <c r="A167" s="54" t="s">
        <v>251</v>
      </c>
      <c r="B167" s="54" t="s">
        <v>1097</v>
      </c>
      <c r="C167" s="54" t="s">
        <v>759</v>
      </c>
      <c r="D167" s="54" t="s">
        <v>284</v>
      </c>
      <c r="E167" s="54" t="s">
        <v>758</v>
      </c>
      <c r="F167" s="54" t="s">
        <v>265</v>
      </c>
      <c r="G167" s="54"/>
      <c r="H167" s="54" t="s">
        <v>760</v>
      </c>
      <c r="I167" s="54" t="s">
        <v>761</v>
      </c>
      <c r="J167" s="55" t="str">
        <f t="shared" si="4"/>
        <v>GoldMEM(Sumitomo Group)</v>
      </c>
      <c r="K167" s="55" t="str">
        <f t="shared" si="5"/>
        <v>GoldMEM(Sumitomo Group)</v>
      </c>
    </row>
    <row r="168" spans="1:11">
      <c r="A168" s="54" t="s">
        <v>251</v>
      </c>
      <c r="B168" s="54" t="s">
        <v>1574</v>
      </c>
      <c r="C168" s="54" t="s">
        <v>1574</v>
      </c>
      <c r="D168" s="54" t="s">
        <v>336</v>
      </c>
      <c r="E168" s="54" t="s">
        <v>1575</v>
      </c>
      <c r="F168" s="54" t="s">
        <v>265</v>
      </c>
      <c r="G168" s="54"/>
      <c r="H168" s="54" t="s">
        <v>1763</v>
      </c>
      <c r="I168" s="54" t="s">
        <v>338</v>
      </c>
      <c r="J168" s="55" t="str">
        <f t="shared" si="4"/>
        <v>GoldMetal Concentrators SA (Pty) Ltd.</v>
      </c>
      <c r="K168" s="55" t="str">
        <f t="shared" si="5"/>
        <v>GoldMetal Concentrators SA (Pty) Ltd.</v>
      </c>
    </row>
    <row r="169" spans="1:11">
      <c r="A169" s="54" t="s">
        <v>251</v>
      </c>
      <c r="B169" s="54" t="s">
        <v>1098</v>
      </c>
      <c r="C169" s="54" t="s">
        <v>588</v>
      </c>
      <c r="D169" s="54" t="s">
        <v>361</v>
      </c>
      <c r="E169" s="54" t="s">
        <v>587</v>
      </c>
      <c r="F169" s="54" t="s">
        <v>265</v>
      </c>
      <c r="G169" s="54"/>
      <c r="H169" s="54" t="s">
        <v>589</v>
      </c>
      <c r="I169" s="54" t="s">
        <v>590</v>
      </c>
      <c r="J169" s="55" t="str">
        <f t="shared" si="4"/>
        <v>GoldMetal?rgica Met-Mex Pe?oles, S.A. de C.V</v>
      </c>
      <c r="K169" s="55" t="str">
        <f t="shared" si="5"/>
        <v>GoldMetal?rgica Met-Mex Pe?oles, S.A. de C.V</v>
      </c>
    </row>
    <row r="170" spans="1:11">
      <c r="A170" s="54" t="s">
        <v>251</v>
      </c>
      <c r="B170" s="54" t="s">
        <v>1576</v>
      </c>
      <c r="C170" s="54" t="s">
        <v>1576</v>
      </c>
      <c r="D170" s="54" t="s">
        <v>270</v>
      </c>
      <c r="E170" s="54" t="s">
        <v>1577</v>
      </c>
      <c r="F170" s="54" t="s">
        <v>265</v>
      </c>
      <c r="G170" s="54"/>
      <c r="H170" s="54" t="s">
        <v>1578</v>
      </c>
      <c r="I170" s="54" t="s">
        <v>1173</v>
      </c>
      <c r="J170" s="55" t="str">
        <f t="shared" si="4"/>
        <v>GoldMetallix Refining Inc.</v>
      </c>
      <c r="K170" s="55" t="str">
        <f t="shared" si="5"/>
        <v>GoldMetallix Refining Inc.</v>
      </c>
    </row>
    <row r="171" spans="1:11">
      <c r="A171" s="54" t="s">
        <v>251</v>
      </c>
      <c r="B171" s="54" t="s">
        <v>1099</v>
      </c>
      <c r="C171" s="54" t="s">
        <v>801</v>
      </c>
      <c r="D171" s="54" t="s">
        <v>784</v>
      </c>
      <c r="E171" s="54" t="s">
        <v>800</v>
      </c>
      <c r="F171" s="54" t="s">
        <v>265</v>
      </c>
      <c r="G171" s="54"/>
      <c r="H171" s="54" t="s">
        <v>802</v>
      </c>
      <c r="I171" s="54" t="s">
        <v>786</v>
      </c>
      <c r="J171" s="55" t="str">
        <f t="shared" si="4"/>
        <v>GoldMetallurgie Hoboken Overpelt</v>
      </c>
      <c r="K171" s="55" t="str">
        <f t="shared" si="5"/>
        <v>GoldMetallurgie Hoboken Overpelt</v>
      </c>
    </row>
    <row r="172" spans="1:11">
      <c r="A172" s="54" t="s">
        <v>251</v>
      </c>
      <c r="B172" s="54" t="s">
        <v>1100</v>
      </c>
      <c r="C172" s="54" t="s">
        <v>580</v>
      </c>
      <c r="D172" s="54" t="s">
        <v>309</v>
      </c>
      <c r="E172" s="54" t="s">
        <v>579</v>
      </c>
      <c r="F172" s="54" t="s">
        <v>265</v>
      </c>
      <c r="G172" s="54"/>
      <c r="H172" s="54" t="s">
        <v>581</v>
      </c>
      <c r="I172" s="54" t="s">
        <v>582</v>
      </c>
      <c r="J172" s="55" t="str">
        <f t="shared" si="4"/>
        <v>GoldMetalor Switzerland</v>
      </c>
      <c r="K172" s="55" t="str">
        <f t="shared" si="5"/>
        <v>GoldMetalor Switzerland</v>
      </c>
    </row>
    <row r="173" spans="1:11">
      <c r="A173" s="54" t="s">
        <v>251</v>
      </c>
      <c r="B173" s="54" t="s">
        <v>568</v>
      </c>
      <c r="C173" s="54" t="s">
        <v>568</v>
      </c>
      <c r="D173" s="54" t="s">
        <v>385</v>
      </c>
      <c r="E173" s="54" t="s">
        <v>567</v>
      </c>
      <c r="F173" s="54" t="s">
        <v>265</v>
      </c>
      <c r="G173" s="54"/>
      <c r="H173" s="54" t="s">
        <v>569</v>
      </c>
      <c r="I173" s="54" t="s">
        <v>449</v>
      </c>
      <c r="J173" s="55" t="str">
        <f t="shared" si="4"/>
        <v>GoldMetalor Technologies (Hong Kong) Ltd.</v>
      </c>
      <c r="K173" s="55" t="str">
        <f t="shared" si="5"/>
        <v>GoldMetalor Technologies (Hong Kong) Ltd.</v>
      </c>
    </row>
    <row r="174" spans="1:11">
      <c r="A174" s="54" t="s">
        <v>251</v>
      </c>
      <c r="B174" s="54" t="s">
        <v>571</v>
      </c>
      <c r="C174" s="54" t="s">
        <v>571</v>
      </c>
      <c r="D174" s="54" t="s">
        <v>572</v>
      </c>
      <c r="E174" s="54" t="s">
        <v>570</v>
      </c>
      <c r="F174" s="54" t="s">
        <v>265</v>
      </c>
      <c r="G174" s="54"/>
      <c r="H174" s="54" t="s">
        <v>573</v>
      </c>
      <c r="I174" s="54" t="s">
        <v>574</v>
      </c>
      <c r="J174" s="55" t="str">
        <f t="shared" si="4"/>
        <v>GoldMetalor Technologies (Singapore) Pte., Ltd.</v>
      </c>
      <c r="K174" s="55" t="str">
        <f t="shared" si="5"/>
        <v>GoldMetalor Technologies (Singapore) Pte., Ltd.</v>
      </c>
    </row>
    <row r="175" spans="1:11">
      <c r="A175" s="54" t="s">
        <v>251</v>
      </c>
      <c r="B175" s="54" t="s">
        <v>576</v>
      </c>
      <c r="C175" s="54" t="s">
        <v>576</v>
      </c>
      <c r="D175" s="54" t="s">
        <v>385</v>
      </c>
      <c r="E175" s="54" t="s">
        <v>575</v>
      </c>
      <c r="F175" s="54" t="s">
        <v>265</v>
      </c>
      <c r="G175" s="54"/>
      <c r="H175" s="54" t="s">
        <v>577</v>
      </c>
      <c r="I175" s="54" t="s">
        <v>578</v>
      </c>
      <c r="J175" s="55" t="str">
        <f t="shared" si="4"/>
        <v>GoldMetalor Technologies (Suzhou) Ltd.</v>
      </c>
      <c r="K175" s="55" t="str">
        <f t="shared" si="5"/>
        <v>GoldMetalor Technologies (Suzhou) Ltd.</v>
      </c>
    </row>
    <row r="176" spans="1:11">
      <c r="A176" s="54" t="s">
        <v>251</v>
      </c>
      <c r="B176" s="54" t="s">
        <v>580</v>
      </c>
      <c r="C176" s="54" t="s">
        <v>580</v>
      </c>
      <c r="D176" s="54" t="s">
        <v>309</v>
      </c>
      <c r="E176" s="54" t="s">
        <v>579</v>
      </c>
      <c r="F176" s="54" t="s">
        <v>265</v>
      </c>
      <c r="G176" s="54"/>
      <c r="H176" s="54" t="s">
        <v>581</v>
      </c>
      <c r="I176" s="54" t="s">
        <v>582</v>
      </c>
      <c r="J176" s="55" t="str">
        <f t="shared" si="4"/>
        <v>GoldMetalor Technologies S.A.</v>
      </c>
      <c r="K176" s="55" t="str">
        <f t="shared" si="5"/>
        <v>GoldMetalor Technologies S.A.</v>
      </c>
    </row>
    <row r="177" spans="1:11">
      <c r="A177" s="54" t="s">
        <v>251</v>
      </c>
      <c r="B177" s="54" t="s">
        <v>584</v>
      </c>
      <c r="C177" s="54" t="s">
        <v>584</v>
      </c>
      <c r="D177" s="54" t="s">
        <v>270</v>
      </c>
      <c r="E177" s="54" t="s">
        <v>583</v>
      </c>
      <c r="F177" s="54" t="s">
        <v>265</v>
      </c>
      <c r="G177" s="54"/>
      <c r="H177" s="54" t="s">
        <v>585</v>
      </c>
      <c r="I177" s="54" t="s">
        <v>586</v>
      </c>
      <c r="J177" s="55" t="str">
        <f t="shared" si="4"/>
        <v>GoldMetalor USA Refining Corporation</v>
      </c>
      <c r="K177" s="55" t="str">
        <f t="shared" si="5"/>
        <v>GoldMetalor USA Refining Corporation</v>
      </c>
    </row>
    <row r="178" spans="1:11">
      <c r="A178" s="54" t="s">
        <v>251</v>
      </c>
      <c r="B178" s="54" t="s">
        <v>588</v>
      </c>
      <c r="C178" s="54" t="s">
        <v>588</v>
      </c>
      <c r="D178" s="54" t="s">
        <v>361</v>
      </c>
      <c r="E178" s="54" t="s">
        <v>587</v>
      </c>
      <c r="F178" s="54" t="s">
        <v>265</v>
      </c>
      <c r="G178" s="54"/>
      <c r="H178" s="54" t="s">
        <v>589</v>
      </c>
      <c r="I178" s="54" t="s">
        <v>590</v>
      </c>
      <c r="J178" s="55" t="str">
        <f t="shared" si="4"/>
        <v>GoldMetalurgica Met-Mex Penoles S.A. De C.V.</v>
      </c>
      <c r="K178" s="55" t="str">
        <f t="shared" si="5"/>
        <v>GoldMetalurgica Met-Mex Penoles S.A. De C.V.</v>
      </c>
    </row>
    <row r="179" spans="1:11">
      <c r="A179" s="54" t="s">
        <v>251</v>
      </c>
      <c r="B179" s="54" t="s">
        <v>1101</v>
      </c>
      <c r="C179" s="54" t="s">
        <v>588</v>
      </c>
      <c r="D179" s="54" t="s">
        <v>361</v>
      </c>
      <c r="E179" s="54" t="s">
        <v>587</v>
      </c>
      <c r="F179" s="54" t="s">
        <v>265</v>
      </c>
      <c r="G179" s="54"/>
      <c r="H179" s="54" t="s">
        <v>589</v>
      </c>
      <c r="I179" s="54" t="s">
        <v>590</v>
      </c>
      <c r="J179" s="55" t="str">
        <f t="shared" si="4"/>
        <v>GoldMetalúrgica Met-Mex Peñoles S.A. De C.V.</v>
      </c>
      <c r="K179" s="55" t="str">
        <f t="shared" si="5"/>
        <v>GoldMetalúrgica Met-Mex Peñoles S.A. De C.V.</v>
      </c>
    </row>
    <row r="180" spans="1:11">
      <c r="A180" s="54" t="s">
        <v>251</v>
      </c>
      <c r="B180" s="54" t="s">
        <v>1102</v>
      </c>
      <c r="C180" s="54" t="s">
        <v>588</v>
      </c>
      <c r="D180" s="54" t="s">
        <v>361</v>
      </c>
      <c r="E180" s="54" t="s">
        <v>587</v>
      </c>
      <c r="F180" s="54" t="s">
        <v>265</v>
      </c>
      <c r="G180" s="54"/>
      <c r="H180" s="54" t="s">
        <v>589</v>
      </c>
      <c r="I180" s="54" t="s">
        <v>590</v>
      </c>
      <c r="J180" s="55" t="str">
        <f t="shared" si="4"/>
        <v>GoldMet-Mex Pe?oles, S.A.</v>
      </c>
      <c r="K180" s="55" t="str">
        <f t="shared" si="5"/>
        <v>GoldMet-Mex Pe?oles, S.A.</v>
      </c>
    </row>
    <row r="181" spans="1:11">
      <c r="A181" s="54" t="s">
        <v>251</v>
      </c>
      <c r="B181" s="54" t="s">
        <v>1103</v>
      </c>
      <c r="C181" s="54" t="s">
        <v>588</v>
      </c>
      <c r="D181" s="54" t="s">
        <v>361</v>
      </c>
      <c r="E181" s="54" t="s">
        <v>587</v>
      </c>
      <c r="F181" s="54" t="s">
        <v>265</v>
      </c>
      <c r="G181" s="54"/>
      <c r="H181" s="54" t="s">
        <v>589</v>
      </c>
      <c r="I181" s="54" t="s">
        <v>590</v>
      </c>
      <c r="J181" s="55" t="str">
        <f t="shared" si="4"/>
        <v>GoldMet-Mex Penoles, S.A.</v>
      </c>
      <c r="K181" s="55" t="str">
        <f t="shared" si="5"/>
        <v>GoldMet-Mex Penoles, S.A.</v>
      </c>
    </row>
    <row r="182" spans="1:11">
      <c r="A182" s="54" t="s">
        <v>251</v>
      </c>
      <c r="B182" s="54" t="s">
        <v>592</v>
      </c>
      <c r="C182" s="54" t="s">
        <v>592</v>
      </c>
      <c r="D182" s="54" t="s">
        <v>284</v>
      </c>
      <c r="E182" s="54" t="s">
        <v>591</v>
      </c>
      <c r="F182" s="54" t="s">
        <v>265</v>
      </c>
      <c r="G182" s="54"/>
      <c r="H182" s="54" t="s">
        <v>286</v>
      </c>
      <c r="I182" s="54" t="s">
        <v>286</v>
      </c>
      <c r="J182" s="55" t="str">
        <f t="shared" si="4"/>
        <v>GoldMitsubishi Materials Corporation</v>
      </c>
      <c r="K182" s="55" t="str">
        <f t="shared" si="5"/>
        <v>GoldMitsubishi Materials Corporation</v>
      </c>
    </row>
    <row r="183" spans="1:11">
      <c r="A183" s="54" t="s">
        <v>251</v>
      </c>
      <c r="B183" s="54" t="s">
        <v>1104</v>
      </c>
      <c r="C183" s="54" t="s">
        <v>594</v>
      </c>
      <c r="D183" s="54" t="s">
        <v>284</v>
      </c>
      <c r="E183" s="54" t="s">
        <v>593</v>
      </c>
      <c r="F183" s="54" t="s">
        <v>265</v>
      </c>
      <c r="G183" s="54"/>
      <c r="H183" s="54" t="s">
        <v>595</v>
      </c>
      <c r="I183" s="54" t="s">
        <v>596</v>
      </c>
      <c r="J183" s="55" t="str">
        <f t="shared" si="4"/>
        <v>GoldMitsui Kinzoku Co., Ltd.</v>
      </c>
      <c r="K183" s="55" t="str">
        <f t="shared" si="5"/>
        <v>GoldMitsui Kinzoku Co., Ltd.</v>
      </c>
    </row>
    <row r="184" spans="1:11">
      <c r="A184" s="54" t="s">
        <v>251</v>
      </c>
      <c r="B184" s="54" t="s">
        <v>594</v>
      </c>
      <c r="C184" s="54" t="s">
        <v>594</v>
      </c>
      <c r="D184" s="54" t="s">
        <v>284</v>
      </c>
      <c r="E184" s="54" t="s">
        <v>593</v>
      </c>
      <c r="F184" s="54" t="s">
        <v>265</v>
      </c>
      <c r="G184" s="54"/>
      <c r="H184" s="54" t="s">
        <v>595</v>
      </c>
      <c r="I184" s="54" t="s">
        <v>596</v>
      </c>
      <c r="J184" s="55" t="str">
        <f t="shared" si="4"/>
        <v>GoldMitsui Mining and Smelting Co., Ltd.</v>
      </c>
      <c r="K184" s="55" t="str">
        <f t="shared" si="5"/>
        <v>GoldMitsui Mining and Smelting Co., Ltd.</v>
      </c>
    </row>
    <row r="185" spans="1:11">
      <c r="A185" s="54" t="s">
        <v>251</v>
      </c>
      <c r="B185" s="54" t="s">
        <v>598</v>
      </c>
      <c r="C185" s="54" t="s">
        <v>598</v>
      </c>
      <c r="D185" s="54" t="s">
        <v>344</v>
      </c>
      <c r="E185" s="54" t="s">
        <v>597</v>
      </c>
      <c r="F185" s="54" t="s">
        <v>265</v>
      </c>
      <c r="G185" s="54"/>
      <c r="H185" s="54" t="s">
        <v>599</v>
      </c>
      <c r="I185" s="54" t="s">
        <v>600</v>
      </c>
      <c r="J185" s="55" t="str">
        <f t="shared" si="4"/>
        <v>GoldMMTC-PAMP India Pvt., Ltd.</v>
      </c>
      <c r="K185" s="55" t="str">
        <f t="shared" si="5"/>
        <v>GoldMMTC-PAMP India Pvt., Ltd.</v>
      </c>
    </row>
    <row r="186" spans="1:11">
      <c r="A186" s="54" t="s">
        <v>251</v>
      </c>
      <c r="B186" s="54" t="s">
        <v>602</v>
      </c>
      <c r="C186" s="54" t="s">
        <v>602</v>
      </c>
      <c r="D186" s="54" t="s">
        <v>603</v>
      </c>
      <c r="E186" s="54" t="s">
        <v>601</v>
      </c>
      <c r="F186" s="54" t="s">
        <v>265</v>
      </c>
      <c r="G186" s="54"/>
      <c r="H186" s="54" t="s">
        <v>604</v>
      </c>
      <c r="I186" s="54" t="s">
        <v>605</v>
      </c>
      <c r="J186" s="55" t="str">
        <f t="shared" si="4"/>
        <v>GoldModeltech Sdn Bhd</v>
      </c>
      <c r="K186" s="55" t="str">
        <f t="shared" si="5"/>
        <v>GoldModeltech Sdn Bhd</v>
      </c>
    </row>
    <row r="187" spans="1:11">
      <c r="A187" s="54" t="s">
        <v>251</v>
      </c>
      <c r="B187" s="54" t="s">
        <v>607</v>
      </c>
      <c r="C187" s="54" t="s">
        <v>607</v>
      </c>
      <c r="D187" s="54" t="s">
        <v>608</v>
      </c>
      <c r="E187" s="54" t="s">
        <v>606</v>
      </c>
      <c r="F187" s="54" t="s">
        <v>265</v>
      </c>
      <c r="G187" s="54"/>
      <c r="H187" s="54" t="s">
        <v>609</v>
      </c>
      <c r="I187" s="54" t="s">
        <v>610</v>
      </c>
      <c r="J187" s="55" t="str">
        <f t="shared" si="4"/>
        <v>GoldMorris and Watson</v>
      </c>
      <c r="K187" s="55" t="str">
        <f t="shared" si="5"/>
        <v>GoldMorris and Watson</v>
      </c>
    </row>
    <row r="188" spans="1:11">
      <c r="A188" s="54" t="s">
        <v>251</v>
      </c>
      <c r="B188" s="54" t="s">
        <v>612</v>
      </c>
      <c r="C188" s="54" t="s">
        <v>612</v>
      </c>
      <c r="D188" s="54" t="s">
        <v>487</v>
      </c>
      <c r="E188" s="54" t="s">
        <v>611</v>
      </c>
      <c r="F188" s="54" t="s">
        <v>265</v>
      </c>
      <c r="G188" s="54"/>
      <c r="H188" s="54" t="s">
        <v>613</v>
      </c>
      <c r="I188" s="54" t="s">
        <v>614</v>
      </c>
      <c r="J188" s="55" t="str">
        <f t="shared" si="4"/>
        <v>GoldMoscow Special Alloys Processing Plant</v>
      </c>
      <c r="K188" s="55" t="str">
        <f t="shared" si="5"/>
        <v>GoldMoscow Special Alloys Processing Plant</v>
      </c>
    </row>
    <row r="189" spans="1:11">
      <c r="A189" s="54" t="s">
        <v>251</v>
      </c>
      <c r="B189" s="54" t="s">
        <v>616</v>
      </c>
      <c r="C189" s="54" t="s">
        <v>616</v>
      </c>
      <c r="D189" s="54" t="s">
        <v>331</v>
      </c>
      <c r="E189" s="54" t="s">
        <v>615</v>
      </c>
      <c r="F189" s="54" t="s">
        <v>265</v>
      </c>
      <c r="G189" s="54"/>
      <c r="H189" s="54" t="s">
        <v>617</v>
      </c>
      <c r="I189" s="54" t="s">
        <v>333</v>
      </c>
      <c r="J189" s="55" t="str">
        <f t="shared" si="4"/>
        <v>GoldNadir Metal Rafineri San. Ve Tic. A.S.</v>
      </c>
      <c r="K189" s="55" t="str">
        <f t="shared" si="5"/>
        <v>GoldNadir Metal Rafineri San. Ve Tic. A.S.</v>
      </c>
    </row>
    <row r="190" spans="1:11">
      <c r="A190" s="54" t="s">
        <v>251</v>
      </c>
      <c r="B190" s="54" t="s">
        <v>1105</v>
      </c>
      <c r="C190" s="54" t="s">
        <v>616</v>
      </c>
      <c r="D190" s="54" t="s">
        <v>331</v>
      </c>
      <c r="E190" s="54" t="s">
        <v>615</v>
      </c>
      <c r="F190" s="54" t="s">
        <v>265</v>
      </c>
      <c r="G190" s="54"/>
      <c r="H190" s="54" t="s">
        <v>617</v>
      </c>
      <c r="I190" s="54" t="s">
        <v>333</v>
      </c>
      <c r="J190" s="55" t="str">
        <f t="shared" si="4"/>
        <v>GoldNadir Metal Rafineri San. Ve Tic. A.Ş.</v>
      </c>
      <c r="K190" s="55" t="str">
        <f t="shared" si="5"/>
        <v>GoldNadir Metal Rafineri San. Ve Tic. A.Ş.</v>
      </c>
    </row>
    <row r="191" spans="1:11">
      <c r="A191" s="54" t="s">
        <v>251</v>
      </c>
      <c r="B191" s="54" t="s">
        <v>619</v>
      </c>
      <c r="C191" s="54" t="s">
        <v>619</v>
      </c>
      <c r="D191" s="54" t="s">
        <v>299</v>
      </c>
      <c r="E191" s="54" t="s">
        <v>618</v>
      </c>
      <c r="F191" s="54" t="s">
        <v>265</v>
      </c>
      <c r="G191" s="54"/>
      <c r="H191" s="54" t="s">
        <v>620</v>
      </c>
      <c r="I191" s="54" t="s">
        <v>621</v>
      </c>
      <c r="J191" s="55" t="str">
        <f t="shared" si="4"/>
        <v>GoldNavoi Mining and Metallurgical Combinat</v>
      </c>
      <c r="K191" s="55" t="str">
        <f t="shared" si="5"/>
        <v>GoldNavoi Mining and Metallurgical Combinat</v>
      </c>
    </row>
    <row r="192" spans="1:11">
      <c r="A192" s="54" t="s">
        <v>251</v>
      </c>
      <c r="B192" s="54" t="s">
        <v>623</v>
      </c>
      <c r="C192" s="54" t="s">
        <v>623</v>
      </c>
      <c r="D192" s="54" t="s">
        <v>400</v>
      </c>
      <c r="E192" s="54" t="s">
        <v>622</v>
      </c>
      <c r="F192" s="54" t="s">
        <v>265</v>
      </c>
      <c r="G192" s="54"/>
      <c r="H192" s="54" t="s">
        <v>624</v>
      </c>
      <c r="I192" s="54" t="s">
        <v>404</v>
      </c>
      <c r="J192" s="55" t="str">
        <f t="shared" si="4"/>
        <v>GoldNH Recytech Company</v>
      </c>
      <c r="K192" s="55" t="str">
        <f t="shared" si="5"/>
        <v>GoldNH Recytech Company</v>
      </c>
    </row>
    <row r="193" spans="1:11">
      <c r="A193" s="54" t="s">
        <v>251</v>
      </c>
      <c r="B193" s="54" t="s">
        <v>626</v>
      </c>
      <c r="C193" s="54" t="s">
        <v>626</v>
      </c>
      <c r="D193" s="54" t="s">
        <v>284</v>
      </c>
      <c r="E193" s="54" t="s">
        <v>625</v>
      </c>
      <c r="F193" s="54" t="s">
        <v>265</v>
      </c>
      <c r="G193" s="54"/>
      <c r="H193" s="54" t="s">
        <v>627</v>
      </c>
      <c r="I193" s="54" t="s">
        <v>628</v>
      </c>
      <c r="J193" s="55" t="str">
        <f t="shared" si="4"/>
        <v>GoldNihon Material Co., Ltd.</v>
      </c>
      <c r="K193" s="55" t="str">
        <f t="shared" si="5"/>
        <v>GoldNihon Material Co., Ltd.</v>
      </c>
    </row>
    <row r="194" spans="1:11">
      <c r="A194" s="54" t="s">
        <v>251</v>
      </c>
      <c r="B194" s="54" t="s">
        <v>1764</v>
      </c>
      <c r="C194" s="54" t="s">
        <v>626</v>
      </c>
      <c r="D194" s="54" t="s">
        <v>284</v>
      </c>
      <c r="E194" s="54" t="s">
        <v>625</v>
      </c>
      <c r="F194" s="54" t="s">
        <v>265</v>
      </c>
      <c r="G194" s="54"/>
      <c r="H194" s="54" t="s">
        <v>627</v>
      </c>
      <c r="I194" s="54" t="s">
        <v>628</v>
      </c>
      <c r="J194" s="55" t="str">
        <f t="shared" si="4"/>
        <v>GoldNohon Material Corporation</v>
      </c>
      <c r="K194" s="55" t="str">
        <f t="shared" si="5"/>
        <v>GoldNohon Material Corporation</v>
      </c>
    </row>
    <row r="195" spans="1:11">
      <c r="A195" s="54" t="s">
        <v>251</v>
      </c>
      <c r="B195" s="54" t="s">
        <v>1106</v>
      </c>
      <c r="C195" s="54" t="s">
        <v>340</v>
      </c>
      <c r="D195" s="54" t="s">
        <v>294</v>
      </c>
      <c r="E195" s="54" t="s">
        <v>339</v>
      </c>
      <c r="F195" s="54" t="s">
        <v>265</v>
      </c>
      <c r="G195" s="54"/>
      <c r="H195" s="54" t="s">
        <v>341</v>
      </c>
      <c r="I195" s="54" t="s">
        <v>341</v>
      </c>
      <c r="J195" s="55" t="str">
        <f t="shared" si="4"/>
        <v>GoldNorddeutsche Affinererie AG</v>
      </c>
      <c r="K195" s="55" t="str">
        <f t="shared" si="5"/>
        <v>GoldNorddeutsche Affinererie AG</v>
      </c>
    </row>
    <row r="196" spans="1:11">
      <c r="A196" s="54" t="s">
        <v>251</v>
      </c>
      <c r="B196" s="54" t="s">
        <v>630</v>
      </c>
      <c r="C196" s="54" t="s">
        <v>630</v>
      </c>
      <c r="D196" s="54" t="s">
        <v>631</v>
      </c>
      <c r="E196" s="54" t="s">
        <v>629</v>
      </c>
      <c r="F196" s="54" t="s">
        <v>265</v>
      </c>
      <c r="G196" s="54"/>
      <c r="H196" s="54" t="s">
        <v>632</v>
      </c>
      <c r="I196" s="54" t="s">
        <v>633</v>
      </c>
      <c r="J196" s="55" t="str">
        <f t="shared" si="4"/>
        <v>GoldOgussa Osterreichische Gold- und Silber-Scheideanstalt GmbH</v>
      </c>
      <c r="K196" s="55" t="str">
        <f t="shared" si="5"/>
        <v>GoldOgussa Osterreichische Gold- und Silber-Scheideanstalt GmbH</v>
      </c>
    </row>
    <row r="197" spans="1:11">
      <c r="A197" s="54" t="s">
        <v>251</v>
      </c>
      <c r="B197" s="54" t="s">
        <v>1107</v>
      </c>
      <c r="C197" s="54" t="s">
        <v>630</v>
      </c>
      <c r="D197" s="54" t="s">
        <v>631</v>
      </c>
      <c r="E197" s="54" t="s">
        <v>629</v>
      </c>
      <c r="F197" s="54" t="s">
        <v>265</v>
      </c>
      <c r="G197" s="54"/>
      <c r="H197" s="54" t="s">
        <v>632</v>
      </c>
      <c r="I197" s="54" t="s">
        <v>633</v>
      </c>
      <c r="J197" s="55" t="str">
        <f t="shared" ref="J197:J260" si="6">A197&amp;B197</f>
        <v>GoldÖgussa Österreichische Gold- und Silber-Scheideanstalt GmbH</v>
      </c>
      <c r="K197" s="55" t="str">
        <f t="shared" ref="K197:K260" si="7">A197&amp;B197</f>
        <v>GoldÖgussa Österreichische Gold- und Silber-Scheideanstalt GmbH</v>
      </c>
    </row>
    <row r="198" spans="1:11">
      <c r="A198" s="54" t="s">
        <v>251</v>
      </c>
      <c r="B198" s="54" t="s">
        <v>635</v>
      </c>
      <c r="C198" s="54" t="s">
        <v>635</v>
      </c>
      <c r="D198" s="54" t="s">
        <v>284</v>
      </c>
      <c r="E198" s="54" t="s">
        <v>634</v>
      </c>
      <c r="F198" s="54" t="s">
        <v>265</v>
      </c>
      <c r="G198" s="54"/>
      <c r="H198" s="54" t="s">
        <v>636</v>
      </c>
      <c r="I198" s="54" t="s">
        <v>637</v>
      </c>
      <c r="J198" s="55" t="str">
        <f t="shared" si="6"/>
        <v>GoldOhura Precious Metal Industry Co., Ltd.</v>
      </c>
      <c r="K198" s="55" t="str">
        <f t="shared" si="7"/>
        <v>GoldOhura Precious Metal Industry Co., Ltd.</v>
      </c>
    </row>
    <row r="199" spans="1:11">
      <c r="A199" s="54" t="s">
        <v>251</v>
      </c>
      <c r="B199" s="54" t="s">
        <v>639</v>
      </c>
      <c r="C199" s="54" t="s">
        <v>639</v>
      </c>
      <c r="D199" s="54" t="s">
        <v>487</v>
      </c>
      <c r="E199" s="54" t="s">
        <v>638</v>
      </c>
      <c r="F199" s="54" t="s">
        <v>265</v>
      </c>
      <c r="G199" s="54"/>
      <c r="H199" s="54" t="s">
        <v>640</v>
      </c>
      <c r="I199" s="54" t="s">
        <v>641</v>
      </c>
      <c r="J199" s="55" t="str">
        <f t="shared" si="6"/>
        <v>GoldOJSC "The Gulidov Krasnoyarsk Non-Ferrous Metals Plant" (OJSC Krastsvetmet)</v>
      </c>
      <c r="K199" s="55" t="str">
        <f t="shared" si="7"/>
        <v>GoldOJSC "The Gulidov Krasnoyarsk Non-Ferrous Metals Plant" (OJSC Krastsvetmet)</v>
      </c>
    </row>
    <row r="200" spans="1:11">
      <c r="A200" s="54" t="s">
        <v>251</v>
      </c>
      <c r="B200" s="54" t="s">
        <v>1108</v>
      </c>
      <c r="C200" s="54" t="s">
        <v>639</v>
      </c>
      <c r="D200" s="54" t="s">
        <v>487</v>
      </c>
      <c r="E200" s="54" t="s">
        <v>638</v>
      </c>
      <c r="F200" s="54" t="s">
        <v>265</v>
      </c>
      <c r="G200" s="54"/>
      <c r="H200" s="54" t="s">
        <v>640</v>
      </c>
      <c r="I200" s="54" t="s">
        <v>641</v>
      </c>
      <c r="J200" s="55" t="str">
        <f t="shared" si="6"/>
        <v>GoldOJSC Krastsvetmet</v>
      </c>
      <c r="K200" s="55" t="str">
        <f t="shared" si="7"/>
        <v>GoldOJSC Krastsvetmet</v>
      </c>
    </row>
    <row r="201" spans="1:11">
      <c r="A201" s="54" t="s">
        <v>251</v>
      </c>
      <c r="B201" s="54" t="s">
        <v>643</v>
      </c>
      <c r="C201" s="54" t="s">
        <v>1579</v>
      </c>
      <c r="D201" s="54" t="s">
        <v>487</v>
      </c>
      <c r="E201" s="54" t="s">
        <v>642</v>
      </c>
      <c r="F201" s="54" t="s">
        <v>265</v>
      </c>
      <c r="G201" s="54"/>
      <c r="H201" s="54" t="s">
        <v>644</v>
      </c>
      <c r="I201" s="54" t="s">
        <v>645</v>
      </c>
      <c r="J201" s="55" t="str">
        <f t="shared" si="6"/>
        <v>GoldOJSC Novosibirsk Refinery</v>
      </c>
      <c r="K201" s="55" t="str">
        <f t="shared" si="7"/>
        <v>GoldOJSC Novosibirsk Refinery</v>
      </c>
    </row>
    <row r="202" spans="1:11">
      <c r="A202" s="54" t="s">
        <v>251</v>
      </c>
      <c r="B202" s="54" t="s">
        <v>647</v>
      </c>
      <c r="C202" s="54" t="s">
        <v>647</v>
      </c>
      <c r="D202" s="54" t="s">
        <v>309</v>
      </c>
      <c r="E202" s="54" t="s">
        <v>646</v>
      </c>
      <c r="F202" s="54" t="s">
        <v>265</v>
      </c>
      <c r="G202" s="54"/>
      <c r="H202" s="54" t="s">
        <v>648</v>
      </c>
      <c r="I202" s="54" t="s">
        <v>311</v>
      </c>
      <c r="J202" s="55" t="str">
        <f t="shared" si="6"/>
        <v>GoldPAMP S.A.</v>
      </c>
      <c r="K202" s="55" t="str">
        <f t="shared" si="7"/>
        <v>GoldPAMP S.A.</v>
      </c>
    </row>
    <row r="203" spans="1:11">
      <c r="A203" s="54" t="s">
        <v>251</v>
      </c>
      <c r="B203" s="54" t="s">
        <v>1109</v>
      </c>
      <c r="C203" s="54" t="s">
        <v>493</v>
      </c>
      <c r="D203" s="54" t="s">
        <v>284</v>
      </c>
      <c r="E203" s="54" t="s">
        <v>492</v>
      </c>
      <c r="F203" s="54" t="s">
        <v>265</v>
      </c>
      <c r="G203" s="54"/>
      <c r="H203" s="54" t="s">
        <v>494</v>
      </c>
      <c r="I203" s="54" t="s">
        <v>495</v>
      </c>
      <c r="J203" s="55" t="str">
        <f t="shared" si="6"/>
        <v>GoldPan Pacific Copper Co Ltd.</v>
      </c>
      <c r="K203" s="55" t="str">
        <f t="shared" si="7"/>
        <v>GoldPan Pacific Copper Co Ltd.</v>
      </c>
    </row>
    <row r="204" spans="1:11">
      <c r="A204" s="54" t="s">
        <v>251</v>
      </c>
      <c r="B204" s="54" t="s">
        <v>650</v>
      </c>
      <c r="C204" s="54" t="s">
        <v>650</v>
      </c>
      <c r="D204" s="54" t="s">
        <v>270</v>
      </c>
      <c r="E204" s="54" t="s">
        <v>649</v>
      </c>
      <c r="F204" s="54" t="s">
        <v>265</v>
      </c>
      <c r="G204" s="54"/>
      <c r="H204" s="54" t="s">
        <v>275</v>
      </c>
      <c r="I204" s="54" t="s">
        <v>276</v>
      </c>
      <c r="J204" s="55" t="str">
        <f t="shared" si="6"/>
        <v>GoldPease &amp; Curren</v>
      </c>
      <c r="K204" s="55" t="str">
        <f t="shared" si="7"/>
        <v>GoldPease &amp; Curren</v>
      </c>
    </row>
    <row r="205" spans="1:11">
      <c r="A205" s="54" t="s">
        <v>251</v>
      </c>
      <c r="B205" s="54" t="s">
        <v>652</v>
      </c>
      <c r="C205" s="54" t="s">
        <v>652</v>
      </c>
      <c r="D205" s="54" t="s">
        <v>385</v>
      </c>
      <c r="E205" s="54" t="s">
        <v>651</v>
      </c>
      <c r="F205" s="54" t="s">
        <v>265</v>
      </c>
      <c r="G205" s="54"/>
      <c r="H205" s="54" t="s">
        <v>653</v>
      </c>
      <c r="I205" s="54" t="s">
        <v>439</v>
      </c>
      <c r="J205" s="55" t="str">
        <f t="shared" si="6"/>
        <v>GoldPenglai Penggang Gold Industry Co., Ltd.</v>
      </c>
      <c r="K205" s="55" t="str">
        <f t="shared" si="7"/>
        <v>GoldPenglai Penggang Gold Industry Co., Ltd.</v>
      </c>
    </row>
    <row r="206" spans="1:11">
      <c r="A206" s="54" t="s">
        <v>251</v>
      </c>
      <c r="B206" s="54" t="s">
        <v>1110</v>
      </c>
      <c r="C206" s="54" t="s">
        <v>810</v>
      </c>
      <c r="D206" s="54" t="s">
        <v>811</v>
      </c>
      <c r="E206" s="54" t="s">
        <v>809</v>
      </c>
      <c r="F206" s="54" t="s">
        <v>265</v>
      </c>
      <c r="G206" s="54"/>
      <c r="H206" s="54" t="s">
        <v>812</v>
      </c>
      <c r="I206" s="54" t="s">
        <v>813</v>
      </c>
      <c r="J206" s="55" t="str">
        <f t="shared" si="6"/>
        <v>GoldPerth Mint</v>
      </c>
      <c r="K206" s="55" t="str">
        <f t="shared" si="7"/>
        <v>GoldPerth Mint</v>
      </c>
    </row>
    <row r="207" spans="1:11">
      <c r="A207" s="54" t="s">
        <v>251</v>
      </c>
      <c r="B207" s="54" t="s">
        <v>1111</v>
      </c>
      <c r="C207" s="54" t="s">
        <v>810</v>
      </c>
      <c r="D207" s="54" t="s">
        <v>811</v>
      </c>
      <c r="E207" s="54" t="s">
        <v>809</v>
      </c>
      <c r="F207" s="54" t="s">
        <v>265</v>
      </c>
      <c r="G207" s="54"/>
      <c r="H207" s="54" t="s">
        <v>812</v>
      </c>
      <c r="I207" s="54" t="s">
        <v>813</v>
      </c>
      <c r="J207" s="55" t="str">
        <f t="shared" si="6"/>
        <v>GoldPerth Mint (ANZ)</v>
      </c>
      <c r="K207" s="55" t="str">
        <f t="shared" si="7"/>
        <v>GoldPerth Mint (ANZ)</v>
      </c>
    </row>
    <row r="208" spans="1:11">
      <c r="A208" s="54" t="s">
        <v>251</v>
      </c>
      <c r="B208" s="54" t="s">
        <v>655</v>
      </c>
      <c r="C208" s="54" t="s">
        <v>655</v>
      </c>
      <c r="D208" s="54" t="s">
        <v>656</v>
      </c>
      <c r="E208" s="54" t="s">
        <v>654</v>
      </c>
      <c r="F208" s="54" t="s">
        <v>265</v>
      </c>
      <c r="G208" s="54"/>
      <c r="H208" s="54" t="s">
        <v>657</v>
      </c>
      <c r="I208" s="54" t="s">
        <v>658</v>
      </c>
      <c r="J208" s="55" t="str">
        <f t="shared" si="6"/>
        <v>GoldPlanta Recuperadora de Metales SpA</v>
      </c>
      <c r="K208" s="55" t="str">
        <f t="shared" si="7"/>
        <v>GoldPlanta Recuperadora de Metales SpA</v>
      </c>
    </row>
    <row r="209" spans="1:11">
      <c r="A209" s="54" t="s">
        <v>251</v>
      </c>
      <c r="B209" s="54" t="s">
        <v>660</v>
      </c>
      <c r="C209" s="54" t="s">
        <v>660</v>
      </c>
      <c r="D209" s="54" t="s">
        <v>487</v>
      </c>
      <c r="E209" s="54" t="s">
        <v>659</v>
      </c>
      <c r="F209" s="54" t="s">
        <v>265</v>
      </c>
      <c r="G209" s="54"/>
      <c r="H209" s="54" t="s">
        <v>661</v>
      </c>
      <c r="I209" s="54" t="s">
        <v>662</v>
      </c>
      <c r="J209" s="55" t="str">
        <f t="shared" si="6"/>
        <v>GoldPrioksky Plant of Non-Ferrous Metals</v>
      </c>
      <c r="K209" s="55" t="str">
        <f t="shared" si="7"/>
        <v>GoldPrioksky Plant of Non-Ferrous Metals</v>
      </c>
    </row>
    <row r="210" spans="1:11">
      <c r="A210" s="54" t="s">
        <v>251</v>
      </c>
      <c r="B210" s="54" t="s">
        <v>1112</v>
      </c>
      <c r="C210" s="54" t="s">
        <v>647</v>
      </c>
      <c r="D210" s="54" t="s">
        <v>309</v>
      </c>
      <c r="E210" s="54" t="s">
        <v>646</v>
      </c>
      <c r="F210" s="54" t="s">
        <v>265</v>
      </c>
      <c r="G210" s="54"/>
      <c r="H210" s="54" t="s">
        <v>648</v>
      </c>
      <c r="I210" s="54" t="s">
        <v>311</v>
      </c>
      <c r="J210" s="55" t="str">
        <f t="shared" si="6"/>
        <v>GoldProduits Artistiques de Métaux</v>
      </c>
      <c r="K210" s="55" t="str">
        <f t="shared" si="7"/>
        <v>GoldProduits Artistiques de Métaux</v>
      </c>
    </row>
    <row r="211" spans="1:11">
      <c r="A211" s="54" t="s">
        <v>251</v>
      </c>
      <c r="B211" s="54" t="s">
        <v>664</v>
      </c>
      <c r="C211" s="54" t="s">
        <v>664</v>
      </c>
      <c r="D211" s="54" t="s">
        <v>665</v>
      </c>
      <c r="E211" s="54" t="s">
        <v>663</v>
      </c>
      <c r="F211" s="54" t="s">
        <v>265</v>
      </c>
      <c r="G211" s="54"/>
      <c r="H211" s="54" t="s">
        <v>666</v>
      </c>
      <c r="I211" s="54" t="s">
        <v>667</v>
      </c>
      <c r="J211" s="55" t="str">
        <f t="shared" si="6"/>
        <v>GoldPT Aneka Tambang (Persero) Tbk</v>
      </c>
      <c r="K211" s="55" t="str">
        <f t="shared" si="7"/>
        <v>GoldPT Aneka Tambang (Persero) Tbk</v>
      </c>
    </row>
    <row r="212" spans="1:11">
      <c r="A212" s="54" t="s">
        <v>251</v>
      </c>
      <c r="B212" s="54" t="s">
        <v>669</v>
      </c>
      <c r="C212" s="54" t="s">
        <v>669</v>
      </c>
      <c r="D212" s="54" t="s">
        <v>309</v>
      </c>
      <c r="E212" s="54" t="s">
        <v>668</v>
      </c>
      <c r="F212" s="54" t="s">
        <v>265</v>
      </c>
      <c r="G212" s="54"/>
      <c r="H212" s="54" t="s">
        <v>670</v>
      </c>
      <c r="I212" s="54" t="s">
        <v>582</v>
      </c>
      <c r="J212" s="55" t="str">
        <f t="shared" si="6"/>
        <v>GoldPX Precinox S.A.</v>
      </c>
      <c r="K212" s="55" t="str">
        <f t="shared" si="7"/>
        <v>GoldPX Precinox S.A.</v>
      </c>
    </row>
    <row r="213" spans="1:11">
      <c r="A213" s="54" t="s">
        <v>251</v>
      </c>
      <c r="B213" s="54" t="s">
        <v>1113</v>
      </c>
      <c r="C213" s="54" t="s">
        <v>669</v>
      </c>
      <c r="D213" s="54" t="s">
        <v>309</v>
      </c>
      <c r="E213" s="54" t="s">
        <v>668</v>
      </c>
      <c r="F213" s="54" t="s">
        <v>265</v>
      </c>
      <c r="G213" s="54"/>
      <c r="H213" s="54" t="s">
        <v>670</v>
      </c>
      <c r="I213" s="54" t="s">
        <v>582</v>
      </c>
      <c r="J213" s="55" t="str">
        <f t="shared" si="6"/>
        <v>GoldPX Précinox S.A.</v>
      </c>
      <c r="K213" s="55" t="str">
        <f t="shared" si="7"/>
        <v>GoldPX Précinox S.A.</v>
      </c>
    </row>
    <row r="214" spans="1:11">
      <c r="A214" s="54" t="s">
        <v>251</v>
      </c>
      <c r="B214" s="54" t="s">
        <v>672</v>
      </c>
      <c r="C214" s="54" t="s">
        <v>672</v>
      </c>
      <c r="D214" s="54" t="s">
        <v>270</v>
      </c>
      <c r="E214" s="54" t="s">
        <v>671</v>
      </c>
      <c r="F214" s="54" t="s">
        <v>265</v>
      </c>
      <c r="G214" s="54"/>
      <c r="H214" s="54" t="s">
        <v>673</v>
      </c>
      <c r="I214" s="54" t="s">
        <v>674</v>
      </c>
      <c r="J214" s="55" t="str">
        <f t="shared" si="6"/>
        <v>GoldQG Refining, LLC</v>
      </c>
      <c r="K214" s="55" t="str">
        <f t="shared" si="7"/>
        <v>GoldQG Refining, LLC</v>
      </c>
    </row>
    <row r="215" spans="1:11">
      <c r="A215" s="54" t="s">
        <v>251</v>
      </c>
      <c r="B215" s="54" t="s">
        <v>676</v>
      </c>
      <c r="C215" s="54" t="s">
        <v>676</v>
      </c>
      <c r="D215" s="54" t="s">
        <v>336</v>
      </c>
      <c r="E215" s="54" t="s">
        <v>675</v>
      </c>
      <c r="F215" s="54" t="s">
        <v>265</v>
      </c>
      <c r="G215" s="54"/>
      <c r="H215" s="54" t="s">
        <v>677</v>
      </c>
      <c r="I215" s="54" t="s">
        <v>338</v>
      </c>
      <c r="J215" s="55" t="str">
        <f t="shared" si="6"/>
        <v>GoldRand Refinery (Pty) Ltd.</v>
      </c>
      <c r="K215" s="55" t="str">
        <f t="shared" si="7"/>
        <v>GoldRand Refinery (Pty) Ltd.</v>
      </c>
    </row>
    <row r="216" spans="1:11">
      <c r="A216" s="54" t="s">
        <v>251</v>
      </c>
      <c r="B216" s="54" t="s">
        <v>1114</v>
      </c>
      <c r="C216" s="54" t="s">
        <v>546</v>
      </c>
      <c r="D216" s="54" t="s">
        <v>400</v>
      </c>
      <c r="E216" s="54" t="s">
        <v>545</v>
      </c>
      <c r="F216" s="54" t="s">
        <v>265</v>
      </c>
      <c r="G216" s="54"/>
      <c r="H216" s="54" t="s">
        <v>547</v>
      </c>
      <c r="I216" s="54" t="s">
        <v>548</v>
      </c>
      <c r="J216" s="55" t="str">
        <f t="shared" si="6"/>
        <v>GoldRefinery LS-Nikko Copper Inc.</v>
      </c>
      <c r="K216" s="55" t="str">
        <f t="shared" si="7"/>
        <v>GoldRefinery LS-Nikko Copper Inc.</v>
      </c>
    </row>
    <row r="217" spans="1:11">
      <c r="A217" s="54" t="s">
        <v>251</v>
      </c>
      <c r="B217" s="54" t="s">
        <v>679</v>
      </c>
      <c r="C217" s="54" t="s">
        <v>679</v>
      </c>
      <c r="D217" s="54" t="s">
        <v>385</v>
      </c>
      <c r="E217" s="54" t="s">
        <v>678</v>
      </c>
      <c r="F217" s="54" t="s">
        <v>265</v>
      </c>
      <c r="G217" s="54"/>
      <c r="H217" s="54" t="s">
        <v>680</v>
      </c>
      <c r="I217" s="54" t="s">
        <v>681</v>
      </c>
      <c r="J217" s="55" t="str">
        <f t="shared" si="6"/>
        <v>GoldRefinery of Seemine Gold Co., Ltd.</v>
      </c>
      <c r="K217" s="55" t="str">
        <f t="shared" si="7"/>
        <v>GoldRefinery of Seemine Gold Co., Ltd.</v>
      </c>
    </row>
    <row r="218" spans="1:11">
      <c r="A218" s="54" t="s">
        <v>251</v>
      </c>
      <c r="B218" s="54" t="s">
        <v>1115</v>
      </c>
      <c r="C218" s="54" t="s">
        <v>683</v>
      </c>
      <c r="D218" s="54" t="s">
        <v>684</v>
      </c>
      <c r="E218" s="54" t="s">
        <v>682</v>
      </c>
      <c r="F218" s="54" t="s">
        <v>265</v>
      </c>
      <c r="G218" s="54"/>
      <c r="H218" s="54" t="s">
        <v>685</v>
      </c>
      <c r="I218" s="54" t="s">
        <v>686</v>
      </c>
      <c r="J218" s="55" t="str">
        <f t="shared" si="6"/>
        <v>GoldRemondis Argentia B.V.</v>
      </c>
      <c r="K218" s="55" t="str">
        <f t="shared" si="7"/>
        <v>GoldRemondis Argentia B.V.</v>
      </c>
    </row>
    <row r="219" spans="1:11">
      <c r="A219" s="54" t="s">
        <v>251</v>
      </c>
      <c r="B219" s="54" t="s">
        <v>683</v>
      </c>
      <c r="C219" s="54" t="s">
        <v>683</v>
      </c>
      <c r="D219" s="54" t="s">
        <v>684</v>
      </c>
      <c r="E219" s="54" t="s">
        <v>682</v>
      </c>
      <c r="F219" s="54" t="s">
        <v>265</v>
      </c>
      <c r="G219" s="54"/>
      <c r="H219" s="54" t="s">
        <v>685</v>
      </c>
      <c r="I219" s="54" t="s">
        <v>686</v>
      </c>
      <c r="J219" s="55" t="str">
        <f t="shared" si="6"/>
        <v>GoldREMONDIS PMR B.V.</v>
      </c>
      <c r="K219" s="55" t="str">
        <f t="shared" si="7"/>
        <v>GoldREMONDIS PMR B.V.</v>
      </c>
    </row>
    <row r="220" spans="1:11">
      <c r="A220" s="54" t="s">
        <v>251</v>
      </c>
      <c r="B220" s="54" t="s">
        <v>688</v>
      </c>
      <c r="C220" s="54" t="s">
        <v>688</v>
      </c>
      <c r="D220" s="54" t="s">
        <v>318</v>
      </c>
      <c r="E220" s="54" t="s">
        <v>687</v>
      </c>
      <c r="F220" s="54" t="s">
        <v>265</v>
      </c>
      <c r="G220" s="54"/>
      <c r="H220" s="54" t="s">
        <v>689</v>
      </c>
      <c r="I220" s="54" t="s">
        <v>320</v>
      </c>
      <c r="J220" s="55" t="str">
        <f t="shared" si="6"/>
        <v>GoldRoyal Canadian Mint</v>
      </c>
      <c r="K220" s="55" t="str">
        <f t="shared" si="7"/>
        <v>GoldRoyal Canadian Mint</v>
      </c>
    </row>
    <row r="221" spans="1:11">
      <c r="A221" s="54" t="s">
        <v>251</v>
      </c>
      <c r="B221" s="54" t="s">
        <v>691</v>
      </c>
      <c r="C221" s="54" t="s">
        <v>691</v>
      </c>
      <c r="D221" s="54" t="s">
        <v>692</v>
      </c>
      <c r="E221" s="54" t="s">
        <v>690</v>
      </c>
      <c r="F221" s="54" t="s">
        <v>265</v>
      </c>
      <c r="G221" s="54"/>
      <c r="H221" s="54" t="s">
        <v>693</v>
      </c>
      <c r="I221" s="54" t="s">
        <v>694</v>
      </c>
      <c r="J221" s="55" t="str">
        <f t="shared" si="6"/>
        <v>GoldSAAMP</v>
      </c>
      <c r="K221" s="55" t="str">
        <f t="shared" si="7"/>
        <v>GoldSAAMP</v>
      </c>
    </row>
    <row r="222" spans="1:11">
      <c r="A222" s="54" t="s">
        <v>251</v>
      </c>
      <c r="B222" s="54" t="s">
        <v>696</v>
      </c>
      <c r="C222" s="54" t="s">
        <v>696</v>
      </c>
      <c r="D222" s="54" t="s">
        <v>270</v>
      </c>
      <c r="E222" s="54" t="s">
        <v>695</v>
      </c>
      <c r="F222" s="54" t="s">
        <v>265</v>
      </c>
      <c r="G222" s="54"/>
      <c r="H222" s="54" t="s">
        <v>697</v>
      </c>
      <c r="I222" s="54" t="s">
        <v>698</v>
      </c>
      <c r="J222" s="55" t="str">
        <f t="shared" si="6"/>
        <v>GoldSabin Metal Corp.</v>
      </c>
      <c r="K222" s="55" t="str">
        <f t="shared" si="7"/>
        <v>GoldSabin Metal Corp.</v>
      </c>
    </row>
    <row r="223" spans="1:11">
      <c r="A223" s="54" t="s">
        <v>251</v>
      </c>
      <c r="B223" s="54" t="s">
        <v>700</v>
      </c>
      <c r="C223" s="54" t="s">
        <v>700</v>
      </c>
      <c r="D223" s="54" t="s">
        <v>264</v>
      </c>
      <c r="E223" s="54" t="s">
        <v>699</v>
      </c>
      <c r="F223" s="54" t="s">
        <v>265</v>
      </c>
      <c r="G223" s="54"/>
      <c r="H223" s="54" t="s">
        <v>378</v>
      </c>
      <c r="I223" s="54" t="s">
        <v>379</v>
      </c>
      <c r="J223" s="55" t="str">
        <f t="shared" si="6"/>
        <v>GoldSafimet S.p.A</v>
      </c>
      <c r="K223" s="55" t="str">
        <f t="shared" si="7"/>
        <v>GoldSafimet S.p.A</v>
      </c>
    </row>
    <row r="224" spans="1:11">
      <c r="A224" s="54" t="s">
        <v>251</v>
      </c>
      <c r="B224" s="54" t="s">
        <v>702</v>
      </c>
      <c r="C224" s="54" t="s">
        <v>702</v>
      </c>
      <c r="D224" s="54" t="s">
        <v>703</v>
      </c>
      <c r="E224" s="54" t="s">
        <v>701</v>
      </c>
      <c r="F224" s="54" t="s">
        <v>265</v>
      </c>
      <c r="G224" s="54"/>
      <c r="H224" s="54" t="s">
        <v>704</v>
      </c>
      <c r="I224" s="54" t="s">
        <v>705</v>
      </c>
      <c r="J224" s="55" t="str">
        <f t="shared" si="6"/>
        <v>GoldSAFINA A.S.</v>
      </c>
      <c r="K224" s="55" t="str">
        <f t="shared" si="7"/>
        <v>GoldSAFINA A.S.</v>
      </c>
    </row>
    <row r="225" spans="1:11">
      <c r="A225" s="54" t="s">
        <v>251</v>
      </c>
      <c r="B225" s="54" t="s">
        <v>1116</v>
      </c>
      <c r="C225" s="54" t="s">
        <v>493</v>
      </c>
      <c r="D225" s="54" t="s">
        <v>284</v>
      </c>
      <c r="E225" s="54" t="s">
        <v>492</v>
      </c>
      <c r="F225" s="54" t="s">
        <v>265</v>
      </c>
      <c r="G225" s="54"/>
      <c r="H225" s="54" t="s">
        <v>494</v>
      </c>
      <c r="I225" s="54" t="s">
        <v>495</v>
      </c>
      <c r="J225" s="55" t="str">
        <f t="shared" si="6"/>
        <v>GoldSaganoseki Smelter &amp; Refinery</v>
      </c>
      <c r="K225" s="55" t="str">
        <f t="shared" si="7"/>
        <v>GoldSaganoseki Smelter &amp; Refinery</v>
      </c>
    </row>
    <row r="226" spans="1:11">
      <c r="A226" s="54" t="s">
        <v>251</v>
      </c>
      <c r="B226" s="54" t="s">
        <v>707</v>
      </c>
      <c r="C226" s="54" t="s">
        <v>707</v>
      </c>
      <c r="D226" s="54" t="s">
        <v>344</v>
      </c>
      <c r="E226" s="54" t="s">
        <v>706</v>
      </c>
      <c r="F226" s="54" t="s">
        <v>265</v>
      </c>
      <c r="G226" s="54"/>
      <c r="H226" s="54" t="s">
        <v>708</v>
      </c>
      <c r="I226" s="54" t="s">
        <v>709</v>
      </c>
      <c r="J226" s="55" t="str">
        <f t="shared" si="6"/>
        <v>GoldSai Refinery</v>
      </c>
      <c r="K226" s="55" t="str">
        <f t="shared" si="7"/>
        <v>GoldSai Refinery</v>
      </c>
    </row>
    <row r="227" spans="1:11">
      <c r="A227" s="54" t="s">
        <v>251</v>
      </c>
      <c r="B227" s="54" t="s">
        <v>1117</v>
      </c>
      <c r="C227" s="54" t="s">
        <v>711</v>
      </c>
      <c r="D227" s="54" t="s">
        <v>400</v>
      </c>
      <c r="E227" s="54" t="s">
        <v>710</v>
      </c>
      <c r="F227" s="54" t="s">
        <v>265</v>
      </c>
      <c r="G227" s="54"/>
      <c r="H227" s="54" t="s">
        <v>712</v>
      </c>
      <c r="I227" s="54" t="s">
        <v>552</v>
      </c>
      <c r="J227" s="55" t="str">
        <f t="shared" si="6"/>
        <v>GoldSamdok Metal</v>
      </c>
      <c r="K227" s="55" t="str">
        <f t="shared" si="7"/>
        <v>GoldSamdok Metal</v>
      </c>
    </row>
    <row r="228" spans="1:11">
      <c r="A228" s="54" t="s">
        <v>251</v>
      </c>
      <c r="B228" s="54" t="s">
        <v>711</v>
      </c>
      <c r="C228" s="54" t="s">
        <v>711</v>
      </c>
      <c r="D228" s="54" t="s">
        <v>400</v>
      </c>
      <c r="E228" s="54" t="s">
        <v>710</v>
      </c>
      <c r="F228" s="54" t="s">
        <v>265</v>
      </c>
      <c r="G228" s="54"/>
      <c r="H228" s="54" t="s">
        <v>712</v>
      </c>
      <c r="I228" s="54" t="s">
        <v>552</v>
      </c>
      <c r="J228" s="55" t="str">
        <f t="shared" si="6"/>
        <v>GoldSamduck Precious Metals</v>
      </c>
      <c r="K228" s="55" t="str">
        <f t="shared" si="7"/>
        <v>GoldSamduck Precious Metals</v>
      </c>
    </row>
    <row r="229" spans="1:11">
      <c r="A229" s="54" t="s">
        <v>251</v>
      </c>
      <c r="B229" s="54" t="s">
        <v>714</v>
      </c>
      <c r="C229" s="54" t="s">
        <v>714</v>
      </c>
      <c r="D229" s="54" t="s">
        <v>400</v>
      </c>
      <c r="E229" s="54" t="s">
        <v>713</v>
      </c>
      <c r="F229" s="54" t="s">
        <v>265</v>
      </c>
      <c r="G229" s="54"/>
      <c r="H229" s="54" t="s">
        <v>715</v>
      </c>
      <c r="I229" s="54" t="s">
        <v>716</v>
      </c>
      <c r="J229" s="55" t="str">
        <f t="shared" si="6"/>
        <v>GoldSamwon Metals Corp.</v>
      </c>
      <c r="K229" s="55" t="str">
        <f t="shared" si="7"/>
        <v>GoldSamwon Metals Corp.</v>
      </c>
    </row>
    <row r="230" spans="1:11">
      <c r="A230" s="54" t="s">
        <v>251</v>
      </c>
      <c r="B230" s="54" t="s">
        <v>1580</v>
      </c>
      <c r="C230" s="54" t="s">
        <v>1580</v>
      </c>
      <c r="D230" s="54" t="s">
        <v>1029</v>
      </c>
      <c r="E230" s="54" t="s">
        <v>1581</v>
      </c>
      <c r="F230" s="54" t="s">
        <v>265</v>
      </c>
      <c r="G230" s="54"/>
      <c r="H230" s="54" t="s">
        <v>1582</v>
      </c>
      <c r="I230" s="54" t="s">
        <v>1583</v>
      </c>
      <c r="J230" s="55" t="str">
        <f t="shared" si="6"/>
        <v>GoldSancus ZFS (L’Orfebre, SA)</v>
      </c>
      <c r="K230" s="55" t="str">
        <f t="shared" si="7"/>
        <v>GoldSancus ZFS (L’Orfebre, SA)</v>
      </c>
    </row>
    <row r="231" spans="1:11">
      <c r="A231" s="54" t="s">
        <v>251</v>
      </c>
      <c r="B231" s="54" t="s">
        <v>718</v>
      </c>
      <c r="C231" s="54" t="s">
        <v>718</v>
      </c>
      <c r="D231" s="54" t="s">
        <v>294</v>
      </c>
      <c r="E231" s="54" t="s">
        <v>717</v>
      </c>
      <c r="F231" s="54" t="s">
        <v>265</v>
      </c>
      <c r="G231" s="54"/>
      <c r="H231" s="54" t="s">
        <v>719</v>
      </c>
      <c r="I231" s="54" t="s">
        <v>720</v>
      </c>
      <c r="J231" s="55" t="str">
        <f t="shared" si="6"/>
        <v>GoldSAXONIA Edelmetalle GmbH</v>
      </c>
      <c r="K231" s="55" t="str">
        <f t="shared" si="7"/>
        <v>GoldSAXONIA Edelmetalle GmbH</v>
      </c>
    </row>
    <row r="232" spans="1:11">
      <c r="A232" s="54" t="s">
        <v>251</v>
      </c>
      <c r="B232" s="54" t="s">
        <v>1118</v>
      </c>
      <c r="C232" s="54" t="s">
        <v>711</v>
      </c>
      <c r="D232" s="54" t="s">
        <v>400</v>
      </c>
      <c r="E232" s="54" t="s">
        <v>710</v>
      </c>
      <c r="F232" s="54" t="s">
        <v>265</v>
      </c>
      <c r="G232" s="54"/>
      <c r="H232" s="54" t="s">
        <v>712</v>
      </c>
      <c r="I232" s="54" t="s">
        <v>552</v>
      </c>
      <c r="J232" s="55" t="str">
        <f t="shared" si="6"/>
        <v>GoldSD (Samdok) Metal</v>
      </c>
      <c r="K232" s="55" t="str">
        <f t="shared" si="7"/>
        <v>GoldSD (Samdok) Metal</v>
      </c>
    </row>
    <row r="233" spans="1:11">
      <c r="A233" s="54" t="s">
        <v>251</v>
      </c>
      <c r="B233" s="54" t="s">
        <v>1584</v>
      </c>
      <c r="C233" s="54" t="s">
        <v>1584</v>
      </c>
      <c r="D233" s="54" t="s">
        <v>1585</v>
      </c>
      <c r="E233" s="54" t="s">
        <v>1586</v>
      </c>
      <c r="F233" s="54" t="s">
        <v>265</v>
      </c>
      <c r="G233" s="54"/>
      <c r="H233" s="54" t="s">
        <v>1587</v>
      </c>
      <c r="I233" s="54" t="s">
        <v>1588</v>
      </c>
      <c r="J233" s="55" t="str">
        <f t="shared" si="6"/>
        <v>GoldSellem Industries Ltd.</v>
      </c>
      <c r="K233" s="55" t="str">
        <f t="shared" si="7"/>
        <v>GoldSellem Industries Ltd.</v>
      </c>
    </row>
    <row r="234" spans="1:11">
      <c r="A234" s="54" t="s">
        <v>251</v>
      </c>
      <c r="B234" s="54" t="s">
        <v>722</v>
      </c>
      <c r="C234" s="54" t="s">
        <v>722</v>
      </c>
      <c r="D234" s="54" t="s">
        <v>723</v>
      </c>
      <c r="E234" s="54" t="s">
        <v>721</v>
      </c>
      <c r="F234" s="54" t="s">
        <v>265</v>
      </c>
      <c r="G234" s="54"/>
      <c r="H234" s="54" t="s">
        <v>724</v>
      </c>
      <c r="I234" s="54" t="s">
        <v>725</v>
      </c>
      <c r="J234" s="55" t="str">
        <f t="shared" si="6"/>
        <v>GoldSEMPSA Joyeria Plateria S.A.</v>
      </c>
      <c r="K234" s="55" t="str">
        <f t="shared" si="7"/>
        <v>GoldSEMPSA Joyeria Plateria S.A.</v>
      </c>
    </row>
    <row r="235" spans="1:11">
      <c r="A235" s="54" t="s">
        <v>251</v>
      </c>
      <c r="B235" s="54" t="s">
        <v>1119</v>
      </c>
      <c r="C235" s="54" t="s">
        <v>722</v>
      </c>
      <c r="D235" s="54" t="s">
        <v>723</v>
      </c>
      <c r="E235" s="54" t="s">
        <v>721</v>
      </c>
      <c r="F235" s="54" t="s">
        <v>265</v>
      </c>
      <c r="G235" s="54"/>
      <c r="H235" s="54" t="s">
        <v>724</v>
      </c>
      <c r="I235" s="54" t="s">
        <v>725</v>
      </c>
      <c r="J235" s="55" t="str">
        <f t="shared" si="6"/>
        <v>GoldSEMPSA Joyería Platería S.A.</v>
      </c>
      <c r="K235" s="55" t="str">
        <f t="shared" si="7"/>
        <v>GoldSEMPSA Joyería Platería S.A.</v>
      </c>
    </row>
    <row r="236" spans="1:11">
      <c r="A236" s="54" t="s">
        <v>251</v>
      </c>
      <c r="B236" s="54" t="s">
        <v>1120</v>
      </c>
      <c r="C236" s="54" t="s">
        <v>722</v>
      </c>
      <c r="D236" s="54" t="s">
        <v>723</v>
      </c>
      <c r="E236" s="54" t="s">
        <v>721</v>
      </c>
      <c r="F236" s="54" t="s">
        <v>265</v>
      </c>
      <c r="G236" s="54"/>
      <c r="H236" s="54" t="s">
        <v>724</v>
      </c>
      <c r="I236" s="54" t="s">
        <v>725</v>
      </c>
      <c r="J236" s="55" t="str">
        <f t="shared" si="6"/>
        <v>GoldSempsa JP (Cookson Sempsa)</v>
      </c>
      <c r="K236" s="55" t="str">
        <f t="shared" si="7"/>
        <v>GoldSempsa JP (Cookson Sempsa)</v>
      </c>
    </row>
    <row r="237" spans="1:11">
      <c r="A237" s="54" t="s">
        <v>251</v>
      </c>
      <c r="B237" s="54" t="s">
        <v>1634</v>
      </c>
      <c r="C237" s="54" t="s">
        <v>1589</v>
      </c>
      <c r="D237" s="54" t="s">
        <v>385</v>
      </c>
      <c r="E237" s="54" t="s">
        <v>773</v>
      </c>
      <c r="F237" s="54" t="s">
        <v>265</v>
      </c>
      <c r="G237" s="54"/>
      <c r="H237" s="54" t="s">
        <v>728</v>
      </c>
      <c r="I237" s="54" t="s">
        <v>439</v>
      </c>
      <c r="J237" s="55" t="str">
        <f t="shared" si="6"/>
        <v>GoldShan Dong Huangjin</v>
      </c>
      <c r="K237" s="55" t="str">
        <f t="shared" si="7"/>
        <v>GoldShan Dong Huangjin</v>
      </c>
    </row>
    <row r="238" spans="1:11">
      <c r="A238" s="54" t="s">
        <v>251</v>
      </c>
      <c r="B238" s="54" t="s">
        <v>1121</v>
      </c>
      <c r="C238" s="54" t="s">
        <v>1589</v>
      </c>
      <c r="D238" s="54" t="s">
        <v>385</v>
      </c>
      <c r="E238" s="54" t="s">
        <v>773</v>
      </c>
      <c r="F238" s="54" t="s">
        <v>265</v>
      </c>
      <c r="G238" s="54"/>
      <c r="H238" s="54" t="s">
        <v>728</v>
      </c>
      <c r="I238" s="54" t="s">
        <v>439</v>
      </c>
      <c r="J238" s="55" t="str">
        <f t="shared" si="6"/>
        <v>GoldShandong Gold Mine(Laizhou) Smelter Co., Ltd.</v>
      </c>
      <c r="K238" s="55" t="str">
        <f t="shared" si="7"/>
        <v>GoldShandong Gold Mine(Laizhou) Smelter Co., Ltd.</v>
      </c>
    </row>
    <row r="239" spans="1:11">
      <c r="A239" s="54" t="s">
        <v>251</v>
      </c>
      <c r="B239" s="54" t="s">
        <v>1589</v>
      </c>
      <c r="C239" s="54" t="s">
        <v>1589</v>
      </c>
      <c r="D239" s="54" t="s">
        <v>385</v>
      </c>
      <c r="E239" s="54" t="s">
        <v>773</v>
      </c>
      <c r="F239" s="54" t="s">
        <v>265</v>
      </c>
      <c r="G239" s="54"/>
      <c r="H239" s="54" t="s">
        <v>728</v>
      </c>
      <c r="I239" s="54" t="s">
        <v>439</v>
      </c>
      <c r="J239" s="55" t="str">
        <f t="shared" si="6"/>
        <v>GoldShandong Gold Smelting Co., Ltd.</v>
      </c>
      <c r="K239" s="55" t="str">
        <f t="shared" si="7"/>
        <v>GoldShandong Gold Smelting Co., Ltd.</v>
      </c>
    </row>
    <row r="240" spans="1:11">
      <c r="A240" s="54" t="s">
        <v>251</v>
      </c>
      <c r="B240" s="54" t="s">
        <v>1122</v>
      </c>
      <c r="C240" s="54" t="s">
        <v>437</v>
      </c>
      <c r="D240" s="54" t="s">
        <v>385</v>
      </c>
      <c r="E240" s="54" t="s">
        <v>436</v>
      </c>
      <c r="F240" s="54" t="s">
        <v>265</v>
      </c>
      <c r="G240" s="54"/>
      <c r="H240" s="54" t="s">
        <v>438</v>
      </c>
      <c r="I240" s="54" t="s">
        <v>439</v>
      </c>
      <c r="J240" s="55" t="str">
        <f t="shared" si="6"/>
        <v>GoldShandong Guoda Gold Co., Ltd.</v>
      </c>
      <c r="K240" s="55" t="str">
        <f t="shared" si="7"/>
        <v>GoldShandong Guoda Gold Co., Ltd.</v>
      </c>
    </row>
    <row r="241" spans="1:11">
      <c r="A241" s="54" t="s">
        <v>251</v>
      </c>
      <c r="B241" s="54" t="s">
        <v>1635</v>
      </c>
      <c r="C241" s="54" t="s">
        <v>1589</v>
      </c>
      <c r="D241" s="54" t="s">
        <v>385</v>
      </c>
      <c r="E241" s="54" t="s">
        <v>773</v>
      </c>
      <c r="F241" s="54" t="s">
        <v>265</v>
      </c>
      <c r="G241" s="54"/>
      <c r="H241" s="54" t="s">
        <v>728</v>
      </c>
      <c r="I241" s="54" t="s">
        <v>439</v>
      </c>
      <c r="J241" s="55" t="str">
        <f t="shared" si="6"/>
        <v>Goldshandong huangjin</v>
      </c>
      <c r="K241" s="55" t="str">
        <f t="shared" si="7"/>
        <v>Goldshandong huangjin</v>
      </c>
    </row>
    <row r="242" spans="1:11">
      <c r="A242" s="54" t="s">
        <v>251</v>
      </c>
      <c r="B242" s="54" t="s">
        <v>727</v>
      </c>
      <c r="C242" s="54" t="s">
        <v>727</v>
      </c>
      <c r="D242" s="54" t="s">
        <v>385</v>
      </c>
      <c r="E242" s="54" t="s">
        <v>726</v>
      </c>
      <c r="F242" s="54" t="s">
        <v>265</v>
      </c>
      <c r="G242" s="54"/>
      <c r="H242" s="54" t="s">
        <v>728</v>
      </c>
      <c r="I242" s="54" t="s">
        <v>439</v>
      </c>
      <c r="J242" s="55" t="str">
        <f t="shared" si="6"/>
        <v>GoldShandong Humon Smelting Co., Ltd.</v>
      </c>
      <c r="K242" s="55" t="str">
        <f t="shared" si="7"/>
        <v>GoldShandong Humon Smelting Co., Ltd.</v>
      </c>
    </row>
    <row r="243" spans="1:11">
      <c r="A243" s="54" t="s">
        <v>251</v>
      </c>
      <c r="B243" s="54" t="s">
        <v>1123</v>
      </c>
      <c r="C243" s="54" t="s">
        <v>1589</v>
      </c>
      <c r="D243" s="54" t="s">
        <v>385</v>
      </c>
      <c r="E243" s="54" t="s">
        <v>773</v>
      </c>
      <c r="F243" s="54" t="s">
        <v>265</v>
      </c>
      <c r="G243" s="54"/>
      <c r="H243" s="54" t="s">
        <v>728</v>
      </c>
      <c r="I243" s="54" t="s">
        <v>439</v>
      </c>
      <c r="J243" s="55" t="str">
        <f t="shared" si="6"/>
        <v>GoldShandong middlings JinYe group Co., LTD</v>
      </c>
      <c r="K243" s="55" t="str">
        <f t="shared" si="7"/>
        <v>GoldShandong middlings JinYe group Co., LTD</v>
      </c>
    </row>
    <row r="244" spans="1:11">
      <c r="A244" s="54" t="s">
        <v>251</v>
      </c>
      <c r="B244" s="54" t="s">
        <v>1124</v>
      </c>
      <c r="C244" s="54" t="s">
        <v>730</v>
      </c>
      <c r="D244" s="54" t="s">
        <v>385</v>
      </c>
      <c r="E244" s="54" t="s">
        <v>729</v>
      </c>
      <c r="F244" s="54" t="s">
        <v>265</v>
      </c>
      <c r="G244" s="54"/>
      <c r="H244" s="54" t="s">
        <v>728</v>
      </c>
      <c r="I244" s="54" t="s">
        <v>439</v>
      </c>
      <c r="J244" s="55" t="str">
        <f t="shared" si="6"/>
        <v>GoldShandong Tarzan Bio-Gold Industry Co., Ltd.</v>
      </c>
      <c r="K244" s="55" t="str">
        <f t="shared" si="7"/>
        <v>GoldShandong Tarzan Bio-Gold Industry Co., Ltd.</v>
      </c>
    </row>
    <row r="245" spans="1:11">
      <c r="A245" s="54" t="s">
        <v>251</v>
      </c>
      <c r="B245" s="54" t="s">
        <v>730</v>
      </c>
      <c r="C245" s="54" t="s">
        <v>730</v>
      </c>
      <c r="D245" s="54" t="s">
        <v>385</v>
      </c>
      <c r="E245" s="54" t="s">
        <v>729</v>
      </c>
      <c r="F245" s="54" t="s">
        <v>265</v>
      </c>
      <c r="G245" s="54"/>
      <c r="H245" s="54" t="s">
        <v>728</v>
      </c>
      <c r="I245" s="54" t="s">
        <v>439</v>
      </c>
      <c r="J245" s="55" t="str">
        <f t="shared" si="6"/>
        <v>GoldShandong Tiancheng Biological Gold Industrial Co., Ltd.</v>
      </c>
      <c r="K245" s="55" t="str">
        <f t="shared" si="7"/>
        <v>GoldShandong Tiancheng Biological Gold Industrial Co., Ltd.</v>
      </c>
    </row>
    <row r="246" spans="1:11">
      <c r="A246" s="54" t="s">
        <v>251</v>
      </c>
      <c r="B246" s="54" t="s">
        <v>732</v>
      </c>
      <c r="C246" s="54" t="s">
        <v>732</v>
      </c>
      <c r="D246" s="54" t="s">
        <v>385</v>
      </c>
      <c r="E246" s="54" t="s">
        <v>731</v>
      </c>
      <c r="F246" s="54" t="s">
        <v>265</v>
      </c>
      <c r="G246" s="54"/>
      <c r="H246" s="54" t="s">
        <v>438</v>
      </c>
      <c r="I246" s="54" t="s">
        <v>439</v>
      </c>
      <c r="J246" s="55" t="str">
        <f t="shared" si="6"/>
        <v>GoldShandong Zhaojin Gold &amp; Silver Refinery Co., Ltd.</v>
      </c>
      <c r="K246" s="55" t="str">
        <f t="shared" si="7"/>
        <v>GoldShandong Zhaojin Gold &amp; Silver Refinery Co., Ltd.</v>
      </c>
    </row>
    <row r="247" spans="1:11">
      <c r="A247" s="54" t="s">
        <v>251</v>
      </c>
      <c r="B247" s="54" t="s">
        <v>1125</v>
      </c>
      <c r="C247" s="54" t="s">
        <v>1589</v>
      </c>
      <c r="D247" s="54" t="s">
        <v>385</v>
      </c>
      <c r="E247" s="54" t="s">
        <v>773</v>
      </c>
      <c r="F247" s="54" t="s">
        <v>265</v>
      </c>
      <c r="G247" s="54"/>
      <c r="H247" s="54" t="s">
        <v>728</v>
      </c>
      <c r="I247" s="54" t="s">
        <v>439</v>
      </c>
      <c r="J247" s="55" t="str">
        <f t="shared" si="6"/>
        <v>GoldShangdong Gold (Laizhou)</v>
      </c>
      <c r="K247" s="55" t="str">
        <f t="shared" si="7"/>
        <v>GoldShangdong Gold (Laizhou)</v>
      </c>
    </row>
    <row r="248" spans="1:11">
      <c r="A248" s="54" t="s">
        <v>251</v>
      </c>
      <c r="B248" s="54" t="s">
        <v>1765</v>
      </c>
      <c r="C248" s="54" t="s">
        <v>1765</v>
      </c>
      <c r="D248" s="54" t="s">
        <v>385</v>
      </c>
      <c r="E248" s="54" t="s">
        <v>1766</v>
      </c>
      <c r="F248" s="54" t="s">
        <v>265</v>
      </c>
      <c r="G248" s="54"/>
      <c r="H248" s="54" t="s">
        <v>1638</v>
      </c>
      <c r="I248" s="54" t="s">
        <v>1639</v>
      </c>
      <c r="J248" s="55" t="str">
        <f t="shared" si="6"/>
        <v>GoldShenzhen CuiLu Gold Co., Ltd.</v>
      </c>
      <c r="K248" s="55" t="str">
        <f t="shared" si="7"/>
        <v>GoldShenzhen CuiLu Gold Co., Ltd.</v>
      </c>
    </row>
    <row r="249" spans="1:11">
      <c r="A249" s="54" t="s">
        <v>251</v>
      </c>
      <c r="B249" s="54" t="s">
        <v>1636</v>
      </c>
      <c r="C249" s="54" t="s">
        <v>1636</v>
      </c>
      <c r="D249" s="54" t="s">
        <v>385</v>
      </c>
      <c r="E249" s="54" t="s">
        <v>1637</v>
      </c>
      <c r="F249" s="54" t="s">
        <v>265</v>
      </c>
      <c r="G249" s="54"/>
      <c r="H249" s="54" t="s">
        <v>1638</v>
      </c>
      <c r="I249" s="54" t="s">
        <v>1639</v>
      </c>
      <c r="J249" s="55" t="str">
        <f t="shared" si="6"/>
        <v>GoldShenzhen Zhonghenglong Real Industry Co., Ltd.</v>
      </c>
      <c r="K249" s="55" t="str">
        <f t="shared" si="7"/>
        <v>GoldShenzhen Zhonghenglong Real Industry Co., Ltd.</v>
      </c>
    </row>
    <row r="250" spans="1:11">
      <c r="A250" s="54" t="s">
        <v>251</v>
      </c>
      <c r="B250" s="54" t="s">
        <v>1126</v>
      </c>
      <c r="C250" s="54" t="s">
        <v>1126</v>
      </c>
      <c r="D250" s="54" t="s">
        <v>344</v>
      </c>
      <c r="E250" s="54" t="s">
        <v>1127</v>
      </c>
      <c r="F250" s="54" t="s">
        <v>265</v>
      </c>
      <c r="G250" s="54"/>
      <c r="H250" s="54" t="s">
        <v>1024</v>
      </c>
      <c r="I250" s="54" t="s">
        <v>1025</v>
      </c>
      <c r="J250" s="55" t="str">
        <f t="shared" si="6"/>
        <v>GoldShirpur Gold Refinery Ltd.</v>
      </c>
      <c r="K250" s="55" t="str">
        <f t="shared" si="7"/>
        <v>GoldShirpur Gold Refinery Ltd.</v>
      </c>
    </row>
    <row r="251" spans="1:11">
      <c r="A251" s="54" t="s">
        <v>251</v>
      </c>
      <c r="B251" s="54" t="s">
        <v>1128</v>
      </c>
      <c r="C251" s="54" t="s">
        <v>770</v>
      </c>
      <c r="D251" s="54" t="s">
        <v>284</v>
      </c>
      <c r="E251" s="54" t="s">
        <v>769</v>
      </c>
      <c r="F251" s="54" t="s">
        <v>265</v>
      </c>
      <c r="G251" s="54"/>
      <c r="H251" s="54" t="s">
        <v>771</v>
      </c>
      <c r="I251" s="54" t="s">
        <v>772</v>
      </c>
      <c r="J251" s="55" t="str">
        <f t="shared" si="6"/>
        <v>GoldShonan Plant Tanaka Kikinzoku</v>
      </c>
      <c r="K251" s="55" t="str">
        <f t="shared" si="7"/>
        <v>GoldShonan Plant Tanaka Kikinzoku</v>
      </c>
    </row>
    <row r="252" spans="1:11">
      <c r="A252" s="54" t="s">
        <v>251</v>
      </c>
      <c r="B252" s="54" t="s">
        <v>1129</v>
      </c>
      <c r="C252" s="54" t="s">
        <v>741</v>
      </c>
      <c r="D252" s="54" t="s">
        <v>487</v>
      </c>
      <c r="E252" s="54" t="s">
        <v>740</v>
      </c>
      <c r="F252" s="54" t="s">
        <v>265</v>
      </c>
      <c r="G252" s="54"/>
      <c r="H252" s="54" t="s">
        <v>742</v>
      </c>
      <c r="I252" s="54" t="s">
        <v>743</v>
      </c>
      <c r="J252" s="55" t="str">
        <f t="shared" si="6"/>
        <v>GoldShyolkovsky</v>
      </c>
      <c r="K252" s="55" t="str">
        <f t="shared" si="7"/>
        <v>GoldShyolkovsky</v>
      </c>
    </row>
    <row r="253" spans="1:11">
      <c r="A253" s="54" t="s">
        <v>251</v>
      </c>
      <c r="B253" s="54" t="s">
        <v>734</v>
      </c>
      <c r="C253" s="54" t="s">
        <v>734</v>
      </c>
      <c r="D253" s="54" t="s">
        <v>385</v>
      </c>
      <c r="E253" s="54" t="s">
        <v>733</v>
      </c>
      <c r="F253" s="54" t="s">
        <v>265</v>
      </c>
      <c r="G253" s="54"/>
      <c r="H253" s="54" t="s">
        <v>430</v>
      </c>
      <c r="I253" s="54" t="s">
        <v>431</v>
      </c>
      <c r="J253" s="55" t="str">
        <f t="shared" si="6"/>
        <v>GoldSichuan Tianze Precious Metals Co., Ltd.</v>
      </c>
      <c r="K253" s="55" t="str">
        <f t="shared" si="7"/>
        <v>GoldSichuan Tianze Precious Metals Co., Ltd.</v>
      </c>
    </row>
    <row r="254" spans="1:11">
      <c r="A254" s="54" t="s">
        <v>251</v>
      </c>
      <c r="B254" s="54" t="s">
        <v>1130</v>
      </c>
      <c r="C254" s="54" t="s">
        <v>770</v>
      </c>
      <c r="D254" s="54" t="s">
        <v>284</v>
      </c>
      <c r="E254" s="54" t="s">
        <v>769</v>
      </c>
      <c r="F254" s="54" t="s">
        <v>265</v>
      </c>
      <c r="G254" s="54"/>
      <c r="H254" s="54" t="s">
        <v>771</v>
      </c>
      <c r="I254" s="54" t="s">
        <v>772</v>
      </c>
      <c r="J254" s="55" t="str">
        <f t="shared" si="6"/>
        <v>GoldSingapore Tanaka</v>
      </c>
      <c r="K254" s="55" t="str">
        <f t="shared" si="7"/>
        <v>GoldSingapore Tanaka</v>
      </c>
    </row>
    <row r="255" spans="1:11">
      <c r="A255" s="54" t="s">
        <v>251</v>
      </c>
      <c r="B255" s="54" t="s">
        <v>736</v>
      </c>
      <c r="C255" s="54" t="s">
        <v>736</v>
      </c>
      <c r="D255" s="54" t="s">
        <v>737</v>
      </c>
      <c r="E255" s="54" t="s">
        <v>735</v>
      </c>
      <c r="F255" s="54" t="s">
        <v>265</v>
      </c>
      <c r="G255" s="54"/>
      <c r="H255" s="54" t="s">
        <v>738</v>
      </c>
      <c r="I255" s="54" t="s">
        <v>739</v>
      </c>
      <c r="J255" s="55" t="str">
        <f t="shared" si="6"/>
        <v>GoldSingway Technology Co., Ltd.</v>
      </c>
      <c r="K255" s="55" t="str">
        <f t="shared" si="7"/>
        <v>GoldSingway Technology Co., Ltd.</v>
      </c>
    </row>
    <row r="256" spans="1:11">
      <c r="A256" s="54" t="s">
        <v>251</v>
      </c>
      <c r="B256" s="54" t="s">
        <v>1131</v>
      </c>
      <c r="C256" s="54" t="s">
        <v>759</v>
      </c>
      <c r="D256" s="54" t="s">
        <v>284</v>
      </c>
      <c r="E256" s="54" t="s">
        <v>758</v>
      </c>
      <c r="F256" s="54" t="s">
        <v>265</v>
      </c>
      <c r="G256" s="54"/>
      <c r="H256" s="54" t="s">
        <v>760</v>
      </c>
      <c r="I256" s="54" t="s">
        <v>761</v>
      </c>
      <c r="J256" s="55" t="str">
        <f t="shared" si="6"/>
        <v>GoldSMM</v>
      </c>
      <c r="K256" s="55" t="str">
        <f t="shared" si="7"/>
        <v>GoldSMM</v>
      </c>
    </row>
    <row r="257" spans="1:11">
      <c r="A257" s="54" t="s">
        <v>251</v>
      </c>
      <c r="B257" s="54" t="s">
        <v>741</v>
      </c>
      <c r="C257" s="54" t="s">
        <v>741</v>
      </c>
      <c r="D257" s="54" t="s">
        <v>487</v>
      </c>
      <c r="E257" s="54" t="s">
        <v>740</v>
      </c>
      <c r="F257" s="54" t="s">
        <v>265</v>
      </c>
      <c r="G257" s="54"/>
      <c r="H257" s="54" t="s">
        <v>742</v>
      </c>
      <c r="I257" s="54" t="s">
        <v>743</v>
      </c>
      <c r="J257" s="55" t="str">
        <f t="shared" si="6"/>
        <v>GoldSOE Shyolkovsky Factory of Secondary Precious Metals</v>
      </c>
      <c r="K257" s="55" t="str">
        <f t="shared" si="7"/>
        <v>GoldSOE Shyolkovsky Factory of Secondary Precious Metals</v>
      </c>
    </row>
    <row r="258" spans="1:11">
      <c r="A258" s="54" t="s">
        <v>251</v>
      </c>
      <c r="B258" s="54" t="s">
        <v>745</v>
      </c>
      <c r="C258" s="54" t="s">
        <v>745</v>
      </c>
      <c r="D258" s="54" t="s">
        <v>737</v>
      </c>
      <c r="E258" s="54" t="s">
        <v>744</v>
      </c>
      <c r="F258" s="54" t="s">
        <v>265</v>
      </c>
      <c r="G258" s="54"/>
      <c r="H258" s="54" t="s">
        <v>746</v>
      </c>
      <c r="I258" s="54" t="s">
        <v>747</v>
      </c>
      <c r="J258" s="55" t="str">
        <f t="shared" si="6"/>
        <v>GoldSolar Applied Materials Technology Corp.</v>
      </c>
      <c r="K258" s="55" t="str">
        <f t="shared" si="7"/>
        <v>GoldSolar Applied Materials Technology Corp.</v>
      </c>
    </row>
    <row r="259" spans="1:11">
      <c r="A259" s="54" t="s">
        <v>251</v>
      </c>
      <c r="B259" s="54" t="s">
        <v>1132</v>
      </c>
      <c r="C259" s="54" t="s">
        <v>745</v>
      </c>
      <c r="D259" s="54" t="s">
        <v>737</v>
      </c>
      <c r="E259" s="54" t="s">
        <v>744</v>
      </c>
      <c r="F259" s="54" t="s">
        <v>265</v>
      </c>
      <c r="G259" s="54"/>
      <c r="H259" s="54" t="s">
        <v>746</v>
      </c>
      <c r="I259" s="54" t="s">
        <v>747</v>
      </c>
      <c r="J259" s="55" t="str">
        <f t="shared" si="6"/>
        <v>GoldSOLAR CHEMICALAPPLIED MATERIALS TECHNOLOGY (KUN SHAN)</v>
      </c>
      <c r="K259" s="55" t="str">
        <f t="shared" si="7"/>
        <v>GoldSOLAR CHEMICALAPPLIED MATERIALS TECHNOLOGY (KUN SHAN)</v>
      </c>
    </row>
    <row r="260" spans="1:11">
      <c r="A260" s="54" t="s">
        <v>251</v>
      </c>
      <c r="B260" s="54" t="s">
        <v>1133</v>
      </c>
      <c r="C260" s="54" t="s">
        <v>745</v>
      </c>
      <c r="D260" s="54" t="s">
        <v>737</v>
      </c>
      <c r="E260" s="54" t="s">
        <v>744</v>
      </c>
      <c r="F260" s="54" t="s">
        <v>265</v>
      </c>
      <c r="G260" s="54"/>
      <c r="H260" s="54" t="s">
        <v>746</v>
      </c>
      <c r="I260" s="54" t="s">
        <v>747</v>
      </c>
      <c r="J260" s="55" t="str">
        <f t="shared" si="6"/>
        <v>GoldSolartech</v>
      </c>
      <c r="K260" s="55" t="str">
        <f t="shared" si="7"/>
        <v>GoldSolartech</v>
      </c>
    </row>
    <row r="261" spans="1:11">
      <c r="A261" s="54" t="s">
        <v>251</v>
      </c>
      <c r="B261" s="54" t="s">
        <v>749</v>
      </c>
      <c r="C261" s="54" t="s">
        <v>749</v>
      </c>
      <c r="D261" s="54" t="s">
        <v>344</v>
      </c>
      <c r="E261" s="54" t="s">
        <v>748</v>
      </c>
      <c r="F261" s="54" t="s">
        <v>265</v>
      </c>
      <c r="G261" s="54"/>
      <c r="H261" s="54" t="s">
        <v>1640</v>
      </c>
      <c r="I261" s="54" t="s">
        <v>421</v>
      </c>
      <c r="J261" s="55" t="str">
        <f t="shared" ref="J261:J324" si="8">A261&amp;B261</f>
        <v>GoldSovereign Metals</v>
      </c>
      <c r="K261" s="55" t="str">
        <f t="shared" ref="K261:K324" si="9">A261&amp;B261</f>
        <v>GoldSovereign Metals</v>
      </c>
    </row>
    <row r="262" spans="1:11">
      <c r="A262" s="54" t="s">
        <v>251</v>
      </c>
      <c r="B262" s="54" t="s">
        <v>751</v>
      </c>
      <c r="C262" s="54" t="s">
        <v>751</v>
      </c>
      <c r="D262" s="54" t="s">
        <v>752</v>
      </c>
      <c r="E262" s="54" t="s">
        <v>750</v>
      </c>
      <c r="F262" s="54" t="s">
        <v>265</v>
      </c>
      <c r="G262" s="54"/>
      <c r="H262" s="54" t="s">
        <v>753</v>
      </c>
      <c r="I262" s="54" t="s">
        <v>753</v>
      </c>
      <c r="J262" s="55" t="str">
        <f t="shared" si="8"/>
        <v>GoldState Research Institute Center for Physical Sciences and Technology</v>
      </c>
      <c r="K262" s="55" t="str">
        <f t="shared" si="9"/>
        <v>GoldState Research Institute Center for Physical Sciences and Technology</v>
      </c>
    </row>
    <row r="263" spans="1:11">
      <c r="A263" s="54" t="s">
        <v>251</v>
      </c>
      <c r="B263" s="54" t="s">
        <v>755</v>
      </c>
      <c r="C263" s="54" t="s">
        <v>755</v>
      </c>
      <c r="D263" s="54" t="s">
        <v>756</v>
      </c>
      <c r="E263" s="54" t="s">
        <v>754</v>
      </c>
      <c r="F263" s="54" t="s">
        <v>265</v>
      </c>
      <c r="G263" s="54"/>
      <c r="H263" s="54" t="s">
        <v>757</v>
      </c>
      <c r="I263" s="54" t="s">
        <v>757</v>
      </c>
      <c r="J263" s="55" t="str">
        <f t="shared" si="8"/>
        <v>GoldSudan Gold Refinery</v>
      </c>
      <c r="K263" s="55" t="str">
        <f t="shared" si="9"/>
        <v>GoldSudan Gold Refinery</v>
      </c>
    </row>
    <row r="264" spans="1:11">
      <c r="A264" s="54" t="s">
        <v>251</v>
      </c>
      <c r="B264" s="54" t="s">
        <v>1134</v>
      </c>
      <c r="C264" s="54" t="s">
        <v>759</v>
      </c>
      <c r="D264" s="54" t="s">
        <v>284</v>
      </c>
      <c r="E264" s="54" t="s">
        <v>758</v>
      </c>
      <c r="F264" s="54" t="s">
        <v>265</v>
      </c>
      <c r="G264" s="54"/>
      <c r="H264" s="54" t="s">
        <v>760</v>
      </c>
      <c r="I264" s="54" t="s">
        <v>761</v>
      </c>
      <c r="J264" s="55" t="str">
        <f t="shared" si="8"/>
        <v>GoldSumitomo Kinzoku Kozan K.K.</v>
      </c>
      <c r="K264" s="55" t="str">
        <f t="shared" si="9"/>
        <v>GoldSumitomo Kinzoku Kozan K.K.</v>
      </c>
    </row>
    <row r="265" spans="1:11">
      <c r="A265" s="54" t="s">
        <v>251</v>
      </c>
      <c r="B265" s="54" t="s">
        <v>759</v>
      </c>
      <c r="C265" s="54" t="s">
        <v>759</v>
      </c>
      <c r="D265" s="54" t="s">
        <v>284</v>
      </c>
      <c r="E265" s="54" t="s">
        <v>758</v>
      </c>
      <c r="F265" s="54" t="s">
        <v>265</v>
      </c>
      <c r="G265" s="54"/>
      <c r="H265" s="54" t="s">
        <v>760</v>
      </c>
      <c r="I265" s="54" t="s">
        <v>761</v>
      </c>
      <c r="J265" s="55" t="str">
        <f t="shared" si="8"/>
        <v>GoldSumitomo Metal Mining Co., Ltd.</v>
      </c>
      <c r="K265" s="55" t="str">
        <f t="shared" si="9"/>
        <v>GoldSumitomo Metal Mining Co., Ltd.</v>
      </c>
    </row>
    <row r="266" spans="1:11">
      <c r="A266" s="54" t="s">
        <v>251</v>
      </c>
      <c r="B266" s="54" t="s">
        <v>763</v>
      </c>
      <c r="C266" s="54" t="s">
        <v>763</v>
      </c>
      <c r="D266" s="54" t="s">
        <v>400</v>
      </c>
      <c r="E266" s="54" t="s">
        <v>762</v>
      </c>
      <c r="F266" s="54" t="s">
        <v>265</v>
      </c>
      <c r="G266" s="54"/>
      <c r="H266" s="54" t="s">
        <v>764</v>
      </c>
      <c r="I266" s="54" t="s">
        <v>765</v>
      </c>
      <c r="J266" s="55" t="str">
        <f t="shared" si="8"/>
        <v>GoldSungEel HiMetal Co., Ltd.</v>
      </c>
      <c r="K266" s="55" t="str">
        <f t="shared" si="9"/>
        <v>GoldSungEel HiMetal Co., Ltd.</v>
      </c>
    </row>
    <row r="267" spans="1:11">
      <c r="A267" s="54" t="s">
        <v>251</v>
      </c>
      <c r="B267" s="54" t="s">
        <v>1135</v>
      </c>
      <c r="C267" s="54" t="s">
        <v>763</v>
      </c>
      <c r="D267" s="54" t="s">
        <v>400</v>
      </c>
      <c r="E267" s="54" t="s">
        <v>762</v>
      </c>
      <c r="F267" s="54" t="s">
        <v>265</v>
      </c>
      <c r="G267" s="54"/>
      <c r="H267" s="54" t="s">
        <v>764</v>
      </c>
      <c r="I267" s="54" t="s">
        <v>765</v>
      </c>
      <c r="J267" s="55" t="str">
        <f t="shared" si="8"/>
        <v>GoldSungEel HiTech</v>
      </c>
      <c r="K267" s="55" t="str">
        <f t="shared" si="9"/>
        <v>GoldSungEel HiTech</v>
      </c>
    </row>
    <row r="268" spans="1:11">
      <c r="A268" s="54" t="s">
        <v>251</v>
      </c>
      <c r="B268" s="54" t="s">
        <v>1767</v>
      </c>
      <c r="C268" s="54" t="s">
        <v>1767</v>
      </c>
      <c r="D268" s="54" t="s">
        <v>737</v>
      </c>
      <c r="E268" s="54" t="s">
        <v>1768</v>
      </c>
      <c r="F268" s="54" t="s">
        <v>265</v>
      </c>
      <c r="G268" s="54"/>
      <c r="H268" s="54" t="s">
        <v>739</v>
      </c>
      <c r="I268" s="54" t="s">
        <v>739</v>
      </c>
      <c r="J268" s="55" t="str">
        <f t="shared" si="8"/>
        <v>GoldSuper Dragon Technology Co., Ltd.</v>
      </c>
      <c r="K268" s="55" t="str">
        <f t="shared" si="9"/>
        <v>GoldSuper Dragon Technology Co., Ltd.</v>
      </c>
    </row>
    <row r="269" spans="1:11">
      <c r="A269" s="54" t="s">
        <v>251</v>
      </c>
      <c r="B269" s="54" t="s">
        <v>767</v>
      </c>
      <c r="C269" s="54" t="s">
        <v>767</v>
      </c>
      <c r="D269" s="54" t="s">
        <v>264</v>
      </c>
      <c r="E269" s="54" t="s">
        <v>766</v>
      </c>
      <c r="F269" s="54" t="s">
        <v>265</v>
      </c>
      <c r="G269" s="54"/>
      <c r="H269" s="54" t="s">
        <v>768</v>
      </c>
      <c r="I269" s="54" t="s">
        <v>379</v>
      </c>
      <c r="J269" s="55" t="str">
        <f t="shared" si="8"/>
        <v>GoldT.C.A S.p.A</v>
      </c>
      <c r="K269" s="55" t="str">
        <f t="shared" si="9"/>
        <v>GoldT.C.A S.p.A</v>
      </c>
    </row>
    <row r="270" spans="1:11">
      <c r="A270" s="54" t="s">
        <v>251</v>
      </c>
      <c r="B270" s="54" t="s">
        <v>1136</v>
      </c>
      <c r="C270" s="54" t="s">
        <v>594</v>
      </c>
      <c r="D270" s="54" t="s">
        <v>284</v>
      </c>
      <c r="E270" s="54" t="s">
        <v>593</v>
      </c>
      <c r="F270" s="54" t="s">
        <v>265</v>
      </c>
      <c r="G270" s="54"/>
      <c r="H270" s="54" t="s">
        <v>595</v>
      </c>
      <c r="I270" s="54" t="s">
        <v>596</v>
      </c>
      <c r="J270" s="55" t="str">
        <f t="shared" si="8"/>
        <v>GoldTakehara Refinery</v>
      </c>
      <c r="K270" s="55" t="str">
        <f t="shared" si="9"/>
        <v>GoldTakehara Refinery</v>
      </c>
    </row>
    <row r="271" spans="1:11">
      <c r="A271" s="54" t="s">
        <v>251</v>
      </c>
      <c r="B271" s="54" t="s">
        <v>1137</v>
      </c>
      <c r="C271" s="54" t="s">
        <v>493</v>
      </c>
      <c r="D271" s="54" t="s">
        <v>284</v>
      </c>
      <c r="E271" s="54" t="s">
        <v>492</v>
      </c>
      <c r="F271" s="54" t="s">
        <v>265</v>
      </c>
      <c r="G271" s="54"/>
      <c r="H271" s="54" t="s">
        <v>494</v>
      </c>
      <c r="I271" s="54" t="s">
        <v>495</v>
      </c>
      <c r="J271" s="55" t="str">
        <f t="shared" si="8"/>
        <v>GoldTamano Smelter</v>
      </c>
      <c r="K271" s="55" t="str">
        <f t="shared" si="9"/>
        <v>GoldTamano Smelter</v>
      </c>
    </row>
    <row r="272" spans="1:11">
      <c r="A272" s="54" t="s">
        <v>251</v>
      </c>
      <c r="B272" s="54" t="s">
        <v>1138</v>
      </c>
      <c r="C272" s="54" t="s">
        <v>770</v>
      </c>
      <c r="D272" s="54" t="s">
        <v>284</v>
      </c>
      <c r="E272" s="54" t="s">
        <v>769</v>
      </c>
      <c r="F272" s="54" t="s">
        <v>265</v>
      </c>
      <c r="G272" s="54"/>
      <c r="H272" s="54" t="s">
        <v>771</v>
      </c>
      <c r="I272" s="54" t="s">
        <v>772</v>
      </c>
      <c r="J272" s="55" t="str">
        <f t="shared" si="8"/>
        <v>GoldTanaka Denshi Kogyo K.K</v>
      </c>
      <c r="K272" s="55" t="str">
        <f t="shared" si="9"/>
        <v>GoldTanaka Denshi Kogyo K.K</v>
      </c>
    </row>
    <row r="273" spans="1:11">
      <c r="A273" s="54" t="s">
        <v>251</v>
      </c>
      <c r="B273" s="54" t="s">
        <v>1139</v>
      </c>
      <c r="C273" s="54" t="s">
        <v>770</v>
      </c>
      <c r="D273" s="54" t="s">
        <v>284</v>
      </c>
      <c r="E273" s="54" t="s">
        <v>769</v>
      </c>
      <c r="F273" s="54" t="s">
        <v>265</v>
      </c>
      <c r="G273" s="54"/>
      <c r="H273" s="54" t="s">
        <v>771</v>
      </c>
      <c r="I273" s="54" t="s">
        <v>772</v>
      </c>
      <c r="J273" s="55" t="str">
        <f t="shared" si="8"/>
        <v>GoldTanaka Electronics (Hong Kong) Pte. Ltd.</v>
      </c>
      <c r="K273" s="55" t="str">
        <f t="shared" si="9"/>
        <v>GoldTanaka Electronics (Hong Kong) Pte. Ltd.</v>
      </c>
    </row>
    <row r="274" spans="1:11">
      <c r="A274" s="54" t="s">
        <v>251</v>
      </c>
      <c r="B274" s="54" t="s">
        <v>1140</v>
      </c>
      <c r="C274" s="54" t="s">
        <v>770</v>
      </c>
      <c r="D274" s="54" t="s">
        <v>284</v>
      </c>
      <c r="E274" s="54" t="s">
        <v>769</v>
      </c>
      <c r="F274" s="54" t="s">
        <v>265</v>
      </c>
      <c r="G274" s="54"/>
      <c r="H274" s="54" t="s">
        <v>771</v>
      </c>
      <c r="I274" s="54" t="s">
        <v>772</v>
      </c>
      <c r="J274" s="55" t="str">
        <f t="shared" si="8"/>
        <v>GoldTANAKA Electronics (Malaysia) SDN. BHD.</v>
      </c>
      <c r="K274" s="55" t="str">
        <f t="shared" si="9"/>
        <v>GoldTANAKA Electronics (Malaysia) SDN. BHD.</v>
      </c>
    </row>
    <row r="275" spans="1:11">
      <c r="A275" s="54" t="s">
        <v>251</v>
      </c>
      <c r="B275" s="54" t="s">
        <v>1141</v>
      </c>
      <c r="C275" s="54" t="s">
        <v>770</v>
      </c>
      <c r="D275" s="54" t="s">
        <v>284</v>
      </c>
      <c r="E275" s="54" t="s">
        <v>769</v>
      </c>
      <c r="F275" s="54" t="s">
        <v>265</v>
      </c>
      <c r="G275" s="54"/>
      <c r="H275" s="54" t="s">
        <v>771</v>
      </c>
      <c r="I275" s="54" t="s">
        <v>772</v>
      </c>
      <c r="J275" s="55" t="str">
        <f t="shared" si="8"/>
        <v>GoldTanaka Electronics (Singapore) Pte. Ltd.</v>
      </c>
      <c r="K275" s="55" t="str">
        <f t="shared" si="9"/>
        <v>GoldTanaka Electronics (Singapore) Pte. Ltd.</v>
      </c>
    </row>
    <row r="276" spans="1:11">
      <c r="A276" s="54" t="s">
        <v>251</v>
      </c>
      <c r="B276" s="54" t="s">
        <v>1142</v>
      </c>
      <c r="C276" s="54" t="s">
        <v>770</v>
      </c>
      <c r="D276" s="54" t="s">
        <v>284</v>
      </c>
      <c r="E276" s="54" t="s">
        <v>769</v>
      </c>
      <c r="F276" s="54" t="s">
        <v>265</v>
      </c>
      <c r="G276" s="54"/>
      <c r="H276" s="54" t="s">
        <v>771</v>
      </c>
      <c r="I276" s="54" t="s">
        <v>772</v>
      </c>
      <c r="J276" s="55" t="str">
        <f t="shared" si="8"/>
        <v>GoldTanaka Kikinzoku International</v>
      </c>
      <c r="K276" s="55" t="str">
        <f t="shared" si="9"/>
        <v>GoldTanaka Kikinzoku International</v>
      </c>
    </row>
    <row r="277" spans="1:11">
      <c r="A277" s="54" t="s">
        <v>251</v>
      </c>
      <c r="B277" s="54" t="s">
        <v>1143</v>
      </c>
      <c r="C277" s="54" t="s">
        <v>770</v>
      </c>
      <c r="D277" s="54" t="s">
        <v>284</v>
      </c>
      <c r="E277" s="54" t="s">
        <v>769</v>
      </c>
      <c r="F277" s="54" t="s">
        <v>265</v>
      </c>
      <c r="G277" s="54"/>
      <c r="H277" s="54" t="s">
        <v>771</v>
      </c>
      <c r="I277" s="54" t="s">
        <v>772</v>
      </c>
      <c r="J277" s="55" t="str">
        <f t="shared" si="8"/>
        <v>GoldTanaka Kikinzoku Kogyo K.K</v>
      </c>
      <c r="K277" s="55" t="str">
        <f t="shared" si="9"/>
        <v>GoldTanaka Kikinzoku Kogyo K.K</v>
      </c>
    </row>
    <row r="278" spans="1:11">
      <c r="A278" s="54" t="s">
        <v>251</v>
      </c>
      <c r="B278" s="54" t="s">
        <v>770</v>
      </c>
      <c r="C278" s="54" t="s">
        <v>770</v>
      </c>
      <c r="D278" s="54" t="s">
        <v>284</v>
      </c>
      <c r="E278" s="54" t="s">
        <v>769</v>
      </c>
      <c r="F278" s="54" t="s">
        <v>265</v>
      </c>
      <c r="G278" s="54"/>
      <c r="H278" s="54" t="s">
        <v>771</v>
      </c>
      <c r="I278" s="51" t="s">
        <v>772</v>
      </c>
      <c r="J278" s="55" t="str">
        <f t="shared" si="8"/>
        <v>GoldTanaka Kikinzoku Kogyo K.K.</v>
      </c>
      <c r="K278" s="55" t="str">
        <f t="shared" si="9"/>
        <v>GoldTanaka Kikinzoku Kogyo K.K.</v>
      </c>
    </row>
    <row r="279" spans="1:11">
      <c r="A279" s="54" t="s">
        <v>251</v>
      </c>
      <c r="B279" s="54" t="s">
        <v>1144</v>
      </c>
      <c r="C279" s="54" t="s">
        <v>770</v>
      </c>
      <c r="D279" s="54" t="s">
        <v>284</v>
      </c>
      <c r="E279" s="54" t="s">
        <v>769</v>
      </c>
      <c r="F279" s="54" t="s">
        <v>265</v>
      </c>
      <c r="G279" s="54"/>
      <c r="H279" s="54" t="s">
        <v>771</v>
      </c>
      <c r="I279" s="51" t="s">
        <v>772</v>
      </c>
      <c r="J279" s="55" t="str">
        <f t="shared" si="8"/>
        <v>GoldTanaka Precious Metals</v>
      </c>
      <c r="K279" s="55" t="str">
        <f t="shared" si="9"/>
        <v>GoldTanaka Precious Metals</v>
      </c>
    </row>
    <row r="280" spans="1:11">
      <c r="A280" s="54" t="s">
        <v>251</v>
      </c>
      <c r="B280" s="54" t="s">
        <v>1145</v>
      </c>
      <c r="C280" s="54" t="s">
        <v>429</v>
      </c>
      <c r="D280" s="54" t="s">
        <v>385</v>
      </c>
      <c r="E280" s="54" t="s">
        <v>428</v>
      </c>
      <c r="F280" s="54" t="s">
        <v>265</v>
      </c>
      <c r="G280" s="54"/>
      <c r="H280" s="54" t="s">
        <v>430</v>
      </c>
      <c r="I280" s="54" t="s">
        <v>431</v>
      </c>
      <c r="J280" s="55" t="str">
        <f t="shared" si="8"/>
        <v>GoldThe Great Wall Gold and Silver Refinery of China</v>
      </c>
      <c r="K280" s="55" t="str">
        <f t="shared" si="9"/>
        <v>GoldThe Great Wall Gold and Silver Refinery of China</v>
      </c>
    </row>
    <row r="281" spans="1:11">
      <c r="A281" s="54" t="s">
        <v>251</v>
      </c>
      <c r="B281" s="54" t="s">
        <v>1146</v>
      </c>
      <c r="C281" s="54" t="s">
        <v>810</v>
      </c>
      <c r="D281" s="54" t="s">
        <v>811</v>
      </c>
      <c r="E281" s="54" t="s">
        <v>809</v>
      </c>
      <c r="F281" s="54" t="s">
        <v>265</v>
      </c>
      <c r="G281" s="54"/>
      <c r="H281" s="54" t="s">
        <v>812</v>
      </c>
      <c r="I281" s="54" t="s">
        <v>813</v>
      </c>
      <c r="J281" s="55" t="str">
        <f t="shared" si="8"/>
        <v>GoldThe Perth Mint</v>
      </c>
      <c r="K281" s="55" t="str">
        <f t="shared" si="9"/>
        <v>GoldThe Perth Mint</v>
      </c>
    </row>
    <row r="282" spans="1:11">
      <c r="A282" s="54" t="s">
        <v>251</v>
      </c>
      <c r="B282" s="54" t="s">
        <v>774</v>
      </c>
      <c r="C282" s="54" t="s">
        <v>1589</v>
      </c>
      <c r="D282" s="54" t="s">
        <v>385</v>
      </c>
      <c r="E282" s="54" t="s">
        <v>773</v>
      </c>
      <c r="F282" s="54" t="s">
        <v>265</v>
      </c>
      <c r="G282" s="54"/>
      <c r="H282" s="54" t="s">
        <v>728</v>
      </c>
      <c r="I282" s="51" t="s">
        <v>439</v>
      </c>
      <c r="J282" s="55" t="str">
        <f t="shared" si="8"/>
        <v>GoldThe Refinery of Shandong Gold Mining Co., Ltd.</v>
      </c>
      <c r="K282" s="55" t="str">
        <f t="shared" si="9"/>
        <v>GoldThe Refinery of Shandong Gold Mining Co., Ltd.</v>
      </c>
    </row>
    <row r="283" spans="1:11">
      <c r="A283" s="54" t="s">
        <v>251</v>
      </c>
      <c r="B283" s="54" t="s">
        <v>776</v>
      </c>
      <c r="C283" s="54" t="s">
        <v>776</v>
      </c>
      <c r="D283" s="54" t="s">
        <v>284</v>
      </c>
      <c r="E283" s="54" t="s">
        <v>775</v>
      </c>
      <c r="F283" s="54" t="s">
        <v>265</v>
      </c>
      <c r="G283" s="54"/>
      <c r="H283" s="54" t="s">
        <v>777</v>
      </c>
      <c r="I283" s="51" t="s">
        <v>407</v>
      </c>
      <c r="J283" s="55" t="str">
        <f t="shared" si="8"/>
        <v>GoldTokuriki Honten Co., Ltd.</v>
      </c>
      <c r="K283" s="55" t="str">
        <f t="shared" si="9"/>
        <v>GoldTokuriki Honten Co., Ltd.</v>
      </c>
    </row>
    <row r="284" spans="1:11">
      <c r="A284" s="54" t="s">
        <v>251</v>
      </c>
      <c r="B284" s="54" t="s">
        <v>779</v>
      </c>
      <c r="C284" s="54" t="s">
        <v>779</v>
      </c>
      <c r="D284" s="54" t="s">
        <v>385</v>
      </c>
      <c r="E284" s="54" t="s">
        <v>778</v>
      </c>
      <c r="F284" s="54" t="s">
        <v>265</v>
      </c>
      <c r="G284" s="54"/>
      <c r="H284" s="54" t="s">
        <v>780</v>
      </c>
      <c r="I284" s="54" t="s">
        <v>781</v>
      </c>
      <c r="J284" s="55" t="str">
        <f t="shared" si="8"/>
        <v>GoldTongling Nonferrous Metals Group Co., Ltd.</v>
      </c>
      <c r="K284" s="55" t="str">
        <f t="shared" si="9"/>
        <v>GoldTongling Nonferrous Metals Group Co., Ltd.</v>
      </c>
    </row>
    <row r="285" spans="1:11">
      <c r="A285" s="54" t="s">
        <v>251</v>
      </c>
      <c r="B285" s="54" t="s">
        <v>1147</v>
      </c>
      <c r="C285" s="54" t="s">
        <v>779</v>
      </c>
      <c r="D285" s="54" t="s">
        <v>385</v>
      </c>
      <c r="E285" s="54" t="s">
        <v>778</v>
      </c>
      <c r="F285" s="54" t="s">
        <v>265</v>
      </c>
      <c r="G285" s="54"/>
      <c r="H285" s="54" t="s">
        <v>780</v>
      </c>
      <c r="I285" s="54" t="s">
        <v>781</v>
      </c>
      <c r="J285" s="55" t="str">
        <f t="shared" si="8"/>
        <v>GoldTongLing Nonferrous Metals Group Holdings Co., Ltd.</v>
      </c>
      <c r="K285" s="55" t="str">
        <f t="shared" si="9"/>
        <v>GoldTongLing Nonferrous Metals Group Holdings Co., Ltd.</v>
      </c>
    </row>
    <row r="286" spans="1:11">
      <c r="A286" s="54" t="s">
        <v>251</v>
      </c>
      <c r="B286" s="54" t="s">
        <v>783</v>
      </c>
      <c r="C286" s="54" t="s">
        <v>1632</v>
      </c>
      <c r="D286" s="54" t="s">
        <v>784</v>
      </c>
      <c r="E286" s="54" t="s">
        <v>782</v>
      </c>
      <c r="F286" s="54" t="s">
        <v>265</v>
      </c>
      <c r="G286" s="54"/>
      <c r="H286" s="54" t="s">
        <v>785</v>
      </c>
      <c r="I286" s="54" t="s">
        <v>786</v>
      </c>
      <c r="J286" s="55" t="str">
        <f t="shared" si="8"/>
        <v>GoldTony Goetz NV</v>
      </c>
      <c r="K286" s="55" t="str">
        <f t="shared" si="9"/>
        <v>GoldTony Goetz NV</v>
      </c>
    </row>
    <row r="287" spans="1:11">
      <c r="A287" s="54" t="s">
        <v>251</v>
      </c>
      <c r="B287" s="54" t="s">
        <v>788</v>
      </c>
      <c r="C287" s="54" t="s">
        <v>788</v>
      </c>
      <c r="D287" s="54" t="s">
        <v>500</v>
      </c>
      <c r="E287" s="54" t="s">
        <v>787</v>
      </c>
      <c r="F287" s="54" t="s">
        <v>265</v>
      </c>
      <c r="G287" s="54"/>
      <c r="H287" s="54" t="s">
        <v>789</v>
      </c>
      <c r="I287" s="54" t="s">
        <v>790</v>
      </c>
      <c r="J287" s="55" t="str">
        <f t="shared" si="8"/>
        <v>GoldTOO Tau-Ken-Altyn</v>
      </c>
      <c r="K287" s="55" t="str">
        <f t="shared" si="9"/>
        <v>GoldTOO Tau-Ken-Altyn</v>
      </c>
    </row>
    <row r="288" spans="1:11">
      <c r="A288" s="54" t="s">
        <v>251</v>
      </c>
      <c r="B288" s="54" t="s">
        <v>792</v>
      </c>
      <c r="C288" s="54" t="s">
        <v>792</v>
      </c>
      <c r="D288" s="54" t="s">
        <v>400</v>
      </c>
      <c r="E288" s="54" t="s">
        <v>791</v>
      </c>
      <c r="F288" s="54" t="s">
        <v>265</v>
      </c>
      <c r="G288" s="54"/>
      <c r="H288" s="54" t="s">
        <v>793</v>
      </c>
      <c r="I288" s="54" t="s">
        <v>794</v>
      </c>
      <c r="J288" s="55" t="str">
        <f t="shared" si="8"/>
        <v>GoldTorecom</v>
      </c>
      <c r="K288" s="55" t="str">
        <f t="shared" si="9"/>
        <v>GoldTorecom</v>
      </c>
    </row>
    <row r="289" spans="1:11">
      <c r="A289" s="54" t="s">
        <v>251</v>
      </c>
      <c r="B289" s="54" t="s">
        <v>1769</v>
      </c>
      <c r="C289" s="54" t="s">
        <v>557</v>
      </c>
      <c r="D289" s="54" t="s">
        <v>304</v>
      </c>
      <c r="E289" s="54" t="s">
        <v>556</v>
      </c>
      <c r="F289" s="54" t="s">
        <v>265</v>
      </c>
      <c r="G289" s="54"/>
      <c r="H289" s="54" t="s">
        <v>558</v>
      </c>
      <c r="I289" s="54" t="s">
        <v>559</v>
      </c>
      <c r="J289" s="55" t="str">
        <f t="shared" si="8"/>
        <v>GoldUbro-Union of Brazilian Refiners</v>
      </c>
      <c r="K289" s="55" t="str">
        <f t="shared" si="9"/>
        <v>GoldUbro-Union of Brazilian Refiners</v>
      </c>
    </row>
    <row r="290" spans="1:11">
      <c r="A290" s="54" t="s">
        <v>251</v>
      </c>
      <c r="B290" s="54" t="s">
        <v>1770</v>
      </c>
      <c r="C290" s="54" t="s">
        <v>546</v>
      </c>
      <c r="D290" s="54" t="s">
        <v>400</v>
      </c>
      <c r="E290" s="54" t="s">
        <v>545</v>
      </c>
      <c r="F290" s="54" t="s">
        <v>265</v>
      </c>
      <c r="G290" s="54"/>
      <c r="H290" s="54" t="s">
        <v>547</v>
      </c>
      <c r="I290" s="54" t="s">
        <v>548</v>
      </c>
      <c r="J290" s="55" t="str">
        <f t="shared" si="8"/>
        <v>GoldUlsan LS</v>
      </c>
      <c r="K290" s="55" t="str">
        <f t="shared" si="9"/>
        <v>GoldUlsan LS</v>
      </c>
    </row>
    <row r="291" spans="1:11">
      <c r="A291" s="54" t="s">
        <v>251</v>
      </c>
      <c r="B291" s="54" t="s">
        <v>1148</v>
      </c>
      <c r="C291" s="54" t="s">
        <v>801</v>
      </c>
      <c r="D291" s="54" t="s">
        <v>784</v>
      </c>
      <c r="E291" s="54" t="s">
        <v>800</v>
      </c>
      <c r="F291" s="54" t="s">
        <v>265</v>
      </c>
      <c r="G291" s="54"/>
      <c r="H291" s="54" t="s">
        <v>802</v>
      </c>
      <c r="I291" s="54" t="s">
        <v>786</v>
      </c>
      <c r="J291" s="55" t="str">
        <f t="shared" si="8"/>
        <v>GoldUmicore Precious Metals Refining Hoboken</v>
      </c>
      <c r="K291" s="55" t="str">
        <f t="shared" si="9"/>
        <v>GoldUmicore Precious Metals Refining Hoboken</v>
      </c>
    </row>
    <row r="292" spans="1:11">
      <c r="A292" s="54" t="s">
        <v>251</v>
      </c>
      <c r="B292" s="54" t="s">
        <v>796</v>
      </c>
      <c r="C292" s="54" t="s">
        <v>796</v>
      </c>
      <c r="D292" s="54" t="s">
        <v>797</v>
      </c>
      <c r="E292" s="54" t="s">
        <v>795</v>
      </c>
      <c r="F292" s="54" t="s">
        <v>265</v>
      </c>
      <c r="G292" s="54"/>
      <c r="H292" s="54" t="s">
        <v>798</v>
      </c>
      <c r="I292" s="51" t="s">
        <v>799</v>
      </c>
      <c r="J292" s="55" t="str">
        <f t="shared" si="8"/>
        <v>GoldUmicore Precious Metals Thailand</v>
      </c>
      <c r="K292" s="55" t="str">
        <f t="shared" si="9"/>
        <v>GoldUmicore Precious Metals Thailand</v>
      </c>
    </row>
    <row r="293" spans="1:11">
      <c r="A293" s="54" t="s">
        <v>251</v>
      </c>
      <c r="B293" s="54" t="s">
        <v>801</v>
      </c>
      <c r="C293" s="54" t="s">
        <v>801</v>
      </c>
      <c r="D293" s="54" t="s">
        <v>784</v>
      </c>
      <c r="E293" s="54" t="s">
        <v>800</v>
      </c>
      <c r="F293" s="54" t="s">
        <v>265</v>
      </c>
      <c r="G293" s="54"/>
      <c r="H293" s="54" t="s">
        <v>802</v>
      </c>
      <c r="I293" s="51" t="s">
        <v>786</v>
      </c>
      <c r="J293" s="55" t="str">
        <f t="shared" si="8"/>
        <v>GoldUmicore S.A. Business Unit Precious Metals Refining</v>
      </c>
      <c r="K293" s="55" t="str">
        <f t="shared" si="9"/>
        <v>GoldUmicore S.A. Business Unit Precious Metals Refining</v>
      </c>
    </row>
    <row r="294" spans="1:11">
      <c r="A294" s="54" t="s">
        <v>251</v>
      </c>
      <c r="B294" s="54" t="s">
        <v>804</v>
      </c>
      <c r="C294" s="54" t="s">
        <v>804</v>
      </c>
      <c r="D294" s="54" t="s">
        <v>270</v>
      </c>
      <c r="E294" s="54" t="s">
        <v>803</v>
      </c>
      <c r="F294" s="54" t="s">
        <v>265</v>
      </c>
      <c r="G294" s="54"/>
      <c r="H294" s="54" t="s">
        <v>805</v>
      </c>
      <c r="I294" s="54" t="s">
        <v>563</v>
      </c>
      <c r="J294" s="55" t="str">
        <f t="shared" si="8"/>
        <v>GoldUnited Precious Metal Refining, Inc.</v>
      </c>
      <c r="K294" s="55" t="str">
        <f t="shared" si="9"/>
        <v>GoldUnited Precious Metal Refining, Inc.</v>
      </c>
    </row>
    <row r="295" spans="1:11">
      <c r="A295" s="54" t="s">
        <v>251</v>
      </c>
      <c r="B295" s="54" t="s">
        <v>807</v>
      </c>
      <c r="C295" s="54" t="s">
        <v>807</v>
      </c>
      <c r="D295" s="54" t="s">
        <v>309</v>
      </c>
      <c r="E295" s="54" t="s">
        <v>806</v>
      </c>
      <c r="F295" s="54" t="s">
        <v>265</v>
      </c>
      <c r="G295" s="54"/>
      <c r="H295" s="54" t="s">
        <v>808</v>
      </c>
      <c r="I295" s="54" t="s">
        <v>311</v>
      </c>
      <c r="J295" s="55" t="str">
        <f t="shared" si="8"/>
        <v>GoldValcambi S.A.</v>
      </c>
      <c r="K295" s="55" t="str">
        <f t="shared" si="9"/>
        <v>GoldValcambi S.A.</v>
      </c>
    </row>
    <row r="296" spans="1:11">
      <c r="A296" s="54" t="s">
        <v>251</v>
      </c>
      <c r="B296" s="54" t="s">
        <v>1641</v>
      </c>
      <c r="C296" s="54" t="s">
        <v>1641</v>
      </c>
      <c r="D296" s="54" t="s">
        <v>784</v>
      </c>
      <c r="E296" s="54" t="s">
        <v>1642</v>
      </c>
      <c r="F296" s="54" t="s">
        <v>265</v>
      </c>
      <c r="G296" s="54"/>
      <c r="H296" s="54" t="s">
        <v>785</v>
      </c>
      <c r="I296" s="54" t="s">
        <v>786</v>
      </c>
      <c r="J296" s="55" t="str">
        <f t="shared" si="8"/>
        <v>GoldValue Trading</v>
      </c>
      <c r="K296" s="55" t="str">
        <f t="shared" si="9"/>
        <v>GoldValue Trading</v>
      </c>
    </row>
    <row r="297" spans="1:11">
      <c r="A297" s="54" t="s">
        <v>251</v>
      </c>
      <c r="B297" s="54" t="s">
        <v>1643</v>
      </c>
      <c r="C297" s="54" t="s">
        <v>1643</v>
      </c>
      <c r="D297" s="54" t="s">
        <v>692</v>
      </c>
      <c r="E297" s="54" t="s">
        <v>1644</v>
      </c>
      <c r="F297" s="54" t="s">
        <v>265</v>
      </c>
      <c r="G297" s="54"/>
      <c r="H297" s="54" t="s">
        <v>1771</v>
      </c>
      <c r="I297" s="54" t="s">
        <v>1645</v>
      </c>
      <c r="J297" s="55" t="str">
        <f t="shared" si="8"/>
        <v>GoldWEEEREFINING</v>
      </c>
      <c r="K297" s="55" t="str">
        <f t="shared" si="9"/>
        <v>GoldWEEEREFINING</v>
      </c>
    </row>
    <row r="298" spans="1:11">
      <c r="A298" s="54" t="s">
        <v>251</v>
      </c>
      <c r="B298" s="54" t="s">
        <v>810</v>
      </c>
      <c r="C298" s="54" t="s">
        <v>810</v>
      </c>
      <c r="D298" s="54" t="s">
        <v>811</v>
      </c>
      <c r="E298" s="54" t="s">
        <v>809</v>
      </c>
      <c r="F298" s="54" t="s">
        <v>265</v>
      </c>
      <c r="G298" s="54"/>
      <c r="H298" s="54" t="s">
        <v>812</v>
      </c>
      <c r="I298" s="54" t="s">
        <v>813</v>
      </c>
      <c r="J298" s="55" t="str">
        <f t="shared" si="8"/>
        <v>GoldWestern Australian Mint (T/a The Perth Mint)</v>
      </c>
      <c r="K298" s="55" t="str">
        <f t="shared" si="9"/>
        <v>GoldWestern Australian Mint (T/a The Perth Mint)</v>
      </c>
    </row>
    <row r="299" spans="1:11">
      <c r="A299" s="54" t="s">
        <v>251</v>
      </c>
      <c r="B299" s="54" t="s">
        <v>815</v>
      </c>
      <c r="C299" s="54" t="s">
        <v>815</v>
      </c>
      <c r="D299" s="54" t="s">
        <v>294</v>
      </c>
      <c r="E299" s="54" t="s">
        <v>814</v>
      </c>
      <c r="F299" s="54" t="s">
        <v>265</v>
      </c>
      <c r="G299" s="54"/>
      <c r="H299" s="54" t="s">
        <v>295</v>
      </c>
      <c r="I299" s="54" t="s">
        <v>296</v>
      </c>
      <c r="J299" s="55" t="str">
        <f t="shared" si="8"/>
        <v>GoldWIELAND Edelmetalle GmbH</v>
      </c>
      <c r="K299" s="55" t="str">
        <f t="shared" si="9"/>
        <v>GoldWIELAND Edelmetalle GmbH</v>
      </c>
    </row>
    <row r="300" spans="1:11">
      <c r="A300" s="54" t="s">
        <v>251</v>
      </c>
      <c r="B300" s="54" t="s">
        <v>1149</v>
      </c>
      <c r="C300" s="54" t="s">
        <v>561</v>
      </c>
      <c r="D300" s="54" t="s">
        <v>270</v>
      </c>
      <c r="E300" s="54" t="s">
        <v>560</v>
      </c>
      <c r="F300" s="54" t="s">
        <v>265</v>
      </c>
      <c r="G300" s="54"/>
      <c r="H300" s="54" t="s">
        <v>562</v>
      </c>
      <c r="I300" s="54" t="s">
        <v>563</v>
      </c>
      <c r="J300" s="55" t="str">
        <f t="shared" si="8"/>
        <v>GoldWilliams Advanced Materials</v>
      </c>
      <c r="K300" s="55" t="str">
        <f t="shared" si="9"/>
        <v>GoldWilliams Advanced Materials</v>
      </c>
    </row>
    <row r="301" spans="1:11">
      <c r="A301" s="54" t="s">
        <v>251</v>
      </c>
      <c r="B301" s="54" t="s">
        <v>1150</v>
      </c>
      <c r="C301" s="54" t="s">
        <v>365</v>
      </c>
      <c r="D301" s="54" t="s">
        <v>318</v>
      </c>
      <c r="E301" s="54" t="s">
        <v>364</v>
      </c>
      <c r="F301" s="54" t="s">
        <v>265</v>
      </c>
      <c r="G301" s="54"/>
      <c r="H301" s="54" t="s">
        <v>366</v>
      </c>
      <c r="I301" s="54" t="s">
        <v>367</v>
      </c>
      <c r="J301" s="55" t="str">
        <f t="shared" si="8"/>
        <v>GoldXstrata</v>
      </c>
      <c r="K301" s="55" t="str">
        <f t="shared" si="9"/>
        <v>GoldXstrata</v>
      </c>
    </row>
    <row r="302" spans="1:11">
      <c r="A302" s="54" t="s">
        <v>251</v>
      </c>
      <c r="B302" s="54" t="s">
        <v>817</v>
      </c>
      <c r="C302" s="54" t="s">
        <v>817</v>
      </c>
      <c r="D302" s="54" t="s">
        <v>284</v>
      </c>
      <c r="E302" s="54" t="s">
        <v>816</v>
      </c>
      <c r="F302" s="54" t="s">
        <v>265</v>
      </c>
      <c r="G302" s="54"/>
      <c r="H302" s="54" t="s">
        <v>818</v>
      </c>
      <c r="I302" s="54" t="s">
        <v>819</v>
      </c>
      <c r="J302" s="55" t="str">
        <f t="shared" si="8"/>
        <v>GoldYamakin Co., Ltd.</v>
      </c>
      <c r="K302" s="55" t="str">
        <f t="shared" si="9"/>
        <v>GoldYamakin Co., Ltd.</v>
      </c>
    </row>
    <row r="303" spans="1:11">
      <c r="A303" s="54" t="s">
        <v>251</v>
      </c>
      <c r="B303" s="54" t="s">
        <v>1151</v>
      </c>
      <c r="C303" s="54" t="s">
        <v>817</v>
      </c>
      <c r="D303" s="54" t="s">
        <v>284</v>
      </c>
      <c r="E303" s="54" t="s">
        <v>816</v>
      </c>
      <c r="F303" s="54" t="s">
        <v>265</v>
      </c>
      <c r="G303" s="54"/>
      <c r="H303" s="54" t="s">
        <v>818</v>
      </c>
      <c r="I303" s="54" t="s">
        <v>819</v>
      </c>
      <c r="J303" s="55" t="str">
        <f t="shared" si="8"/>
        <v>GoldYamamoto Precious Co., Ltd.</v>
      </c>
      <c r="K303" s="55" t="str">
        <f t="shared" si="9"/>
        <v>GoldYamamoto Precious Co., Ltd.</v>
      </c>
    </row>
    <row r="304" spans="1:11">
      <c r="A304" s="54" t="s">
        <v>251</v>
      </c>
      <c r="B304" s="54" t="s">
        <v>1152</v>
      </c>
      <c r="C304" s="54" t="s">
        <v>817</v>
      </c>
      <c r="D304" s="54" t="s">
        <v>284</v>
      </c>
      <c r="E304" s="54" t="s">
        <v>816</v>
      </c>
      <c r="F304" s="54" t="s">
        <v>265</v>
      </c>
      <c r="G304" s="54"/>
      <c r="H304" s="54" t="s">
        <v>818</v>
      </c>
      <c r="I304" s="54" t="s">
        <v>819</v>
      </c>
      <c r="J304" s="55" t="str">
        <f t="shared" si="8"/>
        <v>GoldYamamoto Precious Metal Co., Ltd.</v>
      </c>
      <c r="K304" s="55" t="str">
        <f t="shared" si="9"/>
        <v>GoldYamamoto Precious Metal Co., Ltd.</v>
      </c>
    </row>
    <row r="305" spans="1:11">
      <c r="A305" s="54" t="s">
        <v>251</v>
      </c>
      <c r="B305" s="54" t="s">
        <v>1153</v>
      </c>
      <c r="C305" s="54" t="s">
        <v>817</v>
      </c>
      <c r="D305" s="54" t="s">
        <v>284</v>
      </c>
      <c r="E305" s="54" t="s">
        <v>816</v>
      </c>
      <c r="F305" s="54" t="s">
        <v>265</v>
      </c>
      <c r="G305" s="54"/>
      <c r="H305" s="54" t="s">
        <v>818</v>
      </c>
      <c r="I305" s="54" t="s">
        <v>819</v>
      </c>
      <c r="J305" s="55" t="str">
        <f t="shared" si="8"/>
        <v>GoldYamamoto Precision Metals</v>
      </c>
      <c r="K305" s="55" t="str">
        <f t="shared" si="9"/>
        <v>GoldYamamoto Precision Metals</v>
      </c>
    </row>
    <row r="306" spans="1:11">
      <c r="A306" s="54" t="s">
        <v>251</v>
      </c>
      <c r="B306" s="54" t="s">
        <v>1154</v>
      </c>
      <c r="C306" s="54" t="s">
        <v>437</v>
      </c>
      <c r="D306" s="54" t="s">
        <v>385</v>
      </c>
      <c r="E306" s="54" t="s">
        <v>436</v>
      </c>
      <c r="F306" s="54" t="s">
        <v>265</v>
      </c>
      <c r="G306" s="54"/>
      <c r="H306" s="54" t="s">
        <v>438</v>
      </c>
      <c r="I306" s="54" t="s">
        <v>439</v>
      </c>
      <c r="J306" s="55" t="str">
        <f t="shared" si="8"/>
        <v>GoldYantai NUS Safina tech environmental Refinery Co. Ltd.</v>
      </c>
      <c r="K306" s="55" t="str">
        <f t="shared" si="9"/>
        <v>GoldYantai NUS Safina tech environmental Refinery Co. Ltd.</v>
      </c>
    </row>
    <row r="307" spans="1:11">
      <c r="A307" s="54" t="s">
        <v>251</v>
      </c>
      <c r="B307" s="54" t="s">
        <v>821</v>
      </c>
      <c r="C307" s="54" t="s">
        <v>821</v>
      </c>
      <c r="D307" s="54" t="s">
        <v>284</v>
      </c>
      <c r="E307" s="54" t="s">
        <v>820</v>
      </c>
      <c r="F307" s="54" t="s">
        <v>265</v>
      </c>
      <c r="G307" s="54"/>
      <c r="H307" s="54" t="s">
        <v>822</v>
      </c>
      <c r="I307" s="54" t="s">
        <v>772</v>
      </c>
      <c r="J307" s="55" t="str">
        <f t="shared" si="8"/>
        <v>GoldYokohama Metal Co., Ltd.</v>
      </c>
      <c r="K307" s="55" t="str">
        <f t="shared" si="9"/>
        <v>GoldYokohama Metal Co., Ltd.</v>
      </c>
    </row>
    <row r="308" spans="1:11">
      <c r="A308" s="54" t="s">
        <v>251</v>
      </c>
      <c r="B308" s="54" t="s">
        <v>824</v>
      </c>
      <c r="C308" s="54" t="s">
        <v>824</v>
      </c>
      <c r="D308" s="54" t="s">
        <v>385</v>
      </c>
      <c r="E308" s="54" t="s">
        <v>823</v>
      </c>
      <c r="F308" s="54" t="s">
        <v>265</v>
      </c>
      <c r="G308" s="54"/>
      <c r="H308" s="54" t="s">
        <v>825</v>
      </c>
      <c r="I308" s="54" t="s">
        <v>826</v>
      </c>
      <c r="J308" s="55" t="str">
        <f t="shared" si="8"/>
        <v>GoldYunnan Copper Industry Co., Ltd.</v>
      </c>
      <c r="K308" s="55" t="str">
        <f t="shared" si="9"/>
        <v>GoldYunnan Copper Industry Co., Ltd.</v>
      </c>
    </row>
    <row r="309" spans="1:11">
      <c r="A309" s="54" t="s">
        <v>251</v>
      </c>
      <c r="B309" s="54" t="s">
        <v>1155</v>
      </c>
      <c r="C309" s="54" t="s">
        <v>732</v>
      </c>
      <c r="D309" s="54" t="s">
        <v>385</v>
      </c>
      <c r="E309" s="54" t="s">
        <v>731</v>
      </c>
      <c r="F309" s="54" t="s">
        <v>265</v>
      </c>
      <c r="G309" s="54"/>
      <c r="H309" s="54" t="s">
        <v>438</v>
      </c>
      <c r="I309" s="54" t="s">
        <v>439</v>
      </c>
      <c r="J309" s="55" t="str">
        <f t="shared" si="8"/>
        <v>GoldZhao Jin Mining Industry Co Ltd</v>
      </c>
      <c r="K309" s="55" t="str">
        <f t="shared" si="9"/>
        <v>GoldZhao Jin Mining Industry Co Ltd</v>
      </c>
    </row>
    <row r="310" spans="1:11">
      <c r="A310" s="54" t="s">
        <v>251</v>
      </c>
      <c r="B310" s="54" t="s">
        <v>1156</v>
      </c>
      <c r="C310" s="54" t="s">
        <v>732</v>
      </c>
      <c r="D310" s="54" t="s">
        <v>385</v>
      </c>
      <c r="E310" s="54" t="s">
        <v>731</v>
      </c>
      <c r="F310" s="54" t="s">
        <v>265</v>
      </c>
      <c r="G310" s="54"/>
      <c r="H310" s="54" t="s">
        <v>438</v>
      </c>
      <c r="I310" s="54" t="s">
        <v>439</v>
      </c>
      <c r="J310" s="55" t="str">
        <f t="shared" si="8"/>
        <v>GoldZhao Yuan Gold Mine</v>
      </c>
      <c r="K310" s="55" t="str">
        <f t="shared" si="9"/>
        <v>GoldZhao Yuan Gold Mine</v>
      </c>
    </row>
    <row r="311" spans="1:11">
      <c r="A311" s="54" t="s">
        <v>251</v>
      </c>
      <c r="B311" s="54" t="s">
        <v>1157</v>
      </c>
      <c r="C311" s="54" t="s">
        <v>732</v>
      </c>
      <c r="D311" s="54" t="s">
        <v>385</v>
      </c>
      <c r="E311" s="54" t="s">
        <v>731</v>
      </c>
      <c r="F311" s="54" t="s">
        <v>265</v>
      </c>
      <c r="G311" s="54"/>
      <c r="H311" s="54" t="s">
        <v>438</v>
      </c>
      <c r="I311" s="54" t="s">
        <v>439</v>
      </c>
      <c r="J311" s="55" t="str">
        <f t="shared" si="8"/>
        <v>GoldZhao Yuan Gold Smelter of ZhongJin</v>
      </c>
      <c r="K311" s="55" t="str">
        <f t="shared" si="9"/>
        <v>GoldZhao Yuan Gold Smelter of ZhongJin</v>
      </c>
    </row>
    <row r="312" spans="1:11">
      <c r="A312" s="54" t="s">
        <v>251</v>
      </c>
      <c r="B312" s="54" t="s">
        <v>1158</v>
      </c>
      <c r="C312" s="54" t="s">
        <v>732</v>
      </c>
      <c r="D312" s="54" t="s">
        <v>385</v>
      </c>
      <c r="E312" s="54" t="s">
        <v>731</v>
      </c>
      <c r="F312" s="54" t="s">
        <v>265</v>
      </c>
      <c r="G312" s="54"/>
      <c r="H312" s="54" t="s">
        <v>438</v>
      </c>
      <c r="I312" s="54" t="s">
        <v>439</v>
      </c>
      <c r="J312" s="55" t="str">
        <f t="shared" si="8"/>
        <v>GoldZhao Yuan Jin Kuang</v>
      </c>
      <c r="K312" s="55" t="str">
        <f t="shared" si="9"/>
        <v>GoldZhao Yuan Jin Kuang</v>
      </c>
    </row>
    <row r="313" spans="1:11">
      <c r="A313" s="54" t="s">
        <v>251</v>
      </c>
      <c r="B313" s="54" t="s">
        <v>1159</v>
      </c>
      <c r="C313" s="54" t="s">
        <v>732</v>
      </c>
      <c r="D313" s="54" t="s">
        <v>385</v>
      </c>
      <c r="E313" s="54" t="s">
        <v>731</v>
      </c>
      <c r="F313" s="54" t="s">
        <v>265</v>
      </c>
      <c r="G313" s="54"/>
      <c r="H313" s="54" t="s">
        <v>438</v>
      </c>
      <c r="I313" s="51" t="s">
        <v>439</v>
      </c>
      <c r="J313" s="55" t="str">
        <f t="shared" si="8"/>
        <v>GoldZhaojin Mining Industry Co., Ltd.</v>
      </c>
      <c r="K313" s="55" t="str">
        <f t="shared" si="9"/>
        <v>GoldZhaojin Mining Industry Co., Ltd.</v>
      </c>
    </row>
    <row r="314" spans="1:11">
      <c r="A314" s="54" t="s">
        <v>251</v>
      </c>
      <c r="B314" s="54" t="s">
        <v>1160</v>
      </c>
      <c r="C314" s="54" t="s">
        <v>732</v>
      </c>
      <c r="D314" s="54" t="s">
        <v>385</v>
      </c>
      <c r="E314" s="54" t="s">
        <v>731</v>
      </c>
      <c r="F314" s="54" t="s">
        <v>265</v>
      </c>
      <c r="G314" s="54"/>
      <c r="H314" s="54" t="s">
        <v>438</v>
      </c>
      <c r="I314" s="51" t="s">
        <v>439</v>
      </c>
      <c r="J314" s="55" t="str">
        <f t="shared" si="8"/>
        <v>Goldzhaojinjinyinyelian</v>
      </c>
      <c r="K314" s="55" t="str">
        <f t="shared" si="9"/>
        <v>Goldzhaojinjinyinyelian</v>
      </c>
    </row>
    <row r="315" spans="1:11">
      <c r="A315" s="54" t="s">
        <v>251</v>
      </c>
      <c r="B315" s="54" t="s">
        <v>1161</v>
      </c>
      <c r="C315" s="54" t="s">
        <v>732</v>
      </c>
      <c r="D315" s="54" t="s">
        <v>385</v>
      </c>
      <c r="E315" s="54" t="s">
        <v>731</v>
      </c>
      <c r="F315" s="54" t="s">
        <v>265</v>
      </c>
      <c r="G315" s="54"/>
      <c r="H315" s="54" t="s">
        <v>438</v>
      </c>
      <c r="I315" s="54" t="s">
        <v>439</v>
      </c>
      <c r="J315" s="55" t="str">
        <f t="shared" si="8"/>
        <v>GoldZhaoyuan Gold Group</v>
      </c>
      <c r="K315" s="55" t="str">
        <f t="shared" si="9"/>
        <v>GoldZhaoyuan Gold Group</v>
      </c>
    </row>
    <row r="316" spans="1:11">
      <c r="A316" s="54" t="s">
        <v>251</v>
      </c>
      <c r="B316" s="54" t="s">
        <v>1162</v>
      </c>
      <c r="C316" s="54" t="s">
        <v>828</v>
      </c>
      <c r="D316" s="54" t="s">
        <v>385</v>
      </c>
      <c r="E316" s="54" t="s">
        <v>827</v>
      </c>
      <c r="F316" s="54" t="s">
        <v>265</v>
      </c>
      <c r="G316" s="54"/>
      <c r="H316" s="54" t="s">
        <v>829</v>
      </c>
      <c r="I316" s="54" t="s">
        <v>538</v>
      </c>
      <c r="J316" s="55" t="str">
        <f t="shared" si="8"/>
        <v>GoldZhongjin Gold Corporation Limited</v>
      </c>
      <c r="K316" s="55" t="str">
        <f t="shared" si="9"/>
        <v>GoldZhongjin Gold Corporation Limited</v>
      </c>
    </row>
    <row r="317" spans="1:11">
      <c r="A317" s="54" t="s">
        <v>251</v>
      </c>
      <c r="B317" s="54" t="s">
        <v>828</v>
      </c>
      <c r="C317" s="54" t="s">
        <v>828</v>
      </c>
      <c r="D317" s="54" t="s">
        <v>385</v>
      </c>
      <c r="E317" s="54" t="s">
        <v>827</v>
      </c>
      <c r="F317" s="54" t="s">
        <v>265</v>
      </c>
      <c r="G317" s="54"/>
      <c r="H317" s="54" t="s">
        <v>829</v>
      </c>
      <c r="I317" s="54" t="s">
        <v>538</v>
      </c>
      <c r="J317" s="55" t="str">
        <f t="shared" si="8"/>
        <v>GoldZhongyuan Gold Smelter of Zhongjin Gold Corporation</v>
      </c>
      <c r="K317" s="55" t="str">
        <f t="shared" si="9"/>
        <v>GoldZhongyuan Gold Smelter of Zhongjin Gold Corporation</v>
      </c>
    </row>
    <row r="318" spans="1:11">
      <c r="A318" s="54" t="s">
        <v>251</v>
      </c>
      <c r="B318" s="54" t="s">
        <v>1163</v>
      </c>
      <c r="C318" s="54" t="s">
        <v>425</v>
      </c>
      <c r="D318" s="54" t="s">
        <v>385</v>
      </c>
      <c r="E318" s="54" t="s">
        <v>424</v>
      </c>
      <c r="F318" s="54" t="s">
        <v>265</v>
      </c>
      <c r="G318" s="54"/>
      <c r="H318" s="54" t="s">
        <v>426</v>
      </c>
      <c r="I318" s="54" t="s">
        <v>427</v>
      </c>
      <c r="J318" s="55" t="str">
        <f t="shared" si="8"/>
        <v>GoldZijin Kuang Ye Refinery</v>
      </c>
      <c r="K318" s="55" t="str">
        <f t="shared" si="9"/>
        <v>GoldZijin Kuang Ye Refinery</v>
      </c>
    </row>
    <row r="319" spans="1:11">
      <c r="A319" s="54" t="s">
        <v>251</v>
      </c>
      <c r="B319" s="54" t="s">
        <v>1164</v>
      </c>
      <c r="C319" s="54" t="s">
        <v>425</v>
      </c>
      <c r="D319" s="54" t="s">
        <v>385</v>
      </c>
      <c r="E319" s="54" t="s">
        <v>424</v>
      </c>
      <c r="F319" s="54" t="s">
        <v>265</v>
      </c>
      <c r="G319" s="54"/>
      <c r="H319" s="54" t="s">
        <v>426</v>
      </c>
      <c r="I319" s="54" t="s">
        <v>427</v>
      </c>
      <c r="J319" s="55" t="str">
        <f t="shared" si="8"/>
        <v>GoldZijin Mining Industry Corporation</v>
      </c>
      <c r="K319" s="55" t="str">
        <f t="shared" si="9"/>
        <v>GoldZijin Mining Industry Corporation</v>
      </c>
    </row>
    <row r="320" spans="1:11">
      <c r="A320" s="54" t="s">
        <v>251</v>
      </c>
      <c r="B320" s="54" t="s">
        <v>1165</v>
      </c>
      <c r="C320" s="54"/>
      <c r="D320" s="54"/>
      <c r="E320" s="54"/>
      <c r="F320" s="54"/>
      <c r="G320" s="54"/>
      <c r="H320" s="54"/>
      <c r="I320" s="54"/>
      <c r="J320" s="55" t="str">
        <f t="shared" si="8"/>
        <v>GoldSmelter not listed</v>
      </c>
      <c r="K320" s="55" t="str">
        <f t="shared" si="9"/>
        <v>GoldSmelter not listed</v>
      </c>
    </row>
    <row r="321" spans="1:11">
      <c r="A321" s="54" t="s">
        <v>251</v>
      </c>
      <c r="B321" s="54" t="s">
        <v>260</v>
      </c>
      <c r="C321" s="54" t="s">
        <v>238</v>
      </c>
      <c r="D321" s="54" t="s">
        <v>238</v>
      </c>
      <c r="E321" s="54"/>
      <c r="F321" s="54"/>
      <c r="G321" s="54"/>
      <c r="H321" s="54"/>
      <c r="I321" s="54"/>
      <c r="J321" s="55" t="str">
        <f t="shared" si="8"/>
        <v>GoldSmelter not yet identified</v>
      </c>
      <c r="K321" s="55" t="str">
        <f t="shared" si="9"/>
        <v>GoldSmelter not yet identified</v>
      </c>
    </row>
    <row r="322" spans="1:11">
      <c r="A322" s="54" t="s">
        <v>248</v>
      </c>
      <c r="B322" s="54" t="s">
        <v>1772</v>
      </c>
      <c r="C322" s="54" t="s">
        <v>1772</v>
      </c>
      <c r="D322" s="54" t="s">
        <v>1254</v>
      </c>
      <c r="E322" s="54" t="s">
        <v>1773</v>
      </c>
      <c r="F322" s="54" t="s">
        <v>265</v>
      </c>
      <c r="G322" s="54"/>
      <c r="H322" s="54" t="s">
        <v>1774</v>
      </c>
      <c r="I322" s="54" t="s">
        <v>1774</v>
      </c>
      <c r="J322" s="55" t="str">
        <f t="shared" si="8"/>
        <v>Tantalum5D Production OU</v>
      </c>
      <c r="K322" s="55" t="str">
        <f t="shared" si="9"/>
        <v>Tantalum5D Production OU</v>
      </c>
    </row>
    <row r="323" spans="1:11">
      <c r="A323" s="54" t="s">
        <v>248</v>
      </c>
      <c r="B323" s="54" t="s">
        <v>1775</v>
      </c>
      <c r="C323" s="54" t="s">
        <v>1772</v>
      </c>
      <c r="D323" s="54" t="s">
        <v>1254</v>
      </c>
      <c r="E323" s="54" t="s">
        <v>1773</v>
      </c>
      <c r="F323" s="54" t="s">
        <v>265</v>
      </c>
      <c r="G323" s="54"/>
      <c r="H323" s="54" t="s">
        <v>1774</v>
      </c>
      <c r="I323" s="54" t="s">
        <v>1774</v>
      </c>
      <c r="J323" s="55" t="str">
        <f t="shared" si="8"/>
        <v>Tantalum5D Production OÜ</v>
      </c>
      <c r="K323" s="55" t="str">
        <f t="shared" si="9"/>
        <v>Tantalum5D Production OÜ</v>
      </c>
    </row>
    <row r="324" spans="1:11">
      <c r="A324" s="54" t="s">
        <v>248</v>
      </c>
      <c r="B324" s="54" t="s">
        <v>1742</v>
      </c>
      <c r="C324" s="54" t="s">
        <v>1742</v>
      </c>
      <c r="D324" s="54" t="s">
        <v>304</v>
      </c>
      <c r="E324" s="54" t="s">
        <v>1238</v>
      </c>
      <c r="F324" s="54" t="s">
        <v>265</v>
      </c>
      <c r="G324" s="54"/>
      <c r="H324" s="54" t="s">
        <v>890</v>
      </c>
      <c r="I324" s="54" t="s">
        <v>306</v>
      </c>
      <c r="J324" s="55" t="str">
        <f t="shared" si="8"/>
        <v>TantalumAMG Brasil</v>
      </c>
      <c r="K324" s="55" t="str">
        <f t="shared" si="9"/>
        <v>TantalumAMG Brasil</v>
      </c>
    </row>
    <row r="325" spans="1:11">
      <c r="A325" s="54" t="s">
        <v>248</v>
      </c>
      <c r="B325" s="54" t="s">
        <v>1166</v>
      </c>
      <c r="C325" s="54" t="s">
        <v>1166</v>
      </c>
      <c r="D325" s="54" t="s">
        <v>385</v>
      </c>
      <c r="E325" s="54" t="s">
        <v>1167</v>
      </c>
      <c r="F325" s="54" t="s">
        <v>265</v>
      </c>
      <c r="G325" s="54"/>
      <c r="H325" s="54" t="s">
        <v>1168</v>
      </c>
      <c r="I325" s="54" t="s">
        <v>457</v>
      </c>
      <c r="J325" s="55" t="str">
        <f t="shared" ref="J325:J388" si="10">A325&amp;B325</f>
        <v>TantalumChangsha South Tantalum Niobium Co., Ltd.</v>
      </c>
      <c r="K325" s="55" t="str">
        <f t="shared" ref="K325:K388" si="11">A325&amp;B325</f>
        <v>TantalumChangsha South Tantalum Niobium Co., Ltd.</v>
      </c>
    </row>
    <row r="326" spans="1:11">
      <c r="A326" s="54" t="s">
        <v>248</v>
      </c>
      <c r="B326" s="54" t="s">
        <v>1169</v>
      </c>
      <c r="C326" s="54" t="s">
        <v>1166</v>
      </c>
      <c r="D326" s="54" t="s">
        <v>385</v>
      </c>
      <c r="E326" s="54" t="s">
        <v>1167</v>
      </c>
      <c r="F326" s="54" t="s">
        <v>265</v>
      </c>
      <c r="G326" s="54"/>
      <c r="H326" s="54" t="s">
        <v>1168</v>
      </c>
      <c r="I326" s="54" t="s">
        <v>457</v>
      </c>
      <c r="J326" s="55" t="str">
        <f t="shared" si="10"/>
        <v>TantalumChangsha Southern</v>
      </c>
      <c r="K326" s="55" t="str">
        <f t="shared" si="11"/>
        <v>TantalumChangsha Southern</v>
      </c>
    </row>
    <row r="327" spans="1:11">
      <c r="A327" s="54" t="s">
        <v>248</v>
      </c>
      <c r="B327" s="54" t="s">
        <v>1170</v>
      </c>
      <c r="C327" s="54" t="s">
        <v>1170</v>
      </c>
      <c r="D327" s="54" t="s">
        <v>270</v>
      </c>
      <c r="E327" s="54" t="s">
        <v>1171</v>
      </c>
      <c r="F327" s="54" t="s">
        <v>265</v>
      </c>
      <c r="G327" s="54"/>
      <c r="H327" s="54" t="s">
        <v>1172</v>
      </c>
      <c r="I327" s="54" t="s">
        <v>1173</v>
      </c>
      <c r="J327" s="55" t="str">
        <f t="shared" si="10"/>
        <v>TantalumD Block Metals, LLC</v>
      </c>
      <c r="K327" s="55" t="str">
        <f t="shared" si="11"/>
        <v>TantalumD Block Metals, LLC</v>
      </c>
    </row>
    <row r="328" spans="1:11">
      <c r="A328" s="54" t="s">
        <v>248</v>
      </c>
      <c r="B328" s="54" t="s">
        <v>1174</v>
      </c>
      <c r="C328" s="54" t="s">
        <v>1174</v>
      </c>
      <c r="D328" s="54" t="s">
        <v>270</v>
      </c>
      <c r="E328" s="54" t="s">
        <v>1175</v>
      </c>
      <c r="F328" s="54" t="s">
        <v>265</v>
      </c>
      <c r="G328" s="54"/>
      <c r="H328" s="54" t="s">
        <v>1176</v>
      </c>
      <c r="I328" s="54" t="s">
        <v>1177</v>
      </c>
      <c r="J328" s="55" t="str">
        <f t="shared" si="10"/>
        <v>TantalumExotech Inc.</v>
      </c>
      <c r="K328" s="55" t="str">
        <f t="shared" si="11"/>
        <v>TantalumExotech Inc.</v>
      </c>
    </row>
    <row r="329" spans="1:11">
      <c r="A329" s="54" t="s">
        <v>248</v>
      </c>
      <c r="B329" s="54" t="s">
        <v>1178</v>
      </c>
      <c r="C329" s="54" t="s">
        <v>1179</v>
      </c>
      <c r="D329" s="54" t="s">
        <v>385</v>
      </c>
      <c r="E329" s="54" t="s">
        <v>1180</v>
      </c>
      <c r="F329" s="54" t="s">
        <v>265</v>
      </c>
      <c r="G329" s="54"/>
      <c r="H329" s="54" t="s">
        <v>1181</v>
      </c>
      <c r="I329" s="54" t="s">
        <v>435</v>
      </c>
      <c r="J329" s="55" t="str">
        <f t="shared" si="10"/>
        <v>TantalumF &amp; X</v>
      </c>
      <c r="K329" s="55" t="str">
        <f t="shared" si="11"/>
        <v>TantalumF &amp; X</v>
      </c>
    </row>
    <row r="330" spans="1:11">
      <c r="A330" s="54" t="s">
        <v>248</v>
      </c>
      <c r="B330" s="54" t="s">
        <v>1179</v>
      </c>
      <c r="C330" s="54" t="s">
        <v>1179</v>
      </c>
      <c r="D330" s="54" t="s">
        <v>385</v>
      </c>
      <c r="E330" s="54" t="s">
        <v>1180</v>
      </c>
      <c r="F330" s="54" t="s">
        <v>265</v>
      </c>
      <c r="G330" s="54"/>
      <c r="H330" s="54" t="s">
        <v>1181</v>
      </c>
      <c r="I330" s="54" t="s">
        <v>435</v>
      </c>
      <c r="J330" s="55" t="str">
        <f t="shared" si="10"/>
        <v>TantalumF&amp;X Electro-Materials Ltd.</v>
      </c>
      <c r="K330" s="55" t="str">
        <f t="shared" si="11"/>
        <v>TantalumF&amp;X Electro-Materials Ltd.</v>
      </c>
    </row>
    <row r="331" spans="1:11">
      <c r="A331" s="54" t="s">
        <v>248</v>
      </c>
      <c r="B331" s="54" t="s">
        <v>1182</v>
      </c>
      <c r="C331" s="54" t="s">
        <v>1182</v>
      </c>
      <c r="D331" s="54" t="s">
        <v>385</v>
      </c>
      <c r="E331" s="54" t="s">
        <v>1183</v>
      </c>
      <c r="F331" s="54" t="s">
        <v>265</v>
      </c>
      <c r="G331" s="54"/>
      <c r="H331" s="54" t="s">
        <v>1184</v>
      </c>
      <c r="I331" s="54" t="s">
        <v>457</v>
      </c>
      <c r="J331" s="55" t="str">
        <f t="shared" si="10"/>
        <v>TantalumFIR Metals &amp; Resource Ltd.</v>
      </c>
      <c r="K331" s="55" t="str">
        <f t="shared" si="11"/>
        <v>TantalumFIR Metals &amp; Resource Ltd.</v>
      </c>
    </row>
    <row r="332" spans="1:11">
      <c r="A332" s="54" t="s">
        <v>248</v>
      </c>
      <c r="B332" s="54" t="s">
        <v>1185</v>
      </c>
      <c r="C332" s="54" t="s">
        <v>1185</v>
      </c>
      <c r="D332" s="54" t="s">
        <v>284</v>
      </c>
      <c r="E332" s="54" t="s">
        <v>1186</v>
      </c>
      <c r="F332" s="54" t="s">
        <v>265</v>
      </c>
      <c r="G332" s="54"/>
      <c r="H332" s="54" t="s">
        <v>1187</v>
      </c>
      <c r="I332" s="54" t="s">
        <v>328</v>
      </c>
      <c r="J332" s="55" t="str">
        <f t="shared" si="10"/>
        <v>TantalumGlobal Advanced Metals Aizu</v>
      </c>
      <c r="K332" s="55" t="str">
        <f t="shared" si="11"/>
        <v>TantalumGlobal Advanced Metals Aizu</v>
      </c>
    </row>
    <row r="333" spans="1:11">
      <c r="A333" s="54" t="s">
        <v>248</v>
      </c>
      <c r="B333" s="54" t="s">
        <v>1188</v>
      </c>
      <c r="C333" s="54" t="s">
        <v>1188</v>
      </c>
      <c r="D333" s="54" t="s">
        <v>270</v>
      </c>
      <c r="E333" s="54" t="s">
        <v>1189</v>
      </c>
      <c r="F333" s="54" t="s">
        <v>265</v>
      </c>
      <c r="G333" s="54"/>
      <c r="H333" s="54" t="s">
        <v>1190</v>
      </c>
      <c r="I333" s="54" t="s">
        <v>272</v>
      </c>
      <c r="J333" s="55" t="str">
        <f t="shared" si="10"/>
        <v>TantalumGlobal Advanced Metals Boyertown</v>
      </c>
      <c r="K333" s="55" t="str">
        <f t="shared" si="11"/>
        <v>TantalumGlobal Advanced Metals Boyertown</v>
      </c>
    </row>
    <row r="334" spans="1:11">
      <c r="A334" s="54" t="s">
        <v>248</v>
      </c>
      <c r="B334" s="54" t="s">
        <v>1191</v>
      </c>
      <c r="C334" s="54" t="s">
        <v>1590</v>
      </c>
      <c r="D334" s="54" t="s">
        <v>385</v>
      </c>
      <c r="E334" s="54" t="s">
        <v>1192</v>
      </c>
      <c r="F334" s="54" t="s">
        <v>265</v>
      </c>
      <c r="G334" s="54"/>
      <c r="H334" s="54" t="s">
        <v>1193</v>
      </c>
      <c r="I334" s="54" t="s">
        <v>435</v>
      </c>
      <c r="J334" s="55" t="str">
        <f t="shared" si="10"/>
        <v>TantalumGuangdong Zhiyuan New Material Co., Ltd.</v>
      </c>
      <c r="K334" s="55" t="str">
        <f t="shared" si="11"/>
        <v>TantalumGuangdong Zhiyuan New Material Co., Ltd.</v>
      </c>
    </row>
    <row r="335" spans="1:11">
      <c r="A335" s="54" t="s">
        <v>248</v>
      </c>
      <c r="B335" s="54" t="s">
        <v>1194</v>
      </c>
      <c r="C335" s="54" t="s">
        <v>1591</v>
      </c>
      <c r="D335" s="54" t="s">
        <v>797</v>
      </c>
      <c r="E335" s="54" t="s">
        <v>1195</v>
      </c>
      <c r="F335" s="54" t="s">
        <v>265</v>
      </c>
      <c r="G335" s="54"/>
      <c r="H335" s="54" t="s">
        <v>1196</v>
      </c>
      <c r="I335" s="54" t="s">
        <v>1197</v>
      </c>
      <c r="J335" s="55" t="str">
        <f t="shared" si="10"/>
        <v>TantalumH.C. Starck Co., Ltd.</v>
      </c>
      <c r="K335" s="55" t="str">
        <f t="shared" si="11"/>
        <v>TantalumH.C. Starck Co., Ltd.</v>
      </c>
    </row>
    <row r="336" spans="1:11">
      <c r="A336" s="54" t="s">
        <v>248</v>
      </c>
      <c r="B336" s="54" t="s">
        <v>1198</v>
      </c>
      <c r="C336" s="54" t="s">
        <v>1198</v>
      </c>
      <c r="D336" s="54" t="s">
        <v>294</v>
      </c>
      <c r="E336" s="54" t="s">
        <v>1199</v>
      </c>
      <c r="F336" s="54" t="s">
        <v>265</v>
      </c>
      <c r="G336" s="54"/>
      <c r="H336" s="54" t="s">
        <v>1200</v>
      </c>
      <c r="I336" s="54" t="s">
        <v>1201</v>
      </c>
      <c r="J336" s="55" t="str">
        <f t="shared" si="10"/>
        <v>TantalumH.C. Starck Hermsdorf GmbH</v>
      </c>
      <c r="K336" s="55" t="str">
        <f t="shared" si="11"/>
        <v>TantalumH.C. Starck Hermsdorf GmbH</v>
      </c>
    </row>
    <row r="337" spans="1:11">
      <c r="A337" s="54" t="s">
        <v>248</v>
      </c>
      <c r="B337" s="54" t="s">
        <v>1202</v>
      </c>
      <c r="C337" s="54" t="s">
        <v>1202</v>
      </c>
      <c r="D337" s="54" t="s">
        <v>270</v>
      </c>
      <c r="E337" s="54" t="s">
        <v>1203</v>
      </c>
      <c r="F337" s="54" t="s">
        <v>265</v>
      </c>
      <c r="G337" s="54"/>
      <c r="H337" s="54" t="s">
        <v>1204</v>
      </c>
      <c r="I337" s="54" t="s">
        <v>586</v>
      </c>
      <c r="J337" s="55" t="str">
        <f t="shared" si="10"/>
        <v>TantalumH.C. Starck Inc.</v>
      </c>
      <c r="K337" s="55" t="str">
        <f t="shared" si="11"/>
        <v>TantalumH.C. Starck Inc.</v>
      </c>
    </row>
    <row r="338" spans="1:11">
      <c r="A338" s="54" t="s">
        <v>248</v>
      </c>
      <c r="B338" s="54" t="s">
        <v>1205</v>
      </c>
      <c r="C338" s="54" t="s">
        <v>1592</v>
      </c>
      <c r="D338" s="54" t="s">
        <v>284</v>
      </c>
      <c r="E338" s="54" t="s">
        <v>1206</v>
      </c>
      <c r="F338" s="54" t="s">
        <v>265</v>
      </c>
      <c r="G338" s="54"/>
      <c r="H338" s="54" t="s">
        <v>1207</v>
      </c>
      <c r="I338" s="54" t="s">
        <v>1208</v>
      </c>
      <c r="J338" s="55" t="str">
        <f t="shared" si="10"/>
        <v>TantalumH.C. Starck Ltd.</v>
      </c>
      <c r="K338" s="55" t="str">
        <f t="shared" si="11"/>
        <v>TantalumH.C. Starck Ltd.</v>
      </c>
    </row>
    <row r="339" spans="1:11">
      <c r="A339" s="54" t="s">
        <v>248</v>
      </c>
      <c r="B339" s="54" t="s">
        <v>1209</v>
      </c>
      <c r="C339" s="54" t="s">
        <v>1593</v>
      </c>
      <c r="D339" s="54" t="s">
        <v>294</v>
      </c>
      <c r="E339" s="54" t="s">
        <v>1210</v>
      </c>
      <c r="F339" s="54" t="s">
        <v>265</v>
      </c>
      <c r="G339" s="54"/>
      <c r="H339" s="54" t="s">
        <v>1211</v>
      </c>
      <c r="I339" s="54" t="s">
        <v>296</v>
      </c>
      <c r="J339" s="55" t="str">
        <f t="shared" si="10"/>
        <v>TantalumH.C. Starck Smelting GmbH &amp; Co. KG</v>
      </c>
      <c r="K339" s="55" t="str">
        <f t="shared" si="11"/>
        <v>TantalumH.C. Starck Smelting GmbH &amp; Co. KG</v>
      </c>
    </row>
    <row r="340" spans="1:11">
      <c r="A340" s="54" t="s">
        <v>248</v>
      </c>
      <c r="B340" s="54" t="s">
        <v>1212</v>
      </c>
      <c r="C340" s="54" t="s">
        <v>1594</v>
      </c>
      <c r="D340" s="54" t="s">
        <v>294</v>
      </c>
      <c r="E340" s="54" t="s">
        <v>1213</v>
      </c>
      <c r="F340" s="54" t="s">
        <v>265</v>
      </c>
      <c r="G340" s="54"/>
      <c r="H340" s="54" t="s">
        <v>1214</v>
      </c>
      <c r="I340" s="54" t="s">
        <v>1215</v>
      </c>
      <c r="J340" s="55" t="str">
        <f t="shared" si="10"/>
        <v>TantalumH.C. Starck Tantalum and Niobium GmbH</v>
      </c>
      <c r="K340" s="55" t="str">
        <f t="shared" si="11"/>
        <v>TantalumH.C. Starck Tantalum and Niobium GmbH</v>
      </c>
    </row>
    <row r="341" spans="1:11">
      <c r="A341" s="54" t="s">
        <v>248</v>
      </c>
      <c r="B341" s="54" t="s">
        <v>1216</v>
      </c>
      <c r="C341" s="54" t="s">
        <v>1216</v>
      </c>
      <c r="D341" s="54" t="s">
        <v>385</v>
      </c>
      <c r="E341" s="54" t="s">
        <v>1217</v>
      </c>
      <c r="F341" s="54" t="s">
        <v>265</v>
      </c>
      <c r="G341" s="54"/>
      <c r="H341" s="54" t="s">
        <v>1218</v>
      </c>
      <c r="I341" s="54" t="s">
        <v>457</v>
      </c>
      <c r="J341" s="55" t="str">
        <f t="shared" si="10"/>
        <v>TantalumHengyang King Xing Lifeng New Materials Co., Ltd.</v>
      </c>
      <c r="K341" s="55" t="str">
        <f t="shared" si="11"/>
        <v>TantalumHengyang King Xing Lifeng New Materials Co., Ltd.</v>
      </c>
    </row>
    <row r="342" spans="1:11">
      <c r="A342" s="54" t="s">
        <v>248</v>
      </c>
      <c r="B342" s="54" t="s">
        <v>1219</v>
      </c>
      <c r="C342" s="54" t="s">
        <v>1219</v>
      </c>
      <c r="D342" s="54" t="s">
        <v>385</v>
      </c>
      <c r="E342" s="54" t="s">
        <v>1220</v>
      </c>
      <c r="F342" s="54" t="s">
        <v>265</v>
      </c>
      <c r="G342" s="54"/>
      <c r="H342" s="54" t="s">
        <v>1221</v>
      </c>
      <c r="I342" s="54" t="s">
        <v>484</v>
      </c>
      <c r="J342" s="55" t="str">
        <f t="shared" si="10"/>
        <v>TantalumJiangxi Dinghai Tantalum &amp; Niobium Co., Ltd.</v>
      </c>
      <c r="K342" s="55" t="str">
        <f t="shared" si="11"/>
        <v>TantalumJiangxi Dinghai Tantalum &amp; Niobium Co., Ltd.</v>
      </c>
    </row>
    <row r="343" spans="1:11">
      <c r="A343" s="54" t="s">
        <v>248</v>
      </c>
      <c r="B343" s="54" t="s">
        <v>1222</v>
      </c>
      <c r="C343" s="54" t="s">
        <v>1222</v>
      </c>
      <c r="D343" s="54" t="s">
        <v>385</v>
      </c>
      <c r="E343" s="54" t="s">
        <v>1223</v>
      </c>
      <c r="F343" s="54" t="s">
        <v>265</v>
      </c>
      <c r="G343" s="54"/>
      <c r="H343" s="54" t="s">
        <v>1224</v>
      </c>
      <c r="I343" s="54" t="s">
        <v>484</v>
      </c>
      <c r="J343" s="55" t="str">
        <f t="shared" si="10"/>
        <v>TantalumJiangxi Tuohong New Raw Material</v>
      </c>
      <c r="K343" s="55" t="str">
        <f t="shared" si="11"/>
        <v>TantalumJiangxi Tuohong New Raw Material</v>
      </c>
    </row>
    <row r="344" spans="1:11">
      <c r="A344" s="54" t="s">
        <v>248</v>
      </c>
      <c r="B344" s="54" t="s">
        <v>1225</v>
      </c>
      <c r="C344" s="54" t="s">
        <v>1225</v>
      </c>
      <c r="D344" s="54" t="s">
        <v>385</v>
      </c>
      <c r="E344" s="54" t="s">
        <v>1226</v>
      </c>
      <c r="F344" s="54" t="s">
        <v>265</v>
      </c>
      <c r="G344" s="54"/>
      <c r="H344" s="54" t="s">
        <v>1227</v>
      </c>
      <c r="I344" s="54" t="s">
        <v>484</v>
      </c>
      <c r="J344" s="55" t="str">
        <f t="shared" si="10"/>
        <v>TantalumJiuJiang JinXin Nonferrous Metals Co., Ltd.</v>
      </c>
      <c r="K344" s="55" t="str">
        <f t="shared" si="11"/>
        <v>TantalumJiuJiang JinXin Nonferrous Metals Co., Ltd.</v>
      </c>
    </row>
    <row r="345" spans="1:11">
      <c r="A345" s="54" t="s">
        <v>248</v>
      </c>
      <c r="B345" s="54" t="s">
        <v>1228</v>
      </c>
      <c r="C345" s="54" t="s">
        <v>1229</v>
      </c>
      <c r="D345" s="54" t="s">
        <v>385</v>
      </c>
      <c r="E345" s="54" t="s">
        <v>1230</v>
      </c>
      <c r="F345" s="54" t="s">
        <v>265</v>
      </c>
      <c r="G345" s="54"/>
      <c r="H345" s="54" t="s">
        <v>1227</v>
      </c>
      <c r="I345" s="54" t="s">
        <v>484</v>
      </c>
      <c r="J345" s="55" t="str">
        <f t="shared" si="10"/>
        <v>TantalumJiujiang Nonferrous Metals Smelting Company Limited</v>
      </c>
      <c r="K345" s="55" t="str">
        <f t="shared" si="11"/>
        <v>TantalumJiujiang Nonferrous Metals Smelting Company Limited</v>
      </c>
    </row>
    <row r="346" spans="1:11">
      <c r="A346" s="54" t="s">
        <v>248</v>
      </c>
      <c r="B346" s="54" t="s">
        <v>1229</v>
      </c>
      <c r="C346" s="54" t="s">
        <v>1229</v>
      </c>
      <c r="D346" s="54" t="s">
        <v>385</v>
      </c>
      <c r="E346" s="54" t="s">
        <v>1230</v>
      </c>
      <c r="F346" s="54" t="s">
        <v>265</v>
      </c>
      <c r="G346" s="54"/>
      <c r="H346" s="54" t="s">
        <v>1227</v>
      </c>
      <c r="I346" s="54" t="s">
        <v>484</v>
      </c>
      <c r="J346" s="55" t="str">
        <f t="shared" si="10"/>
        <v>TantalumJiujiang Tanbre Co., Ltd.</v>
      </c>
      <c r="K346" s="55" t="str">
        <f t="shared" si="11"/>
        <v>TantalumJiujiang Tanbre Co., Ltd.</v>
      </c>
    </row>
    <row r="347" spans="1:11">
      <c r="A347" s="54" t="s">
        <v>248</v>
      </c>
      <c r="B347" s="54" t="s">
        <v>1231</v>
      </c>
      <c r="C347" s="54" t="s">
        <v>1231</v>
      </c>
      <c r="D347" s="54" t="s">
        <v>385</v>
      </c>
      <c r="E347" s="54" t="s">
        <v>1232</v>
      </c>
      <c r="F347" s="54" t="s">
        <v>265</v>
      </c>
      <c r="G347" s="54"/>
      <c r="H347" s="54" t="s">
        <v>1227</v>
      </c>
      <c r="I347" s="54" t="s">
        <v>484</v>
      </c>
      <c r="J347" s="55" t="str">
        <f t="shared" si="10"/>
        <v>TantalumJiujiang Zhongao Tantalum &amp; Niobium Co., Ltd.</v>
      </c>
      <c r="K347" s="55" t="str">
        <f t="shared" si="11"/>
        <v>TantalumJiujiang Zhongao Tantalum &amp; Niobium Co., Ltd.</v>
      </c>
    </row>
    <row r="348" spans="1:11">
      <c r="A348" s="54" t="s">
        <v>248</v>
      </c>
      <c r="B348" s="54" t="s">
        <v>1233</v>
      </c>
      <c r="C348" s="54" t="s">
        <v>1595</v>
      </c>
      <c r="D348" s="54" t="s">
        <v>361</v>
      </c>
      <c r="E348" s="54" t="s">
        <v>1234</v>
      </c>
      <c r="F348" s="54" t="s">
        <v>265</v>
      </c>
      <c r="G348" s="54"/>
      <c r="H348" s="54" t="s">
        <v>1235</v>
      </c>
      <c r="I348" s="54" t="s">
        <v>1236</v>
      </c>
      <c r="J348" s="55" t="str">
        <f t="shared" si="10"/>
        <v>TantalumKEMET Blue Metals</v>
      </c>
      <c r="K348" s="55" t="str">
        <f t="shared" si="11"/>
        <v>TantalumKEMET Blue Metals</v>
      </c>
    </row>
    <row r="349" spans="1:11">
      <c r="A349" s="54" t="s">
        <v>248</v>
      </c>
      <c r="B349" s="54" t="s">
        <v>1595</v>
      </c>
      <c r="C349" s="54" t="s">
        <v>1595</v>
      </c>
      <c r="D349" s="54" t="s">
        <v>361</v>
      </c>
      <c r="E349" s="54" t="s">
        <v>1234</v>
      </c>
      <c r="F349" s="54" t="s">
        <v>265</v>
      </c>
      <c r="G349" s="54"/>
      <c r="H349" s="54" t="s">
        <v>1235</v>
      </c>
      <c r="I349" s="54" t="s">
        <v>1236</v>
      </c>
      <c r="J349" s="55" t="str">
        <f t="shared" si="10"/>
        <v>TantalumKEMET de Mexico</v>
      </c>
      <c r="K349" s="55" t="str">
        <f t="shared" si="11"/>
        <v>TantalumKEMET de Mexico</v>
      </c>
    </row>
    <row r="350" spans="1:11">
      <c r="A350" s="54" t="s">
        <v>248</v>
      </c>
      <c r="B350" s="54" t="s">
        <v>1237</v>
      </c>
      <c r="C350" s="54" t="s">
        <v>1742</v>
      </c>
      <c r="D350" s="54" t="s">
        <v>304</v>
      </c>
      <c r="E350" s="54" t="s">
        <v>1238</v>
      </c>
      <c r="F350" s="54" t="s">
        <v>265</v>
      </c>
      <c r="G350" s="54"/>
      <c r="H350" s="54" t="s">
        <v>890</v>
      </c>
      <c r="I350" s="54" t="s">
        <v>306</v>
      </c>
      <c r="J350" s="55" t="str">
        <f t="shared" si="10"/>
        <v>TantalumLSM Brasil S.A.</v>
      </c>
      <c r="K350" s="55" t="str">
        <f t="shared" si="11"/>
        <v>TantalumLSM Brasil S.A.</v>
      </c>
    </row>
    <row r="351" spans="1:11">
      <c r="A351" s="54" t="s">
        <v>248</v>
      </c>
      <c r="B351" s="54" t="s">
        <v>1239</v>
      </c>
      <c r="C351" s="54" t="s">
        <v>1240</v>
      </c>
      <c r="D351" s="54" t="s">
        <v>344</v>
      </c>
      <c r="E351" s="54" t="s">
        <v>1241</v>
      </c>
      <c r="F351" s="54" t="s">
        <v>265</v>
      </c>
      <c r="G351" s="54"/>
      <c r="H351" s="54" t="s">
        <v>1242</v>
      </c>
      <c r="I351" s="51" t="s">
        <v>1025</v>
      </c>
      <c r="J351" s="55" t="str">
        <f t="shared" si="10"/>
        <v>TantalumMetallurgical Products India Pvt. Ltd. (MPIL)</v>
      </c>
      <c r="K351" s="55" t="str">
        <f t="shared" si="11"/>
        <v>TantalumMetallurgical Products India Pvt. Ltd. (MPIL)</v>
      </c>
    </row>
    <row r="352" spans="1:11">
      <c r="A352" s="54" t="s">
        <v>248</v>
      </c>
      <c r="B352" s="54" t="s">
        <v>1240</v>
      </c>
      <c r="C352" s="54" t="s">
        <v>1240</v>
      </c>
      <c r="D352" s="54" t="s">
        <v>344</v>
      </c>
      <c r="E352" s="54" t="s">
        <v>1241</v>
      </c>
      <c r="F352" s="54" t="s">
        <v>265</v>
      </c>
      <c r="G352" s="54"/>
      <c r="H352" s="54" t="s">
        <v>1242</v>
      </c>
      <c r="I352" s="51" t="s">
        <v>1025</v>
      </c>
      <c r="J352" s="55" t="str">
        <f t="shared" si="10"/>
        <v>TantalumMetallurgical Products India Pvt., Ltd.</v>
      </c>
      <c r="K352" s="55" t="str">
        <f t="shared" si="11"/>
        <v>TantalumMetallurgical Products India Pvt., Ltd.</v>
      </c>
    </row>
    <row r="353" spans="1:11">
      <c r="A353" s="54" t="s">
        <v>248</v>
      </c>
      <c r="B353" s="54" t="s">
        <v>908</v>
      </c>
      <c r="C353" s="54" t="s">
        <v>908</v>
      </c>
      <c r="D353" s="54" t="s">
        <v>304</v>
      </c>
      <c r="E353" s="54" t="s">
        <v>1243</v>
      </c>
      <c r="F353" s="54" t="s">
        <v>265</v>
      </c>
      <c r="G353" s="54"/>
      <c r="H353" s="54" t="s">
        <v>1244</v>
      </c>
      <c r="I353" s="54" t="s">
        <v>1245</v>
      </c>
      <c r="J353" s="55" t="str">
        <f t="shared" si="10"/>
        <v>TantalumMineracao Taboca S.A.</v>
      </c>
      <c r="K353" s="55" t="str">
        <f t="shared" si="11"/>
        <v>TantalumMineracao Taboca S.A.</v>
      </c>
    </row>
    <row r="354" spans="1:11">
      <c r="A354" s="54" t="s">
        <v>248</v>
      </c>
      <c r="B354" s="54" t="s">
        <v>1246</v>
      </c>
      <c r="C354" s="54" t="s">
        <v>908</v>
      </c>
      <c r="D354" s="54" t="s">
        <v>304</v>
      </c>
      <c r="E354" s="54" t="s">
        <v>1243</v>
      </c>
      <c r="F354" s="54" t="s">
        <v>265</v>
      </c>
      <c r="G354" s="54"/>
      <c r="H354" s="54" t="s">
        <v>1244</v>
      </c>
      <c r="I354" s="51" t="s">
        <v>1245</v>
      </c>
      <c r="J354" s="55" t="str">
        <f t="shared" si="10"/>
        <v>TantalumMineração Taboca S.A.</v>
      </c>
      <c r="K354" s="55" t="str">
        <f t="shared" si="11"/>
        <v>TantalumMineração Taboca S.A.</v>
      </c>
    </row>
    <row r="355" spans="1:11">
      <c r="A355" s="54" t="s">
        <v>248</v>
      </c>
      <c r="B355" s="54" t="s">
        <v>1247</v>
      </c>
      <c r="C355" s="54" t="s">
        <v>908</v>
      </c>
      <c r="D355" s="54" t="s">
        <v>304</v>
      </c>
      <c r="E355" s="54" t="s">
        <v>1243</v>
      </c>
      <c r="F355" s="54" t="s">
        <v>265</v>
      </c>
      <c r="G355" s="54"/>
      <c r="H355" s="54" t="s">
        <v>1244</v>
      </c>
      <c r="I355" s="51" t="s">
        <v>1245</v>
      </c>
      <c r="J355" s="55" t="str">
        <f t="shared" si="10"/>
        <v>TantalumMineracao Taboca SA</v>
      </c>
      <c r="K355" s="55" t="str">
        <f t="shared" si="11"/>
        <v>TantalumMineracao Taboca SA</v>
      </c>
    </row>
    <row r="356" spans="1:11">
      <c r="A356" s="54" t="s">
        <v>248</v>
      </c>
      <c r="B356" s="54" t="s">
        <v>1248</v>
      </c>
      <c r="C356" s="54" t="s">
        <v>594</v>
      </c>
      <c r="D356" s="54" t="s">
        <v>284</v>
      </c>
      <c r="E356" s="54" t="s">
        <v>1249</v>
      </c>
      <c r="F356" s="54" t="s">
        <v>265</v>
      </c>
      <c r="G356" s="54"/>
      <c r="H356" s="54" t="s">
        <v>1250</v>
      </c>
      <c r="I356" s="51" t="s">
        <v>1251</v>
      </c>
      <c r="J356" s="55" t="str">
        <f t="shared" si="10"/>
        <v>TantalumMitsui Mining &amp; Smelting</v>
      </c>
      <c r="K356" s="55" t="str">
        <f t="shared" si="11"/>
        <v>TantalumMitsui Mining &amp; Smelting</v>
      </c>
    </row>
    <row r="357" spans="1:11">
      <c r="A357" s="54" t="s">
        <v>248</v>
      </c>
      <c r="B357" s="54" t="s">
        <v>594</v>
      </c>
      <c r="C357" s="54" t="s">
        <v>594</v>
      </c>
      <c r="D357" s="54" t="s">
        <v>284</v>
      </c>
      <c r="E357" s="54" t="s">
        <v>1249</v>
      </c>
      <c r="F357" s="54" t="s">
        <v>265</v>
      </c>
      <c r="G357" s="54"/>
      <c r="H357" s="54" t="s">
        <v>1250</v>
      </c>
      <c r="I357" s="51" t="s">
        <v>1251</v>
      </c>
      <c r="J357" s="55" t="str">
        <f t="shared" si="10"/>
        <v>TantalumMitsui Mining and Smelting Co., Ltd.</v>
      </c>
      <c r="K357" s="55" t="str">
        <f t="shared" si="11"/>
        <v>TantalumMitsui Mining and Smelting Co., Ltd.</v>
      </c>
    </row>
    <row r="358" spans="1:11">
      <c r="A358" s="54" t="s">
        <v>248</v>
      </c>
      <c r="B358" s="54" t="s">
        <v>1252</v>
      </c>
      <c r="C358" s="54" t="s">
        <v>1253</v>
      </c>
      <c r="D358" s="54" t="s">
        <v>1254</v>
      </c>
      <c r="E358" s="54" t="s">
        <v>1255</v>
      </c>
      <c r="F358" s="54" t="s">
        <v>265</v>
      </c>
      <c r="G358" s="54"/>
      <c r="H358" s="54" t="s">
        <v>1256</v>
      </c>
      <c r="I358" s="54" t="s">
        <v>1257</v>
      </c>
      <c r="J358" s="55" t="str">
        <f t="shared" si="10"/>
        <v>TantalumMolycorp Silmet A.S.</v>
      </c>
      <c r="K358" s="55" t="str">
        <f t="shared" si="11"/>
        <v>TantalumMolycorp Silmet A.S.</v>
      </c>
    </row>
    <row r="359" spans="1:11">
      <c r="A359" s="54" t="s">
        <v>248</v>
      </c>
      <c r="B359" s="54" t="s">
        <v>1258</v>
      </c>
      <c r="C359" s="54" t="s">
        <v>1259</v>
      </c>
      <c r="D359" s="54" t="s">
        <v>385</v>
      </c>
      <c r="E359" s="54" t="s">
        <v>1260</v>
      </c>
      <c r="F359" s="54" t="s">
        <v>265</v>
      </c>
      <c r="G359" s="54"/>
      <c r="H359" s="54" t="s">
        <v>1261</v>
      </c>
      <c r="I359" s="54" t="s">
        <v>1262</v>
      </c>
      <c r="J359" s="55" t="str">
        <f t="shared" si="10"/>
        <v>TantalumNingxia Non-Ferrous Metal Smeltery</v>
      </c>
      <c r="K359" s="55" t="str">
        <f t="shared" si="11"/>
        <v>TantalumNingxia Non-Ferrous Metal Smeltery</v>
      </c>
    </row>
    <row r="360" spans="1:11">
      <c r="A360" s="54" t="s">
        <v>248</v>
      </c>
      <c r="B360" s="54" t="s">
        <v>1259</v>
      </c>
      <c r="C360" s="54" t="s">
        <v>1259</v>
      </c>
      <c r="D360" s="54" t="s">
        <v>385</v>
      </c>
      <c r="E360" s="54" t="s">
        <v>1260</v>
      </c>
      <c r="F360" s="54" t="s">
        <v>265</v>
      </c>
      <c r="G360" s="54"/>
      <c r="H360" s="54" t="s">
        <v>1261</v>
      </c>
      <c r="I360" s="54" t="s">
        <v>1262</v>
      </c>
      <c r="J360" s="55" t="str">
        <f t="shared" si="10"/>
        <v>TantalumNingxia Orient Tantalum Industry Co., Ltd.</v>
      </c>
      <c r="K360" s="55" t="str">
        <f t="shared" si="11"/>
        <v>TantalumNingxia Orient Tantalum Industry Co., Ltd.</v>
      </c>
    </row>
    <row r="361" spans="1:11">
      <c r="A361" s="54" t="s">
        <v>248</v>
      </c>
      <c r="B361" s="54" t="s">
        <v>1253</v>
      </c>
      <c r="C361" s="54" t="s">
        <v>1253</v>
      </c>
      <c r="D361" s="54" t="s">
        <v>1254</v>
      </c>
      <c r="E361" s="54" t="s">
        <v>1255</v>
      </c>
      <c r="F361" s="54" t="s">
        <v>265</v>
      </c>
      <c r="G361" s="54"/>
      <c r="H361" s="54" t="s">
        <v>1256</v>
      </c>
      <c r="I361" s="54" t="s">
        <v>1257</v>
      </c>
      <c r="J361" s="55" t="str">
        <f t="shared" si="10"/>
        <v>TantalumNPM Silmet AS</v>
      </c>
      <c r="K361" s="55" t="str">
        <f t="shared" si="11"/>
        <v>TantalumNPM Silmet AS</v>
      </c>
    </row>
    <row r="362" spans="1:11">
      <c r="A362" s="54" t="s">
        <v>248</v>
      </c>
      <c r="B362" s="54" t="s">
        <v>1263</v>
      </c>
      <c r="C362" s="54" t="s">
        <v>1263</v>
      </c>
      <c r="D362" s="54" t="s">
        <v>270</v>
      </c>
      <c r="E362" s="54" t="s">
        <v>1264</v>
      </c>
      <c r="F362" s="54" t="s">
        <v>265</v>
      </c>
      <c r="G362" s="54"/>
      <c r="H362" s="54" t="s">
        <v>1265</v>
      </c>
      <c r="I362" s="54" t="s">
        <v>1266</v>
      </c>
      <c r="J362" s="55" t="str">
        <f t="shared" si="10"/>
        <v>TantalumQuantumClean</v>
      </c>
      <c r="K362" s="55" t="str">
        <f t="shared" si="11"/>
        <v>TantalumQuantumClean</v>
      </c>
    </row>
    <row r="363" spans="1:11">
      <c r="A363" s="54" t="s">
        <v>248</v>
      </c>
      <c r="B363" s="54" t="s">
        <v>1267</v>
      </c>
      <c r="C363" s="54" t="s">
        <v>955</v>
      </c>
      <c r="D363" s="54" t="s">
        <v>304</v>
      </c>
      <c r="E363" s="54" t="s">
        <v>1268</v>
      </c>
      <c r="F363" s="54" t="s">
        <v>265</v>
      </c>
      <c r="G363" s="54"/>
      <c r="H363" s="54" t="s">
        <v>890</v>
      </c>
      <c r="I363" s="54" t="s">
        <v>956</v>
      </c>
      <c r="J363" s="55" t="str">
        <f t="shared" si="10"/>
        <v>TantalumResind Ind e Com Ltda.</v>
      </c>
      <c r="K363" s="55" t="str">
        <f t="shared" si="11"/>
        <v>TantalumResind Ind e Com Ltda.</v>
      </c>
    </row>
    <row r="364" spans="1:11">
      <c r="A364" s="54" t="s">
        <v>248</v>
      </c>
      <c r="B364" s="54" t="s">
        <v>955</v>
      </c>
      <c r="C364" s="54" t="s">
        <v>955</v>
      </c>
      <c r="D364" s="54" t="s">
        <v>304</v>
      </c>
      <c r="E364" s="54" t="s">
        <v>1268</v>
      </c>
      <c r="F364" s="54" t="s">
        <v>265</v>
      </c>
      <c r="G364" s="54"/>
      <c r="H364" s="54" t="s">
        <v>890</v>
      </c>
      <c r="I364" s="54" t="s">
        <v>956</v>
      </c>
      <c r="J364" s="55" t="str">
        <f t="shared" si="10"/>
        <v>TantalumResind Industria e Comercio Ltda.</v>
      </c>
      <c r="K364" s="55" t="str">
        <f t="shared" si="11"/>
        <v>TantalumResind Industria e Comercio Ltda.</v>
      </c>
    </row>
    <row r="365" spans="1:11">
      <c r="A365" s="54" t="s">
        <v>248</v>
      </c>
      <c r="B365" s="54" t="s">
        <v>1269</v>
      </c>
      <c r="C365" s="54" t="s">
        <v>955</v>
      </c>
      <c r="D365" s="54" t="s">
        <v>304</v>
      </c>
      <c r="E365" s="54" t="s">
        <v>1268</v>
      </c>
      <c r="F365" s="54" t="s">
        <v>265</v>
      </c>
      <c r="G365" s="54"/>
      <c r="H365" s="54" t="s">
        <v>890</v>
      </c>
      <c r="I365" s="54" t="s">
        <v>956</v>
      </c>
      <c r="J365" s="55" t="str">
        <f t="shared" si="10"/>
        <v>TantalumResind Indústria e Comércio Ltda.</v>
      </c>
      <c r="K365" s="55" t="str">
        <f t="shared" si="11"/>
        <v>TantalumResind Indústria e Comércio Ltda.</v>
      </c>
    </row>
    <row r="366" spans="1:11">
      <c r="A366" s="54" t="s">
        <v>248</v>
      </c>
      <c r="B366" s="54" t="s">
        <v>1270</v>
      </c>
      <c r="C366" s="54" t="s">
        <v>1271</v>
      </c>
      <c r="D366" s="54" t="s">
        <v>385</v>
      </c>
      <c r="E366" s="54" t="s">
        <v>1272</v>
      </c>
      <c r="F366" s="54" t="s">
        <v>265</v>
      </c>
      <c r="G366" s="54"/>
      <c r="H366" s="54" t="s">
        <v>1184</v>
      </c>
      <c r="I366" s="54" t="s">
        <v>457</v>
      </c>
      <c r="J366" s="55" t="str">
        <f t="shared" si="10"/>
        <v>TantalumRFH</v>
      </c>
      <c r="K366" s="55" t="str">
        <f t="shared" si="11"/>
        <v>TantalumRFH</v>
      </c>
    </row>
    <row r="367" spans="1:11">
      <c r="A367" s="54" t="s">
        <v>248</v>
      </c>
      <c r="B367" s="54" t="s">
        <v>1273</v>
      </c>
      <c r="C367" s="54" t="s">
        <v>1271</v>
      </c>
      <c r="D367" s="54" t="s">
        <v>385</v>
      </c>
      <c r="E367" s="54" t="s">
        <v>1272</v>
      </c>
      <c r="F367" s="54" t="s">
        <v>265</v>
      </c>
      <c r="G367" s="54"/>
      <c r="H367" s="54" t="s">
        <v>1184</v>
      </c>
      <c r="I367" s="54" t="s">
        <v>457</v>
      </c>
      <c r="J367" s="55" t="str">
        <f t="shared" si="10"/>
        <v>TantalumRFH Tantalum Smeltry Co., Ltd.</v>
      </c>
      <c r="K367" s="55" t="str">
        <f t="shared" si="11"/>
        <v>TantalumRFH Tantalum Smeltry Co., Ltd.</v>
      </c>
    </row>
    <row r="368" spans="1:11">
      <c r="A368" s="54" t="s">
        <v>248</v>
      </c>
      <c r="B368" s="54" t="s">
        <v>1776</v>
      </c>
      <c r="C368" s="54" t="s">
        <v>1776</v>
      </c>
      <c r="D368" s="54" t="s">
        <v>385</v>
      </c>
      <c r="E368" s="54" t="s">
        <v>1647</v>
      </c>
      <c r="F368" s="54" t="s">
        <v>265</v>
      </c>
      <c r="G368" s="54"/>
      <c r="H368" s="54" t="s">
        <v>1648</v>
      </c>
      <c r="I368" s="54" t="s">
        <v>578</v>
      </c>
      <c r="J368" s="55" t="str">
        <f t="shared" si="10"/>
        <v>TantalumRFH Yancheng Jinye New Material Technology Co., Ltd.</v>
      </c>
      <c r="K368" s="55" t="str">
        <f t="shared" si="11"/>
        <v>TantalumRFH Yancheng Jinye New Material Technology Co., Ltd.</v>
      </c>
    </row>
    <row r="369" spans="1:11">
      <c r="A369" s="54" t="s">
        <v>248</v>
      </c>
      <c r="B369" s="54" t="s">
        <v>1274</v>
      </c>
      <c r="C369" s="54" t="s">
        <v>1275</v>
      </c>
      <c r="D369" s="54" t="s">
        <v>487</v>
      </c>
      <c r="E369" s="54" t="s">
        <v>1276</v>
      </c>
      <c r="F369" s="54" t="s">
        <v>265</v>
      </c>
      <c r="G369" s="54"/>
      <c r="H369" s="54" t="s">
        <v>1274</v>
      </c>
      <c r="I369" s="54" t="s">
        <v>1277</v>
      </c>
      <c r="J369" s="55" t="str">
        <f t="shared" si="10"/>
        <v>TantalumSolikamsk</v>
      </c>
      <c r="K369" s="55" t="str">
        <f t="shared" si="11"/>
        <v>TantalumSolikamsk</v>
      </c>
    </row>
    <row r="370" spans="1:11">
      <c r="A370" s="54" t="s">
        <v>248</v>
      </c>
      <c r="B370" s="54" t="s">
        <v>1275</v>
      </c>
      <c r="C370" s="54" t="s">
        <v>1275</v>
      </c>
      <c r="D370" s="54" t="s">
        <v>487</v>
      </c>
      <c r="E370" s="54" t="s">
        <v>1276</v>
      </c>
      <c r="F370" s="54" t="s">
        <v>265</v>
      </c>
      <c r="G370" s="54"/>
      <c r="H370" s="54" t="s">
        <v>1274</v>
      </c>
      <c r="I370" s="54" t="s">
        <v>1277</v>
      </c>
      <c r="J370" s="55" t="str">
        <f t="shared" si="10"/>
        <v>TantalumSolikamsk Magnesium Works OAO</v>
      </c>
      <c r="K370" s="55" t="str">
        <f t="shared" si="11"/>
        <v>TantalumSolikamsk Magnesium Works OAO</v>
      </c>
    </row>
    <row r="371" spans="1:11">
      <c r="A371" s="54" t="s">
        <v>248</v>
      </c>
      <c r="B371" s="54" t="s">
        <v>1278</v>
      </c>
      <c r="C371" s="54" t="s">
        <v>1275</v>
      </c>
      <c r="D371" s="54" t="s">
        <v>487</v>
      </c>
      <c r="E371" s="54" t="s">
        <v>1276</v>
      </c>
      <c r="F371" s="54" t="s">
        <v>265</v>
      </c>
      <c r="G371" s="54"/>
      <c r="H371" s="54" t="s">
        <v>1274</v>
      </c>
      <c r="I371" s="54" t="s">
        <v>1277</v>
      </c>
      <c r="J371" s="55" t="str">
        <f t="shared" si="10"/>
        <v>TantalumSolikamsk Metal Works</v>
      </c>
      <c r="K371" s="55" t="str">
        <f t="shared" si="11"/>
        <v>TantalumSolikamsk Metal Works</v>
      </c>
    </row>
    <row r="372" spans="1:11">
      <c r="A372" s="54" t="s">
        <v>248</v>
      </c>
      <c r="B372" s="54" t="s">
        <v>1279</v>
      </c>
      <c r="C372" s="54" t="s">
        <v>1279</v>
      </c>
      <c r="D372" s="54" t="s">
        <v>284</v>
      </c>
      <c r="E372" s="54" t="s">
        <v>1280</v>
      </c>
      <c r="F372" s="54" t="s">
        <v>265</v>
      </c>
      <c r="G372" s="54"/>
      <c r="H372" s="54" t="s">
        <v>1281</v>
      </c>
      <c r="I372" s="54" t="s">
        <v>315</v>
      </c>
      <c r="J372" s="55" t="str">
        <f t="shared" si="10"/>
        <v>TantalumTaki Chemical Co., Ltd.</v>
      </c>
      <c r="K372" s="55" t="str">
        <f t="shared" si="11"/>
        <v>TantalumTaki Chemical Co., Ltd.</v>
      </c>
    </row>
    <row r="373" spans="1:11">
      <c r="A373" s="54" t="s">
        <v>248</v>
      </c>
      <c r="B373" s="54" t="s">
        <v>1282</v>
      </c>
      <c r="C373" s="54" t="s">
        <v>1279</v>
      </c>
      <c r="D373" s="54" t="s">
        <v>284</v>
      </c>
      <c r="E373" s="54" t="s">
        <v>1280</v>
      </c>
      <c r="F373" s="54" t="s">
        <v>265</v>
      </c>
      <c r="G373" s="54"/>
      <c r="H373" s="54" t="s">
        <v>1281</v>
      </c>
      <c r="I373" s="54" t="s">
        <v>315</v>
      </c>
      <c r="J373" s="55" t="str">
        <f t="shared" si="10"/>
        <v>TantalumTaki Chemicals</v>
      </c>
      <c r="K373" s="55" t="str">
        <f t="shared" si="11"/>
        <v>TantalumTaki Chemicals</v>
      </c>
    </row>
    <row r="374" spans="1:11">
      <c r="A374" s="54" t="s">
        <v>248</v>
      </c>
      <c r="B374" s="54" t="s">
        <v>1591</v>
      </c>
      <c r="C374" s="54" t="s">
        <v>1591</v>
      </c>
      <c r="D374" s="54" t="s">
        <v>797</v>
      </c>
      <c r="E374" s="54" t="s">
        <v>1195</v>
      </c>
      <c r="F374" s="54" t="s">
        <v>265</v>
      </c>
      <c r="G374" s="54"/>
      <c r="H374" s="54" t="s">
        <v>1196</v>
      </c>
      <c r="I374" s="54" t="s">
        <v>1197</v>
      </c>
      <c r="J374" s="55" t="str">
        <f t="shared" si="10"/>
        <v>TantalumTANIOBIS Co., Ltd.</v>
      </c>
      <c r="K374" s="55" t="str">
        <f t="shared" si="11"/>
        <v>TantalumTANIOBIS Co., Ltd.</v>
      </c>
    </row>
    <row r="375" spans="1:11">
      <c r="A375" s="54" t="s">
        <v>248</v>
      </c>
      <c r="B375" s="54" t="s">
        <v>1594</v>
      </c>
      <c r="C375" s="54" t="s">
        <v>1594</v>
      </c>
      <c r="D375" s="54" t="s">
        <v>294</v>
      </c>
      <c r="E375" s="54" t="s">
        <v>1213</v>
      </c>
      <c r="F375" s="54" t="s">
        <v>265</v>
      </c>
      <c r="G375" s="54"/>
      <c r="H375" s="54" t="s">
        <v>1214</v>
      </c>
      <c r="I375" s="54" t="s">
        <v>1215</v>
      </c>
      <c r="J375" s="55" t="str">
        <f t="shared" si="10"/>
        <v>TantalumTANIOBIS GmbH</v>
      </c>
      <c r="K375" s="55" t="str">
        <f t="shared" si="11"/>
        <v>TantalumTANIOBIS GmbH</v>
      </c>
    </row>
    <row r="376" spans="1:11">
      <c r="A376" s="54" t="s">
        <v>248</v>
      </c>
      <c r="B376" s="54" t="s">
        <v>1592</v>
      </c>
      <c r="C376" s="54" t="s">
        <v>1592</v>
      </c>
      <c r="D376" s="54" t="s">
        <v>284</v>
      </c>
      <c r="E376" s="54" t="s">
        <v>1206</v>
      </c>
      <c r="F376" s="54" t="s">
        <v>265</v>
      </c>
      <c r="G376" s="54"/>
      <c r="H376" s="54" t="s">
        <v>1207</v>
      </c>
      <c r="I376" s="54" t="s">
        <v>1208</v>
      </c>
      <c r="J376" s="55" t="str">
        <f t="shared" si="10"/>
        <v>TantalumTANIOBIS Japan Co., Ltd.</v>
      </c>
      <c r="K376" s="55" t="str">
        <f t="shared" si="11"/>
        <v>TantalumTANIOBIS Japan Co., Ltd.</v>
      </c>
    </row>
    <row r="377" spans="1:11">
      <c r="A377" s="54" t="s">
        <v>248</v>
      </c>
      <c r="B377" s="54" t="s">
        <v>1593</v>
      </c>
      <c r="C377" s="54" t="s">
        <v>1593</v>
      </c>
      <c r="D377" s="54" t="s">
        <v>294</v>
      </c>
      <c r="E377" s="54" t="s">
        <v>1210</v>
      </c>
      <c r="F377" s="54" t="s">
        <v>265</v>
      </c>
      <c r="G377" s="54"/>
      <c r="H377" s="54" t="s">
        <v>1211</v>
      </c>
      <c r="I377" s="54" t="s">
        <v>296</v>
      </c>
      <c r="J377" s="55" t="str">
        <f t="shared" si="10"/>
        <v>TantalumTANIOBIS Smelting GmbH &amp; Co. KG</v>
      </c>
      <c r="K377" s="55" t="str">
        <f t="shared" si="11"/>
        <v>TantalumTANIOBIS Smelting GmbH &amp; Co. KG</v>
      </c>
    </row>
    <row r="378" spans="1:11">
      <c r="A378" s="54" t="s">
        <v>248</v>
      </c>
      <c r="B378" s="54" t="s">
        <v>1283</v>
      </c>
      <c r="C378" s="54" t="s">
        <v>1283</v>
      </c>
      <c r="D378" s="54" t="s">
        <v>270</v>
      </c>
      <c r="E378" s="54" t="s">
        <v>1284</v>
      </c>
      <c r="F378" s="54" t="s">
        <v>265</v>
      </c>
      <c r="G378" s="54"/>
      <c r="H378" s="54" t="s">
        <v>1285</v>
      </c>
      <c r="I378" s="54" t="s">
        <v>272</v>
      </c>
      <c r="J378" s="55" t="str">
        <f t="shared" si="10"/>
        <v>TantalumTelex Metals</v>
      </c>
      <c r="K378" s="55" t="str">
        <f t="shared" si="11"/>
        <v>TantalumTelex Metals</v>
      </c>
    </row>
    <row r="379" spans="1:11">
      <c r="A379" s="54" t="s">
        <v>248</v>
      </c>
      <c r="B379" s="54" t="s">
        <v>1286</v>
      </c>
      <c r="C379" s="54" t="s">
        <v>1287</v>
      </c>
      <c r="D379" s="54" t="s">
        <v>500</v>
      </c>
      <c r="E379" s="54" t="s">
        <v>1288</v>
      </c>
      <c r="F379" s="54" t="s">
        <v>265</v>
      </c>
      <c r="G379" s="54"/>
      <c r="H379" s="54" t="s">
        <v>505</v>
      </c>
      <c r="I379" s="54" t="s">
        <v>502</v>
      </c>
      <c r="J379" s="55" t="str">
        <f t="shared" si="10"/>
        <v>TantalumULBA</v>
      </c>
      <c r="K379" s="55" t="str">
        <f t="shared" si="11"/>
        <v>TantalumULBA</v>
      </c>
    </row>
    <row r="380" spans="1:11">
      <c r="A380" s="54" t="s">
        <v>248</v>
      </c>
      <c r="B380" s="54" t="s">
        <v>1287</v>
      </c>
      <c r="C380" s="54" t="s">
        <v>1287</v>
      </c>
      <c r="D380" s="54" t="s">
        <v>500</v>
      </c>
      <c r="E380" s="54" t="s">
        <v>1288</v>
      </c>
      <c r="F380" s="54" t="s">
        <v>265</v>
      </c>
      <c r="G380" s="54"/>
      <c r="H380" s="54" t="s">
        <v>505</v>
      </c>
      <c r="I380" s="54" t="s">
        <v>502</v>
      </c>
      <c r="J380" s="55" t="str">
        <f t="shared" si="10"/>
        <v>TantalumUlba Metallurgical Plant JSC</v>
      </c>
      <c r="K380" s="55" t="str">
        <f t="shared" si="11"/>
        <v>TantalumUlba Metallurgical Plant JSC</v>
      </c>
    </row>
    <row r="381" spans="1:11">
      <c r="A381" s="54" t="s">
        <v>248</v>
      </c>
      <c r="B381" s="54" t="s">
        <v>1590</v>
      </c>
      <c r="C381" s="54" t="s">
        <v>1590</v>
      </c>
      <c r="D381" s="54" t="s">
        <v>385</v>
      </c>
      <c r="E381" s="54" t="s">
        <v>1192</v>
      </c>
      <c r="F381" s="54" t="s">
        <v>265</v>
      </c>
      <c r="G381" s="54"/>
      <c r="H381" s="54" t="s">
        <v>1193</v>
      </c>
      <c r="I381" s="54" t="s">
        <v>435</v>
      </c>
      <c r="J381" s="55" t="str">
        <f t="shared" si="10"/>
        <v>TantalumXIMEI RESOURCES (GUANGDONG) LIMITED</v>
      </c>
      <c r="K381" s="55" t="str">
        <f t="shared" si="11"/>
        <v>TantalumXIMEI RESOURCES (GUANGDONG) LIMITED</v>
      </c>
    </row>
    <row r="382" spans="1:11">
      <c r="A382" s="54" t="s">
        <v>248</v>
      </c>
      <c r="B382" s="54" t="s">
        <v>1289</v>
      </c>
      <c r="C382" s="54" t="s">
        <v>1289</v>
      </c>
      <c r="D382" s="54" t="s">
        <v>385</v>
      </c>
      <c r="E382" s="54" t="s">
        <v>1290</v>
      </c>
      <c r="F382" s="54" t="s">
        <v>265</v>
      </c>
      <c r="G382" s="54"/>
      <c r="H382" s="54" t="s">
        <v>1291</v>
      </c>
      <c r="I382" s="54" t="s">
        <v>435</v>
      </c>
      <c r="J382" s="55" t="str">
        <f t="shared" si="10"/>
        <v>TantalumXinXing HaoRong Electronic Material Co., Ltd.</v>
      </c>
      <c r="K382" s="55" t="str">
        <f t="shared" si="11"/>
        <v>TantalumXinXing HaoRong Electronic Material Co., Ltd.</v>
      </c>
    </row>
    <row r="383" spans="1:11">
      <c r="A383" s="54" t="s">
        <v>248</v>
      </c>
      <c r="B383" s="54" t="s">
        <v>1646</v>
      </c>
      <c r="C383" s="54" t="s">
        <v>1776</v>
      </c>
      <c r="D383" s="54" t="s">
        <v>385</v>
      </c>
      <c r="E383" s="54" t="s">
        <v>1647</v>
      </c>
      <c r="F383" s="54" t="s">
        <v>265</v>
      </c>
      <c r="G383" s="54"/>
      <c r="H383" s="54" t="s">
        <v>1648</v>
      </c>
      <c r="I383" s="51" t="s">
        <v>578</v>
      </c>
      <c r="J383" s="55" t="str">
        <f t="shared" si="10"/>
        <v>TantalumYancheng Jinye New Material Technology Co., Ltd.</v>
      </c>
      <c r="K383" s="55" t="str">
        <f t="shared" si="11"/>
        <v>TantalumYancheng Jinye New Material Technology Co., Ltd.</v>
      </c>
    </row>
    <row r="384" spans="1:11">
      <c r="A384" s="54" t="s">
        <v>248</v>
      </c>
      <c r="B384" s="54" t="s">
        <v>1271</v>
      </c>
      <c r="C384" s="54" t="s">
        <v>1271</v>
      </c>
      <c r="D384" s="54" t="s">
        <v>385</v>
      </c>
      <c r="E384" s="54" t="s">
        <v>1272</v>
      </c>
      <c r="F384" s="54" t="s">
        <v>265</v>
      </c>
      <c r="G384" s="54"/>
      <c r="H384" s="54" t="s">
        <v>1184</v>
      </c>
      <c r="I384" s="51" t="s">
        <v>457</v>
      </c>
      <c r="J384" s="55" t="str">
        <f t="shared" si="10"/>
        <v>TantalumYanling Jincheng Tantalum &amp; Niobium Co., Ltd.</v>
      </c>
      <c r="K384" s="55" t="str">
        <f t="shared" si="11"/>
        <v>TantalumYanling Jincheng Tantalum &amp; Niobium Co., Ltd.</v>
      </c>
    </row>
    <row r="385" spans="1:11">
      <c r="A385" s="54" t="s">
        <v>248</v>
      </c>
      <c r="B385" s="54" t="s">
        <v>1292</v>
      </c>
      <c r="C385" s="54" t="s">
        <v>1271</v>
      </c>
      <c r="D385" s="54" t="s">
        <v>385</v>
      </c>
      <c r="E385" s="54" t="s">
        <v>1272</v>
      </c>
      <c r="F385" s="54" t="s">
        <v>265</v>
      </c>
      <c r="G385" s="54"/>
      <c r="H385" s="54" t="s">
        <v>1184</v>
      </c>
      <c r="I385" s="54" t="s">
        <v>457</v>
      </c>
      <c r="J385" s="55" t="str">
        <f t="shared" si="10"/>
        <v>TantalumYanling Jincheng Tantalum Co., Ltd.</v>
      </c>
      <c r="K385" s="55" t="str">
        <f t="shared" si="11"/>
        <v>TantalumYanling Jincheng Tantalum Co., Ltd.</v>
      </c>
    </row>
    <row r="386" spans="1:11">
      <c r="A386" s="54" t="s">
        <v>248</v>
      </c>
      <c r="B386" s="54" t="s">
        <v>1649</v>
      </c>
      <c r="C386" s="54" t="s">
        <v>1592</v>
      </c>
      <c r="D386" s="54" t="s">
        <v>284</v>
      </c>
      <c r="E386" s="54" t="s">
        <v>1206</v>
      </c>
      <c r="F386" s="54" t="s">
        <v>265</v>
      </c>
      <c r="G386" s="54"/>
      <c r="H386" s="54" t="s">
        <v>1207</v>
      </c>
      <c r="I386" s="54" t="s">
        <v>1208</v>
      </c>
      <c r="J386" s="55" t="str">
        <f t="shared" si="10"/>
        <v>Tantalumタニオビス・ジャパン株式会社</v>
      </c>
      <c r="K386" s="55" t="str">
        <f t="shared" si="11"/>
        <v>Tantalumタニオビス・ジャパン株式会社</v>
      </c>
    </row>
    <row r="387" spans="1:11">
      <c r="A387" s="54" t="s">
        <v>248</v>
      </c>
      <c r="B387" s="54" t="s">
        <v>1165</v>
      </c>
      <c r="C387" s="54"/>
      <c r="D387" s="54"/>
      <c r="E387" s="54"/>
      <c r="F387" s="54"/>
      <c r="G387" s="54"/>
      <c r="H387" s="54"/>
      <c r="I387" s="54"/>
      <c r="J387" s="55" t="str">
        <f t="shared" si="10"/>
        <v>TantalumSmelter not listed</v>
      </c>
      <c r="K387" s="55" t="str">
        <f t="shared" si="11"/>
        <v>TantalumSmelter not listed</v>
      </c>
    </row>
    <row r="388" spans="1:11">
      <c r="A388" s="54" t="s">
        <v>248</v>
      </c>
      <c r="B388" s="54" t="s">
        <v>260</v>
      </c>
      <c r="C388" s="54" t="s">
        <v>238</v>
      </c>
      <c r="D388" s="54" t="s">
        <v>238</v>
      </c>
      <c r="E388" s="54"/>
      <c r="F388" s="54"/>
      <c r="G388" s="54"/>
      <c r="H388" s="54"/>
      <c r="I388" s="54"/>
      <c r="J388" s="55" t="str">
        <f t="shared" si="10"/>
        <v>TantalumSmelter not yet identified</v>
      </c>
      <c r="K388" s="55" t="str">
        <f t="shared" si="11"/>
        <v>TantalumSmelter not yet identified</v>
      </c>
    </row>
    <row r="389" spans="1:11">
      <c r="A389" s="54" t="s">
        <v>249</v>
      </c>
      <c r="B389" s="54" t="s">
        <v>1293</v>
      </c>
      <c r="C389" s="54" t="s">
        <v>831</v>
      </c>
      <c r="D389" s="54" t="s">
        <v>270</v>
      </c>
      <c r="E389" s="54" t="s">
        <v>830</v>
      </c>
      <c r="F389" s="54" t="s">
        <v>265</v>
      </c>
      <c r="G389" s="54"/>
      <c r="H389" s="54" t="s">
        <v>832</v>
      </c>
      <c r="I389" s="54" t="s">
        <v>272</v>
      </c>
      <c r="J389" s="55" t="str">
        <f t="shared" ref="J389:J452" si="12">A389&amp;B389</f>
        <v>TinAlent plc</v>
      </c>
      <c r="K389" s="55" t="str">
        <f t="shared" ref="K389:K452" si="13">A389&amp;B389</f>
        <v>TinAlent plc</v>
      </c>
    </row>
    <row r="390" spans="1:11">
      <c r="A390" s="54" t="s">
        <v>249</v>
      </c>
      <c r="B390" s="54" t="s">
        <v>831</v>
      </c>
      <c r="C390" s="54" t="s">
        <v>831</v>
      </c>
      <c r="D390" s="54" t="s">
        <v>270</v>
      </c>
      <c r="E390" s="54" t="s">
        <v>830</v>
      </c>
      <c r="F390" s="54" t="s">
        <v>265</v>
      </c>
      <c r="G390" s="54"/>
      <c r="H390" s="54" t="s">
        <v>832</v>
      </c>
      <c r="I390" s="54" t="s">
        <v>272</v>
      </c>
      <c r="J390" s="55" t="str">
        <f t="shared" si="12"/>
        <v>TinAlpha</v>
      </c>
      <c r="K390" s="55" t="str">
        <f t="shared" si="13"/>
        <v>TinAlpha</v>
      </c>
    </row>
    <row r="391" spans="1:11">
      <c r="A391" s="54" t="s">
        <v>249</v>
      </c>
      <c r="B391" s="54" t="s">
        <v>1294</v>
      </c>
      <c r="C391" s="54" t="s">
        <v>831</v>
      </c>
      <c r="D391" s="54" t="s">
        <v>270</v>
      </c>
      <c r="E391" s="54" t="s">
        <v>830</v>
      </c>
      <c r="F391" s="54" t="s">
        <v>265</v>
      </c>
      <c r="G391" s="54"/>
      <c r="H391" s="54" t="s">
        <v>832</v>
      </c>
      <c r="I391" s="54" t="s">
        <v>272</v>
      </c>
      <c r="J391" s="55" t="str">
        <f t="shared" si="12"/>
        <v>TinAlpha Metals</v>
      </c>
      <c r="K391" s="55" t="str">
        <f t="shared" si="13"/>
        <v>TinAlpha Metals</v>
      </c>
    </row>
    <row r="392" spans="1:11">
      <c r="A392" s="54" t="s">
        <v>249</v>
      </c>
      <c r="B392" s="54" t="s">
        <v>1295</v>
      </c>
      <c r="C392" s="54" t="s">
        <v>831</v>
      </c>
      <c r="D392" s="54" t="s">
        <v>270</v>
      </c>
      <c r="E392" s="54" t="s">
        <v>830</v>
      </c>
      <c r="F392" s="54" t="s">
        <v>265</v>
      </c>
      <c r="G392" s="54"/>
      <c r="H392" s="54" t="s">
        <v>832</v>
      </c>
      <c r="I392" s="54" t="s">
        <v>272</v>
      </c>
      <c r="J392" s="55" t="str">
        <f t="shared" si="12"/>
        <v>TinAlpha Metals Korea Ltd.</v>
      </c>
      <c r="K392" s="55" t="str">
        <f t="shared" si="13"/>
        <v>TinAlpha Metals Korea Ltd.</v>
      </c>
    </row>
    <row r="393" spans="1:11">
      <c r="A393" s="54" t="s">
        <v>249</v>
      </c>
      <c r="B393" s="54" t="s">
        <v>1296</v>
      </c>
      <c r="C393" s="54" t="s">
        <v>831</v>
      </c>
      <c r="D393" s="54" t="s">
        <v>270</v>
      </c>
      <c r="E393" s="54" t="s">
        <v>830</v>
      </c>
      <c r="F393" s="54" t="s">
        <v>265</v>
      </c>
      <c r="G393" s="54"/>
      <c r="H393" s="54" t="s">
        <v>832</v>
      </c>
      <c r="I393" s="54" t="s">
        <v>272</v>
      </c>
      <c r="J393" s="55" t="str">
        <f t="shared" si="12"/>
        <v>TinAlpha Metals Taiwan</v>
      </c>
      <c r="K393" s="55" t="str">
        <f t="shared" si="13"/>
        <v>TinAlpha Metals Taiwan</v>
      </c>
    </row>
    <row r="394" spans="1:11">
      <c r="A394" s="54" t="s">
        <v>249</v>
      </c>
      <c r="B394" s="54" t="s">
        <v>834</v>
      </c>
      <c r="C394" s="54" t="s">
        <v>834</v>
      </c>
      <c r="D394" s="54" t="s">
        <v>835</v>
      </c>
      <c r="E394" s="54" t="s">
        <v>833</v>
      </c>
      <c r="F394" s="54" t="s">
        <v>265</v>
      </c>
      <c r="G394" s="54"/>
      <c r="H394" s="54" t="s">
        <v>836</v>
      </c>
      <c r="I394" s="54" t="s">
        <v>837</v>
      </c>
      <c r="J394" s="55" t="str">
        <f t="shared" si="12"/>
        <v>TinAn Vinh Joint Stock Mineral Processing Company</v>
      </c>
      <c r="K394" s="55" t="str">
        <f t="shared" si="13"/>
        <v>TinAn Vinh Joint Stock Mineral Processing Company</v>
      </c>
    </row>
    <row r="395" spans="1:11">
      <c r="A395" s="54" t="s">
        <v>249</v>
      </c>
      <c r="B395" s="54" t="s">
        <v>1777</v>
      </c>
      <c r="C395" s="54" t="s">
        <v>1778</v>
      </c>
      <c r="D395" s="54" t="s">
        <v>665</v>
      </c>
      <c r="E395" s="54" t="s">
        <v>1779</v>
      </c>
      <c r="F395" s="54" t="s">
        <v>265</v>
      </c>
      <c r="G395" s="54"/>
      <c r="H395" s="54" t="s">
        <v>1612</v>
      </c>
      <c r="I395" s="54" t="s">
        <v>940</v>
      </c>
      <c r="J395" s="55" t="str">
        <f t="shared" si="12"/>
        <v>TinBrand IMLI</v>
      </c>
      <c r="K395" s="55" t="str">
        <f t="shared" si="13"/>
        <v>TinBrand IMLI</v>
      </c>
    </row>
    <row r="396" spans="1:11">
      <c r="A396" s="54" t="s">
        <v>249</v>
      </c>
      <c r="B396" s="54" t="s">
        <v>1297</v>
      </c>
      <c r="C396" s="54" t="s">
        <v>946</v>
      </c>
      <c r="D396" s="54" t="s">
        <v>665</v>
      </c>
      <c r="E396" s="54" t="s">
        <v>945</v>
      </c>
      <c r="F396" s="54" t="s">
        <v>265</v>
      </c>
      <c r="G396" s="54"/>
      <c r="H396" s="54" t="s">
        <v>939</v>
      </c>
      <c r="I396" s="54" t="s">
        <v>940</v>
      </c>
      <c r="J396" s="55" t="str">
        <f t="shared" si="12"/>
        <v>TinBrand RBT</v>
      </c>
      <c r="K396" s="55" t="str">
        <f t="shared" si="13"/>
        <v>TinBrand RBT</v>
      </c>
    </row>
    <row r="397" spans="1:11">
      <c r="A397" s="54" t="s">
        <v>249</v>
      </c>
      <c r="B397" s="54" t="s">
        <v>1298</v>
      </c>
      <c r="C397" s="54" t="s">
        <v>984</v>
      </c>
      <c r="D397" s="54" t="s">
        <v>385</v>
      </c>
      <c r="E397" s="54" t="s">
        <v>983</v>
      </c>
      <c r="F397" s="54" t="s">
        <v>265</v>
      </c>
      <c r="G397" s="54"/>
      <c r="H397" s="54" t="s">
        <v>868</v>
      </c>
      <c r="I397" s="54" t="s">
        <v>826</v>
      </c>
      <c r="J397" s="55" t="str">
        <f t="shared" si="12"/>
        <v>TinChengfeng Metals Co Pte Ltd</v>
      </c>
      <c r="K397" s="55" t="str">
        <f t="shared" si="13"/>
        <v>TinChengfeng Metals Co Pte Ltd</v>
      </c>
    </row>
    <row r="398" spans="1:11">
      <c r="A398" s="54" t="s">
        <v>249</v>
      </c>
      <c r="B398" s="54" t="s">
        <v>1299</v>
      </c>
      <c r="C398" s="54" t="s">
        <v>839</v>
      </c>
      <c r="D398" s="54" t="s">
        <v>385</v>
      </c>
      <c r="E398" s="54" t="s">
        <v>838</v>
      </c>
      <c r="F398" s="54" t="s">
        <v>265</v>
      </c>
      <c r="G398" s="54"/>
      <c r="H398" s="54" t="s">
        <v>460</v>
      </c>
      <c r="I398" s="54" t="s">
        <v>457</v>
      </c>
      <c r="J398" s="55" t="str">
        <f t="shared" si="12"/>
        <v>TinChenzhou Yun Xiang mining limited liability company</v>
      </c>
      <c r="K398" s="55" t="str">
        <f t="shared" si="13"/>
        <v>TinChenzhou Yun Xiang mining limited liability company</v>
      </c>
    </row>
    <row r="399" spans="1:11">
      <c r="A399" s="54" t="s">
        <v>249</v>
      </c>
      <c r="B399" s="54" t="s">
        <v>839</v>
      </c>
      <c r="C399" s="54" t="s">
        <v>839</v>
      </c>
      <c r="D399" s="54" t="s">
        <v>385</v>
      </c>
      <c r="E399" s="54" t="s">
        <v>838</v>
      </c>
      <c r="F399" s="54" t="s">
        <v>265</v>
      </c>
      <c r="G399" s="54"/>
      <c r="H399" s="54" t="s">
        <v>460</v>
      </c>
      <c r="I399" s="54" t="s">
        <v>457</v>
      </c>
      <c r="J399" s="55" t="str">
        <f t="shared" si="12"/>
        <v>TinChenzhou Yunxiang Mining and Metallurgy Co., Ltd.</v>
      </c>
      <c r="K399" s="55" t="str">
        <f t="shared" si="13"/>
        <v>TinChenzhou Yunxiang Mining and Metallurgy Co., Ltd.</v>
      </c>
    </row>
    <row r="400" spans="1:11">
      <c r="A400" s="54" t="s">
        <v>249</v>
      </c>
      <c r="B400" s="54" t="s">
        <v>841</v>
      </c>
      <c r="C400" s="54" t="s">
        <v>841</v>
      </c>
      <c r="D400" s="54" t="s">
        <v>385</v>
      </c>
      <c r="E400" s="54" t="s">
        <v>840</v>
      </c>
      <c r="F400" s="54" t="s">
        <v>265</v>
      </c>
      <c r="G400" s="54"/>
      <c r="H400" s="54" t="s">
        <v>842</v>
      </c>
      <c r="I400" s="54" t="s">
        <v>467</v>
      </c>
      <c r="J400" s="55" t="str">
        <f t="shared" si="12"/>
        <v>TinChifeng Dajingzi Tin Industry Co., Ltd.</v>
      </c>
      <c r="K400" s="55" t="str">
        <f t="shared" si="13"/>
        <v>TinChifeng Dajingzi Tin Industry Co., Ltd.</v>
      </c>
    </row>
    <row r="401" spans="1:11">
      <c r="A401" s="54" t="s">
        <v>249</v>
      </c>
      <c r="B401" s="54" t="s">
        <v>1300</v>
      </c>
      <c r="C401" s="54" t="s">
        <v>844</v>
      </c>
      <c r="D401" s="54" t="s">
        <v>385</v>
      </c>
      <c r="E401" s="54" t="s">
        <v>843</v>
      </c>
      <c r="F401" s="54" t="s">
        <v>265</v>
      </c>
      <c r="G401" s="54"/>
      <c r="H401" s="54" t="s">
        <v>845</v>
      </c>
      <c r="I401" s="54" t="s">
        <v>846</v>
      </c>
      <c r="J401" s="55" t="str">
        <f t="shared" si="12"/>
        <v>TinChina Tin (Hechi)</v>
      </c>
      <c r="K401" s="55" t="str">
        <f t="shared" si="13"/>
        <v>TinChina Tin (Hechi)</v>
      </c>
    </row>
    <row r="402" spans="1:11">
      <c r="A402" s="54" t="s">
        <v>249</v>
      </c>
      <c r="B402" s="54" t="s">
        <v>844</v>
      </c>
      <c r="C402" s="54" t="s">
        <v>844</v>
      </c>
      <c r="D402" s="54" t="s">
        <v>385</v>
      </c>
      <c r="E402" s="54" t="s">
        <v>843</v>
      </c>
      <c r="F402" s="54" t="s">
        <v>265</v>
      </c>
      <c r="G402" s="54"/>
      <c r="H402" s="54" t="s">
        <v>845</v>
      </c>
      <c r="I402" s="54" t="s">
        <v>846</v>
      </c>
      <c r="J402" s="55" t="str">
        <f t="shared" si="12"/>
        <v>TinChina Tin Group Co., Ltd.</v>
      </c>
      <c r="K402" s="55" t="str">
        <f t="shared" si="13"/>
        <v>TinChina Tin Group Co., Ltd.</v>
      </c>
    </row>
    <row r="403" spans="1:11">
      <c r="A403" s="54" t="s">
        <v>249</v>
      </c>
      <c r="B403" s="54" t="s">
        <v>1301</v>
      </c>
      <c r="C403" s="54" t="s">
        <v>844</v>
      </c>
      <c r="D403" s="54" t="s">
        <v>385</v>
      </c>
      <c r="E403" s="54" t="s">
        <v>843</v>
      </c>
      <c r="F403" s="54" t="s">
        <v>265</v>
      </c>
      <c r="G403" s="54"/>
      <c r="H403" s="54" t="s">
        <v>845</v>
      </c>
      <c r="I403" s="54" t="s">
        <v>846</v>
      </c>
      <c r="J403" s="55" t="str">
        <f t="shared" si="12"/>
        <v>TinChina Tin Lai Ben Smelter Co., Ltd.</v>
      </c>
      <c r="K403" s="55" t="str">
        <f t="shared" si="13"/>
        <v>TinChina Tin Lai Ben Smelter Co., Ltd.</v>
      </c>
    </row>
    <row r="404" spans="1:11">
      <c r="A404" s="54" t="s">
        <v>249</v>
      </c>
      <c r="B404" s="54" t="s">
        <v>1302</v>
      </c>
      <c r="C404" s="54" t="s">
        <v>1780</v>
      </c>
      <c r="D404" s="54" t="s">
        <v>385</v>
      </c>
      <c r="E404" s="54" t="s">
        <v>985</v>
      </c>
      <c r="F404" s="54" t="s">
        <v>265</v>
      </c>
      <c r="G404" s="54"/>
      <c r="H404" s="54" t="s">
        <v>868</v>
      </c>
      <c r="I404" s="54" t="s">
        <v>826</v>
      </c>
      <c r="J404" s="55" t="str">
        <f t="shared" si="12"/>
        <v>TinChina Yunnan Tin Co Ltd.</v>
      </c>
      <c r="K404" s="55" t="str">
        <f t="shared" si="13"/>
        <v>TinChina Yunnan Tin Co Ltd.</v>
      </c>
    </row>
    <row r="405" spans="1:11">
      <c r="A405" s="54" t="s">
        <v>249</v>
      </c>
      <c r="B405" s="54" t="s">
        <v>1303</v>
      </c>
      <c r="C405" s="54" t="s">
        <v>831</v>
      </c>
      <c r="D405" s="54" t="s">
        <v>270</v>
      </c>
      <c r="E405" s="54" t="s">
        <v>830</v>
      </c>
      <c r="F405" s="54" t="s">
        <v>265</v>
      </c>
      <c r="G405" s="54"/>
      <c r="H405" s="54" t="s">
        <v>832</v>
      </c>
      <c r="I405" s="54" t="s">
        <v>272</v>
      </c>
      <c r="J405" s="55" t="str">
        <f t="shared" si="12"/>
        <v>TinCookson</v>
      </c>
      <c r="K405" s="55" t="str">
        <f t="shared" si="13"/>
        <v>TinCookson</v>
      </c>
    </row>
    <row r="406" spans="1:11">
      <c r="A406" s="54" t="s">
        <v>249</v>
      </c>
      <c r="B406" s="54" t="s">
        <v>1304</v>
      </c>
      <c r="C406" s="54" t="s">
        <v>831</v>
      </c>
      <c r="D406" s="54" t="s">
        <v>270</v>
      </c>
      <c r="E406" s="54" t="s">
        <v>830</v>
      </c>
      <c r="F406" s="54" t="s">
        <v>265</v>
      </c>
      <c r="G406" s="54"/>
      <c r="H406" s="54" t="s">
        <v>832</v>
      </c>
      <c r="I406" s="54" t="s">
        <v>272</v>
      </c>
      <c r="J406" s="55" t="str">
        <f t="shared" si="12"/>
        <v>TinCookson (Alpha Metals Taiwan)</v>
      </c>
      <c r="K406" s="55" t="str">
        <f t="shared" si="13"/>
        <v>TinCookson (Alpha Metals Taiwan)</v>
      </c>
    </row>
    <row r="407" spans="1:11">
      <c r="A407" s="54" t="s">
        <v>249</v>
      </c>
      <c r="B407" s="54" t="s">
        <v>1305</v>
      </c>
      <c r="C407" s="54" t="s">
        <v>831</v>
      </c>
      <c r="D407" s="54" t="s">
        <v>270</v>
      </c>
      <c r="E407" s="54" t="s">
        <v>830</v>
      </c>
      <c r="F407" s="54" t="s">
        <v>265</v>
      </c>
      <c r="G407" s="54"/>
      <c r="H407" s="54" t="s">
        <v>832</v>
      </c>
      <c r="I407" s="54" t="s">
        <v>272</v>
      </c>
      <c r="J407" s="55" t="str">
        <f t="shared" si="12"/>
        <v>TinCookson Alpha Metals (Shenzhen) Co., Ltd.</v>
      </c>
      <c r="K407" s="55" t="str">
        <f t="shared" si="13"/>
        <v>TinCookson Alpha Metals (Shenzhen) Co., Ltd.</v>
      </c>
    </row>
    <row r="408" spans="1:11">
      <c r="A408" s="54" t="s">
        <v>249</v>
      </c>
      <c r="B408" s="54" t="s">
        <v>1650</v>
      </c>
      <c r="C408" s="54" t="s">
        <v>1650</v>
      </c>
      <c r="D408" s="54" t="s">
        <v>304</v>
      </c>
      <c r="E408" s="54" t="s">
        <v>1651</v>
      </c>
      <c r="F408" s="54" t="s">
        <v>265</v>
      </c>
      <c r="G408" s="54"/>
      <c r="H408" s="54" t="s">
        <v>1652</v>
      </c>
      <c r="I408" s="54" t="s">
        <v>1406</v>
      </c>
      <c r="J408" s="55" t="str">
        <f t="shared" si="12"/>
        <v>TinCRM Fundicao De Metais E Comercio De Equipamentos Eletronicos Do Brasil Ltda</v>
      </c>
      <c r="K408" s="55" t="str">
        <f t="shared" si="13"/>
        <v>TinCRM Fundicao De Metais E Comercio De Equipamentos Eletronicos Do Brasil Ltda</v>
      </c>
    </row>
    <row r="409" spans="1:11">
      <c r="A409" s="54" t="s">
        <v>249</v>
      </c>
      <c r="B409" s="54" t="s">
        <v>1653</v>
      </c>
      <c r="C409" s="54" t="s">
        <v>1650</v>
      </c>
      <c r="D409" s="54" t="s">
        <v>304</v>
      </c>
      <c r="E409" s="54" t="s">
        <v>1651</v>
      </c>
      <c r="F409" s="54" t="s">
        <v>265</v>
      </c>
      <c r="G409" s="54"/>
      <c r="H409" s="54" t="s">
        <v>1652</v>
      </c>
      <c r="I409" s="54" t="s">
        <v>1406</v>
      </c>
      <c r="J409" s="55" t="str">
        <f t="shared" si="12"/>
        <v>TinCRM Fundição De Metais E Comércio De Equipamentos Eletrônicos Do Brasil Ltda</v>
      </c>
      <c r="K409" s="55" t="str">
        <f t="shared" si="13"/>
        <v>TinCRM Fundição De Metais E Comércio De Equipamentos Eletrônicos Do Brasil Ltda</v>
      </c>
    </row>
    <row r="410" spans="1:11">
      <c r="A410" s="54" t="s">
        <v>249</v>
      </c>
      <c r="B410" s="54" t="s">
        <v>1596</v>
      </c>
      <c r="C410" s="54" t="s">
        <v>1596</v>
      </c>
      <c r="D410" s="54" t="s">
        <v>723</v>
      </c>
      <c r="E410" s="54" t="s">
        <v>1597</v>
      </c>
      <c r="F410" s="54" t="s">
        <v>265</v>
      </c>
      <c r="G410" s="54"/>
      <c r="H410" s="54" t="s">
        <v>1598</v>
      </c>
      <c r="I410" s="54" t="s">
        <v>1598</v>
      </c>
      <c r="J410" s="55" t="str">
        <f t="shared" si="12"/>
        <v>TinCRM Synergies</v>
      </c>
      <c r="K410" s="55" t="str">
        <f t="shared" si="13"/>
        <v>TinCRM Synergies</v>
      </c>
    </row>
    <row r="411" spans="1:11">
      <c r="A411" s="54" t="s">
        <v>249</v>
      </c>
      <c r="B411" s="54" t="s">
        <v>1654</v>
      </c>
      <c r="C411" s="54" t="s">
        <v>1600</v>
      </c>
      <c r="D411" s="54" t="s">
        <v>665</v>
      </c>
      <c r="E411" s="54" t="s">
        <v>1601</v>
      </c>
      <c r="F411" s="54" t="s">
        <v>265</v>
      </c>
      <c r="G411" s="54"/>
      <c r="H411" s="54" t="s">
        <v>1602</v>
      </c>
      <c r="I411" s="54" t="s">
        <v>940</v>
      </c>
      <c r="J411" s="55" t="str">
        <f t="shared" si="12"/>
        <v>TinCV Nurjanah</v>
      </c>
      <c r="K411" s="55" t="str">
        <f t="shared" si="13"/>
        <v>TinCV Nurjanah</v>
      </c>
    </row>
    <row r="412" spans="1:11">
      <c r="A412" s="54" t="s">
        <v>249</v>
      </c>
      <c r="B412" s="54" t="s">
        <v>1655</v>
      </c>
      <c r="C412" s="54" t="s">
        <v>1655</v>
      </c>
      <c r="D412" s="54" t="s">
        <v>665</v>
      </c>
      <c r="E412" s="54" t="s">
        <v>1656</v>
      </c>
      <c r="F412" s="54" t="s">
        <v>265</v>
      </c>
      <c r="G412" s="54"/>
      <c r="H412" s="54" t="s">
        <v>1612</v>
      </c>
      <c r="I412" s="54" t="s">
        <v>940</v>
      </c>
      <c r="J412" s="55" t="str">
        <f t="shared" si="12"/>
        <v>TinCV Venus Inti Perkasa</v>
      </c>
      <c r="K412" s="55" t="str">
        <f t="shared" si="13"/>
        <v>TinCV Venus Inti Perkasa</v>
      </c>
    </row>
    <row r="413" spans="1:11">
      <c r="A413" s="54" t="s">
        <v>249</v>
      </c>
      <c r="B413" s="54" t="s">
        <v>848</v>
      </c>
      <c r="C413" s="54" t="s">
        <v>848</v>
      </c>
      <c r="D413" s="54" t="s">
        <v>385</v>
      </c>
      <c r="E413" s="54" t="s">
        <v>847</v>
      </c>
      <c r="F413" s="54" t="s">
        <v>265</v>
      </c>
      <c r="G413" s="54"/>
      <c r="H413" s="54" t="s">
        <v>849</v>
      </c>
      <c r="I413" s="54" t="s">
        <v>435</v>
      </c>
      <c r="J413" s="55" t="str">
        <f t="shared" si="12"/>
        <v>TinDongguan CiEXPO Environmental Engineering Co., Ltd.</v>
      </c>
      <c r="K413" s="55" t="str">
        <f t="shared" si="13"/>
        <v>TinDongguan CiEXPO Environmental Engineering Co., Ltd.</v>
      </c>
    </row>
    <row r="414" spans="1:11">
      <c r="A414" s="54" t="s">
        <v>249</v>
      </c>
      <c r="B414" s="54" t="s">
        <v>397</v>
      </c>
      <c r="C414" s="54" t="s">
        <v>397</v>
      </c>
      <c r="D414" s="54" t="s">
        <v>284</v>
      </c>
      <c r="E414" s="54" t="s">
        <v>850</v>
      </c>
      <c r="F414" s="54" t="s">
        <v>265</v>
      </c>
      <c r="G414" s="54"/>
      <c r="H414" s="54" t="s">
        <v>398</v>
      </c>
      <c r="I414" s="54" t="s">
        <v>399</v>
      </c>
      <c r="J414" s="55" t="str">
        <f t="shared" si="12"/>
        <v>TinDowa</v>
      </c>
      <c r="K414" s="55" t="str">
        <f t="shared" si="13"/>
        <v>TinDowa</v>
      </c>
    </row>
    <row r="415" spans="1:11">
      <c r="A415" s="54" t="s">
        <v>249</v>
      </c>
      <c r="B415" s="54" t="s">
        <v>1306</v>
      </c>
      <c r="C415" s="54" t="s">
        <v>397</v>
      </c>
      <c r="D415" s="54" t="s">
        <v>284</v>
      </c>
      <c r="E415" s="54" t="s">
        <v>850</v>
      </c>
      <c r="F415" s="54" t="s">
        <v>265</v>
      </c>
      <c r="G415" s="54"/>
      <c r="H415" s="54" t="s">
        <v>398</v>
      </c>
      <c r="I415" s="54" t="s">
        <v>399</v>
      </c>
      <c r="J415" s="55" t="str">
        <f t="shared" si="12"/>
        <v>TinDowa Metaltech Co., Ltd.</v>
      </c>
      <c r="K415" s="55" t="str">
        <f t="shared" si="13"/>
        <v>TinDowa Metaltech Co., Ltd.</v>
      </c>
    </row>
    <row r="416" spans="1:11">
      <c r="A416" s="54" t="s">
        <v>249</v>
      </c>
      <c r="B416" s="54" t="s">
        <v>1781</v>
      </c>
      <c r="C416" s="54" t="s">
        <v>1781</v>
      </c>
      <c r="D416" s="54" t="s">
        <v>931</v>
      </c>
      <c r="E416" s="54" t="s">
        <v>1782</v>
      </c>
      <c r="F416" s="54" t="s">
        <v>265</v>
      </c>
      <c r="G416" s="54"/>
      <c r="H416" s="54" t="s">
        <v>932</v>
      </c>
      <c r="I416" s="54" t="s">
        <v>932</v>
      </c>
      <c r="J416" s="55" t="str">
        <f t="shared" si="12"/>
        <v>TinDS Myanmar</v>
      </c>
      <c r="K416" s="55" t="str">
        <f t="shared" si="13"/>
        <v>TinDS Myanmar</v>
      </c>
    </row>
    <row r="417" spans="1:11">
      <c r="A417" s="54" t="s">
        <v>249</v>
      </c>
      <c r="B417" s="54" t="s">
        <v>852</v>
      </c>
      <c r="C417" s="54" t="s">
        <v>852</v>
      </c>
      <c r="D417" s="54" t="s">
        <v>835</v>
      </c>
      <c r="E417" s="54" t="s">
        <v>851</v>
      </c>
      <c r="F417" s="54" t="s">
        <v>265</v>
      </c>
      <c r="G417" s="54"/>
      <c r="H417" s="54" t="s">
        <v>853</v>
      </c>
      <c r="I417" s="54" t="s">
        <v>854</v>
      </c>
      <c r="J417" s="55" t="str">
        <f t="shared" si="12"/>
        <v>TinElectro-Mechanical Facility of the Cao Bang Minerals &amp; Metallurgy Joint Stock Company</v>
      </c>
      <c r="K417" s="55" t="str">
        <f t="shared" si="13"/>
        <v>TinElectro-Mechanical Facility of the Cao Bang Minerals &amp; Metallurgy Joint Stock Company</v>
      </c>
    </row>
    <row r="418" spans="1:11">
      <c r="A418" s="54" t="s">
        <v>249</v>
      </c>
      <c r="B418" s="54" t="s">
        <v>856</v>
      </c>
      <c r="C418" s="54" t="s">
        <v>856</v>
      </c>
      <c r="D418" s="54" t="s">
        <v>857</v>
      </c>
      <c r="E418" s="54" t="s">
        <v>855</v>
      </c>
      <c r="F418" s="54" t="s">
        <v>265</v>
      </c>
      <c r="G418" s="54"/>
      <c r="H418" s="54" t="s">
        <v>858</v>
      </c>
      <c r="I418" s="54" t="s">
        <v>858</v>
      </c>
      <c r="J418" s="55" t="str">
        <f t="shared" si="12"/>
        <v>TinEM Vinto</v>
      </c>
      <c r="K418" s="55" t="str">
        <f t="shared" si="13"/>
        <v>TinEM Vinto</v>
      </c>
    </row>
    <row r="419" spans="1:11">
      <c r="A419" s="54" t="s">
        <v>249</v>
      </c>
      <c r="B419" s="54" t="s">
        <v>1307</v>
      </c>
      <c r="C419" s="54" t="s">
        <v>856</v>
      </c>
      <c r="D419" s="54" t="s">
        <v>857</v>
      </c>
      <c r="E419" s="54" t="s">
        <v>855</v>
      </c>
      <c r="F419" s="54" t="s">
        <v>265</v>
      </c>
      <c r="G419" s="54"/>
      <c r="H419" s="54" t="s">
        <v>858</v>
      </c>
      <c r="I419" s="54" t="s">
        <v>858</v>
      </c>
      <c r="J419" s="55" t="str">
        <f t="shared" si="12"/>
        <v>TinEmpresa Metalúrgica Vinto</v>
      </c>
      <c r="K419" s="55" t="str">
        <f t="shared" si="13"/>
        <v>TinEmpresa Metalúrgica Vinto</v>
      </c>
    </row>
    <row r="420" spans="1:11">
      <c r="A420" s="54" t="s">
        <v>249</v>
      </c>
      <c r="B420" s="54" t="s">
        <v>1308</v>
      </c>
      <c r="C420" s="54" t="s">
        <v>856</v>
      </c>
      <c r="D420" s="54" t="s">
        <v>857</v>
      </c>
      <c r="E420" s="54" t="s">
        <v>855</v>
      </c>
      <c r="F420" s="54" t="s">
        <v>265</v>
      </c>
      <c r="G420" s="54"/>
      <c r="H420" s="54" t="s">
        <v>858</v>
      </c>
      <c r="I420" s="54" t="s">
        <v>858</v>
      </c>
      <c r="J420" s="55" t="str">
        <f t="shared" si="12"/>
        <v>TinEmpressa Nacional de Fundiciones (ENAF)</v>
      </c>
      <c r="K420" s="55" t="str">
        <f t="shared" si="13"/>
        <v>TinEmpressa Nacional de Fundiciones (ENAF)</v>
      </c>
    </row>
    <row r="421" spans="1:11">
      <c r="A421" s="54" t="s">
        <v>249</v>
      </c>
      <c r="B421" s="54" t="s">
        <v>1309</v>
      </c>
      <c r="C421" s="54" t="s">
        <v>856</v>
      </c>
      <c r="D421" s="54" t="s">
        <v>857</v>
      </c>
      <c r="E421" s="54" t="s">
        <v>855</v>
      </c>
      <c r="F421" s="54" t="s">
        <v>265</v>
      </c>
      <c r="G421" s="54"/>
      <c r="H421" s="54" t="s">
        <v>858</v>
      </c>
      <c r="I421" s="54" t="s">
        <v>858</v>
      </c>
      <c r="J421" s="55" t="str">
        <f t="shared" si="12"/>
        <v>TinENAF</v>
      </c>
      <c r="K421" s="55" t="str">
        <f t="shared" si="13"/>
        <v>TinENAF</v>
      </c>
    </row>
    <row r="422" spans="1:11">
      <c r="A422" s="54" t="s">
        <v>249</v>
      </c>
      <c r="B422" s="54" t="s">
        <v>860</v>
      </c>
      <c r="C422" s="54" t="s">
        <v>860</v>
      </c>
      <c r="D422" s="54" t="s">
        <v>304</v>
      </c>
      <c r="E422" s="54" t="s">
        <v>859</v>
      </c>
      <c r="F422" s="54" t="s">
        <v>265</v>
      </c>
      <c r="G422" s="54"/>
      <c r="H422" s="54" t="s">
        <v>861</v>
      </c>
      <c r="I422" s="54" t="s">
        <v>862</v>
      </c>
      <c r="J422" s="55" t="str">
        <f t="shared" si="12"/>
        <v>TinEstanho de Rondonia S.A.</v>
      </c>
      <c r="K422" s="55" t="str">
        <f t="shared" si="13"/>
        <v>TinEstanho de Rondonia S.A.</v>
      </c>
    </row>
    <row r="423" spans="1:11">
      <c r="A423" s="54" t="s">
        <v>249</v>
      </c>
      <c r="B423" s="54" t="s">
        <v>1310</v>
      </c>
      <c r="C423" s="54" t="s">
        <v>860</v>
      </c>
      <c r="D423" s="54" t="s">
        <v>304</v>
      </c>
      <c r="E423" s="54" t="s">
        <v>859</v>
      </c>
      <c r="F423" s="54" t="s">
        <v>265</v>
      </c>
      <c r="G423" s="54"/>
      <c r="H423" s="54" t="s">
        <v>861</v>
      </c>
      <c r="I423" s="54" t="s">
        <v>862</v>
      </c>
      <c r="J423" s="55" t="str">
        <f t="shared" si="12"/>
        <v>TinEstanho de Rondônia S.A.</v>
      </c>
      <c r="K423" s="55" t="str">
        <f t="shared" si="13"/>
        <v>TinEstanho de Rondônia S.A.</v>
      </c>
    </row>
    <row r="424" spans="1:11">
      <c r="A424" s="54" t="s">
        <v>249</v>
      </c>
      <c r="B424" s="54" t="s">
        <v>1657</v>
      </c>
      <c r="C424" s="54" t="s">
        <v>1658</v>
      </c>
      <c r="D424" s="54" t="s">
        <v>304</v>
      </c>
      <c r="E424" s="54" t="s">
        <v>1659</v>
      </c>
      <c r="F424" s="54" t="s">
        <v>265</v>
      </c>
      <c r="G424" s="54"/>
      <c r="H424" s="54" t="s">
        <v>1660</v>
      </c>
      <c r="I424" s="54" t="s">
        <v>559</v>
      </c>
      <c r="J424" s="55" t="str">
        <f t="shared" si="12"/>
        <v>TinFabrica Auricchio</v>
      </c>
      <c r="K424" s="55" t="str">
        <f t="shared" si="13"/>
        <v>TinFabrica Auricchio</v>
      </c>
    </row>
    <row r="425" spans="1:11">
      <c r="A425" s="54" t="s">
        <v>249</v>
      </c>
      <c r="B425" s="54" t="s">
        <v>1661</v>
      </c>
      <c r="C425" s="54" t="s">
        <v>1658</v>
      </c>
      <c r="D425" s="54" t="s">
        <v>304</v>
      </c>
      <c r="E425" s="54" t="s">
        <v>1659</v>
      </c>
      <c r="F425" s="54" t="s">
        <v>265</v>
      </c>
      <c r="G425" s="54"/>
      <c r="H425" s="54" t="s">
        <v>1660</v>
      </c>
      <c r="I425" s="54" t="s">
        <v>559</v>
      </c>
      <c r="J425" s="55" t="str">
        <f t="shared" si="12"/>
        <v>TinFábrica Auricchio</v>
      </c>
      <c r="K425" s="55" t="str">
        <f t="shared" si="13"/>
        <v>TinFábrica Auricchio</v>
      </c>
    </row>
    <row r="426" spans="1:11">
      <c r="A426" s="54" t="s">
        <v>249</v>
      </c>
      <c r="B426" s="54" t="s">
        <v>1658</v>
      </c>
      <c r="C426" s="54" t="s">
        <v>1658</v>
      </c>
      <c r="D426" s="54" t="s">
        <v>304</v>
      </c>
      <c r="E426" s="54" t="s">
        <v>1659</v>
      </c>
      <c r="F426" s="54" t="s">
        <v>265</v>
      </c>
      <c r="G426" s="54"/>
      <c r="H426" s="54" t="s">
        <v>1660</v>
      </c>
      <c r="I426" s="54" t="s">
        <v>559</v>
      </c>
      <c r="J426" s="55" t="str">
        <f t="shared" si="12"/>
        <v>TinFabrica Auricchio Industria e Comercio Ltda.</v>
      </c>
      <c r="K426" s="55" t="str">
        <f t="shared" si="13"/>
        <v>TinFabrica Auricchio Industria e Comercio Ltda.</v>
      </c>
    </row>
    <row r="427" spans="1:11">
      <c r="A427" s="54" t="s">
        <v>249</v>
      </c>
      <c r="B427" s="54" t="s">
        <v>864</v>
      </c>
      <c r="C427" s="54" t="s">
        <v>864</v>
      </c>
      <c r="D427" s="54" t="s">
        <v>511</v>
      </c>
      <c r="E427" s="54" t="s">
        <v>863</v>
      </c>
      <c r="F427" s="54" t="s">
        <v>265</v>
      </c>
      <c r="G427" s="54"/>
      <c r="H427" s="54" t="s">
        <v>865</v>
      </c>
      <c r="I427" s="54" t="s">
        <v>866</v>
      </c>
      <c r="J427" s="55" t="str">
        <f t="shared" si="12"/>
        <v>TinFenix Metals</v>
      </c>
      <c r="K427" s="55" t="str">
        <f t="shared" si="13"/>
        <v>TinFenix Metals</v>
      </c>
    </row>
    <row r="428" spans="1:11">
      <c r="A428" s="54" t="s">
        <v>249</v>
      </c>
      <c r="B428" s="54" t="s">
        <v>1311</v>
      </c>
      <c r="C428" s="54" t="s">
        <v>911</v>
      </c>
      <c r="D428" s="54" t="s">
        <v>912</v>
      </c>
      <c r="E428" s="54" t="s">
        <v>910</v>
      </c>
      <c r="F428" s="54" t="s">
        <v>265</v>
      </c>
      <c r="G428" s="54"/>
      <c r="H428" s="54" t="s">
        <v>913</v>
      </c>
      <c r="I428" s="54" t="s">
        <v>914</v>
      </c>
      <c r="J428" s="55" t="str">
        <f t="shared" si="12"/>
        <v>TinFunsur Smelter</v>
      </c>
      <c r="K428" s="55" t="str">
        <f t="shared" si="13"/>
        <v>TinFunsur Smelter</v>
      </c>
    </row>
    <row r="429" spans="1:11">
      <c r="A429" s="54" t="s">
        <v>249</v>
      </c>
      <c r="B429" s="54" t="s">
        <v>1312</v>
      </c>
      <c r="C429" s="54" t="s">
        <v>984</v>
      </c>
      <c r="D429" s="54" t="s">
        <v>385</v>
      </c>
      <c r="E429" s="54" t="s">
        <v>983</v>
      </c>
      <c r="F429" s="54" t="s">
        <v>265</v>
      </c>
      <c r="G429" s="54"/>
      <c r="H429" s="54" t="s">
        <v>868</v>
      </c>
      <c r="I429" s="54" t="s">
        <v>826</v>
      </c>
      <c r="J429" s="55" t="str">
        <f t="shared" si="12"/>
        <v>TinGejiu City Datun Chengfeng Smelter</v>
      </c>
      <c r="K429" s="55" t="str">
        <f t="shared" si="13"/>
        <v>TinGejiu City Datun Chengfeng Smelter</v>
      </c>
    </row>
    <row r="430" spans="1:11">
      <c r="A430" s="54" t="s">
        <v>249</v>
      </c>
      <c r="B430" s="54" t="s">
        <v>1313</v>
      </c>
      <c r="C430" s="54" t="s">
        <v>1313</v>
      </c>
      <c r="D430" s="54" t="s">
        <v>385</v>
      </c>
      <c r="E430" s="54" t="s">
        <v>867</v>
      </c>
      <c r="F430" s="54" t="s">
        <v>265</v>
      </c>
      <c r="G430" s="54"/>
      <c r="H430" s="54" t="s">
        <v>868</v>
      </c>
      <c r="I430" s="54" t="s">
        <v>826</v>
      </c>
      <c r="J430" s="55" t="str">
        <f t="shared" si="12"/>
        <v>TinGejiu City Fuxiang Industry and Trade Co., Ltd.</v>
      </c>
      <c r="K430" s="55" t="str">
        <f t="shared" si="13"/>
        <v>TinGejiu City Fuxiang Industry and Trade Co., Ltd.</v>
      </c>
    </row>
    <row r="431" spans="1:11">
      <c r="A431" s="54" t="s">
        <v>249</v>
      </c>
      <c r="B431" s="54" t="s">
        <v>1314</v>
      </c>
      <c r="C431" s="54" t="s">
        <v>1313</v>
      </c>
      <c r="D431" s="54" t="s">
        <v>385</v>
      </c>
      <c r="E431" s="54" t="s">
        <v>867</v>
      </c>
      <c r="F431" s="54" t="s">
        <v>265</v>
      </c>
      <c r="G431" s="54"/>
      <c r="H431" s="54" t="s">
        <v>868</v>
      </c>
      <c r="I431" s="54" t="s">
        <v>826</v>
      </c>
      <c r="J431" s="55" t="str">
        <f t="shared" si="12"/>
        <v>TinGejiu Fuxiang Gongmao Co., Ltd.</v>
      </c>
      <c r="K431" s="55" t="str">
        <f t="shared" si="13"/>
        <v>TinGejiu Fuxiang Gongmao Co., Ltd.</v>
      </c>
    </row>
    <row r="432" spans="1:11">
      <c r="A432" s="54" t="s">
        <v>249</v>
      </c>
      <c r="B432" s="54" t="s">
        <v>870</v>
      </c>
      <c r="C432" s="54" t="s">
        <v>870</v>
      </c>
      <c r="D432" s="54" t="s">
        <v>385</v>
      </c>
      <c r="E432" s="54" t="s">
        <v>869</v>
      </c>
      <c r="F432" s="54" t="s">
        <v>265</v>
      </c>
      <c r="G432" s="54"/>
      <c r="H432" s="54" t="s">
        <v>868</v>
      </c>
      <c r="I432" s="54" t="s">
        <v>826</v>
      </c>
      <c r="J432" s="55" t="str">
        <f t="shared" si="12"/>
        <v>TinGejiu Kai Meng Industry and Trade LLC</v>
      </c>
      <c r="K432" s="55" t="str">
        <f t="shared" si="13"/>
        <v>TinGejiu Kai Meng Industry and Trade LLC</v>
      </c>
    </row>
    <row r="433" spans="1:11">
      <c r="A433" s="54" t="s">
        <v>249</v>
      </c>
      <c r="B433" s="54" t="s">
        <v>872</v>
      </c>
      <c r="C433" s="54" t="s">
        <v>872</v>
      </c>
      <c r="D433" s="54" t="s">
        <v>385</v>
      </c>
      <c r="E433" s="54" t="s">
        <v>871</v>
      </c>
      <c r="F433" s="54" t="s">
        <v>265</v>
      </c>
      <c r="G433" s="54"/>
      <c r="H433" s="54" t="s">
        <v>868</v>
      </c>
      <c r="I433" s="54" t="s">
        <v>826</v>
      </c>
      <c r="J433" s="55" t="str">
        <f t="shared" si="12"/>
        <v>TinGejiu Non-Ferrous Metal Processing Co., Ltd.</v>
      </c>
      <c r="K433" s="55" t="str">
        <f t="shared" si="13"/>
        <v>TinGejiu Non-Ferrous Metal Processing Co., Ltd.</v>
      </c>
    </row>
    <row r="434" spans="1:11">
      <c r="A434" s="54" t="s">
        <v>249</v>
      </c>
      <c r="B434" s="54" t="s">
        <v>874</v>
      </c>
      <c r="C434" s="54" t="s">
        <v>874</v>
      </c>
      <c r="D434" s="54" t="s">
        <v>385</v>
      </c>
      <c r="E434" s="54" t="s">
        <v>873</v>
      </c>
      <c r="F434" s="54" t="s">
        <v>265</v>
      </c>
      <c r="G434" s="54"/>
      <c r="H434" s="54" t="s">
        <v>868</v>
      </c>
      <c r="I434" s="54" t="s">
        <v>826</v>
      </c>
      <c r="J434" s="55" t="str">
        <f t="shared" si="12"/>
        <v>TinGejiu Yunxin Nonferrous Electrolysis Co., Ltd.</v>
      </c>
      <c r="K434" s="55" t="str">
        <f t="shared" si="13"/>
        <v>TinGejiu Yunxin Nonferrous Electrolysis Co., Ltd.</v>
      </c>
    </row>
    <row r="435" spans="1:11">
      <c r="A435" s="54" t="s">
        <v>249</v>
      </c>
      <c r="B435" s="54" t="s">
        <v>1315</v>
      </c>
      <c r="C435" s="54" t="s">
        <v>876</v>
      </c>
      <c r="D435" s="54" t="s">
        <v>385</v>
      </c>
      <c r="E435" s="54" t="s">
        <v>875</v>
      </c>
      <c r="F435" s="54" t="s">
        <v>265</v>
      </c>
      <c r="G435" s="54"/>
      <c r="H435" s="54" t="s">
        <v>868</v>
      </c>
      <c r="I435" s="54" t="s">
        <v>826</v>
      </c>
      <c r="J435" s="55" t="str">
        <f t="shared" si="12"/>
        <v>TinGejiu Zi-Li</v>
      </c>
      <c r="K435" s="55" t="str">
        <f t="shared" si="13"/>
        <v>TinGejiu Zi-Li</v>
      </c>
    </row>
    <row r="436" spans="1:11">
      <c r="A436" s="54" t="s">
        <v>249</v>
      </c>
      <c r="B436" s="54" t="s">
        <v>876</v>
      </c>
      <c r="C436" s="54" t="s">
        <v>876</v>
      </c>
      <c r="D436" s="54" t="s">
        <v>385</v>
      </c>
      <c r="E436" s="54" t="s">
        <v>875</v>
      </c>
      <c r="F436" s="54" t="s">
        <v>265</v>
      </c>
      <c r="G436" s="54"/>
      <c r="H436" s="54" t="s">
        <v>868</v>
      </c>
      <c r="I436" s="54" t="s">
        <v>826</v>
      </c>
      <c r="J436" s="55" t="str">
        <f t="shared" si="12"/>
        <v>TinGejiu Zili Mining And Metallurgy Co., Ltd.</v>
      </c>
      <c r="K436" s="55" t="str">
        <f t="shared" si="13"/>
        <v>TinGejiu Zili Mining And Metallurgy Co., Ltd.</v>
      </c>
    </row>
    <row r="437" spans="1:11">
      <c r="A437" s="54" t="s">
        <v>249</v>
      </c>
      <c r="B437" s="54" t="s">
        <v>1316</v>
      </c>
      <c r="C437" s="54" t="s">
        <v>844</v>
      </c>
      <c r="D437" s="54" t="s">
        <v>385</v>
      </c>
      <c r="E437" s="54" t="s">
        <v>843</v>
      </c>
      <c r="F437" s="54" t="s">
        <v>265</v>
      </c>
      <c r="G437" s="54"/>
      <c r="H437" s="54" t="s">
        <v>845</v>
      </c>
      <c r="I437" s="54" t="s">
        <v>846</v>
      </c>
      <c r="J437" s="55" t="str">
        <f t="shared" si="12"/>
        <v>TinGuang Xi Liu Xhou</v>
      </c>
      <c r="K437" s="55" t="str">
        <f t="shared" si="13"/>
        <v>TinGuang Xi Liu Xhou</v>
      </c>
    </row>
    <row r="438" spans="1:11">
      <c r="A438" s="54" t="s">
        <v>249</v>
      </c>
      <c r="B438" s="54" t="s">
        <v>1317</v>
      </c>
      <c r="C438" s="54" t="s">
        <v>844</v>
      </c>
      <c r="D438" s="54" t="s">
        <v>385</v>
      </c>
      <c r="E438" s="54" t="s">
        <v>843</v>
      </c>
      <c r="F438" s="54" t="s">
        <v>265</v>
      </c>
      <c r="G438" s="54"/>
      <c r="H438" s="54" t="s">
        <v>845</v>
      </c>
      <c r="I438" s="54" t="s">
        <v>846</v>
      </c>
      <c r="J438" s="55" t="str">
        <f t="shared" si="12"/>
        <v>TinGuang Xi Liu Zhou</v>
      </c>
      <c r="K438" s="55" t="str">
        <f t="shared" si="13"/>
        <v>TinGuang Xi Liu Zhou</v>
      </c>
    </row>
    <row r="439" spans="1:11">
      <c r="A439" s="54" t="s">
        <v>249</v>
      </c>
      <c r="B439" s="54" t="s">
        <v>878</v>
      </c>
      <c r="C439" s="54" t="s">
        <v>878</v>
      </c>
      <c r="D439" s="54" t="s">
        <v>385</v>
      </c>
      <c r="E439" s="54" t="s">
        <v>877</v>
      </c>
      <c r="F439" s="54" t="s">
        <v>265</v>
      </c>
      <c r="G439" s="54"/>
      <c r="H439" s="54" t="s">
        <v>879</v>
      </c>
      <c r="I439" s="54" t="s">
        <v>435</v>
      </c>
      <c r="J439" s="55" t="str">
        <f t="shared" si="12"/>
        <v>TinGuangdong Hanhe Non-Ferrous Metal Co., Ltd.</v>
      </c>
      <c r="K439" s="55" t="str">
        <f t="shared" si="13"/>
        <v>TinGuangdong Hanhe Non-Ferrous Metal Co., Ltd.</v>
      </c>
    </row>
    <row r="440" spans="1:11">
      <c r="A440" s="54" t="s">
        <v>249</v>
      </c>
      <c r="B440" s="54" t="s">
        <v>1318</v>
      </c>
      <c r="C440" s="54" t="s">
        <v>844</v>
      </c>
      <c r="D440" s="54" t="s">
        <v>385</v>
      </c>
      <c r="E440" s="54" t="s">
        <v>843</v>
      </c>
      <c r="F440" s="54" t="s">
        <v>265</v>
      </c>
      <c r="G440" s="54"/>
      <c r="H440" s="54" t="s">
        <v>845</v>
      </c>
      <c r="I440" s="54" t="s">
        <v>846</v>
      </c>
      <c r="J440" s="55" t="str">
        <f t="shared" si="12"/>
        <v>TinGuangXi China Tin</v>
      </c>
      <c r="K440" s="55" t="str">
        <f t="shared" si="13"/>
        <v>TinGuangXi China Tin</v>
      </c>
    </row>
    <row r="441" spans="1:11">
      <c r="A441" s="54" t="s">
        <v>249</v>
      </c>
      <c r="B441" s="54" t="s">
        <v>1319</v>
      </c>
      <c r="C441" s="54" t="s">
        <v>844</v>
      </c>
      <c r="D441" s="54" t="s">
        <v>385</v>
      </c>
      <c r="E441" s="54" t="s">
        <v>843</v>
      </c>
      <c r="F441" s="54" t="s">
        <v>265</v>
      </c>
      <c r="G441" s="54"/>
      <c r="H441" s="54" t="s">
        <v>845</v>
      </c>
      <c r="I441" s="54" t="s">
        <v>846</v>
      </c>
      <c r="J441" s="55" t="str">
        <f t="shared" si="12"/>
        <v>TinGuangxi Hua Shu Dan CO., LTD.</v>
      </c>
      <c r="K441" s="55" t="str">
        <f t="shared" si="13"/>
        <v>TinGuangxi Hua Shu Dan CO., LTD.</v>
      </c>
    </row>
    <row r="442" spans="1:11">
      <c r="A442" s="54" t="s">
        <v>249</v>
      </c>
      <c r="B442" s="54" t="s">
        <v>881</v>
      </c>
      <c r="C442" s="54" t="s">
        <v>881</v>
      </c>
      <c r="D442" s="54" t="s">
        <v>385</v>
      </c>
      <c r="E442" s="54" t="s">
        <v>880</v>
      </c>
      <c r="F442" s="54" t="s">
        <v>265</v>
      </c>
      <c r="G442" s="54"/>
      <c r="H442" s="54" t="s">
        <v>882</v>
      </c>
      <c r="I442" s="54" t="s">
        <v>484</v>
      </c>
      <c r="J442" s="55" t="str">
        <f t="shared" si="12"/>
        <v>TinHuiChang Hill Tin Industry Co., Ltd.</v>
      </c>
      <c r="K442" s="55" t="str">
        <f t="shared" si="13"/>
        <v>TinHuiChang Hill Tin Industry Co., Ltd.</v>
      </c>
    </row>
    <row r="443" spans="1:11">
      <c r="A443" s="54" t="s">
        <v>249</v>
      </c>
      <c r="B443" s="54" t="s">
        <v>1783</v>
      </c>
      <c r="C443" s="54" t="s">
        <v>892</v>
      </c>
      <c r="D443" s="54" t="s">
        <v>603</v>
      </c>
      <c r="E443" s="54" t="s">
        <v>891</v>
      </c>
      <c r="F443" s="54" t="s">
        <v>265</v>
      </c>
      <c r="G443" s="54"/>
      <c r="H443" s="54" t="s">
        <v>893</v>
      </c>
      <c r="I443" s="54" t="s">
        <v>894</v>
      </c>
      <c r="J443" s="55" t="str">
        <f t="shared" si="12"/>
        <v>TinHulterworth Smelter</v>
      </c>
      <c r="K443" s="55" t="str">
        <f t="shared" si="13"/>
        <v>TinHulterworth Smelter</v>
      </c>
    </row>
    <row r="444" spans="1:11">
      <c r="A444" s="54" t="s">
        <v>249</v>
      </c>
      <c r="B444" s="54" t="s">
        <v>1784</v>
      </c>
      <c r="C444" s="54" t="s">
        <v>592</v>
      </c>
      <c r="D444" s="54" t="s">
        <v>284</v>
      </c>
      <c r="E444" s="54" t="s">
        <v>915</v>
      </c>
      <c r="F444" s="54" t="s">
        <v>265</v>
      </c>
      <c r="G444" s="54"/>
      <c r="H444" s="54" t="s">
        <v>286</v>
      </c>
      <c r="I444" s="54" t="s">
        <v>286</v>
      </c>
      <c r="J444" s="55" t="str">
        <f t="shared" si="12"/>
        <v>TinIkuno Tin Smelter</v>
      </c>
      <c r="K444" s="55" t="str">
        <f t="shared" si="13"/>
        <v>TinIkuno Tin Smelter</v>
      </c>
    </row>
    <row r="445" spans="1:11">
      <c r="A445" s="54" t="s">
        <v>249</v>
      </c>
      <c r="B445" s="54" t="s">
        <v>1320</v>
      </c>
      <c r="C445" s="54" t="s">
        <v>952</v>
      </c>
      <c r="D445" s="54" t="s">
        <v>665</v>
      </c>
      <c r="E445" s="54" t="s">
        <v>951</v>
      </c>
      <c r="F445" s="54" t="s">
        <v>265</v>
      </c>
      <c r="G445" s="54"/>
      <c r="H445" s="54" t="s">
        <v>953</v>
      </c>
      <c r="I445" s="54" t="s">
        <v>940</v>
      </c>
      <c r="J445" s="55" t="str">
        <f t="shared" si="12"/>
        <v>TinINDONESIAN STATE TIN CORPORATION MENTOK SMELTER</v>
      </c>
      <c r="K445" s="55" t="str">
        <f t="shared" si="13"/>
        <v>TinINDONESIAN STATE TIN CORPORATION MENTOK SMELTER</v>
      </c>
    </row>
    <row r="446" spans="1:11">
      <c r="A446" s="54" t="s">
        <v>249</v>
      </c>
      <c r="B446" s="54" t="s">
        <v>1785</v>
      </c>
      <c r="C446" s="54" t="s">
        <v>1778</v>
      </c>
      <c r="D446" s="54" t="s">
        <v>665</v>
      </c>
      <c r="E446" s="54" t="s">
        <v>1779</v>
      </c>
      <c r="F446" s="54" t="s">
        <v>265</v>
      </c>
      <c r="G446" s="54"/>
      <c r="H446" s="54" t="s">
        <v>1612</v>
      </c>
      <c r="I446" s="54" t="s">
        <v>940</v>
      </c>
      <c r="J446" s="55" t="str">
        <f t="shared" si="12"/>
        <v>TinIndra Eramulti Logam</v>
      </c>
      <c r="K446" s="55" t="str">
        <f t="shared" si="13"/>
        <v>TinIndra Eramulti Logam</v>
      </c>
    </row>
    <row r="447" spans="1:11">
      <c r="A447" s="54" t="s">
        <v>249</v>
      </c>
      <c r="B447" s="54" t="s">
        <v>1321</v>
      </c>
      <c r="C447" s="54" t="s">
        <v>884</v>
      </c>
      <c r="D447" s="54" t="s">
        <v>385</v>
      </c>
      <c r="E447" s="54" t="s">
        <v>883</v>
      </c>
      <c r="F447" s="54" t="s">
        <v>265</v>
      </c>
      <c r="G447" s="54"/>
      <c r="H447" s="54" t="s">
        <v>882</v>
      </c>
      <c r="I447" s="54" t="s">
        <v>484</v>
      </c>
      <c r="J447" s="55" t="str">
        <f t="shared" si="12"/>
        <v>TinJiangxi Nanshan</v>
      </c>
      <c r="K447" s="55" t="str">
        <f t="shared" si="13"/>
        <v>TinJiangxi Nanshan</v>
      </c>
    </row>
    <row r="448" spans="1:11">
      <c r="A448" s="54" t="s">
        <v>249</v>
      </c>
      <c r="B448" s="54" t="s">
        <v>884</v>
      </c>
      <c r="C448" s="54" t="s">
        <v>884</v>
      </c>
      <c r="D448" s="54" t="s">
        <v>385</v>
      </c>
      <c r="E448" s="54" t="s">
        <v>883</v>
      </c>
      <c r="F448" s="54" t="s">
        <v>265</v>
      </c>
      <c r="G448" s="54"/>
      <c r="H448" s="54" t="s">
        <v>882</v>
      </c>
      <c r="I448" s="54" t="s">
        <v>484</v>
      </c>
      <c r="J448" s="55" t="str">
        <f t="shared" si="12"/>
        <v>TinJiangxi New Nanshan Technology Ltd.</v>
      </c>
      <c r="K448" s="55" t="str">
        <f t="shared" si="13"/>
        <v>TinJiangxi New Nanshan Technology Ltd.</v>
      </c>
    </row>
    <row r="449" spans="1:11">
      <c r="A449" s="54" t="s">
        <v>249</v>
      </c>
      <c r="B449" s="54" t="s">
        <v>1322</v>
      </c>
      <c r="C449" s="54" t="s">
        <v>870</v>
      </c>
      <c r="D449" s="54" t="s">
        <v>385</v>
      </c>
      <c r="E449" s="54" t="s">
        <v>869</v>
      </c>
      <c r="F449" s="54" t="s">
        <v>265</v>
      </c>
      <c r="G449" s="54"/>
      <c r="H449" s="54" t="s">
        <v>868</v>
      </c>
      <c r="I449" s="54" t="s">
        <v>826</v>
      </c>
      <c r="J449" s="55" t="str">
        <f t="shared" si="12"/>
        <v>TinKai Union Industry and Trade Co., Ltd. (China)</v>
      </c>
      <c r="K449" s="55" t="str">
        <f t="shared" si="13"/>
        <v>TinKai Union Industry and Trade Co., Ltd. (China)</v>
      </c>
    </row>
    <row r="450" spans="1:11">
      <c r="A450" s="54" t="s">
        <v>249</v>
      </c>
      <c r="B450" s="54" t="s">
        <v>1323</v>
      </c>
      <c r="C450" s="54" t="s">
        <v>870</v>
      </c>
      <c r="D450" s="54" t="s">
        <v>385</v>
      </c>
      <c r="E450" s="54" t="s">
        <v>869</v>
      </c>
      <c r="F450" s="54" t="s">
        <v>265</v>
      </c>
      <c r="G450" s="54"/>
      <c r="H450" s="54" t="s">
        <v>868</v>
      </c>
      <c r="I450" s="54" t="s">
        <v>826</v>
      </c>
      <c r="J450" s="55" t="str">
        <f t="shared" si="12"/>
        <v>TinKai Unita Trade Limited Liability Company</v>
      </c>
      <c r="K450" s="55" t="str">
        <f t="shared" si="13"/>
        <v>TinKai Unita Trade Limited Liability Company</v>
      </c>
    </row>
    <row r="451" spans="1:11">
      <c r="A451" s="54" t="s">
        <v>249</v>
      </c>
      <c r="B451" s="54" t="s">
        <v>1324</v>
      </c>
      <c r="C451" s="54" t="s">
        <v>870</v>
      </c>
      <c r="D451" s="54" t="s">
        <v>385</v>
      </c>
      <c r="E451" s="54" t="s">
        <v>869</v>
      </c>
      <c r="F451" s="54" t="s">
        <v>265</v>
      </c>
      <c r="G451" s="54"/>
      <c r="H451" s="54" t="s">
        <v>868</v>
      </c>
      <c r="I451" s="54" t="s">
        <v>826</v>
      </c>
      <c r="J451" s="55" t="str">
        <f t="shared" si="12"/>
        <v>TinKaimeng (Gejiu) Industry and Trade Co., Ltd.</v>
      </c>
      <c r="K451" s="55" t="str">
        <f t="shared" si="13"/>
        <v>TinKaimeng (Gejiu) Industry and Trade Co., Ltd.</v>
      </c>
    </row>
    <row r="452" spans="1:11">
      <c r="A452" s="54" t="s">
        <v>249</v>
      </c>
      <c r="B452" s="54" t="s">
        <v>1325</v>
      </c>
      <c r="C452" s="54" t="s">
        <v>948</v>
      </c>
      <c r="D452" s="54" t="s">
        <v>665</v>
      </c>
      <c r="E452" s="54" t="s">
        <v>947</v>
      </c>
      <c r="F452" s="54" t="s">
        <v>265</v>
      </c>
      <c r="G452" s="54"/>
      <c r="H452" s="54" t="s">
        <v>949</v>
      </c>
      <c r="I452" s="54" t="s">
        <v>950</v>
      </c>
      <c r="J452" s="55" t="str">
        <f t="shared" si="12"/>
        <v>TinKundur Smelter</v>
      </c>
      <c r="K452" s="55" t="str">
        <f t="shared" si="13"/>
        <v>TinKundur Smelter</v>
      </c>
    </row>
    <row r="453" spans="1:11">
      <c r="A453" s="54" t="s">
        <v>249</v>
      </c>
      <c r="B453" s="54" t="s">
        <v>1326</v>
      </c>
      <c r="C453" s="54" t="s">
        <v>844</v>
      </c>
      <c r="D453" s="54" t="s">
        <v>385</v>
      </c>
      <c r="E453" s="54" t="s">
        <v>843</v>
      </c>
      <c r="F453" s="54" t="s">
        <v>265</v>
      </c>
      <c r="G453" s="54"/>
      <c r="H453" s="54" t="s">
        <v>845</v>
      </c>
      <c r="I453" s="54" t="s">
        <v>846</v>
      </c>
      <c r="J453" s="55" t="str">
        <f t="shared" ref="J453:J516" si="14">A453&amp;B453</f>
        <v>TinLiuzhhou China Tin</v>
      </c>
      <c r="K453" s="55" t="str">
        <f t="shared" ref="K453:K516" si="15">A453&amp;B453</f>
        <v>TinLiuzhhou China Tin</v>
      </c>
    </row>
    <row r="454" spans="1:11">
      <c r="A454" s="54" t="s">
        <v>249</v>
      </c>
      <c r="B454" s="54" t="s">
        <v>1327</v>
      </c>
      <c r="C454" s="54" t="s">
        <v>1327</v>
      </c>
      <c r="D454" s="54" t="s">
        <v>1328</v>
      </c>
      <c r="E454" s="54" t="s">
        <v>1329</v>
      </c>
      <c r="F454" s="54" t="s">
        <v>265</v>
      </c>
      <c r="G454" s="54"/>
      <c r="H454" s="54" t="s">
        <v>1330</v>
      </c>
      <c r="I454" s="54" t="s">
        <v>1599</v>
      </c>
      <c r="J454" s="55" t="str">
        <f t="shared" si="14"/>
        <v>TinLuna Smelter, Ltd.</v>
      </c>
      <c r="K454" s="55" t="str">
        <f t="shared" si="15"/>
        <v>TinLuna Smelter, Ltd.</v>
      </c>
    </row>
    <row r="455" spans="1:11">
      <c r="A455" s="54" t="s">
        <v>249</v>
      </c>
      <c r="B455" s="54" t="s">
        <v>886</v>
      </c>
      <c r="C455" s="54" t="s">
        <v>886</v>
      </c>
      <c r="D455" s="54" t="s">
        <v>385</v>
      </c>
      <c r="E455" s="54" t="s">
        <v>885</v>
      </c>
      <c r="F455" s="54" t="s">
        <v>265</v>
      </c>
      <c r="G455" s="54"/>
      <c r="H455" s="54" t="s">
        <v>887</v>
      </c>
      <c r="I455" s="54" t="s">
        <v>781</v>
      </c>
      <c r="J455" s="55" t="str">
        <f t="shared" si="14"/>
        <v>TinMa'anshan Weitai Tin Co., Ltd.</v>
      </c>
      <c r="K455" s="55" t="str">
        <f t="shared" si="15"/>
        <v>TinMa'anshan Weitai Tin Co., Ltd.</v>
      </c>
    </row>
    <row r="456" spans="1:11">
      <c r="A456" s="54" t="s">
        <v>249</v>
      </c>
      <c r="B456" s="54" t="s">
        <v>889</v>
      </c>
      <c r="C456" s="54" t="s">
        <v>889</v>
      </c>
      <c r="D456" s="54" t="s">
        <v>304</v>
      </c>
      <c r="E456" s="54" t="s">
        <v>888</v>
      </c>
      <c r="F456" s="54" t="s">
        <v>265</v>
      </c>
      <c r="G456" s="54"/>
      <c r="H456" s="54" t="s">
        <v>890</v>
      </c>
      <c r="I456" s="54" t="s">
        <v>306</v>
      </c>
      <c r="J456" s="55" t="str">
        <f t="shared" si="14"/>
        <v>TinMagnu's Minerais Metais e Ligas Ltda.</v>
      </c>
      <c r="K456" s="55" t="str">
        <f t="shared" si="15"/>
        <v>TinMagnu's Minerais Metais e Ligas Ltda.</v>
      </c>
    </row>
    <row r="457" spans="1:11">
      <c r="A457" s="54" t="s">
        <v>249</v>
      </c>
      <c r="B457" s="54" t="s">
        <v>892</v>
      </c>
      <c r="C457" s="54" t="s">
        <v>892</v>
      </c>
      <c r="D457" s="54" t="s">
        <v>603</v>
      </c>
      <c r="E457" s="54" t="s">
        <v>891</v>
      </c>
      <c r="F457" s="54" t="s">
        <v>265</v>
      </c>
      <c r="G457" s="54"/>
      <c r="H457" s="54" t="s">
        <v>893</v>
      </c>
      <c r="I457" s="54" t="s">
        <v>894</v>
      </c>
      <c r="J457" s="55" t="str">
        <f t="shared" si="14"/>
        <v>TinMalaysia Smelting Corporation (MSC)</v>
      </c>
      <c r="K457" s="55" t="str">
        <f t="shared" si="15"/>
        <v>TinMalaysia Smelting Corporation (MSC)</v>
      </c>
    </row>
    <row r="458" spans="1:11">
      <c r="A458" s="54" t="s">
        <v>249</v>
      </c>
      <c r="B458" s="54" t="s">
        <v>896</v>
      </c>
      <c r="C458" s="54" t="s">
        <v>896</v>
      </c>
      <c r="D458" s="54" t="s">
        <v>304</v>
      </c>
      <c r="E458" s="54" t="s">
        <v>895</v>
      </c>
      <c r="F458" s="54" t="s">
        <v>265</v>
      </c>
      <c r="G458" s="54"/>
      <c r="H458" s="54" t="s">
        <v>861</v>
      </c>
      <c r="I458" s="54" t="s">
        <v>862</v>
      </c>
      <c r="J458" s="55" t="str">
        <f t="shared" si="14"/>
        <v>TinMelt Metais e Ligas S.A.</v>
      </c>
      <c r="K458" s="55" t="str">
        <f t="shared" si="15"/>
        <v>TinMelt Metais e Ligas S.A.</v>
      </c>
    </row>
    <row r="459" spans="1:11">
      <c r="A459" s="54" t="s">
        <v>249</v>
      </c>
      <c r="B459" s="54" t="s">
        <v>1331</v>
      </c>
      <c r="C459" s="54" t="s">
        <v>952</v>
      </c>
      <c r="D459" s="54" t="s">
        <v>665</v>
      </c>
      <c r="E459" s="54" t="s">
        <v>951</v>
      </c>
      <c r="F459" s="54" t="s">
        <v>265</v>
      </c>
      <c r="G459" s="54"/>
      <c r="H459" s="54" t="s">
        <v>953</v>
      </c>
      <c r="I459" s="54" t="s">
        <v>940</v>
      </c>
      <c r="J459" s="55" t="str">
        <f t="shared" si="14"/>
        <v>TinMentok Smelter</v>
      </c>
      <c r="K459" s="55" t="str">
        <f t="shared" si="15"/>
        <v>TinMentok Smelter</v>
      </c>
    </row>
    <row r="460" spans="1:11">
      <c r="A460" s="54" t="s">
        <v>249</v>
      </c>
      <c r="B460" s="54" t="s">
        <v>1332</v>
      </c>
      <c r="C460" s="54" t="s">
        <v>844</v>
      </c>
      <c r="D460" s="54" t="s">
        <v>385</v>
      </c>
      <c r="E460" s="54" t="s">
        <v>843</v>
      </c>
      <c r="F460" s="54" t="s">
        <v>265</v>
      </c>
      <c r="G460" s="54"/>
      <c r="H460" s="54" t="s">
        <v>845</v>
      </c>
      <c r="I460" s="54" t="s">
        <v>846</v>
      </c>
      <c r="J460" s="55" t="str">
        <f t="shared" si="14"/>
        <v>TinMetallic Materials Branch of Guangxi China Tin Group Co.,Ltd.</v>
      </c>
      <c r="K460" s="55" t="str">
        <f t="shared" si="15"/>
        <v>TinMetallic Materials Branch of Guangxi China Tin Group Co.,Ltd.</v>
      </c>
    </row>
    <row r="461" spans="1:11">
      <c r="A461" s="54" t="s">
        <v>249</v>
      </c>
      <c r="B461" s="54" t="s">
        <v>898</v>
      </c>
      <c r="C461" s="54" t="s">
        <v>898</v>
      </c>
      <c r="D461" s="54" t="s">
        <v>270</v>
      </c>
      <c r="E461" s="54" t="s">
        <v>897</v>
      </c>
      <c r="F461" s="54" t="s">
        <v>265</v>
      </c>
      <c r="G461" s="54"/>
      <c r="H461" s="54" t="s">
        <v>899</v>
      </c>
      <c r="I461" s="54" t="s">
        <v>674</v>
      </c>
      <c r="J461" s="55" t="str">
        <f t="shared" si="14"/>
        <v>TinMetallic Resources, Inc.</v>
      </c>
      <c r="K461" s="55" t="str">
        <f t="shared" si="15"/>
        <v>TinMetallic Resources, Inc.</v>
      </c>
    </row>
    <row r="462" spans="1:11">
      <c r="A462" s="54" t="s">
        <v>249</v>
      </c>
      <c r="B462" s="54" t="s">
        <v>901</v>
      </c>
      <c r="C462" s="54" t="s">
        <v>901</v>
      </c>
      <c r="D462" s="54" t="s">
        <v>784</v>
      </c>
      <c r="E462" s="54" t="s">
        <v>900</v>
      </c>
      <c r="F462" s="54" t="s">
        <v>265</v>
      </c>
      <c r="G462" s="54"/>
      <c r="H462" s="54" t="s">
        <v>902</v>
      </c>
      <c r="I462" s="54" t="s">
        <v>786</v>
      </c>
      <c r="J462" s="55" t="str">
        <f t="shared" si="14"/>
        <v>TinMetallo Belgium N.V.</v>
      </c>
      <c r="K462" s="55" t="str">
        <f t="shared" si="15"/>
        <v>TinMetallo Belgium N.V.</v>
      </c>
    </row>
    <row r="463" spans="1:11">
      <c r="A463" s="54" t="s">
        <v>249</v>
      </c>
      <c r="B463" s="54" t="s">
        <v>904</v>
      </c>
      <c r="C463" s="54" t="s">
        <v>904</v>
      </c>
      <c r="D463" s="54" t="s">
        <v>723</v>
      </c>
      <c r="E463" s="54" t="s">
        <v>903</v>
      </c>
      <c r="F463" s="54" t="s">
        <v>265</v>
      </c>
      <c r="G463" s="54"/>
      <c r="H463" s="54" t="s">
        <v>905</v>
      </c>
      <c r="I463" s="54" t="s">
        <v>906</v>
      </c>
      <c r="J463" s="55" t="str">
        <f t="shared" si="14"/>
        <v>TinMetallo Spain S.L.U.</v>
      </c>
      <c r="K463" s="55" t="str">
        <f t="shared" si="15"/>
        <v>TinMetallo Spain S.L.U.</v>
      </c>
    </row>
    <row r="464" spans="1:11">
      <c r="A464" s="54" t="s">
        <v>249</v>
      </c>
      <c r="B464" s="54" t="s">
        <v>908</v>
      </c>
      <c r="C464" s="54" t="s">
        <v>908</v>
      </c>
      <c r="D464" s="54" t="s">
        <v>304</v>
      </c>
      <c r="E464" s="54" t="s">
        <v>907</v>
      </c>
      <c r="F464" s="54" t="s">
        <v>265</v>
      </c>
      <c r="G464" s="54"/>
      <c r="H464" s="54" t="s">
        <v>909</v>
      </c>
      <c r="I464" s="54" t="s">
        <v>559</v>
      </c>
      <c r="J464" s="55" t="str">
        <f t="shared" si="14"/>
        <v>TinMineracao Taboca S.A.</v>
      </c>
      <c r="K464" s="55" t="str">
        <f t="shared" si="15"/>
        <v>TinMineracao Taboca S.A.</v>
      </c>
    </row>
    <row r="465" spans="1:11">
      <c r="A465" s="54" t="s">
        <v>249</v>
      </c>
      <c r="B465" s="54" t="s">
        <v>1246</v>
      </c>
      <c r="C465" s="54" t="s">
        <v>908</v>
      </c>
      <c r="D465" s="54" t="s">
        <v>304</v>
      </c>
      <c r="E465" s="54" t="s">
        <v>907</v>
      </c>
      <c r="F465" s="54" t="s">
        <v>265</v>
      </c>
      <c r="G465" s="54"/>
      <c r="H465" s="54" t="s">
        <v>909</v>
      </c>
      <c r="I465" s="54" t="s">
        <v>559</v>
      </c>
      <c r="J465" s="55" t="str">
        <f t="shared" si="14"/>
        <v>TinMineração Taboca S.A.</v>
      </c>
      <c r="K465" s="55" t="str">
        <f t="shared" si="15"/>
        <v>TinMineração Taboca S.A.</v>
      </c>
    </row>
    <row r="466" spans="1:11">
      <c r="A466" s="54" t="s">
        <v>249</v>
      </c>
      <c r="B466" s="54" t="s">
        <v>1247</v>
      </c>
      <c r="C466" s="54" t="s">
        <v>908</v>
      </c>
      <c r="D466" s="54" t="s">
        <v>304</v>
      </c>
      <c r="E466" s="54" t="s">
        <v>907</v>
      </c>
      <c r="F466" s="54" t="s">
        <v>265</v>
      </c>
      <c r="G466" s="54"/>
      <c r="H466" s="54" t="s">
        <v>909</v>
      </c>
      <c r="I466" s="54" t="s">
        <v>559</v>
      </c>
      <c r="J466" s="55" t="str">
        <f t="shared" si="14"/>
        <v>TinMineracao Taboca SA</v>
      </c>
      <c r="K466" s="55" t="str">
        <f t="shared" si="15"/>
        <v>TinMineracao Taboca SA</v>
      </c>
    </row>
    <row r="467" spans="1:11">
      <c r="A467" s="54" t="s">
        <v>249</v>
      </c>
      <c r="B467" s="54" t="s">
        <v>1662</v>
      </c>
      <c r="C467" s="54" t="s">
        <v>1620</v>
      </c>
      <c r="D467" s="54" t="s">
        <v>835</v>
      </c>
      <c r="E467" s="54" t="s">
        <v>1621</v>
      </c>
      <c r="F467" s="54" t="s">
        <v>265</v>
      </c>
      <c r="G467" s="54"/>
      <c r="H467" s="54" t="s">
        <v>1622</v>
      </c>
      <c r="I467" s="54" t="s">
        <v>1623</v>
      </c>
      <c r="J467" s="55" t="str">
        <f t="shared" si="14"/>
        <v>TinMining and processing tin-tungsten ore Giang Son - VQB Co., Ltd.</v>
      </c>
      <c r="K467" s="55" t="str">
        <f t="shared" si="15"/>
        <v>TinMining and processing tin-tungsten ore Giang Son - VQB Co., Ltd.</v>
      </c>
    </row>
    <row r="468" spans="1:11">
      <c r="A468" s="54" t="s">
        <v>249</v>
      </c>
      <c r="B468" s="54" t="s">
        <v>911</v>
      </c>
      <c r="C468" s="54" t="s">
        <v>911</v>
      </c>
      <c r="D468" s="54" t="s">
        <v>912</v>
      </c>
      <c r="E468" s="54" t="s">
        <v>910</v>
      </c>
      <c r="F468" s="54" t="s">
        <v>265</v>
      </c>
      <c r="G468" s="54"/>
      <c r="H468" s="54" t="s">
        <v>913</v>
      </c>
      <c r="I468" s="54" t="s">
        <v>914</v>
      </c>
      <c r="J468" s="55" t="str">
        <f t="shared" si="14"/>
        <v>TinMinsur</v>
      </c>
      <c r="K468" s="55" t="str">
        <f t="shared" si="15"/>
        <v>TinMinsur</v>
      </c>
    </row>
    <row r="469" spans="1:11">
      <c r="A469" s="54" t="s">
        <v>249</v>
      </c>
      <c r="B469" s="54" t="s">
        <v>592</v>
      </c>
      <c r="C469" s="54" t="s">
        <v>592</v>
      </c>
      <c r="D469" s="54" t="s">
        <v>284</v>
      </c>
      <c r="E469" s="54" t="s">
        <v>915</v>
      </c>
      <c r="F469" s="54" t="s">
        <v>265</v>
      </c>
      <c r="G469" s="54"/>
      <c r="H469" s="54" t="s">
        <v>286</v>
      </c>
      <c r="I469" s="54" t="s">
        <v>286</v>
      </c>
      <c r="J469" s="55" t="str">
        <f t="shared" si="14"/>
        <v>TinMitsubishi Materials Corporation</v>
      </c>
      <c r="K469" s="55" t="str">
        <f t="shared" si="15"/>
        <v>TinMitsubishi Materials Corporation</v>
      </c>
    </row>
    <row r="470" spans="1:11">
      <c r="A470" s="54" t="s">
        <v>249</v>
      </c>
      <c r="B470" s="54" t="s">
        <v>602</v>
      </c>
      <c r="C470" s="54" t="s">
        <v>602</v>
      </c>
      <c r="D470" s="54" t="s">
        <v>603</v>
      </c>
      <c r="E470" s="54" t="s">
        <v>916</v>
      </c>
      <c r="F470" s="54" t="s">
        <v>265</v>
      </c>
      <c r="G470" s="54"/>
      <c r="H470" s="54" t="s">
        <v>604</v>
      </c>
      <c r="I470" s="54" t="s">
        <v>605</v>
      </c>
      <c r="J470" s="55" t="str">
        <f t="shared" si="14"/>
        <v>TinModeltech Sdn Bhd</v>
      </c>
      <c r="K470" s="55" t="str">
        <f t="shared" si="15"/>
        <v>TinModeltech Sdn Bhd</v>
      </c>
    </row>
    <row r="471" spans="1:11">
      <c r="A471" s="54" t="s">
        <v>249</v>
      </c>
      <c r="B471" s="54" t="s">
        <v>1333</v>
      </c>
      <c r="C471" s="54" t="s">
        <v>892</v>
      </c>
      <c r="D471" s="54" t="s">
        <v>603</v>
      </c>
      <c r="E471" s="54" t="s">
        <v>891</v>
      </c>
      <c r="F471" s="54" t="s">
        <v>265</v>
      </c>
      <c r="G471" s="54"/>
      <c r="H471" s="54" t="s">
        <v>893</v>
      </c>
      <c r="I471" s="54" t="s">
        <v>894</v>
      </c>
      <c r="J471" s="55" t="str">
        <f t="shared" si="14"/>
        <v>TinMSC</v>
      </c>
      <c r="K471" s="55" t="str">
        <f t="shared" si="15"/>
        <v>TinMSC</v>
      </c>
    </row>
    <row r="472" spans="1:11">
      <c r="A472" s="54" t="s">
        <v>249</v>
      </c>
      <c r="B472" s="54" t="s">
        <v>1334</v>
      </c>
      <c r="C472" s="54" t="s">
        <v>884</v>
      </c>
      <c r="D472" s="54" t="s">
        <v>385</v>
      </c>
      <c r="E472" s="54" t="s">
        <v>883</v>
      </c>
      <c r="F472" s="54" t="s">
        <v>265</v>
      </c>
      <c r="G472" s="54"/>
      <c r="H472" s="54" t="s">
        <v>882</v>
      </c>
      <c r="I472" s="54" t="s">
        <v>484</v>
      </c>
      <c r="J472" s="55" t="str">
        <f t="shared" si="14"/>
        <v>TinNankang Nanshan Tin Manufactory Co., Ltd.</v>
      </c>
      <c r="K472" s="55" t="str">
        <f t="shared" si="15"/>
        <v>TinNankang Nanshan Tin Manufactory Co., Ltd.</v>
      </c>
    </row>
    <row r="473" spans="1:11">
      <c r="A473" s="54" t="s">
        <v>249</v>
      </c>
      <c r="B473" s="54" t="s">
        <v>1335</v>
      </c>
      <c r="C473" s="54" t="s">
        <v>884</v>
      </c>
      <c r="D473" s="54" t="s">
        <v>385</v>
      </c>
      <c r="E473" s="54" t="s">
        <v>883</v>
      </c>
      <c r="F473" s="54" t="s">
        <v>265</v>
      </c>
      <c r="G473" s="54"/>
      <c r="H473" s="54" t="s">
        <v>882</v>
      </c>
      <c r="I473" s="54" t="s">
        <v>484</v>
      </c>
      <c r="J473" s="55" t="str">
        <f t="shared" si="14"/>
        <v>TinNanshan Tin Co. Ltd.</v>
      </c>
      <c r="K473" s="55" t="str">
        <f t="shared" si="15"/>
        <v>TinNanshan Tin Co. Ltd.</v>
      </c>
    </row>
    <row r="474" spans="1:11">
      <c r="A474" s="54" t="s">
        <v>249</v>
      </c>
      <c r="B474" s="54" t="s">
        <v>918</v>
      </c>
      <c r="C474" s="54" t="s">
        <v>918</v>
      </c>
      <c r="D474" s="54" t="s">
        <v>835</v>
      </c>
      <c r="E474" s="54" t="s">
        <v>917</v>
      </c>
      <c r="F474" s="54" t="s">
        <v>265</v>
      </c>
      <c r="G474" s="54"/>
      <c r="H474" s="54" t="s">
        <v>836</v>
      </c>
      <c r="I474" s="54" t="s">
        <v>837</v>
      </c>
      <c r="J474" s="55" t="str">
        <f t="shared" si="14"/>
        <v>TinNghe Tinh Non-Ferrous Metals Joint Stock Company</v>
      </c>
      <c r="K474" s="55" t="str">
        <f t="shared" si="15"/>
        <v>TinNghe Tinh Non-Ferrous Metals Joint Stock Company</v>
      </c>
    </row>
    <row r="475" spans="1:11">
      <c r="A475" s="54" t="s">
        <v>249</v>
      </c>
      <c r="B475" s="54" t="s">
        <v>1663</v>
      </c>
      <c r="C475" s="54" t="s">
        <v>1663</v>
      </c>
      <c r="D475" s="54" t="s">
        <v>487</v>
      </c>
      <c r="E475" s="54" t="s">
        <v>1664</v>
      </c>
      <c r="F475" s="54" t="s">
        <v>265</v>
      </c>
      <c r="G475" s="54"/>
      <c r="H475" s="54" t="s">
        <v>644</v>
      </c>
      <c r="I475" s="54" t="s">
        <v>645</v>
      </c>
      <c r="J475" s="55" t="str">
        <f t="shared" si="14"/>
        <v>TinNovosibirsk Processing Plant Ltd.</v>
      </c>
      <c r="K475" s="55" t="str">
        <f t="shared" si="15"/>
        <v>TinNovosibirsk Processing Plant Ltd.</v>
      </c>
    </row>
    <row r="476" spans="1:11">
      <c r="A476" s="54" t="s">
        <v>249</v>
      </c>
      <c r="B476" s="54" t="s">
        <v>920</v>
      </c>
      <c r="C476" s="54" t="s">
        <v>920</v>
      </c>
      <c r="D476" s="54" t="s">
        <v>797</v>
      </c>
      <c r="E476" s="54" t="s">
        <v>919</v>
      </c>
      <c r="F476" s="54" t="s">
        <v>265</v>
      </c>
      <c r="G476" s="54"/>
      <c r="H476" s="54" t="s">
        <v>921</v>
      </c>
      <c r="I476" s="54" t="s">
        <v>922</v>
      </c>
      <c r="J476" s="55" t="str">
        <f t="shared" si="14"/>
        <v>TinO.M. Manufacturing (Thailand) Co., Ltd.</v>
      </c>
      <c r="K476" s="55" t="str">
        <f t="shared" si="15"/>
        <v>TinO.M. Manufacturing (Thailand) Co., Ltd.</v>
      </c>
    </row>
    <row r="477" spans="1:11">
      <c r="A477" s="54" t="s">
        <v>249</v>
      </c>
      <c r="B477" s="54" t="s">
        <v>924</v>
      </c>
      <c r="C477" s="54" t="s">
        <v>924</v>
      </c>
      <c r="D477" s="54" t="s">
        <v>349</v>
      </c>
      <c r="E477" s="54" t="s">
        <v>923</v>
      </c>
      <c r="F477" s="54" t="s">
        <v>265</v>
      </c>
      <c r="G477" s="54"/>
      <c r="H477" s="54" t="s">
        <v>925</v>
      </c>
      <c r="I477" s="54" t="s">
        <v>926</v>
      </c>
      <c r="J477" s="55" t="str">
        <f t="shared" si="14"/>
        <v>TinO.M. Manufacturing Philippines, Inc.</v>
      </c>
      <c r="K477" s="55" t="str">
        <f t="shared" si="15"/>
        <v>TinO.M. Manufacturing Philippines, Inc.</v>
      </c>
    </row>
    <row r="478" spans="1:11">
      <c r="A478" s="54" t="s">
        <v>249</v>
      </c>
      <c r="B478" s="54" t="s">
        <v>1336</v>
      </c>
      <c r="C478" s="54" t="s">
        <v>928</v>
      </c>
      <c r="D478" s="54" t="s">
        <v>857</v>
      </c>
      <c r="E478" s="54" t="s">
        <v>927</v>
      </c>
      <c r="F478" s="54" t="s">
        <v>265</v>
      </c>
      <c r="G478" s="54"/>
      <c r="H478" s="54" t="s">
        <v>858</v>
      </c>
      <c r="I478" s="54" t="s">
        <v>858</v>
      </c>
      <c r="J478" s="55" t="str">
        <f t="shared" si="14"/>
        <v>TinOMSA</v>
      </c>
      <c r="K478" s="55" t="str">
        <f t="shared" si="15"/>
        <v>TinOMSA</v>
      </c>
    </row>
    <row r="479" spans="1:11">
      <c r="A479" s="54" t="s">
        <v>249</v>
      </c>
      <c r="B479" s="54" t="s">
        <v>928</v>
      </c>
      <c r="C479" s="54" t="s">
        <v>928</v>
      </c>
      <c r="D479" s="54" t="s">
        <v>857</v>
      </c>
      <c r="E479" s="54" t="s">
        <v>927</v>
      </c>
      <c r="F479" s="54" t="s">
        <v>265</v>
      </c>
      <c r="G479" s="54"/>
      <c r="H479" s="54" t="s">
        <v>858</v>
      </c>
      <c r="I479" s="54" t="s">
        <v>858</v>
      </c>
      <c r="J479" s="55" t="str">
        <f t="shared" si="14"/>
        <v>TinOperaciones Metalurgicas S.A.</v>
      </c>
      <c r="K479" s="55" t="str">
        <f t="shared" si="15"/>
        <v>TinOperaciones Metalurgicas S.A.</v>
      </c>
    </row>
    <row r="480" spans="1:11">
      <c r="A480" s="54" t="s">
        <v>249</v>
      </c>
      <c r="B480" s="54" t="s">
        <v>1337</v>
      </c>
      <c r="C480" s="54" t="s">
        <v>928</v>
      </c>
      <c r="D480" s="54" t="s">
        <v>857</v>
      </c>
      <c r="E480" s="54" t="s">
        <v>927</v>
      </c>
      <c r="F480" s="54" t="s">
        <v>265</v>
      </c>
      <c r="G480" s="54"/>
      <c r="H480" s="54" t="s">
        <v>858</v>
      </c>
      <c r="I480" s="54" t="s">
        <v>858</v>
      </c>
      <c r="J480" s="55" t="str">
        <f t="shared" si="14"/>
        <v>TinOperaciones Metalúrgicas S.A.</v>
      </c>
      <c r="K480" s="55" t="str">
        <f t="shared" si="15"/>
        <v>TinOperaciones Metalúrgicas S.A.</v>
      </c>
    </row>
    <row r="481" spans="1:11">
      <c r="A481" s="54" t="s">
        <v>249</v>
      </c>
      <c r="B481" s="54" t="s">
        <v>930</v>
      </c>
      <c r="C481" s="54" t="s">
        <v>930</v>
      </c>
      <c r="D481" s="54" t="s">
        <v>931</v>
      </c>
      <c r="E481" s="54" t="s">
        <v>929</v>
      </c>
      <c r="F481" s="54" t="s">
        <v>265</v>
      </c>
      <c r="G481" s="54"/>
      <c r="H481" s="54" t="s">
        <v>932</v>
      </c>
      <c r="I481" s="54" t="s">
        <v>932</v>
      </c>
      <c r="J481" s="55" t="str">
        <f t="shared" si="14"/>
        <v>TinPongpipat Company Limited</v>
      </c>
      <c r="K481" s="55" t="str">
        <f t="shared" si="15"/>
        <v>TinPongpipat Company Limited</v>
      </c>
    </row>
    <row r="482" spans="1:11">
      <c r="A482" s="54" t="s">
        <v>249</v>
      </c>
      <c r="B482" s="54" t="s">
        <v>934</v>
      </c>
      <c r="C482" s="54" t="s">
        <v>934</v>
      </c>
      <c r="D482" s="54" t="s">
        <v>344</v>
      </c>
      <c r="E482" s="54" t="s">
        <v>933</v>
      </c>
      <c r="F482" s="54" t="s">
        <v>265</v>
      </c>
      <c r="G482" s="54"/>
      <c r="H482" s="54" t="s">
        <v>935</v>
      </c>
      <c r="I482" s="54" t="s">
        <v>936</v>
      </c>
      <c r="J482" s="55" t="str">
        <f t="shared" si="14"/>
        <v>TinPrecious Minerals and Smelting Limited</v>
      </c>
      <c r="K482" s="55" t="str">
        <f t="shared" si="15"/>
        <v>TinPrecious Minerals and Smelting Limited</v>
      </c>
    </row>
    <row r="483" spans="1:11">
      <c r="A483" s="54" t="s">
        <v>249</v>
      </c>
      <c r="B483" s="54" t="s">
        <v>1600</v>
      </c>
      <c r="C483" s="54" t="s">
        <v>1600</v>
      </c>
      <c r="D483" s="54" t="s">
        <v>665</v>
      </c>
      <c r="E483" s="54" t="s">
        <v>1601</v>
      </c>
      <c r="F483" s="54" t="s">
        <v>265</v>
      </c>
      <c r="G483" s="54"/>
      <c r="H483" s="54" t="s">
        <v>1602</v>
      </c>
      <c r="I483" s="54" t="s">
        <v>940</v>
      </c>
      <c r="J483" s="55" t="str">
        <f t="shared" si="14"/>
        <v>TinPT Aries Kencana Sejahtera</v>
      </c>
      <c r="K483" s="55" t="str">
        <f t="shared" si="15"/>
        <v>TinPT Aries Kencana Sejahtera</v>
      </c>
    </row>
    <row r="484" spans="1:11">
      <c r="A484" s="54" t="s">
        <v>249</v>
      </c>
      <c r="B484" s="54" t="s">
        <v>938</v>
      </c>
      <c r="C484" s="54" t="s">
        <v>938</v>
      </c>
      <c r="D484" s="54" t="s">
        <v>665</v>
      </c>
      <c r="E484" s="54" t="s">
        <v>937</v>
      </c>
      <c r="F484" s="54" t="s">
        <v>265</v>
      </c>
      <c r="G484" s="54"/>
      <c r="H484" s="54" t="s">
        <v>939</v>
      </c>
      <c r="I484" s="54" t="s">
        <v>940</v>
      </c>
      <c r="J484" s="55" t="str">
        <f t="shared" si="14"/>
        <v>TinPT Artha Cipta Langgeng</v>
      </c>
      <c r="K484" s="55" t="str">
        <f t="shared" si="15"/>
        <v>TinPT Artha Cipta Langgeng</v>
      </c>
    </row>
    <row r="485" spans="1:11">
      <c r="A485" s="54" t="s">
        <v>249</v>
      </c>
      <c r="B485" s="54" t="s">
        <v>942</v>
      </c>
      <c r="C485" s="54" t="s">
        <v>942</v>
      </c>
      <c r="D485" s="54" t="s">
        <v>665</v>
      </c>
      <c r="E485" s="54" t="s">
        <v>941</v>
      </c>
      <c r="F485" s="54" t="s">
        <v>265</v>
      </c>
      <c r="G485" s="54"/>
      <c r="H485" s="54" t="s">
        <v>939</v>
      </c>
      <c r="I485" s="54" t="s">
        <v>940</v>
      </c>
      <c r="J485" s="55" t="str">
        <f t="shared" si="14"/>
        <v>TinPT ATD Makmur Mandiri Jaya</v>
      </c>
      <c r="K485" s="55" t="str">
        <f t="shared" si="15"/>
        <v>TinPT ATD Makmur Mandiri Jaya</v>
      </c>
    </row>
    <row r="486" spans="1:11">
      <c r="A486" s="54" t="s">
        <v>249</v>
      </c>
      <c r="B486" s="54" t="s">
        <v>1786</v>
      </c>
      <c r="C486" s="54" t="s">
        <v>1786</v>
      </c>
      <c r="D486" s="54" t="s">
        <v>665</v>
      </c>
      <c r="E486" s="54" t="s">
        <v>1787</v>
      </c>
      <c r="F486" s="54" t="s">
        <v>265</v>
      </c>
      <c r="G486" s="54"/>
      <c r="H486" s="54" t="s">
        <v>1788</v>
      </c>
      <c r="I486" s="54" t="s">
        <v>940</v>
      </c>
      <c r="J486" s="55" t="str">
        <f t="shared" si="14"/>
        <v>TinPT Babel Inti Perkasa</v>
      </c>
      <c r="K486" s="55" t="str">
        <f t="shared" si="15"/>
        <v>TinPT Babel Inti Perkasa</v>
      </c>
    </row>
    <row r="487" spans="1:11">
      <c r="A487" s="54" t="s">
        <v>249</v>
      </c>
      <c r="B487" s="54" t="s">
        <v>1603</v>
      </c>
      <c r="C487" s="54" t="s">
        <v>1603</v>
      </c>
      <c r="D487" s="54" t="s">
        <v>665</v>
      </c>
      <c r="E487" s="54" t="s">
        <v>1604</v>
      </c>
      <c r="F487" s="54" t="s">
        <v>265</v>
      </c>
      <c r="G487" s="54"/>
      <c r="H487" s="54" t="s">
        <v>1605</v>
      </c>
      <c r="I487" s="54" t="s">
        <v>940</v>
      </c>
      <c r="J487" s="55" t="str">
        <f t="shared" si="14"/>
        <v>TinPT Babel Surya Alam Lestari</v>
      </c>
      <c r="K487" s="55" t="str">
        <f t="shared" si="15"/>
        <v>TinPT Babel Surya Alam Lestari</v>
      </c>
    </row>
    <row r="488" spans="1:11">
      <c r="A488" s="54" t="s">
        <v>249</v>
      </c>
      <c r="B488" s="54" t="s">
        <v>1338</v>
      </c>
      <c r="C488" s="54" t="s">
        <v>1338</v>
      </c>
      <c r="D488" s="54" t="s">
        <v>665</v>
      </c>
      <c r="E488" s="54" t="s">
        <v>1339</v>
      </c>
      <c r="F488" s="54" t="s">
        <v>265</v>
      </c>
      <c r="G488" s="54"/>
      <c r="H488" s="54" t="s">
        <v>1606</v>
      </c>
      <c r="I488" s="54" t="s">
        <v>940</v>
      </c>
      <c r="J488" s="55" t="str">
        <f t="shared" si="14"/>
        <v>TinPT Bangka Serumpun</v>
      </c>
      <c r="K488" s="55" t="str">
        <f t="shared" si="15"/>
        <v>TinPT Bangka Serumpun</v>
      </c>
    </row>
    <row r="489" spans="1:11">
      <c r="A489" s="54" t="s">
        <v>249</v>
      </c>
      <c r="B489" s="54" t="s">
        <v>1789</v>
      </c>
      <c r="C489" s="54" t="s">
        <v>1789</v>
      </c>
      <c r="D489" s="54" t="s">
        <v>665</v>
      </c>
      <c r="E489" s="54" t="s">
        <v>1790</v>
      </c>
      <c r="F489" s="54" t="s">
        <v>265</v>
      </c>
      <c r="G489" s="54"/>
      <c r="H489" s="54" t="s">
        <v>1791</v>
      </c>
      <c r="I489" s="54" t="s">
        <v>940</v>
      </c>
      <c r="J489" s="55" t="str">
        <f t="shared" si="14"/>
        <v>TinPT Belitung Industri Sejahtera</v>
      </c>
      <c r="K489" s="55" t="str">
        <f t="shared" si="15"/>
        <v>TinPT Belitung Industri Sejahtera</v>
      </c>
    </row>
    <row r="490" spans="1:11">
      <c r="A490" s="54" t="s">
        <v>249</v>
      </c>
      <c r="B490" s="54" t="s">
        <v>1778</v>
      </c>
      <c r="C490" s="54" t="s">
        <v>1778</v>
      </c>
      <c r="D490" s="54" t="s">
        <v>665</v>
      </c>
      <c r="E490" s="54" t="s">
        <v>1779</v>
      </c>
      <c r="F490" s="54" t="s">
        <v>265</v>
      </c>
      <c r="G490" s="54"/>
      <c r="H490" s="54" t="s">
        <v>1612</v>
      </c>
      <c r="I490" s="51" t="s">
        <v>940</v>
      </c>
      <c r="J490" s="55" t="str">
        <f t="shared" si="14"/>
        <v>TinPT Bukit Timah</v>
      </c>
      <c r="K490" s="55" t="str">
        <f t="shared" si="15"/>
        <v>TinPT Bukit Timah</v>
      </c>
    </row>
    <row r="491" spans="1:11">
      <c r="A491" s="54" t="s">
        <v>249</v>
      </c>
      <c r="B491" s="54" t="s">
        <v>1792</v>
      </c>
      <c r="C491" s="54" t="s">
        <v>1792</v>
      </c>
      <c r="D491" s="54" t="s">
        <v>665</v>
      </c>
      <c r="E491" s="54" t="s">
        <v>1793</v>
      </c>
      <c r="F491" s="54" t="s">
        <v>265</v>
      </c>
      <c r="G491" s="54"/>
      <c r="H491" s="54" t="s">
        <v>1794</v>
      </c>
      <c r="I491" s="51" t="s">
        <v>1795</v>
      </c>
      <c r="J491" s="55" t="str">
        <f t="shared" si="14"/>
        <v>TinPT Cipta Persada Mulia</v>
      </c>
      <c r="K491" s="55" t="str">
        <f t="shared" si="15"/>
        <v>TinPT Cipta Persada Mulia</v>
      </c>
    </row>
    <row r="492" spans="1:11">
      <c r="A492" s="54" t="s">
        <v>249</v>
      </c>
      <c r="B492" s="54" t="s">
        <v>1796</v>
      </c>
      <c r="C492" s="54" t="s">
        <v>1778</v>
      </c>
      <c r="D492" s="54" t="s">
        <v>665</v>
      </c>
      <c r="E492" s="54" t="s">
        <v>1779</v>
      </c>
      <c r="F492" s="54" t="s">
        <v>265</v>
      </c>
      <c r="G492" s="54"/>
      <c r="H492" s="54" t="s">
        <v>1612</v>
      </c>
      <c r="I492" s="54" t="s">
        <v>940</v>
      </c>
      <c r="J492" s="55" t="str">
        <f t="shared" si="14"/>
        <v>TinPT Indora Ermulti</v>
      </c>
      <c r="K492" s="55" t="str">
        <f t="shared" si="15"/>
        <v>TinPT Indora Ermulti</v>
      </c>
    </row>
    <row r="493" spans="1:11">
      <c r="A493" s="54" t="s">
        <v>249</v>
      </c>
      <c r="B493" s="54" t="s">
        <v>1797</v>
      </c>
      <c r="C493" s="54" t="s">
        <v>1778</v>
      </c>
      <c r="D493" s="54" t="s">
        <v>665</v>
      </c>
      <c r="E493" s="54" t="s">
        <v>1779</v>
      </c>
      <c r="F493" s="54" t="s">
        <v>265</v>
      </c>
      <c r="G493" s="54"/>
      <c r="H493" s="54" t="s">
        <v>1612</v>
      </c>
      <c r="I493" s="54" t="s">
        <v>940</v>
      </c>
      <c r="J493" s="55" t="str">
        <f t="shared" si="14"/>
        <v>TinPT Indra Eramult Logam Industri</v>
      </c>
      <c r="K493" s="55" t="str">
        <f t="shared" si="15"/>
        <v>TinPT Indra Eramult Logam Industri</v>
      </c>
    </row>
    <row r="494" spans="1:11">
      <c r="A494" s="54" t="s">
        <v>249</v>
      </c>
      <c r="B494" s="54" t="s">
        <v>1798</v>
      </c>
      <c r="C494" s="54" t="s">
        <v>1798</v>
      </c>
      <c r="D494" s="54" t="s">
        <v>665</v>
      </c>
      <c r="E494" s="54" t="s">
        <v>1799</v>
      </c>
      <c r="F494" s="54" t="s">
        <v>265</v>
      </c>
      <c r="G494" s="54"/>
      <c r="H494" s="54" t="s">
        <v>939</v>
      </c>
      <c r="I494" s="54" t="s">
        <v>940</v>
      </c>
      <c r="J494" s="55" t="str">
        <f t="shared" si="14"/>
        <v>TinPT Masbro Alam Stania</v>
      </c>
      <c r="K494" s="55" t="str">
        <f t="shared" si="15"/>
        <v>TinPT Masbro Alam Stania</v>
      </c>
    </row>
    <row r="495" spans="1:11">
      <c r="A495" s="54" t="s">
        <v>249</v>
      </c>
      <c r="B495" s="54" t="s">
        <v>1607</v>
      </c>
      <c r="C495" s="54" t="s">
        <v>1607</v>
      </c>
      <c r="D495" s="54" t="s">
        <v>665</v>
      </c>
      <c r="E495" s="54" t="s">
        <v>1608</v>
      </c>
      <c r="F495" s="54" t="s">
        <v>265</v>
      </c>
      <c r="G495" s="54"/>
      <c r="H495" s="54" t="s">
        <v>1609</v>
      </c>
      <c r="I495" s="54" t="s">
        <v>940</v>
      </c>
      <c r="J495" s="55" t="str">
        <f t="shared" si="14"/>
        <v>TinPT Menara Cipta Mulia</v>
      </c>
      <c r="K495" s="55" t="str">
        <f t="shared" si="15"/>
        <v>TinPT Menara Cipta Mulia</v>
      </c>
    </row>
    <row r="496" spans="1:11">
      <c r="A496" s="54" t="s">
        <v>249</v>
      </c>
      <c r="B496" s="54" t="s">
        <v>944</v>
      </c>
      <c r="C496" s="54" t="s">
        <v>944</v>
      </c>
      <c r="D496" s="54" t="s">
        <v>665</v>
      </c>
      <c r="E496" s="54" t="s">
        <v>943</v>
      </c>
      <c r="F496" s="54" t="s">
        <v>265</v>
      </c>
      <c r="G496" s="54"/>
      <c r="H496" s="54" t="s">
        <v>939</v>
      </c>
      <c r="I496" s="54" t="s">
        <v>940</v>
      </c>
      <c r="J496" s="55" t="str">
        <f t="shared" si="14"/>
        <v>TinPT Mitra Stania Prima</v>
      </c>
      <c r="K496" s="55" t="str">
        <f t="shared" si="15"/>
        <v>TinPT Mitra Stania Prima</v>
      </c>
    </row>
    <row r="497" spans="1:11">
      <c r="A497" s="54" t="s">
        <v>249</v>
      </c>
      <c r="B497" s="54" t="s">
        <v>1340</v>
      </c>
      <c r="C497" s="54" t="s">
        <v>1340</v>
      </c>
      <c r="D497" s="54" t="s">
        <v>665</v>
      </c>
      <c r="E497" s="54" t="s">
        <v>1341</v>
      </c>
      <c r="F497" s="54" t="s">
        <v>265</v>
      </c>
      <c r="G497" s="54"/>
      <c r="H497" s="54" t="s">
        <v>1606</v>
      </c>
      <c r="I497" s="54" t="s">
        <v>940</v>
      </c>
      <c r="J497" s="55" t="str">
        <f t="shared" si="14"/>
        <v>TinPT Mitra Sukses Globalindo</v>
      </c>
      <c r="K497" s="55" t="str">
        <f t="shared" si="15"/>
        <v>TinPT Mitra Sukses Globalindo</v>
      </c>
    </row>
    <row r="498" spans="1:11">
      <c r="A498" s="54" t="s">
        <v>249</v>
      </c>
      <c r="B498" s="54" t="s">
        <v>1800</v>
      </c>
      <c r="C498" s="54" t="s">
        <v>1800</v>
      </c>
      <c r="D498" s="54" t="s">
        <v>665</v>
      </c>
      <c r="E498" s="54" t="s">
        <v>1801</v>
      </c>
      <c r="F498" s="54" t="s">
        <v>265</v>
      </c>
      <c r="G498" s="54"/>
      <c r="H498" s="54" t="s">
        <v>939</v>
      </c>
      <c r="I498" s="54" t="s">
        <v>940</v>
      </c>
      <c r="J498" s="55" t="str">
        <f t="shared" si="14"/>
        <v>TinPT Panca Mega Persada</v>
      </c>
      <c r="K498" s="55" t="str">
        <f t="shared" si="15"/>
        <v>TinPT Panca Mega Persada</v>
      </c>
    </row>
    <row r="499" spans="1:11">
      <c r="A499" s="54" t="s">
        <v>249</v>
      </c>
      <c r="B499" s="54" t="s">
        <v>1610</v>
      </c>
      <c r="C499" s="54" t="s">
        <v>1610</v>
      </c>
      <c r="D499" s="54" t="s">
        <v>665</v>
      </c>
      <c r="E499" s="54" t="s">
        <v>1611</v>
      </c>
      <c r="F499" s="54" t="s">
        <v>265</v>
      </c>
      <c r="G499" s="54"/>
      <c r="H499" s="54" t="s">
        <v>1612</v>
      </c>
      <c r="I499" s="54" t="s">
        <v>940</v>
      </c>
      <c r="J499" s="55" t="str">
        <f t="shared" si="14"/>
        <v>TinPT Prima Timah Utama</v>
      </c>
      <c r="K499" s="55" t="str">
        <f t="shared" si="15"/>
        <v>TinPT Prima Timah Utama</v>
      </c>
    </row>
    <row r="500" spans="1:11">
      <c r="A500" s="54" t="s">
        <v>249</v>
      </c>
      <c r="B500" s="54" t="s">
        <v>1802</v>
      </c>
      <c r="C500" s="54" t="s">
        <v>1802</v>
      </c>
      <c r="D500" s="54" t="s">
        <v>665</v>
      </c>
      <c r="E500" s="54" t="s">
        <v>1803</v>
      </c>
      <c r="F500" s="54" t="s">
        <v>265</v>
      </c>
      <c r="G500" s="54"/>
      <c r="H500" s="54" t="s">
        <v>939</v>
      </c>
      <c r="I500" s="54" t="s">
        <v>940</v>
      </c>
      <c r="J500" s="55" t="str">
        <f t="shared" si="14"/>
        <v>TinPT Putera Sarana Shakti (PT PSS)</v>
      </c>
      <c r="K500" s="55" t="str">
        <f t="shared" si="15"/>
        <v>TinPT Putera Sarana Shakti (PT PSS)</v>
      </c>
    </row>
    <row r="501" spans="1:11">
      <c r="A501" s="54" t="s">
        <v>249</v>
      </c>
      <c r="B501" s="54" t="s">
        <v>1613</v>
      </c>
      <c r="C501" s="54" t="s">
        <v>1613</v>
      </c>
      <c r="D501" s="54" t="s">
        <v>665</v>
      </c>
      <c r="E501" s="54" t="s">
        <v>1614</v>
      </c>
      <c r="F501" s="54" t="s">
        <v>265</v>
      </c>
      <c r="G501" s="54"/>
      <c r="H501" s="54" t="s">
        <v>1615</v>
      </c>
      <c r="I501" s="54" t="s">
        <v>940</v>
      </c>
      <c r="J501" s="55" t="str">
        <f t="shared" si="14"/>
        <v>TinPT Rajawali Rimba Perkasa</v>
      </c>
      <c r="K501" s="55" t="str">
        <f t="shared" si="15"/>
        <v>TinPT Rajawali Rimba Perkasa</v>
      </c>
    </row>
    <row r="502" spans="1:11">
      <c r="A502" s="54" t="s">
        <v>249</v>
      </c>
      <c r="B502" s="54" t="s">
        <v>946</v>
      </c>
      <c r="C502" s="54" t="s">
        <v>946</v>
      </c>
      <c r="D502" s="54" t="s">
        <v>665</v>
      </c>
      <c r="E502" s="54" t="s">
        <v>945</v>
      </c>
      <c r="F502" s="54" t="s">
        <v>265</v>
      </c>
      <c r="G502" s="54"/>
      <c r="H502" s="54" t="s">
        <v>939</v>
      </c>
      <c r="I502" s="54" t="s">
        <v>940</v>
      </c>
      <c r="J502" s="55" t="str">
        <f t="shared" si="14"/>
        <v>TinPT Refined Bangka Tin</v>
      </c>
      <c r="K502" s="55" t="str">
        <f t="shared" si="15"/>
        <v>TinPT Refined Bangka Tin</v>
      </c>
    </row>
    <row r="503" spans="1:11">
      <c r="A503" s="54" t="s">
        <v>249</v>
      </c>
      <c r="B503" s="54" t="s">
        <v>1804</v>
      </c>
      <c r="C503" s="54" t="s">
        <v>1804</v>
      </c>
      <c r="D503" s="54" t="s">
        <v>665</v>
      </c>
      <c r="E503" s="54" t="s">
        <v>1805</v>
      </c>
      <c r="F503" s="54" t="s">
        <v>265</v>
      </c>
      <c r="G503" s="54"/>
      <c r="H503" s="54" t="s">
        <v>1612</v>
      </c>
      <c r="I503" s="54" t="s">
        <v>940</v>
      </c>
      <c r="J503" s="55" t="str">
        <f t="shared" si="14"/>
        <v>TinPT Sariwiguna Binasentosa</v>
      </c>
      <c r="K503" s="55" t="str">
        <f t="shared" si="15"/>
        <v>TinPT Sariwiguna Binasentosa</v>
      </c>
    </row>
    <row r="504" spans="1:11">
      <c r="A504" s="54" t="s">
        <v>249</v>
      </c>
      <c r="B504" s="54" t="s">
        <v>1616</v>
      </c>
      <c r="C504" s="54" t="s">
        <v>1616</v>
      </c>
      <c r="D504" s="54" t="s">
        <v>665</v>
      </c>
      <c r="E504" s="54" t="s">
        <v>1617</v>
      </c>
      <c r="F504" s="54" t="s">
        <v>265</v>
      </c>
      <c r="G504" s="54"/>
      <c r="H504" s="54" t="s">
        <v>1612</v>
      </c>
      <c r="I504" s="54" t="s">
        <v>940</v>
      </c>
      <c r="J504" s="55" t="str">
        <f t="shared" si="14"/>
        <v>TinPT Stanindo Inti Perkasa</v>
      </c>
      <c r="K504" s="55" t="str">
        <f t="shared" si="15"/>
        <v>TinPT Stanindo Inti Perkasa</v>
      </c>
    </row>
    <row r="505" spans="1:11">
      <c r="A505" s="54" t="s">
        <v>249</v>
      </c>
      <c r="B505" s="54" t="s">
        <v>1806</v>
      </c>
      <c r="C505" s="54" t="s">
        <v>1806</v>
      </c>
      <c r="D505" s="54" t="s">
        <v>665</v>
      </c>
      <c r="E505" s="54" t="s">
        <v>1807</v>
      </c>
      <c r="F505" s="54" t="s">
        <v>265</v>
      </c>
      <c r="G505" s="54"/>
      <c r="H505" s="54" t="s">
        <v>1808</v>
      </c>
      <c r="I505" s="54" t="s">
        <v>940</v>
      </c>
      <c r="J505" s="55" t="str">
        <f t="shared" si="14"/>
        <v>TinPT Sukses Inti Makmur</v>
      </c>
      <c r="K505" s="55" t="str">
        <f t="shared" si="15"/>
        <v>TinPT Sukses Inti Makmur</v>
      </c>
    </row>
    <row r="506" spans="1:11">
      <c r="A506" s="54" t="s">
        <v>249</v>
      </c>
      <c r="B506" s="54" t="s">
        <v>1342</v>
      </c>
      <c r="C506" s="54" t="s">
        <v>948</v>
      </c>
      <c r="D506" s="54" t="s">
        <v>665</v>
      </c>
      <c r="E506" s="54" t="s">
        <v>947</v>
      </c>
      <c r="F506" s="54" t="s">
        <v>265</v>
      </c>
      <c r="G506" s="54"/>
      <c r="H506" s="54" t="s">
        <v>949</v>
      </c>
      <c r="I506" s="54" t="s">
        <v>950</v>
      </c>
      <c r="J506" s="55" t="str">
        <f t="shared" si="14"/>
        <v>TinPT Tambang Timah</v>
      </c>
      <c r="K506" s="55" t="str">
        <f t="shared" si="15"/>
        <v>TinPT Tambang Timah</v>
      </c>
    </row>
    <row r="507" spans="1:11">
      <c r="A507" s="54" t="s">
        <v>249</v>
      </c>
      <c r="B507" s="54" t="s">
        <v>1665</v>
      </c>
      <c r="C507" s="54" t="s">
        <v>1665</v>
      </c>
      <c r="D507" s="54" t="s">
        <v>665</v>
      </c>
      <c r="E507" s="54" t="s">
        <v>1666</v>
      </c>
      <c r="F507" s="54" t="s">
        <v>265</v>
      </c>
      <c r="G507" s="54"/>
      <c r="H507" s="54" t="s">
        <v>1667</v>
      </c>
      <c r="I507" s="54" t="s">
        <v>940</v>
      </c>
      <c r="J507" s="55" t="str">
        <f t="shared" si="14"/>
        <v>TinPT Timah Nusantara</v>
      </c>
      <c r="K507" s="55" t="str">
        <f t="shared" si="15"/>
        <v>TinPT Timah Nusantara</v>
      </c>
    </row>
    <row r="508" spans="1:11">
      <c r="A508" s="54" t="s">
        <v>249</v>
      </c>
      <c r="B508" s="54" t="s">
        <v>948</v>
      </c>
      <c r="C508" s="54" t="s">
        <v>948</v>
      </c>
      <c r="D508" s="54" t="s">
        <v>665</v>
      </c>
      <c r="E508" s="54" t="s">
        <v>947</v>
      </c>
      <c r="F508" s="54" t="s">
        <v>265</v>
      </c>
      <c r="G508" s="54"/>
      <c r="H508" s="54" t="s">
        <v>949</v>
      </c>
      <c r="I508" s="54" t="s">
        <v>950</v>
      </c>
      <c r="J508" s="55" t="str">
        <f t="shared" si="14"/>
        <v>TinPT Timah Tbk Kundur</v>
      </c>
      <c r="K508" s="55" t="str">
        <f t="shared" si="15"/>
        <v>TinPT Timah Tbk Kundur</v>
      </c>
    </row>
    <row r="509" spans="1:11">
      <c r="A509" s="54" t="s">
        <v>249</v>
      </c>
      <c r="B509" s="54" t="s">
        <v>952</v>
      </c>
      <c r="C509" s="54" t="s">
        <v>952</v>
      </c>
      <c r="D509" s="54" t="s">
        <v>665</v>
      </c>
      <c r="E509" s="54" t="s">
        <v>951</v>
      </c>
      <c r="F509" s="54" t="s">
        <v>265</v>
      </c>
      <c r="G509" s="54"/>
      <c r="H509" s="54" t="s">
        <v>953</v>
      </c>
      <c r="I509" s="54" t="s">
        <v>940</v>
      </c>
      <c r="J509" s="55" t="str">
        <f t="shared" si="14"/>
        <v>TinPT Timah Tbk Mentok</v>
      </c>
      <c r="K509" s="55" t="str">
        <f t="shared" si="15"/>
        <v>TinPT Timah Tbk Mentok</v>
      </c>
    </row>
    <row r="510" spans="1:11">
      <c r="A510" s="54" t="s">
        <v>249</v>
      </c>
      <c r="B510" s="54" t="s">
        <v>1618</v>
      </c>
      <c r="C510" s="54" t="s">
        <v>1618</v>
      </c>
      <c r="D510" s="54" t="s">
        <v>665</v>
      </c>
      <c r="E510" s="54" t="s">
        <v>1619</v>
      </c>
      <c r="F510" s="54" t="s">
        <v>265</v>
      </c>
      <c r="G510" s="54"/>
      <c r="H510" s="54" t="s">
        <v>1612</v>
      </c>
      <c r="I510" s="54" t="s">
        <v>940</v>
      </c>
      <c r="J510" s="55" t="str">
        <f t="shared" si="14"/>
        <v>TinPT Tinindo Inter Nusa</v>
      </c>
      <c r="K510" s="55" t="str">
        <f t="shared" si="15"/>
        <v>TinPT Tinindo Inter Nusa</v>
      </c>
    </row>
    <row r="511" spans="1:11">
      <c r="A511" s="54" t="s">
        <v>249</v>
      </c>
      <c r="B511" s="54" t="s">
        <v>1809</v>
      </c>
      <c r="C511" s="54" t="s">
        <v>1809</v>
      </c>
      <c r="D511" s="54" t="s">
        <v>665</v>
      </c>
      <c r="E511" s="54" t="s">
        <v>1810</v>
      </c>
      <c r="F511" s="54" t="s">
        <v>265</v>
      </c>
      <c r="G511" s="54"/>
      <c r="H511" s="54" t="s">
        <v>1811</v>
      </c>
      <c r="I511" s="54" t="s">
        <v>1812</v>
      </c>
      <c r="J511" s="55" t="str">
        <f t="shared" si="14"/>
        <v>TinPT Tirus Putra Mandiri</v>
      </c>
      <c r="K511" s="55" t="str">
        <f t="shared" si="15"/>
        <v>TinPT Tirus Putra Mandiri</v>
      </c>
    </row>
    <row r="512" spans="1:11">
      <c r="A512" s="54" t="s">
        <v>249</v>
      </c>
      <c r="B512" s="54" t="s">
        <v>1813</v>
      </c>
      <c r="C512" s="54" t="s">
        <v>1813</v>
      </c>
      <c r="D512" s="54" t="s">
        <v>665</v>
      </c>
      <c r="E512" s="54" t="s">
        <v>1814</v>
      </c>
      <c r="F512" s="54" t="s">
        <v>265</v>
      </c>
      <c r="G512" s="54"/>
      <c r="H512" s="54" t="s">
        <v>1815</v>
      </c>
      <c r="I512" s="54" t="s">
        <v>940</v>
      </c>
      <c r="J512" s="55" t="str">
        <f t="shared" si="14"/>
        <v>TinPT Tommy Utama</v>
      </c>
      <c r="K512" s="55" t="str">
        <f t="shared" si="15"/>
        <v>TinPT Tommy Utama</v>
      </c>
    </row>
    <row r="513" spans="1:11">
      <c r="A513" s="54" t="s">
        <v>249</v>
      </c>
      <c r="B513" s="54" t="s">
        <v>1267</v>
      </c>
      <c r="C513" s="54" t="s">
        <v>955</v>
      </c>
      <c r="D513" s="54" t="s">
        <v>304</v>
      </c>
      <c r="E513" s="54" t="s">
        <v>954</v>
      </c>
      <c r="F513" s="54" t="s">
        <v>265</v>
      </c>
      <c r="G513" s="54"/>
      <c r="H513" s="54" t="s">
        <v>890</v>
      </c>
      <c r="I513" s="54" t="s">
        <v>956</v>
      </c>
      <c r="J513" s="55" t="str">
        <f t="shared" si="14"/>
        <v>TinResind Ind e Com Ltda.</v>
      </c>
      <c r="K513" s="55" t="str">
        <f t="shared" si="15"/>
        <v>TinResind Ind e Com Ltda.</v>
      </c>
    </row>
    <row r="514" spans="1:11">
      <c r="A514" s="54" t="s">
        <v>249</v>
      </c>
      <c r="B514" s="54" t="s">
        <v>955</v>
      </c>
      <c r="C514" s="54" t="s">
        <v>955</v>
      </c>
      <c r="D514" s="54" t="s">
        <v>304</v>
      </c>
      <c r="E514" s="54" t="s">
        <v>954</v>
      </c>
      <c r="F514" s="54" t="s">
        <v>265</v>
      </c>
      <c r="G514" s="54"/>
      <c r="H514" s="54" t="s">
        <v>890</v>
      </c>
      <c r="I514" s="54" t="s">
        <v>956</v>
      </c>
      <c r="J514" s="55" t="str">
        <f t="shared" si="14"/>
        <v>TinResind Industria e Comercio Ltda.</v>
      </c>
      <c r="K514" s="55" t="str">
        <f t="shared" si="15"/>
        <v>TinResind Industria e Comercio Ltda.</v>
      </c>
    </row>
    <row r="515" spans="1:11">
      <c r="A515" s="54" t="s">
        <v>249</v>
      </c>
      <c r="B515" s="54" t="s">
        <v>1269</v>
      </c>
      <c r="C515" s="54" t="s">
        <v>955</v>
      </c>
      <c r="D515" s="54" t="s">
        <v>304</v>
      </c>
      <c r="E515" s="54" t="s">
        <v>954</v>
      </c>
      <c r="F515" s="54" t="s">
        <v>265</v>
      </c>
      <c r="G515" s="54"/>
      <c r="H515" s="54" t="s">
        <v>890</v>
      </c>
      <c r="I515" s="54" t="s">
        <v>956</v>
      </c>
      <c r="J515" s="55" t="str">
        <f t="shared" si="14"/>
        <v>TinResind Indústria e Comércio Ltda.</v>
      </c>
      <c r="K515" s="55" t="str">
        <f t="shared" si="15"/>
        <v>TinResind Indústria e Comércio Ltda.</v>
      </c>
    </row>
    <row r="516" spans="1:11">
      <c r="A516" s="54" t="s">
        <v>249</v>
      </c>
      <c r="B516" s="54" t="s">
        <v>958</v>
      </c>
      <c r="C516" s="54" t="s">
        <v>958</v>
      </c>
      <c r="D516" s="54" t="s">
        <v>737</v>
      </c>
      <c r="E516" s="54" t="s">
        <v>957</v>
      </c>
      <c r="F516" s="54" t="s">
        <v>265</v>
      </c>
      <c r="G516" s="54"/>
      <c r="H516" s="54" t="s">
        <v>959</v>
      </c>
      <c r="I516" s="54" t="s">
        <v>739</v>
      </c>
      <c r="J516" s="55" t="str">
        <f t="shared" si="14"/>
        <v>TinRui Da Hung</v>
      </c>
      <c r="K516" s="55" t="str">
        <f t="shared" si="15"/>
        <v>TinRui Da Hung</v>
      </c>
    </row>
    <row r="517" spans="1:11">
      <c r="A517" s="54" t="s">
        <v>249</v>
      </c>
      <c r="B517" s="54" t="s">
        <v>1343</v>
      </c>
      <c r="C517" s="54" t="s">
        <v>1780</v>
      </c>
      <c r="D517" s="54" t="s">
        <v>385</v>
      </c>
      <c r="E517" s="54" t="s">
        <v>985</v>
      </c>
      <c r="F517" s="54" t="s">
        <v>265</v>
      </c>
      <c r="G517" s="54"/>
      <c r="H517" s="54" t="s">
        <v>868</v>
      </c>
      <c r="I517" s="54" t="s">
        <v>826</v>
      </c>
      <c r="J517" s="55" t="str">
        <f t="shared" ref="J517:J580" si="16">A517&amp;B517</f>
        <v>TinSmelting Branch of Yunnan Tin Company Ltd</v>
      </c>
      <c r="K517" s="55" t="str">
        <f t="shared" ref="K517:K580" si="17">A517&amp;B517</f>
        <v>TinSmelting Branch of Yunnan Tin Company Ltd</v>
      </c>
    </row>
    <row r="518" spans="1:11">
      <c r="A518" s="54" t="s">
        <v>249</v>
      </c>
      <c r="B518" s="54" t="s">
        <v>961</v>
      </c>
      <c r="C518" s="54" t="s">
        <v>961</v>
      </c>
      <c r="D518" s="54" t="s">
        <v>304</v>
      </c>
      <c r="E518" s="54" t="s">
        <v>960</v>
      </c>
      <c r="F518" s="54" t="s">
        <v>265</v>
      </c>
      <c r="G518" s="54"/>
      <c r="H518" s="54" t="s">
        <v>962</v>
      </c>
      <c r="I518" s="54" t="s">
        <v>559</v>
      </c>
      <c r="J518" s="55" t="str">
        <f t="shared" si="16"/>
        <v>TinSoft Metais Ltda.</v>
      </c>
      <c r="K518" s="55" t="str">
        <f t="shared" si="17"/>
        <v>TinSoft Metais Ltda.</v>
      </c>
    </row>
    <row r="519" spans="1:11">
      <c r="A519" s="54" t="s">
        <v>249</v>
      </c>
      <c r="B519" s="54" t="s">
        <v>964</v>
      </c>
      <c r="C519" s="54" t="s">
        <v>964</v>
      </c>
      <c r="D519" s="54" t="s">
        <v>304</v>
      </c>
      <c r="E519" s="54" t="s">
        <v>963</v>
      </c>
      <c r="F519" s="54" t="s">
        <v>265</v>
      </c>
      <c r="G519" s="54"/>
      <c r="H519" s="54" t="s">
        <v>965</v>
      </c>
      <c r="I519" s="54" t="s">
        <v>559</v>
      </c>
      <c r="J519" s="55" t="str">
        <f t="shared" si="16"/>
        <v>TinSuper Ligas</v>
      </c>
      <c r="K519" s="55" t="str">
        <f t="shared" si="17"/>
        <v>TinSuper Ligas</v>
      </c>
    </row>
    <row r="520" spans="1:11">
      <c r="A520" s="54" t="s">
        <v>249</v>
      </c>
      <c r="B520" s="54" t="s">
        <v>967</v>
      </c>
      <c r="C520" s="54" t="s">
        <v>967</v>
      </c>
      <c r="D520" s="54" t="s">
        <v>835</v>
      </c>
      <c r="E520" s="54" t="s">
        <v>966</v>
      </c>
      <c r="F520" s="54" t="s">
        <v>265</v>
      </c>
      <c r="G520" s="54"/>
      <c r="H520" s="54" t="s">
        <v>968</v>
      </c>
      <c r="I520" s="54" t="s">
        <v>969</v>
      </c>
      <c r="J520" s="55" t="str">
        <f t="shared" si="16"/>
        <v>TinThai Nguyen Mining and Metallurgy Co., Ltd.</v>
      </c>
      <c r="K520" s="55" t="str">
        <f t="shared" si="17"/>
        <v>TinThai Nguyen Mining and Metallurgy Co., Ltd.</v>
      </c>
    </row>
    <row r="521" spans="1:11">
      <c r="A521" s="54" t="s">
        <v>249</v>
      </c>
      <c r="B521" s="54" t="s">
        <v>1344</v>
      </c>
      <c r="C521" s="54" t="s">
        <v>971</v>
      </c>
      <c r="D521" s="54" t="s">
        <v>797</v>
      </c>
      <c r="E521" s="54" t="s">
        <v>970</v>
      </c>
      <c r="F521" s="54" t="s">
        <v>265</v>
      </c>
      <c r="G521" s="54"/>
      <c r="H521" s="54" t="s">
        <v>972</v>
      </c>
      <c r="I521" s="54" t="s">
        <v>973</v>
      </c>
      <c r="J521" s="55" t="str">
        <f t="shared" si="16"/>
        <v>TinThai Solder Industry Corp., Ltd.</v>
      </c>
      <c r="K521" s="55" t="str">
        <f t="shared" si="17"/>
        <v>TinThai Solder Industry Corp., Ltd.</v>
      </c>
    </row>
    <row r="522" spans="1:11">
      <c r="A522" s="54" t="s">
        <v>249</v>
      </c>
      <c r="B522" s="54" t="s">
        <v>1345</v>
      </c>
      <c r="C522" s="54" t="s">
        <v>971</v>
      </c>
      <c r="D522" s="54" t="s">
        <v>797</v>
      </c>
      <c r="E522" s="54" t="s">
        <v>970</v>
      </c>
      <c r="F522" s="54" t="s">
        <v>265</v>
      </c>
      <c r="G522" s="54"/>
      <c r="H522" s="54" t="s">
        <v>972</v>
      </c>
      <c r="I522" s="51" t="s">
        <v>973</v>
      </c>
      <c r="J522" s="55" t="str">
        <f t="shared" si="16"/>
        <v>TinThailand Smelting &amp; Refining Co Ltd</v>
      </c>
      <c r="K522" s="55" t="str">
        <f t="shared" si="17"/>
        <v>TinThailand Smelting &amp; Refining Co Ltd</v>
      </c>
    </row>
    <row r="523" spans="1:11">
      <c r="A523" s="54" t="s">
        <v>249</v>
      </c>
      <c r="B523" s="54" t="s">
        <v>971</v>
      </c>
      <c r="C523" s="54" t="s">
        <v>971</v>
      </c>
      <c r="D523" s="54" t="s">
        <v>797</v>
      </c>
      <c r="E523" s="54" t="s">
        <v>970</v>
      </c>
      <c r="F523" s="54" t="s">
        <v>265</v>
      </c>
      <c r="G523" s="54"/>
      <c r="H523" s="54" t="s">
        <v>972</v>
      </c>
      <c r="I523" s="51" t="s">
        <v>973</v>
      </c>
      <c r="J523" s="55" t="str">
        <f t="shared" si="16"/>
        <v>TinThaisarco</v>
      </c>
      <c r="K523" s="55" t="str">
        <f t="shared" si="17"/>
        <v>TinThaisarco</v>
      </c>
    </row>
    <row r="524" spans="1:11">
      <c r="A524" s="54" t="s">
        <v>249</v>
      </c>
      <c r="B524" s="54" t="s">
        <v>1346</v>
      </c>
      <c r="C524" s="54" t="s">
        <v>874</v>
      </c>
      <c r="D524" s="54" t="s">
        <v>385</v>
      </c>
      <c r="E524" s="54" t="s">
        <v>873</v>
      </c>
      <c r="F524" s="54" t="s">
        <v>265</v>
      </c>
      <c r="G524" s="54"/>
      <c r="H524" s="54" t="s">
        <v>868</v>
      </c>
      <c r="I524" s="51" t="s">
        <v>826</v>
      </c>
      <c r="J524" s="55" t="str">
        <f t="shared" si="16"/>
        <v>TinThe Gejiu cloud new colored electrolytic</v>
      </c>
      <c r="K524" s="55" t="str">
        <f t="shared" si="17"/>
        <v>TinThe Gejiu cloud new colored electrolytic</v>
      </c>
    </row>
    <row r="525" spans="1:11">
      <c r="A525" s="54" t="s">
        <v>249</v>
      </c>
      <c r="B525" s="54" t="s">
        <v>1347</v>
      </c>
      <c r="C525" s="54" t="s">
        <v>1780</v>
      </c>
      <c r="D525" s="54" t="s">
        <v>385</v>
      </c>
      <c r="E525" s="54" t="s">
        <v>985</v>
      </c>
      <c r="F525" s="54" t="s">
        <v>265</v>
      </c>
      <c r="G525" s="54"/>
      <c r="H525" s="54" t="s">
        <v>868</v>
      </c>
      <c r="I525" s="51" t="s">
        <v>826</v>
      </c>
      <c r="J525" s="55" t="str">
        <f t="shared" si="16"/>
        <v>TinTin Products Manufacturing Co.LTD. of YTCL</v>
      </c>
      <c r="K525" s="55" t="str">
        <f t="shared" si="17"/>
        <v>TinTin Products Manufacturing Co.LTD. of YTCL</v>
      </c>
    </row>
    <row r="526" spans="1:11">
      <c r="A526" s="54" t="s">
        <v>249</v>
      </c>
      <c r="B526" s="54" t="s">
        <v>1780</v>
      </c>
      <c r="C526" s="54" t="s">
        <v>1780</v>
      </c>
      <c r="D526" s="54" t="s">
        <v>385</v>
      </c>
      <c r="E526" s="54" t="s">
        <v>985</v>
      </c>
      <c r="F526" s="54" t="s">
        <v>265</v>
      </c>
      <c r="G526" s="54"/>
      <c r="H526" s="54" t="s">
        <v>868</v>
      </c>
      <c r="I526" s="54" t="s">
        <v>826</v>
      </c>
      <c r="J526" s="55" t="str">
        <f t="shared" si="16"/>
        <v>TinTin Smelting Branch of Yunnan Tin Co., Ltd.</v>
      </c>
      <c r="K526" s="55" t="str">
        <f t="shared" si="17"/>
        <v>TinTin Smelting Branch of Yunnan Tin Co., Ltd.</v>
      </c>
    </row>
    <row r="527" spans="1:11">
      <c r="A527" s="54" t="s">
        <v>249</v>
      </c>
      <c r="B527" s="54" t="s">
        <v>975</v>
      </c>
      <c r="C527" s="54" t="s">
        <v>975</v>
      </c>
      <c r="D527" s="54" t="s">
        <v>270</v>
      </c>
      <c r="E527" s="54" t="s">
        <v>974</v>
      </c>
      <c r="F527" s="54" t="s">
        <v>265</v>
      </c>
      <c r="G527" s="54"/>
      <c r="H527" s="54" t="s">
        <v>976</v>
      </c>
      <c r="I527" s="54" t="s">
        <v>272</v>
      </c>
      <c r="J527" s="55" t="str">
        <f t="shared" si="16"/>
        <v>TinTin Technology &amp; Refining</v>
      </c>
      <c r="K527" s="55" t="str">
        <f t="shared" si="17"/>
        <v>TinTin Technology &amp; Refining</v>
      </c>
    </row>
    <row r="528" spans="1:11">
      <c r="A528" s="54" t="s">
        <v>249</v>
      </c>
      <c r="B528" s="54" t="s">
        <v>1348</v>
      </c>
      <c r="C528" s="54" t="s">
        <v>908</v>
      </c>
      <c r="D528" s="54" t="s">
        <v>304</v>
      </c>
      <c r="E528" s="54" t="s">
        <v>907</v>
      </c>
      <c r="F528" s="54" t="s">
        <v>265</v>
      </c>
      <c r="G528" s="54"/>
      <c r="H528" s="54" t="s">
        <v>909</v>
      </c>
      <c r="I528" s="54" t="s">
        <v>559</v>
      </c>
      <c r="J528" s="55" t="str">
        <f t="shared" si="16"/>
        <v>TinToboca/ Paranapenema</v>
      </c>
      <c r="K528" s="55" t="str">
        <f t="shared" si="17"/>
        <v>TinToboca/ Paranapenema</v>
      </c>
    </row>
    <row r="529" spans="1:11">
      <c r="A529" s="54" t="s">
        <v>249</v>
      </c>
      <c r="B529" s="54" t="s">
        <v>978</v>
      </c>
      <c r="C529" s="54" t="s">
        <v>978</v>
      </c>
      <c r="D529" s="54" t="s">
        <v>835</v>
      </c>
      <c r="E529" s="54" t="s">
        <v>977</v>
      </c>
      <c r="F529" s="54" t="s">
        <v>265</v>
      </c>
      <c r="G529" s="54"/>
      <c r="H529" s="54" t="s">
        <v>979</v>
      </c>
      <c r="I529" s="54" t="s">
        <v>980</v>
      </c>
      <c r="J529" s="55" t="str">
        <f t="shared" si="16"/>
        <v>TinTuyen Quang Non-Ferrous Metals Joint Stock Company</v>
      </c>
      <c r="K529" s="55" t="str">
        <f t="shared" si="17"/>
        <v>TinTuyen Quang Non-Ferrous Metals Joint Stock Company</v>
      </c>
    </row>
    <row r="530" spans="1:11">
      <c r="A530" s="54" t="s">
        <v>249</v>
      </c>
      <c r="B530" s="54" t="s">
        <v>1349</v>
      </c>
      <c r="C530" s="54" t="s">
        <v>948</v>
      </c>
      <c r="D530" s="54" t="s">
        <v>665</v>
      </c>
      <c r="E530" s="54" t="s">
        <v>947</v>
      </c>
      <c r="F530" s="54" t="s">
        <v>265</v>
      </c>
      <c r="G530" s="54"/>
      <c r="H530" s="54" t="s">
        <v>949</v>
      </c>
      <c r="I530" s="54" t="s">
        <v>950</v>
      </c>
      <c r="J530" s="55" t="str">
        <f t="shared" si="16"/>
        <v>TinUnit Timah Kundur PT Tambang</v>
      </c>
      <c r="K530" s="55" t="str">
        <f t="shared" si="17"/>
        <v>TinUnit Timah Kundur PT Tambang</v>
      </c>
    </row>
    <row r="531" spans="1:11">
      <c r="A531" s="54" t="s">
        <v>249</v>
      </c>
      <c r="B531" s="54" t="s">
        <v>1620</v>
      </c>
      <c r="C531" s="54" t="s">
        <v>1620</v>
      </c>
      <c r="D531" s="54" t="s">
        <v>835</v>
      </c>
      <c r="E531" s="54" t="s">
        <v>1621</v>
      </c>
      <c r="F531" s="54" t="s">
        <v>265</v>
      </c>
      <c r="G531" s="54"/>
      <c r="H531" s="54" t="s">
        <v>1622</v>
      </c>
      <c r="I531" s="54" t="s">
        <v>1623</v>
      </c>
      <c r="J531" s="55" t="str">
        <f t="shared" si="16"/>
        <v>TinVQB Mineral and Trading Group JSC</v>
      </c>
      <c r="K531" s="55" t="str">
        <f t="shared" si="17"/>
        <v>TinVQB Mineral and Trading Group JSC</v>
      </c>
    </row>
    <row r="532" spans="1:11">
      <c r="A532" s="54" t="s">
        <v>249</v>
      </c>
      <c r="B532" s="54" t="s">
        <v>982</v>
      </c>
      <c r="C532" s="54" t="s">
        <v>982</v>
      </c>
      <c r="D532" s="54" t="s">
        <v>304</v>
      </c>
      <c r="E532" s="54" t="s">
        <v>981</v>
      </c>
      <c r="F532" s="54" t="s">
        <v>265</v>
      </c>
      <c r="G532" s="54"/>
      <c r="H532" s="54" t="s">
        <v>861</v>
      </c>
      <c r="I532" s="54" t="s">
        <v>862</v>
      </c>
      <c r="J532" s="55" t="str">
        <f t="shared" si="16"/>
        <v>TinWhite Solder Metalurgia e Mineracao Ltda.</v>
      </c>
      <c r="K532" s="55" t="str">
        <f t="shared" si="17"/>
        <v>TinWhite Solder Metalurgia e Mineracao Ltda.</v>
      </c>
    </row>
    <row r="533" spans="1:11">
      <c r="A533" s="54" t="s">
        <v>249</v>
      </c>
      <c r="B533" s="54" t="s">
        <v>1350</v>
      </c>
      <c r="C533" s="54" t="s">
        <v>982</v>
      </c>
      <c r="D533" s="54" t="s">
        <v>304</v>
      </c>
      <c r="E533" s="54" t="s">
        <v>981</v>
      </c>
      <c r="F533" s="54" t="s">
        <v>265</v>
      </c>
      <c r="G533" s="54"/>
      <c r="H533" s="54" t="s">
        <v>861</v>
      </c>
      <c r="I533" s="54" t="s">
        <v>862</v>
      </c>
      <c r="J533" s="55" t="str">
        <f t="shared" si="16"/>
        <v>TinWhite Solder Metalurgia e Mineração Ltda.</v>
      </c>
      <c r="K533" s="55" t="str">
        <f t="shared" si="17"/>
        <v>TinWhite Solder Metalurgia e Mineração Ltda.</v>
      </c>
    </row>
    <row r="534" spans="1:11">
      <c r="A534" s="54" t="s">
        <v>249</v>
      </c>
      <c r="B534" s="54" t="s">
        <v>1351</v>
      </c>
      <c r="C534" s="54" t="s">
        <v>982</v>
      </c>
      <c r="D534" s="54" t="s">
        <v>304</v>
      </c>
      <c r="E534" s="54" t="s">
        <v>981</v>
      </c>
      <c r="F534" s="54" t="s">
        <v>265</v>
      </c>
      <c r="G534" s="54"/>
      <c r="H534" s="54" t="s">
        <v>861</v>
      </c>
      <c r="I534" s="54" t="s">
        <v>862</v>
      </c>
      <c r="J534" s="55" t="str">
        <f t="shared" si="16"/>
        <v>TinWhite Solder Metalurgica</v>
      </c>
      <c r="K534" s="55" t="str">
        <f t="shared" si="17"/>
        <v>TinWhite Solder Metalurgica</v>
      </c>
    </row>
    <row r="535" spans="1:11">
      <c r="A535" s="54" t="s">
        <v>249</v>
      </c>
      <c r="B535" s="54" t="s">
        <v>1352</v>
      </c>
      <c r="C535" s="54" t="s">
        <v>844</v>
      </c>
      <c r="D535" s="54" t="s">
        <v>385</v>
      </c>
      <c r="E535" s="54" t="s">
        <v>843</v>
      </c>
      <c r="F535" s="54" t="s">
        <v>265</v>
      </c>
      <c r="G535" s="54"/>
      <c r="H535" s="54" t="s">
        <v>845</v>
      </c>
      <c r="I535" s="51" t="s">
        <v>846</v>
      </c>
      <c r="J535" s="55" t="str">
        <f t="shared" si="16"/>
        <v>TinXiHai - Liuzhou China Tin Group Co ltd</v>
      </c>
      <c r="K535" s="55" t="str">
        <f t="shared" si="17"/>
        <v>TinXiHai - Liuzhou China Tin Group Co ltd</v>
      </c>
    </row>
    <row r="536" spans="1:11">
      <c r="A536" s="54" t="s">
        <v>249</v>
      </c>
      <c r="B536" s="54" t="s">
        <v>1353</v>
      </c>
      <c r="C536" s="54" t="s">
        <v>1780</v>
      </c>
      <c r="D536" s="54" t="s">
        <v>385</v>
      </c>
      <c r="E536" s="54" t="s">
        <v>985</v>
      </c>
      <c r="F536" s="54" t="s">
        <v>265</v>
      </c>
      <c r="G536" s="54"/>
      <c r="H536" s="54" t="s">
        <v>868</v>
      </c>
      <c r="I536" s="51" t="s">
        <v>826</v>
      </c>
      <c r="J536" s="55" t="str">
        <f t="shared" si="16"/>
        <v>TinYTCL</v>
      </c>
      <c r="K536" s="55" t="str">
        <f t="shared" si="17"/>
        <v>TinYTCL</v>
      </c>
    </row>
    <row r="537" spans="1:11">
      <c r="A537" s="54" t="s">
        <v>249</v>
      </c>
      <c r="B537" s="54" t="s">
        <v>1354</v>
      </c>
      <c r="C537" s="54" t="s">
        <v>874</v>
      </c>
      <c r="D537" s="54" t="s">
        <v>385</v>
      </c>
      <c r="E537" s="54" t="s">
        <v>873</v>
      </c>
      <c r="F537" s="54" t="s">
        <v>265</v>
      </c>
      <c r="G537" s="54"/>
      <c r="H537" s="54" t="s">
        <v>868</v>
      </c>
      <c r="I537" s="54" t="s">
        <v>826</v>
      </c>
      <c r="J537" s="55" t="str">
        <f t="shared" si="16"/>
        <v>TinYunan Gejiu Yunxin Electrolyze Limited</v>
      </c>
      <c r="K537" s="55" t="str">
        <f t="shared" si="17"/>
        <v>TinYunan Gejiu Yunxin Electrolyze Limited</v>
      </c>
    </row>
    <row r="538" spans="1:11">
      <c r="A538" s="54" t="s">
        <v>249</v>
      </c>
      <c r="B538" s="54" t="s">
        <v>1355</v>
      </c>
      <c r="C538" s="54" t="s">
        <v>984</v>
      </c>
      <c r="D538" s="54" t="s">
        <v>385</v>
      </c>
      <c r="E538" s="54" t="s">
        <v>983</v>
      </c>
      <c r="F538" s="54" t="s">
        <v>265</v>
      </c>
      <c r="G538" s="54"/>
      <c r="H538" s="54" t="s">
        <v>868</v>
      </c>
      <c r="I538" s="54" t="s">
        <v>826</v>
      </c>
      <c r="J538" s="55" t="str">
        <f t="shared" si="16"/>
        <v>TinYunnan Adventure Co., Ltd.</v>
      </c>
      <c r="K538" s="55" t="str">
        <f t="shared" si="17"/>
        <v>TinYunnan Adventure Co., Ltd.</v>
      </c>
    </row>
    <row r="539" spans="1:11">
      <c r="A539" s="54" t="s">
        <v>249</v>
      </c>
      <c r="B539" s="54" t="s">
        <v>1356</v>
      </c>
      <c r="C539" s="54" t="s">
        <v>984</v>
      </c>
      <c r="D539" s="54" t="s">
        <v>385</v>
      </c>
      <c r="E539" s="54" t="s">
        <v>983</v>
      </c>
      <c r="F539" s="54" t="s">
        <v>265</v>
      </c>
      <c r="G539" s="54"/>
      <c r="H539" s="54" t="s">
        <v>868</v>
      </c>
      <c r="I539" s="54" t="s">
        <v>826</v>
      </c>
      <c r="J539" s="55" t="str">
        <f t="shared" si="16"/>
        <v>TinYunnan Chengfeng</v>
      </c>
      <c r="K539" s="55" t="str">
        <f t="shared" si="17"/>
        <v>TinYunnan Chengfeng</v>
      </c>
    </row>
    <row r="540" spans="1:11">
      <c r="A540" s="54" t="s">
        <v>249</v>
      </c>
      <c r="B540" s="54" t="s">
        <v>984</v>
      </c>
      <c r="C540" s="54" t="s">
        <v>984</v>
      </c>
      <c r="D540" s="54" t="s">
        <v>385</v>
      </c>
      <c r="E540" s="54" t="s">
        <v>983</v>
      </c>
      <c r="F540" s="54" t="s">
        <v>265</v>
      </c>
      <c r="G540" s="54"/>
      <c r="H540" s="54" t="s">
        <v>868</v>
      </c>
      <c r="I540" s="54" t="s">
        <v>826</v>
      </c>
      <c r="J540" s="55" t="str">
        <f t="shared" si="16"/>
        <v>TinYunnan Chengfeng Non-ferrous Metals Co., Ltd.</v>
      </c>
      <c r="K540" s="55" t="str">
        <f t="shared" si="17"/>
        <v>TinYunnan Chengfeng Non-ferrous Metals Co., Ltd.</v>
      </c>
    </row>
    <row r="541" spans="1:11">
      <c r="A541" s="54" t="s">
        <v>249</v>
      </c>
      <c r="B541" s="54" t="s">
        <v>1357</v>
      </c>
      <c r="C541" s="54" t="s">
        <v>874</v>
      </c>
      <c r="D541" s="54" t="s">
        <v>385</v>
      </c>
      <c r="E541" s="54" t="s">
        <v>873</v>
      </c>
      <c r="F541" s="54" t="s">
        <v>265</v>
      </c>
      <c r="G541" s="54"/>
      <c r="H541" s="54" t="s">
        <v>868</v>
      </c>
      <c r="I541" s="54" t="s">
        <v>826</v>
      </c>
      <c r="J541" s="55" t="str">
        <f t="shared" si="16"/>
        <v>TinYunNan Gejiu Yunxin Electrolyze Limited</v>
      </c>
      <c r="K541" s="55" t="str">
        <f t="shared" si="17"/>
        <v>TinYunNan Gejiu Yunxin Electrolyze Limited</v>
      </c>
    </row>
    <row r="542" spans="1:11">
      <c r="A542" s="54" t="s">
        <v>249</v>
      </c>
      <c r="B542" s="54" t="s">
        <v>1358</v>
      </c>
      <c r="C542" s="54" t="s">
        <v>876</v>
      </c>
      <c r="D542" s="54" t="s">
        <v>385</v>
      </c>
      <c r="E542" s="54" t="s">
        <v>875</v>
      </c>
      <c r="F542" s="54" t="s">
        <v>265</v>
      </c>
      <c r="G542" s="54"/>
      <c r="H542" s="54" t="s">
        <v>868</v>
      </c>
      <c r="I542" s="54" t="s">
        <v>826</v>
      </c>
      <c r="J542" s="55" t="str">
        <f t="shared" si="16"/>
        <v>TinYunnan Gejiu Zili Metallurgy Co. Ltd.</v>
      </c>
      <c r="K542" s="55" t="str">
        <f t="shared" si="17"/>
        <v>TinYunnan Gejiu Zili Metallurgy Co. Ltd.</v>
      </c>
    </row>
    <row r="543" spans="1:11">
      <c r="A543" s="54" t="s">
        <v>249</v>
      </c>
      <c r="B543" s="54" t="s">
        <v>1359</v>
      </c>
      <c r="C543" s="54" t="s">
        <v>984</v>
      </c>
      <c r="D543" s="54" t="s">
        <v>385</v>
      </c>
      <c r="E543" s="54" t="s">
        <v>983</v>
      </c>
      <c r="F543" s="54" t="s">
        <v>265</v>
      </c>
      <c r="G543" s="54"/>
      <c r="H543" s="54" t="s">
        <v>868</v>
      </c>
      <c r="I543" s="54" t="s">
        <v>826</v>
      </c>
      <c r="J543" s="55" t="str">
        <f t="shared" si="16"/>
        <v>TinYunnan ride non-ferrous metal co., LTD</v>
      </c>
      <c r="K543" s="55" t="str">
        <f t="shared" si="17"/>
        <v>TinYunnan ride non-ferrous metal co., LTD</v>
      </c>
    </row>
    <row r="544" spans="1:11">
      <c r="A544" s="54" t="s">
        <v>249</v>
      </c>
      <c r="B544" s="54" t="s">
        <v>986</v>
      </c>
      <c r="C544" s="54" t="s">
        <v>1780</v>
      </c>
      <c r="D544" s="54" t="s">
        <v>385</v>
      </c>
      <c r="E544" s="54" t="s">
        <v>985</v>
      </c>
      <c r="F544" s="54" t="s">
        <v>265</v>
      </c>
      <c r="G544" s="54"/>
      <c r="H544" s="54" t="s">
        <v>868</v>
      </c>
      <c r="I544" s="54" t="s">
        <v>826</v>
      </c>
      <c r="J544" s="55" t="str">
        <f t="shared" si="16"/>
        <v>TinYunnan Tin Company Limited</v>
      </c>
      <c r="K544" s="55" t="str">
        <f t="shared" si="17"/>
        <v>TinYunnan Tin Company Limited</v>
      </c>
    </row>
    <row r="545" spans="1:11">
      <c r="A545" s="54" t="s">
        <v>249</v>
      </c>
      <c r="B545" s="54" t="s">
        <v>1360</v>
      </c>
      <c r="C545" s="54" t="s">
        <v>1780</v>
      </c>
      <c r="D545" s="54" t="s">
        <v>385</v>
      </c>
      <c r="E545" s="54" t="s">
        <v>985</v>
      </c>
      <c r="F545" s="54" t="s">
        <v>265</v>
      </c>
      <c r="G545" s="54"/>
      <c r="H545" s="54" t="s">
        <v>868</v>
      </c>
      <c r="I545" s="54" t="s">
        <v>826</v>
      </c>
      <c r="J545" s="55" t="str">
        <f t="shared" si="16"/>
        <v>TinYunnan Tin Company, Ltd.</v>
      </c>
      <c r="K545" s="55" t="str">
        <f t="shared" si="17"/>
        <v>TinYunnan Tin Company, Ltd.</v>
      </c>
    </row>
    <row r="546" spans="1:11">
      <c r="A546" s="54" t="s">
        <v>249</v>
      </c>
      <c r="B546" s="54" t="s">
        <v>1361</v>
      </c>
      <c r="C546" s="54" t="s">
        <v>984</v>
      </c>
      <c r="D546" s="54" t="s">
        <v>385</v>
      </c>
      <c r="E546" s="54" t="s">
        <v>983</v>
      </c>
      <c r="F546" s="54" t="s">
        <v>265</v>
      </c>
      <c r="G546" s="54"/>
      <c r="H546" s="54" t="s">
        <v>868</v>
      </c>
      <c r="I546" s="54" t="s">
        <v>826</v>
      </c>
      <c r="J546" s="55" t="str">
        <f t="shared" si="16"/>
        <v>TinYunnan wind Nonferrous Metals Co., Ltd.</v>
      </c>
      <c r="K546" s="55" t="str">
        <f t="shared" si="17"/>
        <v>TinYunnan wind Nonferrous Metals Co., Ltd.</v>
      </c>
    </row>
    <row r="547" spans="1:11">
      <c r="A547" s="54" t="s">
        <v>249</v>
      </c>
      <c r="B547" s="54" t="s">
        <v>1362</v>
      </c>
      <c r="C547" s="54" t="s">
        <v>1780</v>
      </c>
      <c r="D547" s="54" t="s">
        <v>385</v>
      </c>
      <c r="E547" s="54" t="s">
        <v>985</v>
      </c>
      <c r="F547" s="54" t="s">
        <v>265</v>
      </c>
      <c r="G547" s="54"/>
      <c r="H547" s="54" t="s">
        <v>868</v>
      </c>
      <c r="I547" s="54" t="s">
        <v>826</v>
      </c>
      <c r="J547" s="55" t="str">
        <f t="shared" si="16"/>
        <v>TinYunnan Xi YE</v>
      </c>
      <c r="K547" s="55" t="str">
        <f t="shared" si="17"/>
        <v>TinYunnan Xi YE</v>
      </c>
    </row>
    <row r="548" spans="1:11">
      <c r="A548" s="54" t="s">
        <v>249</v>
      </c>
      <c r="B548" s="54" t="s">
        <v>988</v>
      </c>
      <c r="C548" s="54" t="s">
        <v>988</v>
      </c>
      <c r="D548" s="54" t="s">
        <v>385</v>
      </c>
      <c r="E548" s="54" t="s">
        <v>987</v>
      </c>
      <c r="F548" s="54" t="s">
        <v>265</v>
      </c>
      <c r="G548" s="54"/>
      <c r="H548" s="54" t="s">
        <v>868</v>
      </c>
      <c r="I548" s="54" t="s">
        <v>826</v>
      </c>
      <c r="J548" s="55" t="str">
        <f t="shared" si="16"/>
        <v>TinYunnan Yunfan Non-ferrous Metals Co., Ltd.</v>
      </c>
      <c r="K548" s="55" t="str">
        <f t="shared" si="17"/>
        <v>TinYunnan Yunfan Non-ferrous Metals Co., Ltd.</v>
      </c>
    </row>
    <row r="549" spans="1:11">
      <c r="A549" s="54" t="s">
        <v>249</v>
      </c>
      <c r="B549" s="54" t="s">
        <v>1363</v>
      </c>
      <c r="C549" s="54" t="s">
        <v>1780</v>
      </c>
      <c r="D549" s="54" t="s">
        <v>385</v>
      </c>
      <c r="E549" s="54" t="s">
        <v>985</v>
      </c>
      <c r="F549" s="54" t="s">
        <v>265</v>
      </c>
      <c r="G549" s="54"/>
      <c r="H549" s="54" t="s">
        <v>868</v>
      </c>
      <c r="I549" s="54" t="s">
        <v>826</v>
      </c>
      <c r="J549" s="55" t="str">
        <f t="shared" si="16"/>
        <v>TinYuntinic Resources</v>
      </c>
      <c r="K549" s="55" t="str">
        <f t="shared" si="17"/>
        <v>TinYuntinic Resources</v>
      </c>
    </row>
    <row r="550" spans="1:11">
      <c r="A550" s="54" t="s">
        <v>249</v>
      </c>
      <c r="B550" s="54" t="s">
        <v>1364</v>
      </c>
      <c r="C550" s="54" t="s">
        <v>874</v>
      </c>
      <c r="D550" s="54" t="s">
        <v>385</v>
      </c>
      <c r="E550" s="54" t="s">
        <v>873</v>
      </c>
      <c r="F550" s="54" t="s">
        <v>265</v>
      </c>
      <c r="G550" s="54"/>
      <c r="H550" s="54" t="s">
        <v>868</v>
      </c>
      <c r="I550" s="54" t="s">
        <v>826</v>
      </c>
      <c r="J550" s="55" t="str">
        <f t="shared" si="16"/>
        <v>TinYUNXIN colored electrolysis Company Limited</v>
      </c>
      <c r="K550" s="55" t="str">
        <f t="shared" si="17"/>
        <v>TinYUNXIN colored electrolysis Company Limited</v>
      </c>
    </row>
    <row r="551" spans="1:11">
      <c r="A551" s="54" t="s">
        <v>249</v>
      </c>
      <c r="B551" s="54" t="s">
        <v>1816</v>
      </c>
      <c r="C551" s="54" t="s">
        <v>1780</v>
      </c>
      <c r="D551" s="54" t="s">
        <v>385</v>
      </c>
      <c r="E551" s="54" t="s">
        <v>985</v>
      </c>
      <c r="F551" s="54" t="s">
        <v>265</v>
      </c>
      <c r="G551" s="54"/>
      <c r="H551" s="54" t="s">
        <v>868</v>
      </c>
      <c r="I551" s="54" t="s">
        <v>826</v>
      </c>
      <c r="J551" s="55" t="str">
        <f t="shared" si="16"/>
        <v>Tin云南锡业股份有限公司锡业分公司</v>
      </c>
      <c r="K551" s="55" t="str">
        <f t="shared" si="17"/>
        <v>Tin云南锡业股份有限公司锡业分公司</v>
      </c>
    </row>
    <row r="552" spans="1:11">
      <c r="A552" s="54" t="s">
        <v>249</v>
      </c>
      <c r="B552" s="54" t="s">
        <v>1165</v>
      </c>
      <c r="C552" s="54"/>
      <c r="D552" s="54"/>
      <c r="E552" s="54"/>
      <c r="F552" s="54"/>
      <c r="G552" s="54"/>
      <c r="H552" s="54"/>
      <c r="I552" s="54"/>
      <c r="J552" s="55" t="str">
        <f t="shared" si="16"/>
        <v>TinSmelter not listed</v>
      </c>
      <c r="K552" s="55" t="str">
        <f t="shared" si="17"/>
        <v>TinSmelter not listed</v>
      </c>
    </row>
    <row r="553" spans="1:11">
      <c r="A553" s="54" t="s">
        <v>249</v>
      </c>
      <c r="B553" s="54" t="s">
        <v>260</v>
      </c>
      <c r="C553" s="54" t="s">
        <v>238</v>
      </c>
      <c r="D553" s="54" t="s">
        <v>238</v>
      </c>
      <c r="E553" s="54"/>
      <c r="F553" s="54"/>
      <c r="G553" s="54"/>
      <c r="H553" s="54"/>
      <c r="I553" s="54"/>
      <c r="J553" s="55" t="str">
        <f t="shared" si="16"/>
        <v>TinSmelter not yet identified</v>
      </c>
      <c r="K553" s="55" t="str">
        <f t="shared" si="17"/>
        <v>TinSmelter not yet identified</v>
      </c>
    </row>
    <row r="554" spans="1:11">
      <c r="A554" s="54" t="s">
        <v>250</v>
      </c>
      <c r="B554" s="54" t="s">
        <v>1365</v>
      </c>
      <c r="C554" s="54" t="s">
        <v>1365</v>
      </c>
      <c r="D554" s="54" t="s">
        <v>284</v>
      </c>
      <c r="E554" s="54" t="s">
        <v>1366</v>
      </c>
      <c r="F554" s="54" t="s">
        <v>265</v>
      </c>
      <c r="G554" s="54"/>
      <c r="H554" s="54" t="s">
        <v>1367</v>
      </c>
      <c r="I554" s="54" t="s">
        <v>1368</v>
      </c>
      <c r="J554" s="55" t="str">
        <f t="shared" si="16"/>
        <v>TungstenA.L.M.T. Corp.</v>
      </c>
      <c r="K554" s="55" t="str">
        <f t="shared" si="17"/>
        <v>TungstenA.L.M.T. Corp.</v>
      </c>
    </row>
    <row r="555" spans="1:11">
      <c r="A555" s="54" t="s">
        <v>250</v>
      </c>
      <c r="B555" s="54" t="s">
        <v>1369</v>
      </c>
      <c r="C555" s="54" t="s">
        <v>1365</v>
      </c>
      <c r="D555" s="54" t="s">
        <v>284</v>
      </c>
      <c r="E555" s="54" t="s">
        <v>1366</v>
      </c>
      <c r="F555" s="54" t="s">
        <v>265</v>
      </c>
      <c r="G555" s="54"/>
      <c r="H555" s="54" t="s">
        <v>1367</v>
      </c>
      <c r="I555" s="54" t="s">
        <v>1368</v>
      </c>
      <c r="J555" s="55" t="str">
        <f t="shared" si="16"/>
        <v>TungstenA.L.M.T. TUNGSTEN Corp.</v>
      </c>
      <c r="K555" s="55" t="str">
        <f t="shared" si="17"/>
        <v>TungstenA.L.M.T. TUNGSTEN Corp.</v>
      </c>
    </row>
    <row r="556" spans="1:11">
      <c r="A556" s="54" t="s">
        <v>250</v>
      </c>
      <c r="B556" s="54" t="s">
        <v>1370</v>
      </c>
      <c r="C556" s="54" t="s">
        <v>1370</v>
      </c>
      <c r="D556" s="54" t="s">
        <v>304</v>
      </c>
      <c r="E556" s="54" t="s">
        <v>1371</v>
      </c>
      <c r="F556" s="54" t="s">
        <v>265</v>
      </c>
      <c r="G556" s="54"/>
      <c r="H556" s="54" t="s">
        <v>1372</v>
      </c>
      <c r="I556" s="54" t="s">
        <v>559</v>
      </c>
      <c r="J556" s="55" t="str">
        <f t="shared" si="16"/>
        <v>TungstenACL Metais Eireli</v>
      </c>
      <c r="K556" s="55" t="str">
        <f t="shared" si="17"/>
        <v>TungstenACL Metais Eireli</v>
      </c>
    </row>
    <row r="557" spans="1:11">
      <c r="A557" s="54" t="s">
        <v>250</v>
      </c>
      <c r="B557" s="54" t="s">
        <v>1373</v>
      </c>
      <c r="C557" s="54" t="s">
        <v>1373</v>
      </c>
      <c r="D557" s="54" t="s">
        <v>304</v>
      </c>
      <c r="E557" s="54" t="s">
        <v>1374</v>
      </c>
      <c r="F557" s="54" t="s">
        <v>265</v>
      </c>
      <c r="G557" s="54"/>
      <c r="H557" s="54" t="s">
        <v>558</v>
      </c>
      <c r="I557" s="54" t="s">
        <v>559</v>
      </c>
      <c r="J557" s="55" t="str">
        <f t="shared" si="16"/>
        <v>TungstenAlbasteel Industria e Comercio de Ligas Para Fundicao Ltd.</v>
      </c>
      <c r="K557" s="55" t="str">
        <f t="shared" si="17"/>
        <v>TungstenAlbasteel Industria e Comercio de Ligas Para Fundicao Ltd.</v>
      </c>
    </row>
    <row r="558" spans="1:11">
      <c r="A558" s="54" t="s">
        <v>250</v>
      </c>
      <c r="B558" s="54" t="s">
        <v>1375</v>
      </c>
      <c r="C558" s="54" t="s">
        <v>1365</v>
      </c>
      <c r="D558" s="54" t="s">
        <v>284</v>
      </c>
      <c r="E558" s="54" t="s">
        <v>1366</v>
      </c>
      <c r="F558" s="54" t="s">
        <v>265</v>
      </c>
      <c r="G558" s="54"/>
      <c r="H558" s="54" t="s">
        <v>1367</v>
      </c>
      <c r="I558" s="54" t="s">
        <v>1368</v>
      </c>
      <c r="J558" s="55" t="str">
        <f t="shared" si="16"/>
        <v>TungstenAllied Material Corporation</v>
      </c>
      <c r="K558" s="55" t="str">
        <f t="shared" si="17"/>
        <v>TungstenAllied Material Corporation</v>
      </c>
    </row>
    <row r="559" spans="1:11">
      <c r="A559" s="54" t="s">
        <v>250</v>
      </c>
      <c r="B559" s="54" t="s">
        <v>1376</v>
      </c>
      <c r="C559" s="54" t="s">
        <v>1365</v>
      </c>
      <c r="D559" s="54" t="s">
        <v>284</v>
      </c>
      <c r="E559" s="54" t="s">
        <v>1366</v>
      </c>
      <c r="F559" s="54" t="s">
        <v>265</v>
      </c>
      <c r="G559" s="54"/>
      <c r="H559" s="54" t="s">
        <v>1367</v>
      </c>
      <c r="I559" s="54" t="s">
        <v>1368</v>
      </c>
      <c r="J559" s="55" t="str">
        <f t="shared" si="16"/>
        <v>TungstenALMT Corp</v>
      </c>
      <c r="K559" s="55" t="str">
        <f t="shared" si="17"/>
        <v>TungstenALMT Corp</v>
      </c>
    </row>
    <row r="560" spans="1:11">
      <c r="A560" s="54" t="s">
        <v>250</v>
      </c>
      <c r="B560" s="54" t="s">
        <v>1377</v>
      </c>
      <c r="C560" s="54" t="s">
        <v>1365</v>
      </c>
      <c r="D560" s="54" t="s">
        <v>284</v>
      </c>
      <c r="E560" s="54" t="s">
        <v>1366</v>
      </c>
      <c r="F560" s="54" t="s">
        <v>265</v>
      </c>
      <c r="G560" s="54"/>
      <c r="H560" s="54" t="s">
        <v>1367</v>
      </c>
      <c r="I560" s="54" t="s">
        <v>1368</v>
      </c>
      <c r="J560" s="55" t="str">
        <f t="shared" si="16"/>
        <v>TungstenALMT Sumitomo Group</v>
      </c>
      <c r="K560" s="55" t="str">
        <f t="shared" si="17"/>
        <v>TungstenALMT Sumitomo Group</v>
      </c>
    </row>
    <row r="561" spans="1:11">
      <c r="A561" s="54" t="s">
        <v>250</v>
      </c>
      <c r="B561" s="54" t="s">
        <v>1624</v>
      </c>
      <c r="C561" s="54" t="s">
        <v>1624</v>
      </c>
      <c r="D561" s="54" t="s">
        <v>487</v>
      </c>
      <c r="E561" s="54" t="s">
        <v>1625</v>
      </c>
      <c r="F561" s="54" t="s">
        <v>265</v>
      </c>
      <c r="G561" s="54"/>
      <c r="H561" s="54" t="s">
        <v>1626</v>
      </c>
      <c r="I561" s="54" t="s">
        <v>614</v>
      </c>
      <c r="J561" s="55" t="str">
        <f t="shared" si="16"/>
        <v>TungstenArtek LLC</v>
      </c>
      <c r="K561" s="55" t="str">
        <f t="shared" si="17"/>
        <v>TungstenArtek LLC</v>
      </c>
    </row>
    <row r="562" spans="1:11">
      <c r="A562" s="54" t="s">
        <v>250</v>
      </c>
      <c r="B562" s="54" t="s">
        <v>1378</v>
      </c>
      <c r="C562" s="54" t="s">
        <v>1378</v>
      </c>
      <c r="D562" s="54" t="s">
        <v>835</v>
      </c>
      <c r="E562" s="54" t="s">
        <v>1379</v>
      </c>
      <c r="F562" s="54" t="s">
        <v>265</v>
      </c>
      <c r="G562" s="54"/>
      <c r="H562" s="54" t="s">
        <v>1380</v>
      </c>
      <c r="I562" s="54" t="s">
        <v>1381</v>
      </c>
      <c r="J562" s="55" t="str">
        <f t="shared" si="16"/>
        <v>TungstenAsia Tungsten Products Vietnam Ltd.</v>
      </c>
      <c r="K562" s="55" t="str">
        <f t="shared" si="17"/>
        <v>TungstenAsia Tungsten Products Vietnam Ltd.</v>
      </c>
    </row>
    <row r="563" spans="1:11">
      <c r="A563" s="54" t="s">
        <v>250</v>
      </c>
      <c r="B563" s="54" t="s">
        <v>1382</v>
      </c>
      <c r="C563" s="54" t="s">
        <v>1383</v>
      </c>
      <c r="D563" s="54" t="s">
        <v>270</v>
      </c>
      <c r="E563" s="54" t="s">
        <v>1384</v>
      </c>
      <c r="F563" s="54" t="s">
        <v>265</v>
      </c>
      <c r="G563" s="54"/>
      <c r="H563" s="54" t="s">
        <v>1385</v>
      </c>
      <c r="I563" s="54" t="s">
        <v>1386</v>
      </c>
      <c r="J563" s="55" t="str">
        <f t="shared" si="16"/>
        <v>TungstenATI Metalworking Products</v>
      </c>
      <c r="K563" s="55" t="str">
        <f t="shared" si="17"/>
        <v>TungstenATI Metalworking Products</v>
      </c>
    </row>
    <row r="564" spans="1:11">
      <c r="A564" s="54" t="s">
        <v>250</v>
      </c>
      <c r="B564" s="54" t="s">
        <v>1387</v>
      </c>
      <c r="C564" s="54" t="s">
        <v>1383</v>
      </c>
      <c r="D564" s="54" t="s">
        <v>270</v>
      </c>
      <c r="E564" s="54" t="s">
        <v>1384</v>
      </c>
      <c r="F564" s="54" t="s">
        <v>265</v>
      </c>
      <c r="G564" s="54"/>
      <c r="H564" s="54" t="s">
        <v>1385</v>
      </c>
      <c r="I564" s="54" t="s">
        <v>1386</v>
      </c>
      <c r="J564" s="55" t="str">
        <f t="shared" si="16"/>
        <v>TungstenATI Tungsten Materials</v>
      </c>
      <c r="K564" s="55" t="str">
        <f t="shared" si="17"/>
        <v>TungstenATI Tungsten Materials</v>
      </c>
    </row>
    <row r="565" spans="1:11">
      <c r="A565" s="54" t="s">
        <v>250</v>
      </c>
      <c r="B565" s="54" t="s">
        <v>1388</v>
      </c>
      <c r="C565" s="54" t="s">
        <v>1389</v>
      </c>
      <c r="D565" s="54" t="s">
        <v>385</v>
      </c>
      <c r="E565" s="54" t="s">
        <v>1390</v>
      </c>
      <c r="F565" s="54" t="s">
        <v>265</v>
      </c>
      <c r="G565" s="54"/>
      <c r="H565" s="54" t="s">
        <v>879</v>
      </c>
      <c r="I565" s="54" t="s">
        <v>435</v>
      </c>
      <c r="J565" s="55" t="str">
        <f t="shared" si="16"/>
        <v>TungstenChaozhou Xianglu Tungsten Industry Co., Ltd.</v>
      </c>
      <c r="K565" s="55" t="str">
        <f t="shared" si="17"/>
        <v>TungstenChaozhou Xianglu Tungsten Industry Co., Ltd.</v>
      </c>
    </row>
    <row r="566" spans="1:11">
      <c r="A566" s="54" t="s">
        <v>250</v>
      </c>
      <c r="B566" s="54" t="s">
        <v>1391</v>
      </c>
      <c r="C566" s="54" t="s">
        <v>1391</v>
      </c>
      <c r="D566" s="54" t="s">
        <v>385</v>
      </c>
      <c r="E566" s="54" t="s">
        <v>1392</v>
      </c>
      <c r="F566" s="54" t="s">
        <v>265</v>
      </c>
      <c r="G566" s="54"/>
      <c r="H566" s="54" t="s">
        <v>460</v>
      </c>
      <c r="I566" s="54" t="s">
        <v>457</v>
      </c>
      <c r="J566" s="55" t="str">
        <f t="shared" si="16"/>
        <v>TungstenChenzhou Diamond Tungsten Products Co., Ltd.</v>
      </c>
      <c r="K566" s="55" t="str">
        <f t="shared" si="17"/>
        <v>TungstenChenzhou Diamond Tungsten Products Co., Ltd.</v>
      </c>
    </row>
    <row r="567" spans="1:11">
      <c r="A567" s="54" t="s">
        <v>250</v>
      </c>
      <c r="B567" s="54" t="s">
        <v>1393</v>
      </c>
      <c r="C567" s="54" t="s">
        <v>1668</v>
      </c>
      <c r="D567" s="54" t="s">
        <v>385</v>
      </c>
      <c r="E567" s="54" t="s">
        <v>1394</v>
      </c>
      <c r="F567" s="54" t="s">
        <v>265</v>
      </c>
      <c r="G567" s="54"/>
      <c r="H567" s="54" t="s">
        <v>555</v>
      </c>
      <c r="I567" s="54" t="s">
        <v>538</v>
      </c>
      <c r="J567" s="55" t="str">
        <f t="shared" si="16"/>
        <v>TungstenChina Molybdenum Co., Ltd.</v>
      </c>
      <c r="K567" s="55" t="str">
        <f t="shared" si="17"/>
        <v>TungstenChina Molybdenum Co., Ltd.</v>
      </c>
    </row>
    <row r="568" spans="1:11">
      <c r="A568" s="54" t="s">
        <v>250</v>
      </c>
      <c r="B568" s="54" t="s">
        <v>1668</v>
      </c>
      <c r="C568" s="54" t="s">
        <v>1668</v>
      </c>
      <c r="D568" s="54" t="s">
        <v>385</v>
      </c>
      <c r="E568" s="54" t="s">
        <v>1394</v>
      </c>
      <c r="F568" s="54" t="s">
        <v>265</v>
      </c>
      <c r="G568" s="54"/>
      <c r="H568" s="54" t="s">
        <v>555</v>
      </c>
      <c r="I568" s="54" t="s">
        <v>538</v>
      </c>
      <c r="J568" s="55" t="str">
        <f t="shared" si="16"/>
        <v>TungstenChina Molybdenum Tungsten Co., Ltd.</v>
      </c>
      <c r="K568" s="55" t="str">
        <f t="shared" si="17"/>
        <v>TungstenChina Molybdenum Tungsten Co., Ltd.</v>
      </c>
    </row>
    <row r="569" spans="1:11">
      <c r="A569" s="54" t="s">
        <v>250</v>
      </c>
      <c r="B569" s="54" t="s">
        <v>1395</v>
      </c>
      <c r="C569" s="54" t="s">
        <v>1668</v>
      </c>
      <c r="D569" s="54" t="s">
        <v>385</v>
      </c>
      <c r="E569" s="54" t="s">
        <v>1394</v>
      </c>
      <c r="F569" s="54" t="s">
        <v>265</v>
      </c>
      <c r="G569" s="54"/>
      <c r="H569" s="54" t="s">
        <v>555</v>
      </c>
      <c r="I569" s="54" t="s">
        <v>538</v>
      </c>
      <c r="J569" s="55" t="str">
        <f t="shared" si="16"/>
        <v>TungstenChina MuYe Tungsten Co,. Ltd.</v>
      </c>
      <c r="K569" s="55" t="str">
        <f t="shared" si="17"/>
        <v>TungstenChina MuYe Tungsten Co,. Ltd.</v>
      </c>
    </row>
    <row r="570" spans="1:11">
      <c r="A570" s="54" t="s">
        <v>250</v>
      </c>
      <c r="B570" s="54" t="s">
        <v>1398</v>
      </c>
      <c r="C570" s="54" t="s">
        <v>1398</v>
      </c>
      <c r="D570" s="54" t="s">
        <v>385</v>
      </c>
      <c r="E570" s="54" t="s">
        <v>1399</v>
      </c>
      <c r="F570" s="54" t="s">
        <v>265</v>
      </c>
      <c r="G570" s="54"/>
      <c r="H570" s="54" t="s">
        <v>882</v>
      </c>
      <c r="I570" s="54" t="s">
        <v>484</v>
      </c>
      <c r="J570" s="55" t="str">
        <f t="shared" si="16"/>
        <v>TungstenChongyi Zhangyuan Tungsten Co., Ltd.</v>
      </c>
      <c r="K570" s="55" t="str">
        <f t="shared" si="17"/>
        <v>TungstenChongyi Zhangyuan Tungsten Co., Ltd.</v>
      </c>
    </row>
    <row r="571" spans="1:11">
      <c r="A571" s="54" t="s">
        <v>250</v>
      </c>
      <c r="B571" s="54" t="s">
        <v>1400</v>
      </c>
      <c r="C571" s="54" t="s">
        <v>1400</v>
      </c>
      <c r="D571" s="54" t="s">
        <v>385</v>
      </c>
      <c r="E571" s="54" t="s">
        <v>1401</v>
      </c>
      <c r="F571" s="54" t="s">
        <v>265</v>
      </c>
      <c r="G571" s="54"/>
      <c r="H571" s="54" t="s">
        <v>1402</v>
      </c>
      <c r="I571" s="54" t="s">
        <v>846</v>
      </c>
      <c r="J571" s="55" t="str">
        <f t="shared" si="16"/>
        <v>TungstenCNMC (Guangxi) PGMA Co., Ltd.</v>
      </c>
      <c r="K571" s="55" t="str">
        <f t="shared" si="17"/>
        <v>TungstenCNMC (Guangxi) PGMA Co., Ltd.</v>
      </c>
    </row>
    <row r="572" spans="1:11">
      <c r="A572" s="54" t="s">
        <v>250</v>
      </c>
      <c r="B572" s="54" t="s">
        <v>1403</v>
      </c>
      <c r="C572" s="54" t="s">
        <v>1403</v>
      </c>
      <c r="D572" s="54" t="s">
        <v>304</v>
      </c>
      <c r="E572" s="54" t="s">
        <v>1404</v>
      </c>
      <c r="F572" s="54" t="s">
        <v>265</v>
      </c>
      <c r="G572" s="54"/>
      <c r="H572" s="54" t="s">
        <v>1405</v>
      </c>
      <c r="I572" s="54" t="s">
        <v>1406</v>
      </c>
      <c r="J572" s="55" t="str">
        <f t="shared" si="16"/>
        <v>TungstenCronimet Brasil Ltda</v>
      </c>
      <c r="K572" s="55" t="str">
        <f t="shared" si="17"/>
        <v>TungstenCronimet Brasil Ltda</v>
      </c>
    </row>
    <row r="573" spans="1:11">
      <c r="A573" s="54" t="s">
        <v>250</v>
      </c>
      <c r="B573" s="54" t="s">
        <v>1407</v>
      </c>
      <c r="C573" s="54" t="s">
        <v>1407</v>
      </c>
      <c r="D573" s="54" t="s">
        <v>385</v>
      </c>
      <c r="E573" s="54" t="s">
        <v>1408</v>
      </c>
      <c r="F573" s="54" t="s">
        <v>265</v>
      </c>
      <c r="G573" s="54"/>
      <c r="H573" s="54" t="s">
        <v>1409</v>
      </c>
      <c r="I573" s="54" t="s">
        <v>427</v>
      </c>
      <c r="J573" s="55" t="str">
        <f t="shared" si="16"/>
        <v>TungstenFujian Ganmin RareMetal Co., Ltd.</v>
      </c>
      <c r="K573" s="55" t="str">
        <f t="shared" si="17"/>
        <v>TungstenFujian Ganmin RareMetal Co., Ltd.</v>
      </c>
    </row>
    <row r="574" spans="1:11">
      <c r="A574" s="54" t="s">
        <v>250</v>
      </c>
      <c r="B574" s="54" t="s">
        <v>1669</v>
      </c>
      <c r="C574" s="54" t="s">
        <v>1669</v>
      </c>
      <c r="D574" s="54" t="s">
        <v>385</v>
      </c>
      <c r="E574" s="54" t="s">
        <v>1670</v>
      </c>
      <c r="F574" s="54" t="s">
        <v>265</v>
      </c>
      <c r="G574" s="54"/>
      <c r="H574" s="54" t="s">
        <v>1409</v>
      </c>
      <c r="I574" s="54" t="s">
        <v>427</v>
      </c>
      <c r="J574" s="55" t="str">
        <f t="shared" si="16"/>
        <v>TungstenFujian Xinlu Tungsten</v>
      </c>
      <c r="K574" s="55" t="str">
        <f t="shared" si="17"/>
        <v>TungstenFujian Xinlu Tungsten</v>
      </c>
    </row>
    <row r="575" spans="1:11">
      <c r="A575" s="54" t="s">
        <v>250</v>
      </c>
      <c r="B575" s="54" t="s">
        <v>1410</v>
      </c>
      <c r="C575" s="54" t="s">
        <v>1410</v>
      </c>
      <c r="D575" s="54" t="s">
        <v>385</v>
      </c>
      <c r="E575" s="54" t="s">
        <v>1411</v>
      </c>
      <c r="F575" s="54" t="s">
        <v>265</v>
      </c>
      <c r="G575" s="54"/>
      <c r="H575" s="54" t="s">
        <v>882</v>
      </c>
      <c r="I575" s="54" t="s">
        <v>484</v>
      </c>
      <c r="J575" s="55" t="str">
        <f t="shared" si="16"/>
        <v>TungstenGanzhou Haichuang Tungsten Co., Ltd.</v>
      </c>
      <c r="K575" s="55" t="str">
        <f t="shared" si="17"/>
        <v>TungstenGanzhou Haichuang Tungsten Co., Ltd.</v>
      </c>
    </row>
    <row r="576" spans="1:11">
      <c r="A576" s="54" t="s">
        <v>250</v>
      </c>
      <c r="B576" s="54" t="s">
        <v>1396</v>
      </c>
      <c r="C576" s="54" t="s">
        <v>1396</v>
      </c>
      <c r="D576" s="54" t="s">
        <v>385</v>
      </c>
      <c r="E576" s="54" t="s">
        <v>1397</v>
      </c>
      <c r="F576" s="54" t="s">
        <v>265</v>
      </c>
      <c r="G576" s="54"/>
      <c r="H576" s="54" t="s">
        <v>882</v>
      </c>
      <c r="I576" s="54" t="s">
        <v>484</v>
      </c>
      <c r="J576" s="55" t="str">
        <f t="shared" si="16"/>
        <v>TungstenGanzhou Huaxing Tungsten Products Co., Ltd.</v>
      </c>
      <c r="K576" s="55" t="str">
        <f t="shared" si="17"/>
        <v>TungstenGanzhou Huaxing Tungsten Products Co., Ltd.</v>
      </c>
    </row>
    <row r="577" spans="1:11">
      <c r="A577" s="54" t="s">
        <v>250</v>
      </c>
      <c r="B577" s="54" t="s">
        <v>1412</v>
      </c>
      <c r="C577" s="54" t="s">
        <v>1412</v>
      </c>
      <c r="D577" s="54" t="s">
        <v>385</v>
      </c>
      <c r="E577" s="54" t="s">
        <v>1413</v>
      </c>
      <c r="F577" s="54" t="s">
        <v>265</v>
      </c>
      <c r="G577" s="54"/>
      <c r="H577" s="54" t="s">
        <v>882</v>
      </c>
      <c r="I577" s="54" t="s">
        <v>484</v>
      </c>
      <c r="J577" s="55" t="str">
        <f t="shared" si="16"/>
        <v>TungstenGanzhou Jiangwu Ferrotungsten Co., Ltd.</v>
      </c>
      <c r="K577" s="55" t="str">
        <f t="shared" si="17"/>
        <v>TungstenGanzhou Jiangwu Ferrotungsten Co., Ltd.</v>
      </c>
    </row>
    <row r="578" spans="1:11">
      <c r="A578" s="54" t="s">
        <v>250</v>
      </c>
      <c r="B578" s="54" t="s">
        <v>1414</v>
      </c>
      <c r="C578" s="54" t="s">
        <v>1414</v>
      </c>
      <c r="D578" s="54" t="s">
        <v>385</v>
      </c>
      <c r="E578" s="54" t="s">
        <v>1415</v>
      </c>
      <c r="F578" s="54" t="s">
        <v>265</v>
      </c>
      <c r="G578" s="54"/>
      <c r="H578" s="54" t="s">
        <v>882</v>
      </c>
      <c r="I578" s="54" t="s">
        <v>484</v>
      </c>
      <c r="J578" s="55" t="str">
        <f t="shared" si="16"/>
        <v>TungstenGanzhou Seadragon W &amp; Mo Co., Ltd.</v>
      </c>
      <c r="K578" s="55" t="str">
        <f t="shared" si="17"/>
        <v>TungstenGanzhou Seadragon W &amp; Mo Co., Ltd.</v>
      </c>
    </row>
    <row r="579" spans="1:11">
      <c r="A579" s="54" t="s">
        <v>250</v>
      </c>
      <c r="B579" s="54" t="s">
        <v>1416</v>
      </c>
      <c r="C579" s="54" t="s">
        <v>1817</v>
      </c>
      <c r="D579" s="54" t="s">
        <v>385</v>
      </c>
      <c r="E579" s="54" t="s">
        <v>1417</v>
      </c>
      <c r="F579" s="54" t="s">
        <v>265</v>
      </c>
      <c r="G579" s="54"/>
      <c r="H579" s="54" t="s">
        <v>1638</v>
      </c>
      <c r="I579" s="54" t="s">
        <v>435</v>
      </c>
      <c r="J579" s="55" t="str">
        <f t="shared" si="16"/>
        <v>TungstenGEM Co., Ltd.</v>
      </c>
      <c r="K579" s="55" t="str">
        <f t="shared" si="17"/>
        <v>TungstenGEM Co., Ltd.</v>
      </c>
    </row>
    <row r="580" spans="1:11">
      <c r="A580" s="54" t="s">
        <v>250</v>
      </c>
      <c r="B580" s="54" t="s">
        <v>1418</v>
      </c>
      <c r="C580" s="54" t="s">
        <v>1418</v>
      </c>
      <c r="D580" s="54" t="s">
        <v>270</v>
      </c>
      <c r="E580" s="54" t="s">
        <v>1419</v>
      </c>
      <c r="F580" s="54" t="s">
        <v>265</v>
      </c>
      <c r="G580" s="54"/>
      <c r="H580" s="54" t="s">
        <v>1420</v>
      </c>
      <c r="I580" s="54" t="s">
        <v>272</v>
      </c>
      <c r="J580" s="55" t="str">
        <f t="shared" si="16"/>
        <v>TungstenGlobal Tungsten &amp; Powders Corp.</v>
      </c>
      <c r="K580" s="55" t="str">
        <f t="shared" si="17"/>
        <v>TungstenGlobal Tungsten &amp; Powders Corp.</v>
      </c>
    </row>
    <row r="581" spans="1:11">
      <c r="A581" s="54" t="s">
        <v>250</v>
      </c>
      <c r="B581" s="54" t="s">
        <v>1421</v>
      </c>
      <c r="C581" s="54" t="s">
        <v>1418</v>
      </c>
      <c r="D581" s="54" t="s">
        <v>270</v>
      </c>
      <c r="E581" s="54" t="s">
        <v>1419</v>
      </c>
      <c r="F581" s="54" t="s">
        <v>265</v>
      </c>
      <c r="G581" s="54"/>
      <c r="H581" s="54" t="s">
        <v>1420</v>
      </c>
      <c r="I581" s="54" t="s">
        <v>272</v>
      </c>
      <c r="J581" s="55" t="str">
        <f t="shared" ref="J581:J632" si="18">A581&amp;B581</f>
        <v>TungstenGTP</v>
      </c>
      <c r="K581" s="55" t="str">
        <f t="shared" ref="K581:K632" si="19">A581&amp;B581</f>
        <v>TungstenGTP</v>
      </c>
    </row>
    <row r="582" spans="1:11">
      <c r="A582" s="54" t="s">
        <v>250</v>
      </c>
      <c r="B582" s="54" t="s">
        <v>1389</v>
      </c>
      <c r="C582" s="54" t="s">
        <v>1389</v>
      </c>
      <c r="D582" s="54" t="s">
        <v>385</v>
      </c>
      <c r="E582" s="54" t="s">
        <v>1390</v>
      </c>
      <c r="F582" s="54" t="s">
        <v>265</v>
      </c>
      <c r="G582" s="54"/>
      <c r="H582" s="54" t="s">
        <v>879</v>
      </c>
      <c r="I582" s="54" t="s">
        <v>435</v>
      </c>
      <c r="J582" s="55" t="str">
        <f t="shared" si="18"/>
        <v>TungstenGuangdong Xianglu Tungsten Co., Ltd.</v>
      </c>
      <c r="K582" s="55" t="str">
        <f t="shared" si="19"/>
        <v>TungstenGuangdong Xianglu Tungsten Co., Ltd.</v>
      </c>
    </row>
    <row r="583" spans="1:11">
      <c r="A583" s="54" t="s">
        <v>250</v>
      </c>
      <c r="B583" s="54" t="s">
        <v>1209</v>
      </c>
      <c r="C583" s="54" t="s">
        <v>1593</v>
      </c>
      <c r="D583" s="54" t="s">
        <v>294</v>
      </c>
      <c r="E583" s="54" t="s">
        <v>1422</v>
      </c>
      <c r="F583" s="54" t="s">
        <v>265</v>
      </c>
      <c r="G583" s="54"/>
      <c r="H583" s="54" t="s">
        <v>1211</v>
      </c>
      <c r="I583" s="54" t="s">
        <v>296</v>
      </c>
      <c r="J583" s="55" t="str">
        <f t="shared" si="18"/>
        <v>TungstenH.C. Starck Smelting GmbH &amp; Co. KG</v>
      </c>
      <c r="K583" s="55" t="str">
        <f t="shared" si="19"/>
        <v>TungstenH.C. Starck Smelting GmbH &amp; Co. KG</v>
      </c>
    </row>
    <row r="584" spans="1:11">
      <c r="A584" s="54" t="s">
        <v>250</v>
      </c>
      <c r="B584" s="54" t="s">
        <v>1423</v>
      </c>
      <c r="C584" s="54" t="s">
        <v>1423</v>
      </c>
      <c r="D584" s="54" t="s">
        <v>294</v>
      </c>
      <c r="E584" s="54" t="s">
        <v>1424</v>
      </c>
      <c r="F584" s="54" t="s">
        <v>265</v>
      </c>
      <c r="G584" s="54"/>
      <c r="H584" s="54" t="s">
        <v>1214</v>
      </c>
      <c r="I584" s="54" t="s">
        <v>1215</v>
      </c>
      <c r="J584" s="55" t="str">
        <f t="shared" si="18"/>
        <v>TungstenH.C. Starck Tungsten GmbH</v>
      </c>
      <c r="K584" s="55" t="str">
        <f t="shared" si="19"/>
        <v>TungstenH.C. Starck Tungsten GmbH</v>
      </c>
    </row>
    <row r="585" spans="1:11">
      <c r="A585" s="54" t="s">
        <v>250</v>
      </c>
      <c r="B585" s="54" t="s">
        <v>1425</v>
      </c>
      <c r="C585" s="54" t="s">
        <v>1412</v>
      </c>
      <c r="D585" s="54" t="s">
        <v>385</v>
      </c>
      <c r="E585" s="54" t="s">
        <v>1413</v>
      </c>
      <c r="F585" s="54" t="s">
        <v>265</v>
      </c>
      <c r="G585" s="54"/>
      <c r="H585" s="54" t="s">
        <v>882</v>
      </c>
      <c r="I585" s="54" t="s">
        <v>484</v>
      </c>
      <c r="J585" s="55" t="str">
        <f t="shared" si="18"/>
        <v>TungstenHan River Pelican State Alloy Co., Ltd.</v>
      </c>
      <c r="K585" s="55" t="str">
        <f t="shared" si="19"/>
        <v>TungstenHan River Pelican State Alloy Co., Ltd.</v>
      </c>
    </row>
    <row r="586" spans="1:11">
      <c r="A586" s="54" t="s">
        <v>250</v>
      </c>
      <c r="B586" s="54" t="s">
        <v>1818</v>
      </c>
      <c r="C586" s="54" t="s">
        <v>1818</v>
      </c>
      <c r="D586" s="54" t="s">
        <v>400</v>
      </c>
      <c r="E586" s="54" t="s">
        <v>1819</v>
      </c>
      <c r="F586" s="54" t="s">
        <v>265</v>
      </c>
      <c r="G586" s="54"/>
      <c r="H586" s="54" t="s">
        <v>1820</v>
      </c>
      <c r="I586" s="54" t="s">
        <v>794</v>
      </c>
      <c r="J586" s="55" t="str">
        <f t="shared" si="18"/>
        <v>TungstenHANNAE FOR T Co., Ltd.</v>
      </c>
      <c r="K586" s="55" t="str">
        <f t="shared" si="19"/>
        <v>TungstenHANNAE FOR T Co., Ltd.</v>
      </c>
    </row>
    <row r="587" spans="1:11">
      <c r="A587" s="54" t="s">
        <v>250</v>
      </c>
      <c r="B587" s="54" t="s">
        <v>1426</v>
      </c>
      <c r="C587" s="54" t="s">
        <v>1427</v>
      </c>
      <c r="D587" s="54" t="s">
        <v>385</v>
      </c>
      <c r="E587" s="54" t="s">
        <v>1428</v>
      </c>
      <c r="F587" s="54" t="s">
        <v>265</v>
      </c>
      <c r="G587" s="54"/>
      <c r="H587" s="54" t="s">
        <v>1218</v>
      </c>
      <c r="I587" s="54" t="s">
        <v>457</v>
      </c>
      <c r="J587" s="55" t="str">
        <f t="shared" si="18"/>
        <v>TungstenHuman Chun-Chang non-ferrous Smelting &amp; Concentrating Co., Ltd.</v>
      </c>
      <c r="K587" s="55" t="str">
        <f t="shared" si="19"/>
        <v>TungstenHuman Chun-Chang non-ferrous Smelting &amp; Concentrating Co., Ltd.</v>
      </c>
    </row>
    <row r="588" spans="1:11">
      <c r="A588" s="54" t="s">
        <v>250</v>
      </c>
      <c r="B588" s="54" t="s">
        <v>455</v>
      </c>
      <c r="C588" s="54" t="s">
        <v>455</v>
      </c>
      <c r="D588" s="54" t="s">
        <v>385</v>
      </c>
      <c r="E588" s="54" t="s">
        <v>1429</v>
      </c>
      <c r="F588" s="54" t="s">
        <v>265</v>
      </c>
      <c r="G588" s="54"/>
      <c r="H588" s="54" t="s">
        <v>456</v>
      </c>
      <c r="I588" s="54" t="s">
        <v>457</v>
      </c>
      <c r="J588" s="55" t="str">
        <f t="shared" si="18"/>
        <v>TungstenHunan Chenzhou Mining Co., Ltd.</v>
      </c>
      <c r="K588" s="55" t="str">
        <f t="shared" si="19"/>
        <v>TungstenHunan Chenzhou Mining Co., Ltd.</v>
      </c>
    </row>
    <row r="589" spans="1:11">
      <c r="A589" s="54" t="s">
        <v>250</v>
      </c>
      <c r="B589" s="54" t="s">
        <v>1071</v>
      </c>
      <c r="C589" s="54" t="s">
        <v>455</v>
      </c>
      <c r="D589" s="54" t="s">
        <v>385</v>
      </c>
      <c r="E589" s="54" t="s">
        <v>1429</v>
      </c>
      <c r="F589" s="54" t="s">
        <v>265</v>
      </c>
      <c r="G589" s="54"/>
      <c r="H589" s="54" t="s">
        <v>456</v>
      </c>
      <c r="I589" s="54" t="s">
        <v>457</v>
      </c>
      <c r="J589" s="55" t="str">
        <f t="shared" si="18"/>
        <v>TungstenHunan Chenzhou Mining Group Co., Ltd.</v>
      </c>
      <c r="K589" s="55" t="str">
        <f t="shared" si="19"/>
        <v>TungstenHunan Chenzhou Mining Group Co., Ltd.</v>
      </c>
    </row>
    <row r="590" spans="1:11">
      <c r="A590" s="54" t="s">
        <v>250</v>
      </c>
      <c r="B590" s="54" t="s">
        <v>1427</v>
      </c>
      <c r="C590" s="54" t="s">
        <v>1427</v>
      </c>
      <c r="D590" s="54" t="s">
        <v>385</v>
      </c>
      <c r="E590" s="54" t="s">
        <v>1428</v>
      </c>
      <c r="F590" s="54" t="s">
        <v>265</v>
      </c>
      <c r="G590" s="54"/>
      <c r="H590" s="54" t="s">
        <v>1218</v>
      </c>
      <c r="I590" s="54" t="s">
        <v>457</v>
      </c>
      <c r="J590" s="55" t="str">
        <f t="shared" si="18"/>
        <v>TungstenHunan Chunchang Nonferrous Metals Co., Ltd.</v>
      </c>
      <c r="K590" s="55" t="str">
        <f t="shared" si="19"/>
        <v>TungstenHunan Chunchang Nonferrous Metals Co., Ltd.</v>
      </c>
    </row>
    <row r="591" spans="1:11">
      <c r="A591" s="54" t="s">
        <v>250</v>
      </c>
      <c r="B591" s="54" t="s">
        <v>1430</v>
      </c>
      <c r="C591" s="54" t="s">
        <v>1430</v>
      </c>
      <c r="D591" s="54" t="s">
        <v>487</v>
      </c>
      <c r="E591" s="54" t="s">
        <v>1431</v>
      </c>
      <c r="F591" s="54" t="s">
        <v>265</v>
      </c>
      <c r="G591" s="54"/>
      <c r="H591" s="54" t="s">
        <v>1432</v>
      </c>
      <c r="I591" s="54" t="s">
        <v>1433</v>
      </c>
      <c r="J591" s="55" t="str">
        <f t="shared" si="18"/>
        <v>TungstenHydrometallurg, JSC</v>
      </c>
      <c r="K591" s="55" t="str">
        <f t="shared" si="19"/>
        <v>TungstenHydrometallurg, JSC</v>
      </c>
    </row>
    <row r="592" spans="1:11">
      <c r="A592" s="54" t="s">
        <v>250</v>
      </c>
      <c r="B592" s="54" t="s">
        <v>1434</v>
      </c>
      <c r="C592" s="54" t="s">
        <v>1434</v>
      </c>
      <c r="D592" s="54" t="s">
        <v>284</v>
      </c>
      <c r="E592" s="54" t="s">
        <v>1435</v>
      </c>
      <c r="F592" s="54" t="s">
        <v>265</v>
      </c>
      <c r="G592" s="54"/>
      <c r="H592" s="54" t="s">
        <v>1436</v>
      </c>
      <c r="I592" s="54" t="s">
        <v>399</v>
      </c>
      <c r="J592" s="55" t="str">
        <f t="shared" si="18"/>
        <v>TungstenJapan New Metals Co., Ltd.</v>
      </c>
      <c r="K592" s="55" t="str">
        <f t="shared" si="19"/>
        <v>TungstenJapan New Metals Co., Ltd.</v>
      </c>
    </row>
    <row r="593" spans="1:11">
      <c r="A593" s="54" t="s">
        <v>250</v>
      </c>
      <c r="B593" s="54" t="s">
        <v>1437</v>
      </c>
      <c r="C593" s="54" t="s">
        <v>1437</v>
      </c>
      <c r="D593" s="54" t="s">
        <v>385</v>
      </c>
      <c r="E593" s="54" t="s">
        <v>1438</v>
      </c>
      <c r="F593" s="54" t="s">
        <v>265</v>
      </c>
      <c r="G593" s="54"/>
      <c r="H593" s="54" t="s">
        <v>882</v>
      </c>
      <c r="I593" s="54" t="s">
        <v>484</v>
      </c>
      <c r="J593" s="55" t="str">
        <f t="shared" si="18"/>
        <v>TungstenJiangwu H.C. Starck Tungsten Products Co., Ltd.</v>
      </c>
      <c r="K593" s="55" t="str">
        <f t="shared" si="19"/>
        <v>TungstenJiangwu H.C. Starck Tungsten Products Co., Ltd.</v>
      </c>
    </row>
    <row r="594" spans="1:11">
      <c r="A594" s="54" t="s">
        <v>250</v>
      </c>
      <c r="B594" s="54" t="s">
        <v>1439</v>
      </c>
      <c r="C594" s="54" t="s">
        <v>1439</v>
      </c>
      <c r="D594" s="54" t="s">
        <v>385</v>
      </c>
      <c r="E594" s="54" t="s">
        <v>1440</v>
      </c>
      <c r="F594" s="54" t="s">
        <v>265</v>
      </c>
      <c r="G594" s="54"/>
      <c r="H594" s="54" t="s">
        <v>1441</v>
      </c>
      <c r="I594" s="54" t="s">
        <v>484</v>
      </c>
      <c r="J594" s="55" t="str">
        <f t="shared" si="18"/>
        <v>TungstenJiangxi Gan Bei Tungsten Co., Ltd.</v>
      </c>
      <c r="K594" s="55" t="str">
        <f t="shared" si="19"/>
        <v>TungstenJiangxi Gan Bei Tungsten Co., Ltd.</v>
      </c>
    </row>
    <row r="595" spans="1:11">
      <c r="A595" s="54" t="s">
        <v>250</v>
      </c>
      <c r="B595" s="54" t="s">
        <v>1442</v>
      </c>
      <c r="C595" s="54" t="s">
        <v>1442</v>
      </c>
      <c r="D595" s="54" t="s">
        <v>385</v>
      </c>
      <c r="E595" s="54" t="s">
        <v>1443</v>
      </c>
      <c r="F595" s="54" t="s">
        <v>265</v>
      </c>
      <c r="G595" s="54"/>
      <c r="H595" s="54" t="s">
        <v>1444</v>
      </c>
      <c r="I595" s="51" t="s">
        <v>484</v>
      </c>
      <c r="J595" s="55" t="str">
        <f t="shared" si="18"/>
        <v>TungstenJiangxi Minmetals Gao'an Non-ferrous Metals Co., Ltd.</v>
      </c>
      <c r="K595" s="55" t="str">
        <f t="shared" si="19"/>
        <v>TungstenJiangxi Minmetals Gao'an Non-ferrous Metals Co., Ltd.</v>
      </c>
    </row>
    <row r="596" spans="1:11">
      <c r="A596" s="54" t="s">
        <v>250</v>
      </c>
      <c r="B596" s="54" t="s">
        <v>1445</v>
      </c>
      <c r="C596" s="54" t="s">
        <v>1445</v>
      </c>
      <c r="D596" s="54" t="s">
        <v>385</v>
      </c>
      <c r="E596" s="54" t="s">
        <v>1446</v>
      </c>
      <c r="F596" s="54" t="s">
        <v>265</v>
      </c>
      <c r="G596" s="54"/>
      <c r="H596" s="54" t="s">
        <v>1447</v>
      </c>
      <c r="I596" s="51" t="s">
        <v>484</v>
      </c>
      <c r="J596" s="55" t="str">
        <f t="shared" si="18"/>
        <v>TungstenJiangxi Tonggu Non-ferrous Metallurgical &amp; Chemical Co., Ltd.</v>
      </c>
      <c r="K596" s="55" t="str">
        <f t="shared" si="19"/>
        <v>TungstenJiangxi Tonggu Non-ferrous Metallurgical &amp; Chemical Co., Ltd.</v>
      </c>
    </row>
    <row r="597" spans="1:11">
      <c r="A597" s="54" t="s">
        <v>250</v>
      </c>
      <c r="B597" s="54" t="s">
        <v>1448</v>
      </c>
      <c r="C597" s="54" t="s">
        <v>1396</v>
      </c>
      <c r="D597" s="54" t="s">
        <v>385</v>
      </c>
      <c r="E597" s="54" t="s">
        <v>1397</v>
      </c>
      <c r="F597" s="54" t="s">
        <v>265</v>
      </c>
      <c r="G597" s="54"/>
      <c r="H597" s="54" t="s">
        <v>882</v>
      </c>
      <c r="I597" s="51" t="s">
        <v>484</v>
      </c>
      <c r="J597" s="55" t="str">
        <f t="shared" si="18"/>
        <v>TungstenJiangxi Tungsten Co Ltd</v>
      </c>
      <c r="K597" s="55" t="str">
        <f t="shared" si="19"/>
        <v>TungstenJiangxi Tungsten Co Ltd</v>
      </c>
    </row>
    <row r="598" spans="1:11">
      <c r="A598" s="54" t="s">
        <v>250</v>
      </c>
      <c r="B598" s="54" t="s">
        <v>1449</v>
      </c>
      <c r="C598" s="54" t="s">
        <v>1396</v>
      </c>
      <c r="D598" s="54" t="s">
        <v>385</v>
      </c>
      <c r="E598" s="54" t="s">
        <v>1397</v>
      </c>
      <c r="F598" s="54" t="s">
        <v>265</v>
      </c>
      <c r="G598" s="54"/>
      <c r="H598" s="54" t="s">
        <v>882</v>
      </c>
      <c r="I598" s="51" t="s">
        <v>484</v>
      </c>
      <c r="J598" s="55" t="str">
        <f t="shared" si="18"/>
        <v>TungstenJiangxi Tungsten Industry Group Co. Ltd.</v>
      </c>
      <c r="K598" s="55" t="str">
        <f t="shared" si="19"/>
        <v>TungstenJiangxi Tungsten Industry Group Co. Ltd.</v>
      </c>
    </row>
    <row r="599" spans="1:11">
      <c r="A599" s="54" t="s">
        <v>250</v>
      </c>
      <c r="B599" s="54" t="s">
        <v>1450</v>
      </c>
      <c r="C599" s="54" t="s">
        <v>1450</v>
      </c>
      <c r="D599" s="54" t="s">
        <v>385</v>
      </c>
      <c r="E599" s="54" t="s">
        <v>1451</v>
      </c>
      <c r="F599" s="54" t="s">
        <v>265</v>
      </c>
      <c r="G599" s="54"/>
      <c r="H599" s="54" t="s">
        <v>882</v>
      </c>
      <c r="I599" s="51" t="s">
        <v>484</v>
      </c>
      <c r="J599" s="55" t="str">
        <f t="shared" si="18"/>
        <v>TungstenJiangxi Xinsheng Tungsten Industry Co., Ltd.</v>
      </c>
      <c r="K599" s="55" t="str">
        <f t="shared" si="19"/>
        <v>TungstenJiangxi Xinsheng Tungsten Industry Co., Ltd.</v>
      </c>
    </row>
    <row r="600" spans="1:11">
      <c r="A600" s="54" t="s">
        <v>250</v>
      </c>
      <c r="B600" s="54" t="s">
        <v>1452</v>
      </c>
      <c r="C600" s="54" t="s">
        <v>1452</v>
      </c>
      <c r="D600" s="54" t="s">
        <v>385</v>
      </c>
      <c r="E600" s="54" t="s">
        <v>1453</v>
      </c>
      <c r="F600" s="54" t="s">
        <v>265</v>
      </c>
      <c r="G600" s="54"/>
      <c r="H600" s="54" t="s">
        <v>882</v>
      </c>
      <c r="I600" s="51" t="s">
        <v>484</v>
      </c>
      <c r="J600" s="55" t="str">
        <f t="shared" si="18"/>
        <v>TungstenJiangxi Yaosheng Tungsten Co., Ltd.</v>
      </c>
      <c r="K600" s="55" t="str">
        <f t="shared" si="19"/>
        <v>TungstenJiangxi Yaosheng Tungsten Co., Ltd.</v>
      </c>
    </row>
    <row r="601" spans="1:11">
      <c r="A601" s="54" t="s">
        <v>250</v>
      </c>
      <c r="B601" s="54" t="s">
        <v>1817</v>
      </c>
      <c r="C601" s="54" t="s">
        <v>1817</v>
      </c>
      <c r="D601" s="54" t="s">
        <v>385</v>
      </c>
      <c r="E601" s="54" t="s">
        <v>1417</v>
      </c>
      <c r="F601" s="54" t="s">
        <v>265</v>
      </c>
      <c r="G601" s="54"/>
      <c r="H601" s="54" t="s">
        <v>1638</v>
      </c>
      <c r="I601" s="51" t="s">
        <v>435</v>
      </c>
      <c r="J601" s="55" t="str">
        <f t="shared" si="18"/>
        <v>TungstenJingmen Dewei GEM Tungsten Resources Recycling Co., Ltd.</v>
      </c>
      <c r="K601" s="55" t="str">
        <f t="shared" si="19"/>
        <v>TungstenJingmen Dewei GEM Tungsten Resources Recycling Co., Ltd.</v>
      </c>
    </row>
    <row r="602" spans="1:11">
      <c r="A602" s="54" t="s">
        <v>250</v>
      </c>
      <c r="B602" s="54" t="s">
        <v>1454</v>
      </c>
      <c r="C602" s="54" t="s">
        <v>1454</v>
      </c>
      <c r="D602" s="54" t="s">
        <v>487</v>
      </c>
      <c r="E602" s="54" t="s">
        <v>1455</v>
      </c>
      <c r="F602" s="54" t="s">
        <v>265</v>
      </c>
      <c r="G602" s="54"/>
      <c r="H602" s="54" t="s">
        <v>1456</v>
      </c>
      <c r="I602" s="51" t="s">
        <v>489</v>
      </c>
      <c r="J602" s="55" t="str">
        <f t="shared" si="18"/>
        <v>TungstenJSC "Kirovgrad Hard Alloys Plant"</v>
      </c>
      <c r="K602" s="55" t="str">
        <f t="shared" si="19"/>
        <v>TungstenJSC "Kirovgrad Hard Alloys Plant"</v>
      </c>
    </row>
    <row r="603" spans="1:11">
      <c r="A603" s="54" t="s">
        <v>250</v>
      </c>
      <c r="B603" s="54" t="s">
        <v>1457</v>
      </c>
      <c r="C603" s="54" t="s">
        <v>1457</v>
      </c>
      <c r="D603" s="54" t="s">
        <v>270</v>
      </c>
      <c r="E603" s="54" t="s">
        <v>1458</v>
      </c>
      <c r="F603" s="54" t="s">
        <v>265</v>
      </c>
      <c r="G603" s="54"/>
      <c r="H603" s="54" t="s">
        <v>1459</v>
      </c>
      <c r="I603" s="51" t="s">
        <v>1460</v>
      </c>
      <c r="J603" s="55" t="str">
        <f t="shared" si="18"/>
        <v>TungstenKennametal Fallon</v>
      </c>
      <c r="K603" s="55" t="str">
        <f t="shared" si="19"/>
        <v>TungstenKennametal Fallon</v>
      </c>
    </row>
    <row r="604" spans="1:11">
      <c r="A604" s="54" t="s">
        <v>250</v>
      </c>
      <c r="B604" s="54" t="s">
        <v>1383</v>
      </c>
      <c r="C604" s="54" t="s">
        <v>1383</v>
      </c>
      <c r="D604" s="54" t="s">
        <v>270</v>
      </c>
      <c r="E604" s="54" t="s">
        <v>1384</v>
      </c>
      <c r="F604" s="54" t="s">
        <v>265</v>
      </c>
      <c r="G604" s="54"/>
      <c r="H604" s="54" t="s">
        <v>1385</v>
      </c>
      <c r="I604" s="51" t="s">
        <v>1386</v>
      </c>
      <c r="J604" s="55" t="str">
        <f t="shared" si="18"/>
        <v>TungstenKennametal Huntsville</v>
      </c>
      <c r="K604" s="55" t="str">
        <f t="shared" si="19"/>
        <v>TungstenKennametal Huntsville</v>
      </c>
    </row>
    <row r="605" spans="1:11">
      <c r="A605" s="54" t="s">
        <v>250</v>
      </c>
      <c r="B605" s="54" t="s">
        <v>1461</v>
      </c>
      <c r="C605" s="54" t="s">
        <v>1461</v>
      </c>
      <c r="D605" s="54" t="s">
        <v>400</v>
      </c>
      <c r="E605" s="54" t="s">
        <v>1462</v>
      </c>
      <c r="F605" s="54" t="s">
        <v>265</v>
      </c>
      <c r="G605" s="54"/>
      <c r="H605" s="54" t="s">
        <v>1463</v>
      </c>
      <c r="I605" s="51" t="s">
        <v>404</v>
      </c>
      <c r="J605" s="55" t="str">
        <f t="shared" si="18"/>
        <v>TungstenKGETS Co., Ltd.</v>
      </c>
      <c r="K605" s="55" t="str">
        <f t="shared" si="19"/>
        <v>TungstenKGETS Co., Ltd.</v>
      </c>
    </row>
    <row r="606" spans="1:11">
      <c r="A606" s="54" t="s">
        <v>250</v>
      </c>
      <c r="B606" s="54" t="s">
        <v>1464</v>
      </c>
      <c r="C606" s="54" t="s">
        <v>1464</v>
      </c>
      <c r="D606" s="54" t="s">
        <v>737</v>
      </c>
      <c r="E606" s="54" t="s">
        <v>1465</v>
      </c>
      <c r="F606" s="54" t="s">
        <v>265</v>
      </c>
      <c r="G606" s="54"/>
      <c r="H606" s="54" t="s">
        <v>1466</v>
      </c>
      <c r="I606" s="51" t="s">
        <v>1467</v>
      </c>
      <c r="J606" s="55" t="str">
        <f t="shared" si="18"/>
        <v>TungstenLianyou Metals Co., Ltd.</v>
      </c>
      <c r="K606" s="55" t="str">
        <f t="shared" si="19"/>
        <v>TungstenLianyou Metals Co., Ltd.</v>
      </c>
    </row>
    <row r="607" spans="1:11">
      <c r="A607" s="54" t="s">
        <v>250</v>
      </c>
      <c r="B607" s="54" t="s">
        <v>1821</v>
      </c>
      <c r="C607" s="54" t="s">
        <v>1821</v>
      </c>
      <c r="D607" s="54" t="s">
        <v>487</v>
      </c>
      <c r="E607" s="54" t="s">
        <v>1822</v>
      </c>
      <c r="F607" s="54" t="s">
        <v>265</v>
      </c>
      <c r="G607" s="54"/>
      <c r="H607" s="54" t="s">
        <v>1823</v>
      </c>
      <c r="I607" s="51" t="s">
        <v>1824</v>
      </c>
      <c r="J607" s="55" t="str">
        <f t="shared" si="18"/>
        <v>TungstenLLC Vostok</v>
      </c>
      <c r="K607" s="55" t="str">
        <f t="shared" si="19"/>
        <v>TungstenLLC Vostok</v>
      </c>
    </row>
    <row r="608" spans="1:11">
      <c r="A608" s="54" t="s">
        <v>250</v>
      </c>
      <c r="B608" s="54" t="s">
        <v>1468</v>
      </c>
      <c r="C608" s="54" t="s">
        <v>1468</v>
      </c>
      <c r="D608" s="54" t="s">
        <v>385</v>
      </c>
      <c r="E608" s="54" t="s">
        <v>1469</v>
      </c>
      <c r="F608" s="54" t="s">
        <v>265</v>
      </c>
      <c r="G608" s="54"/>
      <c r="H608" s="54" t="s">
        <v>1470</v>
      </c>
      <c r="I608" s="51" t="s">
        <v>826</v>
      </c>
      <c r="J608" s="55" t="str">
        <f t="shared" si="18"/>
        <v>TungstenMalipo Haiyu Tungsten Co., Ltd.</v>
      </c>
      <c r="K608" s="55" t="str">
        <f t="shared" si="19"/>
        <v>TungstenMalipo Haiyu Tungsten Co., Ltd.</v>
      </c>
    </row>
    <row r="609" spans="1:11">
      <c r="A609" s="54" t="s">
        <v>250</v>
      </c>
      <c r="B609" s="54" t="s">
        <v>1627</v>
      </c>
      <c r="C609" s="54" t="s">
        <v>1627</v>
      </c>
      <c r="D609" s="54" t="s">
        <v>835</v>
      </c>
      <c r="E609" s="54" t="s">
        <v>1472</v>
      </c>
      <c r="F609" s="54" t="s">
        <v>265</v>
      </c>
      <c r="G609" s="54"/>
      <c r="H609" s="54" t="s">
        <v>1473</v>
      </c>
      <c r="I609" s="51" t="s">
        <v>969</v>
      </c>
      <c r="J609" s="55" t="str">
        <f t="shared" si="18"/>
        <v>TungstenMasan High-Tech Materials</v>
      </c>
      <c r="K609" s="55" t="str">
        <f t="shared" si="19"/>
        <v>TungstenMasan High-Tech Materials</v>
      </c>
    </row>
    <row r="610" spans="1:11">
      <c r="A610" s="54" t="s">
        <v>250</v>
      </c>
      <c r="B610" s="54" t="s">
        <v>1471</v>
      </c>
      <c r="C610" s="54" t="s">
        <v>1627</v>
      </c>
      <c r="D610" s="54" t="s">
        <v>835</v>
      </c>
      <c r="E610" s="54" t="s">
        <v>1472</v>
      </c>
      <c r="F610" s="54" t="s">
        <v>265</v>
      </c>
      <c r="G610" s="54"/>
      <c r="H610" s="54" t="s">
        <v>1473</v>
      </c>
      <c r="I610" s="51" t="s">
        <v>969</v>
      </c>
      <c r="J610" s="55" t="str">
        <f t="shared" si="18"/>
        <v>TungstenMasan Tungsten Chemical LLC (MTC)</v>
      </c>
      <c r="K610" s="55" t="str">
        <f t="shared" si="19"/>
        <v>TungstenMasan Tungsten Chemical LLC (MTC)</v>
      </c>
    </row>
    <row r="611" spans="1:11">
      <c r="A611" s="54" t="s">
        <v>250</v>
      </c>
      <c r="B611" s="54" t="s">
        <v>1474</v>
      </c>
      <c r="C611" s="54" t="s">
        <v>1474</v>
      </c>
      <c r="D611" s="54" t="s">
        <v>487</v>
      </c>
      <c r="E611" s="54" t="s">
        <v>1475</v>
      </c>
      <c r="F611" s="54" t="s">
        <v>265</v>
      </c>
      <c r="G611" s="54"/>
      <c r="H611" s="54" t="s">
        <v>1476</v>
      </c>
      <c r="I611" s="51" t="s">
        <v>743</v>
      </c>
      <c r="J611" s="55" t="str">
        <f t="shared" si="18"/>
        <v>TungstenMoliren Ltd.</v>
      </c>
      <c r="K611" s="55" t="str">
        <f t="shared" si="19"/>
        <v>TungstenMoliren Ltd.</v>
      </c>
    </row>
    <row r="612" spans="1:11">
      <c r="A612" s="54" t="s">
        <v>250</v>
      </c>
      <c r="B612" s="54" t="s">
        <v>1477</v>
      </c>
      <c r="C612" s="54" t="s">
        <v>1477</v>
      </c>
      <c r="D612" s="54" t="s">
        <v>270</v>
      </c>
      <c r="E612" s="54" t="s">
        <v>1478</v>
      </c>
      <c r="F612" s="54" t="s">
        <v>265</v>
      </c>
      <c r="G612" s="54"/>
      <c r="H612" s="54" t="s">
        <v>1479</v>
      </c>
      <c r="I612" s="51" t="s">
        <v>563</v>
      </c>
      <c r="J612" s="55" t="str">
        <f t="shared" si="18"/>
        <v>TungstenNiagara Refining LLC</v>
      </c>
      <c r="K612" s="55" t="str">
        <f t="shared" si="19"/>
        <v>TungstenNiagara Refining LLC</v>
      </c>
    </row>
    <row r="613" spans="1:11">
      <c r="A613" s="54" t="s">
        <v>250</v>
      </c>
      <c r="B613" s="54" t="s">
        <v>1480</v>
      </c>
      <c r="C613" s="54" t="s">
        <v>1480</v>
      </c>
      <c r="D613" s="54" t="s">
        <v>487</v>
      </c>
      <c r="E613" s="54" t="s">
        <v>1481</v>
      </c>
      <c r="F613" s="54" t="s">
        <v>265</v>
      </c>
      <c r="G613" s="54"/>
      <c r="H613" s="54" t="s">
        <v>1482</v>
      </c>
      <c r="I613" s="51" t="s">
        <v>1483</v>
      </c>
      <c r="J613" s="55" t="str">
        <f t="shared" si="18"/>
        <v>TungstenNPP Tyazhmetprom LLC</v>
      </c>
      <c r="K613" s="55" t="str">
        <f t="shared" si="19"/>
        <v>TungstenNPP Tyazhmetprom LLC</v>
      </c>
    </row>
    <row r="614" spans="1:11">
      <c r="A614" s="54" t="s">
        <v>250</v>
      </c>
      <c r="B614" s="54" t="s">
        <v>1484</v>
      </c>
      <c r="C614" s="54" t="s">
        <v>1627</v>
      </c>
      <c r="D614" s="54" t="s">
        <v>835</v>
      </c>
      <c r="E614" s="54" t="s">
        <v>1472</v>
      </c>
      <c r="F614" s="54" t="s">
        <v>265</v>
      </c>
      <c r="G614" s="54"/>
      <c r="H614" s="54" t="s">
        <v>1473</v>
      </c>
      <c r="I614" s="51" t="s">
        <v>969</v>
      </c>
      <c r="J614" s="55" t="str">
        <f t="shared" si="18"/>
        <v>TungstenNui Phao H.C. Starck Tungsten Chemicals Manufacturing LLC</v>
      </c>
      <c r="K614" s="55" t="str">
        <f t="shared" si="19"/>
        <v>TungstenNui Phao H.C. Starck Tungsten Chemicals Manufacturing LLC</v>
      </c>
    </row>
    <row r="615" spans="1:11">
      <c r="A615" s="54" t="s">
        <v>250</v>
      </c>
      <c r="B615" s="54" t="s">
        <v>1671</v>
      </c>
      <c r="C615" s="54" t="s">
        <v>1671</v>
      </c>
      <c r="D615" s="54" t="s">
        <v>487</v>
      </c>
      <c r="E615" s="54" t="s">
        <v>1672</v>
      </c>
      <c r="F615" s="54" t="s">
        <v>265</v>
      </c>
      <c r="G615" s="54"/>
      <c r="H615" s="54" t="s">
        <v>1673</v>
      </c>
      <c r="I615" s="51" t="s">
        <v>743</v>
      </c>
      <c r="J615" s="55" t="str">
        <f t="shared" si="18"/>
        <v>TungstenOOO “Technolom” 1</v>
      </c>
      <c r="K615" s="55" t="str">
        <f t="shared" si="19"/>
        <v>TungstenOOO “Technolom” 1</v>
      </c>
    </row>
    <row r="616" spans="1:11">
      <c r="A616" s="54" t="s">
        <v>250</v>
      </c>
      <c r="B616" s="54" t="s">
        <v>1674</v>
      </c>
      <c r="C616" s="54" t="s">
        <v>1674</v>
      </c>
      <c r="D616" s="54" t="s">
        <v>487</v>
      </c>
      <c r="E616" s="54" t="s">
        <v>1675</v>
      </c>
      <c r="F616" s="54" t="s">
        <v>265</v>
      </c>
      <c r="G616" s="54"/>
      <c r="H616" s="54" t="s">
        <v>1673</v>
      </c>
      <c r="I616" s="51" t="s">
        <v>743</v>
      </c>
      <c r="J616" s="55" t="str">
        <f t="shared" si="18"/>
        <v>TungstenOOO “Technolom” 2</v>
      </c>
      <c r="K616" s="55" t="str">
        <f t="shared" si="19"/>
        <v>TungstenOOO “Technolom” 2</v>
      </c>
    </row>
    <row r="617" spans="1:11">
      <c r="A617" s="51" t="s">
        <v>250</v>
      </c>
      <c r="B617" s="51" t="s">
        <v>1485</v>
      </c>
      <c r="C617" s="51" t="s">
        <v>1485</v>
      </c>
      <c r="D617" s="51" t="s">
        <v>349</v>
      </c>
      <c r="E617" s="51" t="s">
        <v>1486</v>
      </c>
      <c r="F617" s="54" t="s">
        <v>265</v>
      </c>
      <c r="H617" s="79" t="s">
        <v>1487</v>
      </c>
      <c r="I617" s="51" t="s">
        <v>1488</v>
      </c>
      <c r="J617" s="55" t="str">
        <f t="shared" si="18"/>
        <v>TungstenPhilippine Chuangxin Industrial Co., Inc.</v>
      </c>
      <c r="K617" s="55" t="str">
        <f t="shared" si="19"/>
        <v>TungstenPhilippine Chuangxin Industrial Co., Inc.</v>
      </c>
    </row>
    <row r="618" spans="1:11">
      <c r="A618" s="51" t="s">
        <v>250</v>
      </c>
      <c r="B618" s="51" t="s">
        <v>1593</v>
      </c>
      <c r="C618" s="51" t="s">
        <v>1593</v>
      </c>
      <c r="D618" s="51" t="s">
        <v>294</v>
      </c>
      <c r="E618" s="51" t="s">
        <v>1422</v>
      </c>
      <c r="F618" s="54" t="s">
        <v>265</v>
      </c>
      <c r="H618" s="79" t="s">
        <v>1211</v>
      </c>
      <c r="I618" s="51" t="s">
        <v>296</v>
      </c>
      <c r="J618" s="55" t="str">
        <f t="shared" si="18"/>
        <v>TungstenTANIOBIS Smelting GmbH &amp; Co. KG</v>
      </c>
      <c r="K618" s="55" t="str">
        <f t="shared" si="19"/>
        <v>TungstenTANIOBIS Smelting GmbH &amp; Co. KG</v>
      </c>
    </row>
    <row r="619" spans="1:11">
      <c r="A619" s="51" t="s">
        <v>250</v>
      </c>
      <c r="B619" s="51" t="s">
        <v>1489</v>
      </c>
      <c r="C619" s="51" t="s">
        <v>1489</v>
      </c>
      <c r="D619" s="51" t="s">
        <v>487</v>
      </c>
      <c r="E619" s="51" t="s">
        <v>1490</v>
      </c>
      <c r="F619" s="54" t="s">
        <v>265</v>
      </c>
      <c r="H619" s="79" t="s">
        <v>1491</v>
      </c>
      <c r="I619" s="51" t="s">
        <v>1492</v>
      </c>
      <c r="J619" s="55" t="str">
        <f t="shared" si="18"/>
        <v>TungstenUnecha Refractory metals plant</v>
      </c>
      <c r="K619" s="55" t="str">
        <f t="shared" si="19"/>
        <v>TungstenUnecha Refractory metals plant</v>
      </c>
    </row>
    <row r="620" spans="1:11">
      <c r="A620" s="51" t="s">
        <v>250</v>
      </c>
      <c r="B620" s="51" t="s">
        <v>1493</v>
      </c>
      <c r="C620" s="51" t="s">
        <v>1494</v>
      </c>
      <c r="D620" s="51" t="s">
        <v>631</v>
      </c>
      <c r="E620" s="51" t="s">
        <v>1495</v>
      </c>
      <c r="F620" s="54" t="s">
        <v>265</v>
      </c>
      <c r="H620" s="79" t="s">
        <v>1496</v>
      </c>
      <c r="I620" s="51" t="s">
        <v>1497</v>
      </c>
      <c r="J620" s="55" t="str">
        <f t="shared" si="18"/>
        <v>TungstenWBH</v>
      </c>
      <c r="K620" s="55" t="str">
        <f t="shared" si="19"/>
        <v>TungstenWBH</v>
      </c>
    </row>
    <row r="621" spans="1:11">
      <c r="A621" s="51" t="s">
        <v>250</v>
      </c>
      <c r="B621" s="51" t="s">
        <v>1498</v>
      </c>
      <c r="C621" s="51" t="s">
        <v>1494</v>
      </c>
      <c r="D621" s="51" t="s">
        <v>631</v>
      </c>
      <c r="E621" s="51" t="s">
        <v>1495</v>
      </c>
      <c r="F621" s="54" t="s">
        <v>265</v>
      </c>
      <c r="H621" s="79" t="s">
        <v>1496</v>
      </c>
      <c r="I621" s="51" t="s">
        <v>1497</v>
      </c>
      <c r="J621" s="55" t="str">
        <f t="shared" si="18"/>
        <v>TungstenWBH,Wolfram [Austria]</v>
      </c>
      <c r="K621" s="55" t="str">
        <f t="shared" si="19"/>
        <v>TungstenWBH,Wolfram [Austria]</v>
      </c>
    </row>
    <row r="622" spans="1:11">
      <c r="A622" s="51" t="s">
        <v>250</v>
      </c>
      <c r="B622" s="51" t="s">
        <v>1494</v>
      </c>
      <c r="C622" s="51" t="s">
        <v>1494</v>
      </c>
      <c r="D622" s="51" t="s">
        <v>631</v>
      </c>
      <c r="E622" s="51" t="s">
        <v>1495</v>
      </c>
      <c r="F622" s="54" t="s">
        <v>265</v>
      </c>
      <c r="H622" s="79" t="s">
        <v>1496</v>
      </c>
      <c r="I622" s="51" t="s">
        <v>1497</v>
      </c>
      <c r="J622" s="55" t="str">
        <f t="shared" si="18"/>
        <v>TungstenWolfram Bergbau und Hutten AG</v>
      </c>
      <c r="K622" s="55" t="str">
        <f t="shared" si="19"/>
        <v>TungstenWolfram Bergbau und Hutten AG</v>
      </c>
    </row>
    <row r="623" spans="1:11">
      <c r="A623" s="51" t="s">
        <v>250</v>
      </c>
      <c r="B623" s="51" t="s">
        <v>1499</v>
      </c>
      <c r="C623" s="51" t="s">
        <v>1494</v>
      </c>
      <c r="D623" s="51" t="s">
        <v>631</v>
      </c>
      <c r="E623" s="51" t="s">
        <v>1495</v>
      </c>
      <c r="F623" s="54" t="s">
        <v>265</v>
      </c>
      <c r="H623" s="79" t="s">
        <v>1496</v>
      </c>
      <c r="I623" s="51" t="s">
        <v>1497</v>
      </c>
      <c r="J623" s="55" t="str">
        <f t="shared" si="18"/>
        <v>TungstenWolfram Bergbau und Hütten AG</v>
      </c>
      <c r="K623" s="55" t="str">
        <f t="shared" si="19"/>
        <v>TungstenWolfram Bergbau und Hütten AG</v>
      </c>
    </row>
    <row r="624" spans="1:11">
      <c r="A624" s="51" t="s">
        <v>250</v>
      </c>
      <c r="B624" s="51" t="s">
        <v>1500</v>
      </c>
      <c r="C624" s="51" t="s">
        <v>1501</v>
      </c>
      <c r="D624" s="51" t="s">
        <v>385</v>
      </c>
      <c r="E624" s="51" t="s">
        <v>1502</v>
      </c>
      <c r="F624" s="54" t="s">
        <v>265</v>
      </c>
      <c r="H624" s="79" t="s">
        <v>1503</v>
      </c>
      <c r="I624" s="51" t="s">
        <v>427</v>
      </c>
      <c r="J624" s="55" t="str">
        <f t="shared" si="18"/>
        <v>TungstenXiamen H.C.</v>
      </c>
      <c r="K624" s="55" t="str">
        <f t="shared" si="19"/>
        <v>TungstenXiamen H.C.</v>
      </c>
    </row>
    <row r="625" spans="1:11">
      <c r="A625" s="51" t="s">
        <v>250</v>
      </c>
      <c r="B625" s="51" t="s">
        <v>1501</v>
      </c>
      <c r="C625" s="51" t="s">
        <v>1501</v>
      </c>
      <c r="D625" s="51" t="s">
        <v>385</v>
      </c>
      <c r="E625" s="51" t="s">
        <v>1502</v>
      </c>
      <c r="F625" s="54" t="s">
        <v>265</v>
      </c>
      <c r="H625" s="79" t="s">
        <v>1503</v>
      </c>
      <c r="I625" s="51" t="s">
        <v>427</v>
      </c>
      <c r="J625" s="55" t="str">
        <f t="shared" si="18"/>
        <v>TungstenXiamen Tungsten (H.C.) Co., Ltd.</v>
      </c>
      <c r="K625" s="55" t="str">
        <f t="shared" si="19"/>
        <v>TungstenXiamen Tungsten (H.C.) Co., Ltd.</v>
      </c>
    </row>
    <row r="626" spans="1:11">
      <c r="A626" s="51" t="s">
        <v>250</v>
      </c>
      <c r="B626" s="51" t="s">
        <v>1504</v>
      </c>
      <c r="C626" s="51" t="s">
        <v>1504</v>
      </c>
      <c r="D626" s="51" t="s">
        <v>385</v>
      </c>
      <c r="E626" s="51" t="s">
        <v>1505</v>
      </c>
      <c r="F626" s="54" t="s">
        <v>265</v>
      </c>
      <c r="H626" s="79" t="s">
        <v>1503</v>
      </c>
      <c r="I626" s="51" t="s">
        <v>427</v>
      </c>
      <c r="J626" s="55" t="str">
        <f t="shared" si="18"/>
        <v>TungstenXiamen Tungsten Co., Ltd.</v>
      </c>
      <c r="K626" s="55" t="str">
        <f t="shared" si="19"/>
        <v>TungstenXiamen Tungsten Co., Ltd.</v>
      </c>
    </row>
    <row r="627" spans="1:11">
      <c r="A627" s="51" t="s">
        <v>250</v>
      </c>
      <c r="B627" s="51" t="s">
        <v>1506</v>
      </c>
      <c r="C627" s="51" t="s">
        <v>1506</v>
      </c>
      <c r="D627" s="51" t="s">
        <v>385</v>
      </c>
      <c r="E627" s="51" t="s">
        <v>1507</v>
      </c>
      <c r="F627" s="54" t="s">
        <v>265</v>
      </c>
      <c r="H627" s="79" t="s">
        <v>882</v>
      </c>
      <c r="I627" s="51" t="s">
        <v>484</v>
      </c>
      <c r="J627" s="55" t="str">
        <f t="shared" si="18"/>
        <v>TungstenXinfeng Huarui Tungsten &amp; Molybdenum New Material Co., Ltd.</v>
      </c>
      <c r="K627" s="55" t="str">
        <f t="shared" si="19"/>
        <v>TungstenXinfeng Huarui Tungsten &amp; Molybdenum New Material Co., Ltd.</v>
      </c>
    </row>
    <row r="628" spans="1:11">
      <c r="A628" s="51" t="s">
        <v>250</v>
      </c>
      <c r="B628" s="51" t="s">
        <v>1825</v>
      </c>
      <c r="C628" s="51" t="s">
        <v>1825</v>
      </c>
      <c r="D628" s="51" t="s">
        <v>385</v>
      </c>
      <c r="E628" s="51" t="s">
        <v>1826</v>
      </c>
      <c r="F628" s="54" t="s">
        <v>265</v>
      </c>
      <c r="H628" s="79" t="s">
        <v>1827</v>
      </c>
      <c r="I628" s="51" t="s">
        <v>484</v>
      </c>
      <c r="J628" s="55" t="str">
        <f t="shared" si="18"/>
        <v>TungstenYUDU ANSHENG TUNGSTEN CO., LTD.</v>
      </c>
      <c r="K628" s="55" t="str">
        <f t="shared" si="19"/>
        <v>TungstenYUDU ANSHENG TUNGSTEN CO., LTD.</v>
      </c>
    </row>
    <row r="629" spans="1:11">
      <c r="A629" s="51" t="s">
        <v>250</v>
      </c>
      <c r="B629" s="51" t="s">
        <v>1508</v>
      </c>
      <c r="C629" s="51" t="s">
        <v>1398</v>
      </c>
      <c r="D629" s="51" t="s">
        <v>385</v>
      </c>
      <c r="E629" s="51" t="s">
        <v>1399</v>
      </c>
      <c r="F629" s="54" t="s">
        <v>265</v>
      </c>
      <c r="H629" s="79" t="s">
        <v>882</v>
      </c>
      <c r="I629" s="51" t="s">
        <v>484</v>
      </c>
      <c r="J629" s="55" t="str">
        <f t="shared" si="18"/>
        <v>TungstenZhangyuan Tungsten Co Ltd</v>
      </c>
      <c r="K629" s="55" t="str">
        <f t="shared" si="19"/>
        <v>TungstenZhangyuan Tungsten Co Ltd</v>
      </c>
    </row>
    <row r="630" spans="1:11">
      <c r="A630" s="51" t="s">
        <v>250</v>
      </c>
      <c r="B630" s="51" t="s">
        <v>1509</v>
      </c>
      <c r="C630" s="51" t="s">
        <v>1668</v>
      </c>
      <c r="D630" s="51" t="s">
        <v>385</v>
      </c>
      <c r="E630" s="51" t="s">
        <v>1394</v>
      </c>
      <c r="F630" s="54" t="s">
        <v>265</v>
      </c>
      <c r="H630" s="79" t="s">
        <v>555</v>
      </c>
      <c r="I630" s="51" t="s">
        <v>538</v>
      </c>
      <c r="J630" s="55" t="str">
        <f t="shared" si="18"/>
        <v>Tungsten洛阳栾川钼业集团钨业有限公司</v>
      </c>
      <c r="K630" s="55" t="str">
        <f t="shared" si="19"/>
        <v>Tungsten洛阳栾川钼业集团钨业有限公司</v>
      </c>
    </row>
    <row r="631" spans="1:11">
      <c r="A631" s="51" t="s">
        <v>250</v>
      </c>
      <c r="B631" s="51" t="s">
        <v>1165</v>
      </c>
      <c r="J631" s="55" t="str">
        <f t="shared" si="18"/>
        <v>TungstenSmelter not listed</v>
      </c>
      <c r="K631" s="55" t="str">
        <f t="shared" si="19"/>
        <v>TungstenSmelter not listed</v>
      </c>
    </row>
    <row r="632" spans="1:11">
      <c r="A632" s="51" t="s">
        <v>250</v>
      </c>
      <c r="B632" s="51" t="s">
        <v>260</v>
      </c>
      <c r="C632" s="51" t="s">
        <v>238</v>
      </c>
      <c r="D632" s="51" t="s">
        <v>238</v>
      </c>
      <c r="J632" s="55" t="str">
        <f t="shared" si="18"/>
        <v>TungstenSmelter not yet identified</v>
      </c>
      <c r="K632" s="55" t="str">
        <f t="shared" si="19"/>
        <v>TungstenSmelter not yet identified</v>
      </c>
    </row>
  </sheetData>
  <mergeCells count="2">
    <mergeCell ref="A1:G1"/>
    <mergeCell ref="A2:I3"/>
  </mergeCells>
  <conditionalFormatting sqref="J5:J632">
    <cfRule type="cellIs" dxfId="0" priority="1" stopIfTrue="1" operator="equal">
      <formula>"Yes"</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Disclaimer</vt:lpstr>
      <vt:lpstr>Revision</vt:lpstr>
      <vt:lpstr>Instructions</vt:lpstr>
      <vt:lpstr>Definition</vt:lpstr>
      <vt:lpstr>Declaration</vt:lpstr>
      <vt:lpstr>Smelter List</vt:lpstr>
      <vt:lpstr>Checker</vt:lpstr>
      <vt:lpstr>Product List</vt:lpstr>
      <vt:lpstr>Smelter Look-up</vt:lpstr>
    </vt:vector>
  </TitlesOfParts>
  <Company>IHSMarkit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zct45230</dc:creator>
  <cp:lastModifiedBy>Rekha Chandawar</cp:lastModifiedBy>
  <dcterms:created xsi:type="dcterms:W3CDTF">2020-06-10T12:09:44Z</dcterms:created>
  <dcterms:modified xsi:type="dcterms:W3CDTF">2023-05-11T18:59:04Z</dcterms:modified>
</cp:coreProperties>
</file>